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drawings/drawing72.xml" ContentType="application/vnd.openxmlformats-officedocument.drawing+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drawings/drawing76.xml" ContentType="application/vnd.openxmlformats-officedocument.drawing+xml"/>
  <Override PartName="/xl/drawings/drawing77.xml" ContentType="application/vnd.openxmlformats-officedocument.drawing+xml"/>
  <Override PartName="/xl/drawings/drawing78.xml" ContentType="application/vnd.openxmlformats-officedocument.drawing+xml"/>
  <Override PartName="/xl/drawings/drawing79.xml" ContentType="application/vnd.openxmlformats-officedocument.drawing+xml"/>
  <Override PartName="/xl/drawings/drawing80.xml" ContentType="application/vnd.openxmlformats-officedocument.drawing+xml"/>
  <Override PartName="/xl/drawings/drawing81.xml" ContentType="application/vnd.openxmlformats-officedocument.drawing+xml"/>
  <Override PartName="/xl/drawings/drawing82.xml" ContentType="application/vnd.openxmlformats-officedocument.drawing+xml"/>
  <Override PartName="/xl/drawings/drawing83.xml" ContentType="application/vnd.openxmlformats-officedocument.drawing+xml"/>
  <Override PartName="/xl/drawings/drawing84.xml" ContentType="application/vnd.openxmlformats-officedocument.drawing+xml"/>
  <Override PartName="/xl/drawings/drawing85.xml" ContentType="application/vnd.openxmlformats-officedocument.drawing+xml"/>
  <Override PartName="/xl/drawings/drawing86.xml" ContentType="application/vnd.openxmlformats-officedocument.drawing+xml"/>
  <Override PartName="/xl/drawings/drawing87.xml" ContentType="application/vnd.openxmlformats-officedocument.drawing+xml"/>
  <Override PartName="/xl/drawings/drawing88.xml" ContentType="application/vnd.openxmlformats-officedocument.drawing+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s>
</file>

<file path=xl/workbook.xml><?xml version="1.0" encoding="utf-8"?>
<workbook xmlns:r="http://schemas.openxmlformats.org/officeDocument/2006/relationships" xmlns:x15="http://schemas.microsoft.com/office/spreadsheetml/2010/11/main" xmlns="http://schemas.openxmlformats.org/spreadsheetml/2006/main">
  <mc:AlternateContent xmlns:mc="http://schemas.openxmlformats.org/markup-compatibility/2006">
    <mc:Choice Requires="x15">
      <x15ac:absPath xmlns:x15ac="http://schemas.microsoft.com/office/spreadsheetml/2010/11/ac" url="C:\KrosData\Export\"/>
    </mc:Choice>
  </mc:AlternateContent>
  <bookViews>
    <workbookView xWindow="0" yWindow="0" windowWidth="0" windowHeight="0"/>
  </bookViews>
  <sheets>
    <sheet name="Rekapitulace stavby" sheetId="1" r:id="rId1"/>
    <sheet name="PS 92-03-11 - Děčín Prost..." sheetId="2" r:id="rId2"/>
    <sheet name="PS 92-03-41 - Děčín Prost..." sheetId="3" r:id="rId3"/>
    <sheet name="PS 93-01-21 - Děčín Prost..." sheetId="4" r:id="rId4"/>
    <sheet name="01 - dodávky URS" sheetId="5" r:id="rId5"/>
    <sheet name="SO 92-61-01 - Děčín Prost..." sheetId="6" r:id="rId6"/>
    <sheet name="SO 92-71-01 - Děčín Prost..." sheetId="7" r:id="rId7"/>
    <sheet name="SO 92-76-01 - Děčín Prost..." sheetId="8" r:id="rId8"/>
    <sheet name="SO 01 - SO 01 - 1. TK Pro..." sheetId="9" r:id="rId9"/>
    <sheet name="SO 02 - SO 02 - 2. TK Pro..." sheetId="10" r:id="rId10"/>
    <sheet name="SO 03 - Souhrnné výkony p..." sheetId="11" r:id="rId11"/>
    <sheet name="SO 04 - Následné propraco..." sheetId="12" r:id="rId12"/>
    <sheet name="SO 05 - Materiál dodávaný..." sheetId="13" r:id="rId13"/>
    <sheet name="2 - VRN" sheetId="14" r:id="rId14"/>
    <sheet name="001 - ZRN - most v km 5,838" sheetId="15" r:id="rId15"/>
    <sheet name="002 - VRN - most v km 5,948" sheetId="16" r:id="rId16"/>
    <sheet name="001 - ZRN - most v km 5,948" sheetId="17" r:id="rId17"/>
    <sheet name="002 - VRN - most v km 5,948_01" sheetId="18" r:id="rId18"/>
    <sheet name="001 - ZRN - most v km 6,240" sheetId="19" r:id="rId19"/>
    <sheet name="002 - VRN - most v km 6,240" sheetId="20" r:id="rId20"/>
    <sheet name="001 - ZRN - most v km 6,463" sheetId="21" r:id="rId21"/>
    <sheet name="002 - VRN - most v km 6,463" sheetId="22" r:id="rId22"/>
    <sheet name="001 - ZRN - most v km 6,706" sheetId="23" r:id="rId23"/>
    <sheet name="002 - ZRN - most v km 6,7..." sheetId="24" r:id="rId24"/>
    <sheet name="003 - VRN - most v km 6,706" sheetId="25" r:id="rId25"/>
    <sheet name="001 - ZRN - most v km 7,021" sheetId="26" r:id="rId26"/>
    <sheet name="002 - ZRN - most v km 7,0..." sheetId="27" r:id="rId27"/>
    <sheet name="003 - VRN - most v km 7,021" sheetId="28" r:id="rId28"/>
    <sheet name="001 - ZRN - most v km 7,485" sheetId="29" r:id="rId29"/>
    <sheet name="002 - VRN - most v km 7,485" sheetId="30" r:id="rId30"/>
    <sheet name="001 - ZRN - most v km 7,911" sheetId="31" r:id="rId31"/>
    <sheet name="002 - VRN - most v km 7,911" sheetId="32" r:id="rId32"/>
    <sheet name="001 - ZRN - most v km 7,980" sheetId="33" r:id="rId33"/>
    <sheet name="002 - VRN - most v km 7,980" sheetId="34" r:id="rId34"/>
    <sheet name="001 - ZRN - most v km 8,259" sheetId="35" r:id="rId35"/>
    <sheet name="002 - VRN - most v km 8,259" sheetId="36" r:id="rId36"/>
    <sheet name="001 - ZRN - most v km 8,954" sheetId="37" r:id="rId37"/>
    <sheet name="002 - VRN - most v km 8,954" sheetId="38" r:id="rId38"/>
    <sheet name="001 - ZRN - most v km 9,093" sheetId="39" r:id="rId39"/>
    <sheet name="002 - VRN - most v km 9,033" sheetId="40" r:id="rId40"/>
    <sheet name="001 - ZRN - most v km 9,860" sheetId="41" r:id="rId41"/>
    <sheet name="002 - VRN - most v km 9,860" sheetId="42" r:id="rId42"/>
    <sheet name="001 - ZRN - most v km 9,914" sheetId="43" r:id="rId43"/>
    <sheet name="002 - VRN - most v km 9,914" sheetId="44" r:id="rId44"/>
    <sheet name="001 - ZRN - propustek v k..." sheetId="45" r:id="rId45"/>
    <sheet name="002 - VRN - propustek v k..." sheetId="46" r:id="rId46"/>
    <sheet name="001 - ZRN - propustek v k..._01" sheetId="47" r:id="rId47"/>
    <sheet name="002 - VRN - propustek v k..._01" sheetId="48" r:id="rId48"/>
    <sheet name="001 - ZRN - propustek v k..._02" sheetId="49" r:id="rId49"/>
    <sheet name="002 - VRN - propustek v k..._02" sheetId="50" r:id="rId50"/>
    <sheet name="001 - ZRN - propustek v k..._03" sheetId="51" r:id="rId51"/>
    <sheet name="002 - VRN - propustek v k..._03" sheetId="52" r:id="rId52"/>
    <sheet name="001 - ZRN - propustek v k..._04" sheetId="53" r:id="rId53"/>
    <sheet name="002 - VRN - propustek v k..._04" sheetId="54" r:id="rId54"/>
    <sheet name="001 - ZRN - propustek v k..._05" sheetId="55" r:id="rId55"/>
    <sheet name="002 - VRN - propustek v k..._05" sheetId="56" r:id="rId56"/>
    <sheet name="001 - ZRN - propustek v k..._06" sheetId="57" r:id="rId57"/>
    <sheet name="002 - VRN - propustek v k..._06" sheetId="58" r:id="rId58"/>
    <sheet name="001 - ZRN - propustek v k..._07" sheetId="59" r:id="rId59"/>
    <sheet name="002 - VRN - propustek v k..._07" sheetId="60" r:id="rId60"/>
    <sheet name="001 - ZRN - propustek v k..._08" sheetId="61" r:id="rId61"/>
    <sheet name="002 - VRN - propustek v k..._08" sheetId="62" r:id="rId62"/>
    <sheet name="001 - ZRN - propustek v k..._09" sheetId="63" r:id="rId63"/>
    <sheet name="002 - VRN - propustek v k..._09" sheetId="64" r:id="rId64"/>
    <sheet name="001 - ZRN - propustek v k..._10" sheetId="65" r:id="rId65"/>
    <sheet name="002 - VRN - propustek v k..._10" sheetId="66" r:id="rId66"/>
    <sheet name="001 - ZRN - propustek v k..._11" sheetId="67" r:id="rId67"/>
    <sheet name="002 - VRN - propustek v k..._11" sheetId="68" r:id="rId68"/>
    <sheet name="001 - ZRN - propustek v k..._12" sheetId="69" r:id="rId69"/>
    <sheet name="002 - ZRN - propustek v k..." sheetId="70" r:id="rId70"/>
    <sheet name="001 - ZRN - Propustek v k..._13" sheetId="71" r:id="rId71"/>
    <sheet name="002 - VRN - Propustek v k..._12" sheetId="72" r:id="rId72"/>
    <sheet name="001 - ZRN - Propustek v k..._14" sheetId="73" r:id="rId73"/>
    <sheet name="002 - VRN - Propustek v k..._13" sheetId="74" r:id="rId74"/>
    <sheet name="001 - ZRN - Propustek v k..._15" sheetId="75" r:id="rId75"/>
    <sheet name="002 - VRN - Propustek v k..._14" sheetId="76" r:id="rId76"/>
    <sheet name="001 - ZRN - Propustek v k..._16" sheetId="77" r:id="rId77"/>
    <sheet name="002 - VRN - Propustek v k..._15" sheetId="78" r:id="rId78"/>
    <sheet name="04.1 - Lávka v km 6,320 -..." sheetId="79" r:id="rId79"/>
    <sheet name="04.2 - Lávka v km 6,320 -..." sheetId="80" r:id="rId80"/>
    <sheet name="04.3 - Lávka v km 6,320 -..." sheetId="81" r:id="rId81"/>
    <sheet name="03.1 - Lávka v km 8,100 -..." sheetId="82" r:id="rId82"/>
    <sheet name="03.2 - Lávka v km 8,100 -..." sheetId="83" r:id="rId83"/>
    <sheet name="03.3 - Lávka v km 8,100 -..." sheetId="84" r:id="rId84"/>
    <sheet name="SO 93-71-01 - Děčín Prost..." sheetId="85" r:id="rId85"/>
    <sheet name="SO 93-76-01 - Děčín Prost..." sheetId="86" r:id="rId86"/>
    <sheet name="SO 93-77-01 - Děčín Prost..." sheetId="87" r:id="rId87"/>
    <sheet name="SO 98-98 - Všeobecný objekt" sheetId="88" r:id="rId88"/>
  </sheets>
  <definedNames>
    <definedName name="_xlnm.Print_Area" localSheetId="0">'Rekapitulace stavby'!$D$4:$AO$76,'Rekapitulace stavby'!$C$82:$AQ$218</definedName>
    <definedName name="_xlnm.Print_Titles" localSheetId="0">'Rekapitulace stavby'!$92:$92</definedName>
    <definedName name="_xlnm._FilterDatabase" localSheetId="1" hidden="1">'PS 92-03-11 - Děčín Prost...'!$C$115:$K$164</definedName>
    <definedName name="_xlnm.Print_Area" localSheetId="1">'PS 92-03-11 - Děčín Prost...'!$C$4:$J$76,'PS 92-03-11 - Děčín Prost...'!$C$103:$K$164</definedName>
    <definedName name="_xlnm.Print_Titles" localSheetId="1">'PS 92-03-11 - Děčín Prost...'!$115:$115</definedName>
    <definedName name="_xlnm._FilterDatabase" localSheetId="2" hidden="1">'PS 92-03-41 - Děčín Prost...'!$C$115:$K$216</definedName>
    <definedName name="_xlnm.Print_Area" localSheetId="2">'PS 92-03-41 - Děčín Prost...'!$C$4:$J$76,'PS 92-03-41 - Děčín Prost...'!$C$103:$K$216</definedName>
    <definedName name="_xlnm.Print_Titles" localSheetId="2">'PS 92-03-41 - Děčín Prost...'!$115:$115</definedName>
    <definedName name="_xlnm._FilterDatabase" localSheetId="3" hidden="1">'PS 93-01-21 - Děčín Prost...'!$C$116:$K$150</definedName>
    <definedName name="_xlnm.Print_Area" localSheetId="3">'PS 93-01-21 - Děčín Prost...'!$C$4:$J$76,'PS 93-01-21 - Děčín Prost...'!$C$104:$K$150</definedName>
    <definedName name="_xlnm.Print_Titles" localSheetId="3">'PS 93-01-21 - Děčín Prost...'!$116:$116</definedName>
    <definedName name="_xlnm._FilterDatabase" localSheetId="4" hidden="1">'01 - dodávky URS'!$C$119:$K$129</definedName>
    <definedName name="_xlnm.Print_Area" localSheetId="4">'01 - dodávky URS'!$C$4:$J$76,'01 - dodávky URS'!$C$105:$K$129</definedName>
    <definedName name="_xlnm.Print_Titles" localSheetId="4">'01 - dodávky URS'!$119:$119</definedName>
    <definedName name="_xlnm._FilterDatabase" localSheetId="5" hidden="1">'SO 92-61-01 - Děčín Prost...'!$C$133:$K$569</definedName>
    <definedName name="_xlnm.Print_Area" localSheetId="5">'SO 92-61-01 - Děčín Prost...'!$C$4:$J$76,'SO 92-61-01 - Děčín Prost...'!$C$121:$K$569</definedName>
    <definedName name="_xlnm.Print_Titles" localSheetId="5">'SO 92-61-01 - Děčín Prost...'!$133:$133</definedName>
    <definedName name="_xlnm._FilterDatabase" localSheetId="6" hidden="1">'SO 92-71-01 - Děčín Prost...'!$C$115:$K$248</definedName>
    <definedName name="_xlnm.Print_Area" localSheetId="6">'SO 92-71-01 - Děčín Prost...'!$C$4:$J$76,'SO 92-71-01 - Děčín Prost...'!$C$103:$K$248</definedName>
    <definedName name="_xlnm.Print_Titles" localSheetId="6">'SO 92-71-01 - Děčín Prost...'!$115:$115</definedName>
    <definedName name="_xlnm._FilterDatabase" localSheetId="7" hidden="1">'SO 92-76-01 - Děčín Prost...'!$C$115:$K$178</definedName>
    <definedName name="_xlnm.Print_Area" localSheetId="7">'SO 92-76-01 - Děčín Prost...'!$C$4:$J$76,'SO 92-76-01 - Děčín Prost...'!$C$103:$K$178</definedName>
    <definedName name="_xlnm.Print_Titles" localSheetId="7">'SO 92-76-01 - Děčín Prost...'!$115:$115</definedName>
    <definedName name="_xlnm._FilterDatabase" localSheetId="8" hidden="1">'SO 01 - SO 01 - 1. TK Pro...'!$C$125:$K$212</definedName>
    <definedName name="_xlnm.Print_Area" localSheetId="8">'SO 01 - SO 01 - 1. TK Pro...'!$C$4:$J$76,'SO 01 - SO 01 - 1. TK Pro...'!$C$109:$K$212</definedName>
    <definedName name="_xlnm.Print_Titles" localSheetId="8">'SO 01 - SO 01 - 1. TK Pro...'!$125:$125</definedName>
    <definedName name="_xlnm._FilterDatabase" localSheetId="9" hidden="1">'SO 02 - SO 02 - 2. TK Pro...'!$C$123:$K$220</definedName>
    <definedName name="_xlnm.Print_Area" localSheetId="9">'SO 02 - SO 02 - 2. TK Pro...'!$C$4:$J$76,'SO 02 - SO 02 - 2. TK Pro...'!$C$107:$K$220</definedName>
    <definedName name="_xlnm.Print_Titles" localSheetId="9">'SO 02 - SO 02 - 2. TK Pro...'!$123:$123</definedName>
    <definedName name="_xlnm._FilterDatabase" localSheetId="10" hidden="1">'SO 03 - Souhrnné výkony p...'!$C$125:$K$143</definedName>
    <definedName name="_xlnm.Print_Area" localSheetId="10">'SO 03 - Souhrnné výkony p...'!$C$4:$J$76,'SO 03 - Souhrnné výkony p...'!$C$109:$K$143</definedName>
    <definedName name="_xlnm.Print_Titles" localSheetId="10">'SO 03 - Souhrnné výkony p...'!$125:$125</definedName>
    <definedName name="_xlnm._FilterDatabase" localSheetId="11" hidden="1">'SO 04 - Následné propraco...'!$C$124:$K$152</definedName>
    <definedName name="_xlnm.Print_Area" localSheetId="11">'SO 04 - Následné propraco...'!$C$4:$J$76,'SO 04 - Následné propraco...'!$C$108:$K$152</definedName>
    <definedName name="_xlnm.Print_Titles" localSheetId="11">'SO 04 - Následné propraco...'!$124:$124</definedName>
    <definedName name="_xlnm._FilterDatabase" localSheetId="12" hidden="1">'SO 05 - Materiál dodávaný...'!$C$123:$K$144</definedName>
    <definedName name="_xlnm.Print_Area" localSheetId="12">'SO 05 - Materiál dodávaný...'!$C$4:$J$76,'SO 05 - Materiál dodávaný...'!$C$107:$K$144</definedName>
    <definedName name="_xlnm.Print_Titles" localSheetId="12">'SO 05 - Materiál dodávaný...'!$123:$123</definedName>
    <definedName name="_xlnm._FilterDatabase" localSheetId="13" hidden="1">'2 - VRN'!$C$120:$K$137</definedName>
    <definedName name="_xlnm.Print_Area" localSheetId="13">'2 - VRN'!$C$4:$J$76,'2 - VRN'!$C$106:$K$137</definedName>
    <definedName name="_xlnm.Print_Titles" localSheetId="13">'2 - VRN'!$120:$120</definedName>
    <definedName name="_xlnm._FilterDatabase" localSheetId="14" hidden="1">'001 - ZRN - most v km 5,838'!$C$129:$K$305</definedName>
    <definedName name="_xlnm.Print_Area" localSheetId="14">'001 - ZRN - most v km 5,838'!$C$4:$J$76,'001 - ZRN - most v km 5,838'!$C$115:$K$305</definedName>
    <definedName name="_xlnm.Print_Titles" localSheetId="14">'001 - ZRN - most v km 5,838'!$129:$129</definedName>
    <definedName name="_xlnm._FilterDatabase" localSheetId="15" hidden="1">'002 - VRN - most v km 5,948'!$C$123:$K$137</definedName>
    <definedName name="_xlnm.Print_Area" localSheetId="15">'002 - VRN - most v km 5,948'!$C$4:$J$76,'002 - VRN - most v km 5,948'!$C$109:$K$137</definedName>
    <definedName name="_xlnm.Print_Titles" localSheetId="15">'002 - VRN - most v km 5,948'!$123:$123</definedName>
    <definedName name="_xlnm._FilterDatabase" localSheetId="16" hidden="1">'001 - ZRN - most v km 5,948'!$C$129:$K$311</definedName>
    <definedName name="_xlnm.Print_Area" localSheetId="16">'001 - ZRN - most v km 5,948'!$C$4:$J$76,'001 - ZRN - most v km 5,948'!$C$115:$K$311</definedName>
    <definedName name="_xlnm.Print_Titles" localSheetId="16">'001 - ZRN - most v km 5,948'!$129:$129</definedName>
    <definedName name="_xlnm._FilterDatabase" localSheetId="17" hidden="1">'002 - VRN - most v km 5,948_01'!$C$123:$K$137</definedName>
    <definedName name="_xlnm.Print_Area" localSheetId="17">'002 - VRN - most v km 5,948_01'!$C$4:$J$76,'002 - VRN - most v km 5,948_01'!$C$109:$K$137</definedName>
    <definedName name="_xlnm.Print_Titles" localSheetId="17">'002 - VRN - most v km 5,948_01'!$123:$123</definedName>
    <definedName name="_xlnm._FilterDatabase" localSheetId="18" hidden="1">'001 - ZRN - most v km 6,240'!$C$128:$K$303</definedName>
    <definedName name="_xlnm.Print_Area" localSheetId="18">'001 - ZRN - most v km 6,240'!$C$4:$J$76,'001 - ZRN - most v km 6,240'!$C$114:$K$303</definedName>
    <definedName name="_xlnm.Print_Titles" localSheetId="18">'001 - ZRN - most v km 6,240'!$128:$128</definedName>
    <definedName name="_xlnm._FilterDatabase" localSheetId="19" hidden="1">'002 - VRN - most v km 6,240'!$C$122:$K$132</definedName>
    <definedName name="_xlnm.Print_Area" localSheetId="19">'002 - VRN - most v km 6,240'!$C$4:$J$76,'002 - VRN - most v km 6,240'!$C$108:$K$132</definedName>
    <definedName name="_xlnm.Print_Titles" localSheetId="19">'002 - VRN - most v km 6,240'!$122:$122</definedName>
    <definedName name="_xlnm._FilterDatabase" localSheetId="20" hidden="1">'001 - ZRN - most v km 6,463'!$C$128:$K$293</definedName>
    <definedName name="_xlnm.Print_Area" localSheetId="20">'001 - ZRN - most v km 6,463'!$C$4:$J$76,'001 - ZRN - most v km 6,463'!$C$114:$K$293</definedName>
    <definedName name="_xlnm.Print_Titles" localSheetId="20">'001 - ZRN - most v km 6,463'!$128:$128</definedName>
    <definedName name="_xlnm._FilterDatabase" localSheetId="21" hidden="1">'002 - VRN - most v km 6,463'!$C$122:$K$132</definedName>
    <definedName name="_xlnm.Print_Area" localSheetId="21">'002 - VRN - most v km 6,463'!$C$4:$J$76,'002 - VRN - most v km 6,463'!$C$108:$K$132</definedName>
    <definedName name="_xlnm.Print_Titles" localSheetId="21">'002 - VRN - most v km 6,463'!$122:$122</definedName>
    <definedName name="_xlnm._FilterDatabase" localSheetId="22" hidden="1">'001 - ZRN - most v km 6,706'!$C$130:$K$335</definedName>
    <definedName name="_xlnm.Print_Area" localSheetId="22">'001 - ZRN - most v km 6,706'!$C$4:$J$76,'001 - ZRN - most v km 6,706'!$C$116:$K$335</definedName>
    <definedName name="_xlnm.Print_Titles" localSheetId="22">'001 - ZRN - most v km 6,706'!$130:$130</definedName>
    <definedName name="_xlnm._FilterDatabase" localSheetId="23" hidden="1">'002 - ZRN - most v km 6,7...'!$C$122:$K$187</definedName>
    <definedName name="_xlnm.Print_Area" localSheetId="23">'002 - ZRN - most v km 6,7...'!$C$4:$J$76,'002 - ZRN - most v km 6,7...'!$C$108:$K$187</definedName>
    <definedName name="_xlnm.Print_Titles" localSheetId="23">'002 - ZRN - most v km 6,7...'!$122:$122</definedName>
    <definedName name="_xlnm._FilterDatabase" localSheetId="24" hidden="1">'003 - VRN - most v km 6,706'!$C$123:$K$140</definedName>
    <definedName name="_xlnm.Print_Area" localSheetId="24">'003 - VRN - most v km 6,706'!$C$4:$J$76,'003 - VRN - most v km 6,706'!$C$109:$K$140</definedName>
    <definedName name="_xlnm.Print_Titles" localSheetId="24">'003 - VRN - most v km 6,706'!$123:$123</definedName>
    <definedName name="_xlnm._FilterDatabase" localSheetId="25" hidden="1">'001 - ZRN - most v km 7,021'!$C$130:$K$363</definedName>
    <definedName name="_xlnm.Print_Area" localSheetId="25">'001 - ZRN - most v km 7,021'!$C$4:$J$76,'001 - ZRN - most v km 7,021'!$C$116:$K$363</definedName>
    <definedName name="_xlnm.Print_Titles" localSheetId="25">'001 - ZRN - most v km 7,021'!$130:$130</definedName>
    <definedName name="_xlnm._FilterDatabase" localSheetId="26" hidden="1">'002 - ZRN - most v km 7,0...'!$C$122:$K$187</definedName>
    <definedName name="_xlnm.Print_Area" localSheetId="26">'002 - ZRN - most v km 7,0...'!$C$4:$J$76,'002 - ZRN - most v km 7,0...'!$C$108:$K$187</definedName>
    <definedName name="_xlnm.Print_Titles" localSheetId="26">'002 - ZRN - most v km 7,0...'!$122:$122</definedName>
    <definedName name="_xlnm._FilterDatabase" localSheetId="27" hidden="1">'003 - VRN - most v km 7,021'!$C$123:$K$140</definedName>
    <definedName name="_xlnm.Print_Area" localSheetId="27">'003 - VRN - most v km 7,021'!$C$4:$J$76,'003 - VRN - most v km 7,021'!$C$109:$K$140</definedName>
    <definedName name="_xlnm.Print_Titles" localSheetId="27">'003 - VRN - most v km 7,021'!$123:$123</definedName>
    <definedName name="_xlnm._FilterDatabase" localSheetId="28" hidden="1">'001 - ZRN - most v km 7,485'!$C$127:$K$254</definedName>
    <definedName name="_xlnm.Print_Area" localSheetId="28">'001 - ZRN - most v km 7,485'!$C$4:$J$76,'001 - ZRN - most v km 7,485'!$C$113:$K$254</definedName>
    <definedName name="_xlnm.Print_Titles" localSheetId="28">'001 - ZRN - most v km 7,485'!$127:$127</definedName>
    <definedName name="_xlnm._FilterDatabase" localSheetId="29" hidden="1">'002 - VRN - most v km 7,485'!$C$122:$K$132</definedName>
    <definedName name="_xlnm.Print_Area" localSheetId="29">'002 - VRN - most v km 7,485'!$C$4:$J$76,'002 - VRN - most v km 7,485'!$C$108:$K$132</definedName>
    <definedName name="_xlnm.Print_Titles" localSheetId="29">'002 - VRN - most v km 7,485'!$122:$122</definedName>
    <definedName name="_xlnm._FilterDatabase" localSheetId="30" hidden="1">'001 - ZRN - most v km 7,911'!$C$127:$K$258</definedName>
    <definedName name="_xlnm.Print_Area" localSheetId="30">'001 - ZRN - most v km 7,911'!$C$4:$J$76,'001 - ZRN - most v km 7,911'!$C$113:$K$258</definedName>
    <definedName name="_xlnm.Print_Titles" localSheetId="30">'001 - ZRN - most v km 7,911'!$127:$127</definedName>
    <definedName name="_xlnm._FilterDatabase" localSheetId="31" hidden="1">'002 - VRN - most v km 7,911'!$C$122:$K$132</definedName>
    <definedName name="_xlnm.Print_Area" localSheetId="31">'002 - VRN - most v km 7,911'!$C$4:$J$76,'002 - VRN - most v km 7,911'!$C$108:$K$132</definedName>
    <definedName name="_xlnm.Print_Titles" localSheetId="31">'002 - VRN - most v km 7,911'!$122:$122</definedName>
    <definedName name="_xlnm._FilterDatabase" localSheetId="32" hidden="1">'001 - ZRN - most v km 7,980'!$C$127:$K$244</definedName>
    <definedName name="_xlnm.Print_Area" localSheetId="32">'001 - ZRN - most v km 7,980'!$C$4:$J$76,'001 - ZRN - most v km 7,980'!$C$113:$K$244</definedName>
    <definedName name="_xlnm.Print_Titles" localSheetId="32">'001 - ZRN - most v km 7,980'!$127:$127</definedName>
    <definedName name="_xlnm._FilterDatabase" localSheetId="33" hidden="1">'002 - VRN - most v km 7,980'!$C$122:$K$132</definedName>
    <definedName name="_xlnm.Print_Area" localSheetId="33">'002 - VRN - most v km 7,980'!$C$4:$J$76,'002 - VRN - most v km 7,980'!$C$108:$K$132</definedName>
    <definedName name="_xlnm.Print_Titles" localSheetId="33">'002 - VRN - most v km 7,980'!$122:$122</definedName>
    <definedName name="_xlnm._FilterDatabase" localSheetId="34" hidden="1">'001 - ZRN - most v km 8,259'!$C$128:$K$282</definedName>
    <definedName name="_xlnm.Print_Area" localSheetId="34">'001 - ZRN - most v km 8,259'!$C$4:$J$76,'001 - ZRN - most v km 8,259'!$C$114:$K$282</definedName>
    <definedName name="_xlnm.Print_Titles" localSheetId="34">'001 - ZRN - most v km 8,259'!$128:$128</definedName>
    <definedName name="_xlnm._FilterDatabase" localSheetId="35" hidden="1">'002 - VRN - most v km 8,259'!$C$122:$K$132</definedName>
    <definedName name="_xlnm.Print_Area" localSheetId="35">'002 - VRN - most v km 8,259'!$C$4:$J$76,'002 - VRN - most v km 8,259'!$C$108:$K$132</definedName>
    <definedName name="_xlnm.Print_Titles" localSheetId="35">'002 - VRN - most v km 8,259'!$122:$122</definedName>
    <definedName name="_xlnm._FilterDatabase" localSheetId="36" hidden="1">'001 - ZRN - most v km 8,954'!$C$130:$K$349</definedName>
    <definedName name="_xlnm.Print_Area" localSheetId="36">'001 - ZRN - most v km 8,954'!$C$4:$J$76,'001 - ZRN - most v km 8,954'!$C$116:$K$349</definedName>
    <definedName name="_xlnm.Print_Titles" localSheetId="36">'001 - ZRN - most v km 8,954'!$130:$130</definedName>
    <definedName name="_xlnm._FilterDatabase" localSheetId="37" hidden="1">'002 - VRN - most v km 8,954'!$C$123:$K$137</definedName>
    <definedName name="_xlnm.Print_Area" localSheetId="37">'002 - VRN - most v km 8,954'!$C$4:$J$76,'002 - VRN - most v km 8,954'!$C$109:$K$137</definedName>
    <definedName name="_xlnm.Print_Titles" localSheetId="37">'002 - VRN - most v km 8,954'!$123:$123</definedName>
    <definedName name="_xlnm._FilterDatabase" localSheetId="38" hidden="1">'001 - ZRN - most v km 9,093'!$C$128:$K$372</definedName>
    <definedName name="_xlnm.Print_Area" localSheetId="38">'001 - ZRN - most v km 9,093'!$C$4:$J$76,'001 - ZRN - most v km 9,093'!$C$114:$K$372</definedName>
    <definedName name="_xlnm.Print_Titles" localSheetId="38">'001 - ZRN - most v km 9,093'!$128:$128</definedName>
    <definedName name="_xlnm._FilterDatabase" localSheetId="39" hidden="1">'002 - VRN - most v km 9,033'!$C$123:$K$137</definedName>
    <definedName name="_xlnm.Print_Area" localSheetId="39">'002 - VRN - most v km 9,033'!$C$4:$J$76,'002 - VRN - most v km 9,033'!$C$109:$K$137</definedName>
    <definedName name="_xlnm.Print_Titles" localSheetId="39">'002 - VRN - most v km 9,033'!$123:$123</definedName>
    <definedName name="_xlnm._FilterDatabase" localSheetId="40" hidden="1">'001 - ZRN - most v km 9,860'!$C$131:$K$433</definedName>
    <definedName name="_xlnm.Print_Area" localSheetId="40">'001 - ZRN - most v km 9,860'!$C$4:$J$76,'001 - ZRN - most v km 9,860'!$C$117:$K$433</definedName>
    <definedName name="_xlnm.Print_Titles" localSheetId="40">'001 - ZRN - most v km 9,860'!$131:$131</definedName>
    <definedName name="_xlnm._FilterDatabase" localSheetId="41" hidden="1">'002 - VRN - most v km 9,860'!$C$122:$K$132</definedName>
    <definedName name="_xlnm.Print_Area" localSheetId="41">'002 - VRN - most v km 9,860'!$C$4:$J$76,'002 - VRN - most v km 9,860'!$C$108:$K$132</definedName>
    <definedName name="_xlnm.Print_Titles" localSheetId="41">'002 - VRN - most v km 9,860'!$122:$122</definedName>
    <definedName name="_xlnm._FilterDatabase" localSheetId="42" hidden="1">'001 - ZRN - most v km 9,914'!$C$127:$K$355</definedName>
    <definedName name="_xlnm.Print_Area" localSheetId="42">'001 - ZRN - most v km 9,914'!$C$4:$J$76,'001 - ZRN - most v km 9,914'!$C$113:$K$355</definedName>
    <definedName name="_xlnm.Print_Titles" localSheetId="42">'001 - ZRN - most v km 9,914'!$127:$127</definedName>
    <definedName name="_xlnm._FilterDatabase" localSheetId="43" hidden="1">'002 - VRN - most v km 9,914'!$C$122:$K$132</definedName>
    <definedName name="_xlnm.Print_Area" localSheetId="43">'002 - VRN - most v km 9,914'!$C$4:$J$76,'002 - VRN - most v km 9,914'!$C$108:$K$132</definedName>
    <definedName name="_xlnm.Print_Titles" localSheetId="43">'002 - VRN - most v km 9,914'!$122:$122</definedName>
    <definedName name="_xlnm._FilterDatabase" localSheetId="44" hidden="1">'001 - ZRN - propustek v k...'!$C$128:$K$231</definedName>
    <definedName name="_xlnm.Print_Area" localSheetId="44">'001 - ZRN - propustek v k...'!$C$4:$J$76,'001 - ZRN - propustek v k...'!$C$114:$K$231</definedName>
    <definedName name="_xlnm.Print_Titles" localSheetId="44">'001 - ZRN - propustek v k...'!$128:$128</definedName>
    <definedName name="_xlnm._FilterDatabase" localSheetId="45" hidden="1">'002 - VRN - propustek v k...'!$C$122:$K$132</definedName>
    <definedName name="_xlnm.Print_Area" localSheetId="45">'002 - VRN - propustek v k...'!$C$4:$J$76,'002 - VRN - propustek v k...'!$C$108:$K$132</definedName>
    <definedName name="_xlnm.Print_Titles" localSheetId="45">'002 - VRN - propustek v k...'!$122:$122</definedName>
    <definedName name="_xlnm._FilterDatabase" localSheetId="46" hidden="1">'001 - ZRN - propustek v k..._01'!$C$128:$K$252</definedName>
    <definedName name="_xlnm.Print_Area" localSheetId="46">'001 - ZRN - propustek v k..._01'!$C$4:$J$76,'001 - ZRN - propustek v k..._01'!$C$114:$K$252</definedName>
    <definedName name="_xlnm.Print_Titles" localSheetId="46">'001 - ZRN - propustek v k..._01'!$128:$128</definedName>
    <definedName name="_xlnm._FilterDatabase" localSheetId="47" hidden="1">'002 - VRN - propustek v k..._01'!$C$122:$K$132</definedName>
    <definedName name="_xlnm.Print_Area" localSheetId="47">'002 - VRN - propustek v k..._01'!$C$4:$J$76,'002 - VRN - propustek v k..._01'!$C$108:$K$132</definedName>
    <definedName name="_xlnm.Print_Titles" localSheetId="47">'002 - VRN - propustek v k..._01'!$122:$122</definedName>
    <definedName name="_xlnm._FilterDatabase" localSheetId="48" hidden="1">'001 - ZRN - propustek v k..._02'!$C$126:$K$224</definedName>
    <definedName name="_xlnm.Print_Area" localSheetId="48">'001 - ZRN - propustek v k..._02'!$C$4:$J$76,'001 - ZRN - propustek v k..._02'!$C$112:$K$224</definedName>
    <definedName name="_xlnm.Print_Titles" localSheetId="48">'001 - ZRN - propustek v k..._02'!$126:$126</definedName>
    <definedName name="_xlnm._FilterDatabase" localSheetId="49" hidden="1">'002 - VRN - propustek v k..._02'!$C$122:$K$132</definedName>
    <definedName name="_xlnm.Print_Area" localSheetId="49">'002 - VRN - propustek v k..._02'!$C$4:$J$76,'002 - VRN - propustek v k..._02'!$C$108:$K$132</definedName>
    <definedName name="_xlnm.Print_Titles" localSheetId="49">'002 - VRN - propustek v k..._02'!$122:$122</definedName>
    <definedName name="_xlnm._FilterDatabase" localSheetId="50" hidden="1">'001 - ZRN - propustek v k..._03'!$C$126:$K$257</definedName>
    <definedName name="_xlnm.Print_Area" localSheetId="50">'001 - ZRN - propustek v k..._03'!$C$4:$J$76,'001 - ZRN - propustek v k..._03'!$C$112:$K$257</definedName>
    <definedName name="_xlnm.Print_Titles" localSheetId="50">'001 - ZRN - propustek v k..._03'!$126:$126</definedName>
    <definedName name="_xlnm._FilterDatabase" localSheetId="51" hidden="1">'002 - VRN - propustek v k..._03'!$C$122:$K$132</definedName>
    <definedName name="_xlnm.Print_Area" localSheetId="51">'002 - VRN - propustek v k..._03'!$C$4:$J$76,'002 - VRN - propustek v k..._03'!$C$108:$K$132</definedName>
    <definedName name="_xlnm.Print_Titles" localSheetId="51">'002 - VRN - propustek v k..._03'!$122:$122</definedName>
    <definedName name="_xlnm._FilterDatabase" localSheetId="52" hidden="1">'001 - ZRN - propustek v k..._04'!$C$125:$K$191</definedName>
    <definedName name="_xlnm.Print_Area" localSheetId="52">'001 - ZRN - propustek v k..._04'!$C$4:$J$76,'001 - ZRN - propustek v k..._04'!$C$111:$K$191</definedName>
    <definedName name="_xlnm.Print_Titles" localSheetId="52">'001 - ZRN - propustek v k..._04'!$125:$125</definedName>
    <definedName name="_xlnm._FilterDatabase" localSheetId="53" hidden="1">'002 - VRN - propustek v k..._04'!$C$121:$K$127</definedName>
    <definedName name="_xlnm.Print_Area" localSheetId="53">'002 - VRN - propustek v k..._04'!$C$4:$J$76,'002 - VRN - propustek v k..._04'!$C$107:$K$127</definedName>
    <definedName name="_xlnm.Print_Titles" localSheetId="53">'002 - VRN - propustek v k..._04'!$121:$121</definedName>
    <definedName name="_xlnm._FilterDatabase" localSheetId="54" hidden="1">'001 - ZRN - propustek v k..._05'!$C$128:$K$231</definedName>
    <definedName name="_xlnm.Print_Area" localSheetId="54">'001 - ZRN - propustek v k..._05'!$C$4:$J$76,'001 - ZRN - propustek v k..._05'!$C$114:$K$231</definedName>
    <definedName name="_xlnm.Print_Titles" localSheetId="54">'001 - ZRN - propustek v k..._05'!$128:$128</definedName>
    <definedName name="_xlnm._FilterDatabase" localSheetId="55" hidden="1">'002 - VRN - propustek v k..._05'!$C$121:$K$127</definedName>
    <definedName name="_xlnm.Print_Area" localSheetId="55">'002 - VRN - propustek v k..._05'!$C$4:$J$76,'002 - VRN - propustek v k..._05'!$C$107:$K$127</definedName>
    <definedName name="_xlnm.Print_Titles" localSheetId="55">'002 - VRN - propustek v k..._05'!$121:$121</definedName>
    <definedName name="_xlnm._FilterDatabase" localSheetId="56" hidden="1">'001 - ZRN - propustek v k..._06'!$C$128:$K$252</definedName>
    <definedName name="_xlnm.Print_Area" localSheetId="56">'001 - ZRN - propustek v k..._06'!$C$4:$J$76,'001 - ZRN - propustek v k..._06'!$C$114:$K$252</definedName>
    <definedName name="_xlnm.Print_Titles" localSheetId="56">'001 - ZRN - propustek v k..._06'!$128:$128</definedName>
    <definedName name="_xlnm._FilterDatabase" localSheetId="57" hidden="1">'002 - VRN - propustek v k..._06'!$C$121:$K$127</definedName>
    <definedName name="_xlnm.Print_Area" localSheetId="57">'002 - VRN - propustek v k..._06'!$C$4:$J$76,'002 - VRN - propustek v k..._06'!$C$107:$K$127</definedName>
    <definedName name="_xlnm.Print_Titles" localSheetId="57">'002 - VRN - propustek v k..._06'!$121:$121</definedName>
    <definedName name="_xlnm._FilterDatabase" localSheetId="58" hidden="1">'001 - ZRN - propustek v k..._07'!$C$125:$K$190</definedName>
    <definedName name="_xlnm.Print_Area" localSheetId="58">'001 - ZRN - propustek v k..._07'!$C$4:$J$76,'001 - ZRN - propustek v k..._07'!$C$111:$K$190</definedName>
    <definedName name="_xlnm.Print_Titles" localSheetId="58">'001 - ZRN - propustek v k..._07'!$125:$125</definedName>
    <definedName name="_xlnm._FilterDatabase" localSheetId="59" hidden="1">'002 - VRN - propustek v k..._07'!$C$121:$K$127</definedName>
    <definedName name="_xlnm.Print_Area" localSheetId="59">'002 - VRN - propustek v k..._07'!$C$4:$J$76,'002 - VRN - propustek v k..._07'!$C$107:$K$127</definedName>
    <definedName name="_xlnm.Print_Titles" localSheetId="59">'002 - VRN - propustek v k..._07'!$121:$121</definedName>
    <definedName name="_xlnm._FilterDatabase" localSheetId="60" hidden="1">'001 - ZRN - propustek v k..._08'!$C$127:$K$221</definedName>
    <definedName name="_xlnm.Print_Area" localSheetId="60">'001 - ZRN - propustek v k..._08'!$C$4:$J$76,'001 - ZRN - propustek v k..._08'!$C$113:$K$221</definedName>
    <definedName name="_xlnm.Print_Titles" localSheetId="60">'001 - ZRN - propustek v k..._08'!$127:$127</definedName>
    <definedName name="_xlnm._FilterDatabase" localSheetId="61" hidden="1">'002 - VRN - propustek v k..._08'!$C$121:$K$127</definedName>
    <definedName name="_xlnm.Print_Area" localSheetId="61">'002 - VRN - propustek v k..._08'!$C$4:$J$76,'002 - VRN - propustek v k..._08'!$C$107:$K$127</definedName>
    <definedName name="_xlnm.Print_Titles" localSheetId="61">'002 - VRN - propustek v k..._08'!$121:$121</definedName>
    <definedName name="_xlnm._FilterDatabase" localSheetId="62" hidden="1">'001 - ZRN - propustek v k..._09'!$C$127:$K$232</definedName>
    <definedName name="_xlnm.Print_Area" localSheetId="62">'001 - ZRN - propustek v k..._09'!$C$4:$J$76,'001 - ZRN - propustek v k..._09'!$C$113:$K$232</definedName>
    <definedName name="_xlnm.Print_Titles" localSheetId="62">'001 - ZRN - propustek v k..._09'!$127:$127</definedName>
    <definedName name="_xlnm._FilterDatabase" localSheetId="63" hidden="1">'002 - VRN - propustek v k..._09'!$C$121:$K$127</definedName>
    <definedName name="_xlnm.Print_Area" localSheetId="63">'002 - VRN - propustek v k..._09'!$C$4:$J$76,'002 - VRN - propustek v k..._09'!$C$107:$K$127</definedName>
    <definedName name="_xlnm.Print_Titles" localSheetId="63">'002 - VRN - propustek v k..._09'!$121:$121</definedName>
    <definedName name="_xlnm._FilterDatabase" localSheetId="64" hidden="1">'001 - ZRN - propustek v k..._10'!$C$128:$K$244</definedName>
    <definedName name="_xlnm.Print_Area" localSheetId="64">'001 - ZRN - propustek v k..._10'!$C$4:$J$76,'001 - ZRN - propustek v k..._10'!$C$114:$K$244</definedName>
    <definedName name="_xlnm.Print_Titles" localSheetId="64">'001 - ZRN - propustek v k..._10'!$128:$128</definedName>
    <definedName name="_xlnm._FilterDatabase" localSheetId="65" hidden="1">'002 - VRN - propustek v k..._10'!$C$122:$K$132</definedName>
    <definedName name="_xlnm.Print_Area" localSheetId="65">'002 - VRN - propustek v k..._10'!$C$4:$J$76,'002 - VRN - propustek v k..._10'!$C$108:$K$132</definedName>
    <definedName name="_xlnm.Print_Titles" localSheetId="65">'002 - VRN - propustek v k..._10'!$122:$122</definedName>
    <definedName name="_xlnm._FilterDatabase" localSheetId="66" hidden="1">'001 - ZRN - propustek v k..._11'!$C$127:$K$213</definedName>
    <definedName name="_xlnm.Print_Area" localSheetId="66">'001 - ZRN - propustek v k..._11'!$C$4:$J$76,'001 - ZRN - propustek v k..._11'!$C$113:$K$213</definedName>
    <definedName name="_xlnm.Print_Titles" localSheetId="66">'001 - ZRN - propustek v k..._11'!$127:$127</definedName>
    <definedName name="_xlnm._FilterDatabase" localSheetId="67" hidden="1">'002 - VRN - propustek v k..._11'!$C$122:$K$132</definedName>
    <definedName name="_xlnm.Print_Area" localSheetId="67">'002 - VRN - propustek v k..._11'!$C$4:$J$76,'002 - VRN - propustek v k..._11'!$C$108:$K$132</definedName>
    <definedName name="_xlnm.Print_Titles" localSheetId="67">'002 - VRN - propustek v k..._11'!$122:$122</definedName>
    <definedName name="_xlnm._FilterDatabase" localSheetId="68" hidden="1">'001 - ZRN - propustek v k..._12'!$C$127:$K$237</definedName>
    <definedName name="_xlnm.Print_Area" localSheetId="68">'001 - ZRN - propustek v k..._12'!$C$4:$J$76,'001 - ZRN - propustek v k..._12'!$C$113:$K$237</definedName>
    <definedName name="_xlnm.Print_Titles" localSheetId="68">'001 - ZRN - propustek v k..._12'!$127:$127</definedName>
    <definedName name="_xlnm._FilterDatabase" localSheetId="69" hidden="1">'002 - ZRN - propustek v k...'!$C$122:$K$132</definedName>
    <definedName name="_xlnm.Print_Area" localSheetId="69">'002 - ZRN - propustek v k...'!$C$4:$J$76,'002 - ZRN - propustek v k...'!$C$108:$K$132</definedName>
    <definedName name="_xlnm.Print_Titles" localSheetId="69">'002 - ZRN - propustek v k...'!$122:$122</definedName>
    <definedName name="_xlnm._FilterDatabase" localSheetId="70" hidden="1">'001 - ZRN - Propustek v k..._13'!$C$129:$K$307</definedName>
    <definedName name="_xlnm.Print_Area" localSheetId="70">'001 - ZRN - Propustek v k..._13'!$C$4:$J$76,'001 - ZRN - Propustek v k..._13'!$C$115:$K$307</definedName>
    <definedName name="_xlnm.Print_Titles" localSheetId="70">'001 - ZRN - Propustek v k..._13'!$129:$129</definedName>
    <definedName name="_xlnm._FilterDatabase" localSheetId="71" hidden="1">'002 - VRN - Propustek v k..._12'!$C$122:$K$132</definedName>
    <definedName name="_xlnm.Print_Area" localSheetId="71">'002 - VRN - Propustek v k..._12'!$C$4:$J$76,'002 - VRN - Propustek v k..._12'!$C$108:$K$132</definedName>
    <definedName name="_xlnm.Print_Titles" localSheetId="71">'002 - VRN - Propustek v k..._12'!$122:$122</definedName>
    <definedName name="_xlnm._FilterDatabase" localSheetId="72" hidden="1">'001 - ZRN - Propustek v k..._14'!$C$129:$K$261</definedName>
    <definedName name="_xlnm.Print_Area" localSheetId="72">'001 - ZRN - Propustek v k..._14'!$C$4:$J$76,'001 - ZRN - Propustek v k..._14'!$C$115:$K$261</definedName>
    <definedName name="_xlnm.Print_Titles" localSheetId="72">'001 - ZRN - Propustek v k..._14'!$129:$129</definedName>
    <definedName name="_xlnm._FilterDatabase" localSheetId="73" hidden="1">'002 - VRN - Propustek v k..._13'!$C$122:$K$132</definedName>
    <definedName name="_xlnm.Print_Area" localSheetId="73">'002 - VRN - Propustek v k..._13'!$C$4:$J$76,'002 - VRN - Propustek v k..._13'!$C$108:$K$132</definedName>
    <definedName name="_xlnm.Print_Titles" localSheetId="73">'002 - VRN - Propustek v k..._13'!$122:$122</definedName>
    <definedName name="_xlnm._FilterDatabase" localSheetId="74" hidden="1">'001 - ZRN - Propustek v k..._15'!$C$130:$K$348</definedName>
    <definedName name="_xlnm.Print_Area" localSheetId="74">'001 - ZRN - Propustek v k..._15'!$C$4:$J$76,'001 - ZRN - Propustek v k..._15'!$C$116:$K$348</definedName>
    <definedName name="_xlnm.Print_Titles" localSheetId="74">'001 - ZRN - Propustek v k..._15'!$130:$130</definedName>
    <definedName name="_xlnm._FilterDatabase" localSheetId="75" hidden="1">'002 - VRN - Propustek v k..._14'!$C$123:$K$137</definedName>
    <definedName name="_xlnm.Print_Area" localSheetId="75">'002 - VRN - Propustek v k..._14'!$C$4:$J$76,'002 - VRN - Propustek v k..._14'!$C$109:$K$137</definedName>
    <definedName name="_xlnm.Print_Titles" localSheetId="75">'002 - VRN - Propustek v k..._14'!$123:$123</definedName>
    <definedName name="_xlnm._FilterDatabase" localSheetId="76" hidden="1">'001 - ZRN - Propustek v k..._16'!$C$129:$K$289</definedName>
    <definedName name="_xlnm.Print_Area" localSheetId="76">'001 - ZRN - Propustek v k..._16'!$C$4:$J$76,'001 - ZRN - Propustek v k..._16'!$C$115:$K$289</definedName>
    <definedName name="_xlnm.Print_Titles" localSheetId="76">'001 - ZRN - Propustek v k..._16'!$129:$129</definedName>
    <definedName name="_xlnm._FilterDatabase" localSheetId="77" hidden="1">'002 - VRN - Propustek v k..._15'!$C$123:$K$140</definedName>
    <definedName name="_xlnm.Print_Area" localSheetId="77">'002 - VRN - Propustek v k..._15'!$C$4:$J$76,'002 - VRN - Propustek v k..._15'!$C$109:$K$140</definedName>
    <definedName name="_xlnm.Print_Titles" localSheetId="77">'002 - VRN - Propustek v k..._15'!$123:$123</definedName>
    <definedName name="_xlnm._FilterDatabase" localSheetId="78" hidden="1">'04.1 - Lávka v km 6,320 -...'!$C$127:$K$219</definedName>
    <definedName name="_xlnm.Print_Area" localSheetId="78">'04.1 - Lávka v km 6,320 -...'!$C$4:$J$76,'04.1 - Lávka v km 6,320 -...'!$C$113:$K$219</definedName>
    <definedName name="_xlnm.Print_Titles" localSheetId="78">'04.1 - Lávka v km 6,320 -...'!$127:$127</definedName>
    <definedName name="_xlnm._FilterDatabase" localSheetId="79" hidden="1">'04.2 - Lávka v km 6,320 -...'!$C$120:$K$138</definedName>
    <definedName name="_xlnm.Print_Area" localSheetId="79">'04.2 - Lávka v km 6,320 -...'!$C$4:$J$76,'04.2 - Lávka v km 6,320 -...'!$C$106:$K$138</definedName>
    <definedName name="_xlnm.Print_Titles" localSheetId="79">'04.2 - Lávka v km 6,320 -...'!$120:$120</definedName>
    <definedName name="_xlnm._FilterDatabase" localSheetId="80" hidden="1">'04.3 - Lávka v km 6,320 -...'!$C$120:$K$128</definedName>
    <definedName name="_xlnm.Print_Area" localSheetId="80">'04.3 - Lávka v km 6,320 -...'!$C$4:$J$76,'04.3 - Lávka v km 6,320 -...'!$C$106:$K$128</definedName>
    <definedName name="_xlnm.Print_Titles" localSheetId="80">'04.3 - Lávka v km 6,320 -...'!$120:$120</definedName>
    <definedName name="_xlnm._FilterDatabase" localSheetId="81" hidden="1">'03.1 - Lávka v km 8,100 -...'!$C$127:$K$219</definedName>
    <definedName name="_xlnm.Print_Area" localSheetId="81">'03.1 - Lávka v km 8,100 -...'!$C$4:$J$76,'03.1 - Lávka v km 8,100 -...'!$C$113:$K$219</definedName>
    <definedName name="_xlnm.Print_Titles" localSheetId="81">'03.1 - Lávka v km 8,100 -...'!$127:$127</definedName>
    <definedName name="_xlnm._FilterDatabase" localSheetId="82" hidden="1">'03.2 - Lávka v km 8,100 -...'!$C$120:$K$138</definedName>
    <definedName name="_xlnm.Print_Area" localSheetId="82">'03.2 - Lávka v km 8,100 -...'!$C$4:$J$76,'03.2 - Lávka v km 8,100 -...'!$C$106:$K$138</definedName>
    <definedName name="_xlnm.Print_Titles" localSheetId="82">'03.2 - Lávka v km 8,100 -...'!$120:$120</definedName>
    <definedName name="_xlnm._FilterDatabase" localSheetId="83" hidden="1">'03.3 - Lávka v km 8,100 -...'!$C$120:$K$128</definedName>
    <definedName name="_xlnm.Print_Area" localSheetId="83">'03.3 - Lávka v km 8,100 -...'!$C$4:$J$76,'03.3 - Lávka v km 8,100 -...'!$C$106:$K$128</definedName>
    <definedName name="_xlnm.Print_Titles" localSheetId="83">'03.3 - Lávka v km 8,100 -...'!$120:$120</definedName>
    <definedName name="_xlnm._FilterDatabase" localSheetId="84" hidden="1">'SO 93-71-01 - Děčín Prost...'!$C$115:$K$424</definedName>
    <definedName name="_xlnm.Print_Area" localSheetId="84">'SO 93-71-01 - Děčín Prost...'!$C$4:$J$76,'SO 93-71-01 - Děčín Prost...'!$C$103:$K$424</definedName>
    <definedName name="_xlnm.Print_Titles" localSheetId="84">'SO 93-71-01 - Děčín Prost...'!$115:$115</definedName>
    <definedName name="_xlnm._FilterDatabase" localSheetId="85" hidden="1">'SO 93-76-01 - Děčín Prost...'!$C$115:$K$138</definedName>
    <definedName name="_xlnm.Print_Area" localSheetId="85">'SO 93-76-01 - Děčín Prost...'!$C$4:$J$76,'SO 93-76-01 - Děčín Prost...'!$C$103:$K$138</definedName>
    <definedName name="_xlnm.Print_Titles" localSheetId="85">'SO 93-76-01 - Děčín Prost...'!$115:$115</definedName>
    <definedName name="_xlnm._FilterDatabase" localSheetId="86" hidden="1">'SO 93-77-01 - Děčín Prost...'!$C$115:$K$134</definedName>
    <definedName name="_xlnm.Print_Area" localSheetId="86">'SO 93-77-01 - Děčín Prost...'!$C$4:$J$76,'SO 93-77-01 - Děčín Prost...'!$C$103:$K$134</definedName>
    <definedName name="_xlnm.Print_Titles" localSheetId="86">'SO 93-77-01 - Děčín Prost...'!$115:$115</definedName>
    <definedName name="_xlnm._FilterDatabase" localSheetId="87" hidden="1">'SO 98-98 - Všeobecný objekt'!$C$115:$K$131</definedName>
    <definedName name="_xlnm.Print_Area" localSheetId="87">'SO 98-98 - Všeobecný objekt'!$C$4:$J$76,'SO 98-98 - Všeobecný objekt'!$C$103:$K$131</definedName>
    <definedName name="_xlnm.Print_Titles" localSheetId="87">'SO 98-98 - Všeobecný objekt'!$115:$115</definedName>
  </definedNames>
  <calcPr/>
</workbook>
</file>

<file path=xl/calcChain.xml><?xml version="1.0" encoding="utf-8"?>
<calcChain xmlns="http://schemas.openxmlformats.org/spreadsheetml/2006/main">
  <c i="88" l="1" r="R116"/>
  <c r="J37"/>
  <c r="J36"/>
  <c i="1" r="AY217"/>
  <c i="88" r="J35"/>
  <c i="1" r="AX217"/>
  <c i="88" r="BI126"/>
  <c r="BH126"/>
  <c r="BG126"/>
  <c r="BF126"/>
  <c r="T126"/>
  <c r="R126"/>
  <c r="P126"/>
  <c r="BI123"/>
  <c r="BH123"/>
  <c r="BG123"/>
  <c r="BF123"/>
  <c r="T123"/>
  <c r="R123"/>
  <c r="P123"/>
  <c r="BI120"/>
  <c r="BH120"/>
  <c r="BG120"/>
  <c r="BF120"/>
  <c r="T120"/>
  <c r="R120"/>
  <c r="P120"/>
  <c r="BI117"/>
  <c r="BH117"/>
  <c r="BG117"/>
  <c r="BF117"/>
  <c r="T117"/>
  <c r="R117"/>
  <c r="P117"/>
  <c r="J113"/>
  <c r="J112"/>
  <c r="F112"/>
  <c r="F110"/>
  <c r="E108"/>
  <c r="J92"/>
  <c r="J91"/>
  <c r="F91"/>
  <c r="F89"/>
  <c r="E87"/>
  <c r="J18"/>
  <c r="E18"/>
  <c r="F113"/>
  <c r="J17"/>
  <c r="J12"/>
  <c r="J110"/>
  <c r="E7"/>
  <c r="E106"/>
  <c i="87" r="J37"/>
  <c r="J36"/>
  <c i="1" r="AY216"/>
  <c i="87" r="J35"/>
  <c i="1" r="AX216"/>
  <c i="87" r="BI133"/>
  <c r="BH133"/>
  <c r="BG133"/>
  <c r="BF133"/>
  <c r="T133"/>
  <c r="R133"/>
  <c r="P133"/>
  <c r="BI131"/>
  <c r="BH131"/>
  <c r="BG131"/>
  <c r="BF131"/>
  <c r="T131"/>
  <c r="R131"/>
  <c r="P131"/>
  <c r="BI129"/>
  <c r="BH129"/>
  <c r="BG129"/>
  <c r="BF129"/>
  <c r="T129"/>
  <c r="R129"/>
  <c r="P129"/>
  <c r="BI127"/>
  <c r="BH127"/>
  <c r="BG127"/>
  <c r="BF127"/>
  <c r="T127"/>
  <c r="R127"/>
  <c r="P127"/>
  <c r="BI125"/>
  <c r="BH125"/>
  <c r="BG125"/>
  <c r="BF125"/>
  <c r="T125"/>
  <c r="R125"/>
  <c r="P125"/>
  <c r="BI123"/>
  <c r="BH123"/>
  <c r="BG123"/>
  <c r="BF123"/>
  <c r="T123"/>
  <c r="R123"/>
  <c r="P123"/>
  <c r="BI121"/>
  <c r="BH121"/>
  <c r="BG121"/>
  <c r="BF121"/>
  <c r="T121"/>
  <c r="R121"/>
  <c r="P121"/>
  <c r="BI119"/>
  <c r="BH119"/>
  <c r="BG119"/>
  <c r="BF119"/>
  <c r="T119"/>
  <c r="R119"/>
  <c r="P119"/>
  <c r="BI117"/>
  <c r="BH117"/>
  <c r="BG117"/>
  <c r="BF117"/>
  <c r="T117"/>
  <c r="R117"/>
  <c r="P117"/>
  <c r="J113"/>
  <c r="J112"/>
  <c r="F112"/>
  <c r="F110"/>
  <c r="E108"/>
  <c r="J92"/>
  <c r="J91"/>
  <c r="F91"/>
  <c r="F89"/>
  <c r="E87"/>
  <c r="J18"/>
  <c r="E18"/>
  <c r="F113"/>
  <c r="J17"/>
  <c r="J12"/>
  <c r="J89"/>
  <c r="E7"/>
  <c r="E106"/>
  <c i="86" r="J37"/>
  <c r="J36"/>
  <c i="1" r="AY215"/>
  <c i="86" r="J35"/>
  <c i="1" r="AX215"/>
  <c i="86" r="BI137"/>
  <c r="BH137"/>
  <c r="BG137"/>
  <c r="BF137"/>
  <c r="T137"/>
  <c r="R137"/>
  <c r="P137"/>
  <c r="BI135"/>
  <c r="BH135"/>
  <c r="BG135"/>
  <c r="BF135"/>
  <c r="T135"/>
  <c r="R135"/>
  <c r="P135"/>
  <c r="BI133"/>
  <c r="BH133"/>
  <c r="BG133"/>
  <c r="BF133"/>
  <c r="T133"/>
  <c r="R133"/>
  <c r="P133"/>
  <c r="BI131"/>
  <c r="BH131"/>
  <c r="BG131"/>
  <c r="BF131"/>
  <c r="T131"/>
  <c r="R131"/>
  <c r="P131"/>
  <c r="BI129"/>
  <c r="BH129"/>
  <c r="BG129"/>
  <c r="BF129"/>
  <c r="T129"/>
  <c r="R129"/>
  <c r="P129"/>
  <c r="BI127"/>
  <c r="BH127"/>
  <c r="BG127"/>
  <c r="BF127"/>
  <c r="T127"/>
  <c r="R127"/>
  <c r="P127"/>
  <c r="BI125"/>
  <c r="BH125"/>
  <c r="BG125"/>
  <c r="BF125"/>
  <c r="T125"/>
  <c r="R125"/>
  <c r="P125"/>
  <c r="BI123"/>
  <c r="BH123"/>
  <c r="BG123"/>
  <c r="BF123"/>
  <c r="T123"/>
  <c r="R123"/>
  <c r="P123"/>
  <c r="BI121"/>
  <c r="BH121"/>
  <c r="BG121"/>
  <c r="BF121"/>
  <c r="T121"/>
  <c r="R121"/>
  <c r="P121"/>
  <c r="BI119"/>
  <c r="BH119"/>
  <c r="BG119"/>
  <c r="BF119"/>
  <c r="T119"/>
  <c r="R119"/>
  <c r="P119"/>
  <c r="BI117"/>
  <c r="BH117"/>
  <c r="BG117"/>
  <c r="BF117"/>
  <c r="T117"/>
  <c r="R117"/>
  <c r="P117"/>
  <c r="J113"/>
  <c r="J112"/>
  <c r="F112"/>
  <c r="F110"/>
  <c r="E108"/>
  <c r="J92"/>
  <c r="J91"/>
  <c r="F91"/>
  <c r="F89"/>
  <c r="E87"/>
  <c r="J18"/>
  <c r="E18"/>
  <c r="F113"/>
  <c r="J17"/>
  <c r="J12"/>
  <c r="J110"/>
  <c r="E7"/>
  <c r="E85"/>
  <c i="85" r="J37"/>
  <c r="J36"/>
  <c i="1" r="AY214"/>
  <c i="85" r="J35"/>
  <c i="1" r="AX214"/>
  <c i="85" r="BI423"/>
  <c r="BH423"/>
  <c r="BG423"/>
  <c r="BF423"/>
  <c r="T423"/>
  <c r="R423"/>
  <c r="P423"/>
  <c r="BI421"/>
  <c r="BH421"/>
  <c r="BG421"/>
  <c r="BF421"/>
  <c r="T421"/>
  <c r="R421"/>
  <c r="P421"/>
  <c r="BI419"/>
  <c r="BH419"/>
  <c r="BG419"/>
  <c r="BF419"/>
  <c r="T419"/>
  <c r="R419"/>
  <c r="P419"/>
  <c r="BI417"/>
  <c r="BH417"/>
  <c r="BG417"/>
  <c r="BF417"/>
  <c r="T417"/>
  <c r="R417"/>
  <c r="P417"/>
  <c r="BI415"/>
  <c r="BH415"/>
  <c r="BG415"/>
  <c r="BF415"/>
  <c r="T415"/>
  <c r="R415"/>
  <c r="P415"/>
  <c r="BI413"/>
  <c r="BH413"/>
  <c r="BG413"/>
  <c r="BF413"/>
  <c r="T413"/>
  <c r="R413"/>
  <c r="P413"/>
  <c r="BI411"/>
  <c r="BH411"/>
  <c r="BG411"/>
  <c r="BF411"/>
  <c r="T411"/>
  <c r="R411"/>
  <c r="P411"/>
  <c r="BI409"/>
  <c r="BH409"/>
  <c r="BG409"/>
  <c r="BF409"/>
  <c r="T409"/>
  <c r="R409"/>
  <c r="P409"/>
  <c r="BI407"/>
  <c r="BH407"/>
  <c r="BG407"/>
  <c r="BF407"/>
  <c r="T407"/>
  <c r="R407"/>
  <c r="P407"/>
  <c r="BI405"/>
  <c r="BH405"/>
  <c r="BG405"/>
  <c r="BF405"/>
  <c r="T405"/>
  <c r="R405"/>
  <c r="P405"/>
  <c r="BI403"/>
  <c r="BH403"/>
  <c r="BG403"/>
  <c r="BF403"/>
  <c r="T403"/>
  <c r="R403"/>
  <c r="P403"/>
  <c r="BI401"/>
  <c r="BH401"/>
  <c r="BG401"/>
  <c r="BF401"/>
  <c r="T401"/>
  <c r="R401"/>
  <c r="P401"/>
  <c r="BI399"/>
  <c r="BH399"/>
  <c r="BG399"/>
  <c r="BF399"/>
  <c r="T399"/>
  <c r="R399"/>
  <c r="P399"/>
  <c r="BI397"/>
  <c r="BH397"/>
  <c r="BG397"/>
  <c r="BF397"/>
  <c r="T397"/>
  <c r="R397"/>
  <c r="P397"/>
  <c r="BI395"/>
  <c r="BH395"/>
  <c r="BG395"/>
  <c r="BF395"/>
  <c r="T395"/>
  <c r="R395"/>
  <c r="P395"/>
  <c r="BI393"/>
  <c r="BH393"/>
  <c r="BG393"/>
  <c r="BF393"/>
  <c r="T393"/>
  <c r="R393"/>
  <c r="P393"/>
  <c r="BI391"/>
  <c r="BH391"/>
  <c r="BG391"/>
  <c r="BF391"/>
  <c r="T391"/>
  <c r="R391"/>
  <c r="P391"/>
  <c r="BI389"/>
  <c r="BH389"/>
  <c r="BG389"/>
  <c r="BF389"/>
  <c r="T389"/>
  <c r="R389"/>
  <c r="P389"/>
  <c r="BI387"/>
  <c r="BH387"/>
  <c r="BG387"/>
  <c r="BF387"/>
  <c r="T387"/>
  <c r="R387"/>
  <c r="P387"/>
  <c r="BI385"/>
  <c r="BH385"/>
  <c r="BG385"/>
  <c r="BF385"/>
  <c r="T385"/>
  <c r="R385"/>
  <c r="P385"/>
  <c r="BI383"/>
  <c r="BH383"/>
  <c r="BG383"/>
  <c r="BF383"/>
  <c r="T383"/>
  <c r="R383"/>
  <c r="P383"/>
  <c r="BI381"/>
  <c r="BH381"/>
  <c r="BG381"/>
  <c r="BF381"/>
  <c r="T381"/>
  <c r="R381"/>
  <c r="P381"/>
  <c r="BI379"/>
  <c r="BH379"/>
  <c r="BG379"/>
  <c r="BF379"/>
  <c r="T379"/>
  <c r="R379"/>
  <c r="P379"/>
  <c r="BI377"/>
  <c r="BH377"/>
  <c r="BG377"/>
  <c r="BF377"/>
  <c r="T377"/>
  <c r="R377"/>
  <c r="P377"/>
  <c r="BI375"/>
  <c r="BH375"/>
  <c r="BG375"/>
  <c r="BF375"/>
  <c r="T375"/>
  <c r="R375"/>
  <c r="P375"/>
  <c r="BI373"/>
  <c r="BH373"/>
  <c r="BG373"/>
  <c r="BF373"/>
  <c r="T373"/>
  <c r="R373"/>
  <c r="P373"/>
  <c r="BI371"/>
  <c r="BH371"/>
  <c r="BG371"/>
  <c r="BF371"/>
  <c r="T371"/>
  <c r="R371"/>
  <c r="P371"/>
  <c r="BI369"/>
  <c r="BH369"/>
  <c r="BG369"/>
  <c r="BF369"/>
  <c r="T369"/>
  <c r="R369"/>
  <c r="P369"/>
  <c r="BI367"/>
  <c r="BH367"/>
  <c r="BG367"/>
  <c r="BF367"/>
  <c r="T367"/>
  <c r="R367"/>
  <c r="P367"/>
  <c r="BI365"/>
  <c r="BH365"/>
  <c r="BG365"/>
  <c r="BF365"/>
  <c r="T365"/>
  <c r="R365"/>
  <c r="P365"/>
  <c r="BI363"/>
  <c r="BH363"/>
  <c r="BG363"/>
  <c r="BF363"/>
  <c r="T363"/>
  <c r="R363"/>
  <c r="P363"/>
  <c r="BI361"/>
  <c r="BH361"/>
  <c r="BG361"/>
  <c r="BF361"/>
  <c r="T361"/>
  <c r="R361"/>
  <c r="P361"/>
  <c r="BI359"/>
  <c r="BH359"/>
  <c r="BG359"/>
  <c r="BF359"/>
  <c r="T359"/>
  <c r="R359"/>
  <c r="P359"/>
  <c r="BI357"/>
  <c r="BH357"/>
  <c r="BG357"/>
  <c r="BF357"/>
  <c r="T357"/>
  <c r="R357"/>
  <c r="P357"/>
  <c r="BI355"/>
  <c r="BH355"/>
  <c r="BG355"/>
  <c r="BF355"/>
  <c r="T355"/>
  <c r="R355"/>
  <c r="P355"/>
  <c r="BI353"/>
  <c r="BH353"/>
  <c r="BG353"/>
  <c r="BF353"/>
  <c r="T353"/>
  <c r="R353"/>
  <c r="P353"/>
  <c r="BI351"/>
  <c r="BH351"/>
  <c r="BG351"/>
  <c r="BF351"/>
  <c r="T351"/>
  <c r="R351"/>
  <c r="P351"/>
  <c r="BI349"/>
  <c r="BH349"/>
  <c r="BG349"/>
  <c r="BF349"/>
  <c r="T349"/>
  <c r="R349"/>
  <c r="P349"/>
  <c r="BI347"/>
  <c r="BH347"/>
  <c r="BG347"/>
  <c r="BF347"/>
  <c r="T347"/>
  <c r="R347"/>
  <c r="P347"/>
  <c r="BI345"/>
  <c r="BH345"/>
  <c r="BG345"/>
  <c r="BF345"/>
  <c r="T345"/>
  <c r="R345"/>
  <c r="P345"/>
  <c r="BI343"/>
  <c r="BH343"/>
  <c r="BG343"/>
  <c r="BF343"/>
  <c r="T343"/>
  <c r="R343"/>
  <c r="P343"/>
  <c r="BI341"/>
  <c r="BH341"/>
  <c r="BG341"/>
  <c r="BF341"/>
  <c r="T341"/>
  <c r="R341"/>
  <c r="P341"/>
  <c r="BI339"/>
  <c r="BH339"/>
  <c r="BG339"/>
  <c r="BF339"/>
  <c r="T339"/>
  <c r="R339"/>
  <c r="P339"/>
  <c r="BI337"/>
  <c r="BH337"/>
  <c r="BG337"/>
  <c r="BF337"/>
  <c r="T337"/>
  <c r="R337"/>
  <c r="P337"/>
  <c r="BI335"/>
  <c r="BH335"/>
  <c r="BG335"/>
  <c r="BF335"/>
  <c r="T335"/>
  <c r="R335"/>
  <c r="P335"/>
  <c r="BI333"/>
  <c r="BH333"/>
  <c r="BG333"/>
  <c r="BF333"/>
  <c r="T333"/>
  <c r="R333"/>
  <c r="P333"/>
  <c r="BI331"/>
  <c r="BH331"/>
  <c r="BG331"/>
  <c r="BF331"/>
  <c r="T331"/>
  <c r="R331"/>
  <c r="P331"/>
  <c r="BI329"/>
  <c r="BH329"/>
  <c r="BG329"/>
  <c r="BF329"/>
  <c r="T329"/>
  <c r="R329"/>
  <c r="P329"/>
  <c r="BI327"/>
  <c r="BH327"/>
  <c r="BG327"/>
  <c r="BF327"/>
  <c r="T327"/>
  <c r="R327"/>
  <c r="P327"/>
  <c r="BI325"/>
  <c r="BH325"/>
  <c r="BG325"/>
  <c r="BF325"/>
  <c r="T325"/>
  <c r="R325"/>
  <c r="P325"/>
  <c r="BI323"/>
  <c r="BH323"/>
  <c r="BG323"/>
  <c r="BF323"/>
  <c r="T323"/>
  <c r="R323"/>
  <c r="P323"/>
  <c r="BI321"/>
  <c r="BH321"/>
  <c r="BG321"/>
  <c r="BF321"/>
  <c r="T321"/>
  <c r="R321"/>
  <c r="P321"/>
  <c r="BI319"/>
  <c r="BH319"/>
  <c r="BG319"/>
  <c r="BF319"/>
  <c r="T319"/>
  <c r="R319"/>
  <c r="P319"/>
  <c r="BI317"/>
  <c r="BH317"/>
  <c r="BG317"/>
  <c r="BF317"/>
  <c r="T317"/>
  <c r="R317"/>
  <c r="P317"/>
  <c r="BI315"/>
  <c r="BH315"/>
  <c r="BG315"/>
  <c r="BF315"/>
  <c r="T315"/>
  <c r="R315"/>
  <c r="P315"/>
  <c r="BI313"/>
  <c r="BH313"/>
  <c r="BG313"/>
  <c r="BF313"/>
  <c r="T313"/>
  <c r="R313"/>
  <c r="P313"/>
  <c r="BI311"/>
  <c r="BH311"/>
  <c r="BG311"/>
  <c r="BF311"/>
  <c r="T311"/>
  <c r="R311"/>
  <c r="P311"/>
  <c r="BI309"/>
  <c r="BH309"/>
  <c r="BG309"/>
  <c r="BF309"/>
  <c r="T309"/>
  <c r="R309"/>
  <c r="P309"/>
  <c r="BI307"/>
  <c r="BH307"/>
  <c r="BG307"/>
  <c r="BF307"/>
  <c r="T307"/>
  <c r="R307"/>
  <c r="P307"/>
  <c r="BI305"/>
  <c r="BH305"/>
  <c r="BG305"/>
  <c r="BF305"/>
  <c r="T305"/>
  <c r="R305"/>
  <c r="P305"/>
  <c r="BI303"/>
  <c r="BH303"/>
  <c r="BG303"/>
  <c r="BF303"/>
  <c r="T303"/>
  <c r="R303"/>
  <c r="P303"/>
  <c r="BI301"/>
  <c r="BH301"/>
  <c r="BG301"/>
  <c r="BF301"/>
  <c r="T301"/>
  <c r="R301"/>
  <c r="P301"/>
  <c r="BI299"/>
  <c r="BH299"/>
  <c r="BG299"/>
  <c r="BF299"/>
  <c r="T299"/>
  <c r="R299"/>
  <c r="P299"/>
  <c r="BI297"/>
  <c r="BH297"/>
  <c r="BG297"/>
  <c r="BF297"/>
  <c r="T297"/>
  <c r="R297"/>
  <c r="P297"/>
  <c r="BI295"/>
  <c r="BH295"/>
  <c r="BG295"/>
  <c r="BF295"/>
  <c r="T295"/>
  <c r="R295"/>
  <c r="P295"/>
  <c r="BI293"/>
  <c r="BH293"/>
  <c r="BG293"/>
  <c r="BF293"/>
  <c r="T293"/>
  <c r="R293"/>
  <c r="P293"/>
  <c r="BI291"/>
  <c r="BH291"/>
  <c r="BG291"/>
  <c r="BF291"/>
  <c r="T291"/>
  <c r="R291"/>
  <c r="P291"/>
  <c r="BI289"/>
  <c r="BH289"/>
  <c r="BG289"/>
  <c r="BF289"/>
  <c r="T289"/>
  <c r="R289"/>
  <c r="P289"/>
  <c r="BI287"/>
  <c r="BH287"/>
  <c r="BG287"/>
  <c r="BF287"/>
  <c r="T287"/>
  <c r="R287"/>
  <c r="P287"/>
  <c r="BI285"/>
  <c r="BH285"/>
  <c r="BG285"/>
  <c r="BF285"/>
  <c r="T285"/>
  <c r="R285"/>
  <c r="P285"/>
  <c r="BI283"/>
  <c r="BH283"/>
  <c r="BG283"/>
  <c r="BF283"/>
  <c r="T283"/>
  <c r="R283"/>
  <c r="P283"/>
  <c r="BI281"/>
  <c r="BH281"/>
  <c r="BG281"/>
  <c r="BF281"/>
  <c r="T281"/>
  <c r="R281"/>
  <c r="P281"/>
  <c r="BI279"/>
  <c r="BH279"/>
  <c r="BG279"/>
  <c r="BF279"/>
  <c r="T279"/>
  <c r="R279"/>
  <c r="P279"/>
  <c r="BI277"/>
  <c r="BH277"/>
  <c r="BG277"/>
  <c r="BF277"/>
  <c r="T277"/>
  <c r="R277"/>
  <c r="P277"/>
  <c r="BI275"/>
  <c r="BH275"/>
  <c r="BG275"/>
  <c r="BF275"/>
  <c r="T275"/>
  <c r="R275"/>
  <c r="P275"/>
  <c r="BI273"/>
  <c r="BH273"/>
  <c r="BG273"/>
  <c r="BF273"/>
  <c r="T273"/>
  <c r="R273"/>
  <c r="P273"/>
  <c r="BI271"/>
  <c r="BH271"/>
  <c r="BG271"/>
  <c r="BF271"/>
  <c r="T271"/>
  <c r="R271"/>
  <c r="P271"/>
  <c r="BI269"/>
  <c r="BH269"/>
  <c r="BG269"/>
  <c r="BF269"/>
  <c r="T269"/>
  <c r="R269"/>
  <c r="P269"/>
  <c r="BI267"/>
  <c r="BH267"/>
  <c r="BG267"/>
  <c r="BF267"/>
  <c r="T267"/>
  <c r="R267"/>
  <c r="P267"/>
  <c r="BI265"/>
  <c r="BH265"/>
  <c r="BG265"/>
  <c r="BF265"/>
  <c r="T265"/>
  <c r="R265"/>
  <c r="P265"/>
  <c r="BI263"/>
  <c r="BH263"/>
  <c r="BG263"/>
  <c r="BF263"/>
  <c r="T263"/>
  <c r="R263"/>
  <c r="P263"/>
  <c r="BI261"/>
  <c r="BH261"/>
  <c r="BG261"/>
  <c r="BF261"/>
  <c r="T261"/>
  <c r="R261"/>
  <c r="P261"/>
  <c r="BI259"/>
  <c r="BH259"/>
  <c r="BG259"/>
  <c r="BF259"/>
  <c r="T259"/>
  <c r="R259"/>
  <c r="P259"/>
  <c r="BI257"/>
  <c r="BH257"/>
  <c r="BG257"/>
  <c r="BF257"/>
  <c r="T257"/>
  <c r="R257"/>
  <c r="P257"/>
  <c r="BI255"/>
  <c r="BH255"/>
  <c r="BG255"/>
  <c r="BF255"/>
  <c r="T255"/>
  <c r="R255"/>
  <c r="P255"/>
  <c r="BI253"/>
  <c r="BH253"/>
  <c r="BG253"/>
  <c r="BF253"/>
  <c r="T253"/>
  <c r="R253"/>
  <c r="P253"/>
  <c r="BI251"/>
  <c r="BH251"/>
  <c r="BG251"/>
  <c r="BF251"/>
  <c r="T251"/>
  <c r="R251"/>
  <c r="P251"/>
  <c r="BI249"/>
  <c r="BH249"/>
  <c r="BG249"/>
  <c r="BF249"/>
  <c r="T249"/>
  <c r="R249"/>
  <c r="P249"/>
  <c r="BI247"/>
  <c r="BH247"/>
  <c r="BG247"/>
  <c r="BF247"/>
  <c r="T247"/>
  <c r="R247"/>
  <c r="P247"/>
  <c r="BI245"/>
  <c r="BH245"/>
  <c r="BG245"/>
  <c r="BF245"/>
  <c r="T245"/>
  <c r="R245"/>
  <c r="P245"/>
  <c r="BI243"/>
  <c r="BH243"/>
  <c r="BG243"/>
  <c r="BF243"/>
  <c r="T243"/>
  <c r="R243"/>
  <c r="P243"/>
  <c r="BI241"/>
  <c r="BH241"/>
  <c r="BG241"/>
  <c r="BF241"/>
  <c r="T241"/>
  <c r="R241"/>
  <c r="P241"/>
  <c r="BI239"/>
  <c r="BH239"/>
  <c r="BG239"/>
  <c r="BF239"/>
  <c r="T239"/>
  <c r="R239"/>
  <c r="P239"/>
  <c r="BI237"/>
  <c r="BH237"/>
  <c r="BG237"/>
  <c r="BF237"/>
  <c r="T237"/>
  <c r="R237"/>
  <c r="P237"/>
  <c r="BI235"/>
  <c r="BH235"/>
  <c r="BG235"/>
  <c r="BF235"/>
  <c r="T235"/>
  <c r="R235"/>
  <c r="P235"/>
  <c r="BI233"/>
  <c r="BH233"/>
  <c r="BG233"/>
  <c r="BF233"/>
  <c r="T233"/>
  <c r="R233"/>
  <c r="P233"/>
  <c r="BI231"/>
  <c r="BH231"/>
  <c r="BG231"/>
  <c r="BF231"/>
  <c r="T231"/>
  <c r="R231"/>
  <c r="P231"/>
  <c r="BI229"/>
  <c r="BH229"/>
  <c r="BG229"/>
  <c r="BF229"/>
  <c r="T229"/>
  <c r="R229"/>
  <c r="P229"/>
  <c r="BI227"/>
  <c r="BH227"/>
  <c r="BG227"/>
  <c r="BF227"/>
  <c r="T227"/>
  <c r="R227"/>
  <c r="P227"/>
  <c r="BI225"/>
  <c r="BH225"/>
  <c r="BG225"/>
  <c r="BF225"/>
  <c r="T225"/>
  <c r="R225"/>
  <c r="P225"/>
  <c r="BI223"/>
  <c r="BH223"/>
  <c r="BG223"/>
  <c r="BF223"/>
  <c r="T223"/>
  <c r="R223"/>
  <c r="P223"/>
  <c r="BI221"/>
  <c r="BH221"/>
  <c r="BG221"/>
  <c r="BF221"/>
  <c r="T221"/>
  <c r="R221"/>
  <c r="P221"/>
  <c r="BI219"/>
  <c r="BH219"/>
  <c r="BG219"/>
  <c r="BF219"/>
  <c r="T219"/>
  <c r="R219"/>
  <c r="P219"/>
  <c r="BI217"/>
  <c r="BH217"/>
  <c r="BG217"/>
  <c r="BF217"/>
  <c r="T217"/>
  <c r="R217"/>
  <c r="P217"/>
  <c r="BI215"/>
  <c r="BH215"/>
  <c r="BG215"/>
  <c r="BF215"/>
  <c r="T215"/>
  <c r="R215"/>
  <c r="P215"/>
  <c r="BI213"/>
  <c r="BH213"/>
  <c r="BG213"/>
  <c r="BF213"/>
  <c r="T213"/>
  <c r="R213"/>
  <c r="P213"/>
  <c r="BI211"/>
  <c r="BH211"/>
  <c r="BG211"/>
  <c r="BF211"/>
  <c r="T211"/>
  <c r="R211"/>
  <c r="P211"/>
  <c r="BI209"/>
  <c r="BH209"/>
  <c r="BG209"/>
  <c r="BF209"/>
  <c r="T209"/>
  <c r="R209"/>
  <c r="P209"/>
  <c r="BI207"/>
  <c r="BH207"/>
  <c r="BG207"/>
  <c r="BF207"/>
  <c r="T207"/>
  <c r="R207"/>
  <c r="P207"/>
  <c r="BI205"/>
  <c r="BH205"/>
  <c r="BG205"/>
  <c r="BF205"/>
  <c r="T205"/>
  <c r="R205"/>
  <c r="P205"/>
  <c r="BI203"/>
  <c r="BH203"/>
  <c r="BG203"/>
  <c r="BF203"/>
  <c r="T203"/>
  <c r="R203"/>
  <c r="P203"/>
  <c r="BI201"/>
  <c r="BH201"/>
  <c r="BG201"/>
  <c r="BF201"/>
  <c r="T201"/>
  <c r="R201"/>
  <c r="P201"/>
  <c r="BI199"/>
  <c r="BH199"/>
  <c r="BG199"/>
  <c r="BF199"/>
  <c r="T199"/>
  <c r="R199"/>
  <c r="P199"/>
  <c r="BI197"/>
  <c r="BH197"/>
  <c r="BG197"/>
  <c r="BF197"/>
  <c r="T197"/>
  <c r="R197"/>
  <c r="P197"/>
  <c r="BI195"/>
  <c r="BH195"/>
  <c r="BG195"/>
  <c r="BF195"/>
  <c r="T195"/>
  <c r="R195"/>
  <c r="P195"/>
  <c r="BI193"/>
  <c r="BH193"/>
  <c r="BG193"/>
  <c r="BF193"/>
  <c r="T193"/>
  <c r="R193"/>
  <c r="P193"/>
  <c r="BI191"/>
  <c r="BH191"/>
  <c r="BG191"/>
  <c r="BF191"/>
  <c r="T191"/>
  <c r="R191"/>
  <c r="P191"/>
  <c r="BI189"/>
  <c r="BH189"/>
  <c r="BG189"/>
  <c r="BF189"/>
  <c r="T189"/>
  <c r="R189"/>
  <c r="P189"/>
  <c r="BI187"/>
  <c r="BH187"/>
  <c r="BG187"/>
  <c r="BF187"/>
  <c r="T187"/>
  <c r="R187"/>
  <c r="P187"/>
  <c r="BI185"/>
  <c r="BH185"/>
  <c r="BG185"/>
  <c r="BF185"/>
  <c r="T185"/>
  <c r="R185"/>
  <c r="P185"/>
  <c r="BI183"/>
  <c r="BH183"/>
  <c r="BG183"/>
  <c r="BF183"/>
  <c r="T183"/>
  <c r="R183"/>
  <c r="P183"/>
  <c r="BI181"/>
  <c r="BH181"/>
  <c r="BG181"/>
  <c r="BF181"/>
  <c r="T181"/>
  <c r="R181"/>
  <c r="P181"/>
  <c r="BI179"/>
  <c r="BH179"/>
  <c r="BG179"/>
  <c r="BF179"/>
  <c r="T179"/>
  <c r="R179"/>
  <c r="P179"/>
  <c r="BI177"/>
  <c r="BH177"/>
  <c r="BG177"/>
  <c r="BF177"/>
  <c r="T177"/>
  <c r="R177"/>
  <c r="P177"/>
  <c r="BI175"/>
  <c r="BH175"/>
  <c r="BG175"/>
  <c r="BF175"/>
  <c r="T175"/>
  <c r="R175"/>
  <c r="P175"/>
  <c r="BI173"/>
  <c r="BH173"/>
  <c r="BG173"/>
  <c r="BF173"/>
  <c r="T173"/>
  <c r="R173"/>
  <c r="P173"/>
  <c r="BI171"/>
  <c r="BH171"/>
  <c r="BG171"/>
  <c r="BF171"/>
  <c r="T171"/>
  <c r="R171"/>
  <c r="P171"/>
  <c r="BI169"/>
  <c r="BH169"/>
  <c r="BG169"/>
  <c r="BF169"/>
  <c r="T169"/>
  <c r="R169"/>
  <c r="P169"/>
  <c r="BI167"/>
  <c r="BH167"/>
  <c r="BG167"/>
  <c r="BF167"/>
  <c r="T167"/>
  <c r="R167"/>
  <c r="P167"/>
  <c r="BI165"/>
  <c r="BH165"/>
  <c r="BG165"/>
  <c r="BF165"/>
  <c r="T165"/>
  <c r="R165"/>
  <c r="P165"/>
  <c r="BI163"/>
  <c r="BH163"/>
  <c r="BG163"/>
  <c r="BF163"/>
  <c r="T163"/>
  <c r="R163"/>
  <c r="P163"/>
  <c r="BI161"/>
  <c r="BH161"/>
  <c r="BG161"/>
  <c r="BF161"/>
  <c r="T161"/>
  <c r="R161"/>
  <c r="P161"/>
  <c r="BI159"/>
  <c r="BH159"/>
  <c r="BG159"/>
  <c r="BF159"/>
  <c r="T159"/>
  <c r="R159"/>
  <c r="P159"/>
  <c r="BI157"/>
  <c r="BH157"/>
  <c r="BG157"/>
  <c r="BF157"/>
  <c r="T157"/>
  <c r="R157"/>
  <c r="P157"/>
  <c r="BI155"/>
  <c r="BH155"/>
  <c r="BG155"/>
  <c r="BF155"/>
  <c r="T155"/>
  <c r="R155"/>
  <c r="P155"/>
  <c r="BI153"/>
  <c r="BH153"/>
  <c r="BG153"/>
  <c r="BF153"/>
  <c r="T153"/>
  <c r="R153"/>
  <c r="P153"/>
  <c r="BI151"/>
  <c r="BH151"/>
  <c r="BG151"/>
  <c r="BF151"/>
  <c r="T151"/>
  <c r="R151"/>
  <c r="P151"/>
  <c r="BI149"/>
  <c r="BH149"/>
  <c r="BG149"/>
  <c r="BF149"/>
  <c r="T149"/>
  <c r="R149"/>
  <c r="P149"/>
  <c r="BI147"/>
  <c r="BH147"/>
  <c r="BG147"/>
  <c r="BF147"/>
  <c r="T147"/>
  <c r="R147"/>
  <c r="P147"/>
  <c r="BI145"/>
  <c r="BH145"/>
  <c r="BG145"/>
  <c r="BF145"/>
  <c r="T145"/>
  <c r="R145"/>
  <c r="P145"/>
  <c r="BI143"/>
  <c r="BH143"/>
  <c r="BG143"/>
  <c r="BF143"/>
  <c r="T143"/>
  <c r="R143"/>
  <c r="P143"/>
  <c r="BI141"/>
  <c r="BH141"/>
  <c r="BG141"/>
  <c r="BF141"/>
  <c r="T141"/>
  <c r="R141"/>
  <c r="P141"/>
  <c r="BI139"/>
  <c r="BH139"/>
  <c r="BG139"/>
  <c r="BF139"/>
  <c r="T139"/>
  <c r="R139"/>
  <c r="P139"/>
  <c r="BI137"/>
  <c r="BH137"/>
  <c r="BG137"/>
  <c r="BF137"/>
  <c r="T137"/>
  <c r="R137"/>
  <c r="P137"/>
  <c r="BI135"/>
  <c r="BH135"/>
  <c r="BG135"/>
  <c r="BF135"/>
  <c r="T135"/>
  <c r="R135"/>
  <c r="P135"/>
  <c r="BI133"/>
  <c r="BH133"/>
  <c r="BG133"/>
  <c r="BF133"/>
  <c r="T133"/>
  <c r="R133"/>
  <c r="P133"/>
  <c r="BI131"/>
  <c r="BH131"/>
  <c r="BG131"/>
  <c r="BF131"/>
  <c r="T131"/>
  <c r="R131"/>
  <c r="P131"/>
  <c r="BI129"/>
  <c r="BH129"/>
  <c r="BG129"/>
  <c r="BF129"/>
  <c r="T129"/>
  <c r="R129"/>
  <c r="P129"/>
  <c r="BI127"/>
  <c r="BH127"/>
  <c r="BG127"/>
  <c r="BF127"/>
  <c r="T127"/>
  <c r="R127"/>
  <c r="P127"/>
  <c r="BI125"/>
  <c r="BH125"/>
  <c r="BG125"/>
  <c r="BF125"/>
  <c r="T125"/>
  <c r="R125"/>
  <c r="P125"/>
  <c r="BI123"/>
  <c r="BH123"/>
  <c r="BG123"/>
  <c r="BF123"/>
  <c r="T123"/>
  <c r="R123"/>
  <c r="P123"/>
  <c r="BI121"/>
  <c r="BH121"/>
  <c r="BG121"/>
  <c r="BF121"/>
  <c r="T121"/>
  <c r="R121"/>
  <c r="P121"/>
  <c r="BI119"/>
  <c r="BH119"/>
  <c r="BG119"/>
  <c r="BF119"/>
  <c r="T119"/>
  <c r="R119"/>
  <c r="P119"/>
  <c r="BI117"/>
  <c r="BH117"/>
  <c r="BG117"/>
  <c r="BF117"/>
  <c r="T117"/>
  <c r="R117"/>
  <c r="P117"/>
  <c r="J113"/>
  <c r="J112"/>
  <c r="F112"/>
  <c r="F110"/>
  <c r="E108"/>
  <c r="J92"/>
  <c r="J91"/>
  <c r="F91"/>
  <c r="F89"/>
  <c r="E87"/>
  <c r="J18"/>
  <c r="E18"/>
  <c r="F92"/>
  <c r="J17"/>
  <c r="J12"/>
  <c r="J89"/>
  <c r="E7"/>
  <c r="E85"/>
  <c i="84" r="J39"/>
  <c r="J38"/>
  <c i="1" r="AY213"/>
  <c i="84" r="J37"/>
  <c i="1" r="AX213"/>
  <c i="84" r="BI127"/>
  <c r="BH127"/>
  <c r="BG127"/>
  <c r="BF127"/>
  <c r="T127"/>
  <c r="R127"/>
  <c r="P127"/>
  <c r="BI125"/>
  <c r="BH125"/>
  <c r="BG125"/>
  <c r="BF125"/>
  <c r="T125"/>
  <c r="R125"/>
  <c r="P125"/>
  <c r="BI123"/>
  <c r="BH123"/>
  <c r="BG123"/>
  <c r="BF123"/>
  <c r="T123"/>
  <c r="R123"/>
  <c r="P123"/>
  <c r="J118"/>
  <c r="J117"/>
  <c r="F117"/>
  <c r="F115"/>
  <c r="E113"/>
  <c r="J94"/>
  <c r="J93"/>
  <c r="F93"/>
  <c r="F91"/>
  <c r="E89"/>
  <c r="J20"/>
  <c r="E20"/>
  <c r="F94"/>
  <c r="J19"/>
  <c r="J14"/>
  <c r="J115"/>
  <c r="E7"/>
  <c r="E85"/>
  <c i="83" r="J39"/>
  <c r="J38"/>
  <c i="1" r="AY212"/>
  <c i="83" r="J37"/>
  <c i="1" r="AX212"/>
  <c i="83" r="BI137"/>
  <c r="BH137"/>
  <c r="BG137"/>
  <c r="BF137"/>
  <c r="T137"/>
  <c r="R137"/>
  <c r="P137"/>
  <c r="BI135"/>
  <c r="BH135"/>
  <c r="BG135"/>
  <c r="BF135"/>
  <c r="T135"/>
  <c r="R135"/>
  <c r="P135"/>
  <c r="BI133"/>
  <c r="BH133"/>
  <c r="BG133"/>
  <c r="BF133"/>
  <c r="T133"/>
  <c r="R133"/>
  <c r="P133"/>
  <c r="BI131"/>
  <c r="BH131"/>
  <c r="BG131"/>
  <c r="BF131"/>
  <c r="T131"/>
  <c r="R131"/>
  <c r="P131"/>
  <c r="BI129"/>
  <c r="BH129"/>
  <c r="BG129"/>
  <c r="BF129"/>
  <c r="T129"/>
  <c r="R129"/>
  <c r="P129"/>
  <c r="BI127"/>
  <c r="BH127"/>
  <c r="BG127"/>
  <c r="BF127"/>
  <c r="T127"/>
  <c r="R127"/>
  <c r="P127"/>
  <c r="BI125"/>
  <c r="BH125"/>
  <c r="BG125"/>
  <c r="BF125"/>
  <c r="T125"/>
  <c r="R125"/>
  <c r="P125"/>
  <c r="BI123"/>
  <c r="BH123"/>
  <c r="BG123"/>
  <c r="BF123"/>
  <c r="T123"/>
  <c r="R123"/>
  <c r="P123"/>
  <c r="J118"/>
  <c r="J117"/>
  <c r="F117"/>
  <c r="F115"/>
  <c r="E113"/>
  <c r="J94"/>
  <c r="J93"/>
  <c r="F93"/>
  <c r="F91"/>
  <c r="E89"/>
  <c r="J20"/>
  <c r="E20"/>
  <c r="F118"/>
  <c r="J19"/>
  <c r="J14"/>
  <c r="J91"/>
  <c r="E7"/>
  <c r="E109"/>
  <c i="82" r="J39"/>
  <c r="J38"/>
  <c i="1" r="AY211"/>
  <c i="82" r="J37"/>
  <c i="1" r="AX211"/>
  <c i="82" r="BI217"/>
  <c r="BH217"/>
  <c r="BG217"/>
  <c r="BF217"/>
  <c r="T217"/>
  <c r="T216"/>
  <c r="R217"/>
  <c r="R216"/>
  <c r="P217"/>
  <c r="P216"/>
  <c r="BI214"/>
  <c r="BH214"/>
  <c r="BG214"/>
  <c r="BF214"/>
  <c r="T214"/>
  <c r="T213"/>
  <c r="R214"/>
  <c r="R213"/>
  <c r="P214"/>
  <c r="P213"/>
  <c r="BI211"/>
  <c r="BH211"/>
  <c r="BG211"/>
  <c r="BF211"/>
  <c r="T211"/>
  <c r="R211"/>
  <c r="P211"/>
  <c r="BI209"/>
  <c r="BH209"/>
  <c r="BG209"/>
  <c r="BF209"/>
  <c r="T209"/>
  <c r="R209"/>
  <c r="P209"/>
  <c r="BI207"/>
  <c r="BH207"/>
  <c r="BG207"/>
  <c r="BF207"/>
  <c r="T207"/>
  <c r="R207"/>
  <c r="P207"/>
  <c r="BI205"/>
  <c r="BH205"/>
  <c r="BG205"/>
  <c r="BF205"/>
  <c r="T205"/>
  <c r="R205"/>
  <c r="P205"/>
  <c r="BI200"/>
  <c r="BH200"/>
  <c r="BG200"/>
  <c r="BF200"/>
  <c r="T200"/>
  <c r="R200"/>
  <c r="P200"/>
  <c r="BI197"/>
  <c r="BH197"/>
  <c r="BG197"/>
  <c r="BF197"/>
  <c r="T197"/>
  <c r="R197"/>
  <c r="P197"/>
  <c r="BI194"/>
  <c r="BH194"/>
  <c r="BG194"/>
  <c r="BF194"/>
  <c r="T194"/>
  <c r="R194"/>
  <c r="P194"/>
  <c r="BI190"/>
  <c r="BH190"/>
  <c r="BG190"/>
  <c r="BF190"/>
  <c r="T190"/>
  <c r="R190"/>
  <c r="P190"/>
  <c r="BI186"/>
  <c r="BH186"/>
  <c r="BG186"/>
  <c r="BF186"/>
  <c r="T186"/>
  <c r="R186"/>
  <c r="P186"/>
  <c r="BI182"/>
  <c r="BH182"/>
  <c r="BG182"/>
  <c r="BF182"/>
  <c r="T182"/>
  <c r="R182"/>
  <c r="P182"/>
  <c r="BI177"/>
  <c r="BH177"/>
  <c r="BG177"/>
  <c r="BF177"/>
  <c r="T177"/>
  <c r="R177"/>
  <c r="P177"/>
  <c r="BI172"/>
  <c r="BH172"/>
  <c r="BG172"/>
  <c r="BF172"/>
  <c r="T172"/>
  <c r="R172"/>
  <c r="P172"/>
  <c r="BI167"/>
  <c r="BH167"/>
  <c r="BG167"/>
  <c r="BF167"/>
  <c r="T167"/>
  <c r="R167"/>
  <c r="P167"/>
  <c r="BI162"/>
  <c r="BH162"/>
  <c r="BG162"/>
  <c r="BF162"/>
  <c r="T162"/>
  <c r="R162"/>
  <c r="P162"/>
  <c r="BI160"/>
  <c r="BH160"/>
  <c r="BG160"/>
  <c r="BF160"/>
  <c r="T160"/>
  <c r="R160"/>
  <c r="P160"/>
  <c r="BI158"/>
  <c r="BH158"/>
  <c r="BG158"/>
  <c r="BF158"/>
  <c r="T158"/>
  <c r="R158"/>
  <c r="P158"/>
  <c r="BI155"/>
  <c r="BH155"/>
  <c r="BG155"/>
  <c r="BF155"/>
  <c r="T155"/>
  <c r="R155"/>
  <c r="P155"/>
  <c r="BI153"/>
  <c r="BH153"/>
  <c r="BG153"/>
  <c r="BF153"/>
  <c r="T153"/>
  <c r="R153"/>
  <c r="P153"/>
  <c r="BI151"/>
  <c r="BH151"/>
  <c r="BG151"/>
  <c r="BF151"/>
  <c r="T151"/>
  <c r="R151"/>
  <c r="P151"/>
  <c r="BI149"/>
  <c r="BH149"/>
  <c r="BG149"/>
  <c r="BF149"/>
  <c r="T149"/>
  <c r="R149"/>
  <c r="P149"/>
  <c r="BI146"/>
  <c r="BH146"/>
  <c r="BG146"/>
  <c r="BF146"/>
  <c r="T146"/>
  <c r="R146"/>
  <c r="P146"/>
  <c r="BI144"/>
  <c r="BH144"/>
  <c r="BG144"/>
  <c r="BF144"/>
  <c r="T144"/>
  <c r="R144"/>
  <c r="P144"/>
  <c r="BI142"/>
  <c r="BH142"/>
  <c r="BG142"/>
  <c r="BF142"/>
  <c r="T142"/>
  <c r="R142"/>
  <c r="P142"/>
  <c r="BI139"/>
  <c r="BH139"/>
  <c r="BG139"/>
  <c r="BF139"/>
  <c r="T139"/>
  <c r="R139"/>
  <c r="P139"/>
  <c r="BI137"/>
  <c r="BH137"/>
  <c r="BG137"/>
  <c r="BF137"/>
  <c r="T137"/>
  <c r="R137"/>
  <c r="P137"/>
  <c r="BI135"/>
  <c r="BH135"/>
  <c r="BG135"/>
  <c r="BF135"/>
  <c r="T135"/>
  <c r="R135"/>
  <c r="P135"/>
  <c r="BI133"/>
  <c r="BH133"/>
  <c r="BG133"/>
  <c r="BF133"/>
  <c r="T133"/>
  <c r="R133"/>
  <c r="P133"/>
  <c r="BI131"/>
  <c r="BH131"/>
  <c r="BG131"/>
  <c r="BF131"/>
  <c r="T131"/>
  <c r="R131"/>
  <c r="P131"/>
  <c r="J125"/>
  <c r="J124"/>
  <c r="F124"/>
  <c r="F122"/>
  <c r="E120"/>
  <c r="J94"/>
  <c r="J93"/>
  <c r="F93"/>
  <c r="F91"/>
  <c r="E89"/>
  <c r="J20"/>
  <c r="E20"/>
  <c r="F94"/>
  <c r="J19"/>
  <c r="J14"/>
  <c r="J91"/>
  <c r="E7"/>
  <c r="E116"/>
  <c i="81" r="J39"/>
  <c r="J38"/>
  <c i="1" r="AY209"/>
  <c i="81" r="J37"/>
  <c i="1" r="AX209"/>
  <c i="81" r="BI127"/>
  <c r="BH127"/>
  <c r="BG127"/>
  <c r="BF127"/>
  <c r="T127"/>
  <c r="R127"/>
  <c r="P127"/>
  <c r="BI125"/>
  <c r="BH125"/>
  <c r="BG125"/>
  <c r="BF125"/>
  <c r="T125"/>
  <c r="R125"/>
  <c r="P125"/>
  <c r="BI123"/>
  <c r="BH123"/>
  <c r="BG123"/>
  <c r="BF123"/>
  <c r="T123"/>
  <c r="R123"/>
  <c r="P123"/>
  <c r="J118"/>
  <c r="J117"/>
  <c r="F117"/>
  <c r="F115"/>
  <c r="E113"/>
  <c r="J94"/>
  <c r="J93"/>
  <c r="F93"/>
  <c r="F91"/>
  <c r="E89"/>
  <c r="J20"/>
  <c r="E20"/>
  <c r="F118"/>
  <c r="J19"/>
  <c r="J14"/>
  <c r="J115"/>
  <c r="E7"/>
  <c r="E109"/>
  <c i="80" r="J39"/>
  <c r="J38"/>
  <c i="1" r="AY208"/>
  <c i="80" r="J37"/>
  <c i="1" r="AX208"/>
  <c i="80" r="BI137"/>
  <c r="BH137"/>
  <c r="BG137"/>
  <c r="BF137"/>
  <c r="T137"/>
  <c r="R137"/>
  <c r="P137"/>
  <c r="BI135"/>
  <c r="BH135"/>
  <c r="BG135"/>
  <c r="BF135"/>
  <c r="T135"/>
  <c r="R135"/>
  <c r="P135"/>
  <c r="BI133"/>
  <c r="BH133"/>
  <c r="BG133"/>
  <c r="BF133"/>
  <c r="T133"/>
  <c r="R133"/>
  <c r="P133"/>
  <c r="BI131"/>
  <c r="BH131"/>
  <c r="BG131"/>
  <c r="BF131"/>
  <c r="T131"/>
  <c r="R131"/>
  <c r="P131"/>
  <c r="BI129"/>
  <c r="BH129"/>
  <c r="BG129"/>
  <c r="BF129"/>
  <c r="T129"/>
  <c r="R129"/>
  <c r="P129"/>
  <c r="BI127"/>
  <c r="BH127"/>
  <c r="BG127"/>
  <c r="BF127"/>
  <c r="T127"/>
  <c r="R127"/>
  <c r="P127"/>
  <c r="BI125"/>
  <c r="BH125"/>
  <c r="BG125"/>
  <c r="BF125"/>
  <c r="T125"/>
  <c r="R125"/>
  <c r="P125"/>
  <c r="BI123"/>
  <c r="BH123"/>
  <c r="BG123"/>
  <c r="BF123"/>
  <c r="T123"/>
  <c r="R123"/>
  <c r="P123"/>
  <c r="J118"/>
  <c r="J117"/>
  <c r="F117"/>
  <c r="F115"/>
  <c r="E113"/>
  <c r="J94"/>
  <c r="J93"/>
  <c r="F93"/>
  <c r="F91"/>
  <c r="E89"/>
  <c r="J20"/>
  <c r="E20"/>
  <c r="F118"/>
  <c r="J19"/>
  <c r="J14"/>
  <c r="J115"/>
  <c r="E7"/>
  <c r="E109"/>
  <c i="79" r="J39"/>
  <c r="J38"/>
  <c i="1" r="AY207"/>
  <c i="79" r="J37"/>
  <c i="1" r="AX207"/>
  <c i="79" r="BI217"/>
  <c r="BH217"/>
  <c r="BG217"/>
  <c r="BF217"/>
  <c r="T217"/>
  <c r="T216"/>
  <c r="R217"/>
  <c r="R216"/>
  <c r="P217"/>
  <c r="P216"/>
  <c r="BI214"/>
  <c r="BH214"/>
  <c r="BG214"/>
  <c r="BF214"/>
  <c r="T214"/>
  <c r="T213"/>
  <c r="R214"/>
  <c r="R213"/>
  <c r="P214"/>
  <c r="P213"/>
  <c r="BI211"/>
  <c r="BH211"/>
  <c r="BG211"/>
  <c r="BF211"/>
  <c r="T211"/>
  <c r="R211"/>
  <c r="P211"/>
  <c r="BI209"/>
  <c r="BH209"/>
  <c r="BG209"/>
  <c r="BF209"/>
  <c r="T209"/>
  <c r="R209"/>
  <c r="P209"/>
  <c r="BI207"/>
  <c r="BH207"/>
  <c r="BG207"/>
  <c r="BF207"/>
  <c r="T207"/>
  <c r="R207"/>
  <c r="P207"/>
  <c r="BI205"/>
  <c r="BH205"/>
  <c r="BG205"/>
  <c r="BF205"/>
  <c r="T205"/>
  <c r="R205"/>
  <c r="P205"/>
  <c r="BI200"/>
  <c r="BH200"/>
  <c r="BG200"/>
  <c r="BF200"/>
  <c r="T200"/>
  <c r="R200"/>
  <c r="P200"/>
  <c r="BI197"/>
  <c r="BH197"/>
  <c r="BG197"/>
  <c r="BF197"/>
  <c r="T197"/>
  <c r="R197"/>
  <c r="P197"/>
  <c r="BI194"/>
  <c r="BH194"/>
  <c r="BG194"/>
  <c r="BF194"/>
  <c r="T194"/>
  <c r="R194"/>
  <c r="P194"/>
  <c r="BI190"/>
  <c r="BH190"/>
  <c r="BG190"/>
  <c r="BF190"/>
  <c r="T190"/>
  <c r="R190"/>
  <c r="P190"/>
  <c r="BI186"/>
  <c r="BH186"/>
  <c r="BG186"/>
  <c r="BF186"/>
  <c r="T186"/>
  <c r="R186"/>
  <c r="P186"/>
  <c r="BI182"/>
  <c r="BH182"/>
  <c r="BG182"/>
  <c r="BF182"/>
  <c r="T182"/>
  <c r="R182"/>
  <c r="P182"/>
  <c r="BI177"/>
  <c r="BH177"/>
  <c r="BG177"/>
  <c r="BF177"/>
  <c r="T177"/>
  <c r="R177"/>
  <c r="P177"/>
  <c r="BI172"/>
  <c r="BH172"/>
  <c r="BG172"/>
  <c r="BF172"/>
  <c r="T172"/>
  <c r="R172"/>
  <c r="P172"/>
  <c r="BI167"/>
  <c r="BH167"/>
  <c r="BG167"/>
  <c r="BF167"/>
  <c r="T167"/>
  <c r="R167"/>
  <c r="P167"/>
  <c r="BI162"/>
  <c r="BH162"/>
  <c r="BG162"/>
  <c r="BF162"/>
  <c r="T162"/>
  <c r="R162"/>
  <c r="P162"/>
  <c r="BI160"/>
  <c r="BH160"/>
  <c r="BG160"/>
  <c r="BF160"/>
  <c r="T160"/>
  <c r="R160"/>
  <c r="P160"/>
  <c r="BI158"/>
  <c r="BH158"/>
  <c r="BG158"/>
  <c r="BF158"/>
  <c r="T158"/>
  <c r="R158"/>
  <c r="P158"/>
  <c r="BI155"/>
  <c r="BH155"/>
  <c r="BG155"/>
  <c r="BF155"/>
  <c r="T155"/>
  <c r="R155"/>
  <c r="P155"/>
  <c r="BI153"/>
  <c r="BH153"/>
  <c r="BG153"/>
  <c r="BF153"/>
  <c r="T153"/>
  <c r="R153"/>
  <c r="P153"/>
  <c r="BI151"/>
  <c r="BH151"/>
  <c r="BG151"/>
  <c r="BF151"/>
  <c r="T151"/>
  <c r="R151"/>
  <c r="P151"/>
  <c r="BI149"/>
  <c r="BH149"/>
  <c r="BG149"/>
  <c r="BF149"/>
  <c r="T149"/>
  <c r="R149"/>
  <c r="P149"/>
  <c r="BI146"/>
  <c r="BH146"/>
  <c r="BG146"/>
  <c r="BF146"/>
  <c r="T146"/>
  <c r="R146"/>
  <c r="P146"/>
  <c r="BI144"/>
  <c r="BH144"/>
  <c r="BG144"/>
  <c r="BF144"/>
  <c r="T144"/>
  <c r="R144"/>
  <c r="P144"/>
  <c r="BI142"/>
  <c r="BH142"/>
  <c r="BG142"/>
  <c r="BF142"/>
  <c r="T142"/>
  <c r="R142"/>
  <c r="P142"/>
  <c r="BI139"/>
  <c r="BH139"/>
  <c r="BG139"/>
  <c r="BF139"/>
  <c r="T139"/>
  <c r="R139"/>
  <c r="P139"/>
  <c r="BI137"/>
  <c r="BH137"/>
  <c r="BG137"/>
  <c r="BF137"/>
  <c r="T137"/>
  <c r="R137"/>
  <c r="P137"/>
  <c r="BI135"/>
  <c r="BH135"/>
  <c r="BG135"/>
  <c r="BF135"/>
  <c r="T135"/>
  <c r="R135"/>
  <c r="P135"/>
  <c r="BI133"/>
  <c r="BH133"/>
  <c r="BG133"/>
  <c r="BF133"/>
  <c r="T133"/>
  <c r="R133"/>
  <c r="P133"/>
  <c r="BI131"/>
  <c r="BH131"/>
  <c r="BG131"/>
  <c r="BF131"/>
  <c r="T131"/>
  <c r="R131"/>
  <c r="P131"/>
  <c r="J125"/>
  <c r="J124"/>
  <c r="F124"/>
  <c r="F122"/>
  <c r="E120"/>
  <c r="J94"/>
  <c r="J93"/>
  <c r="F93"/>
  <c r="F91"/>
  <c r="E89"/>
  <c r="J20"/>
  <c r="E20"/>
  <c r="F125"/>
  <c r="J19"/>
  <c r="J14"/>
  <c r="J122"/>
  <c r="E7"/>
  <c r="E116"/>
  <c i="78" r="J39"/>
  <c r="J38"/>
  <c i="1" r="AY205"/>
  <c i="78" r="J37"/>
  <c i="1" r="AX205"/>
  <c i="78" r="BI138"/>
  <c r="BH138"/>
  <c r="BG138"/>
  <c r="BF138"/>
  <c r="T138"/>
  <c r="T137"/>
  <c r="R138"/>
  <c r="R137"/>
  <c r="P138"/>
  <c r="P137"/>
  <c r="BI134"/>
  <c r="BH134"/>
  <c r="BG134"/>
  <c r="BF134"/>
  <c r="T134"/>
  <c r="T133"/>
  <c r="R134"/>
  <c r="R133"/>
  <c r="P134"/>
  <c r="P133"/>
  <c r="BI130"/>
  <c r="BH130"/>
  <c r="BG130"/>
  <c r="BF130"/>
  <c r="T130"/>
  <c r="R130"/>
  <c r="P130"/>
  <c r="BI127"/>
  <c r="BH127"/>
  <c r="BG127"/>
  <c r="BF127"/>
  <c r="T127"/>
  <c r="R127"/>
  <c r="P127"/>
  <c r="J121"/>
  <c r="J120"/>
  <c r="F120"/>
  <c r="F118"/>
  <c r="E116"/>
  <c r="J94"/>
  <c r="J93"/>
  <c r="F93"/>
  <c r="F91"/>
  <c r="E89"/>
  <c r="J20"/>
  <c r="E20"/>
  <c r="F94"/>
  <c r="J19"/>
  <c r="J14"/>
  <c r="J118"/>
  <c r="E7"/>
  <c r="E112"/>
  <c i="77" r="J39"/>
  <c r="J38"/>
  <c i="1" r="AY204"/>
  <c i="77" r="J37"/>
  <c i="1" r="AX204"/>
  <c i="77" r="BI281"/>
  <c r="BH281"/>
  <c r="BG281"/>
  <c r="BF281"/>
  <c r="T281"/>
  <c r="T271"/>
  <c r="T270"/>
  <c r="R281"/>
  <c r="R271"/>
  <c r="R270"/>
  <c r="P281"/>
  <c r="P271"/>
  <c r="P270"/>
  <c r="BI272"/>
  <c r="BH272"/>
  <c r="BG272"/>
  <c r="BF272"/>
  <c r="T272"/>
  <c r="R272"/>
  <c r="P272"/>
  <c r="BI267"/>
  <c r="BH267"/>
  <c r="BG267"/>
  <c r="BF267"/>
  <c r="T267"/>
  <c r="T266"/>
  <c r="R267"/>
  <c r="R266"/>
  <c r="P267"/>
  <c r="P266"/>
  <c r="BI259"/>
  <c r="BH259"/>
  <c r="BG259"/>
  <c r="BF259"/>
  <c r="T259"/>
  <c r="R259"/>
  <c r="P259"/>
  <c r="BI257"/>
  <c r="BH257"/>
  <c r="BG257"/>
  <c r="BF257"/>
  <c r="T257"/>
  <c r="R257"/>
  <c r="P257"/>
  <c r="BI253"/>
  <c r="BH253"/>
  <c r="BG253"/>
  <c r="BF253"/>
  <c r="T253"/>
  <c r="R253"/>
  <c r="P253"/>
  <c r="BI250"/>
  <c r="BH250"/>
  <c r="BG250"/>
  <c r="BF250"/>
  <c r="T250"/>
  <c r="R250"/>
  <c r="P250"/>
  <c r="BI246"/>
  <c r="BH246"/>
  <c r="BG246"/>
  <c r="BF246"/>
  <c r="T246"/>
  <c r="R246"/>
  <c r="P246"/>
  <c r="BI241"/>
  <c r="BH241"/>
  <c r="BG241"/>
  <c r="BF241"/>
  <c r="T241"/>
  <c r="R241"/>
  <c r="P241"/>
  <c r="BI232"/>
  <c r="BH232"/>
  <c r="BG232"/>
  <c r="BF232"/>
  <c r="T232"/>
  <c r="R232"/>
  <c r="P232"/>
  <c r="BI228"/>
  <c r="BH228"/>
  <c r="BG228"/>
  <c r="BF228"/>
  <c r="T228"/>
  <c r="R228"/>
  <c r="P228"/>
  <c r="BI224"/>
  <c r="BH224"/>
  <c r="BG224"/>
  <c r="BF224"/>
  <c r="T224"/>
  <c r="R224"/>
  <c r="P224"/>
  <c r="BI217"/>
  <c r="BH217"/>
  <c r="BG217"/>
  <c r="BF217"/>
  <c r="T217"/>
  <c r="R217"/>
  <c r="P217"/>
  <c r="BI213"/>
  <c r="BH213"/>
  <c r="BG213"/>
  <c r="BF213"/>
  <c r="T213"/>
  <c r="R213"/>
  <c r="P213"/>
  <c r="BI209"/>
  <c r="BH209"/>
  <c r="BG209"/>
  <c r="BF209"/>
  <c r="T209"/>
  <c r="R209"/>
  <c r="P209"/>
  <c r="BI205"/>
  <c r="BH205"/>
  <c r="BG205"/>
  <c r="BF205"/>
  <c r="T205"/>
  <c r="R205"/>
  <c r="P205"/>
  <c r="BI200"/>
  <c r="BH200"/>
  <c r="BG200"/>
  <c r="BF200"/>
  <c r="T200"/>
  <c r="R200"/>
  <c r="P200"/>
  <c r="BI196"/>
  <c r="BH196"/>
  <c r="BG196"/>
  <c r="BF196"/>
  <c r="T196"/>
  <c r="R196"/>
  <c r="P196"/>
  <c r="BI186"/>
  <c r="BH186"/>
  <c r="BG186"/>
  <c r="BF186"/>
  <c r="T186"/>
  <c r="R186"/>
  <c r="P186"/>
  <c r="BI177"/>
  <c r="BH177"/>
  <c r="BG177"/>
  <c r="BF177"/>
  <c r="T177"/>
  <c r="R177"/>
  <c r="P177"/>
  <c r="BI169"/>
  <c r="BH169"/>
  <c r="BG169"/>
  <c r="BF169"/>
  <c r="T169"/>
  <c r="T168"/>
  <c r="R169"/>
  <c r="R168"/>
  <c r="P169"/>
  <c r="P168"/>
  <c r="BI164"/>
  <c r="BH164"/>
  <c r="BG164"/>
  <c r="BF164"/>
  <c r="T164"/>
  <c r="R164"/>
  <c r="P164"/>
  <c r="BI157"/>
  <c r="BH157"/>
  <c r="BG157"/>
  <c r="BF157"/>
  <c r="T157"/>
  <c r="R157"/>
  <c r="P157"/>
  <c r="BI151"/>
  <c r="BH151"/>
  <c r="BG151"/>
  <c r="BF151"/>
  <c r="T151"/>
  <c r="R151"/>
  <c r="P151"/>
  <c r="BI147"/>
  <c r="BH147"/>
  <c r="BG147"/>
  <c r="BF147"/>
  <c r="T147"/>
  <c r="R147"/>
  <c r="P147"/>
  <c r="BI143"/>
  <c r="BH143"/>
  <c r="BG143"/>
  <c r="BF143"/>
  <c r="T143"/>
  <c r="R143"/>
  <c r="P143"/>
  <c r="BI140"/>
  <c r="BH140"/>
  <c r="BG140"/>
  <c r="BF140"/>
  <c r="T140"/>
  <c r="R140"/>
  <c r="P140"/>
  <c r="BI133"/>
  <c r="BH133"/>
  <c r="BG133"/>
  <c r="BF133"/>
  <c r="T133"/>
  <c r="R133"/>
  <c r="P133"/>
  <c r="J127"/>
  <c r="J126"/>
  <c r="F126"/>
  <c r="F124"/>
  <c r="E122"/>
  <c r="J94"/>
  <c r="J93"/>
  <c r="F93"/>
  <c r="F91"/>
  <c r="E89"/>
  <c r="J20"/>
  <c r="E20"/>
  <c r="F127"/>
  <c r="J19"/>
  <c r="J14"/>
  <c r="J91"/>
  <c r="E7"/>
  <c r="E118"/>
  <c i="76" r="J39"/>
  <c r="J38"/>
  <c i="1" r="AY202"/>
  <c i="76" r="J37"/>
  <c i="1" r="AX202"/>
  <c i="76" r="BI135"/>
  <c r="BH135"/>
  <c r="BG135"/>
  <c r="BF135"/>
  <c r="T135"/>
  <c r="T134"/>
  <c r="R135"/>
  <c r="R134"/>
  <c r="P135"/>
  <c r="P134"/>
  <c r="BI131"/>
  <c r="BH131"/>
  <c r="BG131"/>
  <c r="BF131"/>
  <c r="T131"/>
  <c r="T130"/>
  <c r="R131"/>
  <c r="R130"/>
  <c r="P131"/>
  <c r="P130"/>
  <c r="BI127"/>
  <c r="BH127"/>
  <c r="BG127"/>
  <c r="BF127"/>
  <c r="T127"/>
  <c r="T126"/>
  <c r="T125"/>
  <c r="T124"/>
  <c r="R127"/>
  <c r="R126"/>
  <c r="R125"/>
  <c r="R124"/>
  <c r="P127"/>
  <c r="P126"/>
  <c r="P125"/>
  <c r="P124"/>
  <c i="1" r="AU202"/>
  <c i="76" r="J121"/>
  <c r="J120"/>
  <c r="F120"/>
  <c r="F118"/>
  <c r="E116"/>
  <c r="J94"/>
  <c r="J93"/>
  <c r="F93"/>
  <c r="F91"/>
  <c r="E89"/>
  <c r="J20"/>
  <c r="E20"/>
  <c r="F121"/>
  <c r="J19"/>
  <c r="J14"/>
  <c r="J118"/>
  <c r="E7"/>
  <c r="E112"/>
  <c i="75" r="J39"/>
  <c r="J38"/>
  <c i="1" r="AY201"/>
  <c i="75" r="J37"/>
  <c i="1" r="AX201"/>
  <c i="75" r="BI346"/>
  <c r="BH346"/>
  <c r="BG346"/>
  <c r="BF346"/>
  <c r="T346"/>
  <c r="T345"/>
  <c r="R346"/>
  <c r="R345"/>
  <c r="P346"/>
  <c r="P345"/>
  <c r="BI336"/>
  <c r="BH336"/>
  <c r="BG336"/>
  <c r="BF336"/>
  <c r="T336"/>
  <c r="T335"/>
  <c r="T334"/>
  <c r="R336"/>
  <c r="R335"/>
  <c r="R334"/>
  <c r="P336"/>
  <c r="P335"/>
  <c r="P334"/>
  <c r="BI331"/>
  <c r="BH331"/>
  <c r="BG331"/>
  <c r="BF331"/>
  <c r="T331"/>
  <c r="T330"/>
  <c r="R331"/>
  <c r="R330"/>
  <c r="P331"/>
  <c r="P330"/>
  <c r="BI325"/>
  <c r="BH325"/>
  <c r="BG325"/>
  <c r="BF325"/>
  <c r="T325"/>
  <c r="R325"/>
  <c r="P325"/>
  <c r="BI323"/>
  <c r="BH323"/>
  <c r="BG323"/>
  <c r="BF323"/>
  <c r="T323"/>
  <c r="R323"/>
  <c r="P323"/>
  <c r="BI319"/>
  <c r="BH319"/>
  <c r="BG319"/>
  <c r="BF319"/>
  <c r="T319"/>
  <c r="R319"/>
  <c r="P319"/>
  <c r="BI312"/>
  <c r="BH312"/>
  <c r="BG312"/>
  <c r="BF312"/>
  <c r="T312"/>
  <c r="R312"/>
  <c r="P312"/>
  <c r="BI308"/>
  <c r="BH308"/>
  <c r="BG308"/>
  <c r="BF308"/>
  <c r="T308"/>
  <c r="R308"/>
  <c r="P308"/>
  <c r="BI305"/>
  <c r="BH305"/>
  <c r="BG305"/>
  <c r="BF305"/>
  <c r="T305"/>
  <c r="R305"/>
  <c r="P305"/>
  <c r="BI303"/>
  <c r="BH303"/>
  <c r="BG303"/>
  <c r="BF303"/>
  <c r="T303"/>
  <c r="R303"/>
  <c r="P303"/>
  <c r="BI301"/>
  <c r="BH301"/>
  <c r="BG301"/>
  <c r="BF301"/>
  <c r="T301"/>
  <c r="R301"/>
  <c r="P301"/>
  <c r="BI294"/>
  <c r="BH294"/>
  <c r="BG294"/>
  <c r="BF294"/>
  <c r="T294"/>
  <c r="R294"/>
  <c r="P294"/>
  <c r="BI292"/>
  <c r="BH292"/>
  <c r="BG292"/>
  <c r="BF292"/>
  <c r="T292"/>
  <c r="R292"/>
  <c r="P292"/>
  <c r="BI288"/>
  <c r="BH288"/>
  <c r="BG288"/>
  <c r="BF288"/>
  <c r="T288"/>
  <c r="R288"/>
  <c r="P288"/>
  <c r="BI286"/>
  <c r="BH286"/>
  <c r="BG286"/>
  <c r="BF286"/>
  <c r="T286"/>
  <c r="R286"/>
  <c r="P286"/>
  <c r="BI282"/>
  <c r="BH282"/>
  <c r="BG282"/>
  <c r="BF282"/>
  <c r="T282"/>
  <c r="R282"/>
  <c r="P282"/>
  <c r="BI280"/>
  <c r="BH280"/>
  <c r="BG280"/>
  <c r="BF280"/>
  <c r="T280"/>
  <c r="R280"/>
  <c r="P280"/>
  <c r="BI275"/>
  <c r="BH275"/>
  <c r="BG275"/>
  <c r="BF275"/>
  <c r="T275"/>
  <c r="R275"/>
  <c r="P275"/>
  <c r="BI264"/>
  <c r="BH264"/>
  <c r="BG264"/>
  <c r="BF264"/>
  <c r="T264"/>
  <c r="R264"/>
  <c r="P264"/>
  <c r="BI259"/>
  <c r="BH259"/>
  <c r="BG259"/>
  <c r="BF259"/>
  <c r="T259"/>
  <c r="R259"/>
  <c r="P259"/>
  <c r="BI255"/>
  <c r="BH255"/>
  <c r="BG255"/>
  <c r="BF255"/>
  <c r="T255"/>
  <c r="R255"/>
  <c r="P255"/>
  <c r="BI251"/>
  <c r="BH251"/>
  <c r="BG251"/>
  <c r="BF251"/>
  <c r="T251"/>
  <c r="R251"/>
  <c r="P251"/>
  <c r="BI247"/>
  <c r="BH247"/>
  <c r="BG247"/>
  <c r="BF247"/>
  <c r="T247"/>
  <c r="R247"/>
  <c r="P247"/>
  <c r="BI240"/>
  <c r="BH240"/>
  <c r="BG240"/>
  <c r="BF240"/>
  <c r="T240"/>
  <c r="R240"/>
  <c r="P240"/>
  <c r="BI236"/>
  <c r="BH236"/>
  <c r="BG236"/>
  <c r="BF236"/>
  <c r="T236"/>
  <c r="R236"/>
  <c r="P236"/>
  <c r="BI234"/>
  <c r="BH234"/>
  <c r="BG234"/>
  <c r="BF234"/>
  <c r="T234"/>
  <c r="R234"/>
  <c r="P234"/>
  <c r="BI230"/>
  <c r="BH230"/>
  <c r="BG230"/>
  <c r="BF230"/>
  <c r="T230"/>
  <c r="R230"/>
  <c r="P230"/>
  <c r="BI222"/>
  <c r="BH222"/>
  <c r="BG222"/>
  <c r="BF222"/>
  <c r="T222"/>
  <c r="R222"/>
  <c r="P222"/>
  <c r="BI217"/>
  <c r="BH217"/>
  <c r="BG217"/>
  <c r="BF217"/>
  <c r="T217"/>
  <c r="R217"/>
  <c r="P217"/>
  <c r="BI212"/>
  <c r="BH212"/>
  <c r="BG212"/>
  <c r="BF212"/>
  <c r="T212"/>
  <c r="R212"/>
  <c r="P212"/>
  <c r="BI207"/>
  <c r="BH207"/>
  <c r="BG207"/>
  <c r="BF207"/>
  <c r="T207"/>
  <c r="R207"/>
  <c r="P207"/>
  <c r="BI203"/>
  <c r="BH203"/>
  <c r="BG203"/>
  <c r="BF203"/>
  <c r="T203"/>
  <c r="R203"/>
  <c r="P203"/>
  <c r="BI199"/>
  <c r="BH199"/>
  <c r="BG199"/>
  <c r="BF199"/>
  <c r="T199"/>
  <c r="R199"/>
  <c r="P199"/>
  <c r="BI194"/>
  <c r="BH194"/>
  <c r="BG194"/>
  <c r="BF194"/>
  <c r="T194"/>
  <c r="R194"/>
  <c r="P194"/>
  <c r="BI190"/>
  <c r="BH190"/>
  <c r="BG190"/>
  <c r="BF190"/>
  <c r="T190"/>
  <c r="R190"/>
  <c r="P190"/>
  <c r="BI183"/>
  <c r="BH183"/>
  <c r="BG183"/>
  <c r="BF183"/>
  <c r="T183"/>
  <c r="R183"/>
  <c r="P183"/>
  <c r="BI180"/>
  <c r="BH180"/>
  <c r="BG180"/>
  <c r="BF180"/>
  <c r="T180"/>
  <c r="R180"/>
  <c r="P180"/>
  <c r="BI172"/>
  <c r="BH172"/>
  <c r="BG172"/>
  <c r="BF172"/>
  <c r="T172"/>
  <c r="R172"/>
  <c r="P172"/>
  <c r="BI163"/>
  <c r="BH163"/>
  <c r="BG163"/>
  <c r="BF163"/>
  <c r="T163"/>
  <c r="R163"/>
  <c r="P163"/>
  <c r="BI158"/>
  <c r="BH158"/>
  <c r="BG158"/>
  <c r="BF158"/>
  <c r="T158"/>
  <c r="R158"/>
  <c r="P158"/>
  <c r="BI155"/>
  <c r="BH155"/>
  <c r="BG155"/>
  <c r="BF155"/>
  <c r="T155"/>
  <c r="R155"/>
  <c r="P155"/>
  <c r="BI150"/>
  <c r="BH150"/>
  <c r="BG150"/>
  <c r="BF150"/>
  <c r="T150"/>
  <c r="R150"/>
  <c r="P150"/>
  <c r="BI145"/>
  <c r="BH145"/>
  <c r="BG145"/>
  <c r="BF145"/>
  <c r="T145"/>
  <c r="T144"/>
  <c r="R145"/>
  <c r="R144"/>
  <c r="P145"/>
  <c r="P144"/>
  <c r="BI141"/>
  <c r="BH141"/>
  <c r="BG141"/>
  <c r="BF141"/>
  <c r="T141"/>
  <c r="R141"/>
  <c r="P141"/>
  <c r="BI134"/>
  <c r="BH134"/>
  <c r="BG134"/>
  <c r="BF134"/>
  <c r="T134"/>
  <c r="R134"/>
  <c r="P134"/>
  <c r="J128"/>
  <c r="J127"/>
  <c r="F127"/>
  <c r="F125"/>
  <c r="E123"/>
  <c r="J94"/>
  <c r="J93"/>
  <c r="F93"/>
  <c r="F91"/>
  <c r="E89"/>
  <c r="J20"/>
  <c r="E20"/>
  <c r="F128"/>
  <c r="J19"/>
  <c r="J14"/>
  <c r="J125"/>
  <c r="E7"/>
  <c r="E85"/>
  <c i="74" r="J39"/>
  <c r="J38"/>
  <c i="1" r="AY199"/>
  <c i="74" r="J37"/>
  <c i="1" r="AX199"/>
  <c i="74" r="BI130"/>
  <c r="BH130"/>
  <c r="BG130"/>
  <c r="BF130"/>
  <c r="T130"/>
  <c r="T129"/>
  <c r="R130"/>
  <c r="R129"/>
  <c r="P130"/>
  <c r="P129"/>
  <c r="BI126"/>
  <c r="BH126"/>
  <c r="BG126"/>
  <c r="BF126"/>
  <c r="T126"/>
  <c r="T125"/>
  <c r="T124"/>
  <c r="T123"/>
  <c r="R126"/>
  <c r="R125"/>
  <c r="R124"/>
  <c r="R123"/>
  <c r="P126"/>
  <c r="P125"/>
  <c r="P124"/>
  <c r="P123"/>
  <c i="1" r="AU199"/>
  <c i="74" r="J120"/>
  <c r="J119"/>
  <c r="F119"/>
  <c r="F117"/>
  <c r="E115"/>
  <c r="J94"/>
  <c r="J93"/>
  <c r="F93"/>
  <c r="F91"/>
  <c r="E89"/>
  <c r="J20"/>
  <c r="E20"/>
  <c r="F120"/>
  <c r="J19"/>
  <c r="J14"/>
  <c r="J117"/>
  <c r="E7"/>
  <c r="E111"/>
  <c i="73" r="J39"/>
  <c r="J38"/>
  <c i="1" r="AY198"/>
  <c i="73" r="J37"/>
  <c i="1" r="AX198"/>
  <c i="73" r="BI253"/>
  <c r="BH253"/>
  <c r="BG253"/>
  <c r="BF253"/>
  <c r="T253"/>
  <c r="T243"/>
  <c r="T242"/>
  <c r="R253"/>
  <c r="R243"/>
  <c r="R242"/>
  <c r="P253"/>
  <c r="P243"/>
  <c r="P242"/>
  <c r="BI244"/>
  <c r="BH244"/>
  <c r="BG244"/>
  <c r="BF244"/>
  <c r="T244"/>
  <c r="R244"/>
  <c r="P244"/>
  <c r="BI239"/>
  <c r="BH239"/>
  <c r="BG239"/>
  <c r="BF239"/>
  <c r="T239"/>
  <c r="T238"/>
  <c r="R239"/>
  <c r="R238"/>
  <c r="P239"/>
  <c r="P238"/>
  <c r="BI233"/>
  <c r="BH233"/>
  <c r="BG233"/>
  <c r="BF233"/>
  <c r="T233"/>
  <c r="R233"/>
  <c r="P233"/>
  <c r="BI231"/>
  <c r="BH231"/>
  <c r="BG231"/>
  <c r="BF231"/>
  <c r="T231"/>
  <c r="R231"/>
  <c r="P231"/>
  <c r="BI227"/>
  <c r="BH227"/>
  <c r="BG227"/>
  <c r="BF227"/>
  <c r="T227"/>
  <c r="R227"/>
  <c r="P227"/>
  <c r="BI225"/>
  <c r="BH225"/>
  <c r="BG225"/>
  <c r="BF225"/>
  <c r="T225"/>
  <c r="R225"/>
  <c r="P225"/>
  <c r="BI220"/>
  <c r="BH220"/>
  <c r="BG220"/>
  <c r="BF220"/>
  <c r="T220"/>
  <c r="R220"/>
  <c r="P220"/>
  <c r="BI211"/>
  <c r="BH211"/>
  <c r="BG211"/>
  <c r="BF211"/>
  <c r="T211"/>
  <c r="R211"/>
  <c r="P211"/>
  <c r="BI202"/>
  <c r="BH202"/>
  <c r="BG202"/>
  <c r="BF202"/>
  <c r="T202"/>
  <c r="R202"/>
  <c r="P202"/>
  <c r="BI198"/>
  <c r="BH198"/>
  <c r="BG198"/>
  <c r="BF198"/>
  <c r="T198"/>
  <c r="R198"/>
  <c r="P198"/>
  <c r="BI194"/>
  <c r="BH194"/>
  <c r="BG194"/>
  <c r="BF194"/>
  <c r="T194"/>
  <c r="R194"/>
  <c r="P194"/>
  <c r="BI190"/>
  <c r="BH190"/>
  <c r="BG190"/>
  <c r="BF190"/>
  <c r="T190"/>
  <c r="R190"/>
  <c r="P190"/>
  <c r="BI185"/>
  <c r="BH185"/>
  <c r="BG185"/>
  <c r="BF185"/>
  <c r="T185"/>
  <c r="R185"/>
  <c r="P185"/>
  <c r="BI181"/>
  <c r="BH181"/>
  <c r="BG181"/>
  <c r="BF181"/>
  <c r="T181"/>
  <c r="R181"/>
  <c r="P181"/>
  <c r="BI171"/>
  <c r="BH171"/>
  <c r="BG171"/>
  <c r="BF171"/>
  <c r="T171"/>
  <c r="R171"/>
  <c r="P171"/>
  <c r="BI164"/>
  <c r="BH164"/>
  <c r="BG164"/>
  <c r="BF164"/>
  <c r="T164"/>
  <c r="R164"/>
  <c r="P164"/>
  <c r="BI156"/>
  <c r="BH156"/>
  <c r="BG156"/>
  <c r="BF156"/>
  <c r="T156"/>
  <c r="T155"/>
  <c r="R156"/>
  <c r="R155"/>
  <c r="P156"/>
  <c r="P155"/>
  <c r="BI151"/>
  <c r="BH151"/>
  <c r="BG151"/>
  <c r="BF151"/>
  <c r="T151"/>
  <c r="T143"/>
  <c r="R151"/>
  <c r="R143"/>
  <c r="P151"/>
  <c r="P143"/>
  <c r="BI144"/>
  <c r="BH144"/>
  <c r="BG144"/>
  <c r="BF144"/>
  <c r="T144"/>
  <c r="R144"/>
  <c r="P144"/>
  <c r="BI140"/>
  <c r="BH140"/>
  <c r="BG140"/>
  <c r="BF140"/>
  <c r="T140"/>
  <c r="R140"/>
  <c r="P140"/>
  <c r="BI133"/>
  <c r="BH133"/>
  <c r="BG133"/>
  <c r="BF133"/>
  <c r="T133"/>
  <c r="R133"/>
  <c r="P133"/>
  <c r="J127"/>
  <c r="J126"/>
  <c r="F126"/>
  <c r="F124"/>
  <c r="E122"/>
  <c r="J94"/>
  <c r="J93"/>
  <c r="F93"/>
  <c r="F91"/>
  <c r="E89"/>
  <c r="J20"/>
  <c r="E20"/>
  <c r="F127"/>
  <c r="J19"/>
  <c r="J14"/>
  <c r="J124"/>
  <c r="E7"/>
  <c r="E118"/>
  <c i="72" r="J39"/>
  <c r="J38"/>
  <c i="1" r="AY196"/>
  <c i="72" r="J37"/>
  <c i="1" r="AX196"/>
  <c i="72" r="BI130"/>
  <c r="BH130"/>
  <c r="BG130"/>
  <c r="BF130"/>
  <c r="T130"/>
  <c r="T129"/>
  <c r="R130"/>
  <c r="R129"/>
  <c r="P130"/>
  <c r="P129"/>
  <c r="BI126"/>
  <c r="BH126"/>
  <c r="BG126"/>
  <c r="BF126"/>
  <c r="T126"/>
  <c r="T125"/>
  <c r="T124"/>
  <c r="T123"/>
  <c r="R126"/>
  <c r="R125"/>
  <c r="R124"/>
  <c r="R123"/>
  <c r="P126"/>
  <c r="P125"/>
  <c r="P124"/>
  <c r="P123"/>
  <c i="1" r="AU196"/>
  <c i="72" r="J120"/>
  <c r="J119"/>
  <c r="F119"/>
  <c r="F117"/>
  <c r="E115"/>
  <c r="J94"/>
  <c r="J93"/>
  <c r="F93"/>
  <c r="F91"/>
  <c r="E89"/>
  <c r="J20"/>
  <c r="E20"/>
  <c r="F120"/>
  <c r="J19"/>
  <c r="J14"/>
  <c r="J91"/>
  <c r="E7"/>
  <c r="E111"/>
  <c i="71" r="J39"/>
  <c r="J38"/>
  <c i="1" r="AY195"/>
  <c i="71" r="J37"/>
  <c i="1" r="AX195"/>
  <c i="71" r="BI301"/>
  <c r="BH301"/>
  <c r="BG301"/>
  <c r="BF301"/>
  <c r="T301"/>
  <c r="R301"/>
  <c r="P301"/>
  <c r="BI292"/>
  <c r="BH292"/>
  <c r="BG292"/>
  <c r="BF292"/>
  <c r="T292"/>
  <c r="R292"/>
  <c r="P292"/>
  <c r="BI283"/>
  <c r="BH283"/>
  <c r="BG283"/>
  <c r="BF283"/>
  <c r="T283"/>
  <c r="R283"/>
  <c r="P283"/>
  <c r="BI278"/>
  <c r="BH278"/>
  <c r="BG278"/>
  <c r="BF278"/>
  <c r="T278"/>
  <c r="T277"/>
  <c r="R278"/>
  <c r="R277"/>
  <c r="P278"/>
  <c r="P277"/>
  <c r="BI272"/>
  <c r="BH272"/>
  <c r="BG272"/>
  <c r="BF272"/>
  <c r="T272"/>
  <c r="R272"/>
  <c r="P272"/>
  <c r="BI270"/>
  <c r="BH270"/>
  <c r="BG270"/>
  <c r="BF270"/>
  <c r="T270"/>
  <c r="R270"/>
  <c r="P270"/>
  <c r="BI266"/>
  <c r="BH266"/>
  <c r="BG266"/>
  <c r="BF266"/>
  <c r="T266"/>
  <c r="R266"/>
  <c r="P266"/>
  <c r="BI264"/>
  <c r="BH264"/>
  <c r="BG264"/>
  <c r="BF264"/>
  <c r="T264"/>
  <c r="R264"/>
  <c r="P264"/>
  <c r="BI259"/>
  <c r="BH259"/>
  <c r="BG259"/>
  <c r="BF259"/>
  <c r="T259"/>
  <c r="R259"/>
  <c r="P259"/>
  <c r="BI256"/>
  <c r="BH256"/>
  <c r="BG256"/>
  <c r="BF256"/>
  <c r="T256"/>
  <c r="R256"/>
  <c r="P256"/>
  <c r="BI252"/>
  <c r="BH252"/>
  <c r="BG252"/>
  <c r="BF252"/>
  <c r="T252"/>
  <c r="R252"/>
  <c r="P252"/>
  <c r="BI248"/>
  <c r="BH248"/>
  <c r="BG248"/>
  <c r="BF248"/>
  <c r="T248"/>
  <c r="R248"/>
  <c r="P248"/>
  <c r="BI241"/>
  <c r="BH241"/>
  <c r="BG241"/>
  <c r="BF241"/>
  <c r="T241"/>
  <c r="R241"/>
  <c r="P241"/>
  <c r="BI230"/>
  <c r="BH230"/>
  <c r="BG230"/>
  <c r="BF230"/>
  <c r="T230"/>
  <c r="R230"/>
  <c r="P230"/>
  <c r="BI221"/>
  <c r="BH221"/>
  <c r="BG221"/>
  <c r="BF221"/>
  <c r="T221"/>
  <c r="R221"/>
  <c r="P221"/>
  <c r="BI217"/>
  <c r="BH217"/>
  <c r="BG217"/>
  <c r="BF217"/>
  <c r="T217"/>
  <c r="R217"/>
  <c r="P217"/>
  <c r="BI215"/>
  <c r="BH215"/>
  <c r="BG215"/>
  <c r="BF215"/>
  <c r="T215"/>
  <c r="R215"/>
  <c r="P215"/>
  <c r="BI211"/>
  <c r="BH211"/>
  <c r="BG211"/>
  <c r="BF211"/>
  <c r="T211"/>
  <c r="R211"/>
  <c r="P211"/>
  <c r="BI205"/>
  <c r="BH205"/>
  <c r="BG205"/>
  <c r="BF205"/>
  <c r="T205"/>
  <c r="R205"/>
  <c r="P205"/>
  <c r="BI201"/>
  <c r="BH201"/>
  <c r="BG201"/>
  <c r="BF201"/>
  <c r="T201"/>
  <c r="R201"/>
  <c r="P201"/>
  <c r="BI196"/>
  <c r="BH196"/>
  <c r="BG196"/>
  <c r="BF196"/>
  <c r="T196"/>
  <c r="R196"/>
  <c r="P196"/>
  <c r="BI192"/>
  <c r="BH192"/>
  <c r="BG192"/>
  <c r="BF192"/>
  <c r="T192"/>
  <c r="R192"/>
  <c r="P192"/>
  <c r="BI179"/>
  <c r="BH179"/>
  <c r="BG179"/>
  <c r="BF179"/>
  <c r="T179"/>
  <c r="R179"/>
  <c r="P179"/>
  <c r="BI168"/>
  <c r="BH168"/>
  <c r="BG168"/>
  <c r="BF168"/>
  <c r="T168"/>
  <c r="R168"/>
  <c r="P168"/>
  <c r="BI160"/>
  <c r="BH160"/>
  <c r="BG160"/>
  <c r="BF160"/>
  <c r="T160"/>
  <c r="T159"/>
  <c r="R160"/>
  <c r="R159"/>
  <c r="P160"/>
  <c r="P159"/>
  <c r="BI155"/>
  <c r="BH155"/>
  <c r="BG155"/>
  <c r="BF155"/>
  <c r="T155"/>
  <c r="R155"/>
  <c r="P155"/>
  <c r="BI148"/>
  <c r="BH148"/>
  <c r="BG148"/>
  <c r="BF148"/>
  <c r="T148"/>
  <c r="R148"/>
  <c r="P148"/>
  <c r="BI143"/>
  <c r="BH143"/>
  <c r="BG143"/>
  <c r="BF143"/>
  <c r="T143"/>
  <c r="R143"/>
  <c r="P143"/>
  <c r="BI140"/>
  <c r="BH140"/>
  <c r="BG140"/>
  <c r="BF140"/>
  <c r="T140"/>
  <c r="R140"/>
  <c r="P140"/>
  <c r="BI133"/>
  <c r="BH133"/>
  <c r="BG133"/>
  <c r="BF133"/>
  <c r="T133"/>
  <c r="R133"/>
  <c r="P133"/>
  <c r="J127"/>
  <c r="J126"/>
  <c r="F126"/>
  <c r="F124"/>
  <c r="E122"/>
  <c r="J94"/>
  <c r="J93"/>
  <c r="F93"/>
  <c r="F91"/>
  <c r="E89"/>
  <c r="J20"/>
  <c r="E20"/>
  <c r="F127"/>
  <c r="J19"/>
  <c r="J14"/>
  <c r="J91"/>
  <c r="E7"/>
  <c r="E85"/>
  <c i="70" r="J39"/>
  <c r="J38"/>
  <c i="1" r="AY193"/>
  <c i="70" r="J37"/>
  <c i="1" r="AX193"/>
  <c i="70" r="BI130"/>
  <c r="BH130"/>
  <c r="BG130"/>
  <c r="BF130"/>
  <c r="T130"/>
  <c r="T129"/>
  <c r="R130"/>
  <c r="R129"/>
  <c r="P130"/>
  <c r="P129"/>
  <c r="BI126"/>
  <c r="BH126"/>
  <c r="BG126"/>
  <c r="BF126"/>
  <c r="T126"/>
  <c r="T125"/>
  <c r="T124"/>
  <c r="T123"/>
  <c r="R126"/>
  <c r="R125"/>
  <c r="R124"/>
  <c r="R123"/>
  <c r="P126"/>
  <c r="P125"/>
  <c r="P124"/>
  <c r="P123"/>
  <c i="1" r="AU193"/>
  <c i="70" r="J120"/>
  <c r="J119"/>
  <c r="F119"/>
  <c r="F117"/>
  <c r="E115"/>
  <c r="J94"/>
  <c r="J93"/>
  <c r="F93"/>
  <c r="F91"/>
  <c r="E89"/>
  <c r="J20"/>
  <c r="E20"/>
  <c r="F120"/>
  <c r="J19"/>
  <c r="J14"/>
  <c r="J117"/>
  <c r="E7"/>
  <c r="E85"/>
  <c i="69" r="J39"/>
  <c r="J38"/>
  <c i="1" r="AY192"/>
  <c i="69" r="J37"/>
  <c i="1" r="AX192"/>
  <c i="69" r="BI232"/>
  <c r="BH232"/>
  <c r="BG232"/>
  <c r="BF232"/>
  <c r="T232"/>
  <c r="R232"/>
  <c r="P232"/>
  <c r="BI226"/>
  <c r="BH226"/>
  <c r="BG226"/>
  <c r="BF226"/>
  <c r="T226"/>
  <c r="R226"/>
  <c r="P226"/>
  <c r="BI215"/>
  <c r="BH215"/>
  <c r="BG215"/>
  <c r="BF215"/>
  <c r="T215"/>
  <c r="R215"/>
  <c r="P215"/>
  <c r="BI204"/>
  <c r="BH204"/>
  <c r="BG204"/>
  <c r="BF204"/>
  <c r="T204"/>
  <c r="R204"/>
  <c r="P204"/>
  <c r="BI200"/>
  <c r="BH200"/>
  <c r="BG200"/>
  <c r="BF200"/>
  <c r="T200"/>
  <c r="T199"/>
  <c r="R200"/>
  <c r="R199"/>
  <c r="P200"/>
  <c r="P199"/>
  <c r="BI196"/>
  <c r="BH196"/>
  <c r="BG196"/>
  <c r="BF196"/>
  <c r="T196"/>
  <c r="R196"/>
  <c r="P196"/>
  <c r="BI194"/>
  <c r="BH194"/>
  <c r="BG194"/>
  <c r="BF194"/>
  <c r="T194"/>
  <c r="R194"/>
  <c r="P194"/>
  <c r="BI190"/>
  <c r="BH190"/>
  <c r="BG190"/>
  <c r="BF190"/>
  <c r="T190"/>
  <c r="R190"/>
  <c r="P190"/>
  <c r="BI188"/>
  <c r="BH188"/>
  <c r="BG188"/>
  <c r="BF188"/>
  <c r="T188"/>
  <c r="R188"/>
  <c r="P188"/>
  <c r="BI182"/>
  <c r="BH182"/>
  <c r="BG182"/>
  <c r="BF182"/>
  <c r="T182"/>
  <c r="R182"/>
  <c r="P182"/>
  <c r="BI174"/>
  <c r="BH174"/>
  <c r="BG174"/>
  <c r="BF174"/>
  <c r="T174"/>
  <c r="R174"/>
  <c r="P174"/>
  <c r="BI172"/>
  <c r="BH172"/>
  <c r="BG172"/>
  <c r="BF172"/>
  <c r="T172"/>
  <c r="R172"/>
  <c r="P172"/>
  <c r="BI168"/>
  <c r="BH168"/>
  <c r="BG168"/>
  <c r="BF168"/>
  <c r="T168"/>
  <c r="R168"/>
  <c r="P168"/>
  <c r="BI165"/>
  <c r="BH165"/>
  <c r="BG165"/>
  <c r="BF165"/>
  <c r="T165"/>
  <c r="R165"/>
  <c r="P165"/>
  <c r="BI161"/>
  <c r="BH161"/>
  <c r="BG161"/>
  <c r="BF161"/>
  <c r="T161"/>
  <c r="R161"/>
  <c r="P161"/>
  <c r="BI146"/>
  <c r="BH146"/>
  <c r="BG146"/>
  <c r="BF146"/>
  <c r="T146"/>
  <c r="R146"/>
  <c r="P146"/>
  <c r="BI138"/>
  <c r="BH138"/>
  <c r="BG138"/>
  <c r="BF138"/>
  <c r="T138"/>
  <c r="R138"/>
  <c r="P138"/>
  <c r="BI134"/>
  <c r="BH134"/>
  <c r="BG134"/>
  <c r="BF134"/>
  <c r="T134"/>
  <c r="R134"/>
  <c r="P134"/>
  <c r="BI131"/>
  <c r="BH131"/>
  <c r="BG131"/>
  <c r="BF131"/>
  <c r="T131"/>
  <c r="R131"/>
  <c r="P131"/>
  <c r="J125"/>
  <c r="J124"/>
  <c r="F124"/>
  <c r="F122"/>
  <c r="E120"/>
  <c r="J94"/>
  <c r="J93"/>
  <c r="F93"/>
  <c r="F91"/>
  <c r="E89"/>
  <c r="J20"/>
  <c r="E20"/>
  <c r="F125"/>
  <c r="J19"/>
  <c r="J14"/>
  <c r="J122"/>
  <c r="E7"/>
  <c r="E85"/>
  <c i="68" r="J39"/>
  <c r="J38"/>
  <c i="1" r="AY190"/>
  <c i="68" r="J37"/>
  <c i="1" r="AX190"/>
  <c i="68" r="BI130"/>
  <c r="BH130"/>
  <c r="BG130"/>
  <c r="BF130"/>
  <c r="T130"/>
  <c r="T129"/>
  <c r="R130"/>
  <c r="R129"/>
  <c r="P130"/>
  <c r="P129"/>
  <c r="BI126"/>
  <c r="BH126"/>
  <c r="BG126"/>
  <c r="BF126"/>
  <c r="T126"/>
  <c r="T125"/>
  <c r="T124"/>
  <c r="T123"/>
  <c r="R126"/>
  <c r="R125"/>
  <c r="R124"/>
  <c r="R123"/>
  <c r="P126"/>
  <c r="P125"/>
  <c r="P124"/>
  <c r="P123"/>
  <c i="1" r="AU190"/>
  <c i="68" r="J120"/>
  <c r="J119"/>
  <c r="F119"/>
  <c r="F117"/>
  <c r="E115"/>
  <c r="J94"/>
  <c r="J93"/>
  <c r="F93"/>
  <c r="F91"/>
  <c r="E89"/>
  <c r="J20"/>
  <c r="E20"/>
  <c r="F120"/>
  <c r="J19"/>
  <c r="J14"/>
  <c r="J91"/>
  <c r="E7"/>
  <c r="E111"/>
  <c i="67" r="J39"/>
  <c r="J38"/>
  <c i="1" r="AY189"/>
  <c i="67" r="J37"/>
  <c i="1" r="AX189"/>
  <c i="67" r="BI209"/>
  <c r="BH209"/>
  <c r="BG209"/>
  <c r="BF209"/>
  <c r="T209"/>
  <c r="R209"/>
  <c r="P209"/>
  <c r="BI206"/>
  <c r="BH206"/>
  <c r="BG206"/>
  <c r="BF206"/>
  <c r="T206"/>
  <c r="R206"/>
  <c r="P206"/>
  <c r="BI201"/>
  <c r="BH201"/>
  <c r="BG201"/>
  <c r="BF201"/>
  <c r="T201"/>
  <c r="R201"/>
  <c r="P201"/>
  <c r="BI197"/>
  <c r="BH197"/>
  <c r="BG197"/>
  <c r="BF197"/>
  <c r="T197"/>
  <c r="T196"/>
  <c r="R197"/>
  <c r="R196"/>
  <c r="P197"/>
  <c r="P196"/>
  <c r="BI193"/>
  <c r="BH193"/>
  <c r="BG193"/>
  <c r="BF193"/>
  <c r="T193"/>
  <c r="R193"/>
  <c r="P193"/>
  <c r="BI191"/>
  <c r="BH191"/>
  <c r="BG191"/>
  <c r="BF191"/>
  <c r="T191"/>
  <c r="R191"/>
  <c r="P191"/>
  <c r="BI187"/>
  <c r="BH187"/>
  <c r="BG187"/>
  <c r="BF187"/>
  <c r="T187"/>
  <c r="R187"/>
  <c r="P187"/>
  <c r="BI185"/>
  <c r="BH185"/>
  <c r="BG185"/>
  <c r="BF185"/>
  <c r="T185"/>
  <c r="R185"/>
  <c r="P185"/>
  <c r="BI180"/>
  <c r="BH180"/>
  <c r="BG180"/>
  <c r="BF180"/>
  <c r="T180"/>
  <c r="R180"/>
  <c r="P180"/>
  <c r="BI167"/>
  <c r="BH167"/>
  <c r="BG167"/>
  <c r="BF167"/>
  <c r="T167"/>
  <c r="R167"/>
  <c r="P167"/>
  <c r="BI163"/>
  <c r="BH163"/>
  <c r="BG163"/>
  <c r="BF163"/>
  <c r="T163"/>
  <c r="R163"/>
  <c r="P163"/>
  <c r="BI161"/>
  <c r="BH161"/>
  <c r="BG161"/>
  <c r="BF161"/>
  <c r="T161"/>
  <c r="R161"/>
  <c r="P161"/>
  <c r="BI157"/>
  <c r="BH157"/>
  <c r="BG157"/>
  <c r="BF157"/>
  <c r="T157"/>
  <c r="R157"/>
  <c r="P157"/>
  <c r="BI152"/>
  <c r="BH152"/>
  <c r="BG152"/>
  <c r="BF152"/>
  <c r="T152"/>
  <c r="T138"/>
  <c r="R152"/>
  <c r="R138"/>
  <c r="P152"/>
  <c r="P138"/>
  <c r="BI139"/>
  <c r="BH139"/>
  <c r="BG139"/>
  <c r="BF139"/>
  <c r="T139"/>
  <c r="R139"/>
  <c r="P139"/>
  <c r="BI135"/>
  <c r="BH135"/>
  <c r="BG135"/>
  <c r="BF135"/>
  <c r="T135"/>
  <c r="R135"/>
  <c r="P135"/>
  <c r="BI131"/>
  <c r="BH131"/>
  <c r="BG131"/>
  <c r="BF131"/>
  <c r="T131"/>
  <c r="R131"/>
  <c r="P131"/>
  <c r="J125"/>
  <c r="J124"/>
  <c r="F124"/>
  <c r="F122"/>
  <c r="E120"/>
  <c r="J94"/>
  <c r="J93"/>
  <c r="F93"/>
  <c r="F91"/>
  <c r="E89"/>
  <c r="J20"/>
  <c r="E20"/>
  <c r="F94"/>
  <c r="J19"/>
  <c r="J14"/>
  <c r="J122"/>
  <c r="E7"/>
  <c r="E85"/>
  <c i="66" r="J39"/>
  <c r="J38"/>
  <c i="1" r="AY187"/>
  <c i="66" r="J37"/>
  <c i="1" r="AX187"/>
  <c i="66" r="BI130"/>
  <c r="BH130"/>
  <c r="BG130"/>
  <c r="BF130"/>
  <c r="T130"/>
  <c r="T129"/>
  <c r="R130"/>
  <c r="R129"/>
  <c r="P130"/>
  <c r="P129"/>
  <c r="BI126"/>
  <c r="BH126"/>
  <c r="BG126"/>
  <c r="BF126"/>
  <c r="T126"/>
  <c r="T125"/>
  <c r="T124"/>
  <c r="T123"/>
  <c r="R126"/>
  <c r="R125"/>
  <c r="R124"/>
  <c r="R123"/>
  <c r="P126"/>
  <c r="P125"/>
  <c r="P124"/>
  <c r="P123"/>
  <c i="1" r="AU187"/>
  <c i="66" r="J120"/>
  <c r="J119"/>
  <c r="F119"/>
  <c r="F117"/>
  <c r="E115"/>
  <c r="J94"/>
  <c r="J93"/>
  <c r="F93"/>
  <c r="F91"/>
  <c r="E89"/>
  <c r="J20"/>
  <c r="E20"/>
  <c r="F94"/>
  <c r="J19"/>
  <c r="J14"/>
  <c r="J91"/>
  <c r="E7"/>
  <c r="E111"/>
  <c i="65" r="J39"/>
  <c r="J38"/>
  <c i="1" r="AY186"/>
  <c i="65" r="J37"/>
  <c i="1" r="AX186"/>
  <c i="65" r="BI236"/>
  <c r="BH236"/>
  <c r="BG236"/>
  <c r="BF236"/>
  <c r="T236"/>
  <c r="T226"/>
  <c r="T225"/>
  <c r="R236"/>
  <c r="R226"/>
  <c r="R225"/>
  <c r="P236"/>
  <c r="P226"/>
  <c r="P225"/>
  <c r="BI227"/>
  <c r="BH227"/>
  <c r="BG227"/>
  <c r="BF227"/>
  <c r="T227"/>
  <c r="R227"/>
  <c r="P227"/>
  <c r="BI223"/>
  <c r="BH223"/>
  <c r="BG223"/>
  <c r="BF223"/>
  <c r="T223"/>
  <c r="T222"/>
  <c r="R223"/>
  <c r="R222"/>
  <c r="P223"/>
  <c r="P222"/>
  <c r="BI219"/>
  <c r="BH219"/>
  <c r="BG219"/>
  <c r="BF219"/>
  <c r="T219"/>
  <c r="R219"/>
  <c r="P219"/>
  <c r="BI217"/>
  <c r="BH217"/>
  <c r="BG217"/>
  <c r="BF217"/>
  <c r="T217"/>
  <c r="R217"/>
  <c r="P217"/>
  <c r="BI213"/>
  <c r="BH213"/>
  <c r="BG213"/>
  <c r="BF213"/>
  <c r="T213"/>
  <c r="R213"/>
  <c r="P213"/>
  <c r="BI211"/>
  <c r="BH211"/>
  <c r="BG211"/>
  <c r="BF211"/>
  <c r="T211"/>
  <c r="R211"/>
  <c r="P211"/>
  <c r="BI204"/>
  <c r="BH204"/>
  <c r="BG204"/>
  <c r="BF204"/>
  <c r="T204"/>
  <c r="R204"/>
  <c r="P204"/>
  <c r="BI194"/>
  <c r="BH194"/>
  <c r="BG194"/>
  <c r="BF194"/>
  <c r="T194"/>
  <c r="R194"/>
  <c r="P194"/>
  <c r="BI188"/>
  <c r="BH188"/>
  <c r="BG188"/>
  <c r="BF188"/>
  <c r="T188"/>
  <c r="R188"/>
  <c r="P188"/>
  <c r="BI186"/>
  <c r="BH186"/>
  <c r="BG186"/>
  <c r="BF186"/>
  <c r="T186"/>
  <c r="R186"/>
  <c r="P186"/>
  <c r="BI182"/>
  <c r="BH182"/>
  <c r="BG182"/>
  <c r="BF182"/>
  <c r="T182"/>
  <c r="R182"/>
  <c r="P182"/>
  <c r="BI178"/>
  <c r="BH178"/>
  <c r="BG178"/>
  <c r="BF178"/>
  <c r="T178"/>
  <c r="R178"/>
  <c r="P178"/>
  <c r="BI174"/>
  <c r="BH174"/>
  <c r="BG174"/>
  <c r="BF174"/>
  <c r="T174"/>
  <c r="R174"/>
  <c r="P174"/>
  <c r="BI169"/>
  <c r="BH169"/>
  <c r="BG169"/>
  <c r="BF169"/>
  <c r="T169"/>
  <c r="R169"/>
  <c r="P169"/>
  <c r="BI159"/>
  <c r="BH159"/>
  <c r="BG159"/>
  <c r="BF159"/>
  <c r="T159"/>
  <c r="R159"/>
  <c r="P159"/>
  <c r="BI149"/>
  <c r="BH149"/>
  <c r="BG149"/>
  <c r="BF149"/>
  <c r="T149"/>
  <c r="R149"/>
  <c r="P149"/>
  <c r="BI144"/>
  <c r="BH144"/>
  <c r="BG144"/>
  <c r="BF144"/>
  <c r="T144"/>
  <c r="R144"/>
  <c r="P144"/>
  <c r="BI140"/>
  <c r="BH140"/>
  <c r="BG140"/>
  <c r="BF140"/>
  <c r="T140"/>
  <c r="R140"/>
  <c r="P140"/>
  <c r="BI136"/>
  <c r="BH136"/>
  <c r="BG136"/>
  <c r="BF136"/>
  <c r="T136"/>
  <c r="R136"/>
  <c r="P136"/>
  <c r="BI132"/>
  <c r="BH132"/>
  <c r="BG132"/>
  <c r="BF132"/>
  <c r="T132"/>
  <c r="R132"/>
  <c r="P132"/>
  <c r="J126"/>
  <c r="J125"/>
  <c r="F125"/>
  <c r="F123"/>
  <c r="E121"/>
  <c r="J94"/>
  <c r="J93"/>
  <c r="F93"/>
  <c r="F91"/>
  <c r="E89"/>
  <c r="J20"/>
  <c r="E20"/>
  <c r="F126"/>
  <c r="J19"/>
  <c r="J14"/>
  <c r="J123"/>
  <c r="E7"/>
  <c r="E85"/>
  <c i="64" r="J39"/>
  <c r="J38"/>
  <c i="1" r="AY184"/>
  <c i="64" r="J37"/>
  <c i="1" r="AX184"/>
  <c i="64" r="BI125"/>
  <c r="BH125"/>
  <c r="BG125"/>
  <c r="BF125"/>
  <c r="T125"/>
  <c r="T124"/>
  <c r="T123"/>
  <c r="T122"/>
  <c r="R125"/>
  <c r="R124"/>
  <c r="R123"/>
  <c r="R122"/>
  <c r="P125"/>
  <c r="P124"/>
  <c r="P123"/>
  <c r="P122"/>
  <c i="1" r="AU184"/>
  <c i="64" r="J119"/>
  <c r="J118"/>
  <c r="F118"/>
  <c r="F116"/>
  <c r="E114"/>
  <c r="J94"/>
  <c r="J93"/>
  <c r="F93"/>
  <c r="F91"/>
  <c r="E89"/>
  <c r="J20"/>
  <c r="E20"/>
  <c r="F94"/>
  <c r="J19"/>
  <c r="J14"/>
  <c r="J91"/>
  <c r="E7"/>
  <c r="E110"/>
  <c i="63" r="J39"/>
  <c r="J38"/>
  <c i="1" r="AY183"/>
  <c i="63" r="J37"/>
  <c i="1" r="AX183"/>
  <c i="63" r="BI224"/>
  <c r="BH224"/>
  <c r="BG224"/>
  <c r="BF224"/>
  <c r="T224"/>
  <c r="T214"/>
  <c r="T213"/>
  <c r="R224"/>
  <c r="R214"/>
  <c r="R213"/>
  <c r="P224"/>
  <c r="P214"/>
  <c r="P213"/>
  <c r="BI215"/>
  <c r="BH215"/>
  <c r="BG215"/>
  <c r="BF215"/>
  <c r="T215"/>
  <c r="R215"/>
  <c r="P215"/>
  <c r="BI211"/>
  <c r="BH211"/>
  <c r="BG211"/>
  <c r="BF211"/>
  <c r="T211"/>
  <c r="T210"/>
  <c r="R211"/>
  <c r="R210"/>
  <c r="P211"/>
  <c r="P210"/>
  <c r="BI207"/>
  <c r="BH207"/>
  <c r="BG207"/>
  <c r="BF207"/>
  <c r="T207"/>
  <c r="R207"/>
  <c r="P207"/>
  <c r="BI205"/>
  <c r="BH205"/>
  <c r="BG205"/>
  <c r="BF205"/>
  <c r="T205"/>
  <c r="R205"/>
  <c r="P205"/>
  <c r="BI201"/>
  <c r="BH201"/>
  <c r="BG201"/>
  <c r="BF201"/>
  <c r="T201"/>
  <c r="R201"/>
  <c r="P201"/>
  <c r="BI199"/>
  <c r="BH199"/>
  <c r="BG199"/>
  <c r="BF199"/>
  <c r="T199"/>
  <c r="R199"/>
  <c r="P199"/>
  <c r="BI192"/>
  <c r="BH192"/>
  <c r="BG192"/>
  <c r="BF192"/>
  <c r="T192"/>
  <c r="R192"/>
  <c r="P192"/>
  <c r="BI182"/>
  <c r="BH182"/>
  <c r="BG182"/>
  <c r="BF182"/>
  <c r="T182"/>
  <c r="R182"/>
  <c r="P182"/>
  <c r="BI176"/>
  <c r="BH176"/>
  <c r="BG176"/>
  <c r="BF176"/>
  <c r="T176"/>
  <c r="R176"/>
  <c r="P176"/>
  <c r="BI174"/>
  <c r="BH174"/>
  <c r="BG174"/>
  <c r="BF174"/>
  <c r="T174"/>
  <c r="R174"/>
  <c r="P174"/>
  <c r="BI170"/>
  <c r="BH170"/>
  <c r="BG170"/>
  <c r="BF170"/>
  <c r="T170"/>
  <c r="R170"/>
  <c r="P170"/>
  <c r="BI164"/>
  <c r="BH164"/>
  <c r="BG164"/>
  <c r="BF164"/>
  <c r="T164"/>
  <c r="R164"/>
  <c r="P164"/>
  <c r="BI159"/>
  <c r="BH159"/>
  <c r="BG159"/>
  <c r="BF159"/>
  <c r="T159"/>
  <c r="R159"/>
  <c r="P159"/>
  <c r="BI149"/>
  <c r="BH149"/>
  <c r="BG149"/>
  <c r="BF149"/>
  <c r="T149"/>
  <c r="R149"/>
  <c r="P149"/>
  <c r="BI139"/>
  <c r="BH139"/>
  <c r="BG139"/>
  <c r="BF139"/>
  <c r="T139"/>
  <c r="R139"/>
  <c r="P139"/>
  <c r="BI135"/>
  <c r="BH135"/>
  <c r="BG135"/>
  <c r="BF135"/>
  <c r="T135"/>
  <c r="R135"/>
  <c r="P135"/>
  <c r="BI131"/>
  <c r="BH131"/>
  <c r="BG131"/>
  <c r="BF131"/>
  <c r="T131"/>
  <c r="R131"/>
  <c r="P131"/>
  <c r="J125"/>
  <c r="J124"/>
  <c r="F124"/>
  <c r="F122"/>
  <c r="E120"/>
  <c r="J94"/>
  <c r="J93"/>
  <c r="F93"/>
  <c r="F91"/>
  <c r="E89"/>
  <c r="J20"/>
  <c r="E20"/>
  <c r="F125"/>
  <c r="J19"/>
  <c r="J14"/>
  <c r="J122"/>
  <c r="E7"/>
  <c r="E85"/>
  <c i="62" r="J39"/>
  <c r="J38"/>
  <c i="1" r="AY181"/>
  <c i="62" r="J37"/>
  <c i="1" r="AX181"/>
  <c i="62" r="BI125"/>
  <c r="BH125"/>
  <c r="BG125"/>
  <c r="BF125"/>
  <c r="T125"/>
  <c r="T124"/>
  <c r="T123"/>
  <c r="T122"/>
  <c r="R125"/>
  <c r="R124"/>
  <c r="R123"/>
  <c r="R122"/>
  <c r="P125"/>
  <c r="P124"/>
  <c r="P123"/>
  <c r="P122"/>
  <c i="1" r="AU181"/>
  <c i="62" r="J119"/>
  <c r="J118"/>
  <c r="F118"/>
  <c r="F116"/>
  <c r="E114"/>
  <c r="J94"/>
  <c r="J93"/>
  <c r="F93"/>
  <c r="F91"/>
  <c r="E89"/>
  <c r="J20"/>
  <c r="E20"/>
  <c r="F94"/>
  <c r="J19"/>
  <c r="J14"/>
  <c r="J116"/>
  <c r="E7"/>
  <c r="E85"/>
  <c i="61" r="J39"/>
  <c r="J38"/>
  <c i="1" r="AY180"/>
  <c i="61" r="J37"/>
  <c i="1" r="AX180"/>
  <c i="61" r="BI216"/>
  <c r="BH216"/>
  <c r="BG216"/>
  <c r="BF216"/>
  <c r="T216"/>
  <c r="R216"/>
  <c r="P216"/>
  <c r="BI210"/>
  <c r="BH210"/>
  <c r="BG210"/>
  <c r="BF210"/>
  <c r="T210"/>
  <c r="R210"/>
  <c r="P210"/>
  <c r="BI206"/>
  <c r="BH206"/>
  <c r="BG206"/>
  <c r="BF206"/>
  <c r="T206"/>
  <c r="T205"/>
  <c r="R206"/>
  <c r="R205"/>
  <c r="P206"/>
  <c r="P205"/>
  <c r="BI202"/>
  <c r="BH202"/>
  <c r="BG202"/>
  <c r="BF202"/>
  <c r="T202"/>
  <c r="R202"/>
  <c r="P202"/>
  <c r="BI200"/>
  <c r="BH200"/>
  <c r="BG200"/>
  <c r="BF200"/>
  <c r="T200"/>
  <c r="R200"/>
  <c r="P200"/>
  <c r="BI196"/>
  <c r="BH196"/>
  <c r="BG196"/>
  <c r="BF196"/>
  <c r="T196"/>
  <c r="R196"/>
  <c r="P196"/>
  <c r="BI194"/>
  <c r="BH194"/>
  <c r="BG194"/>
  <c r="BF194"/>
  <c r="T194"/>
  <c r="R194"/>
  <c r="P194"/>
  <c r="BI187"/>
  <c r="BH187"/>
  <c r="BG187"/>
  <c r="BF187"/>
  <c r="T187"/>
  <c r="R187"/>
  <c r="P187"/>
  <c r="BI177"/>
  <c r="BH177"/>
  <c r="BG177"/>
  <c r="BF177"/>
  <c r="T177"/>
  <c r="R177"/>
  <c r="P177"/>
  <c r="BI171"/>
  <c r="BH171"/>
  <c r="BG171"/>
  <c r="BF171"/>
  <c r="T171"/>
  <c r="R171"/>
  <c r="P171"/>
  <c r="BI169"/>
  <c r="BH169"/>
  <c r="BG169"/>
  <c r="BF169"/>
  <c r="T169"/>
  <c r="R169"/>
  <c r="P169"/>
  <c r="BI165"/>
  <c r="BH165"/>
  <c r="BG165"/>
  <c r="BF165"/>
  <c r="T165"/>
  <c r="R165"/>
  <c r="P165"/>
  <c r="BI161"/>
  <c r="BH161"/>
  <c r="BG161"/>
  <c r="BF161"/>
  <c r="T161"/>
  <c r="R161"/>
  <c r="P161"/>
  <c r="BI156"/>
  <c r="BH156"/>
  <c r="BG156"/>
  <c r="BF156"/>
  <c r="T156"/>
  <c r="R156"/>
  <c r="P156"/>
  <c r="BI149"/>
  <c r="BH149"/>
  <c r="BG149"/>
  <c r="BF149"/>
  <c r="T149"/>
  <c r="R149"/>
  <c r="P149"/>
  <c r="BI139"/>
  <c r="BH139"/>
  <c r="BG139"/>
  <c r="BF139"/>
  <c r="T139"/>
  <c r="R139"/>
  <c r="P139"/>
  <c r="BI135"/>
  <c r="BH135"/>
  <c r="BG135"/>
  <c r="BF135"/>
  <c r="T135"/>
  <c r="R135"/>
  <c r="P135"/>
  <c r="BI131"/>
  <c r="BH131"/>
  <c r="BG131"/>
  <c r="BF131"/>
  <c r="T131"/>
  <c r="R131"/>
  <c r="P131"/>
  <c r="J125"/>
  <c r="J124"/>
  <c r="F124"/>
  <c r="F122"/>
  <c r="E120"/>
  <c r="J94"/>
  <c r="J93"/>
  <c r="F93"/>
  <c r="F91"/>
  <c r="E89"/>
  <c r="J20"/>
  <c r="E20"/>
  <c r="F94"/>
  <c r="J19"/>
  <c r="J14"/>
  <c r="J91"/>
  <c r="E7"/>
  <c r="E116"/>
  <c i="60" r="J39"/>
  <c r="J38"/>
  <c i="1" r="AY178"/>
  <c i="60" r="J37"/>
  <c i="1" r="AX178"/>
  <c i="60" r="BI125"/>
  <c r="BH125"/>
  <c r="BG125"/>
  <c r="BF125"/>
  <c r="T125"/>
  <c r="T124"/>
  <c r="T123"/>
  <c r="T122"/>
  <c r="R125"/>
  <c r="R124"/>
  <c r="R123"/>
  <c r="R122"/>
  <c r="P125"/>
  <c r="P124"/>
  <c r="P123"/>
  <c r="P122"/>
  <c i="1" r="AU178"/>
  <c i="60" r="J119"/>
  <c r="J118"/>
  <c r="F118"/>
  <c r="F116"/>
  <c r="E114"/>
  <c r="J94"/>
  <c r="J93"/>
  <c r="F93"/>
  <c r="F91"/>
  <c r="E89"/>
  <c r="J20"/>
  <c r="E20"/>
  <c r="F119"/>
  <c r="J19"/>
  <c r="J14"/>
  <c r="J116"/>
  <c r="E7"/>
  <c r="E85"/>
  <c i="59" r="J39"/>
  <c r="J38"/>
  <c i="1" r="AY177"/>
  <c i="59" r="J37"/>
  <c i="1" r="AX177"/>
  <c i="59" r="BI189"/>
  <c r="BH189"/>
  <c r="BG189"/>
  <c r="BF189"/>
  <c r="T189"/>
  <c r="T188"/>
  <c r="R189"/>
  <c r="R188"/>
  <c r="P189"/>
  <c r="P188"/>
  <c r="BI185"/>
  <c r="BH185"/>
  <c r="BG185"/>
  <c r="BF185"/>
  <c r="T185"/>
  <c r="R185"/>
  <c r="P185"/>
  <c r="BI183"/>
  <c r="BH183"/>
  <c r="BG183"/>
  <c r="BF183"/>
  <c r="T183"/>
  <c r="R183"/>
  <c r="P183"/>
  <c r="BI179"/>
  <c r="BH179"/>
  <c r="BG179"/>
  <c r="BF179"/>
  <c r="T179"/>
  <c r="R179"/>
  <c r="P179"/>
  <c r="BI177"/>
  <c r="BH177"/>
  <c r="BG177"/>
  <c r="BF177"/>
  <c r="T177"/>
  <c r="R177"/>
  <c r="P177"/>
  <c r="BI172"/>
  <c r="BH172"/>
  <c r="BG172"/>
  <c r="BF172"/>
  <c r="T172"/>
  <c r="R172"/>
  <c r="P172"/>
  <c r="BI162"/>
  <c r="BH162"/>
  <c r="BG162"/>
  <c r="BF162"/>
  <c r="T162"/>
  <c r="R162"/>
  <c r="P162"/>
  <c r="BI160"/>
  <c r="BH160"/>
  <c r="BG160"/>
  <c r="BF160"/>
  <c r="T160"/>
  <c r="R160"/>
  <c r="P160"/>
  <c r="BI156"/>
  <c r="BH156"/>
  <c r="BG156"/>
  <c r="BF156"/>
  <c r="T156"/>
  <c r="R156"/>
  <c r="P156"/>
  <c r="BI152"/>
  <c r="BH152"/>
  <c r="BG152"/>
  <c r="BF152"/>
  <c r="T152"/>
  <c r="R152"/>
  <c r="P152"/>
  <c r="BI147"/>
  <c r="BH147"/>
  <c r="BG147"/>
  <c r="BF147"/>
  <c r="T147"/>
  <c r="R147"/>
  <c r="P147"/>
  <c r="BI137"/>
  <c r="BH137"/>
  <c r="BG137"/>
  <c r="BF137"/>
  <c r="T137"/>
  <c r="R137"/>
  <c r="P137"/>
  <c r="BI133"/>
  <c r="BH133"/>
  <c r="BG133"/>
  <c r="BF133"/>
  <c r="T133"/>
  <c r="R133"/>
  <c r="P133"/>
  <c r="BI129"/>
  <c r="BH129"/>
  <c r="BG129"/>
  <c r="BF129"/>
  <c r="T129"/>
  <c r="R129"/>
  <c r="P129"/>
  <c r="J123"/>
  <c r="J122"/>
  <c r="F122"/>
  <c r="F120"/>
  <c r="E118"/>
  <c r="J94"/>
  <c r="J93"/>
  <c r="F93"/>
  <c r="F91"/>
  <c r="E89"/>
  <c r="J20"/>
  <c r="E20"/>
  <c r="F94"/>
  <c r="J19"/>
  <c r="J14"/>
  <c r="J91"/>
  <c r="E7"/>
  <c r="E85"/>
  <c i="58" r="J39"/>
  <c r="J38"/>
  <c i="1" r="AY175"/>
  <c i="58" r="J37"/>
  <c i="1" r="AX175"/>
  <c i="58" r="BI125"/>
  <c r="BH125"/>
  <c r="BG125"/>
  <c r="BF125"/>
  <c r="T125"/>
  <c r="T124"/>
  <c r="T123"/>
  <c r="T122"/>
  <c r="R125"/>
  <c r="R124"/>
  <c r="R123"/>
  <c r="R122"/>
  <c r="P125"/>
  <c r="P124"/>
  <c r="P123"/>
  <c r="P122"/>
  <c i="1" r="AU175"/>
  <c i="58" r="J119"/>
  <c r="J118"/>
  <c r="F118"/>
  <c r="F116"/>
  <c r="E114"/>
  <c r="J94"/>
  <c r="J93"/>
  <c r="F93"/>
  <c r="F91"/>
  <c r="E89"/>
  <c r="J20"/>
  <c r="E20"/>
  <c r="F94"/>
  <c r="J19"/>
  <c r="J14"/>
  <c r="J116"/>
  <c r="E7"/>
  <c r="E110"/>
  <c i="57" r="J39"/>
  <c r="J38"/>
  <c i="1" r="AY174"/>
  <c i="57" r="J37"/>
  <c i="1" r="AX174"/>
  <c i="57" r="BI251"/>
  <c r="BH251"/>
  <c r="BG251"/>
  <c r="BF251"/>
  <c r="T251"/>
  <c r="R251"/>
  <c r="P251"/>
  <c r="BI245"/>
  <c r="BH245"/>
  <c r="BG245"/>
  <c r="BF245"/>
  <c r="T245"/>
  <c r="R245"/>
  <c r="P245"/>
  <c r="BI241"/>
  <c r="BH241"/>
  <c r="BG241"/>
  <c r="BF241"/>
  <c r="T241"/>
  <c r="T240"/>
  <c r="R241"/>
  <c r="R240"/>
  <c r="P241"/>
  <c r="P240"/>
  <c r="BI238"/>
  <c r="BH238"/>
  <c r="BG238"/>
  <c r="BF238"/>
  <c r="T238"/>
  <c r="R238"/>
  <c r="P238"/>
  <c r="BI236"/>
  <c r="BH236"/>
  <c r="BG236"/>
  <c r="BF236"/>
  <c r="T236"/>
  <c r="R236"/>
  <c r="P236"/>
  <c r="BI232"/>
  <c r="BH232"/>
  <c r="BG232"/>
  <c r="BF232"/>
  <c r="T232"/>
  <c r="R232"/>
  <c r="P232"/>
  <c r="BI225"/>
  <c r="BH225"/>
  <c r="BG225"/>
  <c r="BF225"/>
  <c r="T225"/>
  <c r="R225"/>
  <c r="P225"/>
  <c r="BI222"/>
  <c r="BH222"/>
  <c r="BG222"/>
  <c r="BF222"/>
  <c r="T222"/>
  <c r="R222"/>
  <c r="P222"/>
  <c r="BI220"/>
  <c r="BH220"/>
  <c r="BG220"/>
  <c r="BF220"/>
  <c r="T220"/>
  <c r="R220"/>
  <c r="P220"/>
  <c r="BI218"/>
  <c r="BH218"/>
  <c r="BG218"/>
  <c r="BF218"/>
  <c r="T218"/>
  <c r="R218"/>
  <c r="P218"/>
  <c r="BI216"/>
  <c r="BH216"/>
  <c r="BG216"/>
  <c r="BF216"/>
  <c r="T216"/>
  <c r="R216"/>
  <c r="P216"/>
  <c r="BI214"/>
  <c r="BH214"/>
  <c r="BG214"/>
  <c r="BF214"/>
  <c r="T214"/>
  <c r="R214"/>
  <c r="P214"/>
  <c r="BI208"/>
  <c r="BH208"/>
  <c r="BG208"/>
  <c r="BF208"/>
  <c r="T208"/>
  <c r="R208"/>
  <c r="P208"/>
  <c r="BI193"/>
  <c r="BH193"/>
  <c r="BG193"/>
  <c r="BF193"/>
  <c r="T193"/>
  <c r="R193"/>
  <c r="P193"/>
  <c r="BI188"/>
  <c r="BH188"/>
  <c r="BG188"/>
  <c r="BF188"/>
  <c r="T188"/>
  <c r="R188"/>
  <c r="P188"/>
  <c r="BI184"/>
  <c r="BH184"/>
  <c r="BG184"/>
  <c r="BF184"/>
  <c r="T184"/>
  <c r="R184"/>
  <c r="P184"/>
  <c r="BI181"/>
  <c r="BH181"/>
  <c r="BG181"/>
  <c r="BF181"/>
  <c r="T181"/>
  <c r="R181"/>
  <c r="P181"/>
  <c r="BI179"/>
  <c r="BH179"/>
  <c r="BG179"/>
  <c r="BF179"/>
  <c r="T179"/>
  <c r="R179"/>
  <c r="P179"/>
  <c r="BI175"/>
  <c r="BH175"/>
  <c r="BG175"/>
  <c r="BF175"/>
  <c r="T175"/>
  <c r="R175"/>
  <c r="P175"/>
  <c r="BI171"/>
  <c r="BH171"/>
  <c r="BG171"/>
  <c r="BF171"/>
  <c r="T171"/>
  <c r="R171"/>
  <c r="P171"/>
  <c r="BI165"/>
  <c r="BH165"/>
  <c r="BG165"/>
  <c r="BF165"/>
  <c r="T165"/>
  <c r="R165"/>
  <c r="P165"/>
  <c r="BI157"/>
  <c r="BH157"/>
  <c r="BG157"/>
  <c r="BF157"/>
  <c r="T157"/>
  <c r="R157"/>
  <c r="P157"/>
  <c r="BI151"/>
  <c r="BH151"/>
  <c r="BG151"/>
  <c r="BF151"/>
  <c r="T151"/>
  <c r="R151"/>
  <c r="P151"/>
  <c r="BI146"/>
  <c r="BH146"/>
  <c r="BG146"/>
  <c r="BF146"/>
  <c r="T146"/>
  <c r="R146"/>
  <c r="P146"/>
  <c r="BI141"/>
  <c r="BH141"/>
  <c r="BG141"/>
  <c r="BF141"/>
  <c r="T141"/>
  <c r="R141"/>
  <c r="P141"/>
  <c r="BI138"/>
  <c r="BH138"/>
  <c r="BG138"/>
  <c r="BF138"/>
  <c r="T138"/>
  <c r="R138"/>
  <c r="P138"/>
  <c r="BI132"/>
  <c r="BH132"/>
  <c r="BG132"/>
  <c r="BF132"/>
  <c r="T132"/>
  <c r="R132"/>
  <c r="P132"/>
  <c r="J126"/>
  <c r="J125"/>
  <c r="F125"/>
  <c r="F123"/>
  <c r="E121"/>
  <c r="J94"/>
  <c r="J93"/>
  <c r="F93"/>
  <c r="F91"/>
  <c r="E89"/>
  <c r="J20"/>
  <c r="E20"/>
  <c r="F94"/>
  <c r="J19"/>
  <c r="J14"/>
  <c r="J91"/>
  <c r="E7"/>
  <c r="E117"/>
  <c i="56" r="J39"/>
  <c r="J38"/>
  <c i="1" r="AY172"/>
  <c i="56" r="J37"/>
  <c i="1" r="AX172"/>
  <c i="56" r="BI125"/>
  <c r="BH125"/>
  <c r="BG125"/>
  <c r="BF125"/>
  <c r="T125"/>
  <c r="T124"/>
  <c r="T123"/>
  <c r="T122"/>
  <c r="R125"/>
  <c r="R124"/>
  <c r="R123"/>
  <c r="R122"/>
  <c r="P125"/>
  <c r="P124"/>
  <c r="P123"/>
  <c r="P122"/>
  <c i="1" r="AU172"/>
  <c i="56" r="J119"/>
  <c r="J118"/>
  <c r="F118"/>
  <c r="F116"/>
  <c r="E114"/>
  <c r="J94"/>
  <c r="J93"/>
  <c r="F93"/>
  <c r="F91"/>
  <c r="E89"/>
  <c r="J20"/>
  <c r="E20"/>
  <c r="F119"/>
  <c r="J19"/>
  <c r="J14"/>
  <c r="J91"/>
  <c r="E7"/>
  <c r="E110"/>
  <c i="55" r="J39"/>
  <c r="J38"/>
  <c i="1" r="AY171"/>
  <c i="55" r="J37"/>
  <c i="1" r="AX171"/>
  <c i="55" r="BI226"/>
  <c r="BH226"/>
  <c r="BG226"/>
  <c r="BF226"/>
  <c r="T226"/>
  <c r="R226"/>
  <c r="P226"/>
  <c r="BI220"/>
  <c r="BH220"/>
  <c r="BG220"/>
  <c r="BF220"/>
  <c r="T220"/>
  <c r="R220"/>
  <c r="P220"/>
  <c r="BI216"/>
  <c r="BH216"/>
  <c r="BG216"/>
  <c r="BF216"/>
  <c r="T216"/>
  <c r="T215"/>
  <c r="R216"/>
  <c r="R215"/>
  <c r="P216"/>
  <c r="P215"/>
  <c r="BI213"/>
  <c r="BH213"/>
  <c r="BG213"/>
  <c r="BF213"/>
  <c r="T213"/>
  <c r="R213"/>
  <c r="P213"/>
  <c r="BI211"/>
  <c r="BH211"/>
  <c r="BG211"/>
  <c r="BF211"/>
  <c r="T211"/>
  <c r="R211"/>
  <c r="P211"/>
  <c r="BI207"/>
  <c r="BH207"/>
  <c r="BG207"/>
  <c r="BF207"/>
  <c r="T207"/>
  <c r="R207"/>
  <c r="P207"/>
  <c r="BI205"/>
  <c r="BH205"/>
  <c r="BG205"/>
  <c r="BF205"/>
  <c r="T205"/>
  <c r="R205"/>
  <c r="P205"/>
  <c r="BI202"/>
  <c r="BH202"/>
  <c r="BG202"/>
  <c r="BF202"/>
  <c r="T202"/>
  <c r="R202"/>
  <c r="P202"/>
  <c r="BI200"/>
  <c r="BH200"/>
  <c r="BG200"/>
  <c r="BF200"/>
  <c r="T200"/>
  <c r="R200"/>
  <c r="P200"/>
  <c r="BI192"/>
  <c r="BH192"/>
  <c r="BG192"/>
  <c r="BF192"/>
  <c r="T192"/>
  <c r="R192"/>
  <c r="P192"/>
  <c r="BI177"/>
  <c r="BH177"/>
  <c r="BG177"/>
  <c r="BF177"/>
  <c r="T177"/>
  <c r="R177"/>
  <c r="P177"/>
  <c r="BI175"/>
  <c r="BH175"/>
  <c r="BG175"/>
  <c r="BF175"/>
  <c r="T175"/>
  <c r="R175"/>
  <c r="P175"/>
  <c r="BI173"/>
  <c r="BH173"/>
  <c r="BG173"/>
  <c r="BF173"/>
  <c r="T173"/>
  <c r="R173"/>
  <c r="P173"/>
  <c r="BI168"/>
  <c r="BH168"/>
  <c r="BG168"/>
  <c r="BF168"/>
  <c r="T168"/>
  <c r="R168"/>
  <c r="P168"/>
  <c r="BI164"/>
  <c r="BH164"/>
  <c r="BG164"/>
  <c r="BF164"/>
  <c r="T164"/>
  <c r="R164"/>
  <c r="P164"/>
  <c r="BI158"/>
  <c r="BH158"/>
  <c r="BG158"/>
  <c r="BF158"/>
  <c r="T158"/>
  <c r="R158"/>
  <c r="P158"/>
  <c r="BI150"/>
  <c r="BH150"/>
  <c r="BG150"/>
  <c r="BF150"/>
  <c r="T150"/>
  <c r="R150"/>
  <c r="P150"/>
  <c r="BI146"/>
  <c r="BH146"/>
  <c r="BG146"/>
  <c r="BF146"/>
  <c r="T146"/>
  <c r="R146"/>
  <c r="P146"/>
  <c r="BI143"/>
  <c r="BH143"/>
  <c r="BG143"/>
  <c r="BF143"/>
  <c r="T143"/>
  <c r="R143"/>
  <c r="P143"/>
  <c r="BI139"/>
  <c r="BH139"/>
  <c r="BG139"/>
  <c r="BF139"/>
  <c r="T139"/>
  <c r="R139"/>
  <c r="P139"/>
  <c r="BI132"/>
  <c r="BH132"/>
  <c r="BG132"/>
  <c r="BF132"/>
  <c r="T132"/>
  <c r="R132"/>
  <c r="P132"/>
  <c r="J126"/>
  <c r="J125"/>
  <c r="F125"/>
  <c r="F123"/>
  <c r="E121"/>
  <c r="J94"/>
  <c r="J93"/>
  <c r="F93"/>
  <c r="F91"/>
  <c r="E89"/>
  <c r="J20"/>
  <c r="E20"/>
  <c r="F126"/>
  <c r="J19"/>
  <c r="J14"/>
  <c r="J123"/>
  <c r="E7"/>
  <c r="E117"/>
  <c i="54" r="J39"/>
  <c r="J38"/>
  <c i="1" r="AY169"/>
  <c i="54" r="J37"/>
  <c i="1" r="AX169"/>
  <c i="54" r="BI125"/>
  <c r="BH125"/>
  <c r="BG125"/>
  <c r="BF125"/>
  <c r="T125"/>
  <c r="T124"/>
  <c r="T123"/>
  <c r="T122"/>
  <c r="R125"/>
  <c r="R124"/>
  <c r="R123"/>
  <c r="R122"/>
  <c r="P125"/>
  <c r="P124"/>
  <c r="P123"/>
  <c r="P122"/>
  <c i="1" r="AU169"/>
  <c i="54" r="J119"/>
  <c r="J118"/>
  <c r="F118"/>
  <c r="F116"/>
  <c r="E114"/>
  <c r="J94"/>
  <c r="J93"/>
  <c r="F93"/>
  <c r="F91"/>
  <c r="E89"/>
  <c r="J20"/>
  <c r="E20"/>
  <c r="F119"/>
  <c r="J19"/>
  <c r="J14"/>
  <c r="J116"/>
  <c r="E7"/>
  <c r="E110"/>
  <c i="53" r="T153"/>
  <c r="R153"/>
  <c r="P153"/>
  <c r="BK153"/>
  <c r="J39"/>
  <c r="J38"/>
  <c i="1" r="AY168"/>
  <c i="53" r="J37"/>
  <c i="1" r="AX168"/>
  <c i="53" r="BI190"/>
  <c r="BH190"/>
  <c r="BG190"/>
  <c r="BF190"/>
  <c r="T190"/>
  <c r="T189"/>
  <c r="R190"/>
  <c r="R189"/>
  <c r="P190"/>
  <c r="P189"/>
  <c r="BI186"/>
  <c r="BH186"/>
  <c r="BG186"/>
  <c r="BF186"/>
  <c r="T186"/>
  <c r="R186"/>
  <c r="P186"/>
  <c r="BI184"/>
  <c r="BH184"/>
  <c r="BG184"/>
  <c r="BF184"/>
  <c r="T184"/>
  <c r="R184"/>
  <c r="P184"/>
  <c r="BI180"/>
  <c r="BH180"/>
  <c r="BG180"/>
  <c r="BF180"/>
  <c r="T180"/>
  <c r="R180"/>
  <c r="P180"/>
  <c r="BI177"/>
  <c r="BH177"/>
  <c r="BG177"/>
  <c r="BF177"/>
  <c r="T177"/>
  <c r="R177"/>
  <c r="P177"/>
  <c r="BI161"/>
  <c r="BH161"/>
  <c r="BG161"/>
  <c r="BF161"/>
  <c r="T161"/>
  <c r="R161"/>
  <c r="P161"/>
  <c r="BI159"/>
  <c r="BH159"/>
  <c r="BG159"/>
  <c r="BF159"/>
  <c r="T159"/>
  <c r="R159"/>
  <c r="P159"/>
  <c r="BI154"/>
  <c r="BH154"/>
  <c r="BG154"/>
  <c r="BF154"/>
  <c r="T154"/>
  <c r="R154"/>
  <c r="P154"/>
  <c r="BI138"/>
  <c r="BH138"/>
  <c r="BG138"/>
  <c r="BF138"/>
  <c r="T138"/>
  <c r="R138"/>
  <c r="P138"/>
  <c r="BI134"/>
  <c r="BH134"/>
  <c r="BG134"/>
  <c r="BF134"/>
  <c r="T134"/>
  <c r="R134"/>
  <c r="P134"/>
  <c r="BI129"/>
  <c r="BH129"/>
  <c r="BG129"/>
  <c r="BF129"/>
  <c r="T129"/>
  <c r="R129"/>
  <c r="P129"/>
  <c r="J123"/>
  <c r="J122"/>
  <c r="F122"/>
  <c r="F120"/>
  <c r="E118"/>
  <c r="J94"/>
  <c r="J93"/>
  <c r="F93"/>
  <c r="F91"/>
  <c r="E89"/>
  <c r="J20"/>
  <c r="E20"/>
  <c r="F94"/>
  <c r="J19"/>
  <c r="J14"/>
  <c r="J120"/>
  <c r="E7"/>
  <c r="E114"/>
  <c i="52" r="J39"/>
  <c r="J38"/>
  <c i="1" r="AY166"/>
  <c i="52" r="J37"/>
  <c i="1" r="AX166"/>
  <c i="52" r="BI130"/>
  <c r="BH130"/>
  <c r="BG130"/>
  <c r="BF130"/>
  <c r="T130"/>
  <c r="T129"/>
  <c r="R130"/>
  <c r="R129"/>
  <c r="P130"/>
  <c r="P129"/>
  <c r="BI126"/>
  <c r="BH126"/>
  <c r="BG126"/>
  <c r="BF126"/>
  <c r="T126"/>
  <c r="T125"/>
  <c r="T124"/>
  <c r="T123"/>
  <c r="R126"/>
  <c r="R125"/>
  <c r="R124"/>
  <c r="R123"/>
  <c r="P126"/>
  <c r="P125"/>
  <c r="P124"/>
  <c r="P123"/>
  <c i="1" r="AU166"/>
  <c i="52" r="J120"/>
  <c r="J119"/>
  <c r="F119"/>
  <c r="F117"/>
  <c r="E115"/>
  <c r="J94"/>
  <c r="J93"/>
  <c r="F93"/>
  <c r="F91"/>
  <c r="E89"/>
  <c r="J20"/>
  <c r="E20"/>
  <c r="F120"/>
  <c r="J19"/>
  <c r="J14"/>
  <c r="J117"/>
  <c r="E7"/>
  <c r="E111"/>
  <c i="51" r="J39"/>
  <c r="J38"/>
  <c i="1" r="AY165"/>
  <c i="51" r="J37"/>
  <c i="1" r="AX165"/>
  <c i="51" r="BI256"/>
  <c r="BH256"/>
  <c r="BG256"/>
  <c r="BF256"/>
  <c r="T256"/>
  <c r="T255"/>
  <c r="R256"/>
  <c r="R255"/>
  <c r="P256"/>
  <c r="P255"/>
  <c r="BI253"/>
  <c r="BH253"/>
  <c r="BG253"/>
  <c r="BF253"/>
  <c r="T253"/>
  <c r="R253"/>
  <c r="P253"/>
  <c r="BI251"/>
  <c r="BH251"/>
  <c r="BG251"/>
  <c r="BF251"/>
  <c r="T251"/>
  <c r="R251"/>
  <c r="P251"/>
  <c r="BI247"/>
  <c r="BH247"/>
  <c r="BG247"/>
  <c r="BF247"/>
  <c r="T247"/>
  <c r="R247"/>
  <c r="P247"/>
  <c r="BI240"/>
  <c r="BH240"/>
  <c r="BG240"/>
  <c r="BF240"/>
  <c r="T240"/>
  <c r="R240"/>
  <c r="P240"/>
  <c r="BI223"/>
  <c r="BH223"/>
  <c r="BG223"/>
  <c r="BF223"/>
  <c r="T223"/>
  <c r="R223"/>
  <c r="P223"/>
  <c r="BI205"/>
  <c r="BH205"/>
  <c r="BG205"/>
  <c r="BF205"/>
  <c r="T205"/>
  <c r="R205"/>
  <c r="P205"/>
  <c r="BI194"/>
  <c r="BH194"/>
  <c r="BG194"/>
  <c r="BF194"/>
  <c r="T194"/>
  <c r="R194"/>
  <c r="P194"/>
  <c r="BI178"/>
  <c r="BH178"/>
  <c r="BG178"/>
  <c r="BF178"/>
  <c r="T178"/>
  <c r="R178"/>
  <c r="P178"/>
  <c r="BI174"/>
  <c r="BH174"/>
  <c r="BG174"/>
  <c r="BF174"/>
  <c r="T174"/>
  <c r="R174"/>
  <c r="P174"/>
  <c r="BI170"/>
  <c r="BH170"/>
  <c r="BG170"/>
  <c r="BF170"/>
  <c r="T170"/>
  <c r="R170"/>
  <c r="P170"/>
  <c r="BI167"/>
  <c r="BH167"/>
  <c r="BG167"/>
  <c r="BF167"/>
  <c r="T167"/>
  <c r="R167"/>
  <c r="P167"/>
  <c r="BI162"/>
  <c r="BH162"/>
  <c r="BG162"/>
  <c r="BF162"/>
  <c r="T162"/>
  <c r="R162"/>
  <c r="P162"/>
  <c r="BI158"/>
  <c r="BH158"/>
  <c r="BG158"/>
  <c r="BF158"/>
  <c r="T158"/>
  <c r="T148"/>
  <c r="R158"/>
  <c r="R148"/>
  <c r="P158"/>
  <c r="P148"/>
  <c r="BI149"/>
  <c r="BH149"/>
  <c r="BG149"/>
  <c r="BF149"/>
  <c r="T149"/>
  <c r="R149"/>
  <c r="P149"/>
  <c r="BI145"/>
  <c r="BH145"/>
  <c r="BG145"/>
  <c r="BF145"/>
  <c r="T145"/>
  <c r="R145"/>
  <c r="P145"/>
  <c r="BI141"/>
  <c r="BH141"/>
  <c r="BG141"/>
  <c r="BF141"/>
  <c r="T141"/>
  <c r="R141"/>
  <c r="P141"/>
  <c r="BI137"/>
  <c r="BH137"/>
  <c r="BG137"/>
  <c r="BF137"/>
  <c r="T137"/>
  <c r="R137"/>
  <c r="P137"/>
  <c r="BI130"/>
  <c r="BH130"/>
  <c r="BG130"/>
  <c r="BF130"/>
  <c r="T130"/>
  <c r="R130"/>
  <c r="P130"/>
  <c r="J124"/>
  <c r="J123"/>
  <c r="F123"/>
  <c r="F121"/>
  <c r="E119"/>
  <c r="J94"/>
  <c r="J93"/>
  <c r="F93"/>
  <c r="F91"/>
  <c r="E89"/>
  <c r="J20"/>
  <c r="E20"/>
  <c r="F124"/>
  <c r="J19"/>
  <c r="J14"/>
  <c r="J91"/>
  <c r="E7"/>
  <c r="E115"/>
  <c i="50" r="J39"/>
  <c r="J38"/>
  <c i="1" r="AY163"/>
  <c i="50" r="J37"/>
  <c i="1" r="AX163"/>
  <c i="50" r="BI130"/>
  <c r="BH130"/>
  <c r="BG130"/>
  <c r="BF130"/>
  <c r="T130"/>
  <c r="T129"/>
  <c r="R130"/>
  <c r="R129"/>
  <c r="P130"/>
  <c r="P129"/>
  <c r="BI126"/>
  <c r="BH126"/>
  <c r="BG126"/>
  <c r="BF126"/>
  <c r="T126"/>
  <c r="T125"/>
  <c r="T124"/>
  <c r="T123"/>
  <c r="R126"/>
  <c r="R125"/>
  <c r="R124"/>
  <c r="R123"/>
  <c r="P126"/>
  <c r="P125"/>
  <c r="P124"/>
  <c r="P123"/>
  <c i="1" r="AU163"/>
  <c i="50" r="J120"/>
  <c r="J119"/>
  <c r="F119"/>
  <c r="F117"/>
  <c r="E115"/>
  <c r="J94"/>
  <c r="J93"/>
  <c r="F93"/>
  <c r="F91"/>
  <c r="E89"/>
  <c r="J20"/>
  <c r="E20"/>
  <c r="F120"/>
  <c r="J19"/>
  <c r="J14"/>
  <c r="J117"/>
  <c r="E7"/>
  <c r="E111"/>
  <c i="49" r="J39"/>
  <c r="J38"/>
  <c i="1" r="AY162"/>
  <c i="49" r="J37"/>
  <c i="1" r="AX162"/>
  <c i="49" r="BI223"/>
  <c r="BH223"/>
  <c r="BG223"/>
  <c r="BF223"/>
  <c r="T223"/>
  <c r="T222"/>
  <c r="R223"/>
  <c r="R222"/>
  <c r="P223"/>
  <c r="P222"/>
  <c r="BI220"/>
  <c r="BH220"/>
  <c r="BG220"/>
  <c r="BF220"/>
  <c r="T220"/>
  <c r="R220"/>
  <c r="P220"/>
  <c r="BI218"/>
  <c r="BH218"/>
  <c r="BG218"/>
  <c r="BF218"/>
  <c r="T218"/>
  <c r="R218"/>
  <c r="P218"/>
  <c r="BI214"/>
  <c r="BH214"/>
  <c r="BG214"/>
  <c r="BF214"/>
  <c r="T214"/>
  <c r="R214"/>
  <c r="P214"/>
  <c r="BI212"/>
  <c r="BH212"/>
  <c r="BG212"/>
  <c r="BF212"/>
  <c r="T212"/>
  <c r="R212"/>
  <c r="P212"/>
  <c r="BI209"/>
  <c r="BH209"/>
  <c r="BG209"/>
  <c r="BF209"/>
  <c r="T209"/>
  <c r="R209"/>
  <c r="P209"/>
  <c r="BI207"/>
  <c r="BH207"/>
  <c r="BG207"/>
  <c r="BF207"/>
  <c r="T207"/>
  <c r="R207"/>
  <c r="P207"/>
  <c r="BI202"/>
  <c r="BH202"/>
  <c r="BG202"/>
  <c r="BF202"/>
  <c r="T202"/>
  <c r="R202"/>
  <c r="P202"/>
  <c r="BI198"/>
  <c r="BH198"/>
  <c r="BG198"/>
  <c r="BF198"/>
  <c r="T198"/>
  <c r="R198"/>
  <c r="P198"/>
  <c r="BI180"/>
  <c r="BH180"/>
  <c r="BG180"/>
  <c r="BF180"/>
  <c r="T180"/>
  <c r="R180"/>
  <c r="P180"/>
  <c r="BI176"/>
  <c r="BH176"/>
  <c r="BG176"/>
  <c r="BF176"/>
  <c r="T176"/>
  <c r="R176"/>
  <c r="P176"/>
  <c r="BI173"/>
  <c r="BH173"/>
  <c r="BG173"/>
  <c r="BF173"/>
  <c r="T173"/>
  <c r="R173"/>
  <c r="P173"/>
  <c r="BI168"/>
  <c r="BH168"/>
  <c r="BG168"/>
  <c r="BF168"/>
  <c r="T168"/>
  <c r="R168"/>
  <c r="P168"/>
  <c r="BI166"/>
  <c r="BH166"/>
  <c r="BG166"/>
  <c r="BF166"/>
  <c r="T166"/>
  <c r="R166"/>
  <c r="P166"/>
  <c r="BI162"/>
  <c r="BH162"/>
  <c r="BG162"/>
  <c r="BF162"/>
  <c r="T162"/>
  <c r="R162"/>
  <c r="P162"/>
  <c r="BI147"/>
  <c r="BH147"/>
  <c r="BG147"/>
  <c r="BF147"/>
  <c r="T147"/>
  <c r="R147"/>
  <c r="P147"/>
  <c r="BI143"/>
  <c r="BH143"/>
  <c r="BG143"/>
  <c r="BF143"/>
  <c r="T143"/>
  <c r="R143"/>
  <c r="P143"/>
  <c r="BI139"/>
  <c r="BH139"/>
  <c r="BG139"/>
  <c r="BF139"/>
  <c r="T139"/>
  <c r="R139"/>
  <c r="P139"/>
  <c r="BI135"/>
  <c r="BH135"/>
  <c r="BG135"/>
  <c r="BF135"/>
  <c r="T135"/>
  <c r="R135"/>
  <c r="P135"/>
  <c r="BI130"/>
  <c r="BH130"/>
  <c r="BG130"/>
  <c r="BF130"/>
  <c r="T130"/>
  <c r="R130"/>
  <c r="P130"/>
  <c r="J124"/>
  <c r="J123"/>
  <c r="F123"/>
  <c r="F121"/>
  <c r="E119"/>
  <c r="J94"/>
  <c r="J93"/>
  <c r="F93"/>
  <c r="F91"/>
  <c r="E89"/>
  <c r="J20"/>
  <c r="E20"/>
  <c r="F94"/>
  <c r="J19"/>
  <c r="J14"/>
  <c r="J121"/>
  <c r="E7"/>
  <c r="E115"/>
  <c i="48" r="J39"/>
  <c r="J38"/>
  <c i="1" r="AY160"/>
  <c i="48" r="J37"/>
  <c i="1" r="AX160"/>
  <c i="48" r="BI130"/>
  <c r="BH130"/>
  <c r="BG130"/>
  <c r="BF130"/>
  <c r="T130"/>
  <c r="T129"/>
  <c r="R130"/>
  <c r="R129"/>
  <c r="P130"/>
  <c r="P129"/>
  <c r="BI126"/>
  <c r="BH126"/>
  <c r="BG126"/>
  <c r="BF126"/>
  <c r="T126"/>
  <c r="T125"/>
  <c r="T124"/>
  <c r="T123"/>
  <c r="R126"/>
  <c r="R125"/>
  <c r="R124"/>
  <c r="R123"/>
  <c r="P126"/>
  <c r="P125"/>
  <c r="P124"/>
  <c r="P123"/>
  <c i="1" r="AU160"/>
  <c i="48" r="J120"/>
  <c r="J119"/>
  <c r="F119"/>
  <c r="F117"/>
  <c r="E115"/>
  <c r="J94"/>
  <c r="J93"/>
  <c r="F93"/>
  <c r="F91"/>
  <c r="E89"/>
  <c r="J20"/>
  <c r="E20"/>
  <c r="F94"/>
  <c r="J19"/>
  <c r="J14"/>
  <c r="J91"/>
  <c r="E7"/>
  <c r="E111"/>
  <c i="47" r="J39"/>
  <c r="J38"/>
  <c i="1" r="AY159"/>
  <c i="47" r="J37"/>
  <c i="1" r="AX159"/>
  <c i="47" r="BI248"/>
  <c r="BH248"/>
  <c r="BG248"/>
  <c r="BF248"/>
  <c r="T248"/>
  <c r="R248"/>
  <c r="P248"/>
  <c r="BI243"/>
  <c r="BH243"/>
  <c r="BG243"/>
  <c r="BF243"/>
  <c r="T243"/>
  <c r="R243"/>
  <c r="P243"/>
  <c r="BI239"/>
  <c r="BH239"/>
  <c r="BG239"/>
  <c r="BF239"/>
  <c r="T239"/>
  <c r="T238"/>
  <c r="R239"/>
  <c r="R238"/>
  <c r="P239"/>
  <c r="P238"/>
  <c r="BI236"/>
  <c r="BH236"/>
  <c r="BG236"/>
  <c r="BF236"/>
  <c r="T236"/>
  <c r="R236"/>
  <c r="P236"/>
  <c r="BI234"/>
  <c r="BH234"/>
  <c r="BG234"/>
  <c r="BF234"/>
  <c r="T234"/>
  <c r="R234"/>
  <c r="P234"/>
  <c r="BI230"/>
  <c r="BH230"/>
  <c r="BG230"/>
  <c r="BF230"/>
  <c r="T230"/>
  <c r="R230"/>
  <c r="P230"/>
  <c r="BI228"/>
  <c r="BH228"/>
  <c r="BG228"/>
  <c r="BF228"/>
  <c r="T228"/>
  <c r="R228"/>
  <c r="P228"/>
  <c r="BI225"/>
  <c r="BH225"/>
  <c r="BG225"/>
  <c r="BF225"/>
  <c r="T225"/>
  <c r="R225"/>
  <c r="P225"/>
  <c r="BI223"/>
  <c r="BH223"/>
  <c r="BG223"/>
  <c r="BF223"/>
  <c r="T223"/>
  <c r="R223"/>
  <c r="P223"/>
  <c r="BI208"/>
  <c r="BH208"/>
  <c r="BG208"/>
  <c r="BF208"/>
  <c r="T208"/>
  <c r="R208"/>
  <c r="P208"/>
  <c r="BI206"/>
  <c r="BH206"/>
  <c r="BG206"/>
  <c r="BF206"/>
  <c r="T206"/>
  <c r="R206"/>
  <c r="P206"/>
  <c r="BI204"/>
  <c r="BH204"/>
  <c r="BG204"/>
  <c r="BF204"/>
  <c r="T204"/>
  <c r="R204"/>
  <c r="P204"/>
  <c r="BI202"/>
  <c r="BH202"/>
  <c r="BG202"/>
  <c r="BF202"/>
  <c r="T202"/>
  <c r="R202"/>
  <c r="P202"/>
  <c r="BI187"/>
  <c r="BH187"/>
  <c r="BG187"/>
  <c r="BF187"/>
  <c r="T187"/>
  <c r="R187"/>
  <c r="P187"/>
  <c r="BI172"/>
  <c r="BH172"/>
  <c r="BG172"/>
  <c r="BF172"/>
  <c r="T172"/>
  <c r="R172"/>
  <c r="P172"/>
  <c r="BI168"/>
  <c r="BH168"/>
  <c r="BG168"/>
  <c r="BF168"/>
  <c r="T168"/>
  <c r="R168"/>
  <c r="P168"/>
  <c r="BI165"/>
  <c r="BH165"/>
  <c r="BG165"/>
  <c r="BF165"/>
  <c r="T165"/>
  <c r="R165"/>
  <c r="P165"/>
  <c r="BI160"/>
  <c r="BH160"/>
  <c r="BG160"/>
  <c r="BF160"/>
  <c r="T160"/>
  <c r="R160"/>
  <c r="P160"/>
  <c r="BI156"/>
  <c r="BH156"/>
  <c r="BG156"/>
  <c r="BF156"/>
  <c r="T156"/>
  <c r="R156"/>
  <c r="P156"/>
  <c r="BI150"/>
  <c r="BH150"/>
  <c r="BG150"/>
  <c r="BF150"/>
  <c r="T150"/>
  <c r="R150"/>
  <c r="P150"/>
  <c r="BI146"/>
  <c r="BH146"/>
  <c r="BG146"/>
  <c r="BF146"/>
  <c r="T146"/>
  <c r="R146"/>
  <c r="P146"/>
  <c r="BI141"/>
  <c r="BH141"/>
  <c r="BG141"/>
  <c r="BF141"/>
  <c r="T141"/>
  <c r="R141"/>
  <c r="P141"/>
  <c r="BI137"/>
  <c r="BH137"/>
  <c r="BG137"/>
  <c r="BF137"/>
  <c r="T137"/>
  <c r="R137"/>
  <c r="P137"/>
  <c r="BI132"/>
  <c r="BH132"/>
  <c r="BG132"/>
  <c r="BF132"/>
  <c r="T132"/>
  <c r="R132"/>
  <c r="P132"/>
  <c r="J126"/>
  <c r="J125"/>
  <c r="F125"/>
  <c r="F123"/>
  <c r="E121"/>
  <c r="J94"/>
  <c r="J93"/>
  <c r="F93"/>
  <c r="F91"/>
  <c r="E89"/>
  <c r="J20"/>
  <c r="E20"/>
  <c r="F126"/>
  <c r="J19"/>
  <c r="J14"/>
  <c r="J91"/>
  <c r="E7"/>
  <c r="E117"/>
  <c i="46" r="J39"/>
  <c r="J38"/>
  <c i="1" r="AY157"/>
  <c i="46" r="J37"/>
  <c i="1" r="AX157"/>
  <c i="46" r="BI130"/>
  <c r="BH130"/>
  <c r="BG130"/>
  <c r="BF130"/>
  <c r="T130"/>
  <c r="T129"/>
  <c r="R130"/>
  <c r="R129"/>
  <c r="P130"/>
  <c r="P129"/>
  <c r="BI126"/>
  <c r="BH126"/>
  <c r="BG126"/>
  <c r="BF126"/>
  <c r="T126"/>
  <c r="T125"/>
  <c r="T124"/>
  <c r="T123"/>
  <c r="R126"/>
  <c r="R125"/>
  <c r="R124"/>
  <c r="R123"/>
  <c r="P126"/>
  <c r="P125"/>
  <c r="P124"/>
  <c r="P123"/>
  <c i="1" r="AU157"/>
  <c i="46" r="J120"/>
  <c r="J119"/>
  <c r="F119"/>
  <c r="F117"/>
  <c r="E115"/>
  <c r="J94"/>
  <c r="J93"/>
  <c r="F93"/>
  <c r="F91"/>
  <c r="E89"/>
  <c r="J20"/>
  <c r="E20"/>
  <c r="F120"/>
  <c r="J19"/>
  <c r="J14"/>
  <c r="J117"/>
  <c r="E7"/>
  <c r="E111"/>
  <c i="45" r="J39"/>
  <c r="J38"/>
  <c i="1" r="AY156"/>
  <c i="45" r="J37"/>
  <c i="1" r="AX156"/>
  <c i="45" r="BI230"/>
  <c r="BH230"/>
  <c r="BG230"/>
  <c r="BF230"/>
  <c r="T230"/>
  <c r="R230"/>
  <c r="P230"/>
  <c r="BI224"/>
  <c r="BH224"/>
  <c r="BG224"/>
  <c r="BF224"/>
  <c r="T224"/>
  <c r="R224"/>
  <c r="P224"/>
  <c r="BI220"/>
  <c r="BH220"/>
  <c r="BG220"/>
  <c r="BF220"/>
  <c r="T220"/>
  <c r="T219"/>
  <c r="R220"/>
  <c r="R219"/>
  <c r="P220"/>
  <c r="P219"/>
  <c r="BI217"/>
  <c r="BH217"/>
  <c r="BG217"/>
  <c r="BF217"/>
  <c r="T217"/>
  <c r="R217"/>
  <c r="P217"/>
  <c r="BI215"/>
  <c r="BH215"/>
  <c r="BG215"/>
  <c r="BF215"/>
  <c r="T215"/>
  <c r="R215"/>
  <c r="P215"/>
  <c r="BI211"/>
  <c r="BH211"/>
  <c r="BG211"/>
  <c r="BF211"/>
  <c r="T211"/>
  <c r="R211"/>
  <c r="P211"/>
  <c r="BI204"/>
  <c r="BH204"/>
  <c r="BG204"/>
  <c r="BF204"/>
  <c r="T204"/>
  <c r="R204"/>
  <c r="P204"/>
  <c r="BI188"/>
  <c r="BH188"/>
  <c r="BG188"/>
  <c r="BF188"/>
  <c r="T188"/>
  <c r="R188"/>
  <c r="P188"/>
  <c r="BI186"/>
  <c r="BH186"/>
  <c r="BG186"/>
  <c r="BF186"/>
  <c r="T186"/>
  <c r="R186"/>
  <c r="P186"/>
  <c r="BI182"/>
  <c r="BH182"/>
  <c r="BG182"/>
  <c r="BF182"/>
  <c r="T182"/>
  <c r="R182"/>
  <c r="P182"/>
  <c r="BI180"/>
  <c r="BH180"/>
  <c r="BG180"/>
  <c r="BF180"/>
  <c r="T180"/>
  <c r="R180"/>
  <c r="P180"/>
  <c r="BI173"/>
  <c r="BH173"/>
  <c r="BG173"/>
  <c r="BF173"/>
  <c r="T173"/>
  <c r="R173"/>
  <c r="P173"/>
  <c r="BI169"/>
  <c r="BH169"/>
  <c r="BG169"/>
  <c r="BF169"/>
  <c r="T169"/>
  <c r="R169"/>
  <c r="P169"/>
  <c r="BI163"/>
  <c r="BH163"/>
  <c r="BG163"/>
  <c r="BF163"/>
  <c r="T163"/>
  <c r="R163"/>
  <c r="P163"/>
  <c r="BI148"/>
  <c r="BH148"/>
  <c r="BG148"/>
  <c r="BF148"/>
  <c r="T148"/>
  <c r="R148"/>
  <c r="P148"/>
  <c r="BI144"/>
  <c r="BH144"/>
  <c r="BG144"/>
  <c r="BF144"/>
  <c r="T144"/>
  <c r="R144"/>
  <c r="P144"/>
  <c r="BI141"/>
  <c r="BH141"/>
  <c r="BG141"/>
  <c r="BF141"/>
  <c r="T141"/>
  <c r="R141"/>
  <c r="P141"/>
  <c r="BI137"/>
  <c r="BH137"/>
  <c r="BG137"/>
  <c r="BF137"/>
  <c r="T137"/>
  <c r="R137"/>
  <c r="P137"/>
  <c r="BI132"/>
  <c r="BH132"/>
  <c r="BG132"/>
  <c r="BF132"/>
  <c r="T132"/>
  <c r="R132"/>
  <c r="P132"/>
  <c r="J126"/>
  <c r="J125"/>
  <c r="F125"/>
  <c r="F123"/>
  <c r="E121"/>
  <c r="J94"/>
  <c r="J93"/>
  <c r="F93"/>
  <c r="F91"/>
  <c r="E89"/>
  <c r="J20"/>
  <c r="E20"/>
  <c r="F126"/>
  <c r="J19"/>
  <c r="J14"/>
  <c r="J123"/>
  <c r="E7"/>
  <c r="E85"/>
  <c i="44" r="J39"/>
  <c r="J38"/>
  <c i="1" r="AY154"/>
  <c i="44" r="J37"/>
  <c i="1" r="AX154"/>
  <c i="44" r="BI130"/>
  <c r="BH130"/>
  <c r="BG130"/>
  <c r="BF130"/>
  <c r="T130"/>
  <c r="T129"/>
  <c r="R130"/>
  <c r="R129"/>
  <c r="P130"/>
  <c r="P129"/>
  <c r="BI126"/>
  <c r="BH126"/>
  <c r="BG126"/>
  <c r="BF126"/>
  <c r="T126"/>
  <c r="T125"/>
  <c r="T124"/>
  <c r="T123"/>
  <c r="R126"/>
  <c r="R125"/>
  <c r="R124"/>
  <c r="R123"/>
  <c r="P126"/>
  <c r="P125"/>
  <c r="P124"/>
  <c r="P123"/>
  <c i="1" r="AU154"/>
  <c i="44" r="J120"/>
  <c r="J119"/>
  <c r="F119"/>
  <c r="F117"/>
  <c r="E115"/>
  <c r="J94"/>
  <c r="J93"/>
  <c r="F93"/>
  <c r="F91"/>
  <c r="E89"/>
  <c r="J20"/>
  <c r="E20"/>
  <c r="F120"/>
  <c r="J19"/>
  <c r="J14"/>
  <c r="J117"/>
  <c r="E7"/>
  <c r="E85"/>
  <c i="43" r="J39"/>
  <c r="J38"/>
  <c i="1" r="AY153"/>
  <c i="43" r="J37"/>
  <c i="1" r="AX153"/>
  <c i="43" r="BI340"/>
  <c r="BH340"/>
  <c r="BG340"/>
  <c r="BF340"/>
  <c r="T340"/>
  <c r="T339"/>
  <c r="T338"/>
  <c r="R340"/>
  <c r="R339"/>
  <c r="R338"/>
  <c r="P340"/>
  <c r="P339"/>
  <c r="P338"/>
  <c r="BI335"/>
  <c r="BH335"/>
  <c r="BG335"/>
  <c r="BF335"/>
  <c r="T335"/>
  <c r="T334"/>
  <c r="R335"/>
  <c r="R334"/>
  <c r="P335"/>
  <c r="P334"/>
  <c r="BI330"/>
  <c r="BH330"/>
  <c r="BG330"/>
  <c r="BF330"/>
  <c r="T330"/>
  <c r="R330"/>
  <c r="P330"/>
  <c r="BI328"/>
  <c r="BH328"/>
  <c r="BG328"/>
  <c r="BF328"/>
  <c r="T328"/>
  <c r="R328"/>
  <c r="P328"/>
  <c r="BI324"/>
  <c r="BH324"/>
  <c r="BG324"/>
  <c r="BF324"/>
  <c r="T324"/>
  <c r="R324"/>
  <c r="P324"/>
  <c r="BI321"/>
  <c r="BH321"/>
  <c r="BG321"/>
  <c r="BF321"/>
  <c r="T321"/>
  <c r="R321"/>
  <c r="P321"/>
  <c r="BI317"/>
  <c r="BH317"/>
  <c r="BG317"/>
  <c r="BF317"/>
  <c r="T317"/>
  <c r="R317"/>
  <c r="P317"/>
  <c r="BI313"/>
  <c r="BH313"/>
  <c r="BG313"/>
  <c r="BF313"/>
  <c r="T313"/>
  <c r="R313"/>
  <c r="P313"/>
  <c r="BI308"/>
  <c r="BH308"/>
  <c r="BG308"/>
  <c r="BF308"/>
  <c r="T308"/>
  <c r="R308"/>
  <c r="P308"/>
  <c r="BI306"/>
  <c r="BH306"/>
  <c r="BG306"/>
  <c r="BF306"/>
  <c r="T306"/>
  <c r="R306"/>
  <c r="P306"/>
  <c r="BI302"/>
  <c r="BH302"/>
  <c r="BG302"/>
  <c r="BF302"/>
  <c r="T302"/>
  <c r="R302"/>
  <c r="P302"/>
  <c r="BI300"/>
  <c r="BH300"/>
  <c r="BG300"/>
  <c r="BF300"/>
  <c r="T300"/>
  <c r="R300"/>
  <c r="P300"/>
  <c r="BI296"/>
  <c r="BH296"/>
  <c r="BG296"/>
  <c r="BF296"/>
  <c r="T296"/>
  <c r="R296"/>
  <c r="P296"/>
  <c r="BI283"/>
  <c r="BH283"/>
  <c r="BG283"/>
  <c r="BF283"/>
  <c r="T283"/>
  <c r="R283"/>
  <c r="P283"/>
  <c r="BI279"/>
  <c r="BH279"/>
  <c r="BG279"/>
  <c r="BF279"/>
  <c r="T279"/>
  <c r="R279"/>
  <c r="P279"/>
  <c r="BI266"/>
  <c r="BH266"/>
  <c r="BG266"/>
  <c r="BF266"/>
  <c r="T266"/>
  <c r="R266"/>
  <c r="P266"/>
  <c r="BI262"/>
  <c r="BH262"/>
  <c r="BG262"/>
  <c r="BF262"/>
  <c r="T262"/>
  <c r="R262"/>
  <c r="P262"/>
  <c r="BI248"/>
  <c r="BH248"/>
  <c r="BG248"/>
  <c r="BF248"/>
  <c r="T248"/>
  <c r="R248"/>
  <c r="P248"/>
  <c r="BI244"/>
  <c r="BH244"/>
  <c r="BG244"/>
  <c r="BF244"/>
  <c r="T244"/>
  <c r="R244"/>
  <c r="P244"/>
  <c r="BI240"/>
  <c r="BH240"/>
  <c r="BG240"/>
  <c r="BF240"/>
  <c r="T240"/>
  <c r="R240"/>
  <c r="P240"/>
  <c r="BI226"/>
  <c r="BH226"/>
  <c r="BG226"/>
  <c r="BF226"/>
  <c r="T226"/>
  <c r="R226"/>
  <c r="P226"/>
  <c r="BI219"/>
  <c r="BH219"/>
  <c r="BG219"/>
  <c r="BF219"/>
  <c r="T219"/>
  <c r="R219"/>
  <c r="P219"/>
  <c r="BI211"/>
  <c r="BH211"/>
  <c r="BG211"/>
  <c r="BF211"/>
  <c r="T211"/>
  <c r="R211"/>
  <c r="P211"/>
  <c r="BI202"/>
  <c r="BH202"/>
  <c r="BG202"/>
  <c r="BF202"/>
  <c r="T202"/>
  <c r="R202"/>
  <c r="P202"/>
  <c r="BI193"/>
  <c r="BH193"/>
  <c r="BG193"/>
  <c r="BF193"/>
  <c r="T193"/>
  <c r="R193"/>
  <c r="P193"/>
  <c r="BI187"/>
  <c r="BH187"/>
  <c r="BG187"/>
  <c r="BF187"/>
  <c r="T187"/>
  <c r="R187"/>
  <c r="P187"/>
  <c r="BI185"/>
  <c r="BH185"/>
  <c r="BG185"/>
  <c r="BF185"/>
  <c r="T185"/>
  <c r="R185"/>
  <c r="P185"/>
  <c r="BI181"/>
  <c r="BH181"/>
  <c r="BG181"/>
  <c r="BF181"/>
  <c r="T181"/>
  <c r="R181"/>
  <c r="P181"/>
  <c r="BI172"/>
  <c r="BH172"/>
  <c r="BG172"/>
  <c r="BF172"/>
  <c r="T172"/>
  <c r="R172"/>
  <c r="P172"/>
  <c r="BI168"/>
  <c r="BH168"/>
  <c r="BG168"/>
  <c r="BF168"/>
  <c r="T168"/>
  <c r="R168"/>
  <c r="P168"/>
  <c r="BI159"/>
  <c r="BH159"/>
  <c r="BG159"/>
  <c r="BF159"/>
  <c r="T159"/>
  <c r="R159"/>
  <c r="P159"/>
  <c r="BI150"/>
  <c r="BH150"/>
  <c r="BG150"/>
  <c r="BF150"/>
  <c r="T150"/>
  <c r="T142"/>
  <c r="R150"/>
  <c r="R142"/>
  <c r="P150"/>
  <c r="P142"/>
  <c r="BI143"/>
  <c r="BH143"/>
  <c r="BG143"/>
  <c r="BF143"/>
  <c r="T143"/>
  <c r="R143"/>
  <c r="P143"/>
  <c r="BI139"/>
  <c r="BH139"/>
  <c r="BG139"/>
  <c r="BF139"/>
  <c r="T139"/>
  <c r="R139"/>
  <c r="P139"/>
  <c r="BI131"/>
  <c r="BH131"/>
  <c r="BG131"/>
  <c r="BF131"/>
  <c r="T131"/>
  <c r="R131"/>
  <c r="P131"/>
  <c r="J125"/>
  <c r="J124"/>
  <c r="F124"/>
  <c r="F122"/>
  <c r="E120"/>
  <c r="J94"/>
  <c r="J93"/>
  <c r="F93"/>
  <c r="F91"/>
  <c r="E89"/>
  <c r="J20"/>
  <c r="E20"/>
  <c r="F94"/>
  <c r="J19"/>
  <c r="J14"/>
  <c r="J91"/>
  <c r="E7"/>
  <c r="E85"/>
  <c i="42" r="J39"/>
  <c r="J38"/>
  <c i="1" r="AY151"/>
  <c i="42" r="J37"/>
  <c i="1" r="AX151"/>
  <c i="42" r="BI130"/>
  <c r="BH130"/>
  <c r="BG130"/>
  <c r="BF130"/>
  <c r="T130"/>
  <c r="T129"/>
  <c r="R130"/>
  <c r="R129"/>
  <c r="P130"/>
  <c r="P129"/>
  <c r="BI126"/>
  <c r="BH126"/>
  <c r="BG126"/>
  <c r="BF126"/>
  <c r="T126"/>
  <c r="T125"/>
  <c r="T124"/>
  <c r="T123"/>
  <c r="R126"/>
  <c r="R125"/>
  <c r="R124"/>
  <c r="R123"/>
  <c r="P126"/>
  <c r="P125"/>
  <c r="P124"/>
  <c r="P123"/>
  <c i="1" r="AU151"/>
  <c i="42" r="J120"/>
  <c r="J119"/>
  <c r="F119"/>
  <c r="F117"/>
  <c r="E115"/>
  <c r="J94"/>
  <c r="J93"/>
  <c r="F93"/>
  <c r="F91"/>
  <c r="E89"/>
  <c r="J20"/>
  <c r="E20"/>
  <c r="F94"/>
  <c r="J19"/>
  <c r="J14"/>
  <c r="J91"/>
  <c r="E7"/>
  <c r="E85"/>
  <c i="41" r="J39"/>
  <c r="J38"/>
  <c i="1" r="AY150"/>
  <c i="41" r="J37"/>
  <c i="1" r="AX150"/>
  <c i="41" r="BI431"/>
  <c r="BH431"/>
  <c r="BG431"/>
  <c r="BF431"/>
  <c r="T431"/>
  <c r="T430"/>
  <c r="R431"/>
  <c r="R430"/>
  <c r="P431"/>
  <c r="P430"/>
  <c r="BI405"/>
  <c r="BH405"/>
  <c r="BG405"/>
  <c r="BF405"/>
  <c r="T405"/>
  <c r="T404"/>
  <c r="T403"/>
  <c r="R405"/>
  <c r="R404"/>
  <c r="R403"/>
  <c r="P405"/>
  <c r="P404"/>
  <c r="P403"/>
  <c r="BI400"/>
  <c r="BH400"/>
  <c r="BG400"/>
  <c r="BF400"/>
  <c r="T400"/>
  <c r="T399"/>
  <c r="R400"/>
  <c r="R399"/>
  <c r="P400"/>
  <c r="P399"/>
  <c r="BI392"/>
  <c r="BH392"/>
  <c r="BG392"/>
  <c r="BF392"/>
  <c r="T392"/>
  <c r="R392"/>
  <c r="P392"/>
  <c r="BI390"/>
  <c r="BH390"/>
  <c r="BG390"/>
  <c r="BF390"/>
  <c r="T390"/>
  <c r="R390"/>
  <c r="P390"/>
  <c r="BI386"/>
  <c r="BH386"/>
  <c r="BG386"/>
  <c r="BF386"/>
  <c r="T386"/>
  <c r="R386"/>
  <c r="P386"/>
  <c r="BI383"/>
  <c r="BH383"/>
  <c r="BG383"/>
  <c r="BF383"/>
  <c r="T383"/>
  <c r="R383"/>
  <c r="P383"/>
  <c r="BI376"/>
  <c r="BH376"/>
  <c r="BG376"/>
  <c r="BF376"/>
  <c r="T376"/>
  <c r="R376"/>
  <c r="P376"/>
  <c r="BI371"/>
  <c r="BH371"/>
  <c r="BG371"/>
  <c r="BF371"/>
  <c r="T371"/>
  <c r="R371"/>
  <c r="P371"/>
  <c r="BI367"/>
  <c r="BH367"/>
  <c r="BG367"/>
  <c r="BF367"/>
  <c r="T367"/>
  <c r="R367"/>
  <c r="P367"/>
  <c r="BI363"/>
  <c r="BH363"/>
  <c r="BG363"/>
  <c r="BF363"/>
  <c r="T363"/>
  <c r="R363"/>
  <c r="P363"/>
  <c r="BI359"/>
  <c r="BH359"/>
  <c r="BG359"/>
  <c r="BF359"/>
  <c r="T359"/>
  <c r="R359"/>
  <c r="P359"/>
  <c r="BI355"/>
  <c r="BH355"/>
  <c r="BG355"/>
  <c r="BF355"/>
  <c r="T355"/>
  <c r="R355"/>
  <c r="P355"/>
  <c r="BI351"/>
  <c r="BH351"/>
  <c r="BG351"/>
  <c r="BF351"/>
  <c r="T351"/>
  <c r="R351"/>
  <c r="P351"/>
  <c r="BI345"/>
  <c r="BH345"/>
  <c r="BG345"/>
  <c r="BF345"/>
  <c r="T345"/>
  <c r="R345"/>
  <c r="P345"/>
  <c r="BI319"/>
  <c r="BH319"/>
  <c r="BG319"/>
  <c r="BF319"/>
  <c r="T319"/>
  <c r="R319"/>
  <c r="P319"/>
  <c r="BI304"/>
  <c r="BH304"/>
  <c r="BG304"/>
  <c r="BF304"/>
  <c r="T304"/>
  <c r="R304"/>
  <c r="P304"/>
  <c r="BI289"/>
  <c r="BH289"/>
  <c r="BG289"/>
  <c r="BF289"/>
  <c r="T289"/>
  <c r="R289"/>
  <c r="P289"/>
  <c r="BI284"/>
  <c r="BH284"/>
  <c r="BG284"/>
  <c r="BF284"/>
  <c r="T284"/>
  <c r="R284"/>
  <c r="P284"/>
  <c r="BI276"/>
  <c r="BH276"/>
  <c r="BG276"/>
  <c r="BF276"/>
  <c r="T276"/>
  <c r="R276"/>
  <c r="P276"/>
  <c r="BI274"/>
  <c r="BH274"/>
  <c r="BG274"/>
  <c r="BF274"/>
  <c r="T274"/>
  <c r="R274"/>
  <c r="P274"/>
  <c r="BI270"/>
  <c r="BH270"/>
  <c r="BG270"/>
  <c r="BF270"/>
  <c r="T270"/>
  <c r="R270"/>
  <c r="P270"/>
  <c r="BI265"/>
  <c r="BH265"/>
  <c r="BG265"/>
  <c r="BF265"/>
  <c r="T265"/>
  <c r="R265"/>
  <c r="P265"/>
  <c r="BI263"/>
  <c r="BH263"/>
  <c r="BG263"/>
  <c r="BF263"/>
  <c r="T263"/>
  <c r="R263"/>
  <c r="P263"/>
  <c r="BI259"/>
  <c r="BH259"/>
  <c r="BG259"/>
  <c r="BF259"/>
  <c r="T259"/>
  <c r="R259"/>
  <c r="P259"/>
  <c r="BI247"/>
  <c r="BH247"/>
  <c r="BG247"/>
  <c r="BF247"/>
  <c r="T247"/>
  <c r="R247"/>
  <c r="P247"/>
  <c r="BI243"/>
  <c r="BH243"/>
  <c r="BG243"/>
  <c r="BF243"/>
  <c r="T243"/>
  <c r="R243"/>
  <c r="P243"/>
  <c r="BI234"/>
  <c r="BH234"/>
  <c r="BG234"/>
  <c r="BF234"/>
  <c r="T234"/>
  <c r="R234"/>
  <c r="P234"/>
  <c r="BI221"/>
  <c r="BH221"/>
  <c r="BG221"/>
  <c r="BF221"/>
  <c r="T221"/>
  <c r="R221"/>
  <c r="P221"/>
  <c r="BI206"/>
  <c r="BH206"/>
  <c r="BG206"/>
  <c r="BF206"/>
  <c r="T206"/>
  <c r="R206"/>
  <c r="P206"/>
  <c r="BI195"/>
  <c r="BH195"/>
  <c r="BG195"/>
  <c r="BF195"/>
  <c r="T195"/>
  <c r="R195"/>
  <c r="P195"/>
  <c r="BI190"/>
  <c r="BH190"/>
  <c r="BG190"/>
  <c r="BF190"/>
  <c r="T190"/>
  <c r="R190"/>
  <c r="P190"/>
  <c r="BI186"/>
  <c r="BH186"/>
  <c r="BG186"/>
  <c r="BF186"/>
  <c r="T186"/>
  <c r="R186"/>
  <c r="P186"/>
  <c r="BI180"/>
  <c r="BH180"/>
  <c r="BG180"/>
  <c r="BF180"/>
  <c r="T180"/>
  <c r="T179"/>
  <c r="R180"/>
  <c r="R179"/>
  <c r="P180"/>
  <c r="P179"/>
  <c r="BI175"/>
  <c r="BH175"/>
  <c r="BG175"/>
  <c r="BF175"/>
  <c r="T175"/>
  <c r="T174"/>
  <c r="R175"/>
  <c r="R174"/>
  <c r="P175"/>
  <c r="P174"/>
  <c r="BI171"/>
  <c r="BH171"/>
  <c r="BG171"/>
  <c r="BF171"/>
  <c r="T171"/>
  <c r="R171"/>
  <c r="P171"/>
  <c r="BI167"/>
  <c r="BH167"/>
  <c r="BG167"/>
  <c r="BF167"/>
  <c r="T167"/>
  <c r="R167"/>
  <c r="P167"/>
  <c r="BI165"/>
  <c r="BH165"/>
  <c r="BG165"/>
  <c r="BF165"/>
  <c r="T165"/>
  <c r="R165"/>
  <c r="P165"/>
  <c r="BI162"/>
  <c r="BH162"/>
  <c r="BG162"/>
  <c r="BF162"/>
  <c r="T162"/>
  <c r="R162"/>
  <c r="P162"/>
  <c r="BI155"/>
  <c r="BH155"/>
  <c r="BG155"/>
  <c r="BF155"/>
  <c r="T155"/>
  <c r="R155"/>
  <c r="P155"/>
  <c r="BI151"/>
  <c r="BH151"/>
  <c r="BG151"/>
  <c r="BF151"/>
  <c r="T151"/>
  <c r="R151"/>
  <c r="P151"/>
  <c r="BI147"/>
  <c r="BH147"/>
  <c r="BG147"/>
  <c r="BF147"/>
  <c r="T147"/>
  <c r="R147"/>
  <c r="P147"/>
  <c r="BI144"/>
  <c r="BH144"/>
  <c r="BG144"/>
  <c r="BF144"/>
  <c r="T144"/>
  <c r="R144"/>
  <c r="P144"/>
  <c r="BI135"/>
  <c r="BH135"/>
  <c r="BG135"/>
  <c r="BF135"/>
  <c r="T135"/>
  <c r="R135"/>
  <c r="P135"/>
  <c r="J129"/>
  <c r="J128"/>
  <c r="F128"/>
  <c r="F126"/>
  <c r="E124"/>
  <c r="J94"/>
  <c r="J93"/>
  <c r="F93"/>
  <c r="F91"/>
  <c r="E89"/>
  <c r="J20"/>
  <c r="E20"/>
  <c r="F129"/>
  <c r="J19"/>
  <c r="J14"/>
  <c r="J91"/>
  <c r="E7"/>
  <c r="E85"/>
  <c i="40" r="J39"/>
  <c r="J38"/>
  <c i="1" r="AY148"/>
  <c i="40" r="J37"/>
  <c i="1" r="AX148"/>
  <c i="40" r="BI135"/>
  <c r="BH135"/>
  <c r="BG135"/>
  <c r="BF135"/>
  <c r="T135"/>
  <c r="T134"/>
  <c r="R135"/>
  <c r="R134"/>
  <c r="P135"/>
  <c r="P134"/>
  <c r="BI131"/>
  <c r="BH131"/>
  <c r="BG131"/>
  <c r="BF131"/>
  <c r="T131"/>
  <c r="T130"/>
  <c r="R131"/>
  <c r="R130"/>
  <c r="P131"/>
  <c r="P130"/>
  <c r="BI127"/>
  <c r="BH127"/>
  <c r="BG127"/>
  <c r="BF127"/>
  <c r="T127"/>
  <c r="T126"/>
  <c r="T125"/>
  <c r="T124"/>
  <c r="R127"/>
  <c r="R126"/>
  <c r="R125"/>
  <c r="R124"/>
  <c r="P127"/>
  <c r="P126"/>
  <c r="P125"/>
  <c r="P124"/>
  <c i="1" r="AU148"/>
  <c i="40" r="J121"/>
  <c r="J120"/>
  <c r="F120"/>
  <c r="F118"/>
  <c r="E116"/>
  <c r="J94"/>
  <c r="J93"/>
  <c r="F93"/>
  <c r="F91"/>
  <c r="E89"/>
  <c r="J20"/>
  <c r="E20"/>
  <c r="F121"/>
  <c r="J19"/>
  <c r="J14"/>
  <c r="J91"/>
  <c r="E7"/>
  <c r="E112"/>
  <c i="39" r="J39"/>
  <c r="J38"/>
  <c i="1" r="AY147"/>
  <c i="39" r="J37"/>
  <c i="1" r="AX147"/>
  <c i="39" r="BI361"/>
  <c r="BH361"/>
  <c r="BG361"/>
  <c r="BF361"/>
  <c r="T361"/>
  <c r="R361"/>
  <c r="P361"/>
  <c r="BI349"/>
  <c r="BH349"/>
  <c r="BG349"/>
  <c r="BF349"/>
  <c r="T349"/>
  <c r="R349"/>
  <c r="P349"/>
  <c r="BI345"/>
  <c r="BH345"/>
  <c r="BG345"/>
  <c r="BF345"/>
  <c r="T345"/>
  <c r="R345"/>
  <c r="P345"/>
  <c r="BI341"/>
  <c r="BH341"/>
  <c r="BG341"/>
  <c r="BF341"/>
  <c r="T341"/>
  <c r="R341"/>
  <c r="P341"/>
  <c r="BI327"/>
  <c r="BH327"/>
  <c r="BG327"/>
  <c r="BF327"/>
  <c r="T327"/>
  <c r="T326"/>
  <c r="R327"/>
  <c r="R326"/>
  <c r="P327"/>
  <c r="P326"/>
  <c r="BI322"/>
  <c r="BH322"/>
  <c r="BG322"/>
  <c r="BF322"/>
  <c r="T322"/>
  <c r="T321"/>
  <c r="R322"/>
  <c r="R321"/>
  <c r="P322"/>
  <c r="P321"/>
  <c r="BI316"/>
  <c r="BH316"/>
  <c r="BG316"/>
  <c r="BF316"/>
  <c r="T316"/>
  <c r="R316"/>
  <c r="P316"/>
  <c r="BI314"/>
  <c r="BH314"/>
  <c r="BG314"/>
  <c r="BF314"/>
  <c r="T314"/>
  <c r="R314"/>
  <c r="P314"/>
  <c r="BI310"/>
  <c r="BH310"/>
  <c r="BG310"/>
  <c r="BF310"/>
  <c r="T310"/>
  <c r="R310"/>
  <c r="P310"/>
  <c r="BI307"/>
  <c r="BH307"/>
  <c r="BG307"/>
  <c r="BF307"/>
  <c r="T307"/>
  <c r="R307"/>
  <c r="P307"/>
  <c r="BI298"/>
  <c r="BH298"/>
  <c r="BG298"/>
  <c r="BF298"/>
  <c r="T298"/>
  <c r="R298"/>
  <c r="P298"/>
  <c r="BI293"/>
  <c r="BH293"/>
  <c r="BG293"/>
  <c r="BF293"/>
  <c r="T293"/>
  <c r="R293"/>
  <c r="P293"/>
  <c r="BI287"/>
  <c r="BH287"/>
  <c r="BG287"/>
  <c r="BF287"/>
  <c r="T287"/>
  <c r="R287"/>
  <c r="P287"/>
  <c r="BI283"/>
  <c r="BH283"/>
  <c r="BG283"/>
  <c r="BF283"/>
  <c r="T283"/>
  <c r="R283"/>
  <c r="P283"/>
  <c r="BI281"/>
  <c r="BH281"/>
  <c r="BG281"/>
  <c r="BF281"/>
  <c r="T281"/>
  <c r="R281"/>
  <c r="P281"/>
  <c r="BI279"/>
  <c r="BH279"/>
  <c r="BG279"/>
  <c r="BF279"/>
  <c r="T279"/>
  <c r="R279"/>
  <c r="P279"/>
  <c r="BI277"/>
  <c r="BH277"/>
  <c r="BG277"/>
  <c r="BF277"/>
  <c r="T277"/>
  <c r="R277"/>
  <c r="P277"/>
  <c r="BI270"/>
  <c r="BH270"/>
  <c r="BG270"/>
  <c r="BF270"/>
  <c r="T270"/>
  <c r="R270"/>
  <c r="P270"/>
  <c r="BI268"/>
  <c r="BH268"/>
  <c r="BG268"/>
  <c r="BF268"/>
  <c r="T268"/>
  <c r="R268"/>
  <c r="P268"/>
  <c r="BI264"/>
  <c r="BH264"/>
  <c r="BG264"/>
  <c r="BF264"/>
  <c r="T264"/>
  <c r="R264"/>
  <c r="P264"/>
  <c r="BI262"/>
  <c r="BH262"/>
  <c r="BG262"/>
  <c r="BF262"/>
  <c r="T262"/>
  <c r="R262"/>
  <c r="P262"/>
  <c r="BI258"/>
  <c r="BH258"/>
  <c r="BG258"/>
  <c r="BF258"/>
  <c r="T258"/>
  <c r="R258"/>
  <c r="P258"/>
  <c r="BI256"/>
  <c r="BH256"/>
  <c r="BG256"/>
  <c r="BF256"/>
  <c r="T256"/>
  <c r="R256"/>
  <c r="P256"/>
  <c r="BI252"/>
  <c r="BH252"/>
  <c r="BG252"/>
  <c r="BF252"/>
  <c r="T252"/>
  <c r="R252"/>
  <c r="P252"/>
  <c r="BI248"/>
  <c r="BH248"/>
  <c r="BG248"/>
  <c r="BF248"/>
  <c r="T248"/>
  <c r="R248"/>
  <c r="P248"/>
  <c r="BI235"/>
  <c r="BH235"/>
  <c r="BG235"/>
  <c r="BF235"/>
  <c r="T235"/>
  <c r="R235"/>
  <c r="P235"/>
  <c r="BI231"/>
  <c r="BH231"/>
  <c r="BG231"/>
  <c r="BF231"/>
  <c r="T231"/>
  <c r="R231"/>
  <c r="P231"/>
  <c r="BI218"/>
  <c r="BH218"/>
  <c r="BG218"/>
  <c r="BF218"/>
  <c r="T218"/>
  <c r="R218"/>
  <c r="P218"/>
  <c r="BI205"/>
  <c r="BH205"/>
  <c r="BG205"/>
  <c r="BF205"/>
  <c r="T205"/>
  <c r="R205"/>
  <c r="P205"/>
  <c r="BI201"/>
  <c r="BH201"/>
  <c r="BG201"/>
  <c r="BF201"/>
  <c r="T201"/>
  <c r="R201"/>
  <c r="P201"/>
  <c r="BI199"/>
  <c r="BH199"/>
  <c r="BG199"/>
  <c r="BF199"/>
  <c r="T199"/>
  <c r="R199"/>
  <c r="P199"/>
  <c r="BI195"/>
  <c r="BH195"/>
  <c r="BG195"/>
  <c r="BF195"/>
  <c r="T195"/>
  <c r="R195"/>
  <c r="P195"/>
  <c r="BI190"/>
  <c r="BH190"/>
  <c r="BG190"/>
  <c r="BF190"/>
  <c r="T190"/>
  <c r="R190"/>
  <c r="P190"/>
  <c r="BI188"/>
  <c r="BH188"/>
  <c r="BG188"/>
  <c r="BF188"/>
  <c r="T188"/>
  <c r="R188"/>
  <c r="P188"/>
  <c r="BI184"/>
  <c r="BH184"/>
  <c r="BG184"/>
  <c r="BF184"/>
  <c r="T184"/>
  <c r="R184"/>
  <c r="P184"/>
  <c r="BI175"/>
  <c r="BH175"/>
  <c r="BG175"/>
  <c r="BF175"/>
  <c r="T175"/>
  <c r="R175"/>
  <c r="P175"/>
  <c r="BI171"/>
  <c r="BH171"/>
  <c r="BG171"/>
  <c r="BF171"/>
  <c r="T171"/>
  <c r="R171"/>
  <c r="P171"/>
  <c r="BI166"/>
  <c r="BH166"/>
  <c r="BG166"/>
  <c r="BF166"/>
  <c r="T166"/>
  <c r="R166"/>
  <c r="P166"/>
  <c r="BI152"/>
  <c r="BH152"/>
  <c r="BG152"/>
  <c r="BF152"/>
  <c r="T152"/>
  <c r="R152"/>
  <c r="P152"/>
  <c r="BI143"/>
  <c r="BH143"/>
  <c r="BG143"/>
  <c r="BF143"/>
  <c r="T143"/>
  <c r="R143"/>
  <c r="P143"/>
  <c r="BI139"/>
  <c r="BH139"/>
  <c r="BG139"/>
  <c r="BF139"/>
  <c r="T139"/>
  <c r="R139"/>
  <c r="P139"/>
  <c r="BI132"/>
  <c r="BH132"/>
  <c r="BG132"/>
  <c r="BF132"/>
  <c r="T132"/>
  <c r="R132"/>
  <c r="P132"/>
  <c r="J126"/>
  <c r="J125"/>
  <c r="F125"/>
  <c r="F123"/>
  <c r="E121"/>
  <c r="J94"/>
  <c r="J93"/>
  <c r="F93"/>
  <c r="F91"/>
  <c r="E89"/>
  <c r="J20"/>
  <c r="E20"/>
  <c r="F94"/>
  <c r="J19"/>
  <c r="J14"/>
  <c r="J123"/>
  <c r="E7"/>
  <c r="E117"/>
  <c i="38" r="J39"/>
  <c r="J38"/>
  <c i="1" r="AY145"/>
  <c i="38" r="J37"/>
  <c i="1" r="AX145"/>
  <c i="38" r="BI135"/>
  <c r="BH135"/>
  <c r="BG135"/>
  <c r="BF135"/>
  <c r="T135"/>
  <c r="T134"/>
  <c r="R135"/>
  <c r="R134"/>
  <c r="P135"/>
  <c r="P134"/>
  <c r="BI131"/>
  <c r="BH131"/>
  <c r="BG131"/>
  <c r="BF131"/>
  <c r="T131"/>
  <c r="T130"/>
  <c r="R131"/>
  <c r="R130"/>
  <c r="P131"/>
  <c r="P130"/>
  <c r="BI127"/>
  <c r="BH127"/>
  <c r="BG127"/>
  <c r="BF127"/>
  <c r="T127"/>
  <c r="T126"/>
  <c r="T125"/>
  <c r="T124"/>
  <c r="R127"/>
  <c r="R126"/>
  <c r="R125"/>
  <c r="R124"/>
  <c r="P127"/>
  <c r="P126"/>
  <c r="P125"/>
  <c r="P124"/>
  <c i="1" r="AU145"/>
  <c i="38" r="J121"/>
  <c r="J120"/>
  <c r="F120"/>
  <c r="F118"/>
  <c r="E116"/>
  <c r="J94"/>
  <c r="J93"/>
  <c r="F93"/>
  <c r="F91"/>
  <c r="E89"/>
  <c r="J20"/>
  <c r="E20"/>
  <c r="F94"/>
  <c r="J19"/>
  <c r="J14"/>
  <c r="J118"/>
  <c r="E7"/>
  <c r="E85"/>
  <c i="37" r="J39"/>
  <c r="J38"/>
  <c i="1" r="AY144"/>
  <c i="37" r="J37"/>
  <c i="1" r="AX144"/>
  <c i="37" r="BI347"/>
  <c r="BH347"/>
  <c r="BG347"/>
  <c r="BF347"/>
  <c r="T347"/>
  <c r="R347"/>
  <c r="P347"/>
  <c r="BI344"/>
  <c r="BH344"/>
  <c r="BG344"/>
  <c r="BF344"/>
  <c r="T344"/>
  <c r="R344"/>
  <c r="P344"/>
  <c r="BI328"/>
  <c r="BH328"/>
  <c r="BG328"/>
  <c r="BF328"/>
  <c r="T328"/>
  <c r="T327"/>
  <c r="R328"/>
  <c r="R327"/>
  <c r="P328"/>
  <c r="P327"/>
  <c r="BI323"/>
  <c r="BH323"/>
  <c r="BG323"/>
  <c r="BF323"/>
  <c r="T323"/>
  <c r="T322"/>
  <c r="R323"/>
  <c r="R322"/>
  <c r="P323"/>
  <c r="P322"/>
  <c r="BI315"/>
  <c r="BH315"/>
  <c r="BG315"/>
  <c r="BF315"/>
  <c r="T315"/>
  <c r="R315"/>
  <c r="P315"/>
  <c r="BI313"/>
  <c r="BH313"/>
  <c r="BG313"/>
  <c r="BF313"/>
  <c r="T313"/>
  <c r="R313"/>
  <c r="P313"/>
  <c r="BI309"/>
  <c r="BH309"/>
  <c r="BG309"/>
  <c r="BF309"/>
  <c r="T309"/>
  <c r="R309"/>
  <c r="P309"/>
  <c r="BI306"/>
  <c r="BH306"/>
  <c r="BG306"/>
  <c r="BF306"/>
  <c r="T306"/>
  <c r="R306"/>
  <c r="P306"/>
  <c r="BI299"/>
  <c r="BH299"/>
  <c r="BG299"/>
  <c r="BF299"/>
  <c r="T299"/>
  <c r="R299"/>
  <c r="P299"/>
  <c r="BI294"/>
  <c r="BH294"/>
  <c r="BG294"/>
  <c r="BF294"/>
  <c r="T294"/>
  <c r="R294"/>
  <c r="P294"/>
  <c r="BI290"/>
  <c r="BH290"/>
  <c r="BG290"/>
  <c r="BF290"/>
  <c r="T290"/>
  <c r="R290"/>
  <c r="P290"/>
  <c r="BI286"/>
  <c r="BH286"/>
  <c r="BG286"/>
  <c r="BF286"/>
  <c r="T286"/>
  <c r="R286"/>
  <c r="P286"/>
  <c r="BI284"/>
  <c r="BH284"/>
  <c r="BG284"/>
  <c r="BF284"/>
  <c r="T284"/>
  <c r="R284"/>
  <c r="P284"/>
  <c r="BI280"/>
  <c r="BH280"/>
  <c r="BG280"/>
  <c r="BF280"/>
  <c r="T280"/>
  <c r="R280"/>
  <c r="P280"/>
  <c r="BI278"/>
  <c r="BH278"/>
  <c r="BG278"/>
  <c r="BF278"/>
  <c r="T278"/>
  <c r="R278"/>
  <c r="P278"/>
  <c r="BI274"/>
  <c r="BH274"/>
  <c r="BG274"/>
  <c r="BF274"/>
  <c r="T274"/>
  <c r="R274"/>
  <c r="P274"/>
  <c r="BI272"/>
  <c r="BH272"/>
  <c r="BG272"/>
  <c r="BF272"/>
  <c r="T272"/>
  <c r="R272"/>
  <c r="P272"/>
  <c r="BI268"/>
  <c r="BH268"/>
  <c r="BG268"/>
  <c r="BF268"/>
  <c r="T268"/>
  <c r="R268"/>
  <c r="P268"/>
  <c r="BI266"/>
  <c r="BH266"/>
  <c r="BG266"/>
  <c r="BF266"/>
  <c r="T266"/>
  <c r="R266"/>
  <c r="P266"/>
  <c r="BI262"/>
  <c r="BH262"/>
  <c r="BG262"/>
  <c r="BF262"/>
  <c r="T262"/>
  <c r="R262"/>
  <c r="P262"/>
  <c r="BI260"/>
  <c r="BH260"/>
  <c r="BG260"/>
  <c r="BF260"/>
  <c r="T260"/>
  <c r="R260"/>
  <c r="P260"/>
  <c r="BI255"/>
  <c r="BH255"/>
  <c r="BG255"/>
  <c r="BF255"/>
  <c r="T255"/>
  <c r="R255"/>
  <c r="P255"/>
  <c r="BI251"/>
  <c r="BH251"/>
  <c r="BG251"/>
  <c r="BF251"/>
  <c r="T251"/>
  <c r="R251"/>
  <c r="P251"/>
  <c r="BI238"/>
  <c r="BH238"/>
  <c r="BG238"/>
  <c r="BF238"/>
  <c r="T238"/>
  <c r="R238"/>
  <c r="P238"/>
  <c r="BI234"/>
  <c r="BH234"/>
  <c r="BG234"/>
  <c r="BF234"/>
  <c r="T234"/>
  <c r="R234"/>
  <c r="P234"/>
  <c r="BI225"/>
  <c r="BH225"/>
  <c r="BG225"/>
  <c r="BF225"/>
  <c r="T225"/>
  <c r="R225"/>
  <c r="P225"/>
  <c r="BI216"/>
  <c r="BH216"/>
  <c r="BG216"/>
  <c r="BF216"/>
  <c r="T216"/>
  <c r="R216"/>
  <c r="P216"/>
  <c r="BI209"/>
  <c r="BH209"/>
  <c r="BG209"/>
  <c r="BF209"/>
  <c r="T209"/>
  <c r="R209"/>
  <c r="P209"/>
  <c r="BI207"/>
  <c r="BH207"/>
  <c r="BG207"/>
  <c r="BF207"/>
  <c r="T207"/>
  <c r="R207"/>
  <c r="P207"/>
  <c r="BI203"/>
  <c r="BH203"/>
  <c r="BG203"/>
  <c r="BF203"/>
  <c r="T203"/>
  <c r="R203"/>
  <c r="P203"/>
  <c r="BI198"/>
  <c r="BH198"/>
  <c r="BG198"/>
  <c r="BF198"/>
  <c r="T198"/>
  <c r="R198"/>
  <c r="P198"/>
  <c r="BI196"/>
  <c r="BH196"/>
  <c r="BG196"/>
  <c r="BF196"/>
  <c r="T196"/>
  <c r="R196"/>
  <c r="P196"/>
  <c r="BI192"/>
  <c r="BH192"/>
  <c r="BG192"/>
  <c r="BF192"/>
  <c r="T192"/>
  <c r="R192"/>
  <c r="P192"/>
  <c r="BI184"/>
  <c r="BH184"/>
  <c r="BG184"/>
  <c r="BF184"/>
  <c r="T184"/>
  <c r="R184"/>
  <c r="P184"/>
  <c r="BI180"/>
  <c r="BH180"/>
  <c r="BG180"/>
  <c r="BF180"/>
  <c r="T180"/>
  <c r="R180"/>
  <c r="P180"/>
  <c r="BI175"/>
  <c r="BH175"/>
  <c r="BG175"/>
  <c r="BF175"/>
  <c r="T175"/>
  <c r="R175"/>
  <c r="P175"/>
  <c r="BI163"/>
  <c r="BH163"/>
  <c r="BG163"/>
  <c r="BF163"/>
  <c r="T163"/>
  <c r="R163"/>
  <c r="P163"/>
  <c r="BI156"/>
  <c r="BH156"/>
  <c r="BG156"/>
  <c r="BF156"/>
  <c r="T156"/>
  <c r="R156"/>
  <c r="P156"/>
  <c r="BI150"/>
  <c r="BH150"/>
  <c r="BG150"/>
  <c r="BF150"/>
  <c r="T150"/>
  <c r="T149"/>
  <c r="R150"/>
  <c r="R149"/>
  <c r="P150"/>
  <c r="P149"/>
  <c r="BI145"/>
  <c r="BH145"/>
  <c r="BG145"/>
  <c r="BF145"/>
  <c r="T145"/>
  <c r="T144"/>
  <c r="R145"/>
  <c r="R144"/>
  <c r="P145"/>
  <c r="P144"/>
  <c r="BI141"/>
  <c r="BH141"/>
  <c r="BG141"/>
  <c r="BF141"/>
  <c r="T141"/>
  <c r="R141"/>
  <c r="P141"/>
  <c r="BI134"/>
  <c r="BH134"/>
  <c r="BG134"/>
  <c r="BF134"/>
  <c r="T134"/>
  <c r="R134"/>
  <c r="P134"/>
  <c r="J128"/>
  <c r="J127"/>
  <c r="F127"/>
  <c r="F125"/>
  <c r="E123"/>
  <c r="J94"/>
  <c r="J93"/>
  <c r="F93"/>
  <c r="F91"/>
  <c r="E89"/>
  <c r="J20"/>
  <c r="E20"/>
  <c r="F94"/>
  <c r="J19"/>
  <c r="J14"/>
  <c r="J91"/>
  <c r="E7"/>
  <c r="E119"/>
  <c i="36" r="J39"/>
  <c r="J38"/>
  <c i="1" r="AY142"/>
  <c i="36" r="J37"/>
  <c i="1" r="AX142"/>
  <c i="36" r="BI130"/>
  <c r="BH130"/>
  <c r="BG130"/>
  <c r="BF130"/>
  <c r="T130"/>
  <c r="T129"/>
  <c r="R130"/>
  <c r="R129"/>
  <c r="P130"/>
  <c r="P129"/>
  <c r="BI126"/>
  <c r="BH126"/>
  <c r="BG126"/>
  <c r="BF126"/>
  <c r="T126"/>
  <c r="T125"/>
  <c r="T124"/>
  <c r="T123"/>
  <c r="R126"/>
  <c r="R125"/>
  <c r="R124"/>
  <c r="R123"/>
  <c r="P126"/>
  <c r="P125"/>
  <c r="P124"/>
  <c r="P123"/>
  <c i="1" r="AU142"/>
  <c i="36" r="J120"/>
  <c r="J119"/>
  <c r="F119"/>
  <c r="F117"/>
  <c r="E115"/>
  <c r="J94"/>
  <c r="J93"/>
  <c r="F93"/>
  <c r="F91"/>
  <c r="E89"/>
  <c r="J20"/>
  <c r="E20"/>
  <c r="F94"/>
  <c r="J19"/>
  <c r="J14"/>
  <c r="J91"/>
  <c r="E7"/>
  <c r="E111"/>
  <c i="35" r="J39"/>
  <c r="J38"/>
  <c i="1" r="AY141"/>
  <c i="35" r="J37"/>
  <c i="1" r="AX141"/>
  <c i="35" r="BI274"/>
  <c r="BH274"/>
  <c r="BG274"/>
  <c r="BF274"/>
  <c r="T274"/>
  <c r="R274"/>
  <c r="P274"/>
  <c r="BI265"/>
  <c r="BH265"/>
  <c r="BG265"/>
  <c r="BF265"/>
  <c r="T265"/>
  <c r="R265"/>
  <c r="P265"/>
  <c r="BI250"/>
  <c r="BH250"/>
  <c r="BG250"/>
  <c r="BF250"/>
  <c r="T250"/>
  <c r="T249"/>
  <c r="R250"/>
  <c r="R249"/>
  <c r="P250"/>
  <c r="P249"/>
  <c r="BI246"/>
  <c r="BH246"/>
  <c r="BG246"/>
  <c r="BF246"/>
  <c r="T246"/>
  <c r="T245"/>
  <c r="R246"/>
  <c r="R245"/>
  <c r="P246"/>
  <c r="P245"/>
  <c r="BI242"/>
  <c r="BH242"/>
  <c r="BG242"/>
  <c r="BF242"/>
  <c r="T242"/>
  <c r="R242"/>
  <c r="P242"/>
  <c r="BI240"/>
  <c r="BH240"/>
  <c r="BG240"/>
  <c r="BF240"/>
  <c r="T240"/>
  <c r="R240"/>
  <c r="P240"/>
  <c r="BI236"/>
  <c r="BH236"/>
  <c r="BG236"/>
  <c r="BF236"/>
  <c r="T236"/>
  <c r="R236"/>
  <c r="P236"/>
  <c r="BI234"/>
  <c r="BH234"/>
  <c r="BG234"/>
  <c r="BF234"/>
  <c r="T234"/>
  <c r="R234"/>
  <c r="P234"/>
  <c r="BI229"/>
  <c r="BH229"/>
  <c r="BG229"/>
  <c r="BF229"/>
  <c r="T229"/>
  <c r="R229"/>
  <c r="P229"/>
  <c r="BI225"/>
  <c r="BH225"/>
  <c r="BG225"/>
  <c r="BF225"/>
  <c r="T225"/>
  <c r="R225"/>
  <c r="P225"/>
  <c r="BI218"/>
  <c r="BH218"/>
  <c r="BG218"/>
  <c r="BF218"/>
  <c r="T218"/>
  <c r="R218"/>
  <c r="P218"/>
  <c r="BI214"/>
  <c r="BH214"/>
  <c r="BG214"/>
  <c r="BF214"/>
  <c r="T214"/>
  <c r="R214"/>
  <c r="P214"/>
  <c r="BI210"/>
  <c r="BH210"/>
  <c r="BG210"/>
  <c r="BF210"/>
  <c r="T210"/>
  <c r="R210"/>
  <c r="P210"/>
  <c r="BI206"/>
  <c r="BH206"/>
  <c r="BG206"/>
  <c r="BF206"/>
  <c r="T206"/>
  <c r="R206"/>
  <c r="P206"/>
  <c r="BI202"/>
  <c r="BH202"/>
  <c r="BG202"/>
  <c r="BF202"/>
  <c r="T202"/>
  <c r="R202"/>
  <c r="P202"/>
  <c r="BI200"/>
  <c r="BH200"/>
  <c r="BG200"/>
  <c r="BF200"/>
  <c r="T200"/>
  <c r="R200"/>
  <c r="P200"/>
  <c r="BI193"/>
  <c r="BH193"/>
  <c r="BG193"/>
  <c r="BF193"/>
  <c r="T193"/>
  <c r="R193"/>
  <c r="P193"/>
  <c r="BI188"/>
  <c r="BH188"/>
  <c r="BG188"/>
  <c r="BF188"/>
  <c r="T188"/>
  <c r="R188"/>
  <c r="P188"/>
  <c r="BI181"/>
  <c r="BH181"/>
  <c r="BG181"/>
  <c r="BF181"/>
  <c r="T181"/>
  <c r="R181"/>
  <c r="P181"/>
  <c r="BI179"/>
  <c r="BH179"/>
  <c r="BG179"/>
  <c r="BF179"/>
  <c r="T179"/>
  <c r="R179"/>
  <c r="P179"/>
  <c r="BI176"/>
  <c r="BH176"/>
  <c r="BG176"/>
  <c r="BF176"/>
  <c r="T176"/>
  <c r="R176"/>
  <c r="P176"/>
  <c r="BI172"/>
  <c r="BH172"/>
  <c r="BG172"/>
  <c r="BF172"/>
  <c r="T172"/>
  <c r="R172"/>
  <c r="P172"/>
  <c r="BI170"/>
  <c r="BH170"/>
  <c r="BG170"/>
  <c r="BF170"/>
  <c r="T170"/>
  <c r="R170"/>
  <c r="P170"/>
  <c r="BI167"/>
  <c r="BH167"/>
  <c r="BG167"/>
  <c r="BF167"/>
  <c r="T167"/>
  <c r="R167"/>
  <c r="P167"/>
  <c r="BI161"/>
  <c r="BH161"/>
  <c r="BG161"/>
  <c r="BF161"/>
  <c r="T161"/>
  <c r="R161"/>
  <c r="P161"/>
  <c r="BI150"/>
  <c r="BH150"/>
  <c r="BG150"/>
  <c r="BF150"/>
  <c r="T150"/>
  <c r="T139"/>
  <c r="R150"/>
  <c r="R139"/>
  <c r="P150"/>
  <c r="P139"/>
  <c r="BI140"/>
  <c r="BH140"/>
  <c r="BG140"/>
  <c r="BF140"/>
  <c r="T140"/>
  <c r="R140"/>
  <c r="P140"/>
  <c r="BI136"/>
  <c r="BH136"/>
  <c r="BG136"/>
  <c r="BF136"/>
  <c r="T136"/>
  <c r="R136"/>
  <c r="P136"/>
  <c r="BI132"/>
  <c r="BH132"/>
  <c r="BG132"/>
  <c r="BF132"/>
  <c r="T132"/>
  <c r="R132"/>
  <c r="P132"/>
  <c r="J126"/>
  <c r="J125"/>
  <c r="F125"/>
  <c r="F123"/>
  <c r="E121"/>
  <c r="J94"/>
  <c r="J93"/>
  <c r="F93"/>
  <c r="F91"/>
  <c r="E89"/>
  <c r="J20"/>
  <c r="E20"/>
  <c r="F94"/>
  <c r="J19"/>
  <c r="J14"/>
  <c r="J123"/>
  <c r="E7"/>
  <c r="E117"/>
  <c i="34" r="J39"/>
  <c r="J38"/>
  <c i="1" r="AY139"/>
  <c i="34" r="J37"/>
  <c i="1" r="AX139"/>
  <c i="34" r="BI130"/>
  <c r="BH130"/>
  <c r="BG130"/>
  <c r="BF130"/>
  <c r="T130"/>
  <c r="T129"/>
  <c r="R130"/>
  <c r="R129"/>
  <c r="P130"/>
  <c r="P129"/>
  <c r="BI126"/>
  <c r="BH126"/>
  <c r="BG126"/>
  <c r="BF126"/>
  <c r="T126"/>
  <c r="T125"/>
  <c r="T124"/>
  <c r="T123"/>
  <c r="R126"/>
  <c r="R125"/>
  <c r="R124"/>
  <c r="R123"/>
  <c r="P126"/>
  <c r="P125"/>
  <c r="P124"/>
  <c r="P123"/>
  <c i="1" r="AU139"/>
  <c i="34" r="J120"/>
  <c r="J119"/>
  <c r="F119"/>
  <c r="F117"/>
  <c r="E115"/>
  <c r="J94"/>
  <c r="J93"/>
  <c r="F93"/>
  <c r="F91"/>
  <c r="E89"/>
  <c r="J20"/>
  <c r="E20"/>
  <c r="F94"/>
  <c r="J19"/>
  <c r="J14"/>
  <c r="J117"/>
  <c r="E7"/>
  <c r="E111"/>
  <c i="33" r="J39"/>
  <c r="J38"/>
  <c i="1" r="AY138"/>
  <c i="33" r="J37"/>
  <c i="1" r="AX138"/>
  <c i="33" r="BI234"/>
  <c r="BH234"/>
  <c r="BG234"/>
  <c r="BF234"/>
  <c r="T234"/>
  <c r="T233"/>
  <c r="T232"/>
  <c r="R234"/>
  <c r="R233"/>
  <c r="R232"/>
  <c r="P234"/>
  <c r="P233"/>
  <c r="P232"/>
  <c r="BI230"/>
  <c r="BH230"/>
  <c r="BG230"/>
  <c r="BF230"/>
  <c r="T230"/>
  <c r="T229"/>
  <c r="R230"/>
  <c r="R229"/>
  <c r="P230"/>
  <c r="P229"/>
  <c r="BI226"/>
  <c r="BH226"/>
  <c r="BG226"/>
  <c r="BF226"/>
  <c r="T226"/>
  <c r="R226"/>
  <c r="P226"/>
  <c r="BI224"/>
  <c r="BH224"/>
  <c r="BG224"/>
  <c r="BF224"/>
  <c r="T224"/>
  <c r="R224"/>
  <c r="P224"/>
  <c r="BI220"/>
  <c r="BH220"/>
  <c r="BG220"/>
  <c r="BF220"/>
  <c r="T220"/>
  <c r="R220"/>
  <c r="P220"/>
  <c r="BI218"/>
  <c r="BH218"/>
  <c r="BG218"/>
  <c r="BF218"/>
  <c r="T218"/>
  <c r="R218"/>
  <c r="P218"/>
  <c r="BI213"/>
  <c r="BH213"/>
  <c r="BG213"/>
  <c r="BF213"/>
  <c r="T213"/>
  <c r="R213"/>
  <c r="P213"/>
  <c r="BI209"/>
  <c r="BH209"/>
  <c r="BG209"/>
  <c r="BF209"/>
  <c r="T209"/>
  <c r="R209"/>
  <c r="P209"/>
  <c r="BI205"/>
  <c r="BH205"/>
  <c r="BG205"/>
  <c r="BF205"/>
  <c r="T205"/>
  <c r="R205"/>
  <c r="P205"/>
  <c r="BI201"/>
  <c r="BH201"/>
  <c r="BG201"/>
  <c r="BF201"/>
  <c r="T201"/>
  <c r="R201"/>
  <c r="P201"/>
  <c r="BI197"/>
  <c r="BH197"/>
  <c r="BG197"/>
  <c r="BF197"/>
  <c r="T197"/>
  <c r="R197"/>
  <c r="P197"/>
  <c r="BI193"/>
  <c r="BH193"/>
  <c r="BG193"/>
  <c r="BF193"/>
  <c r="T193"/>
  <c r="R193"/>
  <c r="P193"/>
  <c r="BI189"/>
  <c r="BH189"/>
  <c r="BG189"/>
  <c r="BF189"/>
  <c r="T189"/>
  <c r="R189"/>
  <c r="P189"/>
  <c r="BI187"/>
  <c r="BH187"/>
  <c r="BG187"/>
  <c r="BF187"/>
  <c r="T187"/>
  <c r="R187"/>
  <c r="P187"/>
  <c r="BI182"/>
  <c r="BH182"/>
  <c r="BG182"/>
  <c r="BF182"/>
  <c r="T182"/>
  <c r="R182"/>
  <c r="P182"/>
  <c r="BI177"/>
  <c r="BH177"/>
  <c r="BG177"/>
  <c r="BF177"/>
  <c r="T177"/>
  <c r="R177"/>
  <c r="P177"/>
  <c r="BI170"/>
  <c r="BH170"/>
  <c r="BG170"/>
  <c r="BF170"/>
  <c r="T170"/>
  <c r="R170"/>
  <c r="P170"/>
  <c r="BI168"/>
  <c r="BH168"/>
  <c r="BG168"/>
  <c r="BF168"/>
  <c r="T168"/>
  <c r="R168"/>
  <c r="P168"/>
  <c r="BI165"/>
  <c r="BH165"/>
  <c r="BG165"/>
  <c r="BF165"/>
  <c r="T165"/>
  <c r="R165"/>
  <c r="P165"/>
  <c r="BI161"/>
  <c r="BH161"/>
  <c r="BG161"/>
  <c r="BF161"/>
  <c r="T161"/>
  <c r="R161"/>
  <c r="P161"/>
  <c r="BI159"/>
  <c r="BH159"/>
  <c r="BG159"/>
  <c r="BF159"/>
  <c r="T159"/>
  <c r="R159"/>
  <c r="P159"/>
  <c r="BI156"/>
  <c r="BH156"/>
  <c r="BG156"/>
  <c r="BF156"/>
  <c r="T156"/>
  <c r="R156"/>
  <c r="P156"/>
  <c r="BI152"/>
  <c r="BH152"/>
  <c r="BG152"/>
  <c r="BF152"/>
  <c r="T152"/>
  <c r="R152"/>
  <c r="P152"/>
  <c r="BI139"/>
  <c r="BH139"/>
  <c r="BG139"/>
  <c r="BF139"/>
  <c r="T139"/>
  <c r="T138"/>
  <c r="R139"/>
  <c r="R138"/>
  <c r="P139"/>
  <c r="P138"/>
  <c r="BI135"/>
  <c r="BH135"/>
  <c r="BG135"/>
  <c r="BF135"/>
  <c r="T135"/>
  <c r="R135"/>
  <c r="P135"/>
  <c r="BI131"/>
  <c r="BH131"/>
  <c r="BG131"/>
  <c r="BF131"/>
  <c r="T131"/>
  <c r="R131"/>
  <c r="P131"/>
  <c r="J125"/>
  <c r="J124"/>
  <c r="F124"/>
  <c r="F122"/>
  <c r="E120"/>
  <c r="J94"/>
  <c r="J93"/>
  <c r="F93"/>
  <c r="F91"/>
  <c r="E89"/>
  <c r="J20"/>
  <c r="E20"/>
  <c r="F94"/>
  <c r="J19"/>
  <c r="J14"/>
  <c r="J122"/>
  <c r="E7"/>
  <c r="E85"/>
  <c i="32" r="J39"/>
  <c r="J38"/>
  <c i="1" r="AY136"/>
  <c i="32" r="J37"/>
  <c i="1" r="AX136"/>
  <c i="32" r="BI130"/>
  <c r="BH130"/>
  <c r="BG130"/>
  <c r="BF130"/>
  <c r="T130"/>
  <c r="T129"/>
  <c r="R130"/>
  <c r="R129"/>
  <c r="P130"/>
  <c r="P129"/>
  <c r="BI126"/>
  <c r="BH126"/>
  <c r="BG126"/>
  <c r="BF126"/>
  <c r="T126"/>
  <c r="T125"/>
  <c r="T124"/>
  <c r="T123"/>
  <c r="R126"/>
  <c r="R125"/>
  <c r="R124"/>
  <c r="R123"/>
  <c r="P126"/>
  <c r="P125"/>
  <c r="P124"/>
  <c r="P123"/>
  <c i="1" r="AU136"/>
  <c i="32" r="J120"/>
  <c r="J119"/>
  <c r="F119"/>
  <c r="F117"/>
  <c r="E115"/>
  <c r="J94"/>
  <c r="J93"/>
  <c r="F93"/>
  <c r="F91"/>
  <c r="E89"/>
  <c r="J20"/>
  <c r="E20"/>
  <c r="F94"/>
  <c r="J19"/>
  <c r="J14"/>
  <c r="J117"/>
  <c r="E7"/>
  <c r="E111"/>
  <c i="31" r="J39"/>
  <c r="J38"/>
  <c i="1" r="AY135"/>
  <c i="31" r="J37"/>
  <c i="1" r="AX135"/>
  <c i="31" r="BI248"/>
  <c r="BH248"/>
  <c r="BG248"/>
  <c r="BF248"/>
  <c r="T248"/>
  <c r="T247"/>
  <c r="T246"/>
  <c r="R248"/>
  <c r="R247"/>
  <c r="R246"/>
  <c r="P248"/>
  <c r="P247"/>
  <c r="P246"/>
  <c r="BI244"/>
  <c r="BH244"/>
  <c r="BG244"/>
  <c r="BF244"/>
  <c r="T244"/>
  <c r="T243"/>
  <c r="R244"/>
  <c r="R243"/>
  <c r="P244"/>
  <c r="P243"/>
  <c r="BI240"/>
  <c r="BH240"/>
  <c r="BG240"/>
  <c r="BF240"/>
  <c r="T240"/>
  <c r="R240"/>
  <c r="P240"/>
  <c r="BI238"/>
  <c r="BH238"/>
  <c r="BG238"/>
  <c r="BF238"/>
  <c r="T238"/>
  <c r="R238"/>
  <c r="P238"/>
  <c r="BI234"/>
  <c r="BH234"/>
  <c r="BG234"/>
  <c r="BF234"/>
  <c r="T234"/>
  <c r="R234"/>
  <c r="P234"/>
  <c r="BI232"/>
  <c r="BH232"/>
  <c r="BG232"/>
  <c r="BF232"/>
  <c r="T232"/>
  <c r="R232"/>
  <c r="P232"/>
  <c r="BI225"/>
  <c r="BH225"/>
  <c r="BG225"/>
  <c r="BF225"/>
  <c r="T225"/>
  <c r="R225"/>
  <c r="P225"/>
  <c r="BI221"/>
  <c r="BH221"/>
  <c r="BG221"/>
  <c r="BF221"/>
  <c r="T221"/>
  <c r="R221"/>
  <c r="P221"/>
  <c r="BI215"/>
  <c r="BH215"/>
  <c r="BG215"/>
  <c r="BF215"/>
  <c r="T215"/>
  <c r="R215"/>
  <c r="P215"/>
  <c r="BI212"/>
  <c r="BH212"/>
  <c r="BG212"/>
  <c r="BF212"/>
  <c r="T212"/>
  <c r="R212"/>
  <c r="P212"/>
  <c r="BI208"/>
  <c r="BH208"/>
  <c r="BG208"/>
  <c r="BF208"/>
  <c r="T208"/>
  <c r="R208"/>
  <c r="P208"/>
  <c r="BI204"/>
  <c r="BH204"/>
  <c r="BG204"/>
  <c r="BF204"/>
  <c r="T204"/>
  <c r="R204"/>
  <c r="P204"/>
  <c r="BI200"/>
  <c r="BH200"/>
  <c r="BG200"/>
  <c r="BF200"/>
  <c r="T200"/>
  <c r="R200"/>
  <c r="P200"/>
  <c r="BI196"/>
  <c r="BH196"/>
  <c r="BG196"/>
  <c r="BF196"/>
  <c r="T196"/>
  <c r="R196"/>
  <c r="P196"/>
  <c r="BI192"/>
  <c r="BH192"/>
  <c r="BG192"/>
  <c r="BF192"/>
  <c r="T192"/>
  <c r="R192"/>
  <c r="P192"/>
  <c r="BI188"/>
  <c r="BH188"/>
  <c r="BG188"/>
  <c r="BF188"/>
  <c r="T188"/>
  <c r="R188"/>
  <c r="P188"/>
  <c r="BI186"/>
  <c r="BH186"/>
  <c r="BG186"/>
  <c r="BF186"/>
  <c r="T186"/>
  <c r="R186"/>
  <c r="P186"/>
  <c r="BI181"/>
  <c r="BH181"/>
  <c r="BG181"/>
  <c r="BF181"/>
  <c r="T181"/>
  <c r="R181"/>
  <c r="P181"/>
  <c r="BI176"/>
  <c r="BH176"/>
  <c r="BG176"/>
  <c r="BF176"/>
  <c r="T176"/>
  <c r="R176"/>
  <c r="P176"/>
  <c r="BI169"/>
  <c r="BH169"/>
  <c r="BG169"/>
  <c r="BF169"/>
  <c r="T169"/>
  <c r="R169"/>
  <c r="P169"/>
  <c r="BI167"/>
  <c r="BH167"/>
  <c r="BG167"/>
  <c r="BF167"/>
  <c r="T167"/>
  <c r="R167"/>
  <c r="P167"/>
  <c r="BI164"/>
  <c r="BH164"/>
  <c r="BG164"/>
  <c r="BF164"/>
  <c r="T164"/>
  <c r="R164"/>
  <c r="P164"/>
  <c r="BI160"/>
  <c r="BH160"/>
  <c r="BG160"/>
  <c r="BF160"/>
  <c r="T160"/>
  <c r="R160"/>
  <c r="P160"/>
  <c r="BI158"/>
  <c r="BH158"/>
  <c r="BG158"/>
  <c r="BF158"/>
  <c r="T158"/>
  <c r="R158"/>
  <c r="P158"/>
  <c r="BI155"/>
  <c r="BH155"/>
  <c r="BG155"/>
  <c r="BF155"/>
  <c r="T155"/>
  <c r="R155"/>
  <c r="P155"/>
  <c r="BI151"/>
  <c r="BH151"/>
  <c r="BG151"/>
  <c r="BF151"/>
  <c r="T151"/>
  <c r="R151"/>
  <c r="P151"/>
  <c r="BI139"/>
  <c r="BH139"/>
  <c r="BG139"/>
  <c r="BF139"/>
  <c r="T139"/>
  <c r="T138"/>
  <c r="R139"/>
  <c r="R138"/>
  <c r="P139"/>
  <c r="P138"/>
  <c r="BI135"/>
  <c r="BH135"/>
  <c r="BG135"/>
  <c r="BF135"/>
  <c r="T135"/>
  <c r="R135"/>
  <c r="P135"/>
  <c r="BI131"/>
  <c r="BH131"/>
  <c r="BG131"/>
  <c r="BF131"/>
  <c r="T131"/>
  <c r="R131"/>
  <c r="P131"/>
  <c r="J125"/>
  <c r="J124"/>
  <c r="F124"/>
  <c r="F122"/>
  <c r="E120"/>
  <c r="J94"/>
  <c r="J93"/>
  <c r="F93"/>
  <c r="F91"/>
  <c r="E89"/>
  <c r="J20"/>
  <c r="E20"/>
  <c r="F94"/>
  <c r="J19"/>
  <c r="J14"/>
  <c r="J122"/>
  <c r="E7"/>
  <c r="E116"/>
  <c i="30" r="J39"/>
  <c r="J38"/>
  <c i="1" r="AY133"/>
  <c i="30" r="J37"/>
  <c i="1" r="AX133"/>
  <c i="30" r="BI130"/>
  <c r="BH130"/>
  <c r="BG130"/>
  <c r="BF130"/>
  <c r="T130"/>
  <c r="T129"/>
  <c r="R130"/>
  <c r="R129"/>
  <c r="P130"/>
  <c r="P129"/>
  <c r="BI126"/>
  <c r="BH126"/>
  <c r="BG126"/>
  <c r="BF126"/>
  <c r="T126"/>
  <c r="T125"/>
  <c r="T124"/>
  <c r="T123"/>
  <c r="R126"/>
  <c r="R125"/>
  <c r="R124"/>
  <c r="R123"/>
  <c r="P126"/>
  <c r="P125"/>
  <c r="P124"/>
  <c r="P123"/>
  <c i="1" r="AU133"/>
  <c i="30" r="J120"/>
  <c r="J119"/>
  <c r="F119"/>
  <c r="F117"/>
  <c r="E115"/>
  <c r="J94"/>
  <c r="J93"/>
  <c r="F93"/>
  <c r="F91"/>
  <c r="E89"/>
  <c r="J20"/>
  <c r="E20"/>
  <c r="F120"/>
  <c r="J19"/>
  <c r="J14"/>
  <c r="J117"/>
  <c r="E7"/>
  <c r="E85"/>
  <c i="29" r="T240"/>
  <c r="R240"/>
  <c r="P240"/>
  <c r="BK240"/>
  <c r="J240"/>
  <c r="J106"/>
  <c r="R239"/>
  <c r="P239"/>
  <c r="BK239"/>
  <c r="J39"/>
  <c r="J38"/>
  <c i="1" r="AY132"/>
  <c i="29" r="J37"/>
  <c i="1" r="AX132"/>
  <c i="29" r="BI241"/>
  <c r="BH241"/>
  <c r="BG241"/>
  <c r="BF241"/>
  <c r="T241"/>
  <c r="R241"/>
  <c r="P241"/>
  <c r="BI237"/>
  <c r="BH237"/>
  <c r="BG237"/>
  <c r="BF237"/>
  <c r="T237"/>
  <c r="R237"/>
  <c r="R236"/>
  <c r="P237"/>
  <c r="P236"/>
  <c r="BI234"/>
  <c r="BH234"/>
  <c r="BG234"/>
  <c r="BF234"/>
  <c r="T234"/>
  <c r="R234"/>
  <c r="P234"/>
  <c r="BI232"/>
  <c r="BH232"/>
  <c r="BG232"/>
  <c r="BF232"/>
  <c r="T232"/>
  <c r="R232"/>
  <c r="P232"/>
  <c r="BI228"/>
  <c r="BH228"/>
  <c r="BG228"/>
  <c r="BF228"/>
  <c r="T228"/>
  <c r="R228"/>
  <c r="P228"/>
  <c r="BI225"/>
  <c r="BH225"/>
  <c r="BG225"/>
  <c r="BF225"/>
  <c r="T225"/>
  <c r="R225"/>
  <c r="P225"/>
  <c r="BI220"/>
  <c r="BH220"/>
  <c r="BG220"/>
  <c r="BF220"/>
  <c r="T220"/>
  <c r="R220"/>
  <c r="P220"/>
  <c r="BI214"/>
  <c r="BH214"/>
  <c r="BG214"/>
  <c r="BF214"/>
  <c r="T214"/>
  <c r="R214"/>
  <c r="P214"/>
  <c r="BI210"/>
  <c r="BH210"/>
  <c r="BG210"/>
  <c r="BF210"/>
  <c r="T210"/>
  <c r="R210"/>
  <c r="P210"/>
  <c r="BI206"/>
  <c r="BH206"/>
  <c r="BG206"/>
  <c r="BF206"/>
  <c r="T206"/>
  <c r="R206"/>
  <c r="P206"/>
  <c r="BI202"/>
  <c r="BH202"/>
  <c r="BG202"/>
  <c r="BF202"/>
  <c r="T202"/>
  <c r="R202"/>
  <c r="P202"/>
  <c r="BI198"/>
  <c r="BH198"/>
  <c r="BG198"/>
  <c r="BF198"/>
  <c r="T198"/>
  <c r="R198"/>
  <c r="P198"/>
  <c r="BI194"/>
  <c r="BH194"/>
  <c r="BG194"/>
  <c r="BF194"/>
  <c r="T194"/>
  <c r="R194"/>
  <c r="P194"/>
  <c r="BI190"/>
  <c r="BH190"/>
  <c r="BG190"/>
  <c r="BF190"/>
  <c r="T190"/>
  <c r="R190"/>
  <c r="P190"/>
  <c r="BI188"/>
  <c r="BH188"/>
  <c r="BG188"/>
  <c r="BF188"/>
  <c r="T188"/>
  <c r="R188"/>
  <c r="P188"/>
  <c r="BI181"/>
  <c r="BH181"/>
  <c r="BG181"/>
  <c r="BF181"/>
  <c r="T181"/>
  <c r="R181"/>
  <c r="P181"/>
  <c r="BI177"/>
  <c r="BH177"/>
  <c r="BG177"/>
  <c r="BF177"/>
  <c r="T177"/>
  <c r="R177"/>
  <c r="P177"/>
  <c r="BI170"/>
  <c r="BH170"/>
  <c r="BG170"/>
  <c r="BF170"/>
  <c r="T170"/>
  <c r="R170"/>
  <c r="P170"/>
  <c r="BI168"/>
  <c r="BH168"/>
  <c r="BG168"/>
  <c r="BF168"/>
  <c r="T168"/>
  <c r="R168"/>
  <c r="P168"/>
  <c r="BI165"/>
  <c r="BH165"/>
  <c r="BG165"/>
  <c r="BF165"/>
  <c r="T165"/>
  <c r="R165"/>
  <c r="P165"/>
  <c r="BI161"/>
  <c r="BH161"/>
  <c r="BG161"/>
  <c r="BF161"/>
  <c r="T161"/>
  <c r="R161"/>
  <c r="P161"/>
  <c r="BI159"/>
  <c r="BH159"/>
  <c r="BG159"/>
  <c r="BF159"/>
  <c r="T159"/>
  <c r="R159"/>
  <c r="P159"/>
  <c r="BI156"/>
  <c r="BH156"/>
  <c r="BG156"/>
  <c r="BF156"/>
  <c r="T156"/>
  <c r="R156"/>
  <c r="P156"/>
  <c r="BI150"/>
  <c r="BH150"/>
  <c r="BG150"/>
  <c r="BF150"/>
  <c r="T150"/>
  <c r="R150"/>
  <c r="P150"/>
  <c r="BI139"/>
  <c r="BH139"/>
  <c r="BG139"/>
  <c r="BF139"/>
  <c r="T139"/>
  <c r="T138"/>
  <c r="R139"/>
  <c r="R138"/>
  <c r="P139"/>
  <c r="P138"/>
  <c r="BI135"/>
  <c r="BH135"/>
  <c r="BG135"/>
  <c r="BF135"/>
  <c r="T135"/>
  <c r="R135"/>
  <c r="P135"/>
  <c r="BI131"/>
  <c r="BH131"/>
  <c r="BG131"/>
  <c r="BF131"/>
  <c r="T131"/>
  <c r="R131"/>
  <c r="P131"/>
  <c r="J125"/>
  <c r="J124"/>
  <c r="F124"/>
  <c r="F122"/>
  <c r="E120"/>
  <c r="J94"/>
  <c r="J93"/>
  <c r="F93"/>
  <c r="F91"/>
  <c r="E89"/>
  <c r="J20"/>
  <c r="E20"/>
  <c r="F94"/>
  <c r="J19"/>
  <c r="J14"/>
  <c r="J122"/>
  <c r="E7"/>
  <c r="E85"/>
  <c i="28" r="J39"/>
  <c r="J38"/>
  <c i="1" r="AY130"/>
  <c i="28" r="J37"/>
  <c i="1" r="AX130"/>
  <c i="28" r="BI138"/>
  <c r="BH138"/>
  <c r="BG138"/>
  <c r="BF138"/>
  <c r="T138"/>
  <c r="T137"/>
  <c r="R138"/>
  <c r="R137"/>
  <c r="P138"/>
  <c r="P137"/>
  <c r="BI134"/>
  <c r="BH134"/>
  <c r="BG134"/>
  <c r="BF134"/>
  <c r="T134"/>
  <c r="T133"/>
  <c r="R134"/>
  <c r="R133"/>
  <c r="P134"/>
  <c r="P133"/>
  <c r="BI130"/>
  <c r="BH130"/>
  <c r="BG130"/>
  <c r="BF130"/>
  <c r="T130"/>
  <c r="R130"/>
  <c r="P130"/>
  <c r="BI127"/>
  <c r="BH127"/>
  <c r="BG127"/>
  <c r="BF127"/>
  <c r="T127"/>
  <c r="R127"/>
  <c r="P127"/>
  <c r="J121"/>
  <c r="J120"/>
  <c r="F120"/>
  <c r="F118"/>
  <c r="E116"/>
  <c r="J94"/>
  <c r="J93"/>
  <c r="F93"/>
  <c r="F91"/>
  <c r="E89"/>
  <c r="J20"/>
  <c r="E20"/>
  <c r="F94"/>
  <c r="J19"/>
  <c r="J14"/>
  <c r="J118"/>
  <c r="E7"/>
  <c r="E85"/>
  <c i="27" r="J39"/>
  <c r="J38"/>
  <c i="1" r="AY129"/>
  <c i="27" r="J37"/>
  <c i="1" r="AX129"/>
  <c i="27" r="BI185"/>
  <c r="BH185"/>
  <c r="BG185"/>
  <c r="BF185"/>
  <c r="T185"/>
  <c r="R185"/>
  <c r="P185"/>
  <c r="BI178"/>
  <c r="BH178"/>
  <c r="BG178"/>
  <c r="BF178"/>
  <c r="T178"/>
  <c r="R178"/>
  <c r="P178"/>
  <c r="BI173"/>
  <c r="BH173"/>
  <c r="BG173"/>
  <c r="BF173"/>
  <c r="T173"/>
  <c r="R173"/>
  <c r="P173"/>
  <c r="BI170"/>
  <c r="BH170"/>
  <c r="BG170"/>
  <c r="BF170"/>
  <c r="T170"/>
  <c r="R170"/>
  <c r="P170"/>
  <c r="BI167"/>
  <c r="BH167"/>
  <c r="BG167"/>
  <c r="BF167"/>
  <c r="T167"/>
  <c r="R167"/>
  <c r="P167"/>
  <c r="BI162"/>
  <c r="BH162"/>
  <c r="BG162"/>
  <c r="BF162"/>
  <c r="T162"/>
  <c r="R162"/>
  <c r="P162"/>
  <c r="BI158"/>
  <c r="BH158"/>
  <c r="BG158"/>
  <c r="BF158"/>
  <c r="T158"/>
  <c r="R158"/>
  <c r="P158"/>
  <c r="BI154"/>
  <c r="BH154"/>
  <c r="BG154"/>
  <c r="BF154"/>
  <c r="T154"/>
  <c r="R154"/>
  <c r="P154"/>
  <c r="BI150"/>
  <c r="BH150"/>
  <c r="BG150"/>
  <c r="BF150"/>
  <c r="T150"/>
  <c r="R150"/>
  <c r="P150"/>
  <c r="BI146"/>
  <c r="BH146"/>
  <c r="BG146"/>
  <c r="BF146"/>
  <c r="T146"/>
  <c r="R146"/>
  <c r="P146"/>
  <c r="BI142"/>
  <c r="BH142"/>
  <c r="BG142"/>
  <c r="BF142"/>
  <c r="T142"/>
  <c r="R142"/>
  <c r="P142"/>
  <c r="BI138"/>
  <c r="BH138"/>
  <c r="BG138"/>
  <c r="BF138"/>
  <c r="T138"/>
  <c r="R138"/>
  <c r="P138"/>
  <c r="BI130"/>
  <c r="BH130"/>
  <c r="BG130"/>
  <c r="BF130"/>
  <c r="T130"/>
  <c r="R130"/>
  <c r="P130"/>
  <c r="BI126"/>
  <c r="BH126"/>
  <c r="BG126"/>
  <c r="BF126"/>
  <c r="T126"/>
  <c r="R126"/>
  <c r="P126"/>
  <c r="J120"/>
  <c r="J119"/>
  <c r="F119"/>
  <c r="F117"/>
  <c r="E115"/>
  <c r="J94"/>
  <c r="J93"/>
  <c r="F93"/>
  <c r="F91"/>
  <c r="E89"/>
  <c r="J20"/>
  <c r="E20"/>
  <c r="F120"/>
  <c r="J19"/>
  <c r="J14"/>
  <c r="J91"/>
  <c r="E7"/>
  <c r="E111"/>
  <c i="26" r="T352"/>
  <c r="R352"/>
  <c r="P352"/>
  <c r="BK352"/>
  <c r="J39"/>
  <c r="J38"/>
  <c i="1" r="AY128"/>
  <c i="26" r="J37"/>
  <c i="1" r="AX128"/>
  <c i="26" r="BI353"/>
  <c r="BH353"/>
  <c r="BG353"/>
  <c r="BF353"/>
  <c r="T353"/>
  <c r="R353"/>
  <c r="P353"/>
  <c r="BI350"/>
  <c r="BH350"/>
  <c r="BG350"/>
  <c r="BF350"/>
  <c r="T350"/>
  <c r="R350"/>
  <c r="P350"/>
  <c r="BI346"/>
  <c r="BH346"/>
  <c r="BG346"/>
  <c r="BF346"/>
  <c r="T346"/>
  <c r="R346"/>
  <c r="P346"/>
  <c r="BI343"/>
  <c r="BH343"/>
  <c r="BG343"/>
  <c r="BF343"/>
  <c r="T343"/>
  <c r="R343"/>
  <c r="P343"/>
  <c r="BI339"/>
  <c r="BH339"/>
  <c r="BG339"/>
  <c r="BF339"/>
  <c r="T339"/>
  <c r="T338"/>
  <c r="R339"/>
  <c r="R338"/>
  <c r="P339"/>
  <c r="P338"/>
  <c r="BI335"/>
  <c r="BH335"/>
  <c r="BG335"/>
  <c r="BF335"/>
  <c r="T335"/>
  <c r="R335"/>
  <c r="P335"/>
  <c r="BI333"/>
  <c r="BH333"/>
  <c r="BG333"/>
  <c r="BF333"/>
  <c r="T333"/>
  <c r="R333"/>
  <c r="P333"/>
  <c r="BI329"/>
  <c r="BH329"/>
  <c r="BG329"/>
  <c r="BF329"/>
  <c r="T329"/>
  <c r="R329"/>
  <c r="P329"/>
  <c r="BI325"/>
  <c r="BH325"/>
  <c r="BG325"/>
  <c r="BF325"/>
  <c r="T325"/>
  <c r="R325"/>
  <c r="P325"/>
  <c r="BI318"/>
  <c r="BH318"/>
  <c r="BG318"/>
  <c r="BF318"/>
  <c r="T318"/>
  <c r="R318"/>
  <c r="P318"/>
  <c r="BI314"/>
  <c r="BH314"/>
  <c r="BG314"/>
  <c r="BF314"/>
  <c r="T314"/>
  <c r="R314"/>
  <c r="P314"/>
  <c r="BI305"/>
  <c r="BH305"/>
  <c r="BG305"/>
  <c r="BF305"/>
  <c r="T305"/>
  <c r="R305"/>
  <c r="P305"/>
  <c r="BI301"/>
  <c r="BH301"/>
  <c r="BG301"/>
  <c r="BF301"/>
  <c r="T301"/>
  <c r="R301"/>
  <c r="P301"/>
  <c r="BI297"/>
  <c r="BH297"/>
  <c r="BG297"/>
  <c r="BF297"/>
  <c r="T297"/>
  <c r="R297"/>
  <c r="P297"/>
  <c r="BI293"/>
  <c r="BH293"/>
  <c r="BG293"/>
  <c r="BF293"/>
  <c r="T293"/>
  <c r="R293"/>
  <c r="P293"/>
  <c r="BI289"/>
  <c r="BH289"/>
  <c r="BG289"/>
  <c r="BF289"/>
  <c r="T289"/>
  <c r="R289"/>
  <c r="P289"/>
  <c r="BI280"/>
  <c r="BH280"/>
  <c r="BG280"/>
  <c r="BF280"/>
  <c r="T280"/>
  <c r="R280"/>
  <c r="P280"/>
  <c r="BI275"/>
  <c r="BH275"/>
  <c r="BG275"/>
  <c r="BF275"/>
  <c r="T275"/>
  <c r="R275"/>
  <c r="P275"/>
  <c r="BI271"/>
  <c r="BH271"/>
  <c r="BG271"/>
  <c r="BF271"/>
  <c r="T271"/>
  <c r="R271"/>
  <c r="P271"/>
  <c r="BI267"/>
  <c r="BH267"/>
  <c r="BG267"/>
  <c r="BF267"/>
  <c r="T267"/>
  <c r="R267"/>
  <c r="P267"/>
  <c r="BI263"/>
  <c r="BH263"/>
  <c r="BG263"/>
  <c r="BF263"/>
  <c r="T263"/>
  <c r="R263"/>
  <c r="P263"/>
  <c r="BI261"/>
  <c r="BH261"/>
  <c r="BG261"/>
  <c r="BF261"/>
  <c r="T261"/>
  <c r="R261"/>
  <c r="P261"/>
  <c r="BI258"/>
  <c r="BH258"/>
  <c r="BG258"/>
  <c r="BF258"/>
  <c r="T258"/>
  <c r="R258"/>
  <c r="P258"/>
  <c r="BI255"/>
  <c r="BH255"/>
  <c r="BG255"/>
  <c r="BF255"/>
  <c r="T255"/>
  <c r="R255"/>
  <c r="P255"/>
  <c r="BI253"/>
  <c r="BH253"/>
  <c r="BG253"/>
  <c r="BF253"/>
  <c r="T253"/>
  <c r="R253"/>
  <c r="P253"/>
  <c r="BI250"/>
  <c r="BH250"/>
  <c r="BG250"/>
  <c r="BF250"/>
  <c r="T250"/>
  <c r="R250"/>
  <c r="P250"/>
  <c r="BI245"/>
  <c r="BH245"/>
  <c r="BG245"/>
  <c r="BF245"/>
  <c r="T245"/>
  <c r="R245"/>
  <c r="P245"/>
  <c r="BI241"/>
  <c r="BH241"/>
  <c r="BG241"/>
  <c r="BF241"/>
  <c r="T241"/>
  <c r="R241"/>
  <c r="P241"/>
  <c r="BI228"/>
  <c r="BH228"/>
  <c r="BG228"/>
  <c r="BF228"/>
  <c r="T228"/>
  <c r="R228"/>
  <c r="P228"/>
  <c r="BI217"/>
  <c r="BH217"/>
  <c r="BG217"/>
  <c r="BF217"/>
  <c r="T217"/>
  <c r="R217"/>
  <c r="P217"/>
  <c r="BI214"/>
  <c r="BH214"/>
  <c r="BG214"/>
  <c r="BF214"/>
  <c r="T214"/>
  <c r="R214"/>
  <c r="P214"/>
  <c r="BI210"/>
  <c r="BH210"/>
  <c r="BG210"/>
  <c r="BF210"/>
  <c r="T210"/>
  <c r="R210"/>
  <c r="P210"/>
  <c r="BI202"/>
  <c r="BH202"/>
  <c r="BG202"/>
  <c r="BF202"/>
  <c r="T202"/>
  <c r="R202"/>
  <c r="P202"/>
  <c r="BI192"/>
  <c r="BH192"/>
  <c r="BG192"/>
  <c r="BF192"/>
  <c r="T192"/>
  <c r="R192"/>
  <c r="P192"/>
  <c r="BI188"/>
  <c r="BH188"/>
  <c r="BG188"/>
  <c r="BF188"/>
  <c r="T188"/>
  <c r="R188"/>
  <c r="P188"/>
  <c r="BI183"/>
  <c r="BH183"/>
  <c r="BG183"/>
  <c r="BF183"/>
  <c r="T183"/>
  <c r="R183"/>
  <c r="P183"/>
  <c r="BI180"/>
  <c r="BH180"/>
  <c r="BG180"/>
  <c r="BF180"/>
  <c r="T180"/>
  <c r="R180"/>
  <c r="P180"/>
  <c r="BI176"/>
  <c r="BH176"/>
  <c r="BG176"/>
  <c r="BF176"/>
  <c r="T176"/>
  <c r="T175"/>
  <c r="R176"/>
  <c r="R175"/>
  <c r="P176"/>
  <c r="P175"/>
  <c r="BI172"/>
  <c r="BH172"/>
  <c r="BG172"/>
  <c r="BF172"/>
  <c r="T172"/>
  <c r="R172"/>
  <c r="P172"/>
  <c r="BI169"/>
  <c r="BH169"/>
  <c r="BG169"/>
  <c r="BF169"/>
  <c r="T169"/>
  <c r="R169"/>
  <c r="P169"/>
  <c r="BI166"/>
  <c r="BH166"/>
  <c r="BG166"/>
  <c r="BF166"/>
  <c r="T166"/>
  <c r="R166"/>
  <c r="P166"/>
  <c r="BI162"/>
  <c r="BH162"/>
  <c r="BG162"/>
  <c r="BF162"/>
  <c r="T162"/>
  <c r="R162"/>
  <c r="P162"/>
  <c r="BI160"/>
  <c r="BH160"/>
  <c r="BG160"/>
  <c r="BF160"/>
  <c r="T160"/>
  <c r="R160"/>
  <c r="P160"/>
  <c r="BI157"/>
  <c r="BH157"/>
  <c r="BG157"/>
  <c r="BF157"/>
  <c r="T157"/>
  <c r="R157"/>
  <c r="P157"/>
  <c r="BI153"/>
  <c r="BH153"/>
  <c r="BG153"/>
  <c r="BF153"/>
  <c r="T153"/>
  <c r="R153"/>
  <c r="P153"/>
  <c r="BI150"/>
  <c r="BH150"/>
  <c r="BG150"/>
  <c r="BF150"/>
  <c r="T150"/>
  <c r="R150"/>
  <c r="P150"/>
  <c r="BI144"/>
  <c r="BH144"/>
  <c r="BG144"/>
  <c r="BF144"/>
  <c r="T144"/>
  <c r="R144"/>
  <c r="P144"/>
  <c r="BI141"/>
  <c r="BH141"/>
  <c r="BG141"/>
  <c r="BF141"/>
  <c r="T141"/>
  <c r="R141"/>
  <c r="P141"/>
  <c r="BI138"/>
  <c r="BH138"/>
  <c r="BG138"/>
  <c r="BF138"/>
  <c r="T138"/>
  <c r="R138"/>
  <c r="P138"/>
  <c r="BI134"/>
  <c r="BH134"/>
  <c r="BG134"/>
  <c r="BF134"/>
  <c r="T134"/>
  <c r="R134"/>
  <c r="P134"/>
  <c r="J128"/>
  <c r="J127"/>
  <c r="F127"/>
  <c r="F125"/>
  <c r="E123"/>
  <c r="J94"/>
  <c r="J93"/>
  <c r="F93"/>
  <c r="F91"/>
  <c r="E89"/>
  <c r="J20"/>
  <c r="E20"/>
  <c r="F128"/>
  <c r="J19"/>
  <c r="J14"/>
  <c r="J125"/>
  <c r="E7"/>
  <c r="E119"/>
  <c i="25" r="J39"/>
  <c r="J38"/>
  <c i="1" r="AY126"/>
  <c i="25" r="J37"/>
  <c i="1" r="AX126"/>
  <c i="25" r="BI138"/>
  <c r="BH138"/>
  <c r="BG138"/>
  <c r="BF138"/>
  <c r="T138"/>
  <c r="T137"/>
  <c r="R138"/>
  <c r="R137"/>
  <c r="P138"/>
  <c r="P137"/>
  <c r="BI134"/>
  <c r="BH134"/>
  <c r="BG134"/>
  <c r="BF134"/>
  <c r="T134"/>
  <c r="T133"/>
  <c r="R134"/>
  <c r="R133"/>
  <c r="P134"/>
  <c r="P133"/>
  <c r="BI130"/>
  <c r="BH130"/>
  <c r="BG130"/>
  <c r="BF130"/>
  <c r="T130"/>
  <c r="R130"/>
  <c r="P130"/>
  <c r="BI127"/>
  <c r="BH127"/>
  <c r="BG127"/>
  <c r="BF127"/>
  <c r="T127"/>
  <c r="R127"/>
  <c r="P127"/>
  <c r="J121"/>
  <c r="J120"/>
  <c r="F120"/>
  <c r="F118"/>
  <c r="E116"/>
  <c r="J94"/>
  <c r="J93"/>
  <c r="F93"/>
  <c r="F91"/>
  <c r="E89"/>
  <c r="J20"/>
  <c r="E20"/>
  <c r="F121"/>
  <c r="J19"/>
  <c r="J14"/>
  <c r="J118"/>
  <c r="E7"/>
  <c r="E112"/>
  <c i="24" r="J39"/>
  <c r="J38"/>
  <c i="1" r="AY125"/>
  <c i="24" r="J37"/>
  <c i="1" r="AX125"/>
  <c i="24" r="BI185"/>
  <c r="BH185"/>
  <c r="BG185"/>
  <c r="BF185"/>
  <c r="T185"/>
  <c r="R185"/>
  <c r="P185"/>
  <c r="BI178"/>
  <c r="BH178"/>
  <c r="BG178"/>
  <c r="BF178"/>
  <c r="T178"/>
  <c r="R178"/>
  <c r="P178"/>
  <c r="BI173"/>
  <c r="BH173"/>
  <c r="BG173"/>
  <c r="BF173"/>
  <c r="T173"/>
  <c r="R173"/>
  <c r="P173"/>
  <c r="BI170"/>
  <c r="BH170"/>
  <c r="BG170"/>
  <c r="BF170"/>
  <c r="T170"/>
  <c r="R170"/>
  <c r="P170"/>
  <c r="BI167"/>
  <c r="BH167"/>
  <c r="BG167"/>
  <c r="BF167"/>
  <c r="T167"/>
  <c r="R167"/>
  <c r="P167"/>
  <c r="BI162"/>
  <c r="BH162"/>
  <c r="BG162"/>
  <c r="BF162"/>
  <c r="T162"/>
  <c r="R162"/>
  <c r="P162"/>
  <c r="BI158"/>
  <c r="BH158"/>
  <c r="BG158"/>
  <c r="BF158"/>
  <c r="T158"/>
  <c r="R158"/>
  <c r="P158"/>
  <c r="BI154"/>
  <c r="BH154"/>
  <c r="BG154"/>
  <c r="BF154"/>
  <c r="T154"/>
  <c r="R154"/>
  <c r="P154"/>
  <c r="BI150"/>
  <c r="BH150"/>
  <c r="BG150"/>
  <c r="BF150"/>
  <c r="T150"/>
  <c r="R150"/>
  <c r="P150"/>
  <c r="BI146"/>
  <c r="BH146"/>
  <c r="BG146"/>
  <c r="BF146"/>
  <c r="T146"/>
  <c r="R146"/>
  <c r="P146"/>
  <c r="BI142"/>
  <c r="BH142"/>
  <c r="BG142"/>
  <c r="BF142"/>
  <c r="T142"/>
  <c r="R142"/>
  <c r="P142"/>
  <c r="BI138"/>
  <c r="BH138"/>
  <c r="BG138"/>
  <c r="BF138"/>
  <c r="T138"/>
  <c r="R138"/>
  <c r="P138"/>
  <c r="BI130"/>
  <c r="BH130"/>
  <c r="BG130"/>
  <c r="BF130"/>
  <c r="T130"/>
  <c r="R130"/>
  <c r="P130"/>
  <c r="BI126"/>
  <c r="BH126"/>
  <c r="BG126"/>
  <c r="BF126"/>
  <c r="T126"/>
  <c r="R126"/>
  <c r="P126"/>
  <c r="J120"/>
  <c r="J119"/>
  <c r="F119"/>
  <c r="F117"/>
  <c r="E115"/>
  <c r="J94"/>
  <c r="J93"/>
  <c r="F93"/>
  <c r="F91"/>
  <c r="E89"/>
  <c r="J20"/>
  <c r="E20"/>
  <c r="F120"/>
  <c r="J19"/>
  <c r="J14"/>
  <c r="J117"/>
  <c r="E7"/>
  <c r="E85"/>
  <c i="23" r="J39"/>
  <c r="J38"/>
  <c i="1" r="AY124"/>
  <c i="23" r="J37"/>
  <c i="1" r="AX124"/>
  <c i="23" r="BI331"/>
  <c r="BH331"/>
  <c r="BG331"/>
  <c r="BF331"/>
  <c r="T331"/>
  <c r="T330"/>
  <c r="R331"/>
  <c r="R330"/>
  <c r="P331"/>
  <c r="P330"/>
  <c r="BI328"/>
  <c r="BH328"/>
  <c r="BG328"/>
  <c r="BF328"/>
  <c r="T328"/>
  <c r="R328"/>
  <c r="P328"/>
  <c r="BI323"/>
  <c r="BH323"/>
  <c r="BG323"/>
  <c r="BF323"/>
  <c r="T323"/>
  <c r="R323"/>
  <c r="P323"/>
  <c r="BI316"/>
  <c r="BH316"/>
  <c r="BG316"/>
  <c r="BF316"/>
  <c r="T316"/>
  <c r="R316"/>
  <c r="P316"/>
  <c r="BI308"/>
  <c r="BH308"/>
  <c r="BG308"/>
  <c r="BF308"/>
  <c r="T308"/>
  <c r="R308"/>
  <c r="P308"/>
  <c r="BI303"/>
  <c r="BH303"/>
  <c r="BG303"/>
  <c r="BF303"/>
  <c r="T303"/>
  <c r="T302"/>
  <c r="R303"/>
  <c r="R302"/>
  <c r="P303"/>
  <c r="P302"/>
  <c r="BI300"/>
  <c r="BH300"/>
  <c r="BG300"/>
  <c r="BF300"/>
  <c r="T300"/>
  <c r="R300"/>
  <c r="P300"/>
  <c r="BI298"/>
  <c r="BH298"/>
  <c r="BG298"/>
  <c r="BF298"/>
  <c r="T298"/>
  <c r="R298"/>
  <c r="P298"/>
  <c r="BI294"/>
  <c r="BH294"/>
  <c r="BG294"/>
  <c r="BF294"/>
  <c r="T294"/>
  <c r="R294"/>
  <c r="P294"/>
  <c r="BI291"/>
  <c r="BH291"/>
  <c r="BG291"/>
  <c r="BF291"/>
  <c r="T291"/>
  <c r="R291"/>
  <c r="P291"/>
  <c r="BI288"/>
  <c r="BH288"/>
  <c r="BG288"/>
  <c r="BF288"/>
  <c r="T288"/>
  <c r="R288"/>
  <c r="P288"/>
  <c r="BI283"/>
  <c r="BH283"/>
  <c r="BG283"/>
  <c r="BF283"/>
  <c r="T283"/>
  <c r="R283"/>
  <c r="P283"/>
  <c r="BI270"/>
  <c r="BH270"/>
  <c r="BG270"/>
  <c r="BF270"/>
  <c r="T270"/>
  <c r="R270"/>
  <c r="P270"/>
  <c r="BI267"/>
  <c r="BH267"/>
  <c r="BG267"/>
  <c r="BF267"/>
  <c r="T267"/>
  <c r="R267"/>
  <c r="P267"/>
  <c r="BI265"/>
  <c r="BH265"/>
  <c r="BG265"/>
  <c r="BF265"/>
  <c r="T265"/>
  <c r="R265"/>
  <c r="P265"/>
  <c r="BI263"/>
  <c r="BH263"/>
  <c r="BG263"/>
  <c r="BF263"/>
  <c r="T263"/>
  <c r="R263"/>
  <c r="P263"/>
  <c r="BI259"/>
  <c r="BH259"/>
  <c r="BG259"/>
  <c r="BF259"/>
  <c r="T259"/>
  <c r="R259"/>
  <c r="P259"/>
  <c r="BI254"/>
  <c r="BH254"/>
  <c r="BG254"/>
  <c r="BF254"/>
  <c r="T254"/>
  <c r="R254"/>
  <c r="P254"/>
  <c r="BI250"/>
  <c r="BH250"/>
  <c r="BG250"/>
  <c r="BF250"/>
  <c r="T250"/>
  <c r="R250"/>
  <c r="P250"/>
  <c r="BI246"/>
  <c r="BH246"/>
  <c r="BG246"/>
  <c r="BF246"/>
  <c r="T246"/>
  <c r="R246"/>
  <c r="P246"/>
  <c r="BI244"/>
  <c r="BH244"/>
  <c r="BG244"/>
  <c r="BF244"/>
  <c r="T244"/>
  <c r="R244"/>
  <c r="P244"/>
  <c r="BI241"/>
  <c r="BH241"/>
  <c r="BG241"/>
  <c r="BF241"/>
  <c r="T241"/>
  <c r="R241"/>
  <c r="P241"/>
  <c r="BI237"/>
  <c r="BH237"/>
  <c r="BG237"/>
  <c r="BF237"/>
  <c r="T237"/>
  <c r="R237"/>
  <c r="P237"/>
  <c r="BI232"/>
  <c r="BH232"/>
  <c r="BG232"/>
  <c r="BF232"/>
  <c r="T232"/>
  <c r="R232"/>
  <c r="P232"/>
  <c r="BI228"/>
  <c r="BH228"/>
  <c r="BG228"/>
  <c r="BF228"/>
  <c r="T228"/>
  <c r="R228"/>
  <c r="P228"/>
  <c r="BI223"/>
  <c r="BH223"/>
  <c r="BG223"/>
  <c r="BF223"/>
  <c r="T223"/>
  <c r="R223"/>
  <c r="P223"/>
  <c r="BI219"/>
  <c r="BH219"/>
  <c r="BG219"/>
  <c r="BF219"/>
  <c r="T219"/>
  <c r="R219"/>
  <c r="P219"/>
  <c r="BI216"/>
  <c r="BH216"/>
  <c r="BG216"/>
  <c r="BF216"/>
  <c r="T216"/>
  <c r="R216"/>
  <c r="P216"/>
  <c r="BI203"/>
  <c r="BH203"/>
  <c r="BG203"/>
  <c r="BF203"/>
  <c r="T203"/>
  <c r="R203"/>
  <c r="P203"/>
  <c r="BI199"/>
  <c r="BH199"/>
  <c r="BG199"/>
  <c r="BF199"/>
  <c r="T199"/>
  <c r="R199"/>
  <c r="P199"/>
  <c r="BI191"/>
  <c r="BH191"/>
  <c r="BG191"/>
  <c r="BF191"/>
  <c r="T191"/>
  <c r="R191"/>
  <c r="P191"/>
  <c r="BI181"/>
  <c r="BH181"/>
  <c r="BG181"/>
  <c r="BF181"/>
  <c r="T181"/>
  <c r="R181"/>
  <c r="P181"/>
  <c r="BI177"/>
  <c r="BH177"/>
  <c r="BG177"/>
  <c r="BF177"/>
  <c r="T177"/>
  <c r="R177"/>
  <c r="P177"/>
  <c r="BI172"/>
  <c r="BH172"/>
  <c r="BG172"/>
  <c r="BF172"/>
  <c r="T172"/>
  <c r="R172"/>
  <c r="P172"/>
  <c r="BI167"/>
  <c r="BH167"/>
  <c r="BG167"/>
  <c r="BF167"/>
  <c r="T167"/>
  <c r="T166"/>
  <c r="R167"/>
  <c r="R166"/>
  <c r="P167"/>
  <c r="P166"/>
  <c r="BI163"/>
  <c r="BH163"/>
  <c r="BG163"/>
  <c r="BF163"/>
  <c r="T163"/>
  <c r="R163"/>
  <c r="P163"/>
  <c r="BI159"/>
  <c r="BH159"/>
  <c r="BG159"/>
  <c r="BF159"/>
  <c r="T159"/>
  <c r="R159"/>
  <c r="P159"/>
  <c r="BI156"/>
  <c r="BH156"/>
  <c r="BG156"/>
  <c r="BF156"/>
  <c r="T156"/>
  <c r="R156"/>
  <c r="P156"/>
  <c r="BI154"/>
  <c r="BH154"/>
  <c r="BG154"/>
  <c r="BF154"/>
  <c r="T154"/>
  <c r="R154"/>
  <c r="P154"/>
  <c r="BI150"/>
  <c r="BH150"/>
  <c r="BG150"/>
  <c r="BF150"/>
  <c r="T150"/>
  <c r="R150"/>
  <c r="P150"/>
  <c r="BI146"/>
  <c r="BH146"/>
  <c r="BG146"/>
  <c r="BF146"/>
  <c r="T146"/>
  <c r="R146"/>
  <c r="P146"/>
  <c r="BI144"/>
  <c r="BH144"/>
  <c r="BG144"/>
  <c r="BF144"/>
  <c r="T144"/>
  <c r="R144"/>
  <c r="P144"/>
  <c r="BI140"/>
  <c r="BH140"/>
  <c r="BG140"/>
  <c r="BF140"/>
  <c r="T140"/>
  <c r="R140"/>
  <c r="P140"/>
  <c r="BI137"/>
  <c r="BH137"/>
  <c r="BG137"/>
  <c r="BF137"/>
  <c r="T137"/>
  <c r="R137"/>
  <c r="P137"/>
  <c r="BI134"/>
  <c r="BH134"/>
  <c r="BG134"/>
  <c r="BF134"/>
  <c r="T134"/>
  <c r="R134"/>
  <c r="P134"/>
  <c r="J128"/>
  <c r="J127"/>
  <c r="F127"/>
  <c r="F125"/>
  <c r="E123"/>
  <c r="J94"/>
  <c r="J93"/>
  <c r="F93"/>
  <c r="F91"/>
  <c r="E89"/>
  <c r="J20"/>
  <c r="E20"/>
  <c r="F128"/>
  <c r="J19"/>
  <c r="J14"/>
  <c r="J91"/>
  <c r="E7"/>
  <c r="E119"/>
  <c i="22" r="J39"/>
  <c r="J38"/>
  <c i="1" r="AY122"/>
  <c i="22" r="J37"/>
  <c i="1" r="AX122"/>
  <c i="22" r="BI130"/>
  <c r="BH130"/>
  <c r="BG130"/>
  <c r="BF130"/>
  <c r="T130"/>
  <c r="T129"/>
  <c r="R130"/>
  <c r="R129"/>
  <c r="P130"/>
  <c r="P129"/>
  <c r="BI126"/>
  <c r="BH126"/>
  <c r="BG126"/>
  <c r="BF126"/>
  <c r="T126"/>
  <c r="T125"/>
  <c r="T124"/>
  <c r="T123"/>
  <c r="R126"/>
  <c r="R125"/>
  <c r="R124"/>
  <c r="R123"/>
  <c r="P126"/>
  <c r="P125"/>
  <c r="P124"/>
  <c r="P123"/>
  <c i="1" r="AU122"/>
  <c i="22" r="J120"/>
  <c r="J119"/>
  <c r="F119"/>
  <c r="F117"/>
  <c r="E115"/>
  <c r="J94"/>
  <c r="J93"/>
  <c r="F93"/>
  <c r="F91"/>
  <c r="E89"/>
  <c r="J20"/>
  <c r="E20"/>
  <c r="F94"/>
  <c r="J19"/>
  <c r="J14"/>
  <c r="J117"/>
  <c r="E7"/>
  <c r="E85"/>
  <c i="21" r="J39"/>
  <c r="J38"/>
  <c i="1" r="AY121"/>
  <c i="21" r="J37"/>
  <c i="1" r="AX121"/>
  <c i="21" r="BI280"/>
  <c r="BH280"/>
  <c r="BG280"/>
  <c r="BF280"/>
  <c r="T280"/>
  <c r="T279"/>
  <c r="T278"/>
  <c r="R280"/>
  <c r="R279"/>
  <c r="R278"/>
  <c r="P280"/>
  <c r="P279"/>
  <c r="P278"/>
  <c r="BI276"/>
  <c r="BH276"/>
  <c r="BG276"/>
  <c r="BF276"/>
  <c r="T276"/>
  <c r="T275"/>
  <c r="R276"/>
  <c r="R275"/>
  <c r="P276"/>
  <c r="P275"/>
  <c r="BI273"/>
  <c r="BH273"/>
  <c r="BG273"/>
  <c r="BF273"/>
  <c r="T273"/>
  <c r="R273"/>
  <c r="P273"/>
  <c r="BI271"/>
  <c r="BH271"/>
  <c r="BG271"/>
  <c r="BF271"/>
  <c r="T271"/>
  <c r="R271"/>
  <c r="P271"/>
  <c r="BI267"/>
  <c r="BH267"/>
  <c r="BG267"/>
  <c r="BF267"/>
  <c r="T267"/>
  <c r="R267"/>
  <c r="P267"/>
  <c r="BI264"/>
  <c r="BH264"/>
  <c r="BG264"/>
  <c r="BF264"/>
  <c r="T264"/>
  <c r="R264"/>
  <c r="P264"/>
  <c r="BI259"/>
  <c r="BH259"/>
  <c r="BG259"/>
  <c r="BF259"/>
  <c r="T259"/>
  <c r="R259"/>
  <c r="P259"/>
  <c r="BI257"/>
  <c r="BH257"/>
  <c r="BG257"/>
  <c r="BF257"/>
  <c r="T257"/>
  <c r="R257"/>
  <c r="P257"/>
  <c r="BI247"/>
  <c r="BH247"/>
  <c r="BG247"/>
  <c r="BF247"/>
  <c r="T247"/>
  <c r="R247"/>
  <c r="P247"/>
  <c r="BI223"/>
  <c r="BH223"/>
  <c r="BG223"/>
  <c r="BF223"/>
  <c r="T223"/>
  <c r="R223"/>
  <c r="P223"/>
  <c r="BI219"/>
  <c r="BH219"/>
  <c r="BG219"/>
  <c r="BF219"/>
  <c r="T219"/>
  <c r="R219"/>
  <c r="P219"/>
  <c r="BI217"/>
  <c r="BH217"/>
  <c r="BG217"/>
  <c r="BF217"/>
  <c r="T217"/>
  <c r="R217"/>
  <c r="P217"/>
  <c r="BI212"/>
  <c r="BH212"/>
  <c r="BG212"/>
  <c r="BF212"/>
  <c r="T212"/>
  <c r="R212"/>
  <c r="P212"/>
  <c r="BI203"/>
  <c r="BH203"/>
  <c r="BG203"/>
  <c r="BF203"/>
  <c r="T203"/>
  <c r="R203"/>
  <c r="P203"/>
  <c r="BI200"/>
  <c r="BH200"/>
  <c r="BG200"/>
  <c r="BF200"/>
  <c r="T200"/>
  <c r="R200"/>
  <c r="P200"/>
  <c r="BI197"/>
  <c r="BH197"/>
  <c r="BG197"/>
  <c r="BF197"/>
  <c r="T197"/>
  <c r="R197"/>
  <c r="P197"/>
  <c r="BI193"/>
  <c r="BH193"/>
  <c r="BG193"/>
  <c r="BF193"/>
  <c r="T193"/>
  <c r="R193"/>
  <c r="P193"/>
  <c r="BI191"/>
  <c r="BH191"/>
  <c r="BG191"/>
  <c r="BF191"/>
  <c r="T191"/>
  <c r="R191"/>
  <c r="P191"/>
  <c r="BI188"/>
  <c r="BH188"/>
  <c r="BG188"/>
  <c r="BF188"/>
  <c r="T188"/>
  <c r="R188"/>
  <c r="P188"/>
  <c r="BI181"/>
  <c r="BH181"/>
  <c r="BG181"/>
  <c r="BF181"/>
  <c r="T181"/>
  <c r="R181"/>
  <c r="P181"/>
  <c r="BI171"/>
  <c r="BH171"/>
  <c r="BG171"/>
  <c r="BF171"/>
  <c r="T171"/>
  <c r="T170"/>
  <c r="R171"/>
  <c r="R170"/>
  <c r="P171"/>
  <c r="P170"/>
  <c r="BI165"/>
  <c r="BH165"/>
  <c r="BG165"/>
  <c r="BF165"/>
  <c r="T165"/>
  <c r="R165"/>
  <c r="P165"/>
  <c r="BI161"/>
  <c r="BH161"/>
  <c r="BG161"/>
  <c r="BF161"/>
  <c r="T161"/>
  <c r="R161"/>
  <c r="P161"/>
  <c r="BI157"/>
  <c r="BH157"/>
  <c r="BG157"/>
  <c r="BF157"/>
  <c r="T157"/>
  <c r="R157"/>
  <c r="P157"/>
  <c r="BI154"/>
  <c r="BH154"/>
  <c r="BG154"/>
  <c r="BF154"/>
  <c r="T154"/>
  <c r="R154"/>
  <c r="P154"/>
  <c r="BI149"/>
  <c r="BH149"/>
  <c r="BG149"/>
  <c r="BF149"/>
  <c r="T149"/>
  <c r="R149"/>
  <c r="P149"/>
  <c r="BI145"/>
  <c r="BH145"/>
  <c r="BG145"/>
  <c r="BF145"/>
  <c r="T145"/>
  <c r="R145"/>
  <c r="P145"/>
  <c r="BI141"/>
  <c r="BH141"/>
  <c r="BG141"/>
  <c r="BF141"/>
  <c r="T141"/>
  <c r="R141"/>
  <c r="P141"/>
  <c r="BI138"/>
  <c r="BH138"/>
  <c r="BG138"/>
  <c r="BF138"/>
  <c r="T138"/>
  <c r="R138"/>
  <c r="P138"/>
  <c r="BI132"/>
  <c r="BH132"/>
  <c r="BG132"/>
  <c r="BF132"/>
  <c r="T132"/>
  <c r="R132"/>
  <c r="P132"/>
  <c r="J126"/>
  <c r="J125"/>
  <c r="F125"/>
  <c r="F123"/>
  <c r="E121"/>
  <c r="J94"/>
  <c r="J93"/>
  <c r="F93"/>
  <c r="F91"/>
  <c r="E89"/>
  <c r="J20"/>
  <c r="E20"/>
  <c r="F126"/>
  <c r="J19"/>
  <c r="J14"/>
  <c r="J123"/>
  <c r="E7"/>
  <c r="E117"/>
  <c i="20" r="J39"/>
  <c r="J38"/>
  <c i="1" r="AY119"/>
  <c i="20" r="J37"/>
  <c i="1" r="AX119"/>
  <c i="20" r="BI130"/>
  <c r="BH130"/>
  <c r="BG130"/>
  <c r="BF130"/>
  <c r="T130"/>
  <c r="T129"/>
  <c r="R130"/>
  <c r="R129"/>
  <c r="P130"/>
  <c r="P129"/>
  <c r="BI126"/>
  <c r="BH126"/>
  <c r="BG126"/>
  <c r="BF126"/>
  <c r="T126"/>
  <c r="T125"/>
  <c r="T124"/>
  <c r="T123"/>
  <c r="R126"/>
  <c r="R125"/>
  <c r="R124"/>
  <c r="R123"/>
  <c r="P126"/>
  <c r="P125"/>
  <c r="P124"/>
  <c r="P123"/>
  <c i="1" r="AU119"/>
  <c i="20" r="J120"/>
  <c r="J119"/>
  <c r="F119"/>
  <c r="F117"/>
  <c r="E115"/>
  <c r="J94"/>
  <c r="J93"/>
  <c r="F93"/>
  <c r="F91"/>
  <c r="E89"/>
  <c r="J20"/>
  <c r="E20"/>
  <c r="F120"/>
  <c r="J19"/>
  <c r="J14"/>
  <c r="J91"/>
  <c r="E7"/>
  <c r="E111"/>
  <c i="19" r="J39"/>
  <c r="J38"/>
  <c i="1" r="AY118"/>
  <c i="19" r="J37"/>
  <c i="1" r="AX118"/>
  <c i="19" r="BI290"/>
  <c r="BH290"/>
  <c r="BG290"/>
  <c r="BF290"/>
  <c r="T290"/>
  <c r="T289"/>
  <c r="T288"/>
  <c r="R290"/>
  <c r="R289"/>
  <c r="R288"/>
  <c r="P290"/>
  <c r="P289"/>
  <c r="P288"/>
  <c r="BI286"/>
  <c r="BH286"/>
  <c r="BG286"/>
  <c r="BF286"/>
  <c r="T286"/>
  <c r="T285"/>
  <c r="R286"/>
  <c r="R285"/>
  <c r="P286"/>
  <c r="P285"/>
  <c r="BI280"/>
  <c r="BH280"/>
  <c r="BG280"/>
  <c r="BF280"/>
  <c r="T280"/>
  <c r="R280"/>
  <c r="P280"/>
  <c r="BI273"/>
  <c r="BH273"/>
  <c r="BG273"/>
  <c r="BF273"/>
  <c r="T273"/>
  <c r="R273"/>
  <c r="P273"/>
  <c r="BI271"/>
  <c r="BH271"/>
  <c r="BG271"/>
  <c r="BF271"/>
  <c r="T271"/>
  <c r="R271"/>
  <c r="P271"/>
  <c r="BI267"/>
  <c r="BH267"/>
  <c r="BG267"/>
  <c r="BF267"/>
  <c r="T267"/>
  <c r="R267"/>
  <c r="P267"/>
  <c r="BI265"/>
  <c r="BH265"/>
  <c r="BG265"/>
  <c r="BF265"/>
  <c r="T265"/>
  <c r="R265"/>
  <c r="P265"/>
  <c r="BI260"/>
  <c r="BH260"/>
  <c r="BG260"/>
  <c r="BF260"/>
  <c r="T260"/>
  <c r="R260"/>
  <c r="P260"/>
  <c r="BI258"/>
  <c r="BH258"/>
  <c r="BG258"/>
  <c r="BF258"/>
  <c r="T258"/>
  <c r="R258"/>
  <c r="P258"/>
  <c r="BI256"/>
  <c r="BH256"/>
  <c r="BG256"/>
  <c r="BF256"/>
  <c r="T256"/>
  <c r="R256"/>
  <c r="P256"/>
  <c r="BI245"/>
  <c r="BH245"/>
  <c r="BG245"/>
  <c r="BF245"/>
  <c r="T245"/>
  <c r="R245"/>
  <c r="P245"/>
  <c r="BI241"/>
  <c r="BH241"/>
  <c r="BG241"/>
  <c r="BF241"/>
  <c r="T241"/>
  <c r="R241"/>
  <c r="P241"/>
  <c r="BI237"/>
  <c r="BH237"/>
  <c r="BG237"/>
  <c r="BF237"/>
  <c r="T237"/>
  <c r="R237"/>
  <c r="P237"/>
  <c r="BI233"/>
  <c r="BH233"/>
  <c r="BG233"/>
  <c r="BF233"/>
  <c r="T233"/>
  <c r="R233"/>
  <c r="P233"/>
  <c r="BI209"/>
  <c r="BH209"/>
  <c r="BG209"/>
  <c r="BF209"/>
  <c r="T209"/>
  <c r="R209"/>
  <c r="P209"/>
  <c r="BI205"/>
  <c r="BH205"/>
  <c r="BG205"/>
  <c r="BF205"/>
  <c r="T205"/>
  <c r="R205"/>
  <c r="P205"/>
  <c r="BI198"/>
  <c r="BH198"/>
  <c r="BG198"/>
  <c r="BF198"/>
  <c r="T198"/>
  <c r="R198"/>
  <c r="P198"/>
  <c r="BI191"/>
  <c r="BH191"/>
  <c r="BG191"/>
  <c r="BF191"/>
  <c r="T191"/>
  <c r="R191"/>
  <c r="P191"/>
  <c r="BI182"/>
  <c r="BH182"/>
  <c r="BG182"/>
  <c r="BF182"/>
  <c r="T182"/>
  <c r="R182"/>
  <c r="P182"/>
  <c r="BI179"/>
  <c r="BH179"/>
  <c r="BG179"/>
  <c r="BF179"/>
  <c r="T179"/>
  <c r="R179"/>
  <c r="P179"/>
  <c r="BI176"/>
  <c r="BH176"/>
  <c r="BG176"/>
  <c r="BF176"/>
  <c r="T176"/>
  <c r="R176"/>
  <c r="P176"/>
  <c r="BI173"/>
  <c r="BH173"/>
  <c r="BG173"/>
  <c r="BF173"/>
  <c r="T173"/>
  <c r="R173"/>
  <c r="P173"/>
  <c r="BI171"/>
  <c r="BH171"/>
  <c r="BG171"/>
  <c r="BF171"/>
  <c r="T171"/>
  <c r="R171"/>
  <c r="P171"/>
  <c r="BI168"/>
  <c r="BH168"/>
  <c r="BG168"/>
  <c r="BF168"/>
  <c r="T168"/>
  <c r="R168"/>
  <c r="P168"/>
  <c r="BI161"/>
  <c r="BH161"/>
  <c r="BG161"/>
  <c r="BF161"/>
  <c r="T161"/>
  <c r="R161"/>
  <c r="P161"/>
  <c r="BI151"/>
  <c r="BH151"/>
  <c r="BG151"/>
  <c r="BF151"/>
  <c r="T151"/>
  <c r="T150"/>
  <c r="R151"/>
  <c r="R150"/>
  <c r="P151"/>
  <c r="P150"/>
  <c r="BI147"/>
  <c r="BH147"/>
  <c r="BG147"/>
  <c r="BF147"/>
  <c r="T147"/>
  <c r="R147"/>
  <c r="P147"/>
  <c r="BI142"/>
  <c r="BH142"/>
  <c r="BG142"/>
  <c r="BF142"/>
  <c r="T142"/>
  <c r="R142"/>
  <c r="P142"/>
  <c r="BI138"/>
  <c r="BH138"/>
  <c r="BG138"/>
  <c r="BF138"/>
  <c r="T138"/>
  <c r="R138"/>
  <c r="P138"/>
  <c r="BI132"/>
  <c r="BH132"/>
  <c r="BG132"/>
  <c r="BF132"/>
  <c r="T132"/>
  <c r="R132"/>
  <c r="P132"/>
  <c r="J126"/>
  <c r="J125"/>
  <c r="F125"/>
  <c r="F123"/>
  <c r="E121"/>
  <c r="J94"/>
  <c r="J93"/>
  <c r="F93"/>
  <c r="F91"/>
  <c r="E89"/>
  <c r="J20"/>
  <c r="E20"/>
  <c r="F126"/>
  <c r="J19"/>
  <c r="J14"/>
  <c r="J123"/>
  <c r="E7"/>
  <c r="E85"/>
  <c i="18" r="J39"/>
  <c r="J38"/>
  <c i="1" r="AY116"/>
  <c i="18" r="J37"/>
  <c i="1" r="AX116"/>
  <c i="18" r="BI135"/>
  <c r="BH135"/>
  <c r="BG135"/>
  <c r="BF135"/>
  <c r="T135"/>
  <c r="T134"/>
  <c r="R135"/>
  <c r="R134"/>
  <c r="P135"/>
  <c r="P134"/>
  <c r="BI131"/>
  <c r="BH131"/>
  <c r="BG131"/>
  <c r="BF131"/>
  <c r="T131"/>
  <c r="T130"/>
  <c r="R131"/>
  <c r="R130"/>
  <c r="P131"/>
  <c r="P130"/>
  <c r="BI127"/>
  <c r="BH127"/>
  <c r="BG127"/>
  <c r="BF127"/>
  <c r="T127"/>
  <c r="T126"/>
  <c r="T125"/>
  <c r="T124"/>
  <c r="R127"/>
  <c r="R126"/>
  <c r="R125"/>
  <c r="R124"/>
  <c r="P127"/>
  <c r="P126"/>
  <c r="P125"/>
  <c r="P124"/>
  <c i="1" r="AU116"/>
  <c i="18" r="J121"/>
  <c r="J120"/>
  <c r="F120"/>
  <c r="F118"/>
  <c r="E116"/>
  <c r="J94"/>
  <c r="J93"/>
  <c r="F93"/>
  <c r="F91"/>
  <c r="E89"/>
  <c r="J20"/>
  <c r="E20"/>
  <c r="F121"/>
  <c r="J19"/>
  <c r="J14"/>
  <c r="J91"/>
  <c r="E7"/>
  <c r="E112"/>
  <c i="17" r="T280"/>
  <c r="R280"/>
  <c r="P280"/>
  <c r="BK280"/>
  <c r="J39"/>
  <c r="J38"/>
  <c i="1" r="AY115"/>
  <c i="17" r="J37"/>
  <c i="1" r="AX115"/>
  <c i="17" r="BI304"/>
  <c r="BH304"/>
  <c r="BG304"/>
  <c r="BF304"/>
  <c r="T304"/>
  <c r="T295"/>
  <c r="R304"/>
  <c r="R295"/>
  <c r="R279"/>
  <c r="P304"/>
  <c r="P295"/>
  <c r="P279"/>
  <c r="BI296"/>
  <c r="BH296"/>
  <c r="BG296"/>
  <c r="BF296"/>
  <c r="T296"/>
  <c r="R296"/>
  <c r="P296"/>
  <c r="BI281"/>
  <c r="BH281"/>
  <c r="BG281"/>
  <c r="BF281"/>
  <c r="T281"/>
  <c r="R281"/>
  <c r="P281"/>
  <c r="BI277"/>
  <c r="BH277"/>
  <c r="BG277"/>
  <c r="BF277"/>
  <c r="T277"/>
  <c r="T276"/>
  <c r="R277"/>
  <c r="R276"/>
  <c r="P277"/>
  <c r="P276"/>
  <c r="BI273"/>
  <c r="BH273"/>
  <c r="BG273"/>
  <c r="BF273"/>
  <c r="T273"/>
  <c r="R273"/>
  <c r="P273"/>
  <c r="BI271"/>
  <c r="BH271"/>
  <c r="BG271"/>
  <c r="BF271"/>
  <c r="T271"/>
  <c r="R271"/>
  <c r="P271"/>
  <c r="BI267"/>
  <c r="BH267"/>
  <c r="BG267"/>
  <c r="BF267"/>
  <c r="T267"/>
  <c r="R267"/>
  <c r="P267"/>
  <c r="BI265"/>
  <c r="BH265"/>
  <c r="BG265"/>
  <c r="BF265"/>
  <c r="T265"/>
  <c r="R265"/>
  <c r="P265"/>
  <c r="BI261"/>
  <c r="BH261"/>
  <c r="BG261"/>
  <c r="BF261"/>
  <c r="T261"/>
  <c r="R261"/>
  <c r="P261"/>
  <c r="BI257"/>
  <c r="BH257"/>
  <c r="BG257"/>
  <c r="BF257"/>
  <c r="T257"/>
  <c r="R257"/>
  <c r="P257"/>
  <c r="BI254"/>
  <c r="BH254"/>
  <c r="BG254"/>
  <c r="BF254"/>
  <c r="T254"/>
  <c r="R254"/>
  <c r="P254"/>
  <c r="BI250"/>
  <c r="BH250"/>
  <c r="BG250"/>
  <c r="BF250"/>
  <c r="T250"/>
  <c r="R250"/>
  <c r="P250"/>
  <c r="BI246"/>
  <c r="BH246"/>
  <c r="BG246"/>
  <c r="BF246"/>
  <c r="T246"/>
  <c r="R246"/>
  <c r="P246"/>
  <c r="BI242"/>
  <c r="BH242"/>
  <c r="BG242"/>
  <c r="BF242"/>
  <c r="T242"/>
  <c r="R242"/>
  <c r="P242"/>
  <c r="BI221"/>
  <c r="BH221"/>
  <c r="BG221"/>
  <c r="BF221"/>
  <c r="T221"/>
  <c r="R221"/>
  <c r="P221"/>
  <c r="BI217"/>
  <c r="BH217"/>
  <c r="BG217"/>
  <c r="BF217"/>
  <c r="T217"/>
  <c r="R217"/>
  <c r="P217"/>
  <c r="BI208"/>
  <c r="BH208"/>
  <c r="BG208"/>
  <c r="BF208"/>
  <c r="T208"/>
  <c r="R208"/>
  <c r="P208"/>
  <c r="BI199"/>
  <c r="BH199"/>
  <c r="BG199"/>
  <c r="BF199"/>
  <c r="T199"/>
  <c r="R199"/>
  <c r="P199"/>
  <c r="BI191"/>
  <c r="BH191"/>
  <c r="BG191"/>
  <c r="BF191"/>
  <c r="T191"/>
  <c r="R191"/>
  <c r="P191"/>
  <c r="BI189"/>
  <c r="BH189"/>
  <c r="BG189"/>
  <c r="BF189"/>
  <c r="T189"/>
  <c r="R189"/>
  <c r="P189"/>
  <c r="BI186"/>
  <c r="BH186"/>
  <c r="BG186"/>
  <c r="BF186"/>
  <c r="T186"/>
  <c r="R186"/>
  <c r="P186"/>
  <c r="BI183"/>
  <c r="BH183"/>
  <c r="BG183"/>
  <c r="BF183"/>
  <c r="T183"/>
  <c r="R183"/>
  <c r="P183"/>
  <c r="BI181"/>
  <c r="BH181"/>
  <c r="BG181"/>
  <c r="BF181"/>
  <c r="T181"/>
  <c r="R181"/>
  <c r="P181"/>
  <c r="BI178"/>
  <c r="BH178"/>
  <c r="BG178"/>
  <c r="BF178"/>
  <c r="T178"/>
  <c r="R178"/>
  <c r="P178"/>
  <c r="BI174"/>
  <c r="BH174"/>
  <c r="BG174"/>
  <c r="BF174"/>
  <c r="T174"/>
  <c r="R174"/>
  <c r="P174"/>
  <c r="BI165"/>
  <c r="BH165"/>
  <c r="BG165"/>
  <c r="BF165"/>
  <c r="T165"/>
  <c r="T151"/>
  <c r="R165"/>
  <c r="R151"/>
  <c r="P165"/>
  <c r="P151"/>
  <c r="BI152"/>
  <c r="BH152"/>
  <c r="BG152"/>
  <c r="BF152"/>
  <c r="T152"/>
  <c r="R152"/>
  <c r="P152"/>
  <c r="BI148"/>
  <c r="BH148"/>
  <c r="BG148"/>
  <c r="BF148"/>
  <c r="T148"/>
  <c r="R148"/>
  <c r="P148"/>
  <c r="BI143"/>
  <c r="BH143"/>
  <c r="BG143"/>
  <c r="BF143"/>
  <c r="T143"/>
  <c r="R143"/>
  <c r="P143"/>
  <c r="BI139"/>
  <c r="BH139"/>
  <c r="BG139"/>
  <c r="BF139"/>
  <c r="T139"/>
  <c r="R139"/>
  <c r="P139"/>
  <c r="BI133"/>
  <c r="BH133"/>
  <c r="BG133"/>
  <c r="BF133"/>
  <c r="T133"/>
  <c r="R133"/>
  <c r="P133"/>
  <c r="J127"/>
  <c r="J126"/>
  <c r="F126"/>
  <c r="F124"/>
  <c r="E122"/>
  <c r="J94"/>
  <c r="J93"/>
  <c r="F93"/>
  <c r="F91"/>
  <c r="E89"/>
  <c r="J20"/>
  <c r="E20"/>
  <c r="F94"/>
  <c r="J19"/>
  <c r="J14"/>
  <c r="J91"/>
  <c r="E7"/>
  <c r="E118"/>
  <c i="16" r="J39"/>
  <c r="J38"/>
  <c i="1" r="AY113"/>
  <c i="16" r="J37"/>
  <c i="1" r="AX113"/>
  <c i="16" r="BI135"/>
  <c r="BH135"/>
  <c r="BG135"/>
  <c r="BF135"/>
  <c r="T135"/>
  <c r="T134"/>
  <c r="R135"/>
  <c r="R134"/>
  <c r="P135"/>
  <c r="P134"/>
  <c r="BI131"/>
  <c r="BH131"/>
  <c r="BG131"/>
  <c r="BF131"/>
  <c r="T131"/>
  <c r="T130"/>
  <c r="R131"/>
  <c r="R130"/>
  <c r="P131"/>
  <c r="P130"/>
  <c r="BI127"/>
  <c r="BH127"/>
  <c r="BG127"/>
  <c r="BF127"/>
  <c r="T127"/>
  <c r="T126"/>
  <c r="T125"/>
  <c r="T124"/>
  <c r="R127"/>
  <c r="R126"/>
  <c r="R125"/>
  <c r="R124"/>
  <c r="P127"/>
  <c r="P126"/>
  <c r="P125"/>
  <c r="P124"/>
  <c i="1" r="AU113"/>
  <c i="16" r="J121"/>
  <c r="J120"/>
  <c r="F120"/>
  <c r="F118"/>
  <c r="E116"/>
  <c r="J94"/>
  <c r="J93"/>
  <c r="F93"/>
  <c r="F91"/>
  <c r="E89"/>
  <c r="J20"/>
  <c r="E20"/>
  <c r="F94"/>
  <c r="J19"/>
  <c r="J14"/>
  <c r="J91"/>
  <c r="E7"/>
  <c r="E112"/>
  <c i="15" r="J39"/>
  <c r="J38"/>
  <c i="1" r="AY112"/>
  <c i="15" r="J37"/>
  <c i="1" r="AX112"/>
  <c i="15" r="BI298"/>
  <c r="BH298"/>
  <c r="BG298"/>
  <c r="BF298"/>
  <c r="T298"/>
  <c r="T289"/>
  <c r="R298"/>
  <c r="R289"/>
  <c r="P298"/>
  <c r="P289"/>
  <c r="BI290"/>
  <c r="BH290"/>
  <c r="BG290"/>
  <c r="BF290"/>
  <c r="T290"/>
  <c r="R290"/>
  <c r="P290"/>
  <c r="BI275"/>
  <c r="BH275"/>
  <c r="BG275"/>
  <c r="BF275"/>
  <c r="T275"/>
  <c r="T274"/>
  <c r="T273"/>
  <c r="R275"/>
  <c r="R274"/>
  <c r="R273"/>
  <c r="P275"/>
  <c r="P274"/>
  <c r="P273"/>
  <c r="BI271"/>
  <c r="BH271"/>
  <c r="BG271"/>
  <c r="BF271"/>
  <c r="T271"/>
  <c r="T270"/>
  <c r="R271"/>
  <c r="R270"/>
  <c r="P271"/>
  <c r="P270"/>
  <c r="BI265"/>
  <c r="BH265"/>
  <c r="BG265"/>
  <c r="BF265"/>
  <c r="T265"/>
  <c r="R265"/>
  <c r="P265"/>
  <c r="BI263"/>
  <c r="BH263"/>
  <c r="BG263"/>
  <c r="BF263"/>
  <c r="T263"/>
  <c r="R263"/>
  <c r="P263"/>
  <c r="BI259"/>
  <c r="BH259"/>
  <c r="BG259"/>
  <c r="BF259"/>
  <c r="T259"/>
  <c r="R259"/>
  <c r="P259"/>
  <c r="BI257"/>
  <c r="BH257"/>
  <c r="BG257"/>
  <c r="BF257"/>
  <c r="T257"/>
  <c r="R257"/>
  <c r="P257"/>
  <c r="BI252"/>
  <c r="BH252"/>
  <c r="BG252"/>
  <c r="BF252"/>
  <c r="T252"/>
  <c r="R252"/>
  <c r="P252"/>
  <c r="BI248"/>
  <c r="BH248"/>
  <c r="BG248"/>
  <c r="BF248"/>
  <c r="T248"/>
  <c r="R248"/>
  <c r="P248"/>
  <c r="BI244"/>
  <c r="BH244"/>
  <c r="BG244"/>
  <c r="BF244"/>
  <c r="T244"/>
  <c r="R244"/>
  <c r="P244"/>
  <c r="BI240"/>
  <c r="BH240"/>
  <c r="BG240"/>
  <c r="BF240"/>
  <c r="T240"/>
  <c r="R240"/>
  <c r="P240"/>
  <c r="BI236"/>
  <c r="BH236"/>
  <c r="BG236"/>
  <c r="BF236"/>
  <c r="T236"/>
  <c r="R236"/>
  <c r="P236"/>
  <c r="BI215"/>
  <c r="BH215"/>
  <c r="BG215"/>
  <c r="BF215"/>
  <c r="T215"/>
  <c r="R215"/>
  <c r="P215"/>
  <c r="BI211"/>
  <c r="BH211"/>
  <c r="BG211"/>
  <c r="BF211"/>
  <c r="T211"/>
  <c r="R211"/>
  <c r="P211"/>
  <c r="BI204"/>
  <c r="BH204"/>
  <c r="BG204"/>
  <c r="BF204"/>
  <c r="T204"/>
  <c r="R204"/>
  <c r="P204"/>
  <c r="BI197"/>
  <c r="BH197"/>
  <c r="BG197"/>
  <c r="BF197"/>
  <c r="T197"/>
  <c r="R197"/>
  <c r="P197"/>
  <c r="BI192"/>
  <c r="BH192"/>
  <c r="BG192"/>
  <c r="BF192"/>
  <c r="T192"/>
  <c r="R192"/>
  <c r="P192"/>
  <c r="BI190"/>
  <c r="BH190"/>
  <c r="BG190"/>
  <c r="BF190"/>
  <c r="T190"/>
  <c r="R190"/>
  <c r="P190"/>
  <c r="BI187"/>
  <c r="BH187"/>
  <c r="BG187"/>
  <c r="BF187"/>
  <c r="T187"/>
  <c r="R187"/>
  <c r="P187"/>
  <c r="BI184"/>
  <c r="BH184"/>
  <c r="BG184"/>
  <c r="BF184"/>
  <c r="T184"/>
  <c r="R184"/>
  <c r="P184"/>
  <c r="BI182"/>
  <c r="BH182"/>
  <c r="BG182"/>
  <c r="BF182"/>
  <c r="T182"/>
  <c r="R182"/>
  <c r="P182"/>
  <c r="BI179"/>
  <c r="BH179"/>
  <c r="BG179"/>
  <c r="BF179"/>
  <c r="T179"/>
  <c r="R179"/>
  <c r="P179"/>
  <c r="BI174"/>
  <c r="BH174"/>
  <c r="BG174"/>
  <c r="BF174"/>
  <c r="T174"/>
  <c r="R174"/>
  <c r="P174"/>
  <c r="BI165"/>
  <c r="BH165"/>
  <c r="BG165"/>
  <c r="BF165"/>
  <c r="T165"/>
  <c r="T150"/>
  <c r="R165"/>
  <c r="R150"/>
  <c r="P165"/>
  <c r="P150"/>
  <c r="BI151"/>
  <c r="BH151"/>
  <c r="BG151"/>
  <c r="BF151"/>
  <c r="T151"/>
  <c r="R151"/>
  <c r="P151"/>
  <c r="BI147"/>
  <c r="BH147"/>
  <c r="BG147"/>
  <c r="BF147"/>
  <c r="T147"/>
  <c r="R147"/>
  <c r="P147"/>
  <c r="BI142"/>
  <c r="BH142"/>
  <c r="BG142"/>
  <c r="BF142"/>
  <c r="T142"/>
  <c r="R142"/>
  <c r="P142"/>
  <c r="BI138"/>
  <c r="BH138"/>
  <c r="BG138"/>
  <c r="BF138"/>
  <c r="T138"/>
  <c r="R138"/>
  <c r="P138"/>
  <c r="BI133"/>
  <c r="BH133"/>
  <c r="BG133"/>
  <c r="BF133"/>
  <c r="T133"/>
  <c r="R133"/>
  <c r="P133"/>
  <c r="J127"/>
  <c r="J126"/>
  <c r="F126"/>
  <c r="F124"/>
  <c r="E122"/>
  <c r="J94"/>
  <c r="J93"/>
  <c r="F93"/>
  <c r="F91"/>
  <c r="E89"/>
  <c r="J20"/>
  <c r="E20"/>
  <c r="F94"/>
  <c r="J19"/>
  <c r="J14"/>
  <c r="J91"/>
  <c r="E7"/>
  <c r="E85"/>
  <c i="14" r="J39"/>
  <c r="J38"/>
  <c i="1" r="AY110"/>
  <c i="14" r="J37"/>
  <c i="1" r="AX110"/>
  <c i="14" r="BI136"/>
  <c r="BH136"/>
  <c r="BG136"/>
  <c r="BF136"/>
  <c r="T136"/>
  <c r="R136"/>
  <c r="P136"/>
  <c r="BI134"/>
  <c r="BH134"/>
  <c r="BG134"/>
  <c r="BF134"/>
  <c r="T134"/>
  <c r="R134"/>
  <c r="P134"/>
  <c r="BI132"/>
  <c r="BH132"/>
  <c r="BG132"/>
  <c r="BF132"/>
  <c r="T132"/>
  <c r="R132"/>
  <c r="P132"/>
  <c r="BI130"/>
  <c r="BH130"/>
  <c r="BG130"/>
  <c r="BF130"/>
  <c r="T130"/>
  <c r="R130"/>
  <c r="P130"/>
  <c r="BI127"/>
  <c r="BH127"/>
  <c r="BG127"/>
  <c r="BF127"/>
  <c r="T127"/>
  <c r="R127"/>
  <c r="P127"/>
  <c r="BI125"/>
  <c r="BH125"/>
  <c r="BG125"/>
  <c r="BF125"/>
  <c r="T125"/>
  <c r="R125"/>
  <c r="P125"/>
  <c r="BI123"/>
  <c r="BH123"/>
  <c r="BG123"/>
  <c r="BF123"/>
  <c r="T123"/>
  <c r="R123"/>
  <c r="P123"/>
  <c r="J118"/>
  <c r="J117"/>
  <c r="F117"/>
  <c r="F115"/>
  <c r="E113"/>
  <c r="J94"/>
  <c r="J93"/>
  <c r="F93"/>
  <c r="F91"/>
  <c r="E89"/>
  <c r="J20"/>
  <c r="E20"/>
  <c r="F94"/>
  <c r="J19"/>
  <c r="J14"/>
  <c r="J115"/>
  <c r="E7"/>
  <c r="E85"/>
  <c i="13" r="J41"/>
  <c r="J40"/>
  <c i="1" r="AY109"/>
  <c i="13" r="J39"/>
  <c i="1" r="AX109"/>
  <c i="13" r="BI140"/>
  <c r="BH140"/>
  <c r="BG140"/>
  <c r="BF140"/>
  <c r="T140"/>
  <c r="R140"/>
  <c r="P140"/>
  <c r="BI135"/>
  <c r="BH135"/>
  <c r="BG135"/>
  <c r="BF135"/>
  <c r="T135"/>
  <c r="R135"/>
  <c r="P135"/>
  <c r="BI130"/>
  <c r="BH130"/>
  <c r="BG130"/>
  <c r="BF130"/>
  <c r="T130"/>
  <c r="R130"/>
  <c r="P130"/>
  <c r="BI125"/>
  <c r="BH125"/>
  <c r="BG125"/>
  <c r="BF125"/>
  <c r="T125"/>
  <c r="R125"/>
  <c r="P125"/>
  <c r="J121"/>
  <c r="J120"/>
  <c r="F120"/>
  <c r="F118"/>
  <c r="E116"/>
  <c r="J96"/>
  <c r="J95"/>
  <c r="F95"/>
  <c r="F93"/>
  <c r="E91"/>
  <c r="J22"/>
  <c r="E22"/>
  <c r="F121"/>
  <c r="J21"/>
  <c r="J16"/>
  <c r="J93"/>
  <c r="E7"/>
  <c r="E110"/>
  <c i="12" r="J41"/>
  <c r="J40"/>
  <c i="1" r="AY108"/>
  <c i="12" r="J39"/>
  <c i="1" r="AX108"/>
  <c i="12" r="BI151"/>
  <c r="BH151"/>
  <c r="BG151"/>
  <c r="BF151"/>
  <c r="T151"/>
  <c r="R151"/>
  <c r="P151"/>
  <c r="BI149"/>
  <c r="BH149"/>
  <c r="BG149"/>
  <c r="BF149"/>
  <c r="T149"/>
  <c r="R149"/>
  <c r="P149"/>
  <c r="BI144"/>
  <c r="BH144"/>
  <c r="BG144"/>
  <c r="BF144"/>
  <c r="T144"/>
  <c r="R144"/>
  <c r="P144"/>
  <c r="BI141"/>
  <c r="BH141"/>
  <c r="BG141"/>
  <c r="BF141"/>
  <c r="T141"/>
  <c r="R141"/>
  <c r="P141"/>
  <c r="BI138"/>
  <c r="BH138"/>
  <c r="BG138"/>
  <c r="BF138"/>
  <c r="T138"/>
  <c r="R138"/>
  <c r="P138"/>
  <c r="BI134"/>
  <c r="BH134"/>
  <c r="BG134"/>
  <c r="BF134"/>
  <c r="T134"/>
  <c r="R134"/>
  <c r="P134"/>
  <c r="BI130"/>
  <c r="BH130"/>
  <c r="BG130"/>
  <c r="BF130"/>
  <c r="T130"/>
  <c r="R130"/>
  <c r="P130"/>
  <c r="BI126"/>
  <c r="BH126"/>
  <c r="BG126"/>
  <c r="BF126"/>
  <c r="T126"/>
  <c r="R126"/>
  <c r="P126"/>
  <c r="J122"/>
  <c r="J121"/>
  <c r="F121"/>
  <c r="F119"/>
  <c r="E117"/>
  <c r="J96"/>
  <c r="J95"/>
  <c r="F95"/>
  <c r="F93"/>
  <c r="E91"/>
  <c r="J22"/>
  <c r="E22"/>
  <c r="F122"/>
  <c r="J21"/>
  <c r="J16"/>
  <c r="J93"/>
  <c r="E7"/>
  <c r="E111"/>
  <c i="11" r="J41"/>
  <c r="J40"/>
  <c i="1" r="AY107"/>
  <c i="11" r="J39"/>
  <c i="1" r="AX107"/>
  <c i="11" r="BI141"/>
  <c r="BH141"/>
  <c r="BG141"/>
  <c r="BF141"/>
  <c r="T141"/>
  <c r="R141"/>
  <c r="P141"/>
  <c r="BI139"/>
  <c r="BH139"/>
  <c r="BG139"/>
  <c r="BF139"/>
  <c r="T139"/>
  <c r="R139"/>
  <c r="P139"/>
  <c r="BI137"/>
  <c r="BH137"/>
  <c r="BG137"/>
  <c r="BF137"/>
  <c r="T137"/>
  <c r="R137"/>
  <c r="P137"/>
  <c r="BI135"/>
  <c r="BH135"/>
  <c r="BG135"/>
  <c r="BF135"/>
  <c r="T135"/>
  <c r="R135"/>
  <c r="P135"/>
  <c r="BI133"/>
  <c r="BH133"/>
  <c r="BG133"/>
  <c r="BF133"/>
  <c r="T133"/>
  <c r="R133"/>
  <c r="P133"/>
  <c r="BI131"/>
  <c r="BH131"/>
  <c r="BG131"/>
  <c r="BF131"/>
  <c r="T131"/>
  <c r="R131"/>
  <c r="P131"/>
  <c r="BI129"/>
  <c r="BH129"/>
  <c r="BG129"/>
  <c r="BF129"/>
  <c r="T129"/>
  <c r="R129"/>
  <c r="P129"/>
  <c r="J123"/>
  <c r="J122"/>
  <c r="F122"/>
  <c r="F120"/>
  <c r="E118"/>
  <c r="J96"/>
  <c r="J95"/>
  <c r="F95"/>
  <c r="F93"/>
  <c r="E91"/>
  <c r="J22"/>
  <c r="E22"/>
  <c r="F96"/>
  <c r="J21"/>
  <c r="J16"/>
  <c r="J120"/>
  <c r="E7"/>
  <c r="E85"/>
  <c i="10" r="J41"/>
  <c r="J40"/>
  <c i="1" r="AY106"/>
  <c i="10" r="J39"/>
  <c i="1" r="AX106"/>
  <c i="10" r="BI217"/>
  <c r="BH217"/>
  <c r="BG217"/>
  <c r="BF217"/>
  <c r="T217"/>
  <c r="R217"/>
  <c r="P217"/>
  <c r="BI213"/>
  <c r="BH213"/>
  <c r="BG213"/>
  <c r="BF213"/>
  <c r="T213"/>
  <c r="R213"/>
  <c r="P213"/>
  <c r="BI206"/>
  <c r="BH206"/>
  <c r="BG206"/>
  <c r="BF206"/>
  <c r="T206"/>
  <c r="R206"/>
  <c r="P206"/>
  <c r="BI202"/>
  <c r="BH202"/>
  <c r="BG202"/>
  <c r="BF202"/>
  <c r="T202"/>
  <c r="R202"/>
  <c r="P202"/>
  <c r="BI195"/>
  <c r="BH195"/>
  <c r="BG195"/>
  <c r="BF195"/>
  <c r="T195"/>
  <c r="R195"/>
  <c r="P195"/>
  <c r="BI191"/>
  <c r="BH191"/>
  <c r="BG191"/>
  <c r="BF191"/>
  <c r="T191"/>
  <c r="R191"/>
  <c r="P191"/>
  <c r="BI187"/>
  <c r="BH187"/>
  <c r="BG187"/>
  <c r="BF187"/>
  <c r="T187"/>
  <c r="R187"/>
  <c r="P187"/>
  <c r="BI180"/>
  <c r="BH180"/>
  <c r="BG180"/>
  <c r="BF180"/>
  <c r="T180"/>
  <c r="R180"/>
  <c r="P180"/>
  <c r="BI175"/>
  <c r="BH175"/>
  <c r="BG175"/>
  <c r="BF175"/>
  <c r="T175"/>
  <c r="R175"/>
  <c r="P175"/>
  <c r="BI172"/>
  <c r="BH172"/>
  <c r="BG172"/>
  <c r="BF172"/>
  <c r="T172"/>
  <c r="R172"/>
  <c r="P172"/>
  <c r="BI170"/>
  <c r="BH170"/>
  <c r="BG170"/>
  <c r="BF170"/>
  <c r="T170"/>
  <c r="R170"/>
  <c r="P170"/>
  <c r="BI168"/>
  <c r="BH168"/>
  <c r="BG168"/>
  <c r="BF168"/>
  <c r="T168"/>
  <c r="R168"/>
  <c r="P168"/>
  <c r="BI166"/>
  <c r="BH166"/>
  <c r="BG166"/>
  <c r="BF166"/>
  <c r="T166"/>
  <c r="R166"/>
  <c r="P166"/>
  <c r="BI164"/>
  <c r="BH164"/>
  <c r="BG164"/>
  <c r="BF164"/>
  <c r="T164"/>
  <c r="R164"/>
  <c r="P164"/>
  <c r="BI162"/>
  <c r="BH162"/>
  <c r="BG162"/>
  <c r="BF162"/>
  <c r="T162"/>
  <c r="R162"/>
  <c r="P162"/>
  <c r="BI160"/>
  <c r="BH160"/>
  <c r="BG160"/>
  <c r="BF160"/>
  <c r="T160"/>
  <c r="R160"/>
  <c r="P160"/>
  <c r="BI158"/>
  <c r="BH158"/>
  <c r="BG158"/>
  <c r="BF158"/>
  <c r="T158"/>
  <c r="R158"/>
  <c r="P158"/>
  <c r="BI156"/>
  <c r="BH156"/>
  <c r="BG156"/>
  <c r="BF156"/>
  <c r="T156"/>
  <c r="R156"/>
  <c r="P156"/>
  <c r="BI154"/>
  <c r="BH154"/>
  <c r="BG154"/>
  <c r="BF154"/>
  <c r="T154"/>
  <c r="R154"/>
  <c r="P154"/>
  <c r="BI152"/>
  <c r="BH152"/>
  <c r="BG152"/>
  <c r="BF152"/>
  <c r="T152"/>
  <c r="R152"/>
  <c r="P152"/>
  <c r="BI150"/>
  <c r="BH150"/>
  <c r="BG150"/>
  <c r="BF150"/>
  <c r="T150"/>
  <c r="R150"/>
  <c r="P150"/>
  <c r="BI148"/>
  <c r="BH148"/>
  <c r="BG148"/>
  <c r="BF148"/>
  <c r="T148"/>
  <c r="R148"/>
  <c r="P148"/>
  <c r="BI146"/>
  <c r="BH146"/>
  <c r="BG146"/>
  <c r="BF146"/>
  <c r="T146"/>
  <c r="R146"/>
  <c r="P146"/>
  <c r="BI144"/>
  <c r="BH144"/>
  <c r="BG144"/>
  <c r="BF144"/>
  <c r="T144"/>
  <c r="R144"/>
  <c r="P144"/>
  <c r="BI142"/>
  <c r="BH142"/>
  <c r="BG142"/>
  <c r="BF142"/>
  <c r="T142"/>
  <c r="R142"/>
  <c r="P142"/>
  <c r="BI140"/>
  <c r="BH140"/>
  <c r="BG140"/>
  <c r="BF140"/>
  <c r="T140"/>
  <c r="R140"/>
  <c r="P140"/>
  <c r="BI138"/>
  <c r="BH138"/>
  <c r="BG138"/>
  <c r="BF138"/>
  <c r="T138"/>
  <c r="R138"/>
  <c r="P138"/>
  <c r="BI136"/>
  <c r="BH136"/>
  <c r="BG136"/>
  <c r="BF136"/>
  <c r="T136"/>
  <c r="R136"/>
  <c r="P136"/>
  <c r="BI133"/>
  <c r="BH133"/>
  <c r="BG133"/>
  <c r="BF133"/>
  <c r="T133"/>
  <c r="R133"/>
  <c r="P133"/>
  <c r="BI131"/>
  <c r="BH131"/>
  <c r="BG131"/>
  <c r="BF131"/>
  <c r="T131"/>
  <c r="R131"/>
  <c r="P131"/>
  <c r="BI129"/>
  <c r="BH129"/>
  <c r="BG129"/>
  <c r="BF129"/>
  <c r="T129"/>
  <c r="R129"/>
  <c r="P129"/>
  <c r="BI125"/>
  <c r="BH125"/>
  <c r="BG125"/>
  <c r="BF125"/>
  <c r="T125"/>
  <c r="R125"/>
  <c r="P125"/>
  <c r="J121"/>
  <c r="J120"/>
  <c r="F120"/>
  <c r="F118"/>
  <c r="E116"/>
  <c r="J96"/>
  <c r="J95"/>
  <c r="F95"/>
  <c r="F93"/>
  <c r="E91"/>
  <c r="J22"/>
  <c r="E22"/>
  <c r="F121"/>
  <c r="J21"/>
  <c r="J16"/>
  <c r="J118"/>
  <c r="E7"/>
  <c r="E85"/>
  <c i="9" r="J41"/>
  <c r="J40"/>
  <c i="1" r="AY105"/>
  <c i="9" r="J39"/>
  <c i="1" r="AX105"/>
  <c i="9" r="BI209"/>
  <c r="BH209"/>
  <c r="BG209"/>
  <c r="BF209"/>
  <c r="T209"/>
  <c r="R209"/>
  <c r="P209"/>
  <c r="BI207"/>
  <c r="BH207"/>
  <c r="BG207"/>
  <c r="BF207"/>
  <c r="T207"/>
  <c r="R207"/>
  <c r="P207"/>
  <c r="BI203"/>
  <c r="BH203"/>
  <c r="BG203"/>
  <c r="BF203"/>
  <c r="T203"/>
  <c r="R203"/>
  <c r="P203"/>
  <c r="BI199"/>
  <c r="BH199"/>
  <c r="BG199"/>
  <c r="BF199"/>
  <c r="T199"/>
  <c r="R199"/>
  <c r="P199"/>
  <c r="BI192"/>
  <c r="BH192"/>
  <c r="BG192"/>
  <c r="BF192"/>
  <c r="T192"/>
  <c r="R192"/>
  <c r="P192"/>
  <c r="BI188"/>
  <c r="BH188"/>
  <c r="BG188"/>
  <c r="BF188"/>
  <c r="T188"/>
  <c r="R188"/>
  <c r="P188"/>
  <c r="BI184"/>
  <c r="BH184"/>
  <c r="BG184"/>
  <c r="BF184"/>
  <c r="T184"/>
  <c r="R184"/>
  <c r="P184"/>
  <c r="BI177"/>
  <c r="BH177"/>
  <c r="BG177"/>
  <c r="BF177"/>
  <c r="T177"/>
  <c r="R177"/>
  <c r="P177"/>
  <c r="BI172"/>
  <c r="BH172"/>
  <c r="BG172"/>
  <c r="BF172"/>
  <c r="T172"/>
  <c r="R172"/>
  <c r="P172"/>
  <c r="BI169"/>
  <c r="BH169"/>
  <c r="BG169"/>
  <c r="BF169"/>
  <c r="T169"/>
  <c r="R169"/>
  <c r="P169"/>
  <c r="BI167"/>
  <c r="BH167"/>
  <c r="BG167"/>
  <c r="BF167"/>
  <c r="T167"/>
  <c r="R167"/>
  <c r="P167"/>
  <c r="BI165"/>
  <c r="BH165"/>
  <c r="BG165"/>
  <c r="BF165"/>
  <c r="T165"/>
  <c r="R165"/>
  <c r="P165"/>
  <c r="BI163"/>
  <c r="BH163"/>
  <c r="BG163"/>
  <c r="BF163"/>
  <c r="T163"/>
  <c r="R163"/>
  <c r="P163"/>
  <c r="BI161"/>
  <c r="BH161"/>
  <c r="BG161"/>
  <c r="BF161"/>
  <c r="T161"/>
  <c r="R161"/>
  <c r="P161"/>
  <c r="BI158"/>
  <c r="BH158"/>
  <c r="BG158"/>
  <c r="BF158"/>
  <c r="T158"/>
  <c r="R158"/>
  <c r="P158"/>
  <c r="BI156"/>
  <c r="BH156"/>
  <c r="BG156"/>
  <c r="BF156"/>
  <c r="T156"/>
  <c r="R156"/>
  <c r="P156"/>
  <c r="BI154"/>
  <c r="BH154"/>
  <c r="BG154"/>
  <c r="BF154"/>
  <c r="T154"/>
  <c r="R154"/>
  <c r="P154"/>
  <c r="BI152"/>
  <c r="BH152"/>
  <c r="BG152"/>
  <c r="BF152"/>
  <c r="T152"/>
  <c r="R152"/>
  <c r="P152"/>
  <c r="BI150"/>
  <c r="BH150"/>
  <c r="BG150"/>
  <c r="BF150"/>
  <c r="T150"/>
  <c r="R150"/>
  <c r="P150"/>
  <c r="BI148"/>
  <c r="BH148"/>
  <c r="BG148"/>
  <c r="BF148"/>
  <c r="T148"/>
  <c r="R148"/>
  <c r="P148"/>
  <c r="BI146"/>
  <c r="BH146"/>
  <c r="BG146"/>
  <c r="BF146"/>
  <c r="T146"/>
  <c r="R146"/>
  <c r="P146"/>
  <c r="BI144"/>
  <c r="BH144"/>
  <c r="BG144"/>
  <c r="BF144"/>
  <c r="T144"/>
  <c r="R144"/>
  <c r="P144"/>
  <c r="BI142"/>
  <c r="BH142"/>
  <c r="BG142"/>
  <c r="BF142"/>
  <c r="T142"/>
  <c r="R142"/>
  <c r="P142"/>
  <c r="BI140"/>
  <c r="BH140"/>
  <c r="BG140"/>
  <c r="BF140"/>
  <c r="T140"/>
  <c r="R140"/>
  <c r="P140"/>
  <c r="BI137"/>
  <c r="BH137"/>
  <c r="BG137"/>
  <c r="BF137"/>
  <c r="T137"/>
  <c r="R137"/>
  <c r="P137"/>
  <c r="BI135"/>
  <c r="BH135"/>
  <c r="BG135"/>
  <c r="BF135"/>
  <c r="T135"/>
  <c r="R135"/>
  <c r="P135"/>
  <c r="BI133"/>
  <c r="BH133"/>
  <c r="BG133"/>
  <c r="BF133"/>
  <c r="T133"/>
  <c r="R133"/>
  <c r="P133"/>
  <c r="BI129"/>
  <c r="BH129"/>
  <c r="BG129"/>
  <c r="BF129"/>
  <c r="T129"/>
  <c r="R129"/>
  <c r="P129"/>
  <c r="J123"/>
  <c r="J122"/>
  <c r="F122"/>
  <c r="F120"/>
  <c r="E118"/>
  <c r="J96"/>
  <c r="J95"/>
  <c r="F95"/>
  <c r="F93"/>
  <c r="E91"/>
  <c r="J22"/>
  <c r="E22"/>
  <c r="F96"/>
  <c r="J21"/>
  <c r="J16"/>
  <c r="J120"/>
  <c r="E7"/>
  <c r="E112"/>
  <c i="8" r="J37"/>
  <c r="J36"/>
  <c i="1" r="AY102"/>
  <c i="8" r="J35"/>
  <c i="1" r="AX102"/>
  <c i="8" r="BI177"/>
  <c r="BH177"/>
  <c r="BG177"/>
  <c r="BF177"/>
  <c r="T177"/>
  <c r="R177"/>
  <c r="P177"/>
  <c r="BI175"/>
  <c r="BH175"/>
  <c r="BG175"/>
  <c r="BF175"/>
  <c r="T175"/>
  <c r="R175"/>
  <c r="P175"/>
  <c r="BI173"/>
  <c r="BH173"/>
  <c r="BG173"/>
  <c r="BF173"/>
  <c r="T173"/>
  <c r="R173"/>
  <c r="P173"/>
  <c r="BI171"/>
  <c r="BH171"/>
  <c r="BG171"/>
  <c r="BF171"/>
  <c r="T171"/>
  <c r="R171"/>
  <c r="P171"/>
  <c r="BI169"/>
  <c r="BH169"/>
  <c r="BG169"/>
  <c r="BF169"/>
  <c r="T169"/>
  <c r="R169"/>
  <c r="P169"/>
  <c r="BI167"/>
  <c r="BH167"/>
  <c r="BG167"/>
  <c r="BF167"/>
  <c r="T167"/>
  <c r="R167"/>
  <c r="P167"/>
  <c r="BI165"/>
  <c r="BH165"/>
  <c r="BG165"/>
  <c r="BF165"/>
  <c r="T165"/>
  <c r="R165"/>
  <c r="P165"/>
  <c r="BI163"/>
  <c r="BH163"/>
  <c r="BG163"/>
  <c r="BF163"/>
  <c r="T163"/>
  <c r="R163"/>
  <c r="P163"/>
  <c r="BI161"/>
  <c r="BH161"/>
  <c r="BG161"/>
  <c r="BF161"/>
  <c r="T161"/>
  <c r="R161"/>
  <c r="P161"/>
  <c r="BI159"/>
  <c r="BH159"/>
  <c r="BG159"/>
  <c r="BF159"/>
  <c r="T159"/>
  <c r="R159"/>
  <c r="P159"/>
  <c r="BI157"/>
  <c r="BH157"/>
  <c r="BG157"/>
  <c r="BF157"/>
  <c r="T157"/>
  <c r="R157"/>
  <c r="P157"/>
  <c r="BI155"/>
  <c r="BH155"/>
  <c r="BG155"/>
  <c r="BF155"/>
  <c r="T155"/>
  <c r="R155"/>
  <c r="P155"/>
  <c r="BI153"/>
  <c r="BH153"/>
  <c r="BG153"/>
  <c r="BF153"/>
  <c r="T153"/>
  <c r="R153"/>
  <c r="P153"/>
  <c r="BI151"/>
  <c r="BH151"/>
  <c r="BG151"/>
  <c r="BF151"/>
  <c r="T151"/>
  <c r="R151"/>
  <c r="P151"/>
  <c r="BI149"/>
  <c r="BH149"/>
  <c r="BG149"/>
  <c r="BF149"/>
  <c r="T149"/>
  <c r="R149"/>
  <c r="P149"/>
  <c r="BI147"/>
  <c r="BH147"/>
  <c r="BG147"/>
  <c r="BF147"/>
  <c r="T147"/>
  <c r="R147"/>
  <c r="P147"/>
  <c r="BI145"/>
  <c r="BH145"/>
  <c r="BG145"/>
  <c r="BF145"/>
  <c r="T145"/>
  <c r="R145"/>
  <c r="P145"/>
  <c r="BI143"/>
  <c r="BH143"/>
  <c r="BG143"/>
  <c r="BF143"/>
  <c r="T143"/>
  <c r="R143"/>
  <c r="P143"/>
  <c r="BI141"/>
  <c r="BH141"/>
  <c r="BG141"/>
  <c r="BF141"/>
  <c r="T141"/>
  <c r="R141"/>
  <c r="P141"/>
  <c r="BI139"/>
  <c r="BH139"/>
  <c r="BG139"/>
  <c r="BF139"/>
  <c r="T139"/>
  <c r="R139"/>
  <c r="P139"/>
  <c r="BI137"/>
  <c r="BH137"/>
  <c r="BG137"/>
  <c r="BF137"/>
  <c r="T137"/>
  <c r="R137"/>
  <c r="P137"/>
  <c r="BI135"/>
  <c r="BH135"/>
  <c r="BG135"/>
  <c r="BF135"/>
  <c r="T135"/>
  <c r="R135"/>
  <c r="P135"/>
  <c r="BI133"/>
  <c r="BH133"/>
  <c r="BG133"/>
  <c r="BF133"/>
  <c r="T133"/>
  <c r="R133"/>
  <c r="P133"/>
  <c r="BI131"/>
  <c r="BH131"/>
  <c r="BG131"/>
  <c r="BF131"/>
  <c r="T131"/>
  <c r="R131"/>
  <c r="P131"/>
  <c r="BI129"/>
  <c r="BH129"/>
  <c r="BG129"/>
  <c r="BF129"/>
  <c r="T129"/>
  <c r="R129"/>
  <c r="P129"/>
  <c r="BI127"/>
  <c r="BH127"/>
  <c r="BG127"/>
  <c r="BF127"/>
  <c r="T127"/>
  <c r="R127"/>
  <c r="P127"/>
  <c r="BI125"/>
  <c r="BH125"/>
  <c r="BG125"/>
  <c r="BF125"/>
  <c r="T125"/>
  <c r="R125"/>
  <c r="P125"/>
  <c r="BI123"/>
  <c r="BH123"/>
  <c r="BG123"/>
  <c r="BF123"/>
  <c r="T123"/>
  <c r="R123"/>
  <c r="P123"/>
  <c r="BI121"/>
  <c r="BH121"/>
  <c r="BG121"/>
  <c r="BF121"/>
  <c r="T121"/>
  <c r="R121"/>
  <c r="P121"/>
  <c r="BI119"/>
  <c r="BH119"/>
  <c r="BG119"/>
  <c r="BF119"/>
  <c r="T119"/>
  <c r="R119"/>
  <c r="P119"/>
  <c r="BI117"/>
  <c r="BH117"/>
  <c r="BG117"/>
  <c r="BF117"/>
  <c r="T117"/>
  <c r="R117"/>
  <c r="P117"/>
  <c r="J113"/>
  <c r="J112"/>
  <c r="F112"/>
  <c r="F110"/>
  <c r="E108"/>
  <c r="J92"/>
  <c r="J91"/>
  <c r="F91"/>
  <c r="F89"/>
  <c r="E87"/>
  <c r="J18"/>
  <c r="E18"/>
  <c r="F92"/>
  <c r="J17"/>
  <c r="J12"/>
  <c r="J110"/>
  <c r="E7"/>
  <c r="E85"/>
  <c i="7" r="J37"/>
  <c r="J36"/>
  <c i="1" r="AY101"/>
  <c i="7" r="J35"/>
  <c i="1" r="AX101"/>
  <c i="7" r="BI247"/>
  <c r="BH247"/>
  <c r="BG247"/>
  <c r="BF247"/>
  <c r="T247"/>
  <c r="R247"/>
  <c r="P247"/>
  <c r="BI245"/>
  <c r="BH245"/>
  <c r="BG245"/>
  <c r="BF245"/>
  <c r="T245"/>
  <c r="R245"/>
  <c r="P245"/>
  <c r="BI243"/>
  <c r="BH243"/>
  <c r="BG243"/>
  <c r="BF243"/>
  <c r="T243"/>
  <c r="R243"/>
  <c r="P243"/>
  <c r="BI241"/>
  <c r="BH241"/>
  <c r="BG241"/>
  <c r="BF241"/>
  <c r="T241"/>
  <c r="R241"/>
  <c r="P241"/>
  <c r="BI239"/>
  <c r="BH239"/>
  <c r="BG239"/>
  <c r="BF239"/>
  <c r="T239"/>
  <c r="R239"/>
  <c r="P239"/>
  <c r="BI237"/>
  <c r="BH237"/>
  <c r="BG237"/>
  <c r="BF237"/>
  <c r="T237"/>
  <c r="R237"/>
  <c r="P237"/>
  <c r="BI235"/>
  <c r="BH235"/>
  <c r="BG235"/>
  <c r="BF235"/>
  <c r="T235"/>
  <c r="R235"/>
  <c r="P235"/>
  <c r="BI233"/>
  <c r="BH233"/>
  <c r="BG233"/>
  <c r="BF233"/>
  <c r="T233"/>
  <c r="R233"/>
  <c r="P233"/>
  <c r="BI231"/>
  <c r="BH231"/>
  <c r="BG231"/>
  <c r="BF231"/>
  <c r="T231"/>
  <c r="R231"/>
  <c r="P231"/>
  <c r="BI229"/>
  <c r="BH229"/>
  <c r="BG229"/>
  <c r="BF229"/>
  <c r="T229"/>
  <c r="R229"/>
  <c r="P229"/>
  <c r="BI227"/>
  <c r="BH227"/>
  <c r="BG227"/>
  <c r="BF227"/>
  <c r="T227"/>
  <c r="R227"/>
  <c r="P227"/>
  <c r="BI225"/>
  <c r="BH225"/>
  <c r="BG225"/>
  <c r="BF225"/>
  <c r="T225"/>
  <c r="R225"/>
  <c r="P225"/>
  <c r="BI223"/>
  <c r="BH223"/>
  <c r="BG223"/>
  <c r="BF223"/>
  <c r="T223"/>
  <c r="R223"/>
  <c r="P223"/>
  <c r="BI221"/>
  <c r="BH221"/>
  <c r="BG221"/>
  <c r="BF221"/>
  <c r="T221"/>
  <c r="R221"/>
  <c r="P221"/>
  <c r="BI219"/>
  <c r="BH219"/>
  <c r="BG219"/>
  <c r="BF219"/>
  <c r="T219"/>
  <c r="R219"/>
  <c r="P219"/>
  <c r="BI217"/>
  <c r="BH217"/>
  <c r="BG217"/>
  <c r="BF217"/>
  <c r="T217"/>
  <c r="R217"/>
  <c r="P217"/>
  <c r="BI215"/>
  <c r="BH215"/>
  <c r="BG215"/>
  <c r="BF215"/>
  <c r="T215"/>
  <c r="R215"/>
  <c r="P215"/>
  <c r="BI213"/>
  <c r="BH213"/>
  <c r="BG213"/>
  <c r="BF213"/>
  <c r="T213"/>
  <c r="R213"/>
  <c r="P213"/>
  <c r="BI211"/>
  <c r="BH211"/>
  <c r="BG211"/>
  <c r="BF211"/>
  <c r="T211"/>
  <c r="R211"/>
  <c r="P211"/>
  <c r="BI209"/>
  <c r="BH209"/>
  <c r="BG209"/>
  <c r="BF209"/>
  <c r="T209"/>
  <c r="R209"/>
  <c r="P209"/>
  <c r="BI207"/>
  <c r="BH207"/>
  <c r="BG207"/>
  <c r="BF207"/>
  <c r="T207"/>
  <c r="R207"/>
  <c r="P207"/>
  <c r="BI205"/>
  <c r="BH205"/>
  <c r="BG205"/>
  <c r="BF205"/>
  <c r="T205"/>
  <c r="R205"/>
  <c r="P205"/>
  <c r="BI203"/>
  <c r="BH203"/>
  <c r="BG203"/>
  <c r="BF203"/>
  <c r="T203"/>
  <c r="R203"/>
  <c r="P203"/>
  <c r="BI201"/>
  <c r="BH201"/>
  <c r="BG201"/>
  <c r="BF201"/>
  <c r="T201"/>
  <c r="R201"/>
  <c r="P201"/>
  <c r="BI199"/>
  <c r="BH199"/>
  <c r="BG199"/>
  <c r="BF199"/>
  <c r="T199"/>
  <c r="R199"/>
  <c r="P199"/>
  <c r="BI197"/>
  <c r="BH197"/>
  <c r="BG197"/>
  <c r="BF197"/>
  <c r="T197"/>
  <c r="R197"/>
  <c r="P197"/>
  <c r="BI195"/>
  <c r="BH195"/>
  <c r="BG195"/>
  <c r="BF195"/>
  <c r="T195"/>
  <c r="R195"/>
  <c r="P195"/>
  <c r="BI193"/>
  <c r="BH193"/>
  <c r="BG193"/>
  <c r="BF193"/>
  <c r="T193"/>
  <c r="R193"/>
  <c r="P193"/>
  <c r="BI191"/>
  <c r="BH191"/>
  <c r="BG191"/>
  <c r="BF191"/>
  <c r="T191"/>
  <c r="R191"/>
  <c r="P191"/>
  <c r="BI189"/>
  <c r="BH189"/>
  <c r="BG189"/>
  <c r="BF189"/>
  <c r="T189"/>
  <c r="R189"/>
  <c r="P189"/>
  <c r="BI187"/>
  <c r="BH187"/>
  <c r="BG187"/>
  <c r="BF187"/>
  <c r="T187"/>
  <c r="R187"/>
  <c r="P187"/>
  <c r="BI185"/>
  <c r="BH185"/>
  <c r="BG185"/>
  <c r="BF185"/>
  <c r="T185"/>
  <c r="R185"/>
  <c r="P185"/>
  <c r="BI183"/>
  <c r="BH183"/>
  <c r="BG183"/>
  <c r="BF183"/>
  <c r="T183"/>
  <c r="R183"/>
  <c r="P183"/>
  <c r="BI181"/>
  <c r="BH181"/>
  <c r="BG181"/>
  <c r="BF181"/>
  <c r="T181"/>
  <c r="R181"/>
  <c r="P181"/>
  <c r="BI179"/>
  <c r="BH179"/>
  <c r="BG179"/>
  <c r="BF179"/>
  <c r="T179"/>
  <c r="R179"/>
  <c r="P179"/>
  <c r="BI177"/>
  <c r="BH177"/>
  <c r="BG177"/>
  <c r="BF177"/>
  <c r="T177"/>
  <c r="R177"/>
  <c r="P177"/>
  <c r="BI175"/>
  <c r="BH175"/>
  <c r="BG175"/>
  <c r="BF175"/>
  <c r="T175"/>
  <c r="R175"/>
  <c r="P175"/>
  <c r="BI173"/>
  <c r="BH173"/>
  <c r="BG173"/>
  <c r="BF173"/>
  <c r="T173"/>
  <c r="R173"/>
  <c r="P173"/>
  <c r="BI171"/>
  <c r="BH171"/>
  <c r="BG171"/>
  <c r="BF171"/>
  <c r="T171"/>
  <c r="R171"/>
  <c r="P171"/>
  <c r="BI169"/>
  <c r="BH169"/>
  <c r="BG169"/>
  <c r="BF169"/>
  <c r="T169"/>
  <c r="R169"/>
  <c r="P169"/>
  <c r="BI167"/>
  <c r="BH167"/>
  <c r="BG167"/>
  <c r="BF167"/>
  <c r="T167"/>
  <c r="R167"/>
  <c r="P167"/>
  <c r="BI165"/>
  <c r="BH165"/>
  <c r="BG165"/>
  <c r="BF165"/>
  <c r="T165"/>
  <c r="R165"/>
  <c r="P165"/>
  <c r="BI163"/>
  <c r="BH163"/>
  <c r="BG163"/>
  <c r="BF163"/>
  <c r="T163"/>
  <c r="R163"/>
  <c r="P163"/>
  <c r="BI161"/>
  <c r="BH161"/>
  <c r="BG161"/>
  <c r="BF161"/>
  <c r="T161"/>
  <c r="R161"/>
  <c r="P161"/>
  <c r="BI159"/>
  <c r="BH159"/>
  <c r="BG159"/>
  <c r="BF159"/>
  <c r="T159"/>
  <c r="R159"/>
  <c r="P159"/>
  <c r="BI157"/>
  <c r="BH157"/>
  <c r="BG157"/>
  <c r="BF157"/>
  <c r="T157"/>
  <c r="R157"/>
  <c r="P157"/>
  <c r="BI155"/>
  <c r="BH155"/>
  <c r="BG155"/>
  <c r="BF155"/>
  <c r="T155"/>
  <c r="R155"/>
  <c r="P155"/>
  <c r="BI153"/>
  <c r="BH153"/>
  <c r="BG153"/>
  <c r="BF153"/>
  <c r="T153"/>
  <c r="R153"/>
  <c r="P153"/>
  <c r="BI151"/>
  <c r="BH151"/>
  <c r="BG151"/>
  <c r="BF151"/>
  <c r="T151"/>
  <c r="R151"/>
  <c r="P151"/>
  <c r="BI149"/>
  <c r="BH149"/>
  <c r="BG149"/>
  <c r="BF149"/>
  <c r="T149"/>
  <c r="R149"/>
  <c r="P149"/>
  <c r="BI147"/>
  <c r="BH147"/>
  <c r="BG147"/>
  <c r="BF147"/>
  <c r="T147"/>
  <c r="R147"/>
  <c r="P147"/>
  <c r="BI145"/>
  <c r="BH145"/>
  <c r="BG145"/>
  <c r="BF145"/>
  <c r="T145"/>
  <c r="R145"/>
  <c r="P145"/>
  <c r="BI143"/>
  <c r="BH143"/>
  <c r="BG143"/>
  <c r="BF143"/>
  <c r="T143"/>
  <c r="R143"/>
  <c r="P143"/>
  <c r="BI141"/>
  <c r="BH141"/>
  <c r="BG141"/>
  <c r="BF141"/>
  <c r="T141"/>
  <c r="R141"/>
  <c r="P141"/>
  <c r="BI139"/>
  <c r="BH139"/>
  <c r="BG139"/>
  <c r="BF139"/>
  <c r="T139"/>
  <c r="R139"/>
  <c r="P139"/>
  <c r="BI137"/>
  <c r="BH137"/>
  <c r="BG137"/>
  <c r="BF137"/>
  <c r="T137"/>
  <c r="R137"/>
  <c r="P137"/>
  <c r="BI135"/>
  <c r="BH135"/>
  <c r="BG135"/>
  <c r="BF135"/>
  <c r="T135"/>
  <c r="R135"/>
  <c r="P135"/>
  <c r="BI133"/>
  <c r="BH133"/>
  <c r="BG133"/>
  <c r="BF133"/>
  <c r="T133"/>
  <c r="R133"/>
  <c r="P133"/>
  <c r="BI131"/>
  <c r="BH131"/>
  <c r="BG131"/>
  <c r="BF131"/>
  <c r="T131"/>
  <c r="R131"/>
  <c r="P131"/>
  <c r="BI129"/>
  <c r="BH129"/>
  <c r="BG129"/>
  <c r="BF129"/>
  <c r="T129"/>
  <c r="R129"/>
  <c r="P129"/>
  <c r="BI127"/>
  <c r="BH127"/>
  <c r="BG127"/>
  <c r="BF127"/>
  <c r="T127"/>
  <c r="R127"/>
  <c r="P127"/>
  <c r="BI125"/>
  <c r="BH125"/>
  <c r="BG125"/>
  <c r="BF125"/>
  <c r="T125"/>
  <c r="R125"/>
  <c r="P125"/>
  <c r="BI123"/>
  <c r="BH123"/>
  <c r="BG123"/>
  <c r="BF123"/>
  <c r="T123"/>
  <c r="R123"/>
  <c r="P123"/>
  <c r="BI121"/>
  <c r="BH121"/>
  <c r="BG121"/>
  <c r="BF121"/>
  <c r="T121"/>
  <c r="R121"/>
  <c r="P121"/>
  <c r="BI119"/>
  <c r="BH119"/>
  <c r="BG119"/>
  <c r="BF119"/>
  <c r="T119"/>
  <c r="R119"/>
  <c r="P119"/>
  <c r="BI117"/>
  <c r="BH117"/>
  <c r="BG117"/>
  <c r="BF117"/>
  <c r="T117"/>
  <c r="R117"/>
  <c r="P117"/>
  <c r="J113"/>
  <c r="J112"/>
  <c r="F112"/>
  <c r="F110"/>
  <c r="E108"/>
  <c r="J92"/>
  <c r="J91"/>
  <c r="F91"/>
  <c r="F89"/>
  <c r="E87"/>
  <c r="J18"/>
  <c r="E18"/>
  <c r="F113"/>
  <c r="J17"/>
  <c r="J12"/>
  <c r="J110"/>
  <c r="E7"/>
  <c r="E106"/>
  <c i="6" r="J37"/>
  <c r="J36"/>
  <c i="1" r="AY100"/>
  <c i="6" r="J35"/>
  <c i="1" r="AX100"/>
  <c i="6" r="BI567"/>
  <c r="BH567"/>
  <c r="BG567"/>
  <c r="BF567"/>
  <c r="T567"/>
  <c r="T566"/>
  <c r="R567"/>
  <c r="R566"/>
  <c r="P567"/>
  <c r="P566"/>
  <c r="BI563"/>
  <c r="BH563"/>
  <c r="BG563"/>
  <c r="BF563"/>
  <c r="T563"/>
  <c r="T562"/>
  <c r="R563"/>
  <c r="R562"/>
  <c r="P563"/>
  <c r="P562"/>
  <c r="BI559"/>
  <c r="BH559"/>
  <c r="BG559"/>
  <c r="BF559"/>
  <c r="T559"/>
  <c r="R559"/>
  <c r="P559"/>
  <c r="BI556"/>
  <c r="BH556"/>
  <c r="BG556"/>
  <c r="BF556"/>
  <c r="T556"/>
  <c r="R556"/>
  <c r="P556"/>
  <c r="BI543"/>
  <c r="BH543"/>
  <c r="BG543"/>
  <c r="BF543"/>
  <c r="T543"/>
  <c r="R543"/>
  <c r="P543"/>
  <c r="BI530"/>
  <c r="BH530"/>
  <c r="BG530"/>
  <c r="BF530"/>
  <c r="T530"/>
  <c r="R530"/>
  <c r="P530"/>
  <c r="BI527"/>
  <c r="BH527"/>
  <c r="BG527"/>
  <c r="BF527"/>
  <c r="T527"/>
  <c r="R527"/>
  <c r="P527"/>
  <c r="BI509"/>
  <c r="BH509"/>
  <c r="BG509"/>
  <c r="BF509"/>
  <c r="T509"/>
  <c r="R509"/>
  <c r="P509"/>
  <c r="BI500"/>
  <c r="BH500"/>
  <c r="BG500"/>
  <c r="BF500"/>
  <c r="T500"/>
  <c r="R500"/>
  <c r="P500"/>
  <c r="BI492"/>
  <c r="BH492"/>
  <c r="BG492"/>
  <c r="BF492"/>
  <c r="T492"/>
  <c r="R492"/>
  <c r="P492"/>
  <c r="BI484"/>
  <c r="BH484"/>
  <c r="BG484"/>
  <c r="BF484"/>
  <c r="T484"/>
  <c r="R484"/>
  <c r="P484"/>
  <c r="BI476"/>
  <c r="BH476"/>
  <c r="BG476"/>
  <c r="BF476"/>
  <c r="T476"/>
  <c r="R476"/>
  <c r="P476"/>
  <c r="BI472"/>
  <c r="BH472"/>
  <c r="BG472"/>
  <c r="BF472"/>
  <c r="T472"/>
  <c r="R472"/>
  <c r="P472"/>
  <c r="BI469"/>
  <c r="BH469"/>
  <c r="BG469"/>
  <c r="BF469"/>
  <c r="T469"/>
  <c r="R469"/>
  <c r="P469"/>
  <c r="BI462"/>
  <c r="BH462"/>
  <c r="BG462"/>
  <c r="BF462"/>
  <c r="T462"/>
  <c r="R462"/>
  <c r="P462"/>
  <c r="BI453"/>
  <c r="BH453"/>
  <c r="BG453"/>
  <c r="BF453"/>
  <c r="T453"/>
  <c r="R453"/>
  <c r="P453"/>
  <c r="BI450"/>
  <c r="BH450"/>
  <c r="BG450"/>
  <c r="BF450"/>
  <c r="T450"/>
  <c r="R450"/>
  <c r="P450"/>
  <c r="BI443"/>
  <c r="BH443"/>
  <c r="BG443"/>
  <c r="BF443"/>
  <c r="T443"/>
  <c r="R443"/>
  <c r="P443"/>
  <c r="BI436"/>
  <c r="BH436"/>
  <c r="BG436"/>
  <c r="BF436"/>
  <c r="T436"/>
  <c r="R436"/>
  <c r="P436"/>
  <c r="BI433"/>
  <c r="BH433"/>
  <c r="BG433"/>
  <c r="BF433"/>
  <c r="T433"/>
  <c r="R433"/>
  <c r="P433"/>
  <c r="BI426"/>
  <c r="BH426"/>
  <c r="BG426"/>
  <c r="BF426"/>
  <c r="T426"/>
  <c r="R426"/>
  <c r="P426"/>
  <c r="BI419"/>
  <c r="BH419"/>
  <c r="BG419"/>
  <c r="BF419"/>
  <c r="T419"/>
  <c r="R419"/>
  <c r="P419"/>
  <c r="BI412"/>
  <c r="BH412"/>
  <c r="BG412"/>
  <c r="BF412"/>
  <c r="T412"/>
  <c r="R412"/>
  <c r="P412"/>
  <c r="BI408"/>
  <c r="BH408"/>
  <c r="BG408"/>
  <c r="BF408"/>
  <c r="T408"/>
  <c r="R408"/>
  <c r="P408"/>
  <c r="BI405"/>
  <c r="BH405"/>
  <c r="BG405"/>
  <c r="BF405"/>
  <c r="T405"/>
  <c r="R405"/>
  <c r="P405"/>
  <c r="BI399"/>
  <c r="BH399"/>
  <c r="BG399"/>
  <c r="BF399"/>
  <c r="T399"/>
  <c r="R399"/>
  <c r="P399"/>
  <c r="BI394"/>
  <c r="BH394"/>
  <c r="BG394"/>
  <c r="BF394"/>
  <c r="T394"/>
  <c r="R394"/>
  <c r="P394"/>
  <c r="BI389"/>
  <c r="BH389"/>
  <c r="BG389"/>
  <c r="BF389"/>
  <c r="T389"/>
  <c r="R389"/>
  <c r="P389"/>
  <c r="BI386"/>
  <c r="BH386"/>
  <c r="BG386"/>
  <c r="BF386"/>
  <c r="T386"/>
  <c r="R386"/>
  <c r="P386"/>
  <c r="BI381"/>
  <c r="BH381"/>
  <c r="BG381"/>
  <c r="BF381"/>
  <c r="T381"/>
  <c r="R381"/>
  <c r="P381"/>
  <c r="BI378"/>
  <c r="BH378"/>
  <c r="BG378"/>
  <c r="BF378"/>
  <c r="T378"/>
  <c r="R378"/>
  <c r="P378"/>
  <c r="BI374"/>
  <c r="BH374"/>
  <c r="BG374"/>
  <c r="BF374"/>
  <c r="T374"/>
  <c r="R374"/>
  <c r="P374"/>
  <c r="BI368"/>
  <c r="BH368"/>
  <c r="BG368"/>
  <c r="BF368"/>
  <c r="T368"/>
  <c r="R368"/>
  <c r="P368"/>
  <c r="BI365"/>
  <c r="BH365"/>
  <c r="BG365"/>
  <c r="BF365"/>
  <c r="T365"/>
  <c r="R365"/>
  <c r="P365"/>
  <c r="BI359"/>
  <c r="BH359"/>
  <c r="BG359"/>
  <c r="BF359"/>
  <c r="T359"/>
  <c r="R359"/>
  <c r="P359"/>
  <c r="BI356"/>
  <c r="BH356"/>
  <c r="BG356"/>
  <c r="BF356"/>
  <c r="T356"/>
  <c r="R356"/>
  <c r="P356"/>
  <c r="BI351"/>
  <c r="BH351"/>
  <c r="BG351"/>
  <c r="BF351"/>
  <c r="T351"/>
  <c r="R351"/>
  <c r="P351"/>
  <c r="BI348"/>
  <c r="BH348"/>
  <c r="BG348"/>
  <c r="BF348"/>
  <c r="T348"/>
  <c r="R348"/>
  <c r="P348"/>
  <c r="BI343"/>
  <c r="BH343"/>
  <c r="BG343"/>
  <c r="BF343"/>
  <c r="T343"/>
  <c r="R343"/>
  <c r="P343"/>
  <c r="BI340"/>
  <c r="BH340"/>
  <c r="BG340"/>
  <c r="BF340"/>
  <c r="T340"/>
  <c r="R340"/>
  <c r="P340"/>
  <c r="BI335"/>
  <c r="BH335"/>
  <c r="BG335"/>
  <c r="BF335"/>
  <c r="T335"/>
  <c r="T334"/>
  <c r="R335"/>
  <c r="R334"/>
  <c r="P335"/>
  <c r="P334"/>
  <c r="BI331"/>
  <c r="BH331"/>
  <c r="BG331"/>
  <c r="BF331"/>
  <c r="T331"/>
  <c r="R331"/>
  <c r="P331"/>
  <c r="BI326"/>
  <c r="BH326"/>
  <c r="BG326"/>
  <c r="BF326"/>
  <c r="T326"/>
  <c r="R326"/>
  <c r="P326"/>
  <c r="BI323"/>
  <c r="BH323"/>
  <c r="BG323"/>
  <c r="BF323"/>
  <c r="T323"/>
  <c r="R323"/>
  <c r="P323"/>
  <c r="BI320"/>
  <c r="BH320"/>
  <c r="BG320"/>
  <c r="BF320"/>
  <c r="T320"/>
  <c r="R320"/>
  <c r="P320"/>
  <c r="BI314"/>
  <c r="BH314"/>
  <c r="BG314"/>
  <c r="BF314"/>
  <c r="T314"/>
  <c r="R314"/>
  <c r="P314"/>
  <c r="BI304"/>
  <c r="BH304"/>
  <c r="BG304"/>
  <c r="BF304"/>
  <c r="T304"/>
  <c r="R304"/>
  <c r="P304"/>
  <c r="BI294"/>
  <c r="BH294"/>
  <c r="BG294"/>
  <c r="BF294"/>
  <c r="T294"/>
  <c r="R294"/>
  <c r="P294"/>
  <c r="BI289"/>
  <c r="BH289"/>
  <c r="BG289"/>
  <c r="BF289"/>
  <c r="T289"/>
  <c r="R289"/>
  <c r="P289"/>
  <c r="BI284"/>
  <c r="BH284"/>
  <c r="BG284"/>
  <c r="BF284"/>
  <c r="T284"/>
  <c r="R284"/>
  <c r="P284"/>
  <c r="BI274"/>
  <c r="BH274"/>
  <c r="BG274"/>
  <c r="BF274"/>
  <c r="T274"/>
  <c r="R274"/>
  <c r="P274"/>
  <c r="BI271"/>
  <c r="BH271"/>
  <c r="BG271"/>
  <c r="BF271"/>
  <c r="T271"/>
  <c r="R271"/>
  <c r="P271"/>
  <c r="BI266"/>
  <c r="BH266"/>
  <c r="BG266"/>
  <c r="BF266"/>
  <c r="T266"/>
  <c r="R266"/>
  <c r="P266"/>
  <c r="BI260"/>
  <c r="BH260"/>
  <c r="BG260"/>
  <c r="BF260"/>
  <c r="T260"/>
  <c r="R260"/>
  <c r="P260"/>
  <c r="BI252"/>
  <c r="BH252"/>
  <c r="BG252"/>
  <c r="BF252"/>
  <c r="T252"/>
  <c r="R252"/>
  <c r="P252"/>
  <c r="BI242"/>
  <c r="BH242"/>
  <c r="BG242"/>
  <c r="BF242"/>
  <c r="T242"/>
  <c r="R242"/>
  <c r="P242"/>
  <c r="BI231"/>
  <c r="BH231"/>
  <c r="BG231"/>
  <c r="BF231"/>
  <c r="T231"/>
  <c r="R231"/>
  <c r="P231"/>
  <c r="BI225"/>
  <c r="BH225"/>
  <c r="BG225"/>
  <c r="BF225"/>
  <c r="T225"/>
  <c r="R225"/>
  <c r="P225"/>
  <c r="BI215"/>
  <c r="BH215"/>
  <c r="BG215"/>
  <c r="BF215"/>
  <c r="T215"/>
  <c r="R215"/>
  <c r="P215"/>
  <c r="BI209"/>
  <c r="BH209"/>
  <c r="BG209"/>
  <c r="BF209"/>
  <c r="T209"/>
  <c r="R209"/>
  <c r="P209"/>
  <c r="BI203"/>
  <c r="BH203"/>
  <c r="BG203"/>
  <c r="BF203"/>
  <c r="T203"/>
  <c r="R203"/>
  <c r="P203"/>
  <c r="BI196"/>
  <c r="BH196"/>
  <c r="BG196"/>
  <c r="BF196"/>
  <c r="T196"/>
  <c r="R196"/>
  <c r="P196"/>
  <c r="BI191"/>
  <c r="BH191"/>
  <c r="BG191"/>
  <c r="BF191"/>
  <c r="T191"/>
  <c r="R191"/>
  <c r="P191"/>
  <c r="BI185"/>
  <c r="BH185"/>
  <c r="BG185"/>
  <c r="BF185"/>
  <c r="T185"/>
  <c r="R185"/>
  <c r="P185"/>
  <c r="BI180"/>
  <c r="BH180"/>
  <c r="BG180"/>
  <c r="BF180"/>
  <c r="T180"/>
  <c r="R180"/>
  <c r="P180"/>
  <c r="BI177"/>
  <c r="BH177"/>
  <c r="BG177"/>
  <c r="BF177"/>
  <c r="T177"/>
  <c r="R177"/>
  <c r="P177"/>
  <c r="BI172"/>
  <c r="BH172"/>
  <c r="BG172"/>
  <c r="BF172"/>
  <c r="T172"/>
  <c r="R172"/>
  <c r="P172"/>
  <c r="BI167"/>
  <c r="BH167"/>
  <c r="BG167"/>
  <c r="BF167"/>
  <c r="T167"/>
  <c r="R167"/>
  <c r="P167"/>
  <c r="BI162"/>
  <c r="BH162"/>
  <c r="BG162"/>
  <c r="BF162"/>
  <c r="T162"/>
  <c r="R162"/>
  <c r="P162"/>
  <c r="BI157"/>
  <c r="BH157"/>
  <c r="BG157"/>
  <c r="BF157"/>
  <c r="T157"/>
  <c r="R157"/>
  <c r="P157"/>
  <c r="BI150"/>
  <c r="BH150"/>
  <c r="BG150"/>
  <c r="BF150"/>
  <c r="T150"/>
  <c r="T142"/>
  <c r="R150"/>
  <c r="R142"/>
  <c r="P150"/>
  <c r="P142"/>
  <c r="BI143"/>
  <c r="BH143"/>
  <c r="BG143"/>
  <c r="BF143"/>
  <c r="T143"/>
  <c r="R143"/>
  <c r="P143"/>
  <c r="BI137"/>
  <c r="BH137"/>
  <c r="BG137"/>
  <c r="BF137"/>
  <c r="T137"/>
  <c r="T136"/>
  <c r="R137"/>
  <c r="R136"/>
  <c r="P137"/>
  <c r="P136"/>
  <c r="J131"/>
  <c r="J130"/>
  <c r="F130"/>
  <c r="F128"/>
  <c r="E126"/>
  <c r="J92"/>
  <c r="J91"/>
  <c r="F91"/>
  <c r="F89"/>
  <c r="E87"/>
  <c r="J18"/>
  <c r="E18"/>
  <c r="F131"/>
  <c r="J17"/>
  <c r="J12"/>
  <c r="J89"/>
  <c r="E7"/>
  <c r="E124"/>
  <c i="5" r="J39"/>
  <c r="J38"/>
  <c i="1" r="AY99"/>
  <c i="5" r="J37"/>
  <c i="1" r="AX99"/>
  <c i="5" r="BI127"/>
  <c r="BH127"/>
  <c r="BG127"/>
  <c r="BF127"/>
  <c r="T127"/>
  <c r="R127"/>
  <c r="P127"/>
  <c r="BI124"/>
  <c r="BH124"/>
  <c r="BG124"/>
  <c r="BF124"/>
  <c r="T124"/>
  <c r="R124"/>
  <c r="P124"/>
  <c r="BI121"/>
  <c r="BH121"/>
  <c r="BG121"/>
  <c r="BF121"/>
  <c r="T121"/>
  <c r="R121"/>
  <c r="P121"/>
  <c r="J117"/>
  <c r="J116"/>
  <c r="F116"/>
  <c r="F114"/>
  <c r="E112"/>
  <c r="J94"/>
  <c r="J93"/>
  <c r="F93"/>
  <c r="F91"/>
  <c r="E89"/>
  <c r="J20"/>
  <c r="E20"/>
  <c r="F117"/>
  <c r="J19"/>
  <c r="J14"/>
  <c r="J91"/>
  <c r="E7"/>
  <c r="E108"/>
  <c i="4" r="J37"/>
  <c r="J36"/>
  <c i="1" r="AY98"/>
  <c i="4" r="J35"/>
  <c i="1" r="AX98"/>
  <c i="4" r="BI149"/>
  <c r="BH149"/>
  <c r="BG149"/>
  <c r="BF149"/>
  <c r="T149"/>
  <c r="R149"/>
  <c r="P149"/>
  <c r="BI147"/>
  <c r="BH147"/>
  <c r="BG147"/>
  <c r="BF147"/>
  <c r="T147"/>
  <c r="R147"/>
  <c r="P147"/>
  <c r="BI145"/>
  <c r="BH145"/>
  <c r="BG145"/>
  <c r="BF145"/>
  <c r="T145"/>
  <c r="R145"/>
  <c r="P145"/>
  <c r="BI143"/>
  <c r="BH143"/>
  <c r="BG143"/>
  <c r="BF143"/>
  <c r="T143"/>
  <c r="R143"/>
  <c r="P143"/>
  <c r="BI141"/>
  <c r="BH141"/>
  <c r="BG141"/>
  <c r="BF141"/>
  <c r="T141"/>
  <c r="R141"/>
  <c r="P141"/>
  <c r="BI139"/>
  <c r="BH139"/>
  <c r="BG139"/>
  <c r="BF139"/>
  <c r="T139"/>
  <c r="R139"/>
  <c r="P139"/>
  <c r="BI137"/>
  <c r="BH137"/>
  <c r="BG137"/>
  <c r="BF137"/>
  <c r="T137"/>
  <c r="R137"/>
  <c r="P137"/>
  <c r="BI134"/>
  <c r="BH134"/>
  <c r="BG134"/>
  <c r="BF134"/>
  <c r="T134"/>
  <c r="R134"/>
  <c r="P134"/>
  <c r="BI132"/>
  <c r="BH132"/>
  <c r="BG132"/>
  <c r="BF132"/>
  <c r="T132"/>
  <c r="R132"/>
  <c r="P132"/>
  <c r="BI130"/>
  <c r="BH130"/>
  <c r="BG130"/>
  <c r="BF130"/>
  <c r="T130"/>
  <c r="R130"/>
  <c r="P130"/>
  <c r="BI128"/>
  <c r="BH128"/>
  <c r="BG128"/>
  <c r="BF128"/>
  <c r="T128"/>
  <c r="R128"/>
  <c r="P128"/>
  <c r="BI126"/>
  <c r="BH126"/>
  <c r="BG126"/>
  <c r="BF126"/>
  <c r="T126"/>
  <c r="R126"/>
  <c r="P126"/>
  <c r="BI124"/>
  <c r="BH124"/>
  <c r="BG124"/>
  <c r="BF124"/>
  <c r="T124"/>
  <c r="R124"/>
  <c r="P124"/>
  <c r="BI122"/>
  <c r="BH122"/>
  <c r="BG122"/>
  <c r="BF122"/>
  <c r="T122"/>
  <c r="R122"/>
  <c r="P122"/>
  <c r="BI120"/>
  <c r="BH120"/>
  <c r="BG120"/>
  <c r="BF120"/>
  <c r="T120"/>
  <c r="R120"/>
  <c r="P120"/>
  <c r="BI118"/>
  <c r="BH118"/>
  <c r="BG118"/>
  <c r="BF118"/>
  <c r="T118"/>
  <c r="R118"/>
  <c r="P118"/>
  <c r="J114"/>
  <c r="J113"/>
  <c r="F113"/>
  <c r="F111"/>
  <c r="E109"/>
  <c r="J92"/>
  <c r="J91"/>
  <c r="F91"/>
  <c r="F89"/>
  <c r="E87"/>
  <c r="J18"/>
  <c r="E18"/>
  <c r="F114"/>
  <c r="J17"/>
  <c r="J12"/>
  <c r="J111"/>
  <c r="E7"/>
  <c r="E107"/>
  <c i="3" r="J37"/>
  <c r="J36"/>
  <c i="1" r="AY96"/>
  <c i="3" r="J35"/>
  <c i="1" r="AX96"/>
  <c i="3" r="BI215"/>
  <c r="BH215"/>
  <c r="BG215"/>
  <c r="BF215"/>
  <c r="T215"/>
  <c r="R215"/>
  <c r="P215"/>
  <c r="BI213"/>
  <c r="BH213"/>
  <c r="BG213"/>
  <c r="BF213"/>
  <c r="T213"/>
  <c r="R213"/>
  <c r="P213"/>
  <c r="BI211"/>
  <c r="BH211"/>
  <c r="BG211"/>
  <c r="BF211"/>
  <c r="T211"/>
  <c r="R211"/>
  <c r="P211"/>
  <c r="BI209"/>
  <c r="BH209"/>
  <c r="BG209"/>
  <c r="BF209"/>
  <c r="T209"/>
  <c r="R209"/>
  <c r="P209"/>
  <c r="BI207"/>
  <c r="BH207"/>
  <c r="BG207"/>
  <c r="BF207"/>
  <c r="T207"/>
  <c r="R207"/>
  <c r="P207"/>
  <c r="BI205"/>
  <c r="BH205"/>
  <c r="BG205"/>
  <c r="BF205"/>
  <c r="T205"/>
  <c r="R205"/>
  <c r="P205"/>
  <c r="BI203"/>
  <c r="BH203"/>
  <c r="BG203"/>
  <c r="BF203"/>
  <c r="T203"/>
  <c r="R203"/>
  <c r="P203"/>
  <c r="BI201"/>
  <c r="BH201"/>
  <c r="BG201"/>
  <c r="BF201"/>
  <c r="T201"/>
  <c r="R201"/>
  <c r="P201"/>
  <c r="BI199"/>
  <c r="BH199"/>
  <c r="BG199"/>
  <c r="BF199"/>
  <c r="T199"/>
  <c r="R199"/>
  <c r="P199"/>
  <c r="BI197"/>
  <c r="BH197"/>
  <c r="BG197"/>
  <c r="BF197"/>
  <c r="T197"/>
  <c r="R197"/>
  <c r="P197"/>
  <c r="BI195"/>
  <c r="BH195"/>
  <c r="BG195"/>
  <c r="BF195"/>
  <c r="T195"/>
  <c r="R195"/>
  <c r="P195"/>
  <c r="BI193"/>
  <c r="BH193"/>
  <c r="BG193"/>
  <c r="BF193"/>
  <c r="T193"/>
  <c r="R193"/>
  <c r="P193"/>
  <c r="BI191"/>
  <c r="BH191"/>
  <c r="BG191"/>
  <c r="BF191"/>
  <c r="T191"/>
  <c r="R191"/>
  <c r="P191"/>
  <c r="BI189"/>
  <c r="BH189"/>
  <c r="BG189"/>
  <c r="BF189"/>
  <c r="T189"/>
  <c r="R189"/>
  <c r="P189"/>
  <c r="BI187"/>
  <c r="BH187"/>
  <c r="BG187"/>
  <c r="BF187"/>
  <c r="T187"/>
  <c r="R187"/>
  <c r="P187"/>
  <c r="BI185"/>
  <c r="BH185"/>
  <c r="BG185"/>
  <c r="BF185"/>
  <c r="T185"/>
  <c r="R185"/>
  <c r="P185"/>
  <c r="BI183"/>
  <c r="BH183"/>
  <c r="BG183"/>
  <c r="BF183"/>
  <c r="T183"/>
  <c r="R183"/>
  <c r="P183"/>
  <c r="BI181"/>
  <c r="BH181"/>
  <c r="BG181"/>
  <c r="BF181"/>
  <c r="T181"/>
  <c r="R181"/>
  <c r="P181"/>
  <c r="BI179"/>
  <c r="BH179"/>
  <c r="BG179"/>
  <c r="BF179"/>
  <c r="T179"/>
  <c r="R179"/>
  <c r="P179"/>
  <c r="BI177"/>
  <c r="BH177"/>
  <c r="BG177"/>
  <c r="BF177"/>
  <c r="T177"/>
  <c r="R177"/>
  <c r="P177"/>
  <c r="BI175"/>
  <c r="BH175"/>
  <c r="BG175"/>
  <c r="BF175"/>
  <c r="T175"/>
  <c r="R175"/>
  <c r="P175"/>
  <c r="BI173"/>
  <c r="BH173"/>
  <c r="BG173"/>
  <c r="BF173"/>
  <c r="T173"/>
  <c r="R173"/>
  <c r="P173"/>
  <c r="BI171"/>
  <c r="BH171"/>
  <c r="BG171"/>
  <c r="BF171"/>
  <c r="T171"/>
  <c r="R171"/>
  <c r="P171"/>
  <c r="BI169"/>
  <c r="BH169"/>
  <c r="BG169"/>
  <c r="BF169"/>
  <c r="T169"/>
  <c r="R169"/>
  <c r="P169"/>
  <c r="BI167"/>
  <c r="BH167"/>
  <c r="BG167"/>
  <c r="BF167"/>
  <c r="T167"/>
  <c r="R167"/>
  <c r="P167"/>
  <c r="BI165"/>
  <c r="BH165"/>
  <c r="BG165"/>
  <c r="BF165"/>
  <c r="T165"/>
  <c r="R165"/>
  <c r="P165"/>
  <c r="BI163"/>
  <c r="BH163"/>
  <c r="BG163"/>
  <c r="BF163"/>
  <c r="T163"/>
  <c r="R163"/>
  <c r="P163"/>
  <c r="BI161"/>
  <c r="BH161"/>
  <c r="BG161"/>
  <c r="BF161"/>
  <c r="T161"/>
  <c r="R161"/>
  <c r="P161"/>
  <c r="BI159"/>
  <c r="BH159"/>
  <c r="BG159"/>
  <c r="BF159"/>
  <c r="T159"/>
  <c r="R159"/>
  <c r="P159"/>
  <c r="BI157"/>
  <c r="BH157"/>
  <c r="BG157"/>
  <c r="BF157"/>
  <c r="T157"/>
  <c r="R157"/>
  <c r="P157"/>
  <c r="BI155"/>
  <c r="BH155"/>
  <c r="BG155"/>
  <c r="BF155"/>
  <c r="T155"/>
  <c r="R155"/>
  <c r="P155"/>
  <c r="BI153"/>
  <c r="BH153"/>
  <c r="BG153"/>
  <c r="BF153"/>
  <c r="T153"/>
  <c r="R153"/>
  <c r="P153"/>
  <c r="BI151"/>
  <c r="BH151"/>
  <c r="BG151"/>
  <c r="BF151"/>
  <c r="T151"/>
  <c r="R151"/>
  <c r="P151"/>
  <c r="BI149"/>
  <c r="BH149"/>
  <c r="BG149"/>
  <c r="BF149"/>
  <c r="T149"/>
  <c r="R149"/>
  <c r="P149"/>
  <c r="BI147"/>
  <c r="BH147"/>
  <c r="BG147"/>
  <c r="BF147"/>
  <c r="T147"/>
  <c r="R147"/>
  <c r="P147"/>
  <c r="BI145"/>
  <c r="BH145"/>
  <c r="BG145"/>
  <c r="BF145"/>
  <c r="T145"/>
  <c r="R145"/>
  <c r="P145"/>
  <c r="BI143"/>
  <c r="BH143"/>
  <c r="BG143"/>
  <c r="BF143"/>
  <c r="T143"/>
  <c r="R143"/>
  <c r="P143"/>
  <c r="BI141"/>
  <c r="BH141"/>
  <c r="BG141"/>
  <c r="BF141"/>
  <c r="T141"/>
  <c r="R141"/>
  <c r="P141"/>
  <c r="BI139"/>
  <c r="BH139"/>
  <c r="BG139"/>
  <c r="BF139"/>
  <c r="T139"/>
  <c r="R139"/>
  <c r="P139"/>
  <c r="BI137"/>
  <c r="BH137"/>
  <c r="BG137"/>
  <c r="BF137"/>
  <c r="T137"/>
  <c r="R137"/>
  <c r="P137"/>
  <c r="BI135"/>
  <c r="BH135"/>
  <c r="BG135"/>
  <c r="BF135"/>
  <c r="T135"/>
  <c r="R135"/>
  <c r="P135"/>
  <c r="BI133"/>
  <c r="BH133"/>
  <c r="BG133"/>
  <c r="BF133"/>
  <c r="T133"/>
  <c r="R133"/>
  <c r="P133"/>
  <c r="BI131"/>
  <c r="BH131"/>
  <c r="BG131"/>
  <c r="BF131"/>
  <c r="T131"/>
  <c r="R131"/>
  <c r="P131"/>
  <c r="BI129"/>
  <c r="BH129"/>
  <c r="BG129"/>
  <c r="BF129"/>
  <c r="T129"/>
  <c r="R129"/>
  <c r="P129"/>
  <c r="BI127"/>
  <c r="BH127"/>
  <c r="BG127"/>
  <c r="BF127"/>
  <c r="T127"/>
  <c r="R127"/>
  <c r="P127"/>
  <c r="BI125"/>
  <c r="BH125"/>
  <c r="BG125"/>
  <c r="BF125"/>
  <c r="T125"/>
  <c r="R125"/>
  <c r="P125"/>
  <c r="BI123"/>
  <c r="BH123"/>
  <c r="BG123"/>
  <c r="BF123"/>
  <c r="T123"/>
  <c r="R123"/>
  <c r="P123"/>
  <c r="BI121"/>
  <c r="BH121"/>
  <c r="BG121"/>
  <c r="BF121"/>
  <c r="T121"/>
  <c r="R121"/>
  <c r="P121"/>
  <c r="BI119"/>
  <c r="BH119"/>
  <c r="BG119"/>
  <c r="BF119"/>
  <c r="T119"/>
  <c r="R119"/>
  <c r="P119"/>
  <c r="BI117"/>
  <c r="BH117"/>
  <c r="BG117"/>
  <c r="BF117"/>
  <c r="T117"/>
  <c r="R117"/>
  <c r="P117"/>
  <c r="J113"/>
  <c r="J112"/>
  <c r="F112"/>
  <c r="F110"/>
  <c r="E108"/>
  <c r="J92"/>
  <c r="J91"/>
  <c r="F91"/>
  <c r="F89"/>
  <c r="E87"/>
  <c r="J18"/>
  <c r="E18"/>
  <c r="F113"/>
  <c r="J17"/>
  <c r="J12"/>
  <c r="J110"/>
  <c r="E7"/>
  <c r="E85"/>
  <c i="2" r="J37"/>
  <c r="J36"/>
  <c i="1" r="AY95"/>
  <c i="2" r="J35"/>
  <c i="1" r="AX95"/>
  <c i="2" r="BI163"/>
  <c r="BH163"/>
  <c r="BG163"/>
  <c r="BF163"/>
  <c r="T163"/>
  <c r="R163"/>
  <c r="P163"/>
  <c r="BI161"/>
  <c r="BH161"/>
  <c r="BG161"/>
  <c r="BF161"/>
  <c r="T161"/>
  <c r="R161"/>
  <c r="P161"/>
  <c r="BI159"/>
  <c r="BH159"/>
  <c r="BG159"/>
  <c r="BF159"/>
  <c r="T159"/>
  <c r="R159"/>
  <c r="P159"/>
  <c r="BI157"/>
  <c r="BH157"/>
  <c r="BG157"/>
  <c r="BF157"/>
  <c r="T157"/>
  <c r="R157"/>
  <c r="P157"/>
  <c r="BI155"/>
  <c r="BH155"/>
  <c r="BG155"/>
  <c r="BF155"/>
  <c r="T155"/>
  <c r="R155"/>
  <c r="P155"/>
  <c r="BI153"/>
  <c r="BH153"/>
  <c r="BG153"/>
  <c r="BF153"/>
  <c r="T153"/>
  <c r="R153"/>
  <c r="P153"/>
  <c r="BI151"/>
  <c r="BH151"/>
  <c r="BG151"/>
  <c r="BF151"/>
  <c r="T151"/>
  <c r="R151"/>
  <c r="P151"/>
  <c r="BI149"/>
  <c r="BH149"/>
  <c r="BG149"/>
  <c r="BF149"/>
  <c r="T149"/>
  <c r="R149"/>
  <c r="P149"/>
  <c r="BI147"/>
  <c r="BH147"/>
  <c r="BG147"/>
  <c r="BF147"/>
  <c r="T147"/>
  <c r="R147"/>
  <c r="P147"/>
  <c r="BI145"/>
  <c r="BH145"/>
  <c r="BG145"/>
  <c r="BF145"/>
  <c r="T145"/>
  <c r="R145"/>
  <c r="P145"/>
  <c r="BI143"/>
  <c r="BH143"/>
  <c r="BG143"/>
  <c r="BF143"/>
  <c r="T143"/>
  <c r="R143"/>
  <c r="P143"/>
  <c r="BI141"/>
  <c r="BH141"/>
  <c r="BG141"/>
  <c r="BF141"/>
  <c r="T141"/>
  <c r="R141"/>
  <c r="P141"/>
  <c r="BI139"/>
  <c r="BH139"/>
  <c r="BG139"/>
  <c r="BF139"/>
  <c r="T139"/>
  <c r="R139"/>
  <c r="P139"/>
  <c r="BI137"/>
  <c r="BH137"/>
  <c r="BG137"/>
  <c r="BF137"/>
  <c r="T137"/>
  <c r="R137"/>
  <c r="P137"/>
  <c r="BI135"/>
  <c r="BH135"/>
  <c r="BG135"/>
  <c r="BF135"/>
  <c r="T135"/>
  <c r="R135"/>
  <c r="P135"/>
  <c r="BI133"/>
  <c r="BH133"/>
  <c r="BG133"/>
  <c r="BF133"/>
  <c r="T133"/>
  <c r="R133"/>
  <c r="P133"/>
  <c r="BI131"/>
  <c r="BH131"/>
  <c r="BG131"/>
  <c r="BF131"/>
  <c r="T131"/>
  <c r="R131"/>
  <c r="P131"/>
  <c r="BI129"/>
  <c r="BH129"/>
  <c r="BG129"/>
  <c r="BF129"/>
  <c r="T129"/>
  <c r="R129"/>
  <c r="P129"/>
  <c r="BI127"/>
  <c r="BH127"/>
  <c r="BG127"/>
  <c r="BF127"/>
  <c r="T127"/>
  <c r="R127"/>
  <c r="P127"/>
  <c r="BI125"/>
  <c r="BH125"/>
  <c r="BG125"/>
  <c r="BF125"/>
  <c r="T125"/>
  <c r="R125"/>
  <c r="P125"/>
  <c r="BI123"/>
  <c r="BH123"/>
  <c r="BG123"/>
  <c r="BF123"/>
  <c r="T123"/>
  <c r="R123"/>
  <c r="P123"/>
  <c r="BI121"/>
  <c r="BH121"/>
  <c r="BG121"/>
  <c r="BF121"/>
  <c r="T121"/>
  <c r="R121"/>
  <c r="P121"/>
  <c r="BI119"/>
  <c r="BH119"/>
  <c r="BG119"/>
  <c r="BF119"/>
  <c r="T119"/>
  <c r="R119"/>
  <c r="P119"/>
  <c r="BI117"/>
  <c r="BH117"/>
  <c r="BG117"/>
  <c r="BF117"/>
  <c r="T117"/>
  <c r="R117"/>
  <c r="P117"/>
  <c r="J113"/>
  <c r="J112"/>
  <c r="F112"/>
  <c r="F110"/>
  <c r="E108"/>
  <c r="J92"/>
  <c r="J91"/>
  <c r="F91"/>
  <c r="F89"/>
  <c r="E87"/>
  <c r="J18"/>
  <c r="E18"/>
  <c r="F92"/>
  <c r="J17"/>
  <c r="J12"/>
  <c r="J89"/>
  <c r="E7"/>
  <c r="E85"/>
  <c i="1" r="L90"/>
  <c r="AM90"/>
  <c r="AM89"/>
  <c r="L89"/>
  <c r="AM87"/>
  <c r="L87"/>
  <c r="L85"/>
  <c r="L84"/>
  <c i="88" r="BK126"/>
  <c r="J126"/>
  <c r="BK123"/>
  <c r="J123"/>
  <c r="BK120"/>
  <c r="J120"/>
  <c r="BK117"/>
  <c r="J117"/>
  <c i="87" r="BK133"/>
  <c r="BK129"/>
  <c r="BK127"/>
  <c r="J123"/>
  <c r="BK121"/>
  <c i="86" r="BK137"/>
  <c r="BK135"/>
  <c r="J129"/>
  <c r="BK127"/>
  <c r="BK125"/>
  <c r="J123"/>
  <c r="J121"/>
  <c r="BK117"/>
  <c i="85" r="BK403"/>
  <c r="J401"/>
  <c r="BK399"/>
  <c r="BK397"/>
  <c r="J395"/>
  <c r="J393"/>
  <c r="J389"/>
  <c r="BK387"/>
  <c r="BK379"/>
  <c r="BK371"/>
  <c r="BK369"/>
  <c r="J367"/>
  <c r="BK363"/>
  <c r="BK361"/>
  <c r="J359"/>
  <c r="BK357"/>
  <c r="BK353"/>
  <c r="J351"/>
  <c r="J347"/>
  <c r="BK343"/>
  <c r="J341"/>
  <c r="J339"/>
  <c r="BK335"/>
  <c r="BK333"/>
  <c r="J331"/>
  <c r="BK325"/>
  <c r="BK319"/>
  <c r="BK317"/>
  <c r="BK309"/>
  <c r="J307"/>
  <c r="BK305"/>
  <c r="BK303"/>
  <c r="BK299"/>
  <c r="J293"/>
  <c r="J291"/>
  <c r="J289"/>
  <c r="J279"/>
  <c r="J277"/>
  <c r="BK269"/>
  <c r="BK267"/>
  <c r="J267"/>
  <c r="BK261"/>
  <c r="BK259"/>
  <c r="J257"/>
  <c r="J253"/>
  <c r="BK245"/>
  <c r="J243"/>
  <c r="J239"/>
  <c r="J235"/>
  <c r="BK233"/>
  <c r="BK229"/>
  <c r="BK227"/>
  <c r="BK221"/>
  <c r="J215"/>
  <c r="J209"/>
  <c r="J207"/>
  <c r="BK203"/>
  <c r="BK201"/>
  <c r="BK199"/>
  <c r="BK197"/>
  <c r="BK193"/>
  <c r="BK191"/>
  <c r="J189"/>
  <c r="BK183"/>
  <c r="J181"/>
  <c r="BK179"/>
  <c r="J177"/>
  <c r="BK175"/>
  <c r="J173"/>
  <c r="J163"/>
  <c r="J161"/>
  <c r="J159"/>
  <c r="J157"/>
  <c r="J149"/>
  <c r="BK139"/>
  <c r="BK133"/>
  <c r="BK131"/>
  <c r="BK129"/>
  <c r="BK125"/>
  <c r="J121"/>
  <c r="J119"/>
  <c r="J117"/>
  <c i="84" r="BK125"/>
  <c r="J123"/>
  <c i="83" r="J135"/>
  <c r="BK133"/>
  <c r="BK131"/>
  <c r="J127"/>
  <c i="82" r="BK217"/>
  <c r="J211"/>
  <c r="J200"/>
  <c r="J197"/>
  <c r="J194"/>
  <c r="BK190"/>
  <c r="J177"/>
  <c r="J167"/>
  <c r="BK160"/>
  <c r="BK155"/>
  <c r="J153"/>
  <c r="J151"/>
  <c r="BK146"/>
  <c r="J133"/>
  <c i="81" r="BK127"/>
  <c i="80" r="J133"/>
  <c r="J131"/>
  <c r="J127"/>
  <c r="J123"/>
  <c i="79" r="J149"/>
  <c r="BK146"/>
  <c r="BK137"/>
  <c r="J133"/>
  <c i="78" r="J130"/>
  <c r="BK127"/>
  <c i="77" r="BK232"/>
  <c r="BK228"/>
  <c r="BK224"/>
  <c r="J205"/>
  <c r="J151"/>
  <c r="BK147"/>
  <c r="BK143"/>
  <c i="76" r="J135"/>
  <c r="J127"/>
  <c i="75" r="J331"/>
  <c r="J319"/>
  <c r="BK312"/>
  <c r="J308"/>
  <c r="BK301"/>
  <c r="J294"/>
  <c r="BK292"/>
  <c r="J282"/>
  <c r="BK264"/>
  <c r="BK259"/>
  <c r="J255"/>
  <c r="J247"/>
  <c r="BK240"/>
  <c r="BK217"/>
  <c r="J199"/>
  <c r="J194"/>
  <c r="BK190"/>
  <c r="J183"/>
  <c r="J150"/>
  <c r="BK145"/>
  <c i="74" r="BK130"/>
  <c i="73" r="BK253"/>
  <c r="J253"/>
  <c r="BK244"/>
  <c r="J239"/>
  <c r="J233"/>
  <c r="J220"/>
  <c r="J198"/>
  <c r="BK164"/>
  <c r="J156"/>
  <c r="BK140"/>
  <c r="J133"/>
  <c i="72" r="J130"/>
  <c i="71" r="BK292"/>
  <c r="BK278"/>
  <c r="BK272"/>
  <c r="BK270"/>
  <c r="BK252"/>
  <c r="BK248"/>
  <c r="J241"/>
  <c r="J230"/>
  <c r="BK201"/>
  <c r="BK168"/>
  <c r="J160"/>
  <c r="J155"/>
  <c r="BK148"/>
  <c r="J140"/>
  <c i="69" r="BK232"/>
  <c r="J232"/>
  <c r="J226"/>
  <c r="BK204"/>
  <c r="BK200"/>
  <c r="BK190"/>
  <c r="J188"/>
  <c r="BK182"/>
  <c r="BK174"/>
  <c r="J172"/>
  <c r="BK168"/>
  <c r="BK146"/>
  <c r="J138"/>
  <c r="J131"/>
  <c i="68" r="BK130"/>
  <c i="67" r="BK206"/>
  <c r="J201"/>
  <c r="J197"/>
  <c r="BK193"/>
  <c r="BK180"/>
  <c r="BK167"/>
  <c r="J163"/>
  <c r="J161"/>
  <c r="J157"/>
  <c r="BK152"/>
  <c i="66" r="J126"/>
  <c i="65" r="BK236"/>
  <c r="J236"/>
  <c r="J227"/>
  <c r="BK223"/>
  <c r="J219"/>
  <c r="J217"/>
  <c r="BK211"/>
  <c r="J194"/>
  <c r="BK178"/>
  <c r="BK174"/>
  <c r="J169"/>
  <c r="BK159"/>
  <c r="J140"/>
  <c r="BK132"/>
  <c i="63" r="BK205"/>
  <c r="J201"/>
  <c r="BK174"/>
  <c r="BK170"/>
  <c r="J164"/>
  <c r="J159"/>
  <c r="BK139"/>
  <c r="BK135"/>
  <c r="J131"/>
  <c i="62" r="J125"/>
  <c i="61" r="J206"/>
  <c r="BK202"/>
  <c r="BK169"/>
  <c r="J165"/>
  <c r="BK161"/>
  <c r="BK135"/>
  <c r="BK131"/>
  <c i="59" r="BK189"/>
  <c r="BK185"/>
  <c r="BK183"/>
  <c r="J177"/>
  <c r="J162"/>
  <c r="BK160"/>
  <c r="J156"/>
  <c r="BK137"/>
  <c r="J133"/>
  <c i="58" r="BK125"/>
  <c i="57" r="J251"/>
  <c r="J238"/>
  <c r="J232"/>
  <c r="J225"/>
  <c r="J216"/>
  <c r="J208"/>
  <c r="BK193"/>
  <c r="J184"/>
  <c r="J181"/>
  <c r="J175"/>
  <c r="J171"/>
  <c i="47" r="J223"/>
  <c r="BK206"/>
  <c r="J204"/>
  <c r="J202"/>
  <c r="J187"/>
  <c r="J172"/>
  <c r="BK165"/>
  <c r="BK160"/>
  <c r="BK150"/>
  <c r="BK146"/>
  <c r="BK141"/>
  <c r="J137"/>
  <c r="J132"/>
  <c i="45" r="J224"/>
  <c r="J220"/>
  <c r="J217"/>
  <c r="J215"/>
  <c r="BK211"/>
  <c r="J188"/>
  <c r="J186"/>
  <c r="BK182"/>
  <c r="BK180"/>
  <c r="J173"/>
  <c r="BK169"/>
  <c r="BK163"/>
  <c r="J148"/>
  <c r="BK144"/>
  <c r="BK141"/>
  <c r="J137"/>
  <c r="J132"/>
  <c i="44" r="J130"/>
  <c r="BK126"/>
  <c i="43" r="BK328"/>
  <c r="BK321"/>
  <c r="BK317"/>
  <c r="J313"/>
  <c r="BK308"/>
  <c r="BK300"/>
  <c r="J296"/>
  <c r="J283"/>
  <c r="BK262"/>
  <c r="J248"/>
  <c r="J244"/>
  <c r="J240"/>
  <c r="BK226"/>
  <c r="BK219"/>
  <c r="BK211"/>
  <c r="BK202"/>
  <c r="BK193"/>
  <c r="BK187"/>
  <c r="J185"/>
  <c r="J172"/>
  <c r="J168"/>
  <c r="BK150"/>
  <c r="J143"/>
  <c r="BK131"/>
  <c i="41" r="J431"/>
  <c r="J405"/>
  <c r="J400"/>
  <c r="J390"/>
  <c r="J386"/>
  <c r="J371"/>
  <c r="J359"/>
  <c r="J355"/>
  <c r="J351"/>
  <c r="BK345"/>
  <c r="BK304"/>
  <c r="J284"/>
  <c r="J270"/>
  <c r="BK265"/>
  <c r="BK263"/>
  <c r="BK259"/>
  <c r="BK247"/>
  <c r="BK243"/>
  <c r="J221"/>
  <c r="J206"/>
  <c r="BK195"/>
  <c r="J186"/>
  <c r="BK167"/>
  <c r="J167"/>
  <c r="J165"/>
  <c r="J155"/>
  <c r="J151"/>
  <c r="BK135"/>
  <c i="40" r="BK127"/>
  <c i="39" r="BK345"/>
  <c r="J341"/>
  <c r="J298"/>
  <c r="J287"/>
  <c r="BK283"/>
  <c r="BK277"/>
  <c r="J252"/>
  <c r="BK248"/>
  <c r="J235"/>
  <c r="BK231"/>
  <c r="J201"/>
  <c r="BK199"/>
  <c r="J190"/>
  <c r="BK188"/>
  <c r="J184"/>
  <c r="J175"/>
  <c r="BK171"/>
  <c r="J152"/>
  <c r="J143"/>
  <c r="BK139"/>
  <c r="BK132"/>
  <c i="38" r="BK135"/>
  <c i="37" r="J323"/>
  <c r="J313"/>
  <c r="J306"/>
  <c r="J294"/>
  <c r="J280"/>
  <c r="J266"/>
  <c r="J255"/>
  <c r="BK251"/>
  <c r="BK234"/>
  <c r="J216"/>
  <c r="J198"/>
  <c r="J196"/>
  <c r="BK192"/>
  <c r="J163"/>
  <c r="BK150"/>
  <c r="J145"/>
  <c r="J141"/>
  <c i="36" r="J126"/>
  <c i="35" r="BK240"/>
  <c r="BK234"/>
  <c r="J218"/>
  <c r="J214"/>
  <c r="J206"/>
  <c r="J193"/>
  <c r="J176"/>
  <c r="J170"/>
  <c r="J167"/>
  <c r="BK161"/>
  <c r="J136"/>
  <c i="34" r="BK126"/>
  <c i="33" r="BK234"/>
  <c r="J226"/>
  <c r="BK224"/>
  <c r="J213"/>
  <c r="BK209"/>
  <c r="J205"/>
  <c r="J201"/>
  <c r="J197"/>
  <c r="BK187"/>
  <c r="J182"/>
  <c r="J177"/>
  <c r="BK170"/>
  <c r="BK139"/>
  <c r="BK131"/>
  <c i="32" r="J130"/>
  <c r="J126"/>
  <c i="31" r="BK244"/>
  <c r="J238"/>
  <c r="BK232"/>
  <c r="J225"/>
  <c r="J221"/>
  <c r="J215"/>
  <c r="J208"/>
  <c r="BK200"/>
  <c r="J181"/>
  <c r="BK176"/>
  <c r="J160"/>
  <c r="BK155"/>
  <c r="J139"/>
  <c r="J135"/>
  <c r="BK131"/>
  <c i="29" r="J232"/>
  <c r="BK228"/>
  <c r="BK225"/>
  <c r="BK220"/>
  <c r="J210"/>
  <c r="BK181"/>
  <c r="BK177"/>
  <c r="J170"/>
  <c r="J168"/>
  <c r="BK165"/>
  <c r="J161"/>
  <c r="J156"/>
  <c r="J135"/>
  <c i="27" r="BK178"/>
  <c r="J173"/>
  <c r="J170"/>
  <c r="J167"/>
  <c r="J162"/>
  <c r="J154"/>
  <c r="BK150"/>
  <c r="J146"/>
  <c r="J142"/>
  <c i="26" r="BK350"/>
  <c r="J333"/>
  <c r="J325"/>
  <c r="BK318"/>
  <c r="J314"/>
  <c r="BK305"/>
  <c r="J280"/>
  <c r="J275"/>
  <c r="J271"/>
  <c r="BK267"/>
  <c r="BK261"/>
  <c r="BK258"/>
  <c r="J250"/>
  <c r="J241"/>
  <c r="J217"/>
  <c r="BK192"/>
  <c r="BK183"/>
  <c r="J180"/>
  <c r="J176"/>
  <c r="BK166"/>
  <c r="J157"/>
  <c r="J153"/>
  <c r="BK150"/>
  <c r="BK134"/>
  <c i="25" r="J138"/>
  <c r="BK134"/>
  <c r="J130"/>
  <c i="24" r="BK167"/>
  <c r="J146"/>
  <c r="J138"/>
  <c r="J130"/>
  <c r="BK126"/>
  <c i="23" r="J331"/>
  <c r="J328"/>
  <c r="J323"/>
  <c r="J303"/>
  <c r="BK294"/>
  <c r="J291"/>
  <c r="BK288"/>
  <c r="BK267"/>
  <c r="J265"/>
  <c r="BK259"/>
  <c r="BK244"/>
  <c r="BK237"/>
  <c r="BK232"/>
  <c r="BK199"/>
  <c r="BK181"/>
  <c r="J172"/>
  <c r="J156"/>
  <c r="BK154"/>
  <c r="J146"/>
  <c r="J137"/>
  <c r="J134"/>
  <c i="22" r="BK130"/>
  <c i="21" r="BK280"/>
  <c r="BK273"/>
  <c r="BK264"/>
  <c r="J259"/>
  <c r="J257"/>
  <c r="BK247"/>
  <c r="BK223"/>
  <c r="BK219"/>
  <c r="J217"/>
  <c r="J212"/>
  <c r="BK203"/>
  <c r="BK197"/>
  <c r="BK193"/>
  <c r="BK188"/>
  <c r="J161"/>
  <c r="BK157"/>
  <c r="BK141"/>
  <c r="J132"/>
  <c i="19" r="J290"/>
  <c r="BK286"/>
  <c r="J273"/>
  <c r="BK256"/>
  <c r="BK233"/>
  <c r="BK209"/>
  <c r="J205"/>
  <c r="J179"/>
  <c r="BK171"/>
  <c r="J161"/>
  <c r="J138"/>
  <c i="18" r="J135"/>
  <c r="J131"/>
  <c r="J127"/>
  <c i="17" r="J304"/>
  <c r="J273"/>
  <c r="J267"/>
  <c r="J261"/>
  <c r="J242"/>
  <c r="J199"/>
  <c r="BK178"/>
  <c r="J133"/>
  <c i="16" r="BK135"/>
  <c r="BK131"/>
  <c i="15" r="J265"/>
  <c r="J263"/>
  <c r="BK259"/>
  <c r="J257"/>
  <c r="J252"/>
  <c r="J248"/>
  <c r="J236"/>
  <c r="BK211"/>
  <c r="J197"/>
  <c r="J190"/>
  <c r="J187"/>
  <c r="J182"/>
  <c r="J147"/>
  <c i="14" r="BK132"/>
  <c r="J130"/>
  <c r="BK127"/>
  <c r="BK125"/>
  <c i="12" r="J141"/>
  <c r="J130"/>
  <c r="BK126"/>
  <c i="11" r="J141"/>
  <c r="J139"/>
  <c r="J137"/>
  <c r="BK135"/>
  <c r="J131"/>
  <c i="10" r="J213"/>
  <c r="J187"/>
  <c r="BK175"/>
  <c r="J172"/>
  <c r="J166"/>
  <c r="J164"/>
  <c r="J162"/>
  <c r="J160"/>
  <c r="BK156"/>
  <c r="J154"/>
  <c r="J150"/>
  <c r="BK146"/>
  <c r="BK144"/>
  <c r="J131"/>
  <c i="9" r="J209"/>
  <c r="J199"/>
  <c r="J172"/>
  <c r="BK167"/>
  <c r="J165"/>
  <c r="BK161"/>
  <c r="J158"/>
  <c r="BK140"/>
  <c i="8" r="BK177"/>
  <c r="J175"/>
  <c r="BK173"/>
  <c r="J167"/>
  <c r="J165"/>
  <c r="J163"/>
  <c r="BK159"/>
  <c r="BK157"/>
  <c r="J155"/>
  <c r="BK153"/>
  <c r="BK147"/>
  <c r="BK143"/>
  <c r="BK141"/>
  <c r="BK133"/>
  <c r="BK129"/>
  <c r="BK127"/>
  <c r="BK125"/>
  <c r="J119"/>
  <c i="7" r="BK241"/>
  <c r="J239"/>
  <c r="J233"/>
  <c r="J231"/>
  <c r="BK229"/>
  <c r="J221"/>
  <c r="BK219"/>
  <c r="BK217"/>
  <c r="BK215"/>
  <c r="J213"/>
  <c r="J197"/>
  <c r="BK193"/>
  <c r="J191"/>
  <c r="J189"/>
  <c r="BK187"/>
  <c r="BK185"/>
  <c r="J181"/>
  <c r="J179"/>
  <c r="J175"/>
  <c r="BK169"/>
  <c r="J167"/>
  <c r="J165"/>
  <c r="J163"/>
  <c r="BK159"/>
  <c r="BK157"/>
  <c r="BK147"/>
  <c r="J145"/>
  <c r="J127"/>
  <c i="6" r="BK567"/>
  <c r="J567"/>
  <c r="BK563"/>
  <c r="J563"/>
  <c r="BK559"/>
  <c r="J559"/>
  <c r="BK556"/>
  <c r="BK527"/>
  <c r="BK484"/>
  <c r="BK476"/>
  <c r="J469"/>
  <c r="BK462"/>
  <c r="J453"/>
  <c r="J450"/>
  <c r="J443"/>
  <c r="BK426"/>
  <c r="J419"/>
  <c r="J412"/>
  <c r="J389"/>
  <c r="J386"/>
  <c r="BK368"/>
  <c r="J351"/>
  <c r="BK343"/>
  <c r="J340"/>
  <c r="J335"/>
  <c r="BK323"/>
  <c r="BK320"/>
  <c r="BK314"/>
  <c r="J304"/>
  <c r="BK294"/>
  <c r="BK289"/>
  <c r="J284"/>
  <c r="J274"/>
  <c r="J225"/>
  <c r="BK215"/>
  <c r="J209"/>
  <c r="BK191"/>
  <c r="BK185"/>
  <c r="BK143"/>
  <c r="J137"/>
  <c i="5" r="BK124"/>
  <c r="BK121"/>
  <c i="4" r="J147"/>
  <c r="BK143"/>
  <c r="J128"/>
  <c r="BK126"/>
  <c r="J124"/>
  <c r="J120"/>
  <c i="3" r="J213"/>
  <c r="BK207"/>
  <c r="BK205"/>
  <c r="BK203"/>
  <c r="J201"/>
  <c r="BK199"/>
  <c r="BK195"/>
  <c r="J191"/>
  <c r="J189"/>
  <c r="J183"/>
  <c r="J173"/>
  <c r="J171"/>
  <c r="J169"/>
  <c r="BK165"/>
  <c r="BK163"/>
  <c r="BK159"/>
  <c r="BK157"/>
  <c r="J155"/>
  <c r="BK153"/>
  <c r="J151"/>
  <c r="BK149"/>
  <c r="BK147"/>
  <c r="J145"/>
  <c r="BK139"/>
  <c r="J133"/>
  <c r="BK131"/>
  <c r="BK129"/>
  <c r="BK127"/>
  <c r="BK125"/>
  <c r="J123"/>
  <c r="BK121"/>
  <c r="J119"/>
  <c i="2" r="BK163"/>
  <c r="J149"/>
  <c r="J147"/>
  <c r="J145"/>
  <c r="J131"/>
  <c r="J125"/>
  <c r="BK123"/>
  <c r="J119"/>
  <c r="J117"/>
  <c i="1" r="AS206"/>
  <c r="AS194"/>
  <c r="AS191"/>
  <c r="AS185"/>
  <c r="AS179"/>
  <c r="AS176"/>
  <c r="AS173"/>
  <c r="AS158"/>
  <c r="AS155"/>
  <c r="AS146"/>
  <c r="AS140"/>
  <c r="AS134"/>
  <c r="AS131"/>
  <c r="AS114"/>
  <c r="AS111"/>
  <c i="87" r="BK131"/>
  <c r="J129"/>
  <c r="BK125"/>
  <c r="J121"/>
  <c r="J119"/>
  <c r="BK117"/>
  <c i="86" r="J137"/>
  <c r="J133"/>
  <c r="J131"/>
  <c r="BK129"/>
  <c r="J125"/>
  <c r="BK119"/>
  <c i="85" r="J417"/>
  <c r="BK415"/>
  <c r="J413"/>
  <c r="BK411"/>
  <c r="J409"/>
  <c r="J405"/>
  <c r="J403"/>
  <c r="BK401"/>
  <c r="BK395"/>
  <c r="BK393"/>
  <c r="J387"/>
  <c r="BK385"/>
  <c r="J383"/>
  <c r="BK381"/>
  <c r="J379"/>
  <c r="BK377"/>
  <c r="J373"/>
  <c r="J369"/>
  <c r="BK367"/>
  <c r="BK365"/>
  <c r="J363"/>
  <c r="BK355"/>
  <c r="BK345"/>
  <c r="J333"/>
  <c r="BK331"/>
  <c r="J329"/>
  <c r="J327"/>
  <c r="J323"/>
  <c r="BK321"/>
  <c r="J319"/>
  <c r="J317"/>
  <c r="J315"/>
  <c r="J313"/>
  <c r="BK311"/>
  <c r="J305"/>
  <c r="BK297"/>
  <c r="J295"/>
  <c r="BK291"/>
  <c r="BK281"/>
  <c r="BK279"/>
  <c r="BK273"/>
  <c r="J271"/>
  <c r="J265"/>
  <c r="BK257"/>
  <c r="J255"/>
  <c r="BK253"/>
  <c r="J251"/>
  <c r="BK249"/>
  <c r="BK247"/>
  <c r="J245"/>
  <c r="BK241"/>
  <c r="BK239"/>
  <c r="BK237"/>
  <c r="J231"/>
  <c r="J229"/>
  <c r="J227"/>
  <c r="J225"/>
  <c r="BK217"/>
  <c r="BK195"/>
  <c r="J187"/>
  <c r="J179"/>
  <c r="BK177"/>
  <c r="BK173"/>
  <c r="J171"/>
  <c r="BK167"/>
  <c r="BK165"/>
  <c r="BK161"/>
  <c r="J151"/>
  <c r="BK147"/>
  <c r="J143"/>
  <c r="BK141"/>
  <c r="J139"/>
  <c r="BK137"/>
  <c r="J127"/>
  <c i="83" r="BK137"/>
  <c r="BK135"/>
  <c r="BK129"/>
  <c r="J123"/>
  <c i="82" r="BK214"/>
  <c r="BK211"/>
  <c r="J209"/>
  <c r="J207"/>
  <c r="BK197"/>
  <c r="J190"/>
  <c r="J186"/>
  <c r="J182"/>
  <c r="BK167"/>
  <c r="J162"/>
  <c r="BK158"/>
  <c r="J144"/>
  <c r="J142"/>
  <c r="J139"/>
  <c r="BK137"/>
  <c r="J135"/>
  <c r="BK133"/>
  <c r="BK131"/>
  <c i="81" r="J127"/>
  <c i="80" r="J137"/>
  <c r="J135"/>
  <c r="BK131"/>
  <c r="J129"/>
  <c r="BK127"/>
  <c r="BK125"/>
  <c i="79" r="BK217"/>
  <c r="BK214"/>
  <c r="BK209"/>
  <c r="BK207"/>
  <c r="BK205"/>
  <c r="J197"/>
  <c r="BK194"/>
  <c r="J190"/>
  <c r="BK186"/>
  <c r="BK182"/>
  <c r="J177"/>
  <c r="BK172"/>
  <c r="J162"/>
  <c r="J160"/>
  <c r="J158"/>
  <c r="BK155"/>
  <c r="BK153"/>
  <c r="J139"/>
  <c i="78" r="J127"/>
  <c i="77" r="BK281"/>
  <c r="J281"/>
  <c r="J272"/>
  <c r="BK267"/>
  <c r="BK259"/>
  <c r="BK257"/>
  <c r="J253"/>
  <c r="BK241"/>
  <c r="BK213"/>
  <c r="J209"/>
  <c r="BK177"/>
  <c r="J169"/>
  <c r="J164"/>
  <c r="J147"/>
  <c i="76" r="BK131"/>
  <c r="BK127"/>
  <c i="75" r="BK331"/>
  <c r="BK325"/>
  <c r="BK323"/>
  <c r="J312"/>
  <c r="J305"/>
  <c r="BK294"/>
  <c r="BK286"/>
  <c r="J280"/>
  <c r="J275"/>
  <c r="J259"/>
  <c r="BK251"/>
  <c r="J236"/>
  <c r="BK230"/>
  <c r="J212"/>
  <c r="J203"/>
  <c r="BK172"/>
  <c r="BK158"/>
  <c r="BK155"/>
  <c r="BK150"/>
  <c r="J141"/>
  <c i="74" r="J130"/>
  <c i="73" r="BK239"/>
  <c r="J227"/>
  <c r="J211"/>
  <c r="BK198"/>
  <c r="BK194"/>
  <c r="BK190"/>
  <c r="J181"/>
  <c r="BK171"/>
  <c r="J151"/>
  <c r="BK133"/>
  <c i="72" r="BK126"/>
  <c i="71" r="J283"/>
  <c r="J264"/>
  <c r="J259"/>
  <c r="J256"/>
  <c r="BK230"/>
  <c r="BK217"/>
  <c r="BK211"/>
  <c r="J201"/>
  <c r="BK192"/>
  <c r="BK179"/>
  <c i="70" r="J130"/>
  <c r="J126"/>
  <c i="69" r="BK215"/>
  <c r="J204"/>
  <c r="J196"/>
  <c r="BK194"/>
  <c r="BK165"/>
  <c r="J146"/>
  <c r="BK134"/>
  <c r="BK131"/>
  <c i="68" r="J126"/>
  <c i="67" r="BK209"/>
  <c r="BK191"/>
  <c r="BK185"/>
  <c r="J180"/>
  <c r="J167"/>
  <c r="BK163"/>
  <c r="BK161"/>
  <c r="BK139"/>
  <c r="BK135"/>
  <c r="BK131"/>
  <c i="66" r="BK126"/>
  <c i="65" r="BK217"/>
  <c r="J213"/>
  <c r="J159"/>
  <c r="BK149"/>
  <c r="BK144"/>
  <c r="BK140"/>
  <c r="J136"/>
  <c r="J132"/>
  <c i="64" r="J125"/>
  <c i="63" r="BK211"/>
  <c r="BK201"/>
  <c r="J192"/>
  <c r="BK176"/>
  <c r="BK159"/>
  <c r="BK149"/>
  <c r="J139"/>
  <c r="BK131"/>
  <c i="62" r="BK125"/>
  <c i="61" r="J216"/>
  <c r="J210"/>
  <c r="BK206"/>
  <c r="J200"/>
  <c r="J194"/>
  <c r="J187"/>
  <c r="BK177"/>
  <c r="BK171"/>
  <c r="J169"/>
  <c r="J149"/>
  <c r="BK139"/>
  <c i="59" r="J185"/>
  <c r="J183"/>
  <c r="BK179"/>
  <c r="BK172"/>
  <c r="J147"/>
  <c r="BK133"/>
  <c r="J129"/>
  <c i="58" r="J125"/>
  <c i="57" r="BK251"/>
  <c r="BK241"/>
  <c r="BK220"/>
  <c r="J218"/>
  <c r="J214"/>
  <c r="BK208"/>
  <c r="J188"/>
  <c r="BK181"/>
  <c r="BK179"/>
  <c r="BK175"/>
  <c r="BK171"/>
  <c r="BK165"/>
  <c r="BK151"/>
  <c r="J146"/>
  <c r="J141"/>
  <c r="BK138"/>
  <c r="J132"/>
  <c i="56" r="BK125"/>
  <c i="55" r="BK226"/>
  <c r="J220"/>
  <c r="J216"/>
  <c r="J213"/>
  <c r="J211"/>
  <c r="BK207"/>
  <c r="J202"/>
  <c r="J200"/>
  <c r="BK177"/>
  <c r="BK164"/>
  <c r="J158"/>
  <c r="J150"/>
  <c r="BK146"/>
  <c r="J143"/>
  <c i="53" r="J190"/>
  <c r="J186"/>
  <c r="J184"/>
  <c r="BK180"/>
  <c r="BK177"/>
  <c r="BK138"/>
  <c r="J134"/>
  <c r="J129"/>
  <c i="52" r="BK130"/>
  <c i="51" r="BK253"/>
  <c r="J251"/>
  <c r="BK247"/>
  <c r="BK240"/>
  <c r="BK178"/>
  <c r="BK170"/>
  <c r="J162"/>
  <c r="J158"/>
  <c r="J141"/>
  <c r="BK137"/>
  <c r="J130"/>
  <c i="50" r="J126"/>
  <c i="49" r="J223"/>
  <c r="J220"/>
  <c r="J218"/>
  <c r="J214"/>
  <c r="J212"/>
  <c r="J207"/>
  <c r="J202"/>
  <c r="BK180"/>
  <c r="BK176"/>
  <c r="BK168"/>
  <c r="J166"/>
  <c r="BK162"/>
  <c r="BK147"/>
  <c r="J143"/>
  <c r="J135"/>
  <c r="J130"/>
  <c i="48" r="J126"/>
  <c i="47" r="BK248"/>
  <c r="BK243"/>
  <c r="J239"/>
  <c r="BK230"/>
  <c r="J228"/>
  <c r="BK225"/>
  <c r="BK223"/>
  <c r="J208"/>
  <c r="J206"/>
  <c r="BK202"/>
  <c r="BK187"/>
  <c r="BK172"/>
  <c r="BK168"/>
  <c r="J165"/>
  <c r="J160"/>
  <c r="J156"/>
  <c r="J150"/>
  <c r="J146"/>
  <c r="J141"/>
  <c r="BK137"/>
  <c i="46" r="BK130"/>
  <c r="J126"/>
  <c i="45" r="J230"/>
  <c r="BK220"/>
  <c r="BK217"/>
  <c r="J211"/>
  <c r="J204"/>
  <c r="J182"/>
  <c r="BK173"/>
  <c r="J169"/>
  <c r="J163"/>
  <c r="BK148"/>
  <c r="J144"/>
  <c r="BK132"/>
  <c i="44" r="J126"/>
  <c i="43" r="BK340"/>
  <c r="BK335"/>
  <c r="BK330"/>
  <c r="J324"/>
  <c r="J317"/>
  <c r="BK313"/>
  <c r="BK306"/>
  <c r="BK302"/>
  <c r="J300"/>
  <c r="BK296"/>
  <c r="J279"/>
  <c r="BK266"/>
  <c r="J262"/>
  <c r="BK240"/>
  <c r="J211"/>
  <c r="J202"/>
  <c r="J193"/>
  <c r="J187"/>
  <c r="BK185"/>
  <c r="BK181"/>
  <c r="BK168"/>
  <c r="BK159"/>
  <c r="J150"/>
  <c r="BK143"/>
  <c r="BK139"/>
  <c i="42" r="BK130"/>
  <c r="BK126"/>
  <c i="41" r="BK400"/>
  <c r="BK392"/>
  <c r="BK390"/>
  <c r="J383"/>
  <c r="J376"/>
  <c r="BK371"/>
  <c r="J367"/>
  <c r="BK363"/>
  <c r="BK359"/>
  <c r="BK355"/>
  <c r="BK351"/>
  <c r="BK319"/>
  <c r="J289"/>
  <c r="BK284"/>
  <c r="BK276"/>
  <c r="J274"/>
  <c r="J263"/>
  <c r="J247"/>
  <c r="BK234"/>
  <c r="BK221"/>
  <c r="BK206"/>
  <c r="J190"/>
  <c r="J180"/>
  <c r="BK175"/>
  <c r="BK171"/>
  <c r="BK151"/>
  <c r="J147"/>
  <c r="BK144"/>
  <c i="40" r="BK135"/>
  <c r="BK131"/>
  <c i="39" r="J345"/>
  <c r="BK327"/>
  <c r="J322"/>
  <c r="J316"/>
  <c r="J314"/>
  <c r="BK310"/>
  <c r="J293"/>
  <c r="BK281"/>
  <c r="J279"/>
  <c r="J277"/>
  <c r="J270"/>
  <c r="J268"/>
  <c r="J264"/>
  <c r="BK256"/>
  <c r="BK218"/>
  <c r="BK205"/>
  <c r="BK152"/>
  <c i="38" r="J127"/>
  <c i="37" r="BK347"/>
  <c r="J347"/>
  <c r="BK328"/>
  <c r="J315"/>
  <c r="J309"/>
  <c r="BK306"/>
  <c r="BK299"/>
  <c r="BK294"/>
  <c r="J290"/>
  <c r="J286"/>
  <c r="BK280"/>
  <c r="BK278"/>
  <c r="J274"/>
  <c r="J272"/>
  <c r="J268"/>
  <c r="J251"/>
  <c r="BK209"/>
  <c r="J207"/>
  <c r="BK203"/>
  <c r="BK196"/>
  <c r="J184"/>
  <c r="BK180"/>
  <c r="J175"/>
  <c r="J156"/>
  <c r="BK145"/>
  <c r="BK141"/>
  <c r="J134"/>
  <c i="35" r="BK246"/>
  <c r="J242"/>
  <c r="J225"/>
  <c r="BK218"/>
  <c r="BK210"/>
  <c r="J202"/>
  <c r="J179"/>
  <c r="BK140"/>
  <c r="BK136"/>
  <c i="33" r="J234"/>
  <c r="J230"/>
  <c r="BK218"/>
  <c r="BK201"/>
  <c r="BK197"/>
  <c r="BK193"/>
  <c r="J189"/>
  <c r="BK159"/>
  <c r="J152"/>
  <c r="J135"/>
  <c i="31" r="J240"/>
  <c r="BK215"/>
  <c r="J212"/>
  <c r="BK208"/>
  <c r="BK204"/>
  <c r="J196"/>
  <c r="BK188"/>
  <c r="J186"/>
  <c r="J169"/>
  <c r="J164"/>
  <c r="J158"/>
  <c r="J155"/>
  <c i="30" r="BK130"/>
  <c i="29" r="BK241"/>
  <c r="J241"/>
  <c r="J228"/>
  <c r="BK214"/>
  <c r="BK206"/>
  <c r="BK202"/>
  <c r="BK198"/>
  <c r="BK194"/>
  <c r="BK188"/>
  <c r="J181"/>
  <c r="BK170"/>
  <c r="BK168"/>
  <c r="J159"/>
  <c r="J131"/>
  <c i="28" r="J138"/>
  <c r="J127"/>
  <c i="27" r="J178"/>
  <c r="BK170"/>
  <c r="BK162"/>
  <c i="15" r="BK192"/>
  <c r="J184"/>
  <c r="BK179"/>
  <c r="J174"/>
  <c r="BK142"/>
  <c r="BK138"/>
  <c r="J133"/>
  <c i="14" r="J134"/>
  <c r="J127"/>
  <c r="BK123"/>
  <c i="13" r="J135"/>
  <c r="J130"/>
  <c r="BK125"/>
  <c i="12" r="J151"/>
  <c r="J149"/>
  <c r="BK134"/>
  <c i="11" r="J129"/>
  <c i="10" r="J217"/>
  <c r="BK213"/>
  <c r="J206"/>
  <c r="BK187"/>
  <c r="J180"/>
  <c r="BK170"/>
  <c r="BK168"/>
  <c r="BK162"/>
  <c r="BK152"/>
  <c r="BK150"/>
  <c r="J148"/>
  <c r="J144"/>
  <c r="J140"/>
  <c r="BK138"/>
  <c r="J136"/>
  <c r="BK133"/>
  <c i="9" r="BK203"/>
  <c r="J192"/>
  <c r="J184"/>
  <c r="BK172"/>
  <c r="BK169"/>
  <c r="BK156"/>
  <c r="J154"/>
  <c r="J152"/>
  <c r="J144"/>
  <c r="J137"/>
  <c r="J135"/>
  <c r="J129"/>
  <c i="8" r="J171"/>
  <c r="BK169"/>
  <c r="J151"/>
  <c r="BK149"/>
  <c r="J147"/>
  <c r="BK145"/>
  <c r="J143"/>
  <c r="J141"/>
  <c r="BK139"/>
  <c r="BK137"/>
  <c r="J135"/>
  <c r="J133"/>
  <c r="J131"/>
  <c r="J127"/>
  <c r="BK123"/>
  <c r="J121"/>
  <c r="BK119"/>
  <c r="BK117"/>
  <c i="7" r="BK247"/>
  <c r="J245"/>
  <c r="J243"/>
  <c r="J237"/>
  <c r="BK235"/>
  <c r="J229"/>
  <c r="BK227"/>
  <c r="BK225"/>
  <c r="BK223"/>
  <c r="J219"/>
  <c r="J215"/>
  <c r="BK211"/>
  <c r="J209"/>
  <c r="J205"/>
  <c r="J203"/>
  <c r="J201"/>
  <c r="BK197"/>
  <c r="J193"/>
  <c r="J185"/>
  <c r="J183"/>
  <c r="BK181"/>
  <c r="BK179"/>
  <c r="J177"/>
  <c r="J171"/>
  <c r="J169"/>
  <c r="BK161"/>
  <c r="J155"/>
  <c r="J153"/>
  <c r="J151"/>
  <c r="BK145"/>
  <c r="BK143"/>
  <c r="BK141"/>
  <c r="BK139"/>
  <c r="BK131"/>
  <c r="BK129"/>
  <c r="BK127"/>
  <c r="J125"/>
  <c r="BK123"/>
  <c r="BK121"/>
  <c r="BK119"/>
  <c i="6" r="BK543"/>
  <c r="BK530"/>
  <c r="J509"/>
  <c r="J472"/>
  <c r="BK469"/>
  <c r="BK443"/>
  <c r="J436"/>
  <c r="J433"/>
  <c r="BK399"/>
  <c r="BK394"/>
  <c r="BK381"/>
  <c r="BK374"/>
  <c r="J368"/>
  <c r="BK365"/>
  <c r="BK359"/>
  <c r="BK356"/>
  <c r="BK351"/>
  <c r="J348"/>
  <c r="J343"/>
  <c r="BK335"/>
  <c r="BK331"/>
  <c r="BK326"/>
  <c r="J323"/>
  <c r="BK304"/>
  <c r="J289"/>
  <c r="BK284"/>
  <c r="J266"/>
  <c r="BK252"/>
  <c r="J242"/>
  <c r="BK203"/>
  <c r="BK172"/>
  <c r="BK167"/>
  <c r="J162"/>
  <c r="BK157"/>
  <c i="5" r="BK127"/>
  <c i="4" r="BK149"/>
  <c r="BK141"/>
  <c r="J137"/>
  <c r="J130"/>
  <c r="BK128"/>
  <c r="J126"/>
  <c r="BK124"/>
  <c r="J122"/>
  <c i="3" r="BK213"/>
  <c r="J203"/>
  <c r="J199"/>
  <c r="BK183"/>
  <c r="BK181"/>
  <c r="BK179"/>
  <c r="J177"/>
  <c r="BK175"/>
  <c r="BK171"/>
  <c r="BK169"/>
  <c r="J161"/>
  <c r="J159"/>
  <c r="J157"/>
  <c r="J149"/>
  <c r="J141"/>
  <c r="J139"/>
  <c r="BK137"/>
  <c r="BK135"/>
  <c r="BK133"/>
  <c r="J127"/>
  <c i="2" r="J163"/>
  <c r="J161"/>
  <c r="BK159"/>
  <c r="J157"/>
  <c r="J153"/>
  <c r="BK145"/>
  <c r="BK143"/>
  <c r="J141"/>
  <c r="BK135"/>
  <c r="BK133"/>
  <c r="BK127"/>
  <c r="BK121"/>
  <c r="BK119"/>
  <c i="1" r="AS210"/>
  <c r="AS200"/>
  <c r="AS197"/>
  <c r="AS188"/>
  <c r="AS182"/>
  <c r="AS167"/>
  <c r="AS149"/>
  <c r="AS137"/>
  <c r="AS127"/>
  <c r="AS123"/>
  <c r="AS120"/>
  <c i="88" r="F37"/>
  <c i="87" r="J133"/>
  <c r="J131"/>
  <c r="J127"/>
  <c r="J125"/>
  <c r="BK123"/>
  <c r="BK119"/>
  <c r="J117"/>
  <c i="86" r="J135"/>
  <c r="BK133"/>
  <c r="BK131"/>
  <c r="J127"/>
  <c r="BK123"/>
  <c r="BK121"/>
  <c r="J119"/>
  <c i="85" r="BK413"/>
  <c r="J407"/>
  <c r="J397"/>
  <c r="BK391"/>
  <c r="J385"/>
  <c r="BK383"/>
  <c r="BK375"/>
  <c r="BK373"/>
  <c r="J371"/>
  <c r="J361"/>
  <c r="J355"/>
  <c r="J353"/>
  <c r="BK351"/>
  <c r="J349"/>
  <c r="BK347"/>
  <c r="J345"/>
  <c r="J343"/>
  <c r="BK337"/>
  <c r="J335"/>
  <c r="BK327"/>
  <c r="BK323"/>
  <c r="J321"/>
  <c r="BK315"/>
  <c r="J311"/>
  <c r="J309"/>
  <c r="BK307"/>
  <c r="J303"/>
  <c r="J301"/>
  <c r="J297"/>
  <c r="BK295"/>
  <c r="BK293"/>
  <c r="BK289"/>
  <c r="BK287"/>
  <c r="J285"/>
  <c r="J283"/>
  <c r="BK277"/>
  <c r="BK275"/>
  <c r="J275"/>
  <c r="J273"/>
  <c r="BK271"/>
  <c r="J269"/>
  <c r="BK263"/>
  <c r="J261"/>
  <c r="BK251"/>
  <c r="J249"/>
  <c r="J241"/>
  <c r="J237"/>
  <c r="J233"/>
  <c r="BK231"/>
  <c r="J223"/>
  <c r="J221"/>
  <c r="J219"/>
  <c r="BK215"/>
  <c r="BK213"/>
  <c r="BK211"/>
  <c r="BK209"/>
  <c r="BK207"/>
  <c r="BK205"/>
  <c r="J197"/>
  <c r="J193"/>
  <c r="BK185"/>
  <c r="J183"/>
  <c r="BK181"/>
  <c r="BK169"/>
  <c r="J165"/>
  <c r="BK163"/>
  <c r="BK159"/>
  <c r="J155"/>
  <c r="J153"/>
  <c r="J145"/>
  <c r="J141"/>
  <c r="J135"/>
  <c r="J129"/>
  <c r="J125"/>
  <c r="BK123"/>
  <c i="84" r="BK127"/>
  <c r="J125"/>
  <c r="BK123"/>
  <c i="83" r="J137"/>
  <c r="J133"/>
  <c r="J129"/>
  <c r="J125"/>
  <c i="82" r="J214"/>
  <c r="BK209"/>
  <c r="BK207"/>
  <c r="J205"/>
  <c r="J172"/>
  <c r="BK153"/>
  <c r="J149"/>
  <c r="J146"/>
  <c r="BK142"/>
  <c r="BK135"/>
  <c r="J131"/>
  <c i="81" r="BK125"/>
  <c r="J123"/>
  <c i="80" r="BK137"/>
  <c r="BK135"/>
  <c r="BK133"/>
  <c r="BK129"/>
  <c i="79" r="J214"/>
  <c r="BK211"/>
  <c r="J209"/>
  <c r="J207"/>
  <c r="J205"/>
  <c r="BK200"/>
  <c r="BK197"/>
  <c r="J194"/>
  <c r="BK190"/>
  <c r="J186"/>
  <c r="J182"/>
  <c r="BK177"/>
  <c r="BK167"/>
  <c r="BK162"/>
  <c r="BK160"/>
  <c r="J155"/>
  <c r="J153"/>
  <c r="J151"/>
  <c r="J146"/>
  <c r="J144"/>
  <c r="BK142"/>
  <c r="BK135"/>
  <c r="BK131"/>
  <c i="78" r="J138"/>
  <c r="J134"/>
  <c r="BK130"/>
  <c i="77" r="BK272"/>
  <c r="J259"/>
  <c r="J250"/>
  <c r="J246"/>
  <c r="J241"/>
  <c r="J232"/>
  <c r="J228"/>
  <c r="BK217"/>
  <c r="J213"/>
  <c r="BK205"/>
  <c r="BK200"/>
  <c r="J196"/>
  <c r="J186"/>
  <c r="J177"/>
  <c r="BK169"/>
  <c r="BK164"/>
  <c r="BK157"/>
  <c r="J143"/>
  <c r="J140"/>
  <c r="J133"/>
  <c i="75" r="BK336"/>
  <c r="J325"/>
  <c r="J323"/>
  <c r="BK319"/>
  <c r="BK308"/>
  <c r="J303"/>
  <c r="BK288"/>
  <c r="J286"/>
  <c r="BK282"/>
  <c r="BK280"/>
  <c r="J264"/>
  <c r="BK247"/>
  <c r="J240"/>
  <c r="BK236"/>
  <c r="BK234"/>
  <c r="J222"/>
  <c r="J217"/>
  <c r="J207"/>
  <c r="BK183"/>
  <c r="J180"/>
  <c r="J172"/>
  <c r="J163"/>
  <c r="BK134"/>
  <c i="74" r="J126"/>
  <c i="73" r="J244"/>
  <c r="BK233"/>
  <c r="J231"/>
  <c r="J225"/>
  <c r="BK220"/>
  <c r="BK211"/>
  <c r="BK202"/>
  <c r="J194"/>
  <c r="J185"/>
  <c r="J171"/>
  <c r="J164"/>
  <c r="J144"/>
  <c r="J140"/>
  <c i="71" r="BK301"/>
  <c r="J301"/>
  <c r="J292"/>
  <c r="BK283"/>
  <c r="BK266"/>
  <c r="BK259"/>
  <c r="BK256"/>
  <c r="J252"/>
  <c r="J248"/>
  <c r="BK221"/>
  <c r="J217"/>
  <c r="J215"/>
  <c r="J211"/>
  <c r="J205"/>
  <c r="BK196"/>
  <c r="J192"/>
  <c r="J168"/>
  <c r="BK160"/>
  <c r="J143"/>
  <c r="BK133"/>
  <c i="70" r="BK130"/>
  <c r="BK126"/>
  <c i="69" r="J200"/>
  <c r="BK196"/>
  <c r="J194"/>
  <c r="J190"/>
  <c r="BK188"/>
  <c r="J161"/>
  <c r="BK138"/>
  <c r="J134"/>
  <c i="67" r="J209"/>
  <c r="J206"/>
  <c r="BK197"/>
  <c r="BK187"/>
  <c r="J152"/>
  <c r="J135"/>
  <c i="66" r="J130"/>
  <c i="65" r="BK204"/>
  <c r="BK194"/>
  <c r="BK188"/>
  <c r="BK186"/>
  <c r="BK182"/>
  <c r="J182"/>
  <c r="J178"/>
  <c r="J174"/>
  <c r="BK169"/>
  <c r="J149"/>
  <c r="J144"/>
  <c i="64" r="BK125"/>
  <c i="63" r="BK224"/>
  <c r="J224"/>
  <c r="BK215"/>
  <c r="BK207"/>
  <c r="J205"/>
  <c r="J199"/>
  <c r="BK192"/>
  <c r="J182"/>
  <c r="J170"/>
  <c r="J149"/>
  <c i="61" r="BK216"/>
  <c r="J202"/>
  <c r="BK200"/>
  <c r="BK196"/>
  <c r="BK194"/>
  <c r="BK187"/>
  <c r="J177"/>
  <c r="J161"/>
  <c r="BK156"/>
  <c r="J139"/>
  <c r="J135"/>
  <c i="60" r="J125"/>
  <c i="59" r="BK177"/>
  <c r="BK162"/>
  <c r="J160"/>
  <c r="J152"/>
  <c r="BK147"/>
  <c r="J137"/>
  <c r="BK129"/>
  <c i="57" r="J245"/>
  <c r="J241"/>
  <c r="J236"/>
  <c r="BK232"/>
  <c r="J222"/>
  <c r="J220"/>
  <c r="BK218"/>
  <c r="BK214"/>
  <c r="J193"/>
  <c r="BK188"/>
  <c r="J151"/>
  <c r="J138"/>
  <c r="BK132"/>
  <c i="56" r="J125"/>
  <c i="55" r="J226"/>
  <c r="BK220"/>
  <c r="BK216"/>
  <c r="BK213"/>
  <c r="BK211"/>
  <c r="J207"/>
  <c r="BK205"/>
  <c r="J192"/>
  <c r="J177"/>
  <c r="BK175"/>
  <c r="J173"/>
  <c r="J168"/>
  <c r="BK143"/>
  <c r="BK139"/>
  <c r="J132"/>
  <c i="54" r="BK125"/>
  <c i="53" r="BK190"/>
  <c r="BK184"/>
  <c r="J161"/>
  <c r="J159"/>
  <c r="J154"/>
  <c r="BK134"/>
  <c i="52" r="J130"/>
  <c r="J126"/>
  <c i="51" r="J256"/>
  <c r="J223"/>
  <c r="BK205"/>
  <c r="J194"/>
  <c r="J178"/>
  <c r="J174"/>
  <c r="J170"/>
  <c r="J167"/>
  <c r="BK149"/>
  <c r="BK145"/>
  <c i="50" r="BK130"/>
  <c i="49" r="BK223"/>
  <c r="BK212"/>
  <c r="J209"/>
  <c r="BK198"/>
  <c r="J180"/>
  <c r="BK173"/>
  <c r="J168"/>
  <c r="J162"/>
  <c r="BK139"/>
  <c r="BK135"/>
  <c r="BK130"/>
  <c i="48" r="J130"/>
  <c i="47" r="J248"/>
  <c r="J243"/>
  <c r="BK236"/>
  <c r="J234"/>
  <c r="BK228"/>
  <c r="J225"/>
  <c i="41" r="J162"/>
  <c r="BK147"/>
  <c r="J144"/>
  <c i="40" r="J131"/>
  <c i="39" r="J349"/>
  <c r="BK341"/>
  <c r="J327"/>
  <c r="BK314"/>
  <c r="J310"/>
  <c r="BK307"/>
  <c r="BK279"/>
  <c r="BK264"/>
  <c r="BK262"/>
  <c r="J258"/>
  <c r="J256"/>
  <c r="BK252"/>
  <c r="J248"/>
  <c r="BK235"/>
  <c r="J231"/>
  <c r="J218"/>
  <c r="J199"/>
  <c r="J195"/>
  <c r="J171"/>
  <c r="BK166"/>
  <c r="BK143"/>
  <c r="J132"/>
  <c i="38" r="J131"/>
  <c i="37" r="J344"/>
  <c r="BK315"/>
  <c r="BK309"/>
  <c r="J299"/>
  <c r="BK290"/>
  <c r="BK286"/>
  <c r="J284"/>
  <c r="J278"/>
  <c r="BK274"/>
  <c r="BK272"/>
  <c r="BK268"/>
  <c r="BK266"/>
  <c r="BK262"/>
  <c r="J260"/>
  <c r="J238"/>
  <c r="BK225"/>
  <c r="BK216"/>
  <c r="J209"/>
  <c r="BK207"/>
  <c r="J192"/>
  <c r="BK184"/>
  <c r="BK163"/>
  <c r="BK156"/>
  <c i="36" r="J130"/>
  <c i="35" r="BK274"/>
  <c r="J274"/>
  <c r="BK265"/>
  <c r="BK250"/>
  <c r="J236"/>
  <c r="J229"/>
  <c r="BK225"/>
  <c r="J200"/>
  <c r="BK193"/>
  <c r="J188"/>
  <c r="BK181"/>
  <c r="BK179"/>
  <c r="BK176"/>
  <c r="J172"/>
  <c r="BK167"/>
  <c r="J161"/>
  <c r="J150"/>
  <c r="J140"/>
  <c r="BK132"/>
  <c i="34" r="J130"/>
  <c i="33" r="BK230"/>
  <c r="J220"/>
  <c r="J209"/>
  <c r="BK205"/>
  <c r="J193"/>
  <c r="BK182"/>
  <c r="BK168"/>
  <c r="J165"/>
  <c r="BK161"/>
  <c r="J159"/>
  <c r="BK156"/>
  <c r="BK135"/>
  <c r="J131"/>
  <c i="32" r="BK130"/>
  <c r="BK126"/>
  <c i="31" r="BK248"/>
  <c r="J248"/>
  <c r="J244"/>
  <c r="BK240"/>
  <c r="BK238"/>
  <c r="J234"/>
  <c r="J200"/>
  <c r="BK192"/>
  <c r="J188"/>
  <c r="BK186"/>
  <c r="J167"/>
  <c r="BK164"/>
  <c r="BK158"/>
  <c r="BK151"/>
  <c i="30" r="J130"/>
  <c r="BK126"/>
  <c i="29" r="J237"/>
  <c r="J234"/>
  <c r="J202"/>
  <c r="J194"/>
  <c r="BK190"/>
  <c r="J188"/>
  <c r="BK161"/>
  <c r="BK159"/>
  <c r="BK156"/>
  <c r="BK150"/>
  <c r="J139"/>
  <c r="BK135"/>
  <c r="BK131"/>
  <c i="28" r="BK138"/>
  <c r="BK134"/>
  <c r="BK130"/>
  <c r="BK127"/>
  <c i="27" r="J185"/>
  <c r="BK173"/>
  <c r="BK158"/>
  <c r="BK146"/>
  <c r="J138"/>
  <c r="BK130"/>
  <c r="J126"/>
  <c i="26" r="J346"/>
  <c r="BK343"/>
  <c r="J339"/>
  <c r="BK335"/>
  <c r="BK333"/>
  <c r="BK329"/>
  <c r="BK325"/>
  <c r="J318"/>
  <c r="J305"/>
  <c r="J301"/>
  <c r="BK297"/>
  <c r="BK293"/>
  <c r="BK289"/>
  <c r="BK280"/>
  <c r="BK275"/>
  <c r="BK271"/>
  <c r="J267"/>
  <c r="J263"/>
  <c r="J261"/>
  <c r="BK255"/>
  <c r="J253"/>
  <c r="BK245"/>
  <c r="BK241"/>
  <c r="BK228"/>
  <c r="J214"/>
  <c r="J210"/>
  <c r="BK202"/>
  <c r="J192"/>
  <c r="J188"/>
  <c r="BK176"/>
  <c r="J172"/>
  <c r="BK169"/>
  <c r="J162"/>
  <c r="BK160"/>
  <c r="J150"/>
  <c r="BK144"/>
  <c r="J141"/>
  <c r="J138"/>
  <c r="J134"/>
  <c i="25" r="BK127"/>
  <c i="24" r="BK185"/>
  <c r="BK178"/>
  <c r="J173"/>
  <c r="J170"/>
  <c r="J167"/>
  <c r="J162"/>
  <c r="BK158"/>
  <c r="J154"/>
  <c r="J150"/>
  <c r="J142"/>
  <c r="BK138"/>
  <c r="BK130"/>
  <c i="23" r="BK323"/>
  <c r="J316"/>
  <c r="BK308"/>
  <c r="BK303"/>
  <c r="J300"/>
  <c r="J298"/>
  <c r="BK291"/>
  <c r="BK283"/>
  <c r="J270"/>
  <c r="J267"/>
  <c r="BK265"/>
  <c r="BK263"/>
  <c r="J254"/>
  <c r="J250"/>
  <c r="BK246"/>
  <c r="J241"/>
  <c r="J237"/>
  <c r="J228"/>
  <c r="J223"/>
  <c r="BK219"/>
  <c r="J216"/>
  <c r="BK203"/>
  <c r="J191"/>
  <c r="BK177"/>
  <c r="BK172"/>
  <c r="J167"/>
  <c r="BK163"/>
  <c r="J159"/>
  <c r="BK156"/>
  <c r="J154"/>
  <c r="J150"/>
  <c r="J144"/>
  <c r="J140"/>
  <c i="22" r="J126"/>
  <c i="21" r="J276"/>
  <c r="BK271"/>
  <c r="J267"/>
  <c r="BK259"/>
  <c r="J203"/>
  <c r="BK200"/>
  <c r="J193"/>
  <c r="J191"/>
  <c r="J188"/>
  <c r="BK181"/>
  <c r="J171"/>
  <c r="BK165"/>
  <c r="BK161"/>
  <c r="J157"/>
  <c r="BK154"/>
  <c r="BK149"/>
  <c r="J145"/>
  <c r="BK138"/>
  <c r="BK132"/>
  <c i="20" r="J130"/>
  <c r="BK126"/>
  <c i="19" r="BK290"/>
  <c r="J280"/>
  <c r="BK271"/>
  <c r="J267"/>
  <c r="BK265"/>
  <c r="J260"/>
  <c r="BK258"/>
  <c r="BK245"/>
  <c r="BK241"/>
  <c r="BK237"/>
  <c r="J233"/>
  <c r="BK198"/>
  <c r="BK191"/>
  <c r="J182"/>
  <c r="BK179"/>
  <c r="J176"/>
  <c r="BK173"/>
  <c r="BK168"/>
  <c r="BK161"/>
  <c r="BK151"/>
  <c r="J147"/>
  <c r="BK142"/>
  <c r="BK132"/>
  <c i="18" r="BK135"/>
  <c r="BK131"/>
  <c r="BK127"/>
  <c i="17" r="BK304"/>
  <c r="BK296"/>
  <c r="J281"/>
  <c r="J277"/>
  <c r="BK273"/>
  <c r="J271"/>
  <c r="BK267"/>
  <c r="J265"/>
  <c r="J257"/>
  <c r="J254"/>
  <c r="J250"/>
  <c r="J246"/>
  <c r="BK242"/>
  <c r="BK221"/>
  <c r="BK217"/>
  <c r="BK208"/>
  <c r="J191"/>
  <c r="J189"/>
  <c r="BK186"/>
  <c r="BK183"/>
  <c r="BK181"/>
  <c r="BK174"/>
  <c r="BK165"/>
  <c r="J152"/>
  <c r="BK148"/>
  <c r="BK143"/>
  <c r="J139"/>
  <c r="BK133"/>
  <c i="16" r="J131"/>
  <c r="J127"/>
  <c i="15" r="J298"/>
  <c r="J290"/>
  <c r="BK275"/>
  <c r="J271"/>
  <c r="BK257"/>
  <c r="BK252"/>
  <c r="BK248"/>
  <c r="J244"/>
  <c r="J240"/>
  <c r="BK236"/>
  <c r="J215"/>
  <c r="BK204"/>
  <c r="J204"/>
  <c r="BK197"/>
  <c r="BK187"/>
  <c r="BK184"/>
  <c r="BK182"/>
  <c r="J179"/>
  <c r="BK174"/>
  <c r="BK165"/>
  <c r="J151"/>
  <c r="BK147"/>
  <c r="J142"/>
  <c i="14" r="BK136"/>
  <c r="BK134"/>
  <c i="13" r="BK140"/>
  <c i="12" r="BK151"/>
  <c r="J144"/>
  <c r="J138"/>
  <c i="11" r="BK141"/>
  <c r="BK139"/>
  <c r="BK137"/>
  <c r="J135"/>
  <c r="BK133"/>
  <c r="BK131"/>
  <c r="BK129"/>
  <c i="10" r="BK217"/>
  <c r="BK206"/>
  <c r="J202"/>
  <c r="J195"/>
  <c r="J191"/>
  <c r="BK180"/>
  <c r="J175"/>
  <c r="J168"/>
  <c r="BK164"/>
  <c r="BK158"/>
  <c r="BK142"/>
  <c r="BK140"/>
  <c r="BK131"/>
  <c r="BK129"/>
  <c r="BK125"/>
  <c i="9" r="BK209"/>
  <c r="J207"/>
  <c r="BK199"/>
  <c r="BK192"/>
  <c r="BK188"/>
  <c r="BK184"/>
  <c r="J177"/>
  <c r="J167"/>
  <c r="BK165"/>
  <c r="BK163"/>
  <c r="J161"/>
  <c r="BK158"/>
  <c r="J156"/>
  <c r="BK154"/>
  <c r="BK152"/>
  <c r="J150"/>
  <c r="BK148"/>
  <c r="J146"/>
  <c r="J142"/>
  <c r="J140"/>
  <c r="BK133"/>
  <c i="8" r="BK171"/>
  <c r="BK167"/>
  <c r="BK165"/>
  <c r="BK163"/>
  <c r="J161"/>
  <c r="J159"/>
  <c r="J157"/>
  <c r="J149"/>
  <c r="J139"/>
  <c r="J137"/>
  <c r="J125"/>
  <c r="BK121"/>
  <c r="J117"/>
  <c i="7" r="J247"/>
  <c r="BK245"/>
  <c r="BK231"/>
  <c r="J227"/>
  <c r="J223"/>
  <c r="J211"/>
  <c r="BK207"/>
  <c r="BK205"/>
  <c r="BK203"/>
  <c r="BK199"/>
  <c r="J195"/>
  <c r="BK191"/>
  <c r="J187"/>
  <c r="BK183"/>
  <c r="BK177"/>
  <c r="J173"/>
  <c r="BK171"/>
  <c r="BK167"/>
  <c r="J161"/>
  <c r="BK153"/>
  <c r="BK151"/>
  <c r="J149"/>
  <c r="J139"/>
  <c r="J137"/>
  <c r="J135"/>
  <c r="BK133"/>
  <c r="J129"/>
  <c r="J121"/>
  <c r="J119"/>
  <c r="BK117"/>
  <c i="6" r="J556"/>
  <c r="J527"/>
  <c r="BK509"/>
  <c r="BK500"/>
  <c r="J492"/>
  <c r="BK472"/>
  <c r="J462"/>
  <c r="BK453"/>
  <c r="BK436"/>
  <c r="BK419"/>
  <c r="BK412"/>
  <c r="J408"/>
  <c r="BK405"/>
  <c r="J399"/>
  <c r="J394"/>
  <c r="J381"/>
  <c r="J378"/>
  <c r="J374"/>
  <c r="J365"/>
  <c r="J359"/>
  <c r="BK348"/>
  <c r="BK340"/>
  <c r="J331"/>
  <c r="J314"/>
  <c r="J294"/>
  <c r="BK271"/>
  <c r="BK266"/>
  <c r="J260"/>
  <c r="J252"/>
  <c r="BK242"/>
  <c r="J231"/>
  <c r="J215"/>
  <c r="BK209"/>
  <c r="J203"/>
  <c r="BK196"/>
  <c r="J191"/>
  <c r="J185"/>
  <c r="BK180"/>
  <c r="BK177"/>
  <c r="J172"/>
  <c r="J157"/>
  <c r="J150"/>
  <c r="J143"/>
  <c r="BK137"/>
  <c i="5" r="J121"/>
  <c i="4" r="J145"/>
  <c r="J141"/>
  <c r="J139"/>
  <c r="BK137"/>
  <c r="J134"/>
  <c r="J132"/>
  <c r="BK120"/>
  <c r="BK118"/>
  <c i="3" r="BK215"/>
  <c r="J215"/>
  <c r="J211"/>
  <c r="BK209"/>
  <c r="J207"/>
  <c r="J205"/>
  <c r="J197"/>
  <c r="J195"/>
  <c r="J193"/>
  <c r="BK189"/>
  <c r="J187"/>
  <c r="J185"/>
  <c r="J181"/>
  <c r="BK173"/>
  <c r="J167"/>
  <c r="J163"/>
  <c r="J147"/>
  <c r="BK145"/>
  <c r="J143"/>
  <c r="J135"/>
  <c r="J131"/>
  <c r="J125"/>
  <c r="BK117"/>
  <c i="2" r="BK161"/>
  <c r="BK157"/>
  <c r="J155"/>
  <c r="BK151"/>
  <c r="BK149"/>
  <c r="BK147"/>
  <c r="J143"/>
  <c r="BK139"/>
  <c r="BK137"/>
  <c r="J135"/>
  <c r="J129"/>
  <c r="J127"/>
  <c i="86" r="J117"/>
  <c i="85" r="BK423"/>
  <c r="J423"/>
  <c r="BK421"/>
  <c r="J421"/>
  <c r="BK419"/>
  <c r="J419"/>
  <c r="BK417"/>
  <c r="J415"/>
  <c r="J411"/>
  <c r="BK409"/>
  <c r="BK407"/>
  <c r="BK405"/>
  <c r="J399"/>
  <c r="J391"/>
  <c r="BK389"/>
  <c r="J381"/>
  <c r="J377"/>
  <c r="J375"/>
  <c r="J365"/>
  <c r="BK359"/>
  <c r="J357"/>
  <c r="BK349"/>
  <c r="BK341"/>
  <c r="BK339"/>
  <c r="J337"/>
  <c r="BK329"/>
  <c r="J325"/>
  <c r="BK313"/>
  <c r="BK301"/>
  <c r="J299"/>
  <c r="J287"/>
  <c r="BK285"/>
  <c r="BK283"/>
  <c r="J281"/>
  <c r="BK265"/>
  <c r="J263"/>
  <c r="J259"/>
  <c r="BK255"/>
  <c r="J247"/>
  <c r="BK243"/>
  <c r="BK235"/>
  <c r="BK225"/>
  <c r="BK223"/>
  <c r="BK219"/>
  <c r="J217"/>
  <c r="J213"/>
  <c r="J211"/>
  <c r="J205"/>
  <c r="J203"/>
  <c r="J201"/>
  <c r="J199"/>
  <c r="J195"/>
  <c r="J191"/>
  <c r="BK189"/>
  <c r="BK187"/>
  <c r="J185"/>
  <c r="J175"/>
  <c r="BK171"/>
  <c r="J169"/>
  <c r="J167"/>
  <c r="BK157"/>
  <c r="BK155"/>
  <c r="BK153"/>
  <c r="BK151"/>
  <c r="BK149"/>
  <c r="J147"/>
  <c r="BK145"/>
  <c r="BK143"/>
  <c r="J137"/>
  <c r="BK135"/>
  <c r="J133"/>
  <c r="J131"/>
  <c r="BK127"/>
  <c r="J123"/>
  <c r="BK121"/>
  <c r="BK119"/>
  <c r="BK117"/>
  <c i="84" r="J127"/>
  <c i="83" r="J131"/>
  <c r="BK127"/>
  <c r="BK125"/>
  <c r="BK123"/>
  <c i="82" r="J217"/>
  <c r="BK205"/>
  <c r="BK200"/>
  <c r="BK194"/>
  <c r="BK186"/>
  <c r="BK182"/>
  <c r="BK177"/>
  <c r="BK172"/>
  <c r="BK162"/>
  <c r="J160"/>
  <c r="J158"/>
  <c r="J155"/>
  <c r="BK151"/>
  <c r="BK149"/>
  <c r="BK144"/>
  <c r="BK139"/>
  <c r="J137"/>
  <c i="81" r="J125"/>
  <c r="BK123"/>
  <c i="80" r="J125"/>
  <c r="BK123"/>
  <c i="79" r="J217"/>
  <c r="J211"/>
  <c r="J200"/>
  <c r="J172"/>
  <c r="J167"/>
  <c r="BK158"/>
  <c r="BK151"/>
  <c r="BK149"/>
  <c r="BK144"/>
  <c r="J142"/>
  <c r="BK139"/>
  <c r="J137"/>
  <c r="J135"/>
  <c r="BK133"/>
  <c r="J131"/>
  <c i="78" r="BK138"/>
  <c r="BK134"/>
  <c i="77" r="J267"/>
  <c r="J257"/>
  <c r="BK253"/>
  <c r="BK250"/>
  <c r="BK246"/>
  <c r="J224"/>
  <c r="J217"/>
  <c r="BK209"/>
  <c r="J200"/>
  <c r="BK196"/>
  <c r="BK186"/>
  <c r="J157"/>
  <c r="BK151"/>
  <c r="BK140"/>
  <c r="BK133"/>
  <c i="76" r="BK135"/>
  <c r="J131"/>
  <c i="75" r="BK346"/>
  <c r="J346"/>
  <c r="J336"/>
  <c r="BK305"/>
  <c r="BK303"/>
  <c r="J301"/>
  <c r="J292"/>
  <c r="J288"/>
  <c r="BK275"/>
  <c r="BK255"/>
  <c r="J251"/>
  <c r="J234"/>
  <c r="J230"/>
  <c r="BK222"/>
  <c r="BK212"/>
  <c r="BK207"/>
  <c r="BK203"/>
  <c r="BK199"/>
  <c r="BK194"/>
  <c r="J190"/>
  <c r="BK180"/>
  <c r="BK163"/>
  <c r="J158"/>
  <c r="J155"/>
  <c r="J145"/>
  <c r="BK141"/>
  <c r="J134"/>
  <c i="74" r="BK126"/>
  <c i="73" r="BK231"/>
  <c r="BK227"/>
  <c r="BK225"/>
  <c r="J202"/>
  <c r="J190"/>
  <c r="BK185"/>
  <c r="BK181"/>
  <c r="BK156"/>
  <c r="BK151"/>
  <c r="BK144"/>
  <c i="72" r="BK130"/>
  <c r="J126"/>
  <c i="71" r="J278"/>
  <c r="J272"/>
  <c r="J270"/>
  <c r="J266"/>
  <c r="BK264"/>
  <c r="BK241"/>
  <c r="J221"/>
  <c r="BK215"/>
  <c r="BK205"/>
  <c r="J196"/>
  <c r="J179"/>
  <c r="BK155"/>
  <c r="J148"/>
  <c r="BK143"/>
  <c r="BK140"/>
  <c r="J133"/>
  <c i="69" r="BK226"/>
  <c r="J215"/>
  <c r="J182"/>
  <c r="J174"/>
  <c r="BK172"/>
  <c r="J168"/>
  <c r="J165"/>
  <c r="BK161"/>
  <c i="68" r="J130"/>
  <c r="BK126"/>
  <c i="67" r="BK201"/>
  <c r="J193"/>
  <c r="J191"/>
  <c r="J187"/>
  <c r="J185"/>
  <c r="BK157"/>
  <c r="J139"/>
  <c r="J131"/>
  <c i="66" r="BK130"/>
  <c i="65" r="BK227"/>
  <c r="J223"/>
  <c r="BK219"/>
  <c r="BK213"/>
  <c r="J211"/>
  <c r="J204"/>
  <c r="J188"/>
  <c r="J186"/>
  <c r="BK136"/>
  <c i="63" r="J215"/>
  <c r="J211"/>
  <c r="J207"/>
  <c r="BK199"/>
  <c r="BK182"/>
  <c r="J176"/>
  <c r="J174"/>
  <c r="BK164"/>
  <c r="J135"/>
  <c i="61" r="BK210"/>
  <c r="J196"/>
  <c r="J171"/>
  <c r="BK165"/>
  <c r="J156"/>
  <c r="BK149"/>
  <c r="J131"/>
  <c i="60" r="BK125"/>
  <c i="59" r="J189"/>
  <c r="J179"/>
  <c r="J172"/>
  <c r="BK156"/>
  <c r="BK152"/>
  <c i="57" r="BK245"/>
  <c r="BK238"/>
  <c r="BK236"/>
  <c r="BK225"/>
  <c r="BK222"/>
  <c r="BK216"/>
  <c r="BK184"/>
  <c r="J179"/>
  <c r="J165"/>
  <c r="BK157"/>
  <c r="J157"/>
  <c r="BK146"/>
  <c r="BK141"/>
  <c i="55" r="J205"/>
  <c r="BK202"/>
  <c r="BK200"/>
  <c r="BK192"/>
  <c r="J175"/>
  <c r="BK173"/>
  <c r="BK168"/>
  <c r="J164"/>
  <c r="BK158"/>
  <c r="BK150"/>
  <c r="J146"/>
  <c r="J139"/>
  <c r="BK132"/>
  <c i="54" r="J125"/>
  <c i="53" r="BK186"/>
  <c r="J180"/>
  <c r="J177"/>
  <c r="BK161"/>
  <c r="BK159"/>
  <c r="BK154"/>
  <c r="J138"/>
  <c r="BK129"/>
  <c i="52" r="BK126"/>
  <c i="51" r="BK256"/>
  <c r="J253"/>
  <c r="BK251"/>
  <c r="J247"/>
  <c r="J240"/>
  <c r="BK223"/>
  <c r="J205"/>
  <c r="BK194"/>
  <c r="BK174"/>
  <c r="BK167"/>
  <c r="BK162"/>
  <c r="BK158"/>
  <c r="J149"/>
  <c r="J145"/>
  <c r="BK141"/>
  <c r="J137"/>
  <c r="BK130"/>
  <c i="50" r="J130"/>
  <c r="BK126"/>
  <c i="49" r="BK220"/>
  <c r="BK218"/>
  <c r="BK214"/>
  <c r="BK209"/>
  <c r="BK207"/>
  <c r="BK202"/>
  <c r="J198"/>
  <c r="J176"/>
  <c r="J173"/>
  <c r="BK166"/>
  <c r="J147"/>
  <c r="BK143"/>
  <c r="J139"/>
  <c i="48" r="BK130"/>
  <c r="BK126"/>
  <c i="47" r="BK239"/>
  <c r="J236"/>
  <c r="BK234"/>
  <c r="J230"/>
  <c r="BK208"/>
  <c r="BK204"/>
  <c r="J168"/>
  <c r="BK156"/>
  <c r="BK132"/>
  <c i="46" r="J130"/>
  <c r="BK126"/>
  <c i="45" r="BK230"/>
  <c r="BK224"/>
  <c r="BK215"/>
  <c r="BK204"/>
  <c r="BK188"/>
  <c r="BK186"/>
  <c r="J180"/>
  <c r="J141"/>
  <c r="BK137"/>
  <c i="44" r="BK130"/>
  <c i="43" r="J340"/>
  <c r="J335"/>
  <c r="J330"/>
  <c r="J328"/>
  <c r="BK324"/>
  <c r="J321"/>
  <c r="J308"/>
  <c r="J306"/>
  <c r="J302"/>
  <c r="BK283"/>
  <c r="BK279"/>
  <c r="J266"/>
  <c r="BK248"/>
  <c r="BK244"/>
  <c r="J226"/>
  <c r="J219"/>
  <c r="J181"/>
  <c r="BK172"/>
  <c r="J159"/>
  <c r="J139"/>
  <c r="J131"/>
  <c i="42" r="J130"/>
  <c r="J126"/>
  <c i="41" r="BK431"/>
  <c r="BK405"/>
  <c r="J392"/>
  <c r="BK386"/>
  <c r="BK383"/>
  <c r="BK376"/>
  <c r="BK367"/>
  <c r="J363"/>
  <c r="J345"/>
  <c r="J319"/>
  <c r="J304"/>
  <c r="BK289"/>
  <c r="J276"/>
  <c r="BK274"/>
  <c r="BK270"/>
  <c r="J265"/>
  <c r="J259"/>
  <c r="J243"/>
  <c r="J234"/>
  <c r="J195"/>
  <c r="BK190"/>
  <c r="BK186"/>
  <c r="BK180"/>
  <c r="J175"/>
  <c r="J171"/>
  <c r="BK165"/>
  <c r="BK162"/>
  <c r="BK155"/>
  <c r="J135"/>
  <c i="40" r="J135"/>
  <c r="J127"/>
  <c i="39" r="BK361"/>
  <c r="J361"/>
  <c r="BK349"/>
  <c r="BK322"/>
  <c r="BK316"/>
  <c r="J307"/>
  <c r="BK298"/>
  <c r="BK293"/>
  <c r="BK287"/>
  <c r="J283"/>
  <c r="J281"/>
  <c r="BK270"/>
  <c r="BK268"/>
  <c r="J262"/>
  <c r="BK258"/>
  <c r="J205"/>
  <c r="BK201"/>
  <c r="BK195"/>
  <c r="BK190"/>
  <c r="J188"/>
  <c r="BK184"/>
  <c r="BK175"/>
  <c r="J166"/>
  <c r="J139"/>
  <c i="38" r="J135"/>
  <c r="BK131"/>
  <c r="BK127"/>
  <c i="37" r="BK344"/>
  <c r="J328"/>
  <c r="BK323"/>
  <c r="BK313"/>
  <c r="BK284"/>
  <c r="J262"/>
  <c r="BK260"/>
  <c r="BK255"/>
  <c r="BK238"/>
  <c r="J234"/>
  <c r="J225"/>
  <c r="J203"/>
  <c r="BK198"/>
  <c r="J180"/>
  <c r="BK175"/>
  <c r="J150"/>
  <c r="BK134"/>
  <c i="36" r="BK130"/>
  <c r="BK126"/>
  <c i="35" r="J265"/>
  <c r="J250"/>
  <c r="J246"/>
  <c r="BK242"/>
  <c r="J240"/>
  <c r="BK236"/>
  <c r="J234"/>
  <c r="BK229"/>
  <c r="BK214"/>
  <c r="J210"/>
  <c r="BK206"/>
  <c r="BK202"/>
  <c r="BK200"/>
  <c r="BK188"/>
  <c r="J181"/>
  <c r="BK172"/>
  <c r="BK170"/>
  <c r="BK150"/>
  <c r="J132"/>
  <c i="34" r="BK130"/>
  <c r="J126"/>
  <c i="33" r="BK226"/>
  <c r="J224"/>
  <c r="BK220"/>
  <c r="J218"/>
  <c r="BK213"/>
  <c r="BK189"/>
  <c r="J187"/>
  <c r="BK177"/>
  <c r="J170"/>
  <c r="J168"/>
  <c r="BK165"/>
  <c r="J161"/>
  <c r="J156"/>
  <c r="BK152"/>
  <c r="J139"/>
  <c i="31" r="BK234"/>
  <c r="J232"/>
  <c r="BK225"/>
  <c r="BK221"/>
  <c r="BK212"/>
  <c r="J204"/>
  <c r="BK196"/>
  <c r="J192"/>
  <c r="BK181"/>
  <c r="J176"/>
  <c r="BK169"/>
  <c r="BK167"/>
  <c r="BK160"/>
  <c r="J151"/>
  <c r="BK139"/>
  <c r="BK135"/>
  <c r="J131"/>
  <c i="30" r="J126"/>
  <c i="29" r="BK237"/>
  <c r="BK234"/>
  <c r="BK232"/>
  <c r="J225"/>
  <c r="J220"/>
  <c r="J214"/>
  <c r="BK210"/>
  <c r="J206"/>
  <c r="J198"/>
  <c r="J190"/>
  <c r="J177"/>
  <c r="J165"/>
  <c r="J150"/>
  <c r="BK139"/>
  <c i="28" r="J134"/>
  <c r="J130"/>
  <c i="27" r="BK185"/>
  <c r="BK167"/>
  <c r="J158"/>
  <c r="BK154"/>
  <c r="J150"/>
  <c r="BK142"/>
  <c r="BK138"/>
  <c r="J130"/>
  <c r="BK126"/>
  <c i="26" r="BK353"/>
  <c r="J353"/>
  <c r="J350"/>
  <c r="BK346"/>
  <c r="J343"/>
  <c r="BK339"/>
  <c r="J335"/>
  <c r="J329"/>
  <c r="BK314"/>
  <c r="BK301"/>
  <c r="J297"/>
  <c r="J293"/>
  <c r="J289"/>
  <c r="BK263"/>
  <c r="J258"/>
  <c r="J255"/>
  <c r="BK253"/>
  <c r="BK250"/>
  <c r="J245"/>
  <c r="J228"/>
  <c r="BK217"/>
  <c r="BK214"/>
  <c r="BK210"/>
  <c r="J202"/>
  <c r="BK188"/>
  <c r="J183"/>
  <c r="BK180"/>
  <c r="BK172"/>
  <c r="J169"/>
  <c r="J166"/>
  <c r="BK162"/>
  <c r="J160"/>
  <c r="BK157"/>
  <c r="BK153"/>
  <c r="J144"/>
  <c r="BK141"/>
  <c r="BK138"/>
  <c i="25" r="BK138"/>
  <c r="J134"/>
  <c r="BK130"/>
  <c r="J127"/>
  <c i="24" r="J185"/>
  <c r="J178"/>
  <c r="BK173"/>
  <c r="BK170"/>
  <c r="BK162"/>
  <c r="J158"/>
  <c r="BK154"/>
  <c r="BK150"/>
  <c r="BK146"/>
  <c r="BK142"/>
  <c r="J126"/>
  <c i="23" r="BK331"/>
  <c r="BK328"/>
  <c r="BK316"/>
  <c r="J308"/>
  <c r="BK300"/>
  <c r="BK298"/>
  <c r="J294"/>
  <c r="J288"/>
  <c r="J283"/>
  <c r="BK270"/>
  <c r="J263"/>
  <c r="J259"/>
  <c r="BK254"/>
  <c r="BK250"/>
  <c r="J246"/>
  <c r="J244"/>
  <c r="BK241"/>
  <c r="J232"/>
  <c r="BK228"/>
  <c r="BK223"/>
  <c r="J219"/>
  <c r="BK216"/>
  <c r="J203"/>
  <c r="J199"/>
  <c r="BK191"/>
  <c r="J181"/>
  <c r="J177"/>
  <c r="BK167"/>
  <c r="J163"/>
  <c r="BK159"/>
  <c r="BK150"/>
  <c r="BK146"/>
  <c r="BK144"/>
  <c r="BK140"/>
  <c r="BK137"/>
  <c r="BK134"/>
  <c i="22" r="J130"/>
  <c r="BK126"/>
  <c i="21" r="J280"/>
  <c r="BK276"/>
  <c r="J273"/>
  <c r="J271"/>
  <c r="BK267"/>
  <c r="J264"/>
  <c r="BK257"/>
  <c r="J247"/>
  <c r="J223"/>
  <c r="J219"/>
  <c r="BK217"/>
  <c r="BK212"/>
  <c r="J200"/>
  <c r="J197"/>
  <c r="BK191"/>
  <c r="J181"/>
  <c r="BK171"/>
  <c r="J165"/>
  <c r="J154"/>
  <c r="J149"/>
  <c r="BK145"/>
  <c r="J141"/>
  <c r="J138"/>
  <c i="20" r="BK130"/>
  <c r="J126"/>
  <c i="19" r="J286"/>
  <c r="BK280"/>
  <c r="BK273"/>
  <c r="J271"/>
  <c r="BK267"/>
  <c r="J265"/>
  <c r="BK260"/>
  <c r="J258"/>
  <c r="J256"/>
  <c r="J245"/>
  <c r="J241"/>
  <c r="J237"/>
  <c r="J209"/>
  <c r="BK205"/>
  <c r="J198"/>
  <c r="J191"/>
  <c r="BK182"/>
  <c r="BK176"/>
  <c r="J173"/>
  <c r="J171"/>
  <c r="J168"/>
  <c r="J151"/>
  <c r="BK147"/>
  <c r="J142"/>
  <c r="BK138"/>
  <c r="J132"/>
  <c i="17" r="J296"/>
  <c r="BK281"/>
  <c r="BK277"/>
  <c r="BK271"/>
  <c r="BK265"/>
  <c r="BK261"/>
  <c r="BK257"/>
  <c r="BK254"/>
  <c r="BK250"/>
  <c r="BK246"/>
  <c r="J221"/>
  <c r="J217"/>
  <c r="J208"/>
  <c r="BK199"/>
  <c r="BK191"/>
  <c r="BK189"/>
  <c r="J186"/>
  <c r="J183"/>
  <c r="J181"/>
  <c r="J178"/>
  <c r="J174"/>
  <c r="J165"/>
  <c r="BK152"/>
  <c r="J148"/>
  <c r="J143"/>
  <c r="BK139"/>
  <c i="16" r="J135"/>
  <c r="BK127"/>
  <c i="15" r="BK298"/>
  <c r="BK290"/>
  <c r="J275"/>
  <c r="BK271"/>
  <c r="BK265"/>
  <c r="BK263"/>
  <c r="J259"/>
  <c r="BK244"/>
  <c r="BK240"/>
  <c r="BK215"/>
  <c r="J211"/>
  <c r="J192"/>
  <c r="BK190"/>
  <c r="J165"/>
  <c r="BK151"/>
  <c r="J138"/>
  <c r="BK133"/>
  <c i="14" r="J136"/>
  <c r="J132"/>
  <c r="BK130"/>
  <c r="J125"/>
  <c r="J123"/>
  <c i="13" r="J140"/>
  <c r="BK135"/>
  <c r="BK130"/>
  <c r="J125"/>
  <c i="12" r="BK149"/>
  <c r="BK144"/>
  <c r="BK141"/>
  <c r="BK138"/>
  <c r="J134"/>
  <c r="BK130"/>
  <c r="J126"/>
  <c i="11" r="J133"/>
  <c i="10" r="BK202"/>
  <c r="BK195"/>
  <c r="BK191"/>
  <c r="BK172"/>
  <c r="J170"/>
  <c r="BK166"/>
  <c r="BK160"/>
  <c r="J158"/>
  <c r="J156"/>
  <c r="BK154"/>
  <c r="J152"/>
  <c r="BK148"/>
  <c r="J146"/>
  <c r="J142"/>
  <c r="J138"/>
  <c r="BK136"/>
  <c r="J133"/>
  <c r="J129"/>
  <c r="J125"/>
  <c i="9" r="BK207"/>
  <c r="J203"/>
  <c r="J188"/>
  <c r="BK177"/>
  <c r="J169"/>
  <c r="J163"/>
  <c r="BK150"/>
  <c r="J148"/>
  <c r="BK146"/>
  <c r="BK144"/>
  <c r="BK142"/>
  <c r="BK137"/>
  <c r="BK135"/>
  <c r="J133"/>
  <c r="BK129"/>
  <c i="8" r="J177"/>
  <c r="BK175"/>
  <c r="J173"/>
  <c r="J169"/>
  <c r="BK161"/>
  <c r="BK155"/>
  <c r="J153"/>
  <c r="BK151"/>
  <c r="J145"/>
  <c r="BK135"/>
  <c r="BK131"/>
  <c r="J129"/>
  <c r="J123"/>
  <c i="7" r="BK243"/>
  <c r="J241"/>
  <c r="BK239"/>
  <c r="BK237"/>
  <c r="J235"/>
  <c r="BK233"/>
  <c r="J225"/>
  <c r="BK221"/>
  <c r="J217"/>
  <c r="BK213"/>
  <c r="BK209"/>
  <c r="J207"/>
  <c r="BK201"/>
  <c r="J199"/>
  <c r="BK195"/>
  <c r="BK189"/>
  <c r="BK175"/>
  <c r="BK173"/>
  <c r="BK165"/>
  <c r="BK163"/>
  <c r="J159"/>
  <c r="J157"/>
  <c r="BK155"/>
  <c r="BK149"/>
  <c r="J147"/>
  <c r="J143"/>
  <c r="J141"/>
  <c r="BK137"/>
  <c r="BK135"/>
  <c r="J133"/>
  <c r="J131"/>
  <c r="BK125"/>
  <c r="J123"/>
  <c r="J117"/>
  <c i="6" r="J543"/>
  <c r="J530"/>
  <c r="J500"/>
  <c r="BK492"/>
  <c r="J484"/>
  <c r="J476"/>
  <c r="BK450"/>
  <c r="BK433"/>
  <c r="J426"/>
  <c r="BK408"/>
  <c r="J405"/>
  <c r="BK389"/>
  <c r="BK386"/>
  <c r="BK378"/>
  <c r="J356"/>
  <c r="J326"/>
  <c r="J320"/>
  <c r="BK274"/>
  <c r="J271"/>
  <c r="BK260"/>
  <c r="BK231"/>
  <c r="BK225"/>
  <c r="J196"/>
  <c r="J180"/>
  <c r="J177"/>
  <c r="J167"/>
  <c r="BK162"/>
  <c r="BK150"/>
  <c i="5" r="J127"/>
  <c r="J124"/>
  <c i="4" r="J149"/>
  <c r="BK147"/>
  <c r="BK145"/>
  <c r="J143"/>
  <c r="BK139"/>
  <c r="BK134"/>
  <c r="BK132"/>
  <c r="BK130"/>
  <c r="BK122"/>
  <c r="J118"/>
  <c i="3" r="BK211"/>
  <c r="J209"/>
  <c r="BK201"/>
  <c r="BK197"/>
  <c r="BK193"/>
  <c r="BK191"/>
  <c r="BK187"/>
  <c r="BK185"/>
  <c r="J179"/>
  <c r="BK177"/>
  <c r="J175"/>
  <c r="BK167"/>
  <c r="J165"/>
  <c r="BK161"/>
  <c r="BK155"/>
  <c r="J153"/>
  <c r="BK151"/>
  <c r="BK143"/>
  <c r="BK141"/>
  <c r="J137"/>
  <c r="J129"/>
  <c r="BK123"/>
  <c r="J121"/>
  <c r="BK119"/>
  <c r="J117"/>
  <c i="2" r="J159"/>
  <c r="BK155"/>
  <c r="BK153"/>
  <c r="J151"/>
  <c r="BK141"/>
  <c r="J139"/>
  <c r="J137"/>
  <c r="J133"/>
  <c r="BK131"/>
  <c r="BK129"/>
  <c r="BK125"/>
  <c r="J123"/>
  <c r="J121"/>
  <c r="BK117"/>
  <c i="1" r="AS203"/>
  <c r="AS170"/>
  <c r="AS164"/>
  <c r="AS161"/>
  <c r="AS152"/>
  <c r="AS143"/>
  <c r="AS117"/>
  <c r="AS104"/>
  <c r="AS97"/>
  <c i="64" r="F36"/>
  <c i="1" r="BA184"/>
  <c i="62" r="F37"/>
  <c i="1" r="BB181"/>
  <c i="60" r="F38"/>
  <c i="1" r="BC178"/>
  <c i="58" r="F36"/>
  <c i="1" r="BA175"/>
  <c i="56" r="F37"/>
  <c i="1" r="BB172"/>
  <c i="54" r="F38"/>
  <c i="1" r="BC169"/>
  <c i="64" r="F39"/>
  <c i="1" r="BD184"/>
  <c i="62" r="F38"/>
  <c i="1" r="BC181"/>
  <c i="60" r="F37"/>
  <c i="1" r="BB178"/>
  <c i="60" r="F36"/>
  <c i="1" r="BA178"/>
  <c i="58" r="F38"/>
  <c i="1" r="BC175"/>
  <c i="56" r="F39"/>
  <c i="1" r="BD172"/>
  <c i="54" r="J36"/>
  <c i="1" r="AW169"/>
  <c i="64" r="F38"/>
  <c i="1" r="BC184"/>
  <c i="62" r="F36"/>
  <c i="1" r="BA181"/>
  <c i="60" r="F39"/>
  <c i="1" r="BD178"/>
  <c i="58" r="F39"/>
  <c i="1" r="BD175"/>
  <c i="56" r="F38"/>
  <c i="1" r="BC172"/>
  <c i="54" r="F39"/>
  <c i="1" r="BD169"/>
  <c i="64" r="F37"/>
  <c i="1" r="BB184"/>
  <c i="62" r="F39"/>
  <c i="1" r="BD181"/>
  <c i="58" r="F37"/>
  <c i="1" r="BB175"/>
  <c i="56" r="F36"/>
  <c i="1" r="BA172"/>
  <c i="54" r="F37"/>
  <c i="1" r="BB169"/>
  <c i="2" l="1" r="P116"/>
  <c i="1" r="AU95"/>
  <c i="3" r="R116"/>
  <c i="4" r="R136"/>
  <c r="R117"/>
  <c i="6" r="BK156"/>
  <c r="J156"/>
  <c r="J100"/>
  <c r="BK190"/>
  <c r="J190"/>
  <c r="J101"/>
  <c r="BK259"/>
  <c r="J259"/>
  <c r="J102"/>
  <c r="BK319"/>
  <c r="J319"/>
  <c r="J103"/>
  <c r="T339"/>
  <c r="R377"/>
  <c r="T411"/>
  <c r="R475"/>
  <c r="R508"/>
  <c r="BK555"/>
  <c r="J555"/>
  <c r="J112"/>
  <c r="T555"/>
  <c r="T554"/>
  <c i="7" r="R116"/>
  <c i="8" r="R116"/>
  <c i="9" r="R128"/>
  <c r="R127"/>
  <c r="R126"/>
  <c i="10" r="R124"/>
  <c i="11" r="T128"/>
  <c r="T127"/>
  <c r="T126"/>
  <c i="12" r="BK148"/>
  <c r="J148"/>
  <c r="J101"/>
  <c i="13" r="T124"/>
  <c i="14" r="R122"/>
  <c r="R121"/>
  <c i="15" r="P132"/>
  <c r="BK141"/>
  <c r="J141"/>
  <c r="J101"/>
  <c r="BK173"/>
  <c r="J173"/>
  <c r="J103"/>
  <c r="R173"/>
  <c r="P256"/>
  <c i="17" r="P132"/>
  <c r="BK142"/>
  <c r="J142"/>
  <c r="J101"/>
  <c r="P173"/>
  <c r="BK264"/>
  <c r="J264"/>
  <c r="J104"/>
  <c r="P264"/>
  <c r="J280"/>
  <c r="J107"/>
  <c i="19" r="P131"/>
  <c r="BK160"/>
  <c r="J160"/>
  <c r="J103"/>
  <c r="T160"/>
  <c r="R264"/>
  <c i="21" r="P131"/>
  <c r="BK148"/>
  <c r="J148"/>
  <c r="J101"/>
  <c r="BK180"/>
  <c r="J180"/>
  <c r="J103"/>
  <c r="T180"/>
  <c r="P263"/>
  <c i="23" r="T133"/>
  <c r="P171"/>
  <c r="BK202"/>
  <c r="J202"/>
  <c r="J103"/>
  <c r="BK222"/>
  <c r="J222"/>
  <c r="J104"/>
  <c r="T222"/>
  <c r="T287"/>
  <c r="BK307"/>
  <c r="J307"/>
  <c r="J108"/>
  <c r="P307"/>
  <c r="P306"/>
  <c i="24" r="BK125"/>
  <c r="J125"/>
  <c r="J100"/>
  <c r="R125"/>
  <c r="R124"/>
  <c r="P177"/>
  <c i="25" r="T126"/>
  <c r="T125"/>
  <c r="T124"/>
  <c i="26" r="T133"/>
  <c r="BK179"/>
  <c r="J179"/>
  <c r="J102"/>
  <c r="P179"/>
  <c r="BK216"/>
  <c r="J216"/>
  <c r="J103"/>
  <c r="T216"/>
  <c r="P244"/>
  <c r="BK324"/>
  <c r="J324"/>
  <c r="J105"/>
  <c r="R324"/>
  <c r="P342"/>
  <c r="P341"/>
  <c i="27" r="T125"/>
  <c r="T124"/>
  <c r="R177"/>
  <c i="28" r="BK126"/>
  <c i="29" r="BK130"/>
  <c r="BK149"/>
  <c r="J149"/>
  <c r="J102"/>
  <c r="BK224"/>
  <c r="J224"/>
  <c r="J103"/>
  <c i="31" r="BK130"/>
  <c r="J130"/>
  <c r="J100"/>
  <c r="T130"/>
  <c r="P150"/>
  <c r="P231"/>
  <c i="33" r="P151"/>
  <c r="T217"/>
  <c i="35" r="T131"/>
  <c r="R160"/>
  <c r="R233"/>
  <c r="R264"/>
  <c r="R248"/>
  <c i="37" r="P133"/>
  <c r="P155"/>
  <c r="R179"/>
  <c r="T298"/>
  <c r="BK343"/>
  <c r="J343"/>
  <c r="J109"/>
  <c i="39" r="BK131"/>
  <c r="P142"/>
  <c r="R170"/>
  <c r="R297"/>
  <c r="BK340"/>
  <c r="J340"/>
  <c r="J107"/>
  <c i="41" r="BK134"/>
  <c r="T134"/>
  <c r="BK194"/>
  <c r="J194"/>
  <c r="J104"/>
  <c r="P194"/>
  <c r="BK233"/>
  <c r="J233"/>
  <c r="J105"/>
  <c r="R233"/>
  <c i="43" r="BK130"/>
  <c r="R130"/>
  <c r="T158"/>
  <c r="T312"/>
  <c i="45" r="BK140"/>
  <c r="J140"/>
  <c r="J101"/>
  <c r="BK147"/>
  <c r="J147"/>
  <c r="J102"/>
  <c r="BK172"/>
  <c r="J172"/>
  <c r="J103"/>
  <c r="R172"/>
  <c r="R203"/>
  <c r="BK223"/>
  <c r="J223"/>
  <c r="J107"/>
  <c r="T223"/>
  <c r="T222"/>
  <c i="47" r="P131"/>
  <c r="T131"/>
  <c r="R140"/>
  <c r="BK149"/>
  <c r="J149"/>
  <c r="J102"/>
  <c r="P149"/>
  <c r="T149"/>
  <c r="T159"/>
  <c r="T227"/>
  <c r="BK242"/>
  <c r="J242"/>
  <c r="J107"/>
  <c r="R242"/>
  <c r="R241"/>
  <c i="49" r="BK129"/>
  <c r="J129"/>
  <c r="J100"/>
  <c r="T129"/>
  <c r="P138"/>
  <c r="T138"/>
  <c r="BK165"/>
  <c r="J165"/>
  <c r="J103"/>
  <c r="T165"/>
  <c r="P211"/>
  <c i="51" r="P129"/>
  <c r="BK140"/>
  <c r="J140"/>
  <c r="J101"/>
  <c r="T140"/>
  <c r="T161"/>
  <c r="R239"/>
  <c i="53" r="P128"/>
  <c r="P137"/>
  <c r="J153"/>
  <c r="J102"/>
  <c r="R176"/>
  <c i="57" r="P131"/>
  <c r="R131"/>
  <c r="R145"/>
  <c r="R156"/>
  <c r="P174"/>
  <c r="P224"/>
  <c r="P244"/>
  <c r="P243"/>
  <c i="59" r="T128"/>
  <c r="BK151"/>
  <c r="J151"/>
  <c r="J102"/>
  <c r="BK176"/>
  <c r="J176"/>
  <c r="J103"/>
  <c i="61" r="T130"/>
  <c r="T138"/>
  <c r="R160"/>
  <c r="T193"/>
  <c r="R209"/>
  <c r="R208"/>
  <c i="63" r="R130"/>
  <c r="T138"/>
  <c r="T163"/>
  <c r="R198"/>
  <c i="65" r="R131"/>
  <c r="P139"/>
  <c r="P148"/>
  <c r="T173"/>
  <c r="T210"/>
  <c i="67" r="T130"/>
  <c r="T156"/>
  <c r="T184"/>
  <c r="P200"/>
  <c r="P199"/>
  <c i="69" r="T130"/>
  <c r="P137"/>
  <c r="P164"/>
  <c r="P187"/>
  <c r="BK203"/>
  <c r="J203"/>
  <c r="J106"/>
  <c i="71" r="BK132"/>
  <c r="BK147"/>
  <c r="J147"/>
  <c r="J101"/>
  <c r="R147"/>
  <c r="P167"/>
  <c r="T200"/>
  <c r="T263"/>
  <c r="P282"/>
  <c r="P281"/>
  <c i="73" r="P132"/>
  <c r="R163"/>
  <c r="T189"/>
  <c r="P224"/>
  <c i="75" r="P133"/>
  <c r="R149"/>
  <c r="BK162"/>
  <c r="J162"/>
  <c r="J103"/>
  <c r="BK198"/>
  <c r="J198"/>
  <c r="J104"/>
  <c r="BK307"/>
  <c r="J307"/>
  <c r="J105"/>
  <c i="77" r="T132"/>
  <c r="P176"/>
  <c r="T204"/>
  <c r="P245"/>
  <c i="78" r="R126"/>
  <c r="R125"/>
  <c r="R124"/>
  <c i="79" r="BK141"/>
  <c r="J141"/>
  <c r="J101"/>
  <c r="BK157"/>
  <c r="J157"/>
  <c r="J102"/>
  <c r="P204"/>
  <c r="P203"/>
  <c i="80" r="T122"/>
  <c r="T121"/>
  <c i="81" r="BK122"/>
  <c r="BK121"/>
  <c r="J121"/>
  <c r="J98"/>
  <c i="82" r="P130"/>
  <c r="BK157"/>
  <c r="J157"/>
  <c r="J102"/>
  <c i="83" r="BK122"/>
  <c r="BK121"/>
  <c r="J121"/>
  <c i="84" r="P122"/>
  <c r="P121"/>
  <c i="1" r="AU213"/>
  <c i="85" r="T116"/>
  <c i="2" r="T116"/>
  <c i="3" r="BK116"/>
  <c r="J116"/>
  <c r="J96"/>
  <c i="4" r="T136"/>
  <c r="T117"/>
  <c i="5" r="T120"/>
  <c i="6" r="P156"/>
  <c r="P135"/>
  <c r="R190"/>
  <c r="R259"/>
  <c r="R319"/>
  <c r="BK339"/>
  <c r="J339"/>
  <c r="J106"/>
  <c r="BK377"/>
  <c r="J377"/>
  <c r="J107"/>
  <c r="BK411"/>
  <c r="J411"/>
  <c r="J108"/>
  <c r="BK475"/>
  <c r="J475"/>
  <c r="J109"/>
  <c r="P508"/>
  <c r="R555"/>
  <c r="R554"/>
  <c i="7" r="P116"/>
  <c i="1" r="AU101"/>
  <c i="8" r="P116"/>
  <c i="1" r="AU102"/>
  <c i="9" r="BK128"/>
  <c r="BK127"/>
  <c r="J127"/>
  <c r="J101"/>
  <c i="10" r="T124"/>
  <c i="11" r="P128"/>
  <c r="P127"/>
  <c r="P126"/>
  <c i="1" r="AU107"/>
  <c i="12" r="T148"/>
  <c r="T125"/>
  <c i="13" r="BK124"/>
  <c r="J124"/>
  <c r="J100"/>
  <c i="14" r="P122"/>
  <c r="P121"/>
  <c i="1" r="AU110"/>
  <c i="15" r="BK132"/>
  <c r="J132"/>
  <c r="J100"/>
  <c r="R132"/>
  <c r="P141"/>
  <c r="T141"/>
  <c r="T173"/>
  <c r="T256"/>
  <c i="17" r="R132"/>
  <c r="P142"/>
  <c r="T142"/>
  <c r="BK173"/>
  <c r="J173"/>
  <c r="J103"/>
  <c r="T173"/>
  <c r="R264"/>
  <c i="19" r="BK131"/>
  <c r="J131"/>
  <c r="J100"/>
  <c r="R131"/>
  <c r="BK141"/>
  <c r="J141"/>
  <c r="J101"/>
  <c r="R141"/>
  <c r="T141"/>
  <c r="P160"/>
  <c r="BK264"/>
  <c r="J264"/>
  <c r="J104"/>
  <c r="P264"/>
  <c i="21" r="BK131"/>
  <c r="J131"/>
  <c r="J100"/>
  <c r="T131"/>
  <c r="P148"/>
  <c r="T148"/>
  <c r="P180"/>
  <c r="BK263"/>
  <c r="J263"/>
  <c r="J104"/>
  <c r="R263"/>
  <c i="23" r="BK133"/>
  <c r="P133"/>
  <c r="BK171"/>
  <c r="J171"/>
  <c r="J102"/>
  <c r="T171"/>
  <c r="P202"/>
  <c r="T202"/>
  <c r="P222"/>
  <c r="BK287"/>
  <c r="J287"/>
  <c r="J105"/>
  <c r="P287"/>
  <c r="T307"/>
  <c r="T306"/>
  <c i="24" r="T125"/>
  <c r="T124"/>
  <c r="R177"/>
  <c i="25" r="BK126"/>
  <c r="R126"/>
  <c r="R125"/>
  <c r="R124"/>
  <c i="26" r="BK133"/>
  <c r="J133"/>
  <c r="J100"/>
  <c r="R133"/>
  <c r="T179"/>
  <c r="BK244"/>
  <c r="J244"/>
  <c r="J104"/>
  <c r="R244"/>
  <c r="P324"/>
  <c r="BK342"/>
  <c r="J342"/>
  <c r="J108"/>
  <c r="T342"/>
  <c r="T341"/>
  <c r="J352"/>
  <c r="J109"/>
  <c i="27" r="BK125"/>
  <c r="J125"/>
  <c r="J100"/>
  <c r="BK177"/>
  <c r="J177"/>
  <c r="J101"/>
  <c i="28" r="P126"/>
  <c r="P125"/>
  <c r="P124"/>
  <c i="1" r="AU130"/>
  <c i="29" r="P130"/>
  <c r="T149"/>
  <c r="R224"/>
  <c r="J239"/>
  <c r="J105"/>
  <c i="31" r="R130"/>
  <c r="T150"/>
  <c r="T231"/>
  <c i="33" r="P130"/>
  <c r="BK151"/>
  <c r="J151"/>
  <c r="J102"/>
  <c r="BK217"/>
  <c r="J217"/>
  <c r="J103"/>
  <c i="35" r="BK131"/>
  <c r="J131"/>
  <c r="J100"/>
  <c r="P160"/>
  <c r="T233"/>
  <c r="BK264"/>
  <c r="J264"/>
  <c r="J107"/>
  <c i="37" r="R133"/>
  <c r="BK155"/>
  <c r="J155"/>
  <c r="J103"/>
  <c r="P179"/>
  <c r="P298"/>
  <c r="P343"/>
  <c r="P326"/>
  <c i="39" r="T131"/>
  <c r="T142"/>
  <c r="T170"/>
  <c r="T297"/>
  <c r="T340"/>
  <c r="T325"/>
  <c i="47" r="BK140"/>
  <c r="J140"/>
  <c r="J101"/>
  <c r="T140"/>
  <c r="R149"/>
  <c r="R159"/>
  <c r="P227"/>
  <c r="P242"/>
  <c r="P241"/>
  <c i="49" r="P129"/>
  <c r="BK138"/>
  <c r="J138"/>
  <c r="J101"/>
  <c r="BK146"/>
  <c r="J146"/>
  <c r="J102"/>
  <c r="R146"/>
  <c r="R165"/>
  <c r="T211"/>
  <c i="51" r="R129"/>
  <c r="P140"/>
  <c r="BK161"/>
  <c r="J161"/>
  <c r="J103"/>
  <c r="R161"/>
  <c r="P239"/>
  <c i="53" r="R128"/>
  <c r="R137"/>
  <c r="T176"/>
  <c i="55" r="P131"/>
  <c r="T131"/>
  <c r="BK142"/>
  <c r="J142"/>
  <c r="J101"/>
  <c r="R142"/>
  <c r="T142"/>
  <c r="P149"/>
  <c r="R149"/>
  <c r="BK167"/>
  <c r="J167"/>
  <c r="J103"/>
  <c r="R167"/>
  <c r="BK204"/>
  <c r="J204"/>
  <c r="J104"/>
  <c r="R204"/>
  <c r="P219"/>
  <c r="P218"/>
  <c r="T219"/>
  <c r="T218"/>
  <c i="57" r="BK156"/>
  <c r="J156"/>
  <c r="J102"/>
  <c r="BK174"/>
  <c r="J174"/>
  <c r="J103"/>
  <c r="BK224"/>
  <c r="J224"/>
  <c r="J104"/>
  <c r="BK244"/>
  <c r="J244"/>
  <c r="J107"/>
  <c i="59" r="BK136"/>
  <c r="J136"/>
  <c r="J101"/>
  <c r="R136"/>
  <c r="T151"/>
  <c r="R176"/>
  <c i="61" r="BK138"/>
  <c r="J138"/>
  <c r="J101"/>
  <c r="BK160"/>
  <c r="J160"/>
  <c r="J102"/>
  <c r="BK193"/>
  <c r="J193"/>
  <c r="J103"/>
  <c r="P209"/>
  <c r="P208"/>
  <c i="63" r="BK130"/>
  <c r="J130"/>
  <c r="J100"/>
  <c r="P130"/>
  <c r="P138"/>
  <c r="P163"/>
  <c r="T198"/>
  <c i="65" r="BK131"/>
  <c r="J131"/>
  <c r="J100"/>
  <c r="T131"/>
  <c r="R139"/>
  <c r="R148"/>
  <c r="P173"/>
  <c r="R210"/>
  <c i="67" r="P130"/>
  <c r="P156"/>
  <c r="BK184"/>
  <c r="J184"/>
  <c r="J103"/>
  <c r="T200"/>
  <c r="T199"/>
  <c i="69" r="BK137"/>
  <c r="J137"/>
  <c r="J101"/>
  <c r="BK164"/>
  <c r="J164"/>
  <c r="J102"/>
  <c r="BK187"/>
  <c r="J187"/>
  <c r="J103"/>
  <c r="T203"/>
  <c r="T202"/>
  <c i="71" r="T132"/>
  <c r="P147"/>
  <c r="BK167"/>
  <c r="J167"/>
  <c r="J103"/>
  <c r="BK200"/>
  <c r="J200"/>
  <c r="J104"/>
  <c r="BK263"/>
  <c r="J263"/>
  <c r="J105"/>
  <c r="R282"/>
  <c r="R281"/>
  <c i="73" r="BK132"/>
  <c r="J132"/>
  <c r="J100"/>
  <c r="T132"/>
  <c r="BK163"/>
  <c r="J163"/>
  <c r="J103"/>
  <c r="BK189"/>
  <c r="J189"/>
  <c r="J104"/>
  <c r="BK224"/>
  <c r="J224"/>
  <c r="J105"/>
  <c i="75" r="BK133"/>
  <c r="J133"/>
  <c r="J100"/>
  <c r="T133"/>
  <c r="P149"/>
  <c r="R162"/>
  <c r="P198"/>
  <c r="P307"/>
  <c i="77" r="BK132"/>
  <c r="BK156"/>
  <c r="J156"/>
  <c r="J101"/>
  <c r="P156"/>
  <c r="T176"/>
  <c r="R204"/>
  <c r="T245"/>
  <c i="79" r="BK130"/>
  <c r="BK129"/>
  <c r="R130"/>
  <c r="T130"/>
  <c r="R157"/>
  <c r="BK204"/>
  <c r="J204"/>
  <c r="J104"/>
  <c r="T204"/>
  <c r="T203"/>
  <c i="80" r="R122"/>
  <c r="R121"/>
  <c i="81" r="R122"/>
  <c r="R121"/>
  <c i="82" r="BK130"/>
  <c r="J130"/>
  <c r="J100"/>
  <c r="BK141"/>
  <c r="J141"/>
  <c r="J101"/>
  <c r="T141"/>
  <c r="P157"/>
  <c r="P204"/>
  <c r="P203"/>
  <c i="83" r="T122"/>
  <c r="T121"/>
  <c i="84" r="R122"/>
  <c r="R121"/>
  <c i="85" r="P116"/>
  <c i="1" r="AU214"/>
  <c i="86" r="BK116"/>
  <c r="J116"/>
  <c r="P116"/>
  <c i="1" r="AU215"/>
  <c i="87" r="BK116"/>
  <c r="J116"/>
  <c r="J96"/>
  <c r="R116"/>
  <c i="2" r="R116"/>
  <c i="3" r="P116"/>
  <c i="1" r="AU96"/>
  <c i="4" r="P136"/>
  <c r="P117"/>
  <c i="1" r="AU98"/>
  <c i="5" r="R120"/>
  <c i="6" r="T156"/>
  <c r="T135"/>
  <c r="P190"/>
  <c r="P259"/>
  <c r="P319"/>
  <c r="R339"/>
  <c r="T377"/>
  <c r="P411"/>
  <c r="P475"/>
  <c r="T508"/>
  <c r="P555"/>
  <c r="P554"/>
  <c i="7" r="T116"/>
  <c i="8" r="T116"/>
  <c i="9" r="P128"/>
  <c r="P127"/>
  <c r="P126"/>
  <c i="1" r="AU105"/>
  <c i="10" r="P124"/>
  <c i="1" r="AU106"/>
  <c i="11" r="R128"/>
  <c r="R127"/>
  <c r="R126"/>
  <c i="12" r="P148"/>
  <c r="P125"/>
  <c i="1" r="AU108"/>
  <c i="13" r="P124"/>
  <c i="1" r="AU109"/>
  <c i="14" r="T122"/>
  <c r="T121"/>
  <c i="27" r="P125"/>
  <c r="P124"/>
  <c r="T177"/>
  <c i="28" r="T126"/>
  <c r="T125"/>
  <c r="T124"/>
  <c i="29" r="T130"/>
  <c r="R149"/>
  <c r="P224"/>
  <c r="T239"/>
  <c i="31" r="P130"/>
  <c r="P129"/>
  <c r="P128"/>
  <c i="1" r="AU135"/>
  <c i="31" r="R150"/>
  <c r="R231"/>
  <c i="33" r="R130"/>
  <c r="T151"/>
  <c r="R217"/>
  <c i="35" r="P131"/>
  <c r="BK160"/>
  <c r="J160"/>
  <c r="J102"/>
  <c r="BK233"/>
  <c r="J233"/>
  <c r="J103"/>
  <c r="P233"/>
  <c r="T264"/>
  <c r="T248"/>
  <c i="37" r="BK133"/>
  <c r="T155"/>
  <c r="BK179"/>
  <c r="J179"/>
  <c r="J104"/>
  <c r="BK298"/>
  <c r="J298"/>
  <c r="J105"/>
  <c r="R343"/>
  <c r="R326"/>
  <c i="39" r="R131"/>
  <c r="R142"/>
  <c r="BK170"/>
  <c r="J170"/>
  <c r="J102"/>
  <c r="BK297"/>
  <c r="J297"/>
  <c r="J103"/>
  <c r="R340"/>
  <c r="R325"/>
  <c i="41" r="P134"/>
  <c r="BK185"/>
  <c r="J185"/>
  <c r="J103"/>
  <c r="P185"/>
  <c r="T185"/>
  <c r="R194"/>
  <c r="T194"/>
  <c r="P233"/>
  <c r="T233"/>
  <c r="P375"/>
  <c r="R375"/>
  <c i="43" r="P130"/>
  <c r="T130"/>
  <c r="T129"/>
  <c r="T128"/>
  <c r="P158"/>
  <c r="BK312"/>
  <c r="J312"/>
  <c r="J103"/>
  <c r="R312"/>
  <c i="45" r="BK131"/>
  <c r="J131"/>
  <c r="J100"/>
  <c r="R131"/>
  <c r="P140"/>
  <c r="T140"/>
  <c r="R147"/>
  <c r="P172"/>
  <c r="BK203"/>
  <c r="J203"/>
  <c r="J104"/>
  <c r="P203"/>
  <c r="R223"/>
  <c r="R222"/>
  <c i="47" r="BK131"/>
  <c r="R131"/>
  <c r="P140"/>
  <c r="BK159"/>
  <c r="J159"/>
  <c r="J103"/>
  <c r="P159"/>
  <c r="BK227"/>
  <c r="J227"/>
  <c r="J104"/>
  <c r="R227"/>
  <c r="T242"/>
  <c r="T241"/>
  <c i="49" r="R129"/>
  <c r="R138"/>
  <c r="P146"/>
  <c r="T146"/>
  <c r="P165"/>
  <c r="BK211"/>
  <c r="J211"/>
  <c r="J104"/>
  <c r="R211"/>
  <c i="51" r="BK129"/>
  <c r="J129"/>
  <c r="J100"/>
  <c r="T129"/>
  <c r="R140"/>
  <c r="P161"/>
  <c r="BK239"/>
  <c r="J239"/>
  <c r="J104"/>
  <c r="T239"/>
  <c i="53" r="BK128"/>
  <c r="J128"/>
  <c r="J100"/>
  <c r="T128"/>
  <c r="T137"/>
  <c r="BK176"/>
  <c r="J176"/>
  <c r="J103"/>
  <c r="P176"/>
  <c i="55" r="BK131"/>
  <c r="J131"/>
  <c r="J100"/>
  <c r="R131"/>
  <c r="R130"/>
  <c r="P142"/>
  <c r="BK149"/>
  <c r="J149"/>
  <c r="J102"/>
  <c r="T149"/>
  <c r="P167"/>
  <c r="T167"/>
  <c r="P204"/>
  <c r="T204"/>
  <c r="BK219"/>
  <c r="J219"/>
  <c r="J107"/>
  <c r="R219"/>
  <c r="R218"/>
  <c i="57" r="BK131"/>
  <c r="J131"/>
  <c r="J100"/>
  <c r="BK145"/>
  <c r="J145"/>
  <c r="J101"/>
  <c r="P145"/>
  <c r="P156"/>
  <c r="T174"/>
  <c r="T224"/>
  <c r="R244"/>
  <c r="R243"/>
  <c i="59" r="R128"/>
  <c r="P136"/>
  <c r="P151"/>
  <c r="T176"/>
  <c i="61" r="BK130"/>
  <c r="J130"/>
  <c r="J100"/>
  <c r="R130"/>
  <c r="R138"/>
  <c r="P160"/>
  <c r="P193"/>
  <c r="BK209"/>
  <c r="J209"/>
  <c r="J106"/>
  <c i="63" r="BK138"/>
  <c r="J138"/>
  <c r="J101"/>
  <c r="BK163"/>
  <c r="J163"/>
  <c r="J102"/>
  <c r="BK198"/>
  <c r="J198"/>
  <c r="J103"/>
  <c i="65" r="P131"/>
  <c r="BK148"/>
  <c r="J148"/>
  <c r="J102"/>
  <c r="BK173"/>
  <c r="J173"/>
  <c r="J103"/>
  <c r="BK210"/>
  <c r="J210"/>
  <c r="J104"/>
  <c i="67" r="BK130"/>
  <c r="R130"/>
  <c r="R156"/>
  <c r="R184"/>
  <c r="R200"/>
  <c r="R199"/>
  <c i="69" r="BK130"/>
  <c r="P130"/>
  <c r="P129"/>
  <c r="R137"/>
  <c r="T164"/>
  <c r="R187"/>
  <c r="R203"/>
  <c r="R202"/>
  <c i="71" r="P132"/>
  <c r="R167"/>
  <c r="P200"/>
  <c r="P263"/>
  <c r="BK282"/>
  <c r="J282"/>
  <c r="J108"/>
  <c i="73" r="R132"/>
  <c r="T163"/>
  <c r="P189"/>
  <c r="R224"/>
  <c i="75" r="R133"/>
  <c r="BK149"/>
  <c r="J149"/>
  <c r="J102"/>
  <c r="T162"/>
  <c r="T198"/>
  <c r="R307"/>
  <c i="77" r="P132"/>
  <c r="T156"/>
  <c r="BK176"/>
  <c r="J176"/>
  <c r="J103"/>
  <c r="BK204"/>
  <c r="J204"/>
  <c r="J104"/>
  <c r="BK245"/>
  <c r="J245"/>
  <c r="J105"/>
  <c i="78" r="BK126"/>
  <c r="P126"/>
  <c r="P125"/>
  <c r="P124"/>
  <c i="1" r="AU205"/>
  <c i="79" r="P130"/>
  <c r="P141"/>
  <c r="T141"/>
  <c r="P157"/>
  <c i="80" r="BK122"/>
  <c r="J122"/>
  <c r="J99"/>
  <c i="81" r="P122"/>
  <c r="P121"/>
  <c i="1" r="AU209"/>
  <c i="82" r="R130"/>
  <c r="P141"/>
  <c r="T157"/>
  <c r="T204"/>
  <c r="T203"/>
  <c i="83" r="P122"/>
  <c r="P121"/>
  <c i="1" r="AU212"/>
  <c i="84" r="BK122"/>
  <c r="J122"/>
  <c r="J99"/>
  <c i="85" r="BK116"/>
  <c r="J116"/>
  <c r="J96"/>
  <c i="86" r="R116"/>
  <c i="2" r="BK116"/>
  <c r="J116"/>
  <c i="3" r="T116"/>
  <c i="4" r="BK136"/>
  <c r="J136"/>
  <c r="J97"/>
  <c i="5" r="BK120"/>
  <c r="J120"/>
  <c r="J98"/>
  <c r="P120"/>
  <c i="1" r="AU99"/>
  <c i="6" r="R156"/>
  <c r="R135"/>
  <c r="T190"/>
  <c r="T259"/>
  <c r="T319"/>
  <c r="P339"/>
  <c r="P377"/>
  <c r="R411"/>
  <c r="T475"/>
  <c r="BK508"/>
  <c r="J508"/>
  <c r="J110"/>
  <c i="7" r="BK116"/>
  <c r="J116"/>
  <c i="8" r="BK116"/>
  <c r="J116"/>
  <c r="J96"/>
  <c i="9" r="T128"/>
  <c r="T127"/>
  <c r="T126"/>
  <c i="10" r="BK124"/>
  <c r="J124"/>
  <c i="11" r="BK128"/>
  <c r="J128"/>
  <c r="J102"/>
  <c i="12" r="R148"/>
  <c r="R125"/>
  <c i="13" r="R124"/>
  <c i="14" r="BK122"/>
  <c r="J122"/>
  <c r="J99"/>
  <c i="15" r="T132"/>
  <c r="T131"/>
  <c r="T130"/>
  <c r="R141"/>
  <c r="P173"/>
  <c r="BK256"/>
  <c r="J256"/>
  <c r="J104"/>
  <c r="R256"/>
  <c i="17" r="BK132"/>
  <c r="J132"/>
  <c r="J100"/>
  <c r="T132"/>
  <c r="R142"/>
  <c r="R173"/>
  <c r="T264"/>
  <c r="T279"/>
  <c i="19" r="T131"/>
  <c r="P141"/>
  <c r="R160"/>
  <c r="T264"/>
  <c i="21" r="R131"/>
  <c r="R148"/>
  <c r="R180"/>
  <c r="T263"/>
  <c i="23" r="R133"/>
  <c r="R171"/>
  <c r="R202"/>
  <c r="R222"/>
  <c r="R287"/>
  <c r="R307"/>
  <c r="R306"/>
  <c i="24" r="P125"/>
  <c r="P124"/>
  <c r="P123"/>
  <c i="1" r="AU125"/>
  <c i="24" r="BK177"/>
  <c r="J177"/>
  <c r="J101"/>
  <c r="T177"/>
  <c i="25" r="P126"/>
  <c r="P125"/>
  <c r="P124"/>
  <c i="1" r="AU126"/>
  <c i="26" r="P133"/>
  <c r="P132"/>
  <c r="P131"/>
  <c i="1" r="AU128"/>
  <c i="26" r="R179"/>
  <c r="P216"/>
  <c r="R216"/>
  <c r="T244"/>
  <c r="T324"/>
  <c r="R342"/>
  <c r="R341"/>
  <c i="27" r="R125"/>
  <c r="R124"/>
  <c r="R123"/>
  <c r="P177"/>
  <c i="28" r="R126"/>
  <c r="R125"/>
  <c r="R124"/>
  <c i="29" r="R130"/>
  <c r="R129"/>
  <c r="R128"/>
  <c r="P149"/>
  <c r="T224"/>
  <c r="T236"/>
  <c i="31" r="BK150"/>
  <c r="J150"/>
  <c r="J102"/>
  <c r="BK231"/>
  <c r="J231"/>
  <c r="J103"/>
  <c i="33" r="BK130"/>
  <c r="J130"/>
  <c r="J100"/>
  <c r="T130"/>
  <c r="T129"/>
  <c r="T128"/>
  <c r="R151"/>
  <c r="P217"/>
  <c i="35" r="R131"/>
  <c r="R130"/>
  <c r="T160"/>
  <c r="P264"/>
  <c r="P248"/>
  <c i="37" r="T133"/>
  <c r="R155"/>
  <c r="T179"/>
  <c r="R298"/>
  <c r="T343"/>
  <c r="T326"/>
  <c i="39" r="P131"/>
  <c r="BK142"/>
  <c r="J142"/>
  <c r="J101"/>
  <c r="P170"/>
  <c r="P297"/>
  <c r="P340"/>
  <c r="P325"/>
  <c i="41" r="R134"/>
  <c r="R133"/>
  <c r="R132"/>
  <c r="R185"/>
  <c r="BK375"/>
  <c r="J375"/>
  <c r="J106"/>
  <c r="T375"/>
  <c i="43" r="BK158"/>
  <c r="J158"/>
  <c r="J102"/>
  <c r="R158"/>
  <c r="P312"/>
  <c i="45" r="P131"/>
  <c r="T131"/>
  <c r="R140"/>
  <c r="P147"/>
  <c r="T147"/>
  <c r="T172"/>
  <c r="T203"/>
  <c r="P223"/>
  <c r="P222"/>
  <c i="57" r="T131"/>
  <c r="T145"/>
  <c r="T156"/>
  <c r="R174"/>
  <c r="R224"/>
  <c r="T244"/>
  <c r="T243"/>
  <c i="59" r="BK128"/>
  <c r="P128"/>
  <c r="T136"/>
  <c r="R151"/>
  <c r="P176"/>
  <c i="61" r="P130"/>
  <c r="P138"/>
  <c r="T160"/>
  <c r="R193"/>
  <c r="T209"/>
  <c r="T208"/>
  <c i="63" r="T130"/>
  <c r="T129"/>
  <c r="T128"/>
  <c r="R138"/>
  <c r="R163"/>
  <c r="P198"/>
  <c i="65" r="BK139"/>
  <c r="J139"/>
  <c r="J101"/>
  <c r="T139"/>
  <c r="T148"/>
  <c r="R173"/>
  <c r="P210"/>
  <c i="67" r="BK156"/>
  <c r="J156"/>
  <c r="J102"/>
  <c r="P184"/>
  <c r="BK200"/>
  <c r="J200"/>
  <c r="J106"/>
  <c i="69" r="R130"/>
  <c r="T137"/>
  <c r="R164"/>
  <c r="T187"/>
  <c r="P203"/>
  <c r="P202"/>
  <c i="71" r="R132"/>
  <c r="T147"/>
  <c r="T167"/>
  <c r="R200"/>
  <c r="R263"/>
  <c r="T282"/>
  <c r="T281"/>
  <c i="73" r="P163"/>
  <c r="R189"/>
  <c r="T224"/>
  <c i="75" r="T149"/>
  <c r="P162"/>
  <c r="R198"/>
  <c r="T307"/>
  <c i="77" r="R132"/>
  <c r="R156"/>
  <c r="R176"/>
  <c r="P204"/>
  <c r="R245"/>
  <c i="78" r="T126"/>
  <c r="T125"/>
  <c r="T124"/>
  <c i="79" r="R141"/>
  <c r="T157"/>
  <c r="R204"/>
  <c r="R203"/>
  <c i="80" r="P122"/>
  <c r="P121"/>
  <c i="1" r="AU208"/>
  <c i="81" r="T122"/>
  <c r="T121"/>
  <c i="82" r="T130"/>
  <c r="T129"/>
  <c r="T128"/>
  <c r="R141"/>
  <c r="R157"/>
  <c r="BK204"/>
  <c r="J204"/>
  <c r="J104"/>
  <c r="R204"/>
  <c r="R203"/>
  <c i="83" r="R122"/>
  <c r="R121"/>
  <c i="84" r="T122"/>
  <c r="T121"/>
  <c i="85" r="R116"/>
  <c i="86" r="T116"/>
  <c i="87" r="P116"/>
  <c i="1" r="AU216"/>
  <c i="87" r="T116"/>
  <c i="88" r="BK116"/>
  <c r="J116"/>
  <c r="J96"/>
  <c r="P116"/>
  <c i="1" r="AU217"/>
  <c i="88" r="T116"/>
  <c i="2" r="J110"/>
  <c r="BE117"/>
  <c r="BE119"/>
  <c r="BE143"/>
  <c r="BE149"/>
  <c r="BE157"/>
  <c r="BE161"/>
  <c i="3" r="J89"/>
  <c r="E106"/>
  <c r="BE131"/>
  <c r="BE133"/>
  <c r="BE147"/>
  <c r="BE183"/>
  <c r="BE203"/>
  <c r="BE205"/>
  <c r="BE207"/>
  <c i="4" r="J89"/>
  <c r="F92"/>
  <c i="5" r="F94"/>
  <c r="J114"/>
  <c r="BE121"/>
  <c i="6" r="BE185"/>
  <c r="BE203"/>
  <c r="BE242"/>
  <c r="BE284"/>
  <c r="BE294"/>
  <c r="BE331"/>
  <c r="BE340"/>
  <c r="BE343"/>
  <c r="BE359"/>
  <c r="BE368"/>
  <c r="BE381"/>
  <c r="BE394"/>
  <c r="BE399"/>
  <c r="BE436"/>
  <c r="BE453"/>
  <c r="BE469"/>
  <c r="BK142"/>
  <c r="J142"/>
  <c r="J99"/>
  <c r="BK334"/>
  <c r="J334"/>
  <c r="J104"/>
  <c r="BK566"/>
  <c r="J566"/>
  <c r="J114"/>
  <c i="7" r="J89"/>
  <c r="BE121"/>
  <c r="BE127"/>
  <c r="BE145"/>
  <c r="BE153"/>
  <c r="BE167"/>
  <c r="BE169"/>
  <c r="BE175"/>
  <c r="BE177"/>
  <c r="BE179"/>
  <c r="BE183"/>
  <c r="BE191"/>
  <c r="BE197"/>
  <c r="BE211"/>
  <c r="BE213"/>
  <c r="BE217"/>
  <c r="BE227"/>
  <c r="BE229"/>
  <c i="8" r="J89"/>
  <c r="E106"/>
  <c r="F113"/>
  <c r="BE117"/>
  <c r="BE119"/>
  <c r="BE123"/>
  <c r="BE125"/>
  <c r="BE139"/>
  <c r="BE143"/>
  <c r="BE151"/>
  <c r="BE173"/>
  <c i="9" r="BE140"/>
  <c r="BE152"/>
  <c r="BE154"/>
  <c r="BE158"/>
  <c r="BE165"/>
  <c r="BE167"/>
  <c r="BE172"/>
  <c r="BE188"/>
  <c r="BE192"/>
  <c r="BE199"/>
  <c i="10" r="J93"/>
  <c r="F96"/>
  <c r="BE150"/>
  <c r="BE162"/>
  <c r="BE164"/>
  <c r="BE168"/>
  <c r="BE175"/>
  <c r="BE180"/>
  <c i="11" r="BE129"/>
  <c r="BE131"/>
  <c r="BE133"/>
  <c r="BE137"/>
  <c r="BE141"/>
  <c i="12" r="E85"/>
  <c i="13" r="J118"/>
  <c i="14" r="F118"/>
  <c i="15" r="E118"/>
  <c r="F127"/>
  <c r="BE147"/>
  <c r="BE182"/>
  <c r="BE215"/>
  <c r="BE252"/>
  <c r="BE263"/>
  <c r="BE271"/>
  <c r="BE275"/>
  <c r="BE290"/>
  <c r="BK150"/>
  <c r="J150"/>
  <c r="J102"/>
  <c r="BK270"/>
  <c r="J270"/>
  <c r="J105"/>
  <c r="BK274"/>
  <c r="J274"/>
  <c r="J107"/>
  <c i="16" r="E85"/>
  <c r="J118"/>
  <c r="F121"/>
  <c r="BE131"/>
  <c r="BK126"/>
  <c r="BK125"/>
  <c r="BK124"/>
  <c r="J124"/>
  <c r="BK130"/>
  <c r="J130"/>
  <c r="J101"/>
  <c r="BK134"/>
  <c r="J134"/>
  <c r="J102"/>
  <c i="17" r="J124"/>
  <c r="BE152"/>
  <c r="BE174"/>
  <c r="BE178"/>
  <c r="BE186"/>
  <c r="BE191"/>
  <c r="BE242"/>
  <c r="BE257"/>
  <c r="BE261"/>
  <c r="BE273"/>
  <c r="BE277"/>
  <c r="BK151"/>
  <c r="J151"/>
  <c r="J102"/>
  <c r="BK276"/>
  <c r="J276"/>
  <c r="J105"/>
  <c i="18" r="E85"/>
  <c r="BE127"/>
  <c r="BE135"/>
  <c r="BK126"/>
  <c i="19" r="J91"/>
  <c r="E117"/>
  <c r="BE132"/>
  <c r="BE138"/>
  <c r="BE151"/>
  <c r="BE171"/>
  <c r="BE198"/>
  <c r="BE209"/>
  <c r="BE241"/>
  <c r="BE245"/>
  <c r="BE256"/>
  <c r="BE258"/>
  <c r="BE260"/>
  <c r="BE280"/>
  <c r="BK289"/>
  <c r="J289"/>
  <c r="J107"/>
  <c i="20" r="E85"/>
  <c r="J117"/>
  <c r="BE126"/>
  <c r="BK125"/>
  <c r="J125"/>
  <c r="J100"/>
  <c r="BK129"/>
  <c r="J129"/>
  <c r="J101"/>
  <c i="21" r="J91"/>
  <c r="F94"/>
  <c r="BE132"/>
  <c r="BE197"/>
  <c r="BE203"/>
  <c r="BE212"/>
  <c r="BE219"/>
  <c r="BE223"/>
  <c r="BE247"/>
  <c r="BE259"/>
  <c r="BE264"/>
  <c r="BE271"/>
  <c r="BE273"/>
  <c r="BE276"/>
  <c r="BE280"/>
  <c r="BK275"/>
  <c r="J275"/>
  <c r="J105"/>
  <c r="BK279"/>
  <c r="BK278"/>
  <c r="J278"/>
  <c r="J106"/>
  <c i="22" r="J91"/>
  <c r="E111"/>
  <c r="F120"/>
  <c r="BK125"/>
  <c i="23" r="F94"/>
  <c r="J125"/>
  <c r="BE140"/>
  <c r="BE156"/>
  <c r="BE167"/>
  <c r="BE177"/>
  <c r="BE181"/>
  <c r="BE191"/>
  <c r="BE199"/>
  <c r="BE216"/>
  <c r="BE223"/>
  <c r="BE228"/>
  <c r="BE259"/>
  <c r="BE267"/>
  <c r="BE270"/>
  <c r="BE283"/>
  <c r="BE300"/>
  <c r="BE308"/>
  <c r="BE323"/>
  <c r="BE331"/>
  <c r="BK330"/>
  <c r="J330"/>
  <c r="J109"/>
  <c i="24" r="J91"/>
  <c r="BE126"/>
  <c r="BE138"/>
  <c r="BE142"/>
  <c r="BE154"/>
  <c r="BE167"/>
  <c r="BE178"/>
  <c i="25" r="E85"/>
  <c r="J91"/>
  <c r="F94"/>
  <c r="BE127"/>
  <c r="BE130"/>
  <c r="BE134"/>
  <c i="26" r="F94"/>
  <c r="BE150"/>
  <c r="BE153"/>
  <c r="BE160"/>
  <c r="BE169"/>
  <c r="BE180"/>
  <c r="BE192"/>
  <c r="BE214"/>
  <c r="BE217"/>
  <c r="BE241"/>
  <c r="BE245"/>
  <c r="BE250"/>
  <c r="BE261"/>
  <c r="BE289"/>
  <c r="BE293"/>
  <c r="BE297"/>
  <c r="BE305"/>
  <c r="BE333"/>
  <c r="BE353"/>
  <c i="27" r="E85"/>
  <c r="F94"/>
  <c r="J117"/>
  <c r="BE126"/>
  <c r="BE130"/>
  <c r="BE150"/>
  <c r="BE170"/>
  <c r="BE173"/>
  <c i="28" r="BE138"/>
  <c r="BK133"/>
  <c r="J133"/>
  <c r="J101"/>
  <c r="BK137"/>
  <c r="J137"/>
  <c r="J102"/>
  <c i="29" r="E116"/>
  <c r="F125"/>
  <c r="BE131"/>
  <c r="BE135"/>
  <c r="BE156"/>
  <c r="BE159"/>
  <c r="BE168"/>
  <c r="BE177"/>
  <c r="BE181"/>
  <c r="BE190"/>
  <c r="BE220"/>
  <c r="BK138"/>
  <c r="J138"/>
  <c r="J101"/>
  <c r="BK236"/>
  <c r="J236"/>
  <c r="J104"/>
  <c i="30" r="J91"/>
  <c r="E111"/>
  <c i="31" r="BE151"/>
  <c r="BE155"/>
  <c r="BE200"/>
  <c r="BE238"/>
  <c r="BE240"/>
  <c r="BE244"/>
  <c i="32" r="E85"/>
  <c r="BK129"/>
  <c r="J129"/>
  <c r="J101"/>
  <c i="33" r="J91"/>
  <c r="BE159"/>
  <c r="BE193"/>
  <c r="BE197"/>
  <c r="BE201"/>
  <c r="BE226"/>
  <c r="BK138"/>
  <c r="J138"/>
  <c r="J101"/>
  <c i="34" r="E85"/>
  <c r="F120"/>
  <c i="35" r="BE161"/>
  <c r="BE193"/>
  <c r="BE218"/>
  <c r="BK249"/>
  <c r="J249"/>
  <c r="J106"/>
  <c i="36" r="J117"/>
  <c r="BK125"/>
  <c r="BK129"/>
  <c r="J129"/>
  <c r="J101"/>
  <c i="37" r="F128"/>
  <c r="BE163"/>
  <c r="BE184"/>
  <c r="BE192"/>
  <c r="BE203"/>
  <c r="BE209"/>
  <c r="BE216"/>
  <c r="BE266"/>
  <c r="BE274"/>
  <c r="BE278"/>
  <c r="BE286"/>
  <c r="BE290"/>
  <c r="BE306"/>
  <c r="BK327"/>
  <c r="BK326"/>
  <c r="J326"/>
  <c r="J107"/>
  <c i="38" r="J91"/>
  <c r="E112"/>
  <c r="BE135"/>
  <c i="39" r="E85"/>
  <c r="J91"/>
  <c r="BE132"/>
  <c r="BE166"/>
  <c r="BE218"/>
  <c r="BE231"/>
  <c r="BE248"/>
  <c r="BE252"/>
  <c r="BE262"/>
  <c r="BE277"/>
  <c r="BE345"/>
  <c r="BE349"/>
  <c r="BE361"/>
  <c r="BK326"/>
  <c r="BK325"/>
  <c r="J325"/>
  <c r="J105"/>
  <c i="40" r="BK130"/>
  <c r="J130"/>
  <c r="J101"/>
  <c i="41" r="E120"/>
  <c r="BE144"/>
  <c r="BE171"/>
  <c r="BE190"/>
  <c r="BE221"/>
  <c r="BE243"/>
  <c r="BE247"/>
  <c r="BE263"/>
  <c r="BE265"/>
  <c r="BE284"/>
  <c r="BE289"/>
  <c r="BE304"/>
  <c r="BE383"/>
  <c r="BE390"/>
  <c r="BE400"/>
  <c r="BE431"/>
  <c i="43" r="F125"/>
  <c r="BE168"/>
  <c r="BE185"/>
  <c r="BE187"/>
  <c r="BE193"/>
  <c r="BE300"/>
  <c i="44" r="J91"/>
  <c r="E111"/>
  <c i="45" r="J91"/>
  <c r="BE144"/>
  <c i="46" r="BK125"/>
  <c r="J125"/>
  <c r="J100"/>
  <c i="47" r="J123"/>
  <c r="BE137"/>
  <c r="BE141"/>
  <c r="BE187"/>
  <c r="BE223"/>
  <c r="BE228"/>
  <c r="BE230"/>
  <c r="BE236"/>
  <c r="BE243"/>
  <c i="48" r="E85"/>
  <c r="J117"/>
  <c r="F120"/>
  <c r="BE126"/>
  <c r="BE130"/>
  <c r="BK125"/>
  <c r="BK124"/>
  <c r="BK123"/>
  <c r="J123"/>
  <c r="J98"/>
  <c r="BK129"/>
  <c r="J129"/>
  <c r="J101"/>
  <c i="49" r="E85"/>
  <c r="BE143"/>
  <c r="BE168"/>
  <c r="BE173"/>
  <c r="BE202"/>
  <c r="BE207"/>
  <c r="BE214"/>
  <c r="BK222"/>
  <c r="J222"/>
  <c r="J105"/>
  <c i="50" r="E85"/>
  <c r="J91"/>
  <c r="BE126"/>
  <c r="BE130"/>
  <c r="BK129"/>
  <c r="J129"/>
  <c r="J101"/>
  <c i="51" r="F94"/>
  <c r="J121"/>
  <c r="BE137"/>
  <c r="BE141"/>
  <c r="BE145"/>
  <c r="BE149"/>
  <c r="BE162"/>
  <c r="BE170"/>
  <c r="BE194"/>
  <c r="BE247"/>
  <c r="BE251"/>
  <c i="52" r="J91"/>
  <c r="BK125"/>
  <c r="J125"/>
  <c r="J100"/>
  <c r="BK129"/>
  <c r="J129"/>
  <c r="J101"/>
  <c i="53" r="E85"/>
  <c r="J91"/>
  <c r="F123"/>
  <c r="BE134"/>
  <c r="BE154"/>
  <c r="BE159"/>
  <c r="BE161"/>
  <c r="BE177"/>
  <c r="BE184"/>
  <c r="BE190"/>
  <c r="BK137"/>
  <c r="J137"/>
  <c r="J101"/>
  <c i="54" r="F94"/>
  <c r="BE125"/>
  <c i="55" r="J91"/>
  <c r="BE132"/>
  <c r="BE139"/>
  <c r="BE146"/>
  <c r="BE168"/>
  <c r="BE173"/>
  <c r="BE175"/>
  <c r="BE177"/>
  <c r="BE200"/>
  <c i="56" r="J116"/>
  <c i="57" r="E85"/>
  <c r="J123"/>
  <c r="F126"/>
  <c r="BE151"/>
  <c r="BE218"/>
  <c r="BE220"/>
  <c r="BE222"/>
  <c r="BE225"/>
  <c r="BE232"/>
  <c r="BE241"/>
  <c r="BK240"/>
  <c r="J240"/>
  <c r="J105"/>
  <c i="58" r="F119"/>
  <c r="BE125"/>
  <c r="BK124"/>
  <c r="BK123"/>
  <c r="J123"/>
  <c r="J99"/>
  <c i="59" r="E114"/>
  <c r="BE133"/>
  <c r="BE189"/>
  <c r="BK188"/>
  <c r="J188"/>
  <c r="J104"/>
  <c i="61" r="J122"/>
  <c r="BE135"/>
  <c r="BE177"/>
  <c r="BE202"/>
  <c r="BE206"/>
  <c r="BE216"/>
  <c i="62" r="J91"/>
  <c r="E110"/>
  <c i="63" r="J91"/>
  <c r="F94"/>
  <c r="BE139"/>
  <c r="BE159"/>
  <c r="BE174"/>
  <c r="BE199"/>
  <c r="BE201"/>
  <c i="64" r="J116"/>
  <c r="F119"/>
  <c r="BK124"/>
  <c r="BK123"/>
  <c r="J123"/>
  <c r="J99"/>
  <c i="65" r="J91"/>
  <c r="E117"/>
  <c r="BE159"/>
  <c r="BE174"/>
  <c r="BE178"/>
  <c r="BE194"/>
  <c r="BE217"/>
  <c r="BK226"/>
  <c r="BK225"/>
  <c r="J225"/>
  <c r="J106"/>
  <c i="66" r="J117"/>
  <c r="F120"/>
  <c i="67" r="J91"/>
  <c r="BE163"/>
  <c r="BE167"/>
  <c r="BE206"/>
  <c i="68" r="BK125"/>
  <c i="69" r="J91"/>
  <c r="BE138"/>
  <c r="BE182"/>
  <c r="BE188"/>
  <c r="BE196"/>
  <c i="70" r="J91"/>
  <c r="E111"/>
  <c r="BE126"/>
  <c i="71" r="E118"/>
  <c r="BE160"/>
  <c r="BE168"/>
  <c r="BE196"/>
  <c r="BE217"/>
  <c r="BE221"/>
  <c r="BE248"/>
  <c r="BE252"/>
  <c r="BE283"/>
  <c i="72" r="E85"/>
  <c r="F94"/>
  <c i="73" r="E85"/>
  <c r="BE133"/>
  <c r="BE164"/>
  <c r="BE194"/>
  <c r="BE239"/>
  <c i="74" r="F94"/>
  <c r="BE130"/>
  <c i="75" r="F94"/>
  <c r="BE183"/>
  <c r="BE203"/>
  <c r="BE240"/>
  <c r="BE280"/>
  <c r="BE282"/>
  <c r="BE286"/>
  <c r="BE308"/>
  <c r="BE319"/>
  <c r="BE325"/>
  <c r="BE331"/>
  <c r="BE346"/>
  <c r="BK330"/>
  <c r="J330"/>
  <c r="J106"/>
  <c i="76" r="F94"/>
  <c r="BE127"/>
  <c r="BK126"/>
  <c i="77" r="E85"/>
  <c r="J124"/>
  <c r="BE143"/>
  <c r="BE169"/>
  <c r="BE213"/>
  <c r="BE232"/>
  <c r="BE241"/>
  <c r="BE272"/>
  <c r="BK168"/>
  <c r="J168"/>
  <c r="J102"/>
  <c i="78" r="E85"/>
  <c r="F121"/>
  <c i="79" r="E85"/>
  <c r="BE160"/>
  <c r="BE177"/>
  <c r="BE194"/>
  <c r="BE197"/>
  <c r="BK213"/>
  <c r="J213"/>
  <c r="J105"/>
  <c i="80" r="BE129"/>
  <c r="BE133"/>
  <c r="BE135"/>
  <c i="81" r="F94"/>
  <c i="82" r="F125"/>
  <c r="BE131"/>
  <c r="BE133"/>
  <c r="BE139"/>
  <c r="BE153"/>
  <c r="BE190"/>
  <c r="BE207"/>
  <c r="BE211"/>
  <c r="BE217"/>
  <c i="83" r="J115"/>
  <c r="BE129"/>
  <c r="BE131"/>
  <c i="84" r="F118"/>
  <c r="BE123"/>
  <c i="85" r="BE123"/>
  <c r="BE159"/>
  <c r="BE163"/>
  <c r="BE177"/>
  <c r="BE181"/>
  <c r="BE205"/>
  <c r="BE213"/>
  <c r="BE221"/>
  <c r="BE249"/>
  <c r="BE259"/>
  <c r="BE267"/>
  <c r="BE269"/>
  <c r="BE273"/>
  <c r="BE275"/>
  <c r="BE279"/>
  <c r="BE291"/>
  <c r="BE293"/>
  <c r="BE295"/>
  <c r="BE301"/>
  <c r="BE303"/>
  <c r="BE305"/>
  <c r="BE309"/>
  <c r="BE315"/>
  <c r="BE317"/>
  <c r="BE321"/>
  <c r="BE325"/>
  <c r="BE331"/>
  <c r="BE333"/>
  <c r="BE335"/>
  <c r="BE343"/>
  <c r="BE351"/>
  <c r="BE355"/>
  <c r="BE361"/>
  <c r="BE365"/>
  <c r="BE369"/>
  <c r="BE371"/>
  <c r="BE379"/>
  <c r="BE385"/>
  <c r="BE395"/>
  <c r="BE417"/>
  <c r="BE419"/>
  <c r="BE421"/>
  <c r="BE423"/>
  <c i="86" r="J89"/>
  <c r="F92"/>
  <c r="E106"/>
  <c r="BE119"/>
  <c i="2" r="BE129"/>
  <c r="BE133"/>
  <c r="BE155"/>
  <c i="3" r="BE119"/>
  <c r="BE121"/>
  <c r="BE127"/>
  <c r="BE137"/>
  <c r="BE149"/>
  <c r="BE151"/>
  <c r="BE155"/>
  <c r="BE157"/>
  <c r="BE159"/>
  <c r="BE163"/>
  <c r="BE169"/>
  <c r="BE173"/>
  <c r="BE175"/>
  <c r="BE201"/>
  <c r="BE213"/>
  <c r="BE215"/>
  <c i="4" r="BE122"/>
  <c r="BE124"/>
  <c r="BE126"/>
  <c r="BE145"/>
  <c r="BE147"/>
  <c r="BK117"/>
  <c r="J117"/>
  <c i="5" r="E85"/>
  <c r="BE127"/>
  <c i="6" r="E85"/>
  <c r="F92"/>
  <c r="J128"/>
  <c r="BE157"/>
  <c r="BE225"/>
  <c r="BE274"/>
  <c r="BE289"/>
  <c r="BE304"/>
  <c r="BE320"/>
  <c r="BE323"/>
  <c r="BE335"/>
  <c r="BE356"/>
  <c r="BE389"/>
  <c r="BE426"/>
  <c r="BE443"/>
  <c r="BE462"/>
  <c r="BE476"/>
  <c r="BE527"/>
  <c r="BE530"/>
  <c i="7" r="F92"/>
  <c r="BE123"/>
  <c r="BE125"/>
  <c r="BE141"/>
  <c r="BE155"/>
  <c r="BE159"/>
  <c r="BE163"/>
  <c r="BE181"/>
  <c r="BE189"/>
  <c r="BE195"/>
  <c r="BE221"/>
  <c r="BE233"/>
  <c r="BE235"/>
  <c r="BE239"/>
  <c r="BE247"/>
  <c i="8" r="BE127"/>
  <c r="BE131"/>
  <c r="BE133"/>
  <c r="BE141"/>
  <c r="BE147"/>
  <c r="BE153"/>
  <c r="BE159"/>
  <c i="9" r="J93"/>
  <c r="BE137"/>
  <c r="BE169"/>
  <c i="10" r="E110"/>
  <c r="BE144"/>
  <c r="BE146"/>
  <c r="BE148"/>
  <c r="BE152"/>
  <c r="BE160"/>
  <c r="BE166"/>
  <c r="BE187"/>
  <c r="BE213"/>
  <c r="BE217"/>
  <c i="11" r="J93"/>
  <c r="E112"/>
  <c r="F123"/>
  <c i="12" r="F96"/>
  <c r="J119"/>
  <c r="BE130"/>
  <c r="BE141"/>
  <c r="BE149"/>
  <c i="13" r="E85"/>
  <c r="BE130"/>
  <c i="14" r="J91"/>
  <c r="E109"/>
  <c r="BE123"/>
  <c r="BE125"/>
  <c r="BE130"/>
  <c r="BE136"/>
  <c i="15" r="J124"/>
  <c r="BE133"/>
  <c r="BE190"/>
  <c r="BE192"/>
  <c r="BE197"/>
  <c r="BE211"/>
  <c r="BE236"/>
  <c r="BE244"/>
  <c r="BE248"/>
  <c r="BE257"/>
  <c r="BE259"/>
  <c r="BE265"/>
  <c r="BK289"/>
  <c r="J289"/>
  <c r="J108"/>
  <c i="16" r="BE135"/>
  <c i="17" r="E85"/>
  <c r="F127"/>
  <c r="BE133"/>
  <c r="BE139"/>
  <c r="BE148"/>
  <c r="BE183"/>
  <c r="BE189"/>
  <c r="BE199"/>
  <c r="BE208"/>
  <c r="BE217"/>
  <c r="BE265"/>
  <c r="BE267"/>
  <c r="BE271"/>
  <c r="BE296"/>
  <c r="BE304"/>
  <c r="BK295"/>
  <c r="J295"/>
  <c r="J108"/>
  <c i="18" r="J118"/>
  <c r="BE131"/>
  <c r="BK130"/>
  <c r="J130"/>
  <c r="J101"/>
  <c r="BK134"/>
  <c r="J134"/>
  <c r="J102"/>
  <c i="19" r="F94"/>
  <c r="BE142"/>
  <c r="BE161"/>
  <c r="BE173"/>
  <c r="BE179"/>
  <c r="BE182"/>
  <c r="BE191"/>
  <c r="BE205"/>
  <c r="BE265"/>
  <c r="BE271"/>
  <c r="BE273"/>
  <c r="BE286"/>
  <c r="BK285"/>
  <c r="J285"/>
  <c r="J105"/>
  <c i="21" r="E85"/>
  <c r="BE141"/>
  <c r="BE149"/>
  <c r="BE154"/>
  <c r="BE157"/>
  <c r="BE161"/>
  <c r="BE165"/>
  <c r="BE171"/>
  <c r="BE181"/>
  <c r="BE188"/>
  <c r="BE193"/>
  <c r="BE217"/>
  <c r="BE257"/>
  <c i="22" r="BE130"/>
  <c r="BK129"/>
  <c r="J129"/>
  <c r="J101"/>
  <c i="23" r="E85"/>
  <c r="BE134"/>
  <c r="BE137"/>
  <c r="BE144"/>
  <c r="BE146"/>
  <c r="BE154"/>
  <c r="BE163"/>
  <c r="BE172"/>
  <c r="BE232"/>
  <c r="BE237"/>
  <c r="BE241"/>
  <c r="BE244"/>
  <c r="BE246"/>
  <c r="BE250"/>
  <c r="BE265"/>
  <c r="BE288"/>
  <c r="BE294"/>
  <c r="BE298"/>
  <c r="BK166"/>
  <c r="J166"/>
  <c r="J101"/>
  <c r="BK302"/>
  <c r="J302"/>
  <c r="J106"/>
  <c i="24" r="E111"/>
  <c r="BE130"/>
  <c r="BE158"/>
  <c r="BE162"/>
  <c r="BE170"/>
  <c r="BE173"/>
  <c r="BE185"/>
  <c i="25" r="BE138"/>
  <c r="BK137"/>
  <c r="J137"/>
  <c r="J102"/>
  <c i="26" r="E85"/>
  <c r="BE134"/>
  <c r="BE138"/>
  <c r="BE141"/>
  <c r="BE157"/>
  <c r="BE166"/>
  <c r="BE172"/>
  <c r="BE176"/>
  <c r="BE183"/>
  <c r="BE188"/>
  <c r="BE202"/>
  <c r="BE253"/>
  <c r="BE258"/>
  <c r="BE267"/>
  <c r="BE271"/>
  <c r="BE275"/>
  <c r="BE280"/>
  <c r="BE314"/>
  <c r="BE318"/>
  <c r="BE325"/>
  <c r="BE329"/>
  <c r="BK338"/>
  <c r="J338"/>
  <c r="J106"/>
  <c i="27" r="BE142"/>
  <c r="BE146"/>
  <c r="BE154"/>
  <c r="BE167"/>
  <c i="28" r="E112"/>
  <c r="F121"/>
  <c i="29" r="BE165"/>
  <c r="BE170"/>
  <c r="BE198"/>
  <c r="BE206"/>
  <c r="BE210"/>
  <c r="BE214"/>
  <c r="BE225"/>
  <c r="BE228"/>
  <c r="BE234"/>
  <c r="BE237"/>
  <c i="30" r="BE126"/>
  <c r="BE130"/>
  <c r="BK125"/>
  <c r="BK124"/>
  <c r="J124"/>
  <c r="J99"/>
  <c r="BK129"/>
  <c r="J129"/>
  <c r="J101"/>
  <c i="31" r="BE131"/>
  <c r="BE135"/>
  <c r="BE169"/>
  <c r="BE196"/>
  <c r="BE204"/>
  <c r="BE212"/>
  <c r="BE215"/>
  <c r="BE225"/>
  <c r="BE248"/>
  <c i="32" r="F120"/>
  <c i="33" r="E116"/>
  <c r="F125"/>
  <c r="BE218"/>
  <c r="BE220"/>
  <c r="BK229"/>
  <c r="J229"/>
  <c r="J104"/>
  <c r="BK233"/>
  <c r="J233"/>
  <c r="J106"/>
  <c i="34" r="BK125"/>
  <c i="35" r="J91"/>
  <c r="F126"/>
  <c r="BE136"/>
  <c r="BE200"/>
  <c r="BE206"/>
  <c r="BE210"/>
  <c r="BE214"/>
  <c r="BE240"/>
  <c r="BE242"/>
  <c r="BE246"/>
  <c r="BE274"/>
  <c i="36" r="F120"/>
  <c i="37" r="J125"/>
  <c r="BE141"/>
  <c r="BE145"/>
  <c r="BE150"/>
  <c r="BE175"/>
  <c r="BE196"/>
  <c r="BE251"/>
  <c r="BE299"/>
  <c r="BE313"/>
  <c i="38" r="F121"/>
  <c r="BK130"/>
  <c r="J130"/>
  <c r="J101"/>
  <c r="BK134"/>
  <c r="J134"/>
  <c r="J102"/>
  <c i="39" r="F126"/>
  <c r="BE175"/>
  <c r="BE188"/>
  <c r="BE201"/>
  <c r="BE268"/>
  <c r="BE270"/>
  <c r="BE281"/>
  <c r="BE287"/>
  <c r="BE322"/>
  <c i="40" r="E85"/>
  <c r="J118"/>
  <c i="41" r="BE151"/>
  <c r="BE155"/>
  <c r="BE165"/>
  <c i="47" r="BE248"/>
  <c i="49" r="J91"/>
  <c r="F124"/>
  <c r="BE176"/>
  <c i="50" r="F94"/>
  <c i="51" r="BE178"/>
  <c r="BE253"/>
  <c r="BE256"/>
  <c r="BK255"/>
  <c r="J255"/>
  <c r="J105"/>
  <c i="52" r="E85"/>
  <c r="F94"/>
  <c r="BE130"/>
  <c i="53" r="BE129"/>
  <c i="55" r="E85"/>
  <c r="F94"/>
  <c r="BE150"/>
  <c r="BE202"/>
  <c r="BE207"/>
  <c r="BE216"/>
  <c r="BE220"/>
  <c r="BE226"/>
  <c r="BK215"/>
  <c r="J215"/>
  <c r="J105"/>
  <c i="56" r="E85"/>
  <c r="F94"/>
  <c r="BK124"/>
  <c r="BK123"/>
  <c r="J123"/>
  <c r="J99"/>
  <c i="57" r="BE138"/>
  <c r="BE141"/>
  <c r="BE165"/>
  <c r="BE171"/>
  <c r="BE179"/>
  <c r="BE181"/>
  <c r="BE184"/>
  <c r="BE208"/>
  <c r="BE214"/>
  <c i="59" r="J120"/>
  <c r="BE137"/>
  <c r="BE152"/>
  <c r="BE172"/>
  <c r="BE183"/>
  <c r="BE185"/>
  <c i="60" r="J91"/>
  <c r="E110"/>
  <c i="61" r="F125"/>
  <c r="BE139"/>
  <c r="BE149"/>
  <c r="BE169"/>
  <c r="BE171"/>
  <c r="BE210"/>
  <c r="BK205"/>
  <c r="J205"/>
  <c r="J104"/>
  <c i="62" r="F119"/>
  <c i="63" r="E116"/>
  <c r="BE131"/>
  <c r="BE149"/>
  <c r="BE164"/>
  <c r="BE211"/>
  <c r="BE224"/>
  <c i="64" r="BE125"/>
  <c i="65" r="BE132"/>
  <c r="BE136"/>
  <c r="BE211"/>
  <c r="BE213"/>
  <c r="BE223"/>
  <c r="BE227"/>
  <c i="66" r="BK125"/>
  <c r="J125"/>
  <c r="J100"/>
  <c i="67" r="E116"/>
  <c r="F125"/>
  <c r="BE139"/>
  <c r="BE157"/>
  <c r="BE161"/>
  <c r="BE180"/>
  <c r="BE191"/>
  <c i="68" r="E85"/>
  <c r="J117"/>
  <c r="BE130"/>
  <c i="69" r="F94"/>
  <c r="E116"/>
  <c r="BE131"/>
  <c r="BE165"/>
  <c r="BE172"/>
  <c r="BE174"/>
  <c r="BE190"/>
  <c r="BE204"/>
  <c r="BK199"/>
  <c r="J199"/>
  <c r="J104"/>
  <c i="70" r="F94"/>
  <c i="71" r="F94"/>
  <c r="BE155"/>
  <c r="BE230"/>
  <c r="BE272"/>
  <c r="BE278"/>
  <c r="BE292"/>
  <c r="BE301"/>
  <c r="BK277"/>
  <c r="J277"/>
  <c r="J106"/>
  <c i="72" r="J117"/>
  <c r="BE130"/>
  <c i="73" r="BE151"/>
  <c r="BE171"/>
  <c r="BK238"/>
  <c r="J238"/>
  <c r="J106"/>
  <c i="74" r="BE126"/>
  <c r="BK125"/>
  <c r="BK124"/>
  <c r="J124"/>
  <c r="J99"/>
  <c r="BK129"/>
  <c r="J129"/>
  <c r="J101"/>
  <c i="75" r="J91"/>
  <c r="BE141"/>
  <c r="BE155"/>
  <c r="BE163"/>
  <c r="BE190"/>
  <c r="BE199"/>
  <c r="BE207"/>
  <c r="BE222"/>
  <c r="BE251"/>
  <c r="BE264"/>
  <c r="BE292"/>
  <c r="BE294"/>
  <c r="BE303"/>
  <c r="BE305"/>
  <c i="76" r="E85"/>
  <c r="BK130"/>
  <c r="J130"/>
  <c r="J101"/>
  <c i="77" r="F94"/>
  <c r="BE147"/>
  <c r="BE151"/>
  <c r="BE177"/>
  <c r="BE205"/>
  <c r="BE209"/>
  <c r="BE253"/>
  <c r="BE267"/>
  <c i="78" r="BE127"/>
  <c r="BE130"/>
  <c r="BK133"/>
  <c r="J133"/>
  <c r="J101"/>
  <c i="79" r="J91"/>
  <c r="F94"/>
  <c r="BE131"/>
  <c r="BE135"/>
  <c r="BE137"/>
  <c r="BE146"/>
  <c r="BE155"/>
  <c r="BE158"/>
  <c r="BE162"/>
  <c r="BE167"/>
  <c r="BE182"/>
  <c r="BE200"/>
  <c r="BE205"/>
  <c r="BE207"/>
  <c r="BE211"/>
  <c r="BE214"/>
  <c i="80" r="E85"/>
  <c r="J91"/>
  <c r="BE125"/>
  <c i="81" r="BE127"/>
  <c i="82" r="J122"/>
  <c r="BE135"/>
  <c r="BE137"/>
  <c r="BE160"/>
  <c r="BE172"/>
  <c r="BE177"/>
  <c r="BE182"/>
  <c r="BE194"/>
  <c r="BE197"/>
  <c r="BK213"/>
  <c r="J213"/>
  <c r="J105"/>
  <c i="83" r="E85"/>
  <c r="F94"/>
  <c r="BE123"/>
  <c r="BE133"/>
  <c i="85" r="E106"/>
  <c r="J110"/>
  <c r="BE121"/>
  <c r="BE125"/>
  <c r="BE127"/>
  <c r="BE131"/>
  <c r="BE133"/>
  <c r="BE135"/>
  <c r="BE139"/>
  <c r="BE161"/>
  <c r="BE173"/>
  <c r="BE175"/>
  <c r="BE187"/>
  <c r="BE193"/>
  <c r="BE199"/>
  <c r="BE225"/>
  <c r="BE227"/>
  <c r="BE233"/>
  <c r="BE237"/>
  <c r="BE239"/>
  <c r="BE241"/>
  <c r="BE243"/>
  <c r="BE245"/>
  <c r="BE253"/>
  <c r="BE257"/>
  <c r="BE261"/>
  <c r="BE277"/>
  <c r="BE281"/>
  <c r="BE297"/>
  <c r="BE299"/>
  <c r="BE311"/>
  <c r="BE319"/>
  <c r="BE329"/>
  <c r="BE341"/>
  <c r="BE357"/>
  <c r="BE363"/>
  <c r="BE367"/>
  <c r="BE377"/>
  <c r="BE381"/>
  <c r="BE393"/>
  <c r="BE399"/>
  <c r="BE401"/>
  <c r="BE403"/>
  <c r="BE415"/>
  <c i="86" r="BE129"/>
  <c r="BE131"/>
  <c r="BE133"/>
  <c r="BE137"/>
  <c i="87" r="BE117"/>
  <c r="BE121"/>
  <c i="2" r="E106"/>
  <c r="F113"/>
  <c r="BE123"/>
  <c r="BE131"/>
  <c r="BE137"/>
  <c r="BE139"/>
  <c r="BE147"/>
  <c r="BE153"/>
  <c r="BE163"/>
  <c i="3" r="F92"/>
  <c r="BE117"/>
  <c r="BE123"/>
  <c r="BE125"/>
  <c r="BE129"/>
  <c r="BE139"/>
  <c r="BE145"/>
  <c r="BE153"/>
  <c r="BE165"/>
  <c r="BE167"/>
  <c r="BE177"/>
  <c r="BE187"/>
  <c r="BE189"/>
  <c r="BE191"/>
  <c r="BE193"/>
  <c r="BE195"/>
  <c r="BE197"/>
  <c r="BE199"/>
  <c r="BE209"/>
  <c i="4" r="E85"/>
  <c r="BE118"/>
  <c r="BE139"/>
  <c r="BE143"/>
  <c i="5" r="BE124"/>
  <c i="6" r="BE137"/>
  <c r="BE143"/>
  <c r="BE180"/>
  <c r="BE191"/>
  <c r="BE209"/>
  <c r="BE215"/>
  <c r="BE271"/>
  <c r="BE314"/>
  <c r="BE378"/>
  <c r="BE386"/>
  <c r="BE405"/>
  <c r="BE408"/>
  <c r="BE412"/>
  <c r="BE419"/>
  <c r="BE450"/>
  <c r="BE472"/>
  <c r="BE484"/>
  <c r="BE492"/>
  <c i="7" r="BE147"/>
  <c r="BE149"/>
  <c r="BE157"/>
  <c r="BE161"/>
  <c r="BE165"/>
  <c r="BE185"/>
  <c r="BE187"/>
  <c r="BE193"/>
  <c r="BE205"/>
  <c r="BE215"/>
  <c r="BE231"/>
  <c r="BE241"/>
  <c r="BE243"/>
  <c r="BE245"/>
  <c i="8" r="BE129"/>
  <c r="BE155"/>
  <c r="BE157"/>
  <c r="BE163"/>
  <c r="BE165"/>
  <c r="BE171"/>
  <c r="BE175"/>
  <c i="9" r="E85"/>
  <c r="F123"/>
  <c r="BE144"/>
  <c r="BE150"/>
  <c r="BE161"/>
  <c r="BE177"/>
  <c r="BE207"/>
  <c i="10" r="BE129"/>
  <c r="BE140"/>
  <c r="BE154"/>
  <c r="BE156"/>
  <c r="BE172"/>
  <c r="BE191"/>
  <c i="11" r="BE135"/>
  <c r="BE139"/>
  <c i="12" r="BE126"/>
  <c r="BK125"/>
  <c r="J125"/>
  <c r="J100"/>
  <c i="13" r="F96"/>
  <c i="14" r="BE127"/>
  <c r="BE132"/>
  <c i="15" r="BE187"/>
  <c i="27" r="BE158"/>
  <c r="BE178"/>
  <c r="BE185"/>
  <c i="28" r="BE134"/>
  <c i="29" r="J91"/>
  <c r="BE139"/>
  <c r="BE150"/>
  <c r="BE161"/>
  <c r="BE241"/>
  <c i="30" r="F94"/>
  <c i="31" r="E85"/>
  <c r="J91"/>
  <c r="F125"/>
  <c r="BE139"/>
  <c r="BE158"/>
  <c r="BE160"/>
  <c r="BE167"/>
  <c r="BE176"/>
  <c r="BE192"/>
  <c r="BE221"/>
  <c r="BE232"/>
  <c i="32" r="BE126"/>
  <c r="BE130"/>
  <c i="33" r="BE131"/>
  <c r="BE139"/>
  <c r="BE156"/>
  <c r="BE161"/>
  <c r="BE168"/>
  <c r="BE170"/>
  <c r="BE177"/>
  <c r="BE182"/>
  <c r="BE187"/>
  <c r="BE205"/>
  <c r="BE209"/>
  <c r="BE213"/>
  <c r="BE224"/>
  <c i="34" r="BE126"/>
  <c r="BK129"/>
  <c r="J129"/>
  <c r="J101"/>
  <c i="35" r="E85"/>
  <c r="BE150"/>
  <c r="BE167"/>
  <c r="BE176"/>
  <c r="BE181"/>
  <c r="BE188"/>
  <c r="BE202"/>
  <c r="BE225"/>
  <c r="BE234"/>
  <c r="BE236"/>
  <c r="BE250"/>
  <c r="BK139"/>
  <c r="J139"/>
  <c r="J101"/>
  <c i="36" r="E85"/>
  <c r="BE130"/>
  <c i="37" r="E85"/>
  <c r="BE134"/>
  <c r="BE198"/>
  <c r="BE225"/>
  <c r="BE234"/>
  <c r="BE255"/>
  <c r="BE260"/>
  <c r="BE323"/>
  <c r="BE344"/>
  <c r="BE347"/>
  <c r="BK144"/>
  <c r="J144"/>
  <c r="J101"/>
  <c r="BK322"/>
  <c r="J322"/>
  <c r="J106"/>
  <c i="38" r="BE127"/>
  <c r="BE131"/>
  <c r="BK126"/>
  <c r="J126"/>
  <c r="J100"/>
  <c i="39" r="BE139"/>
  <c r="BE143"/>
  <c r="BE152"/>
  <c r="BE171"/>
  <c r="BE184"/>
  <c r="BE190"/>
  <c r="BE195"/>
  <c r="BE199"/>
  <c r="BE235"/>
  <c r="BE283"/>
  <c r="BE293"/>
  <c r="BE298"/>
  <c r="BE341"/>
  <c r="BK321"/>
  <c r="J321"/>
  <c r="J104"/>
  <c i="40" r="F94"/>
  <c r="BK126"/>
  <c i="41" r="F94"/>
  <c r="J126"/>
  <c r="BE135"/>
  <c r="BE167"/>
  <c r="BE175"/>
  <c r="BE180"/>
  <c r="BE186"/>
  <c r="BE195"/>
  <c r="BE206"/>
  <c r="BE259"/>
  <c r="BE270"/>
  <c r="BE345"/>
  <c r="BE351"/>
  <c r="BE355"/>
  <c r="BE359"/>
  <c r="BE371"/>
  <c r="BE376"/>
  <c r="BE386"/>
  <c r="BE392"/>
  <c r="BK174"/>
  <c r="J174"/>
  <c r="J101"/>
  <c r="BK399"/>
  <c r="J399"/>
  <c r="J107"/>
  <c r="BK404"/>
  <c r="J404"/>
  <c r="J109"/>
  <c r="BK430"/>
  <c r="J430"/>
  <c r="J110"/>
  <c i="42" r="E111"/>
  <c r="J117"/>
  <c r="F120"/>
  <c r="BE126"/>
  <c r="BE130"/>
  <c r="BK125"/>
  <c r="J125"/>
  <c r="J100"/>
  <c i="43" r="E116"/>
  <c r="J122"/>
  <c r="BE131"/>
  <c r="BE139"/>
  <c r="BE150"/>
  <c r="BE159"/>
  <c r="BE172"/>
  <c r="BE202"/>
  <c r="BE226"/>
  <c r="BE248"/>
  <c r="BE262"/>
  <c r="BE266"/>
  <c r="BE283"/>
  <c r="BE296"/>
  <c r="BE328"/>
  <c r="BE335"/>
  <c r="BE340"/>
  <c r="BK142"/>
  <c r="J142"/>
  <c r="J101"/>
  <c r="BK339"/>
  <c r="J339"/>
  <c r="J106"/>
  <c i="44" r="F94"/>
  <c r="BE130"/>
  <c r="BK129"/>
  <c r="J129"/>
  <c r="J101"/>
  <c i="45" r="E117"/>
  <c r="BE137"/>
  <c r="BE163"/>
  <c r="BE180"/>
  <c r="BE204"/>
  <c r="BE217"/>
  <c r="BE220"/>
  <c r="BE230"/>
  <c r="BK219"/>
  <c r="J219"/>
  <c r="J105"/>
  <c i="46" r="E85"/>
  <c r="BE126"/>
  <c r="BE130"/>
  <c r="BK129"/>
  <c r="J129"/>
  <c r="J101"/>
  <c i="47" r="F94"/>
  <c r="BE132"/>
  <c r="BE146"/>
  <c r="BE150"/>
  <c r="BE156"/>
  <c r="BE204"/>
  <c r="BE206"/>
  <c r="BE225"/>
  <c r="BE234"/>
  <c r="BE239"/>
  <c r="BK238"/>
  <c r="J238"/>
  <c r="J105"/>
  <c i="49" r="BE130"/>
  <c r="BE135"/>
  <c r="BE139"/>
  <c r="BE147"/>
  <c r="BE162"/>
  <c r="BE166"/>
  <c r="BE180"/>
  <c r="BE198"/>
  <c r="BE209"/>
  <c r="BE212"/>
  <c r="BE218"/>
  <c r="BE220"/>
  <c r="BE223"/>
  <c i="50" r="BK125"/>
  <c r="J125"/>
  <c r="J100"/>
  <c i="51" r="E85"/>
  <c r="BE130"/>
  <c r="BE158"/>
  <c r="BE167"/>
  <c r="BE174"/>
  <c r="BE205"/>
  <c r="BE223"/>
  <c r="BE240"/>
  <c r="BK148"/>
  <c r="J148"/>
  <c r="J102"/>
  <c i="52" r="BE126"/>
  <c i="53" r="BE138"/>
  <c r="BE180"/>
  <c r="BE186"/>
  <c r="BK189"/>
  <c r="J189"/>
  <c r="J104"/>
  <c i="54" r="E85"/>
  <c r="J91"/>
  <c r="BK124"/>
  <c r="J124"/>
  <c r="J100"/>
  <c i="55" r="BE143"/>
  <c r="BE158"/>
  <c r="BE164"/>
  <c r="BE192"/>
  <c r="BE205"/>
  <c r="BE211"/>
  <c r="BE213"/>
  <c i="56" r="BE125"/>
  <c i="57" r="BE132"/>
  <c r="BE146"/>
  <c r="BE188"/>
  <c r="BE193"/>
  <c r="BE238"/>
  <c r="BE245"/>
  <c r="BE251"/>
  <c i="58" r="E85"/>
  <c i="59" r="F123"/>
  <c r="BE156"/>
  <c r="BE160"/>
  <c i="61" r="E85"/>
  <c r="BE131"/>
  <c r="BE161"/>
  <c r="BE165"/>
  <c i="62" r="BK124"/>
  <c r="J124"/>
  <c r="J100"/>
  <c i="63" r="BE135"/>
  <c r="BE170"/>
  <c r="BE205"/>
  <c r="BE215"/>
  <c r="BK210"/>
  <c r="J210"/>
  <c r="J104"/>
  <c r="BK214"/>
  <c r="BK213"/>
  <c r="J213"/>
  <c r="J105"/>
  <c i="65" r="BE149"/>
  <c r="BE169"/>
  <c r="BE188"/>
  <c r="BE204"/>
  <c r="BE219"/>
  <c r="BK222"/>
  <c r="J222"/>
  <c r="J105"/>
  <c i="66" r="BE130"/>
  <c r="BK129"/>
  <c r="J129"/>
  <c r="J101"/>
  <c i="67" r="BE152"/>
  <c r="BE193"/>
  <c r="BE197"/>
  <c r="BE201"/>
  <c r="BE209"/>
  <c i="68" r="BE126"/>
  <c r="BK129"/>
  <c r="J129"/>
  <c r="J101"/>
  <c i="69" r="BE134"/>
  <c r="BE146"/>
  <c r="BE168"/>
  <c r="BE200"/>
  <c r="BE215"/>
  <c r="BE226"/>
  <c i="71" r="J124"/>
  <c r="BE133"/>
  <c r="BE140"/>
  <c r="BE148"/>
  <c r="BE201"/>
  <c r="BE241"/>
  <c r="BE259"/>
  <c r="BE270"/>
  <c r="BK159"/>
  <c r="J159"/>
  <c r="J102"/>
  <c i="72" r="BE126"/>
  <c i="73" r="J91"/>
  <c r="BE140"/>
  <c r="BE144"/>
  <c r="BE156"/>
  <c r="BE181"/>
  <c r="BE211"/>
  <c r="BE220"/>
  <c r="BE233"/>
  <c r="BK243"/>
  <c r="J243"/>
  <c r="J108"/>
  <c i="74" r="E85"/>
  <c r="J91"/>
  <c i="75" r="E119"/>
  <c r="BE145"/>
  <c r="BE180"/>
  <c r="BE194"/>
  <c r="BE217"/>
  <c r="BE236"/>
  <c r="BE255"/>
  <c r="BE259"/>
  <c r="BE301"/>
  <c r="BE312"/>
  <c i="76" r="BE135"/>
  <c i="77" r="BE140"/>
  <c r="BE186"/>
  <c r="BE200"/>
  <c r="BE217"/>
  <c r="BE228"/>
  <c r="BE281"/>
  <c r="BK266"/>
  <c r="J266"/>
  <c r="J106"/>
  <c i="78" r="J91"/>
  <c r="BE134"/>
  <c r="BE138"/>
  <c r="BK137"/>
  <c r="J137"/>
  <c r="J102"/>
  <c i="79" r="BE133"/>
  <c r="BE139"/>
  <c r="BE142"/>
  <c r="BE144"/>
  <c r="BE149"/>
  <c r="BE151"/>
  <c r="BE172"/>
  <c r="BE186"/>
  <c r="BE190"/>
  <c r="BE209"/>
  <c r="BE217"/>
  <c i="80" r="BE123"/>
  <c i="81" r="E85"/>
  <c r="J91"/>
  <c r="BE123"/>
  <c r="BE125"/>
  <c i="82" r="BE146"/>
  <c r="BE149"/>
  <c r="BE151"/>
  <c r="BE158"/>
  <c r="BE167"/>
  <c r="BE186"/>
  <c r="BE200"/>
  <c r="BK216"/>
  <c r="J216"/>
  <c r="J106"/>
  <c i="83" r="BE125"/>
  <c r="BE135"/>
  <c i="84" r="J91"/>
  <c r="E109"/>
  <c r="BE125"/>
  <c r="BE127"/>
  <c i="85" r="F113"/>
  <c r="BE117"/>
  <c r="BE119"/>
  <c r="BE129"/>
  <c r="BE143"/>
  <c r="BE151"/>
  <c r="BE155"/>
  <c r="BE157"/>
  <c r="BE179"/>
  <c r="BE183"/>
  <c r="BE185"/>
  <c r="BE189"/>
  <c r="BE191"/>
  <c r="BE197"/>
  <c r="BE201"/>
  <c r="BE203"/>
  <c r="BE207"/>
  <c r="BE209"/>
  <c r="BE215"/>
  <c r="BE219"/>
  <c r="BE229"/>
  <c r="BE285"/>
  <c r="BE287"/>
  <c r="BE289"/>
  <c r="BE307"/>
  <c r="BE339"/>
  <c r="BE345"/>
  <c r="BE347"/>
  <c r="BE349"/>
  <c r="BE353"/>
  <c r="BE359"/>
  <c r="BE387"/>
  <c r="BE389"/>
  <c r="BE391"/>
  <c r="BE397"/>
  <c i="87" r="E85"/>
  <c r="J110"/>
  <c r="BE133"/>
  <c i="2" r="BE121"/>
  <c r="BE125"/>
  <c r="BE127"/>
  <c r="BE135"/>
  <c r="BE141"/>
  <c r="BE145"/>
  <c r="BE151"/>
  <c r="BE159"/>
  <c i="3" r="BE135"/>
  <c r="BE141"/>
  <c r="BE143"/>
  <c r="BE161"/>
  <c r="BE171"/>
  <c r="BE179"/>
  <c r="BE181"/>
  <c r="BE185"/>
  <c r="BE211"/>
  <c i="4" r="BE120"/>
  <c r="BE128"/>
  <c r="BE130"/>
  <c r="BE132"/>
  <c r="BE134"/>
  <c r="BE137"/>
  <c r="BE141"/>
  <c r="BE149"/>
  <c i="6" r="BE150"/>
  <c r="BE162"/>
  <c r="BE167"/>
  <c r="BE172"/>
  <c r="BE177"/>
  <c r="BE196"/>
  <c r="BE231"/>
  <c r="BE252"/>
  <c r="BE260"/>
  <c r="BE266"/>
  <c r="BE326"/>
  <c r="BE348"/>
  <c r="BE351"/>
  <c r="BE365"/>
  <c r="BE374"/>
  <c r="BE433"/>
  <c r="BE500"/>
  <c r="BE509"/>
  <c r="BE543"/>
  <c r="BE556"/>
  <c r="BE559"/>
  <c r="BE563"/>
  <c r="BE567"/>
  <c r="BK136"/>
  <c r="BK135"/>
  <c r="BK562"/>
  <c r="J562"/>
  <c r="J113"/>
  <c i="7" r="E85"/>
  <c r="BE117"/>
  <c r="BE119"/>
  <c r="BE129"/>
  <c r="BE131"/>
  <c r="BE133"/>
  <c r="BE135"/>
  <c r="BE137"/>
  <c r="BE139"/>
  <c r="BE143"/>
  <c r="BE151"/>
  <c r="BE171"/>
  <c r="BE173"/>
  <c r="BE199"/>
  <c r="BE201"/>
  <c r="BE203"/>
  <c r="BE207"/>
  <c r="BE209"/>
  <c r="BE219"/>
  <c r="BE223"/>
  <c r="BE225"/>
  <c r="BE237"/>
  <c i="8" r="BE121"/>
  <c r="BE135"/>
  <c r="BE137"/>
  <c r="BE145"/>
  <c r="BE149"/>
  <c r="BE161"/>
  <c r="BE167"/>
  <c r="BE169"/>
  <c r="BE177"/>
  <c i="9" r="BE129"/>
  <c r="BE133"/>
  <c r="BE135"/>
  <c r="BE142"/>
  <c r="BE146"/>
  <c r="BE148"/>
  <c r="BE156"/>
  <c r="BE163"/>
  <c r="BE184"/>
  <c r="BE203"/>
  <c r="BE209"/>
  <c i="10" r="BE125"/>
  <c r="BE131"/>
  <c r="BE133"/>
  <c r="BE136"/>
  <c r="BE138"/>
  <c r="BE142"/>
  <c r="BE158"/>
  <c r="BE170"/>
  <c r="BE195"/>
  <c r="BE202"/>
  <c r="BE206"/>
  <c i="12" r="BE134"/>
  <c r="BE138"/>
  <c r="BE144"/>
  <c r="BE151"/>
  <c i="13" r="BE125"/>
  <c r="BE135"/>
  <c r="BE140"/>
  <c i="14" r="BE134"/>
  <c i="15" r="BE138"/>
  <c r="BE142"/>
  <c r="BE151"/>
  <c r="BE165"/>
  <c r="BE174"/>
  <c r="BE179"/>
  <c r="BE184"/>
  <c r="BE204"/>
  <c r="BE240"/>
  <c r="BE298"/>
  <c i="16" r="BE127"/>
  <c i="17" r="BE143"/>
  <c r="BE165"/>
  <c r="BE181"/>
  <c r="BE221"/>
  <c r="BE246"/>
  <c r="BE250"/>
  <c r="BE254"/>
  <c r="BE281"/>
  <c i="18" r="F94"/>
  <c i="19" r="BE147"/>
  <c r="BE168"/>
  <c r="BE176"/>
  <c r="BE233"/>
  <c r="BE237"/>
  <c r="BE267"/>
  <c r="BE290"/>
  <c r="BK150"/>
  <c r="J150"/>
  <c r="J102"/>
  <c i="20" r="F94"/>
  <c r="BE130"/>
  <c i="21" r="BE138"/>
  <c r="BE145"/>
  <c r="BE191"/>
  <c r="BE200"/>
  <c r="BE267"/>
  <c r="BK170"/>
  <c r="J170"/>
  <c r="J102"/>
  <c i="22" r="BE126"/>
  <c i="23" r="BE150"/>
  <c r="BE159"/>
  <c r="BE203"/>
  <c r="BE219"/>
  <c r="BE254"/>
  <c r="BE263"/>
  <c r="BE291"/>
  <c r="BE303"/>
  <c r="BE316"/>
  <c r="BE328"/>
  <c i="24" r="F94"/>
  <c r="BE146"/>
  <c r="BE150"/>
  <c i="25" r="BK133"/>
  <c r="J133"/>
  <c r="J101"/>
  <c i="26" r="J91"/>
  <c r="BE144"/>
  <c r="BE162"/>
  <c r="BE210"/>
  <c r="BE228"/>
  <c r="BE255"/>
  <c r="BE263"/>
  <c r="BE301"/>
  <c r="BE335"/>
  <c r="BE339"/>
  <c r="BE343"/>
  <c r="BE346"/>
  <c r="BE350"/>
  <c r="BK175"/>
  <c r="J175"/>
  <c r="J101"/>
  <c i="27" r="BE138"/>
  <c r="BE162"/>
  <c i="28" r="J91"/>
  <c r="BE127"/>
  <c r="BE130"/>
  <c i="29" r="BE188"/>
  <c r="BE194"/>
  <c r="BE202"/>
  <c r="BE232"/>
  <c i="31" r="BE164"/>
  <c r="BE181"/>
  <c r="BE186"/>
  <c r="BE188"/>
  <c r="BE208"/>
  <c r="BE234"/>
  <c r="BK138"/>
  <c r="J138"/>
  <c r="J101"/>
  <c r="BK243"/>
  <c r="J243"/>
  <c r="J104"/>
  <c r="BK247"/>
  <c r="J247"/>
  <c r="J106"/>
  <c i="32" r="J91"/>
  <c r="BK125"/>
  <c r="BK124"/>
  <c r="BK123"/>
  <c r="J123"/>
  <c r="J98"/>
  <c i="33" r="BE135"/>
  <c r="BE152"/>
  <c r="BE165"/>
  <c r="BE189"/>
  <c r="BE230"/>
  <c r="BE234"/>
  <c i="34" r="J91"/>
  <c r="BE130"/>
  <c i="35" r="BE132"/>
  <c r="BE140"/>
  <c r="BE170"/>
  <c r="BE172"/>
  <c r="BE179"/>
  <c r="BE229"/>
  <c r="BE265"/>
  <c r="BK245"/>
  <c r="J245"/>
  <c r="J104"/>
  <c i="36" r="BE126"/>
  <c i="37" r="BE156"/>
  <c r="BE180"/>
  <c r="BE207"/>
  <c r="BE238"/>
  <c r="BE262"/>
  <c r="BE268"/>
  <c r="BE272"/>
  <c r="BE280"/>
  <c r="BE284"/>
  <c r="BE294"/>
  <c r="BE309"/>
  <c r="BE315"/>
  <c r="BE328"/>
  <c r="BK149"/>
  <c r="J149"/>
  <c r="J102"/>
  <c i="39" r="BE205"/>
  <c r="BE256"/>
  <c r="BE258"/>
  <c r="BE264"/>
  <c r="BE279"/>
  <c r="BE307"/>
  <c r="BE310"/>
  <c r="BE314"/>
  <c r="BE316"/>
  <c r="BE327"/>
  <c i="40" r="BE127"/>
  <c r="BE131"/>
  <c r="BE135"/>
  <c r="BK134"/>
  <c r="J134"/>
  <c r="J102"/>
  <c i="41" r="BE147"/>
  <c r="BE162"/>
  <c r="BE234"/>
  <c r="BE274"/>
  <c r="BE276"/>
  <c r="BE319"/>
  <c r="BE363"/>
  <c r="BE367"/>
  <c r="BE405"/>
  <c r="BK179"/>
  <c r="J179"/>
  <c r="J102"/>
  <c i="42" r="BK129"/>
  <c r="J129"/>
  <c r="J101"/>
  <c i="43" r="BE143"/>
  <c r="BE181"/>
  <c r="BE211"/>
  <c r="BE219"/>
  <c r="BE240"/>
  <c r="BE244"/>
  <c r="BE279"/>
  <c r="BE302"/>
  <c r="BE306"/>
  <c r="BE308"/>
  <c r="BE313"/>
  <c r="BE317"/>
  <c r="BE321"/>
  <c r="BE324"/>
  <c r="BE330"/>
  <c r="BK334"/>
  <c r="J334"/>
  <c r="J104"/>
  <c i="44" r="BE126"/>
  <c r="BK125"/>
  <c r="J125"/>
  <c r="J100"/>
  <c i="45" r="F94"/>
  <c r="BE132"/>
  <c r="BE141"/>
  <c r="BE148"/>
  <c r="BE169"/>
  <c r="BE173"/>
  <c r="BE182"/>
  <c r="BE186"/>
  <c r="BE188"/>
  <c r="BE211"/>
  <c r="BE215"/>
  <c r="BE224"/>
  <c i="46" r="J91"/>
  <c r="F94"/>
  <c i="47" r="E85"/>
  <c r="BE160"/>
  <c r="BE165"/>
  <c r="BE168"/>
  <c r="BE172"/>
  <c r="BE202"/>
  <c r="BE208"/>
  <c i="57" r="BE157"/>
  <c r="BE175"/>
  <c r="BE216"/>
  <c r="BE236"/>
  <c i="58" r="J91"/>
  <c i="59" r="BE129"/>
  <c r="BE147"/>
  <c r="BE162"/>
  <c r="BE177"/>
  <c r="BE179"/>
  <c i="60" r="F94"/>
  <c r="BE125"/>
  <c r="BK124"/>
  <c r="J124"/>
  <c r="J100"/>
  <c i="61" r="BE156"/>
  <c r="BE187"/>
  <c r="BE194"/>
  <c r="BE196"/>
  <c r="BE200"/>
  <c i="62" r="BE125"/>
  <c i="63" r="BE176"/>
  <c r="BE182"/>
  <c r="BE192"/>
  <c r="BE207"/>
  <c i="64" r="E85"/>
  <c i="65" r="F94"/>
  <c r="BE140"/>
  <c r="BE144"/>
  <c r="BE182"/>
  <c r="BE186"/>
  <c r="BE236"/>
  <c i="66" r="E85"/>
  <c r="BE126"/>
  <c i="67" r="BE131"/>
  <c r="BE135"/>
  <c r="BE185"/>
  <c r="BE187"/>
  <c r="BK138"/>
  <c r="J138"/>
  <c r="J101"/>
  <c r="BK196"/>
  <c r="J196"/>
  <c r="J104"/>
  <c i="68" r="F94"/>
  <c i="69" r="BE161"/>
  <c r="BE194"/>
  <c r="BE232"/>
  <c i="70" r="BE130"/>
  <c r="BK125"/>
  <c r="J125"/>
  <c r="J100"/>
  <c r="BK129"/>
  <c r="J129"/>
  <c r="J101"/>
  <c i="71" r="BE143"/>
  <c r="BE179"/>
  <c r="BE192"/>
  <c r="BE205"/>
  <c r="BE211"/>
  <c r="BE215"/>
  <c r="BE256"/>
  <c r="BE264"/>
  <c r="BE266"/>
  <c i="72" r="BK125"/>
  <c r="J125"/>
  <c r="J100"/>
  <c r="BK129"/>
  <c r="J129"/>
  <c r="J101"/>
  <c i="73" r="F94"/>
  <c r="BE185"/>
  <c r="BE190"/>
  <c r="BE198"/>
  <c r="BE202"/>
  <c r="BE225"/>
  <c r="BE227"/>
  <c r="BE231"/>
  <c r="BE244"/>
  <c r="BE253"/>
  <c r="BK143"/>
  <c r="J143"/>
  <c r="J101"/>
  <c r="BK155"/>
  <c r="J155"/>
  <c r="J102"/>
  <c i="75" r="BE134"/>
  <c r="BE150"/>
  <c r="BE158"/>
  <c r="BE172"/>
  <c r="BE212"/>
  <c r="BE230"/>
  <c r="BE234"/>
  <c r="BE247"/>
  <c r="BE275"/>
  <c r="BE288"/>
  <c r="BE323"/>
  <c r="BE336"/>
  <c r="BK144"/>
  <c r="J144"/>
  <c r="J101"/>
  <c r="BK335"/>
  <c r="J335"/>
  <c r="J108"/>
  <c r="BK345"/>
  <c r="J345"/>
  <c r="J109"/>
  <c i="76" r="J91"/>
  <c r="BE131"/>
  <c r="BK134"/>
  <c r="J134"/>
  <c r="J102"/>
  <c i="77" r="BE133"/>
  <c r="BE157"/>
  <c r="BE164"/>
  <c r="BE196"/>
  <c r="BE224"/>
  <c r="BE246"/>
  <c r="BE250"/>
  <c r="BE257"/>
  <c r="BE259"/>
  <c r="BK271"/>
  <c r="J271"/>
  <c r="J108"/>
  <c i="79" r="BE153"/>
  <c r="BK216"/>
  <c r="J216"/>
  <c r="J106"/>
  <c i="80" r="F94"/>
  <c r="BE127"/>
  <c r="BE131"/>
  <c r="BE137"/>
  <c i="82" r="E85"/>
  <c r="BE142"/>
  <c r="BE144"/>
  <c r="BE155"/>
  <c r="BE162"/>
  <c r="BE205"/>
  <c r="BE209"/>
  <c r="BE214"/>
  <c i="83" r="BE127"/>
  <c r="BE137"/>
  <c i="85" r="BE137"/>
  <c r="BE141"/>
  <c r="BE145"/>
  <c r="BE147"/>
  <c r="BE149"/>
  <c r="BE153"/>
  <c r="BE165"/>
  <c r="BE167"/>
  <c r="BE169"/>
  <c r="BE171"/>
  <c r="BE195"/>
  <c r="BE211"/>
  <c r="BE217"/>
  <c r="BE223"/>
  <c r="BE231"/>
  <c r="BE235"/>
  <c r="BE247"/>
  <c r="BE251"/>
  <c r="BE255"/>
  <c r="BE263"/>
  <c r="BE265"/>
  <c r="BE271"/>
  <c r="BE283"/>
  <c r="BE313"/>
  <c r="BE323"/>
  <c r="BE327"/>
  <c r="BE337"/>
  <c r="BE373"/>
  <c r="BE375"/>
  <c r="BE383"/>
  <c r="BE405"/>
  <c r="BE407"/>
  <c r="BE409"/>
  <c r="BE411"/>
  <c r="BE413"/>
  <c i="86" r="BE117"/>
  <c r="BE121"/>
  <c r="BE123"/>
  <c r="BE125"/>
  <c r="BE127"/>
  <c r="BE135"/>
  <c i="87" r="F92"/>
  <c r="BE119"/>
  <c r="BE123"/>
  <c r="BE125"/>
  <c r="BE127"/>
  <c r="BE129"/>
  <c r="BE131"/>
  <c i="88" r="E85"/>
  <c r="J89"/>
  <c r="F92"/>
  <c r="BE117"/>
  <c r="BE120"/>
  <c r="BE123"/>
  <c r="BE126"/>
  <c i="1" r="BD217"/>
  <c i="5" r="F36"/>
  <c i="1" r="BA99"/>
  <c i="6" r="F34"/>
  <c i="1" r="BA100"/>
  <c i="8" r="F37"/>
  <c i="1" r="BD102"/>
  <c i="9" r="F38"/>
  <c i="1" r="BA105"/>
  <c i="11" r="F40"/>
  <c i="1" r="BC107"/>
  <c i="12" r="F40"/>
  <c i="1" r="BC108"/>
  <c i="14" r="F39"/>
  <c i="1" r="BD110"/>
  <c i="16" r="F37"/>
  <c i="1" r="BB113"/>
  <c i="17" r="F37"/>
  <c i="1" r="BB115"/>
  <c i="20" r="J36"/>
  <c i="1" r="AW119"/>
  <c i="22" r="J36"/>
  <c i="1" r="AW122"/>
  <c i="23" r="J36"/>
  <c i="1" r="AW124"/>
  <c i="24" r="F36"/>
  <c i="1" r="BA125"/>
  <c i="30" r="F36"/>
  <c i="1" r="BA133"/>
  <c i="30" r="F39"/>
  <c i="1" r="BD133"/>
  <c i="32" r="F38"/>
  <c i="1" r="BC136"/>
  <c i="33" r="F37"/>
  <c i="1" r="BB138"/>
  <c i="36" r="F36"/>
  <c i="1" r="BA142"/>
  <c i="36" r="F39"/>
  <c i="1" r="BD142"/>
  <c i="37" r="F38"/>
  <c i="1" r="BC144"/>
  <c i="40" r="F37"/>
  <c i="1" r="BB148"/>
  <c i="41" r="F39"/>
  <c i="1" r="BD150"/>
  <c i="45" r="F37"/>
  <c i="1" r="BB156"/>
  <c i="47" r="F38"/>
  <c i="1" r="BC159"/>
  <c i="49" r="F37"/>
  <c i="1" r="BB162"/>
  <c i="51" r="F36"/>
  <c i="1" r="BA165"/>
  <c i="57" r="J36"/>
  <c i="1" r="AW174"/>
  <c i="61" r="J36"/>
  <c i="1" r="AW180"/>
  <c i="66" r="F38"/>
  <c i="1" r="BC187"/>
  <c i="68" r="F36"/>
  <c i="1" r="BA190"/>
  <c i="72" r="F36"/>
  <c i="1" r="BA196"/>
  <c i="72" r="F38"/>
  <c i="1" r="BC196"/>
  <c i="76" r="J36"/>
  <c i="1" r="AW202"/>
  <c i="77" r="F37"/>
  <c i="1" r="BB204"/>
  <c i="83" r="F39"/>
  <c i="1" r="BD212"/>
  <c i="84" r="F39"/>
  <c i="1" r="BD213"/>
  <c i="85" r="F35"/>
  <c i="1" r="BB214"/>
  <c i="8" r="F35"/>
  <c i="1" r="BB102"/>
  <c i="11" r="J38"/>
  <c i="1" r="AW107"/>
  <c i="15" r="F38"/>
  <c i="1" r="BC112"/>
  <c i="19" r="F39"/>
  <c i="1" r="BD118"/>
  <c i="22" r="F37"/>
  <c i="1" r="BB122"/>
  <c i="23" r="F38"/>
  <c i="1" r="BC124"/>
  <c i="25" r="F39"/>
  <c i="1" r="BD126"/>
  <c i="27" r="F36"/>
  <c i="1" r="BA129"/>
  <c i="29" r="F39"/>
  <c i="1" r="BD132"/>
  <c i="35" r="J36"/>
  <c i="1" r="AW141"/>
  <c i="36" r="J36"/>
  <c i="1" r="AW142"/>
  <c i="40" r="F36"/>
  <c i="1" r="BA148"/>
  <c i="47" r="F37"/>
  <c i="1" r="BB159"/>
  <c i="51" r="F38"/>
  <c i="1" r="BC165"/>
  <c i="55" r="F37"/>
  <c i="1" r="BB171"/>
  <c r="BB170"/>
  <c r="AX170"/>
  <c i="61" r="F36"/>
  <c i="1" r="BA180"/>
  <c r="BA179"/>
  <c r="AW179"/>
  <c i="65" r="J36"/>
  <c i="1" r="AW186"/>
  <c i="67" r="F39"/>
  <c i="1" r="BD189"/>
  <c i="70" r="F36"/>
  <c i="1" r="BA193"/>
  <c i="71" r="F37"/>
  <c i="1" r="BB195"/>
  <c i="81" r="F36"/>
  <c i="1" r="BA209"/>
  <c i="82" r="F37"/>
  <c i="1" r="BB211"/>
  <c i="86" r="J34"/>
  <c i="1" r="AW215"/>
  <c i="86" r="F37"/>
  <c i="1" r="BD215"/>
  <c i="86" r="J30"/>
  <c i="1" r="AG215"/>
  <c i="87" r="J34"/>
  <c i="1" r="AW216"/>
  <c i="87" r="F36"/>
  <c i="1" r="BC216"/>
  <c i="2" r="F37"/>
  <c i="1" r="BD95"/>
  <c i="3" r="J34"/>
  <c i="1" r="AW96"/>
  <c i="7" r="F34"/>
  <c i="1" r="BA101"/>
  <c i="13" r="F38"/>
  <c i="1" r="BA109"/>
  <c i="28" r="F39"/>
  <c i="1" r="BD130"/>
  <c i="30" r="F38"/>
  <c i="1" r="BC133"/>
  <c r="AU134"/>
  <c i="32" r="J36"/>
  <c i="1" r="AW136"/>
  <c i="33" r="F39"/>
  <c i="1" r="BD138"/>
  <c i="36" r="F37"/>
  <c i="1" r="BB142"/>
  <c i="37" r="F39"/>
  <c i="1" r="BD144"/>
  <c i="41" r="F38"/>
  <c i="1" r="BC150"/>
  <c i="44" r="J36"/>
  <c i="1" r="AW154"/>
  <c i="44" r="F38"/>
  <c i="1" r="BC154"/>
  <c i="45" r="F38"/>
  <c i="1" r="BC156"/>
  <c i="49" r="F36"/>
  <c i="1" r="BA162"/>
  <c i="50" r="F36"/>
  <c i="1" r="BA163"/>
  <c i="51" r="J36"/>
  <c i="1" r="AW165"/>
  <c i="53" r="J36"/>
  <c i="1" r="AW168"/>
  <c i="55" r="F38"/>
  <c i="1" r="BC171"/>
  <c r="BC170"/>
  <c r="AY170"/>
  <c i="57" r="F38"/>
  <c i="1" r="BC174"/>
  <c r="BC173"/>
  <c r="AY173"/>
  <c i="61" r="F37"/>
  <c i="1" r="BB180"/>
  <c r="BB179"/>
  <c r="AX179"/>
  <c i="65" r="F38"/>
  <c i="1" r="BC186"/>
  <c i="69" r="F37"/>
  <c i="1" r="BB192"/>
  <c i="72" r="J36"/>
  <c i="1" r="AW196"/>
  <c i="75" r="F38"/>
  <c i="1" r="BC201"/>
  <c i="78" r="J36"/>
  <c i="1" r="AW205"/>
  <c i="79" r="F38"/>
  <c i="1" r="BC207"/>
  <c i="82" r="F39"/>
  <c i="1" r="BD211"/>
  <c i="85" r="F37"/>
  <c i="1" r="BD214"/>
  <c i="6" r="F35"/>
  <c i="1" r="BB100"/>
  <c i="10" r="J34"/>
  <c i="1" r="AG106"/>
  <c i="31" r="F37"/>
  <c i="1" r="BB135"/>
  <c i="35" r="F37"/>
  <c i="1" r="BB141"/>
  <c i="39" r="F39"/>
  <c i="1" r="BD147"/>
  <c i="42" r="F38"/>
  <c i="1" r="BC151"/>
  <c i="44" r="F37"/>
  <c i="1" r="BB154"/>
  <c i="46" r="J36"/>
  <c i="1" r="AW157"/>
  <c i="57" r="F39"/>
  <c i="1" r="BD174"/>
  <c r="BD173"/>
  <c i="65" r="F39"/>
  <c i="1" r="BD186"/>
  <c i="75" r="F39"/>
  <c i="1" r="BD201"/>
  <c i="78" r="F39"/>
  <c i="1" r="BD205"/>
  <c i="81" r="F39"/>
  <c i="1" r="BD209"/>
  <c i="82" r="J36"/>
  <c i="1" r="AW211"/>
  <c i="88" r="F35"/>
  <c i="1" r="BB217"/>
  <c i="62" r="F35"/>
  <c i="1" r="AZ181"/>
  <c i="2" r="F34"/>
  <c i="1" r="BA95"/>
  <c i="12" r="F38"/>
  <c i="1" r="BA108"/>
  <c i="14" r="F36"/>
  <c i="1" r="BA110"/>
  <c i="15" r="F39"/>
  <c i="1" r="BD112"/>
  <c i="18" r="F36"/>
  <c i="1" r="BA116"/>
  <c i="19" r="F36"/>
  <c i="1" r="BA118"/>
  <c i="21" r="F37"/>
  <c i="1" r="BB121"/>
  <c i="26" r="J36"/>
  <c i="1" r="AW128"/>
  <c i="28" r="F37"/>
  <c i="1" r="BB130"/>
  <c i="29" r="F38"/>
  <c i="1" r="BC132"/>
  <c i="37" r="F36"/>
  <c i="1" r="BA144"/>
  <c i="41" r="F36"/>
  <c i="1" r="BA150"/>
  <c i="43" r="F38"/>
  <c i="1" r="BC153"/>
  <c i="49" r="J36"/>
  <c i="1" r="AW162"/>
  <c i="51" r="F37"/>
  <c i="1" r="BB165"/>
  <c i="65" r="F36"/>
  <c i="1" r="BA186"/>
  <c i="69" r="F39"/>
  <c i="1" r="BD192"/>
  <c i="74" r="F38"/>
  <c i="1" r="BC199"/>
  <c i="78" r="F37"/>
  <c i="1" r="BB205"/>
  <c i="80" r="F39"/>
  <c i="1" r="BD208"/>
  <c i="81" r="F37"/>
  <c i="1" r="BB209"/>
  <c i="3" r="F36"/>
  <c i="1" r="BC96"/>
  <c i="4" r="F36"/>
  <c i="1" r="BC98"/>
  <c i="14" r="F38"/>
  <c i="1" r="BC110"/>
  <c i="16" r="J36"/>
  <c i="1" r="AW113"/>
  <c i="16" r="F39"/>
  <c i="1" r="BD113"/>
  <c i="17" r="F36"/>
  <c i="1" r="BA115"/>
  <c i="20" r="F36"/>
  <c i="1" r="BA119"/>
  <c i="21" r="J36"/>
  <c i="1" r="AW121"/>
  <c i="22" r="F36"/>
  <c i="1" r="BA122"/>
  <c i="23" r="F36"/>
  <c i="1" r="BA124"/>
  <c i="24" r="J36"/>
  <c i="1" r="AW125"/>
  <c i="25" r="J36"/>
  <c i="1" r="AW126"/>
  <c i="26" r="F36"/>
  <c i="1" r="BA128"/>
  <c i="27" r="F39"/>
  <c i="1" r="BD129"/>
  <c i="29" r="F36"/>
  <c i="1" r="BA132"/>
  <c i="32" r="F36"/>
  <c i="1" r="BA136"/>
  <c i="33" r="J36"/>
  <c i="1" r="AW138"/>
  <c i="37" r="F37"/>
  <c i="1" r="BB144"/>
  <c i="40" r="F39"/>
  <c i="1" r="BD148"/>
  <c i="49" r="F39"/>
  <c i="1" r="BD162"/>
  <c i="53" r="F36"/>
  <c i="1" r="BA168"/>
  <c i="59" r="F39"/>
  <c i="1" r="BD177"/>
  <c r="BD176"/>
  <c i="61" r="F39"/>
  <c i="1" r="BD180"/>
  <c r="BD179"/>
  <c i="67" r="F36"/>
  <c i="1" r="BA189"/>
  <c i="68" r="F37"/>
  <c i="1" r="BB190"/>
  <c i="70" r="F39"/>
  <c i="1" r="BD193"/>
  <c i="74" r="F39"/>
  <c i="1" r="BD199"/>
  <c i="77" r="F36"/>
  <c i="1" r="BA204"/>
  <c i="78" r="F38"/>
  <c i="1" r="BC205"/>
  <c i="81" r="F38"/>
  <c i="1" r="BC209"/>
  <c i="83" r="F37"/>
  <c i="1" r="BB212"/>
  <c i="84" r="F36"/>
  <c i="1" r="BA213"/>
  <c i="85" r="F36"/>
  <c i="1" r="BC214"/>
  <c i="4" r="F35"/>
  <c i="1" r="BB98"/>
  <c i="5" r="F37"/>
  <c i="1" r="BB99"/>
  <c i="10" r="F41"/>
  <c i="1" r="BD106"/>
  <c i="28" r="F36"/>
  <c i="1" r="BA130"/>
  <c i="29" r="J36"/>
  <c i="1" r="AW132"/>
  <c i="31" r="F39"/>
  <c i="1" r="BD135"/>
  <c i="34" r="F39"/>
  <c i="1" r="BD139"/>
  <c i="40" r="J36"/>
  <c i="1" r="AW148"/>
  <c i="41" r="J36"/>
  <c i="1" r="AW150"/>
  <c i="45" r="J36"/>
  <c i="1" r="AW156"/>
  <c i="46" r="F36"/>
  <c i="1" r="BA157"/>
  <c i="47" r="F39"/>
  <c i="1" r="BD159"/>
  <c i="49" r="F38"/>
  <c i="1" r="BC162"/>
  <c i="63" r="F37"/>
  <c i="1" r="BB183"/>
  <c r="BB182"/>
  <c r="AX182"/>
  <c i="68" r="J36"/>
  <c i="1" r="AW190"/>
  <c i="71" r="J36"/>
  <c i="1" r="AW195"/>
  <c i="73" r="F38"/>
  <c i="1" r="BC198"/>
  <c i="77" r="F38"/>
  <c i="1" r="BC204"/>
  <c i="83" r="J36"/>
  <c i="1" r="AW212"/>
  <c i="86" r="F36"/>
  <c i="1" r="BC215"/>
  <c i="87" r="F35"/>
  <c i="1" r="BB216"/>
  <c i="2" r="J30"/>
  <c i="1" r="AG95"/>
  <c i="7" r="J30"/>
  <c i="1" r="AG101"/>
  <c i="11" r="F38"/>
  <c i="1" r="BA107"/>
  <c i="11" r="F41"/>
  <c i="1" r="BD107"/>
  <c i="12" r="F39"/>
  <c i="1" r="BB108"/>
  <c i="17" r="F39"/>
  <c i="1" r="BD115"/>
  <c i="20" r="F38"/>
  <c i="1" r="BC119"/>
  <c i="21" r="F38"/>
  <c i="1" r="BC121"/>
  <c i="25" r="F36"/>
  <c i="1" r="BA126"/>
  <c i="26" r="F38"/>
  <c i="1" r="BC128"/>
  <c i="30" r="J36"/>
  <c i="1" r="AW133"/>
  <c i="34" r="J36"/>
  <c i="1" r="AW139"/>
  <c i="43" r="F39"/>
  <c i="1" r="BD153"/>
  <c i="45" r="F39"/>
  <c i="1" r="BD156"/>
  <c i="63" r="J36"/>
  <c i="1" r="AW183"/>
  <c i="69" r="F38"/>
  <c i="1" r="BC192"/>
  <c i="72" r="F39"/>
  <c i="1" r="BD196"/>
  <c i="73" r="F37"/>
  <c i="1" r="BB198"/>
  <c i="76" r="F39"/>
  <c i="1" r="BD202"/>
  <c i="86" r="F35"/>
  <c i="1" r="BB215"/>
  <c i="87" r="F37"/>
  <c i="1" r="BD216"/>
  <c i="88" r="F34"/>
  <c i="1" r="BA217"/>
  <c i="88" r="F36"/>
  <c i="1" r="BC217"/>
  <c i="16" r="J32"/>
  <c i="1" r="AG113"/>
  <c i="54" r="F35"/>
  <c i="1" r="AZ169"/>
  <c i="56" r="J36"/>
  <c i="1" r="AW172"/>
  <c r="AS103"/>
  <c i="2" r="F36"/>
  <c i="1" r="BC95"/>
  <c i="4" r="J34"/>
  <c i="1" r="AW98"/>
  <c i="5" r="F39"/>
  <c i="1" r="BD99"/>
  <c i="6" r="F37"/>
  <c i="1" r="BD100"/>
  <c i="9" r="F39"/>
  <c i="1" r="BB105"/>
  <c i="13" r="F40"/>
  <c i="1" r="BC109"/>
  <c i="15" r="J36"/>
  <c i="1" r="AW112"/>
  <c i="18" r="F39"/>
  <c i="1" r="BD116"/>
  <c i="19" r="F37"/>
  <c i="1" r="BB118"/>
  <c i="21" r="F36"/>
  <c i="1" r="BA121"/>
  <c i="23" r="F39"/>
  <c i="1" r="BD124"/>
  <c i="24" r="F37"/>
  <c i="1" r="BB125"/>
  <c i="25" r="F37"/>
  <c i="1" r="BB126"/>
  <c i="27" r="F38"/>
  <c i="1" r="BC129"/>
  <c i="31" r="F38"/>
  <c i="1" r="BC135"/>
  <c i="34" r="F37"/>
  <c i="1" r="BB139"/>
  <c i="35" r="F39"/>
  <c i="1" r="BD141"/>
  <c i="38" r="F38"/>
  <c i="1" r="BC145"/>
  <c i="42" r="F37"/>
  <c i="1" r="BB151"/>
  <c i="44" r="F36"/>
  <c i="1" r="BA154"/>
  <c i="44" r="F39"/>
  <c i="1" r="BD154"/>
  <c i="46" r="F38"/>
  <c i="1" r="BC157"/>
  <c i="48" r="F38"/>
  <c i="1" r="BC160"/>
  <c i="50" r="J36"/>
  <c i="1" r="AW163"/>
  <c i="52" r="J36"/>
  <c i="1" r="AW166"/>
  <c i="52" r="F39"/>
  <c i="1" r="BD166"/>
  <c i="63" r="F39"/>
  <c i="1" r="BD183"/>
  <c r="BD182"/>
  <c i="67" r="J36"/>
  <c i="1" r="AW189"/>
  <c i="71" r="F36"/>
  <c i="1" r="BA195"/>
  <c i="75" r="F37"/>
  <c i="1" r="BB201"/>
  <c i="83" r="F36"/>
  <c i="1" r="BA212"/>
  <c i="83" r="J32"/>
  <c i="1" r="AG212"/>
  <c i="7" r="F37"/>
  <c i="1" r="BD101"/>
  <c i="12" r="F41"/>
  <c i="1" r="BD108"/>
  <c i="17" r="F38"/>
  <c i="1" r="BC115"/>
  <c i="32" r="F39"/>
  <c i="1" r="BD136"/>
  <c i="38" r="F36"/>
  <c i="1" r="BA145"/>
  <c i="38" r="F39"/>
  <c i="1" r="BD145"/>
  <c i="39" r="F38"/>
  <c i="1" r="BC147"/>
  <c i="48" r="F37"/>
  <c i="1" r="BB160"/>
  <c i="52" r="F36"/>
  <c i="1" r="BA166"/>
  <c i="52" r="F38"/>
  <c i="1" r="BC166"/>
  <c i="55" r="F39"/>
  <c i="1" r="BD171"/>
  <c r="BD170"/>
  <c i="59" r="F36"/>
  <c i="1" r="BA177"/>
  <c r="BA176"/>
  <c r="AW176"/>
  <c i="63" r="F38"/>
  <c i="1" r="BC183"/>
  <c r="BC182"/>
  <c r="AY182"/>
  <c i="69" r="J36"/>
  <c i="1" r="AW192"/>
  <c i="72" r="F37"/>
  <c i="1" r="BB196"/>
  <c i="73" r="F36"/>
  <c i="1" r="BA198"/>
  <c i="74" r="F36"/>
  <c i="1" r="BA199"/>
  <c i="75" r="J36"/>
  <c i="1" r="AW201"/>
  <c i="79" r="F37"/>
  <c i="1" r="BB207"/>
  <c i="80" r="F37"/>
  <c i="1" r="BB208"/>
  <c i="85" r="F34"/>
  <c i="1" r="BA214"/>
  <c i="8" r="F34"/>
  <c i="1" r="BA102"/>
  <c i="8" r="F36"/>
  <c i="1" r="BC102"/>
  <c i="10" r="F38"/>
  <c i="1" r="BA106"/>
  <c i="14" r="F37"/>
  <c i="1" r="BB110"/>
  <c i="31" r="F36"/>
  <c i="1" r="BA135"/>
  <c i="42" r="F39"/>
  <c i="1" r="BD151"/>
  <c i="43" r="F37"/>
  <c i="1" r="BB153"/>
  <c i="46" r="F37"/>
  <c i="1" r="BB157"/>
  <c i="48" r="J36"/>
  <c i="1" r="AW160"/>
  <c i="50" r="F38"/>
  <c i="1" r="BC163"/>
  <c i="52" r="F37"/>
  <c i="1" r="BB166"/>
  <c i="53" r="F37"/>
  <c i="1" r="BB168"/>
  <c r="BB167"/>
  <c r="AX167"/>
  <c i="55" r="J36"/>
  <c i="1" r="AW171"/>
  <c i="63" r="F36"/>
  <c i="1" r="BA183"/>
  <c r="BA182"/>
  <c r="AW182"/>
  <c i="66" r="F37"/>
  <c i="1" r="BB187"/>
  <c i="69" r="F36"/>
  <c i="1" r="BA192"/>
  <c i="76" r="F38"/>
  <c i="1" r="BC202"/>
  <c i="80" r="J36"/>
  <c i="1" r="AW208"/>
  <c i="81" r="J36"/>
  <c i="1" r="AW209"/>
  <c i="82" r="F36"/>
  <c i="1" r="BA211"/>
  <c i="86" r="F34"/>
  <c i="1" r="BA215"/>
  <c i="2" r="J34"/>
  <c i="1" r="AW95"/>
  <c i="3" r="F37"/>
  <c i="1" r="BD96"/>
  <c i="4" r="F34"/>
  <c i="1" r="BA98"/>
  <c i="4" r="F37"/>
  <c i="1" r="BD98"/>
  <c i="5" r="J36"/>
  <c i="1" r="AW99"/>
  <c i="7" r="J34"/>
  <c i="1" r="AW101"/>
  <c i="13" r="J38"/>
  <c i="1" r="AW109"/>
  <c i="14" r="J36"/>
  <c i="1" r="AW110"/>
  <c i="15" r="F36"/>
  <c i="1" r="BA112"/>
  <c i="16" r="F38"/>
  <c i="1" r="BC113"/>
  <c i="18" r="F37"/>
  <c i="1" r="BB116"/>
  <c i="24" r="F38"/>
  <c i="1" r="BC125"/>
  <c i="25" r="F38"/>
  <c i="1" r="BC126"/>
  <c i="29" r="F37"/>
  <c i="1" r="BB132"/>
  <c i="33" r="F38"/>
  <c i="1" r="BC138"/>
  <c i="36" r="F38"/>
  <c i="1" r="BC142"/>
  <c i="37" r="J36"/>
  <c i="1" r="AW144"/>
  <c i="40" r="F38"/>
  <c i="1" r="BC148"/>
  <c i="41" r="F37"/>
  <c i="1" r="BB150"/>
  <c i="45" r="F36"/>
  <c i="1" r="BA156"/>
  <c i="57" r="F36"/>
  <c i="1" r="BA174"/>
  <c r="BA173"/>
  <c r="AW173"/>
  <c i="61" r="F38"/>
  <c i="1" r="BC180"/>
  <c r="BC179"/>
  <c r="AY179"/>
  <c i="66" r="F36"/>
  <c i="1" r="BA187"/>
  <c i="67" r="F38"/>
  <c i="1" r="BC189"/>
  <c i="71" r="F38"/>
  <c i="1" r="BC195"/>
  <c i="75" r="F36"/>
  <c i="1" r="BA201"/>
  <c i="78" r="F36"/>
  <c i="1" r="BA205"/>
  <c i="83" r="F38"/>
  <c i="1" r="BC212"/>
  <c i="85" r="J34"/>
  <c i="1" r="AW214"/>
  <c i="87" r="F34"/>
  <c i="1" r="BA216"/>
  <c i="88" r="J34"/>
  <c i="1" r="AW217"/>
  <c i="58" r="J36"/>
  <c i="1" r="AW175"/>
  <c i="4" r="J30"/>
  <c i="1" r="AG98"/>
  <c i="56" r="J35"/>
  <c i="1" r="AV172"/>
  <c i="3" r="F35"/>
  <c i="1" r="BB96"/>
  <c i="7" r="F36"/>
  <c i="1" r="BC101"/>
  <c i="10" r="F39"/>
  <c i="1" r="BB106"/>
  <c i="16" r="F36"/>
  <c i="1" r="BA113"/>
  <c i="17" r="J36"/>
  <c i="1" r="AW115"/>
  <c i="20" r="F39"/>
  <c i="1" r="BD119"/>
  <c i="22" r="F38"/>
  <c i="1" r="BC122"/>
  <c i="26" r="F37"/>
  <c i="1" r="BB128"/>
  <c i="35" r="F36"/>
  <c i="1" r="BA141"/>
  <c i="39" r="J36"/>
  <c i="1" r="AW147"/>
  <c i="47" r="J36"/>
  <c i="1" r="AW159"/>
  <c i="48" r="F36"/>
  <c i="1" r="BA160"/>
  <c i="50" r="F39"/>
  <c i="1" r="BD163"/>
  <c i="53" r="F38"/>
  <c i="1" r="BC168"/>
  <c r="BC167"/>
  <c r="AY167"/>
  <c i="59" r="J36"/>
  <c i="1" r="AW177"/>
  <c i="65" r="F37"/>
  <c i="1" r="BB186"/>
  <c i="68" r="F39"/>
  <c i="1" r="BD190"/>
  <c i="70" r="J36"/>
  <c i="1" r="AW193"/>
  <c i="71" r="F39"/>
  <c i="1" r="BD195"/>
  <c i="73" r="J36"/>
  <c i="1" r="AW198"/>
  <c i="79" r="F39"/>
  <c i="1" r="BD207"/>
  <c i="82" r="F38"/>
  <c i="1" r="BC211"/>
  <c i="2" r="F35"/>
  <c i="1" r="BB95"/>
  <c i="5" r="F38"/>
  <c i="1" r="BC99"/>
  <c i="6" r="F36"/>
  <c i="1" r="BC100"/>
  <c i="9" r="J38"/>
  <c i="1" r="AW105"/>
  <c i="10" r="J38"/>
  <c i="1" r="AW106"/>
  <c i="13" r="F39"/>
  <c i="1" r="BB109"/>
  <c i="15" r="F37"/>
  <c i="1" r="BB112"/>
  <c i="18" r="J36"/>
  <c i="1" r="AW116"/>
  <c i="18" r="F38"/>
  <c i="1" r="BC116"/>
  <c i="19" r="J36"/>
  <c i="1" r="AW118"/>
  <c i="20" r="F37"/>
  <c i="1" r="BB119"/>
  <c i="21" r="F39"/>
  <c i="1" r="BD121"/>
  <c i="24" r="F39"/>
  <c i="1" r="BD125"/>
  <c i="26" r="F39"/>
  <c i="1" r="BD128"/>
  <c i="28" r="J36"/>
  <c i="1" r="AW130"/>
  <c i="30" r="F37"/>
  <c i="1" r="BB133"/>
  <c i="31" r="J36"/>
  <c i="1" r="AW135"/>
  <c i="34" r="F38"/>
  <c i="1" r="BC139"/>
  <c i="39" r="F36"/>
  <c i="1" r="BA147"/>
  <c i="50" r="F37"/>
  <c i="1" r="BB163"/>
  <c i="53" r="F39"/>
  <c i="1" r="BD168"/>
  <c r="BD167"/>
  <c i="57" r="F37"/>
  <c i="1" r="BB174"/>
  <c r="BB173"/>
  <c r="AX173"/>
  <c i="66" r="J36"/>
  <c i="1" r="AW187"/>
  <c i="73" r="F39"/>
  <c i="1" r="BD198"/>
  <c i="76" r="F37"/>
  <c i="1" r="BB202"/>
  <c i="77" r="F39"/>
  <c i="1" r="BD204"/>
  <c i="79" r="F36"/>
  <c i="1" r="BA207"/>
  <c i="84" r="J36"/>
  <c i="1" r="AW213"/>
  <c i="3" r="F34"/>
  <c i="1" r="BA96"/>
  <c i="6" r="J34"/>
  <c i="1" r="AW100"/>
  <c i="7" r="F35"/>
  <c i="1" r="BB101"/>
  <c i="9" r="F41"/>
  <c i="1" r="BD105"/>
  <c i="11" r="F39"/>
  <c i="1" r="BB107"/>
  <c i="12" r="J38"/>
  <c i="1" r="AW108"/>
  <c i="13" r="F41"/>
  <c i="1" r="BD109"/>
  <c i="27" r="J36"/>
  <c i="1" r="AW129"/>
  <c i="33" r="F36"/>
  <c i="1" r="BA138"/>
  <c i="34" r="F36"/>
  <c i="1" r="BA139"/>
  <c i="35" r="F38"/>
  <c i="1" r="BC141"/>
  <c i="38" r="F37"/>
  <c i="1" r="BB145"/>
  <c i="39" r="F37"/>
  <c i="1" r="BB147"/>
  <c i="42" r="J36"/>
  <c i="1" r="AW151"/>
  <c i="43" r="F36"/>
  <c i="1" r="BA153"/>
  <c i="47" r="F36"/>
  <c i="1" r="BA159"/>
  <c i="48" r="F39"/>
  <c i="1" r="BD160"/>
  <c i="51" r="F39"/>
  <c i="1" r="BD165"/>
  <c i="55" r="F36"/>
  <c i="1" r="BA171"/>
  <c r="BA170"/>
  <c r="AW170"/>
  <c i="59" r="F37"/>
  <c i="1" r="BB177"/>
  <c r="BB176"/>
  <c r="AX176"/>
  <c i="67" r="F37"/>
  <c i="1" r="BB189"/>
  <c i="70" r="F38"/>
  <c i="1" r="BC193"/>
  <c i="74" r="J36"/>
  <c i="1" r="AW199"/>
  <c i="79" r="J36"/>
  <c i="1" r="AW207"/>
  <c i="80" r="F36"/>
  <c i="1" r="BA208"/>
  <c i="84" r="F37"/>
  <c i="1" r="BB213"/>
  <c i="8" r="J34"/>
  <c i="1" r="AW102"/>
  <c i="9" r="F40"/>
  <c i="1" r="BC105"/>
  <c i="10" r="F40"/>
  <c i="1" r="BC106"/>
  <c i="19" r="F38"/>
  <c i="1" r="BC118"/>
  <c i="22" r="F39"/>
  <c i="1" r="BD122"/>
  <c i="23" r="F37"/>
  <c i="1" r="BB124"/>
  <c i="27" r="F37"/>
  <c i="1" r="BB129"/>
  <c i="28" r="F38"/>
  <c i="1" r="BC130"/>
  <c i="32" r="F37"/>
  <c i="1" r="BB136"/>
  <c i="38" r="J36"/>
  <c i="1" r="AW145"/>
  <c i="42" r="F36"/>
  <c i="1" r="BA151"/>
  <c i="43" r="J36"/>
  <c i="1" r="AW153"/>
  <c i="46" r="F39"/>
  <c i="1" r="BD157"/>
  <c i="59" r="F38"/>
  <c i="1" r="BC177"/>
  <c r="BC176"/>
  <c r="AY176"/>
  <c i="66" r="F39"/>
  <c i="1" r="BD187"/>
  <c i="68" r="F38"/>
  <c i="1" r="BC190"/>
  <c i="70" r="F37"/>
  <c i="1" r="BB193"/>
  <c i="74" r="F37"/>
  <c i="1" r="BB199"/>
  <c i="76" r="F36"/>
  <c i="1" r="BA202"/>
  <c i="77" r="J36"/>
  <c i="1" r="AW204"/>
  <c i="80" r="F38"/>
  <c i="1" r="BC208"/>
  <c i="84" r="F38"/>
  <c i="1" r="BC213"/>
  <c i="54" r="F36"/>
  <c i="1" r="BA169"/>
  <c i="58" r="F35"/>
  <c i="1" r="AZ175"/>
  <c i="60" r="J36"/>
  <c i="1" r="AW178"/>
  <c i="64" r="J36"/>
  <c i="1" r="AW184"/>
  <c i="62" r="J36"/>
  <c i="1" r="AW181"/>
  <c i="64" r="F35"/>
  <c i="1" r="AZ184"/>
  <c i="60" r="F35"/>
  <c i="1" r="AZ178"/>
  <c i="34" l="1" r="BK124"/>
  <c r="J124"/>
  <c r="J99"/>
  <c i="76" r="BK125"/>
  <c r="J125"/>
  <c r="J99"/>
  <c i="71" r="R131"/>
  <c r="R130"/>
  <c i="69" r="R129"/>
  <c r="R128"/>
  <c i="57" r="T130"/>
  <c r="T129"/>
  <c i="6" r="P338"/>
  <c r="P134"/>
  <c i="1" r="AU100"/>
  <c i="82" r="R129"/>
  <c r="R128"/>
  <c i="78" r="BK125"/>
  <c r="BK124"/>
  <c r="J124"/>
  <c i="71" r="P131"/>
  <c r="P130"/>
  <c i="1" r="AU195"/>
  <c i="69" r="P128"/>
  <c i="1" r="AU192"/>
  <c i="65" r="P130"/>
  <c r="P129"/>
  <c i="1" r="AU186"/>
  <c i="45" r="R130"/>
  <c r="R129"/>
  <c i="33" r="R129"/>
  <c r="R128"/>
  <c i="67" r="P129"/>
  <c r="P128"/>
  <c i="1" r="AU189"/>
  <c i="55" r="T130"/>
  <c r="T129"/>
  <c i="51" r="R128"/>
  <c r="R127"/>
  <c i="39" r="T130"/>
  <c r="T129"/>
  <c i="29" r="P129"/>
  <c r="P128"/>
  <c i="1" r="AU132"/>
  <c i="23" r="BK132"/>
  <c i="77" r="T131"/>
  <c r="T130"/>
  <c i="69" r="T129"/>
  <c r="T128"/>
  <c i="63" r="R129"/>
  <c r="R128"/>
  <c i="51" r="P128"/>
  <c r="P127"/>
  <c i="1" r="AU165"/>
  <c i="49" r="T128"/>
  <c r="T127"/>
  <c i="29" r="BK129"/>
  <c r="J129"/>
  <c r="J99"/>
  <c i="28" r="BK125"/>
  <c r="J125"/>
  <c r="J99"/>
  <c i="24" r="R123"/>
  <c i="21" r="P130"/>
  <c r="P129"/>
  <c i="1" r="AU121"/>
  <c i="19" r="P130"/>
  <c r="P129"/>
  <c i="1" r="AU118"/>
  <c i="6" r="T338"/>
  <c r="T134"/>
  <c i="36" r="BK124"/>
  <c r="J124"/>
  <c r="J99"/>
  <c i="22" r="BK124"/>
  <c r="BK123"/>
  <c r="J123"/>
  <c i="18" r="BK125"/>
  <c r="J125"/>
  <c r="J99"/>
  <c i="59" r="BK127"/>
  <c r="BK126"/>
  <c r="J126"/>
  <c r="J98"/>
  <c i="45" r="T130"/>
  <c r="T129"/>
  <c i="19" r="T130"/>
  <c r="T129"/>
  <c i="77" r="P131"/>
  <c r="P130"/>
  <c i="1" r="AU204"/>
  <c i="75" r="R132"/>
  <c r="R131"/>
  <c i="67" r="BK129"/>
  <c r="J129"/>
  <c r="J99"/>
  <c i="59" r="R127"/>
  <c r="R126"/>
  <c i="49" r="R128"/>
  <c r="R127"/>
  <c i="47" r="R130"/>
  <c r="R129"/>
  <c i="41" r="P133"/>
  <c r="P132"/>
  <c i="1" r="AU150"/>
  <c i="27" r="P123"/>
  <c i="1" r="AU129"/>
  <c i="53" r="R127"/>
  <c r="R126"/>
  <c i="49" r="P128"/>
  <c r="P127"/>
  <c i="1" r="AU162"/>
  <c i="33" r="P129"/>
  <c r="P128"/>
  <c i="1" r="AU138"/>
  <c i="24" r="T123"/>
  <c i="23" r="P132"/>
  <c r="P131"/>
  <c i="1" r="AU124"/>
  <c i="21" r="T130"/>
  <c r="T129"/>
  <c i="19" r="R130"/>
  <c r="R129"/>
  <c i="15" r="R131"/>
  <c r="R130"/>
  <c i="73" r="P131"/>
  <c r="P130"/>
  <c i="1" r="AU198"/>
  <c i="61" r="T129"/>
  <c r="T128"/>
  <c i="57" r="R130"/>
  <c r="R129"/>
  <c i="47" r="T130"/>
  <c r="T129"/>
  <c i="43" r="R129"/>
  <c r="R128"/>
  <c i="41" r="T133"/>
  <c r="T132"/>
  <c r="BK133"/>
  <c i="37" r="P132"/>
  <c r="P131"/>
  <c i="1" r="AU144"/>
  <c i="68" r="BK124"/>
  <c r="J124"/>
  <c r="J99"/>
  <c i="77" r="R131"/>
  <c r="R130"/>
  <c i="61" r="P129"/>
  <c r="P128"/>
  <c i="1" r="AU180"/>
  <c i="59" r="P127"/>
  <c r="P126"/>
  <c i="1" r="AU177"/>
  <c i="39" r="P130"/>
  <c r="P129"/>
  <c i="1" r="AU147"/>
  <c i="37" r="T132"/>
  <c r="T131"/>
  <c i="35" r="R129"/>
  <c i="79" r="P129"/>
  <c r="P128"/>
  <c i="1" r="AU207"/>
  <c i="69" r="BK129"/>
  <c i="67" r="R129"/>
  <c r="R128"/>
  <c i="61" r="R129"/>
  <c r="R128"/>
  <c i="55" r="R129"/>
  <c i="51" r="T128"/>
  <c r="T127"/>
  <c i="43" r="P129"/>
  <c r="P128"/>
  <c i="1" r="AU153"/>
  <c i="39" r="R130"/>
  <c r="R129"/>
  <c i="37" r="BK132"/>
  <c r="J132"/>
  <c r="J99"/>
  <c i="35" r="P130"/>
  <c r="P129"/>
  <c i="1" r="AU141"/>
  <c i="79" r="R129"/>
  <c r="R128"/>
  <c i="73" r="T131"/>
  <c r="T130"/>
  <c i="71" r="T131"/>
  <c r="T130"/>
  <c i="65" r="T130"/>
  <c r="T129"/>
  <c i="55" r="P130"/>
  <c r="P129"/>
  <c i="1" r="AU171"/>
  <c i="31" r="R129"/>
  <c r="R128"/>
  <c i="25" r="BK125"/>
  <c r="J125"/>
  <c r="J99"/>
  <c i="71" r="BK131"/>
  <c r="J131"/>
  <c r="J99"/>
  <c i="67" r="T129"/>
  <c r="T128"/>
  <c i="59" r="T127"/>
  <c r="T126"/>
  <c i="57" r="P130"/>
  <c r="P129"/>
  <c i="1" r="AU174"/>
  <c i="53" r="P127"/>
  <c r="P126"/>
  <c i="1" r="AU168"/>
  <c i="47" r="P130"/>
  <c r="P129"/>
  <c i="1" r="AU159"/>
  <c i="35" r="T130"/>
  <c r="T129"/>
  <c i="23" r="T132"/>
  <c r="T131"/>
  <c i="17" r="P131"/>
  <c r="P130"/>
  <c i="1" r="AU115"/>
  <c i="40" r="BK125"/>
  <c r="J125"/>
  <c r="J99"/>
  <c i="45" r="P130"/>
  <c r="P129"/>
  <c i="1" r="AU156"/>
  <c i="23" r="R132"/>
  <c r="R131"/>
  <c i="21" r="R130"/>
  <c r="R129"/>
  <c i="17" r="T131"/>
  <c r="T130"/>
  <c i="73" r="R131"/>
  <c r="R130"/>
  <c i="53" r="T127"/>
  <c r="T126"/>
  <c i="47" r="BK130"/>
  <c r="J130"/>
  <c r="J99"/>
  <c i="29" r="T129"/>
  <c r="T128"/>
  <c i="6" r="R338"/>
  <c r="R134"/>
  <c i="79" r="T129"/>
  <c r="T128"/>
  <c i="77" r="BK131"/>
  <c r="J131"/>
  <c r="J99"/>
  <c i="75" r="T132"/>
  <c r="T131"/>
  <c i="63" r="P129"/>
  <c r="P128"/>
  <c i="1" r="AU183"/>
  <c i="37" r="R132"/>
  <c r="R131"/>
  <c i="26" r="R132"/>
  <c r="R131"/>
  <c i="17" r="R131"/>
  <c r="R130"/>
  <c i="82" r="P129"/>
  <c r="P128"/>
  <c i="1" r="AU211"/>
  <c i="75" r="P132"/>
  <c r="P131"/>
  <c i="1" r="AU201"/>
  <c i="65" r="R130"/>
  <c r="R129"/>
  <c i="43" r="BK129"/>
  <c r="J129"/>
  <c r="J99"/>
  <c i="39" r="BK130"/>
  <c r="BK129"/>
  <c r="J129"/>
  <c r="J98"/>
  <c i="31" r="T129"/>
  <c r="T128"/>
  <c i="27" r="T123"/>
  <c i="26" r="T132"/>
  <c r="T131"/>
  <c i="15" r="P131"/>
  <c r="P130"/>
  <c i="1" r="AU112"/>
  <c i="2" r="J96"/>
  <c i="4" r="J96"/>
  <c i="6" r="J136"/>
  <c r="J98"/>
  <c r="BK338"/>
  <c r="J338"/>
  <c r="J105"/>
  <c i="7" r="J96"/>
  <c i="10" r="J100"/>
  <c i="14" r="BK121"/>
  <c r="J121"/>
  <c r="J98"/>
  <c i="15" r="BK131"/>
  <c r="J131"/>
  <c r="J99"/>
  <c r="BK273"/>
  <c r="J273"/>
  <c r="J106"/>
  <c i="16" r="J98"/>
  <c i="17" r="BK279"/>
  <c r="J279"/>
  <c r="J106"/>
  <c i="18" r="J126"/>
  <c r="J100"/>
  <c i="19" r="BK130"/>
  <c r="J130"/>
  <c r="J99"/>
  <c r="BK288"/>
  <c r="J288"/>
  <c r="J106"/>
  <c i="21" r="BK130"/>
  <c r="J130"/>
  <c r="J99"/>
  <c i="22" r="J125"/>
  <c r="J100"/>
  <c i="23" r="J133"/>
  <c r="J100"/>
  <c i="25" r="J126"/>
  <c r="J100"/>
  <c i="26" r="BK132"/>
  <c i="28" r="J126"/>
  <c r="J100"/>
  <c i="29" r="J130"/>
  <c r="J100"/>
  <c i="30" r="BK123"/>
  <c r="J123"/>
  <c i="32" r="J124"/>
  <c r="J99"/>
  <c r="J125"/>
  <c r="J100"/>
  <c i="33" r="BK129"/>
  <c i="35" r="BK248"/>
  <c r="J248"/>
  <c r="J105"/>
  <c i="36" r="J125"/>
  <c r="J100"/>
  <c i="37" r="J327"/>
  <c r="J108"/>
  <c i="39" r="J131"/>
  <c r="J100"/>
  <c r="J326"/>
  <c r="J106"/>
  <c i="40" r="J126"/>
  <c r="J100"/>
  <c i="43" r="J130"/>
  <c r="J100"/>
  <c r="BK338"/>
  <c r="J338"/>
  <c r="J105"/>
  <c i="45" r="BK130"/>
  <c r="J130"/>
  <c r="J99"/>
  <c i="52" r="BK124"/>
  <c r="J124"/>
  <c r="J99"/>
  <c i="54" r="BK123"/>
  <c r="J123"/>
  <c r="J99"/>
  <c i="56" r="J124"/>
  <c r="J100"/>
  <c i="58" r="J124"/>
  <c r="J100"/>
  <c i="59" r="J128"/>
  <c r="J100"/>
  <c i="61" r="BK129"/>
  <c r="J129"/>
  <c r="J99"/>
  <c i="62" r="BK123"/>
  <c r="J123"/>
  <c r="J99"/>
  <c i="64" r="BK122"/>
  <c r="J122"/>
  <c r="J98"/>
  <c r="J124"/>
  <c r="J100"/>
  <c i="65" r="J226"/>
  <c r="J107"/>
  <c i="66" r="BK124"/>
  <c r="BK123"/>
  <c r="J123"/>
  <c r="J98"/>
  <c i="67" r="J130"/>
  <c r="J100"/>
  <c i="69" r="J130"/>
  <c r="J100"/>
  <c r="BK202"/>
  <c r="J202"/>
  <c r="J105"/>
  <c i="70" r="BK124"/>
  <c r="J124"/>
  <c r="J99"/>
  <c i="71" r="J132"/>
  <c r="J100"/>
  <c i="73" r="BK242"/>
  <c r="J242"/>
  <c r="J107"/>
  <c i="74" r="BK123"/>
  <c r="J123"/>
  <c i="79" r="J129"/>
  <c r="J99"/>
  <c i="81" r="J122"/>
  <c r="J99"/>
  <c i="82" r="BK129"/>
  <c r="J129"/>
  <c r="J99"/>
  <c i="83" r="J122"/>
  <c r="J99"/>
  <c i="9" r="J128"/>
  <c r="J102"/>
  <c i="16" r="J125"/>
  <c r="J99"/>
  <c r="J126"/>
  <c r="J100"/>
  <c i="17" r="BK131"/>
  <c r="BK130"/>
  <c r="J130"/>
  <c r="J98"/>
  <c i="20" r="BK124"/>
  <c r="J124"/>
  <c r="J99"/>
  <c i="21" r="J279"/>
  <c r="J107"/>
  <c i="23" r="BK306"/>
  <c r="J306"/>
  <c r="J107"/>
  <c i="24" r="BK124"/>
  <c r="J124"/>
  <c r="J99"/>
  <c i="26" r="BK341"/>
  <c r="J341"/>
  <c r="J107"/>
  <c i="27" r="BK124"/>
  <c r="J124"/>
  <c r="J99"/>
  <c i="30" r="J125"/>
  <c r="J100"/>
  <c i="31" r="BK129"/>
  <c r="J129"/>
  <c r="J99"/>
  <c i="33" r="BK232"/>
  <c r="J232"/>
  <c r="J105"/>
  <c i="35" r="BK130"/>
  <c r="J130"/>
  <c r="J99"/>
  <c i="38" r="BK125"/>
  <c r="BK124"/>
  <c r="J124"/>
  <c i="47" r="J131"/>
  <c r="J100"/>
  <c r="BK241"/>
  <c r="J241"/>
  <c r="J106"/>
  <c i="48" r="J124"/>
  <c r="J99"/>
  <c r="J125"/>
  <c r="J100"/>
  <c i="51" r="BK128"/>
  <c r="BK127"/>
  <c r="J127"/>
  <c r="J98"/>
  <c i="55" r="BK130"/>
  <c r="J130"/>
  <c r="J99"/>
  <c r="BK218"/>
  <c r="J218"/>
  <c r="J106"/>
  <c i="56" r="BK122"/>
  <c r="J122"/>
  <c r="J98"/>
  <c i="57" r="BK243"/>
  <c r="J243"/>
  <c r="J106"/>
  <c i="61" r="BK208"/>
  <c r="J208"/>
  <c r="J105"/>
  <c i="71" r="BK281"/>
  <c r="J281"/>
  <c r="J107"/>
  <c i="72" r="BK124"/>
  <c r="J124"/>
  <c r="J99"/>
  <c i="74" r="J125"/>
  <c r="J100"/>
  <c i="76" r="J126"/>
  <c r="J100"/>
  <c i="77" r="J132"/>
  <c r="J100"/>
  <c i="78" r="J126"/>
  <c r="J100"/>
  <c i="79" r="J130"/>
  <c r="J100"/>
  <c i="80" r="BK121"/>
  <c r="J121"/>
  <c r="J98"/>
  <c i="82" r="BK203"/>
  <c r="J203"/>
  <c r="J103"/>
  <c i="83" r="J98"/>
  <c i="84" r="BK121"/>
  <c r="J121"/>
  <c i="86" r="J96"/>
  <c i="6" r="J135"/>
  <c r="J97"/>
  <c i="9" r="BK126"/>
  <c r="J126"/>
  <c r="J100"/>
  <c i="11" r="BK127"/>
  <c r="BK126"/>
  <c r="J126"/>
  <c i="34" r="J125"/>
  <c r="J100"/>
  <c i="37" r="J133"/>
  <c r="J100"/>
  <c i="41" r="J134"/>
  <c r="J100"/>
  <c r="BK403"/>
  <c r="J403"/>
  <c r="J108"/>
  <c i="42" r="BK124"/>
  <c r="J124"/>
  <c r="J99"/>
  <c i="44" r="BK124"/>
  <c r="J124"/>
  <c r="J99"/>
  <c i="45" r="BK222"/>
  <c r="J222"/>
  <c r="J106"/>
  <c i="49" r="BK128"/>
  <c r="BK127"/>
  <c r="J127"/>
  <c r="J98"/>
  <c i="50" r="BK124"/>
  <c r="BK123"/>
  <c r="J123"/>
  <c r="J98"/>
  <c i="53" r="BK127"/>
  <c r="BK126"/>
  <c r="J126"/>
  <c r="J98"/>
  <c i="63" r="BK129"/>
  <c r="BK128"/>
  <c r="J128"/>
  <c r="J214"/>
  <c r="J106"/>
  <c i="65" r="BK130"/>
  <c r="BK129"/>
  <c r="J129"/>
  <c i="68" r="J125"/>
  <c r="J100"/>
  <c i="75" r="BK334"/>
  <c r="J334"/>
  <c r="J107"/>
  <c i="79" r="BK203"/>
  <c r="J203"/>
  <c r="J103"/>
  <c i="6" r="BK554"/>
  <c r="J554"/>
  <c r="J111"/>
  <c i="31" r="BK246"/>
  <c r="J246"/>
  <c r="J105"/>
  <c i="46" r="BK124"/>
  <c r="J124"/>
  <c r="J99"/>
  <c i="57" r="BK130"/>
  <c r="BK129"/>
  <c r="J129"/>
  <c r="J98"/>
  <c i="58" r="BK122"/>
  <c r="J122"/>
  <c i="60" r="BK123"/>
  <c r="J123"/>
  <c r="J99"/>
  <c i="67" r="BK199"/>
  <c r="J199"/>
  <c r="J105"/>
  <c i="73" r="BK131"/>
  <c r="J131"/>
  <c r="J99"/>
  <c i="75" r="BK132"/>
  <c r="BK131"/>
  <c r="J131"/>
  <c r="J98"/>
  <c i="77" r="BK270"/>
  <c r="J270"/>
  <c r="J107"/>
  <c i="1" r="AU194"/>
  <c r="AU164"/>
  <c r="AU149"/>
  <c r="AU176"/>
  <c r="AU206"/>
  <c r="AU170"/>
  <c r="AU167"/>
  <c r="AU182"/>
  <c r="AU111"/>
  <c i="32" r="J32"/>
  <c i="1" r="AG136"/>
  <c i="62" r="J35"/>
  <c i="1" r="AV181"/>
  <c r="AT181"/>
  <c i="74" r="J32"/>
  <c i="1" r="AG199"/>
  <c i="85" r="J30"/>
  <c i="1" r="AG214"/>
  <c i="48" r="J32"/>
  <c i="1" r="AG160"/>
  <c i="88" r="J30"/>
  <c i="1" r="AG217"/>
  <c i="12" r="J34"/>
  <c i="1" r="AG108"/>
  <c i="65" r="J32"/>
  <c i="1" r="AG186"/>
  <c r="BA114"/>
  <c r="AW114"/>
  <c r="BA123"/>
  <c r="AW123"/>
  <c r="BB134"/>
  <c r="AX134"/>
  <c r="BC140"/>
  <c r="AY140"/>
  <c r="BB149"/>
  <c r="AX149"/>
  <c r="BB155"/>
  <c r="AX155"/>
  <c r="BD164"/>
  <c r="BA191"/>
  <c r="AW191"/>
  <c r="BA194"/>
  <c r="AW194"/>
  <c r="BB200"/>
  <c r="AX200"/>
  <c r="BA210"/>
  <c r="AW210"/>
  <c i="7" r="J33"/>
  <c i="1" r="AV101"/>
  <c r="AT101"/>
  <c i="16" r="F35"/>
  <c i="1" r="AZ113"/>
  <c i="20" r="F35"/>
  <c i="1" r="AZ119"/>
  <c i="24" r="F35"/>
  <c i="1" r="AZ125"/>
  <c i="28" r="F35"/>
  <c i="1" r="AZ130"/>
  <c i="29" r="J35"/>
  <c i="1" r="AV132"/>
  <c r="AT132"/>
  <c i="46" r="J35"/>
  <c i="1" r="AV157"/>
  <c r="AT157"/>
  <c i="48" r="J35"/>
  <c i="1" r="AV160"/>
  <c r="AT160"/>
  <c i="49" r="F35"/>
  <c i="1" r="AZ162"/>
  <c i="57" r="J35"/>
  <c i="1" r="AV174"/>
  <c r="AT174"/>
  <c i="79" r="J35"/>
  <c i="1" r="AV207"/>
  <c r="AT207"/>
  <c i="5" r="F35"/>
  <c i="1" r="AZ99"/>
  <c i="9" r="F37"/>
  <c i="1" r="AZ105"/>
  <c i="23" r="F35"/>
  <c i="1" r="AZ124"/>
  <c i="34" r="J35"/>
  <c i="1" r="AV139"/>
  <c r="AT139"/>
  <c i="47" r="J35"/>
  <c i="1" r="AV159"/>
  <c r="AT159"/>
  <c i="51" r="J35"/>
  <c i="1" r="AV165"/>
  <c r="AT165"/>
  <c i="65" r="J35"/>
  <c i="1" r="AV186"/>
  <c r="AT186"/>
  <c i="86" r="F33"/>
  <c i="1" r="AZ215"/>
  <c r="AT172"/>
  <c r="BC97"/>
  <c r="AY97"/>
  <c r="BB104"/>
  <c r="AX104"/>
  <c r="BB114"/>
  <c r="AX114"/>
  <c r="BC123"/>
  <c r="AY123"/>
  <c r="BA134"/>
  <c r="AW134"/>
  <c r="BA146"/>
  <c r="AW146"/>
  <c r="BC161"/>
  <c r="AY161"/>
  <c r="BB194"/>
  <c r="AX194"/>
  <c i="6" r="J33"/>
  <c i="1" r="AV100"/>
  <c r="AT100"/>
  <c i="41" r="F35"/>
  <c i="1" r="AZ150"/>
  <c i="75" r="J35"/>
  <c i="1" r="AV201"/>
  <c r="AT201"/>
  <c i="87" r="J33"/>
  <c i="1" r="AV216"/>
  <c r="AT216"/>
  <c r="BD97"/>
  <c r="BD104"/>
  <c r="BD103"/>
  <c r="BC114"/>
  <c r="AY114"/>
  <c r="BA120"/>
  <c r="AW120"/>
  <c r="BB123"/>
  <c r="AX123"/>
  <c r="BD127"/>
  <c r="BC134"/>
  <c r="AY134"/>
  <c r="BD137"/>
  <c r="BB143"/>
  <c r="AX143"/>
  <c r="BA149"/>
  <c r="AW149"/>
  <c r="BD152"/>
  <c r="BB158"/>
  <c r="AX158"/>
  <c r="BC164"/>
  <c r="AY164"/>
  <c r="BA188"/>
  <c r="AW188"/>
  <c r="BC194"/>
  <c r="AY194"/>
  <c r="BD200"/>
  <c r="BA206"/>
  <c r="AW206"/>
  <c i="2" r="J33"/>
  <c i="1" r="AV95"/>
  <c r="AT95"/>
  <c i="9" r="J37"/>
  <c i="1" r="AV105"/>
  <c r="AT105"/>
  <c i="17" r="J35"/>
  <c i="1" r="AV115"/>
  <c r="AT115"/>
  <c i="23" r="J35"/>
  <c i="1" r="AV124"/>
  <c r="AT124"/>
  <c i="28" r="J35"/>
  <c i="1" r="AV130"/>
  <c r="AT130"/>
  <c i="32" r="F35"/>
  <c i="1" r="AZ136"/>
  <c i="36" r="J35"/>
  <c i="1" r="AV142"/>
  <c r="AT142"/>
  <c i="39" r="J35"/>
  <c i="1" r="AV147"/>
  <c r="AT147"/>
  <c i="44" r="J35"/>
  <c i="1" r="AV154"/>
  <c r="AT154"/>
  <c i="46" r="F35"/>
  <c i="1" r="AZ157"/>
  <c i="67" r="J35"/>
  <c i="1" r="AV189"/>
  <c r="AT189"/>
  <c i="72" r="J35"/>
  <c i="1" r="AV196"/>
  <c r="AT196"/>
  <c i="81" r="F35"/>
  <c i="1" r="AZ209"/>
  <c i="85" r="J33"/>
  <c i="1" r="AV214"/>
  <c r="AT214"/>
  <c r="AU185"/>
  <c r="AU131"/>
  <c i="22" r="J32"/>
  <c i="1" r="AG122"/>
  <c r="AU137"/>
  <c r="AU146"/>
  <c r="AU155"/>
  <c r="AU200"/>
  <c r="AS94"/>
  <c i="30" r="J32"/>
  <c i="1" r="AG133"/>
  <c i="54" r="J35"/>
  <c i="1" r="AV169"/>
  <c r="AT169"/>
  <c i="5" r="J32"/>
  <c i="1" r="AG99"/>
  <c i="60" r="J35"/>
  <c i="1" r="AV178"/>
  <c r="AT178"/>
  <c i="87" r="J30"/>
  <c i="1" r="AG216"/>
  <c r="AN216"/>
  <c i="81" r="J32"/>
  <c i="1" r="AG209"/>
  <c r="BC104"/>
  <c r="AY104"/>
  <c r="BD114"/>
  <c r="BB120"/>
  <c r="AX120"/>
  <c r="BB131"/>
  <c r="AX131"/>
  <c r="BA143"/>
  <c r="AW143"/>
  <c r="BC149"/>
  <c r="AY149"/>
  <c r="BA158"/>
  <c r="AW158"/>
  <c r="BB164"/>
  <c r="AX164"/>
  <c r="BC188"/>
  <c r="AY188"/>
  <c r="BA197"/>
  <c r="AW197"/>
  <c r="BB203"/>
  <c r="AX203"/>
  <c i="3" r="J33"/>
  <c i="1" r="AV96"/>
  <c r="AT96"/>
  <c i="15" r="J35"/>
  <c i="1" r="AV112"/>
  <c r="AT112"/>
  <c i="31" r="F35"/>
  <c i="1" r="AZ135"/>
  <c i="45" r="J35"/>
  <c i="1" r="AV156"/>
  <c r="AT156"/>
  <c i="50" r="J35"/>
  <c i="1" r="AV163"/>
  <c r="AT163"/>
  <c i="52" r="F35"/>
  <c i="1" r="AZ166"/>
  <c i="53" r="J35"/>
  <c i="1" r="AV168"/>
  <c r="AT168"/>
  <c i="69" r="J35"/>
  <c i="1" r="AV192"/>
  <c r="AT192"/>
  <c i="81" r="J35"/>
  <c i="1" r="AV209"/>
  <c r="AT209"/>
  <c i="84" r="F35"/>
  <c i="1" r="AZ213"/>
  <c i="2" r="F33"/>
  <c i="1" r="AZ95"/>
  <c i="12" r="J37"/>
  <c i="1" r="AV108"/>
  <c r="AT108"/>
  <c i="16" r="J35"/>
  <c i="1" r="AV113"/>
  <c r="AT113"/>
  <c i="18" r="F35"/>
  <c i="1" r="AZ116"/>
  <c i="21" r="F35"/>
  <c i="1" r="AZ121"/>
  <c i="26" r="F35"/>
  <c i="1" r="AZ128"/>
  <c i="57" r="F35"/>
  <c i="1" r="AZ174"/>
  <c r="AZ173"/>
  <c r="AV173"/>
  <c r="AT173"/>
  <c i="68" r="F35"/>
  <c i="1" r="AZ190"/>
  <c i="72" r="F35"/>
  <c i="1" r="AZ196"/>
  <c i="76" r="J35"/>
  <c i="1" r="AV202"/>
  <c r="AT202"/>
  <c i="79" r="F35"/>
  <c i="1" r="AZ207"/>
  <c i="82" r="F35"/>
  <c i="1" r="AZ211"/>
  <c r="BC111"/>
  <c r="AY111"/>
  <c r="BC120"/>
  <c r="AY120"/>
  <c r="BC131"/>
  <c r="AY131"/>
  <c r="BB140"/>
  <c r="AX140"/>
  <c r="BC152"/>
  <c r="AY152"/>
  <c r="BA164"/>
  <c r="AW164"/>
  <c r="BB191"/>
  <c r="AX191"/>
  <c r="BB210"/>
  <c r="AX210"/>
  <c i="14" r="J35"/>
  <c i="1" r="AV110"/>
  <c r="AT110"/>
  <c i="38" r="J35"/>
  <c i="1" r="AV145"/>
  <c r="AT145"/>
  <c i="42" r="J35"/>
  <c i="1" r="AV151"/>
  <c r="AT151"/>
  <c i="44" r="F35"/>
  <c i="1" r="AZ154"/>
  <c i="48" r="F35"/>
  <c i="1" r="AZ160"/>
  <c i="50" r="F35"/>
  <c i="1" r="AZ163"/>
  <c i="51" r="F35"/>
  <c i="1" r="AZ165"/>
  <c i="53" r="F35"/>
  <c i="1" r="AZ168"/>
  <c r="AZ167"/>
  <c r="AV167"/>
  <c i="61" r="J35"/>
  <c i="1" r="AV180"/>
  <c r="AT180"/>
  <c i="73" r="J35"/>
  <c i="1" r="AV198"/>
  <c r="AT198"/>
  <c i="78" r="F35"/>
  <c i="1" r="AZ205"/>
  <c r="AU97"/>
  <c r="BA97"/>
  <c r="AW97"/>
  <c r="BA104"/>
  <c r="AW104"/>
  <c r="BB111"/>
  <c r="AX111"/>
  <c r="BC117"/>
  <c r="AY117"/>
  <c r="BD120"/>
  <c r="BA127"/>
  <c r="AW127"/>
  <c r="BA131"/>
  <c r="AW131"/>
  <c r="BB137"/>
  <c r="AX137"/>
  <c r="BD140"/>
  <c r="BD146"/>
  <c r="BA152"/>
  <c r="AW152"/>
  <c r="BD155"/>
  <c r="BD161"/>
  <c r="BD185"/>
  <c r="BD188"/>
  <c r="BB197"/>
  <c r="AX197"/>
  <c r="BA203"/>
  <c r="AW203"/>
  <c r="BD206"/>
  <c i="3" r="F33"/>
  <c i="1" r="AZ96"/>
  <c i="7" r="F33"/>
  <c i="1" r="AZ101"/>
  <c i="14" r="F35"/>
  <c i="1" r="AZ110"/>
  <c i="20" r="J35"/>
  <c i="1" r="AV119"/>
  <c r="AT119"/>
  <c i="21" r="J35"/>
  <c i="1" r="AV121"/>
  <c r="AT121"/>
  <c i="27" r="F35"/>
  <c i="1" r="AZ129"/>
  <c i="31" r="J35"/>
  <c i="1" r="AV135"/>
  <c r="AT135"/>
  <c i="37" r="J35"/>
  <c i="1" r="AV144"/>
  <c r="AT144"/>
  <c i="43" r="F35"/>
  <c i="1" r="AZ153"/>
  <c i="59" r="J35"/>
  <c i="1" r="AV177"/>
  <c r="AT177"/>
  <c i="68" r="J35"/>
  <c i="1" r="AV190"/>
  <c r="AT190"/>
  <c i="74" r="F35"/>
  <c i="1" r="AZ199"/>
  <c i="80" r="F35"/>
  <c i="1" r="AZ208"/>
  <c i="83" r="F35"/>
  <c i="1" r="AZ212"/>
  <c i="88" r="J33"/>
  <c i="1" r="AV217"/>
  <c r="AT217"/>
  <c r="AU191"/>
  <c r="AU188"/>
  <c r="AU117"/>
  <c r="AU127"/>
  <c r="AU123"/>
  <c r="AU143"/>
  <c r="AU152"/>
  <c r="AU173"/>
  <c r="AU114"/>
  <c i="3" r="J30"/>
  <c i="1" r="AG96"/>
  <c r="AN96"/>
  <c i="56" r="F35"/>
  <c i="1" r="AZ172"/>
  <c i="8" r="J30"/>
  <c i="1" r="AG102"/>
  <c r="BB97"/>
  <c r="AX97"/>
  <c r="BD111"/>
  <c r="BB117"/>
  <c r="AX117"/>
  <c r="BD123"/>
  <c r="BD134"/>
  <c r="BD143"/>
  <c r="BB152"/>
  <c r="AX152"/>
  <c r="BB161"/>
  <c r="AX161"/>
  <c r="BA167"/>
  <c r="AW167"/>
  <c r="BD194"/>
  <c r="BC200"/>
  <c r="AY200"/>
  <c r="BC210"/>
  <c r="AY210"/>
  <c i="8" r="J33"/>
  <c i="1" r="AV102"/>
  <c r="AT102"/>
  <c i="11" r="J37"/>
  <c i="1" r="AV107"/>
  <c r="AT107"/>
  <c i="13" r="J37"/>
  <c i="1" r="AV109"/>
  <c r="AT109"/>
  <c i="18" r="J35"/>
  <c i="1" r="AV116"/>
  <c r="AT116"/>
  <c i="22" r="F35"/>
  <c i="1" r="AZ122"/>
  <c i="25" r="J35"/>
  <c i="1" r="AV126"/>
  <c r="AT126"/>
  <c i="27" r="J35"/>
  <c i="1" r="AV129"/>
  <c r="AT129"/>
  <c i="32" r="J35"/>
  <c i="1" r="AV136"/>
  <c r="AT136"/>
  <c i="40" r="J35"/>
  <c i="1" r="AV148"/>
  <c r="AT148"/>
  <c i="43" r="J35"/>
  <c i="1" r="AV153"/>
  <c r="AT153"/>
  <c i="66" r="J35"/>
  <c i="1" r="AV187"/>
  <c r="AT187"/>
  <c i="67" r="F35"/>
  <c i="1" r="AZ189"/>
  <c i="73" r="F35"/>
  <c i="1" r="AZ198"/>
  <c i="4" r="F33"/>
  <c i="1" r="AZ98"/>
  <c i="8" r="F33"/>
  <c i="1" r="AZ102"/>
  <c i="13" r="F37"/>
  <c i="1" r="AZ109"/>
  <c i="15" r="F35"/>
  <c i="1" r="AZ112"/>
  <c i="19" r="F35"/>
  <c i="1" r="AZ118"/>
  <c i="25" r="F35"/>
  <c i="1" r="AZ126"/>
  <c i="30" r="F35"/>
  <c i="1" r="AZ133"/>
  <c i="33" r="F35"/>
  <c i="1" r="AZ138"/>
  <c i="37" r="F35"/>
  <c i="1" r="AZ144"/>
  <c i="75" r="F35"/>
  <c i="1" r="AZ201"/>
  <c r="BC143"/>
  <c r="AY143"/>
  <c r="BC158"/>
  <c r="AY158"/>
  <c r="BB188"/>
  <c r="AX188"/>
  <c r="BC203"/>
  <c r="AY203"/>
  <c i="11" r="F37"/>
  <c i="1" r="AZ107"/>
  <c i="30" r="J35"/>
  <c i="1" r="AV133"/>
  <c r="AT133"/>
  <c i="36" r="F35"/>
  <c i="1" r="AZ142"/>
  <c i="39" r="F35"/>
  <c i="1" r="AZ147"/>
  <c i="65" r="F35"/>
  <c i="1" r="AZ186"/>
  <c i="71" r="F35"/>
  <c i="1" r="AZ195"/>
  <c r="BD131"/>
  <c r="BA140"/>
  <c r="AW140"/>
  <c r="BB146"/>
  <c r="AX146"/>
  <c r="BD149"/>
  <c r="BA155"/>
  <c r="AW155"/>
  <c r="BA161"/>
  <c r="AW161"/>
  <c r="BA185"/>
  <c r="AW185"/>
  <c r="BC191"/>
  <c r="AY191"/>
  <c r="BA200"/>
  <c r="AW200"/>
  <c r="BD203"/>
  <c r="BD210"/>
  <c i="5" r="J35"/>
  <c i="1" r="AV99"/>
  <c r="AT99"/>
  <c i="10" r="J37"/>
  <c i="1" r="AV106"/>
  <c r="AT106"/>
  <c i="19" r="J35"/>
  <c i="1" r="AV118"/>
  <c r="AT118"/>
  <c i="22" r="J35"/>
  <c i="1" r="AV122"/>
  <c r="AT122"/>
  <c i="24" r="J35"/>
  <c i="1" r="AV125"/>
  <c r="AT125"/>
  <c i="29" r="F35"/>
  <c i="1" r="AZ132"/>
  <c i="34" r="F35"/>
  <c i="1" r="AZ139"/>
  <c i="38" r="F35"/>
  <c i="1" r="AZ145"/>
  <c i="41" r="J35"/>
  <c i="1" r="AV150"/>
  <c r="AT150"/>
  <c i="63" r="F35"/>
  <c i="1" r="AZ183"/>
  <c r="AZ182"/>
  <c r="AV182"/>
  <c r="AT182"/>
  <c i="71" r="J35"/>
  <c i="1" r="AV195"/>
  <c r="AT195"/>
  <c i="82" r="J35"/>
  <c i="1" r="AV211"/>
  <c r="AT211"/>
  <c i="88" r="F33"/>
  <c i="1" r="AZ217"/>
  <c i="78" r="J32"/>
  <c i="1" r="AG205"/>
  <c r="AU120"/>
  <c r="AU203"/>
  <c r="AU161"/>
  <c r="AU197"/>
  <c r="AU179"/>
  <c r="AU140"/>
  <c r="AU158"/>
  <c r="AU210"/>
  <c i="13" r="J34"/>
  <c i="1" r="AG109"/>
  <c r="AN109"/>
  <c i="58" r="J35"/>
  <c i="1" r="AV175"/>
  <c r="AT175"/>
  <c i="38" r="J32"/>
  <c i="1" r="AG145"/>
  <c r="AN145"/>
  <c i="64" r="J35"/>
  <c i="1" r="AV184"/>
  <c r="AT184"/>
  <c i="84" r="J32"/>
  <c i="1" r="AG213"/>
  <c i="11" r="J34"/>
  <c i="1" r="AG107"/>
  <c r="AN107"/>
  <c i="63" r="J32"/>
  <c i="1" r="AG183"/>
  <c i="58" r="J32"/>
  <c i="1" r="AG175"/>
  <c r="AN175"/>
  <c r="BA111"/>
  <c r="AW111"/>
  <c r="BD117"/>
  <c r="BB127"/>
  <c r="AX127"/>
  <c r="BA137"/>
  <c r="AW137"/>
  <c r="BC146"/>
  <c r="AY146"/>
  <c r="BD158"/>
  <c r="BB185"/>
  <c r="AX185"/>
  <c r="BD191"/>
  <c r="BD197"/>
  <c r="BC206"/>
  <c r="AY206"/>
  <c i="4" r="J33"/>
  <c i="1" r="AV98"/>
  <c r="AT98"/>
  <c i="10" r="F37"/>
  <c i="1" r="AZ106"/>
  <c i="17" r="F35"/>
  <c i="1" r="AZ115"/>
  <c i="33" r="J35"/>
  <c i="1" r="AV138"/>
  <c r="AT138"/>
  <c i="47" r="F35"/>
  <c i="1" r="AZ159"/>
  <c i="63" r="J35"/>
  <c i="1" r="AV183"/>
  <c r="AT183"/>
  <c i="74" r="J35"/>
  <c i="1" r="AV199"/>
  <c r="AT199"/>
  <c i="77" r="J35"/>
  <c i="1" r="AV204"/>
  <c r="AT204"/>
  <c i="6" r="F33"/>
  <c i="1" r="AZ100"/>
  <c i="49" r="J35"/>
  <c i="1" r="AV162"/>
  <c r="AT162"/>
  <c i="55" r="J35"/>
  <c i="1" r="AV171"/>
  <c r="AT171"/>
  <c i="69" r="F35"/>
  <c i="1" r="AZ192"/>
  <c i="78" r="J35"/>
  <c i="1" r="AV205"/>
  <c r="AT205"/>
  <c i="80" r="J35"/>
  <c i="1" r="AV208"/>
  <c r="AT208"/>
  <c i="83" r="J35"/>
  <c i="1" r="AV212"/>
  <c r="AT212"/>
  <c i="87" r="F33"/>
  <c i="1" r="AZ216"/>
  <c r="AU104"/>
  <c r="AU103"/>
  <c r="BA117"/>
  <c r="AW117"/>
  <c r="BC127"/>
  <c r="AY127"/>
  <c r="BC137"/>
  <c r="AY137"/>
  <c r="BC155"/>
  <c r="AY155"/>
  <c r="BC185"/>
  <c r="AY185"/>
  <c r="BC197"/>
  <c r="AY197"/>
  <c r="BB206"/>
  <c r="AX206"/>
  <c i="12" r="F37"/>
  <c i="1" r="AZ108"/>
  <c i="35" r="J35"/>
  <c i="1" r="AV141"/>
  <c r="AT141"/>
  <c i="52" r="J35"/>
  <c i="1" r="AV166"/>
  <c r="AT166"/>
  <c i="55" r="F35"/>
  <c i="1" r="AZ171"/>
  <c i="59" r="F35"/>
  <c i="1" r="AZ177"/>
  <c r="AZ176"/>
  <c r="AV176"/>
  <c r="AT176"/>
  <c i="66" r="F35"/>
  <c i="1" r="AZ187"/>
  <c i="70" r="J35"/>
  <c i="1" r="AV193"/>
  <c r="AT193"/>
  <c i="76" r="F35"/>
  <c i="1" r="AZ202"/>
  <c i="84" r="J35"/>
  <c i="1" r="AV213"/>
  <c r="AT213"/>
  <c i="85" r="F33"/>
  <c i="1" r="AZ214"/>
  <c i="26" r="J35"/>
  <c i="1" r="AV128"/>
  <c r="AT128"/>
  <c i="35" r="F35"/>
  <c i="1" r="AZ141"/>
  <c i="40" r="F35"/>
  <c i="1" r="AZ148"/>
  <c i="42" r="F35"/>
  <c i="1" r="AZ151"/>
  <c i="45" r="F35"/>
  <c i="1" r="AZ156"/>
  <c i="61" r="F35"/>
  <c i="1" r="AZ180"/>
  <c r="AZ179"/>
  <c r="AV179"/>
  <c r="AT179"/>
  <c i="70" r="F35"/>
  <c i="1" r="AZ193"/>
  <c i="77" r="F35"/>
  <c i="1" r="AZ204"/>
  <c i="86" r="J33"/>
  <c i="1" r="AV215"/>
  <c r="AT215"/>
  <c i="33" l="1" r="BK128"/>
  <c r="J128"/>
  <c r="J98"/>
  <c i="26" r="BK131"/>
  <c r="J131"/>
  <c i="69" r="BK128"/>
  <c r="J128"/>
  <c i="41" r="BK132"/>
  <c r="J132"/>
  <c r="J98"/>
  <c i="23" r="BK131"/>
  <c r="J131"/>
  <c r="J98"/>
  <c i="38" r="J41"/>
  <c i="63" r="J41"/>
  <c i="65" r="J41"/>
  <c i="84" r="J41"/>
  <c i="22" r="J41"/>
  <c i="58" r="J41"/>
  <c i="74" r="J41"/>
  <c i="81" r="J41"/>
  <c i="87" r="J39"/>
  <c i="5" r="J41"/>
  <c i="13" r="J43"/>
  <c i="48" r="J41"/>
  <c i="85" r="J39"/>
  <c i="3" r="J39"/>
  <c i="8" r="J39"/>
  <c i="11" r="J43"/>
  <c i="12" r="J43"/>
  <c i="30" r="J41"/>
  <c i="32" r="J41"/>
  <c i="78" r="J41"/>
  <c i="88" r="J39"/>
  <c i="6" r="BK134"/>
  <c r="J134"/>
  <c i="79" r="BK128"/>
  <c r="J128"/>
  <c r="J98"/>
  <c i="2" r="J39"/>
  <c i="7" r="J39"/>
  <c i="11" r="J127"/>
  <c r="J101"/>
  <c i="17" r="J131"/>
  <c r="J99"/>
  <c i="18" r="BK124"/>
  <c r="J124"/>
  <c i="19" r="BK129"/>
  <c r="J129"/>
  <c i="20" r="BK123"/>
  <c r="J123"/>
  <c r="J98"/>
  <c i="22" r="J124"/>
  <c r="J99"/>
  <c i="23" r="J132"/>
  <c r="J99"/>
  <c i="25" r="BK124"/>
  <c r="J124"/>
  <c i="26" r="J132"/>
  <c r="J99"/>
  <c i="29" r="BK128"/>
  <c r="J128"/>
  <c r="J98"/>
  <c i="30" r="J98"/>
  <c i="31" r="BK128"/>
  <c r="J128"/>
  <c i="37" r="BK131"/>
  <c r="J131"/>
  <c r="J98"/>
  <c i="38" r="J125"/>
  <c r="J99"/>
  <c i="42" r="BK123"/>
  <c r="J123"/>
  <c r="J98"/>
  <c i="44" r="BK123"/>
  <c r="J123"/>
  <c i="45" r="BK129"/>
  <c r="J129"/>
  <c i="46" r="BK123"/>
  <c r="J123"/>
  <c i="47" r="BK129"/>
  <c r="J129"/>
  <c i="49" r="J128"/>
  <c r="J99"/>
  <c i="50" r="J124"/>
  <c r="J99"/>
  <c i="51" r="J128"/>
  <c r="J99"/>
  <c i="57" r="J130"/>
  <c r="J99"/>
  <c i="58" r="J98"/>
  <c i="59" r="J127"/>
  <c r="J99"/>
  <c i="63" r="J129"/>
  <c r="J99"/>
  <c i="65" r="J130"/>
  <c r="J99"/>
  <c i="69" r="J129"/>
  <c r="J99"/>
  <c i="72" r="BK123"/>
  <c r="J123"/>
  <c i="73" r="BK130"/>
  <c r="J130"/>
  <c i="76" r="BK124"/>
  <c r="J124"/>
  <c i="77" r="BK130"/>
  <c r="J130"/>
  <c i="78" r="J125"/>
  <c r="J99"/>
  <c i="4" r="J39"/>
  <c i="10" r="J43"/>
  <c i="16" r="J41"/>
  <c i="21" r="BK129"/>
  <c r="J129"/>
  <c r="J98"/>
  <c i="22" r="J98"/>
  <c i="33" r="J129"/>
  <c r="J99"/>
  <c i="34" r="BK123"/>
  <c r="J123"/>
  <c r="J98"/>
  <c i="38" r="J98"/>
  <c i="39" r="J130"/>
  <c r="J99"/>
  <c i="53" r="J127"/>
  <c r="J99"/>
  <c i="54" r="BK122"/>
  <c r="J122"/>
  <c i="55" r="BK129"/>
  <c r="J129"/>
  <c r="J98"/>
  <c i="60" r="BK122"/>
  <c r="J122"/>
  <c r="J98"/>
  <c i="61" r="BK128"/>
  <c r="J128"/>
  <c i="63" r="J98"/>
  <c i="65" r="J98"/>
  <c i="68" r="BK123"/>
  <c r="J123"/>
  <c i="74" r="J98"/>
  <c i="78" r="J98"/>
  <c i="82" r="BK128"/>
  <c r="J128"/>
  <c i="86" r="J39"/>
  <c i="11" r="J100"/>
  <c i="35" r="BK129"/>
  <c r="J129"/>
  <c r="J98"/>
  <c i="36" r="BK123"/>
  <c r="J123"/>
  <c i="40" r="BK124"/>
  <c r="J124"/>
  <c i="41" r="J133"/>
  <c r="J99"/>
  <c i="43" r="BK128"/>
  <c r="J128"/>
  <c r="J98"/>
  <c i="52" r="BK123"/>
  <c r="J123"/>
  <c i="62" r="BK122"/>
  <c r="J122"/>
  <c r="J98"/>
  <c i="66" r="J124"/>
  <c r="J99"/>
  <c i="67" r="BK128"/>
  <c r="J128"/>
  <c i="70" r="BK123"/>
  <c r="J123"/>
  <c r="J98"/>
  <c i="71" r="BK130"/>
  <c r="J130"/>
  <c i="75" r="J132"/>
  <c r="J99"/>
  <c i="84" r="J98"/>
  <c i="15" r="BK130"/>
  <c r="J130"/>
  <c i="24" r="BK123"/>
  <c r="J123"/>
  <c r="J98"/>
  <c i="27" r="BK123"/>
  <c r="J123"/>
  <c i="28" r="BK124"/>
  <c r="J124"/>
  <c i="83" r="J41"/>
  <c i="1" r="AN215"/>
  <c r="BD94"/>
  <c r="W33"/>
  <c r="AN106"/>
  <c r="AN95"/>
  <c r="AN101"/>
  <c r="AN113"/>
  <c r="AN212"/>
  <c r="AN98"/>
  <c r="AN136"/>
  <c r="AN199"/>
  <c r="AN214"/>
  <c r="AN160"/>
  <c r="AN217"/>
  <c r="AN108"/>
  <c r="AN186"/>
  <c r="AN122"/>
  <c r="AN133"/>
  <c r="AN99"/>
  <c r="AN209"/>
  <c r="AN102"/>
  <c r="AN205"/>
  <c r="AN213"/>
  <c r="AN183"/>
  <c r="AZ104"/>
  <c r="AV104"/>
  <c r="AT104"/>
  <c r="AZ152"/>
  <c r="AV152"/>
  <c r="AT152"/>
  <c r="AZ111"/>
  <c r="AV111"/>
  <c r="AT111"/>
  <c r="AZ131"/>
  <c r="AV131"/>
  <c r="AT131"/>
  <c r="AZ155"/>
  <c r="AV155"/>
  <c r="AT155"/>
  <c r="AZ203"/>
  <c r="AV203"/>
  <c r="AT203"/>
  <c r="AZ134"/>
  <c r="AV134"/>
  <c r="AT134"/>
  <c r="AT167"/>
  <c i="45" r="J32"/>
  <c i="1" r="AG156"/>
  <c r="AN156"/>
  <c i="53" r="J32"/>
  <c i="1" r="AG168"/>
  <c r="AN168"/>
  <c i="77" r="J32"/>
  <c i="1" r="AG204"/>
  <c r="AN204"/>
  <c i="14" r="J32"/>
  <c i="1" r="AG110"/>
  <c r="AN110"/>
  <c i="51" r="J32"/>
  <c i="1" r="AG165"/>
  <c r="AN165"/>
  <c i="75" r="J32"/>
  <c i="1" r="AG201"/>
  <c r="AN201"/>
  <c i="40" r="J32"/>
  <c i="1" r="AG148"/>
  <c r="AN148"/>
  <c i="52" r="J32"/>
  <c i="1" r="AG166"/>
  <c r="AN166"/>
  <c i="69" r="J32"/>
  <c i="1" r="AG192"/>
  <c r="AN192"/>
  <c r="AZ140"/>
  <c r="AV140"/>
  <c r="AT140"/>
  <c r="AZ146"/>
  <c r="AV146"/>
  <c r="AT146"/>
  <c r="AZ206"/>
  <c r="AV206"/>
  <c r="AT206"/>
  <c r="AZ120"/>
  <c r="AV120"/>
  <c r="AT120"/>
  <c r="AZ137"/>
  <c r="AV137"/>
  <c r="AT137"/>
  <c r="AZ185"/>
  <c r="AV185"/>
  <c r="AT185"/>
  <c r="AZ210"/>
  <c r="AV210"/>
  <c r="AT210"/>
  <c r="AZ158"/>
  <c r="AV158"/>
  <c r="AT158"/>
  <c r="AZ191"/>
  <c r="AV191"/>
  <c r="AT191"/>
  <c r="AU94"/>
  <c i="44" r="J32"/>
  <c i="1" r="AG154"/>
  <c r="AN154"/>
  <c i="57" r="J32"/>
  <c i="1" r="AG174"/>
  <c r="AN174"/>
  <c i="64" r="J32"/>
  <c i="1" r="AG184"/>
  <c r="AN184"/>
  <c i="76" r="J32"/>
  <c i="1" r="AG202"/>
  <c r="AN202"/>
  <c i="68" r="J32"/>
  <c i="1" r="AG190"/>
  <c r="AN190"/>
  <c r="BC103"/>
  <c r="AY103"/>
  <c i="49" r="J32"/>
  <c i="1" r="AG162"/>
  <c r="AN162"/>
  <c i="66" r="J32"/>
  <c i="1" r="AG187"/>
  <c r="AN187"/>
  <c i="71" r="J32"/>
  <c i="1" r="AG195"/>
  <c r="AN195"/>
  <c r="BA103"/>
  <c r="AW103"/>
  <c i="27" r="J32"/>
  <c i="1" r="AG129"/>
  <c r="AN129"/>
  <c i="26" r="J32"/>
  <c i="1" r="AG128"/>
  <c r="AN128"/>
  <c r="AZ97"/>
  <c r="AV97"/>
  <c r="AT97"/>
  <c r="AZ170"/>
  <c r="AV170"/>
  <c r="AT170"/>
  <c r="AZ127"/>
  <c r="AV127"/>
  <c r="AT127"/>
  <c r="AZ149"/>
  <c r="AV149"/>
  <c r="AT149"/>
  <c r="AZ200"/>
  <c r="AV200"/>
  <c r="AT200"/>
  <c r="AZ117"/>
  <c r="AV117"/>
  <c r="AT117"/>
  <c r="AZ164"/>
  <c r="AV164"/>
  <c r="AT164"/>
  <c i="6" r="J30"/>
  <c i="1" r="AG100"/>
  <c r="AN100"/>
  <c i="18" r="J32"/>
  <c i="1" r="AG116"/>
  <c r="AN116"/>
  <c i="25" r="J32"/>
  <c i="1" r="AG126"/>
  <c r="AN126"/>
  <c i="47" r="J32"/>
  <c i="1" r="AG159"/>
  <c r="AN159"/>
  <c i="72" r="J32"/>
  <c i="1" r="AG196"/>
  <c r="AN196"/>
  <c i="9" r="J34"/>
  <c i="1" r="AG105"/>
  <c r="AN105"/>
  <c i="54" r="J32"/>
  <c i="1" r="AG169"/>
  <c r="AN169"/>
  <c i="82" r="J32"/>
  <c i="1" r="AG211"/>
  <c r="AN211"/>
  <c i="36" r="J32"/>
  <c i="1" r="AG142"/>
  <c r="AN142"/>
  <c i="67" r="J32"/>
  <c i="1" r="AG189"/>
  <c r="AN189"/>
  <c i="15" r="J32"/>
  <c i="1" r="AG112"/>
  <c r="AN112"/>
  <c r="AZ188"/>
  <c r="AV188"/>
  <c r="AT188"/>
  <c r="AZ123"/>
  <c r="AV123"/>
  <c r="AT123"/>
  <c r="AZ143"/>
  <c r="AV143"/>
  <c r="AT143"/>
  <c r="AZ197"/>
  <c r="AV197"/>
  <c r="AT197"/>
  <c r="AZ114"/>
  <c r="AV114"/>
  <c r="AT114"/>
  <c r="AZ161"/>
  <c r="AV161"/>
  <c r="AT161"/>
  <c r="AZ194"/>
  <c r="AV194"/>
  <c r="AT194"/>
  <c r="BB103"/>
  <c r="AX103"/>
  <c i="17" r="J32"/>
  <c i="1" r="AG115"/>
  <c r="AN115"/>
  <c i="19" r="J32"/>
  <c i="1" r="AG118"/>
  <c r="AN118"/>
  <c i="31" r="J32"/>
  <c i="1" r="AG135"/>
  <c r="AN135"/>
  <c i="46" r="J32"/>
  <c i="1" r="AG157"/>
  <c r="AN157"/>
  <c i="50" r="J32"/>
  <c i="1" r="AG163"/>
  <c r="AN163"/>
  <c i="59" r="J32"/>
  <c i="1" r="AG177"/>
  <c r="AN177"/>
  <c i="73" r="J32"/>
  <c i="1" r="AG198"/>
  <c r="AN198"/>
  <c i="80" r="J32"/>
  <c i="1" r="AG208"/>
  <c r="AN208"/>
  <c i="56" r="J32"/>
  <c i="1" r="AG172"/>
  <c r="AN172"/>
  <c i="61" r="J32"/>
  <c i="1" r="AG180"/>
  <c r="AN180"/>
  <c i="39" r="J32"/>
  <c i="1" r="AG147"/>
  <c r="AN147"/>
  <c r="AG97"/>
  <c r="AN97"/>
  <c i="28" r="J32"/>
  <c i="1" r="AG130"/>
  <c r="AN130"/>
  <c i="6" l="1" r="J39"/>
  <c i="17" r="J41"/>
  <c i="18" r="J98"/>
  <c i="19" r="J41"/>
  <c i="25" r="J98"/>
  <c i="26" r="J41"/>
  <c r="J98"/>
  <c i="27" r="J98"/>
  <c i="28" r="J98"/>
  <c i="40" r="J41"/>
  <c i="44" r="J41"/>
  <c i="45" r="J41"/>
  <c r="J98"/>
  <c i="46" r="J98"/>
  <c i="47" r="J98"/>
  <c i="51" r="J41"/>
  <c i="54" r="J41"/>
  <c r="J98"/>
  <c i="56" r="J41"/>
  <c i="67" r="J98"/>
  <c i="69" r="J41"/>
  <c r="J98"/>
  <c i="71" r="J98"/>
  <c i="73" r="J98"/>
  <c i="76" r="J98"/>
  <c i="77" r="J98"/>
  <c i="82" r="J41"/>
  <c r="J98"/>
  <c i="6" r="J96"/>
  <c i="15" r="J98"/>
  <c i="18" r="J41"/>
  <c i="19" r="J98"/>
  <c i="25" r="J41"/>
  <c i="27" r="J41"/>
  <c i="28" r="J41"/>
  <c i="31" r="J41"/>
  <c i="36" r="J41"/>
  <c i="39" r="J41"/>
  <c i="40" r="J98"/>
  <c i="52" r="J98"/>
  <c i="53" r="J41"/>
  <c i="61" r="J98"/>
  <c i="64" r="J41"/>
  <c i="68" r="J98"/>
  <c i="72" r="J98"/>
  <c i="75" r="J41"/>
  <c i="14" r="J41"/>
  <c i="31" r="J98"/>
  <c i="36" r="J98"/>
  <c i="44" r="J98"/>
  <c i="47" r="J41"/>
  <c i="49" r="J41"/>
  <c i="50" r="J41"/>
  <c i="52" r="J41"/>
  <c i="57" r="J41"/>
  <c i="66" r="J41"/>
  <c i="72" r="J41"/>
  <c i="80" r="J41"/>
  <c i="9" r="J43"/>
  <c i="15" r="J41"/>
  <c i="46" r="J41"/>
  <c i="59" r="J41"/>
  <c i="61" r="J41"/>
  <c i="67" r="J41"/>
  <c i="68" r="J41"/>
  <c i="71" r="J41"/>
  <c i="73" r="J41"/>
  <c i="76" r="J41"/>
  <c i="77" r="J41"/>
  <c i="1" r="BA94"/>
  <c r="AW94"/>
  <c r="AK30"/>
  <c r="BC94"/>
  <c r="W32"/>
  <c r="BB94"/>
  <c r="W31"/>
  <c r="AG134"/>
  <c r="AN134"/>
  <c r="AG173"/>
  <c r="AN173"/>
  <c r="AG210"/>
  <c r="AN210"/>
  <c i="24" r="J32"/>
  <c i="1" r="AG125"/>
  <c r="AN125"/>
  <c i="29" r="J32"/>
  <c i="1" r="AG132"/>
  <c r="AN132"/>
  <c i="41" r="J32"/>
  <c i="1" r="AG150"/>
  <c r="AN150"/>
  <c i="34" r="J32"/>
  <c i="1" r="AG139"/>
  <c r="AN139"/>
  <c i="42" r="J32"/>
  <c i="1" r="AG151"/>
  <c r="AN151"/>
  <c r="AG164"/>
  <c r="AN164"/>
  <c r="AG127"/>
  <c r="AN127"/>
  <c r="AG200"/>
  <c r="AN200"/>
  <c r="AZ103"/>
  <c r="AV103"/>
  <c r="AT103"/>
  <c r="AG111"/>
  <c r="AN111"/>
  <c r="AG158"/>
  <c r="AN158"/>
  <c r="AG182"/>
  <c r="AN182"/>
  <c i="21" r="J32"/>
  <c i="1" r="AG121"/>
  <c r="AN121"/>
  <c i="23" r="J32"/>
  <c i="1" r="AG124"/>
  <c r="AN124"/>
  <c i="70" r="J32"/>
  <c i="1" r="AG193"/>
  <c r="AN193"/>
  <c i="35" r="J32"/>
  <c i="1" r="AG141"/>
  <c r="AN141"/>
  <c i="55" r="J32"/>
  <c i="1" r="AG171"/>
  <c r="AN171"/>
  <c r="AG203"/>
  <c r="AN203"/>
  <c i="60" r="J32"/>
  <c i="1" r="AG178"/>
  <c r="AN178"/>
  <c r="AG197"/>
  <c r="AN197"/>
  <c r="AG155"/>
  <c r="AN155"/>
  <c r="AG114"/>
  <c r="AN114"/>
  <c r="AG167"/>
  <c r="AN167"/>
  <c i="33" r="J32"/>
  <c i="1" r="AG138"/>
  <c r="AN138"/>
  <c i="62" r="J32"/>
  <c i="1" r="AG181"/>
  <c r="AN181"/>
  <c r="AG104"/>
  <c r="AG103"/>
  <c r="AN103"/>
  <c r="AG188"/>
  <c r="AN188"/>
  <c r="AG161"/>
  <c r="AN161"/>
  <c i="37" r="J32"/>
  <c i="1" r="AG144"/>
  <c r="AN144"/>
  <c i="43" r="J32"/>
  <c i="1" r="AG153"/>
  <c r="AN153"/>
  <c i="20" r="J32"/>
  <c i="1" r="AG119"/>
  <c r="AN119"/>
  <c i="79" r="J32"/>
  <c i="1" r="AG207"/>
  <c r="AN207"/>
  <c r="AG185"/>
  <c r="AN185"/>
  <c r="AG194"/>
  <c r="AN194"/>
  <c r="AG146"/>
  <c r="AN146"/>
  <c i="21" l="1" r="J41"/>
  <c i="23" r="J41"/>
  <c i="24" r="J41"/>
  <c i="29" r="J41"/>
  <c i="33" r="J41"/>
  <c i="37" r="J41"/>
  <c i="41" r="J41"/>
  <c i="43" r="J41"/>
  <c i="60" r="J41"/>
  <c i="62" r="J41"/>
  <c i="70" r="J41"/>
  <c i="34" r="J41"/>
  <c i="35" r="J41"/>
  <c i="42" r="J41"/>
  <c i="55" r="J41"/>
  <c i="79" r="J41"/>
  <c i="1" r="AN104"/>
  <c i="20" r="J41"/>
  <c i="1" r="AZ94"/>
  <c r="W29"/>
  <c r="AG123"/>
  <c r="AN123"/>
  <c r="AG137"/>
  <c r="AN137"/>
  <c r="AY94"/>
  <c r="AG179"/>
  <c r="AN179"/>
  <c r="W30"/>
  <c r="AG143"/>
  <c r="AN143"/>
  <c r="AG117"/>
  <c r="AN117"/>
  <c r="AG149"/>
  <c r="AN149"/>
  <c r="AG206"/>
  <c r="AN206"/>
  <c r="AG140"/>
  <c r="AN140"/>
  <c r="AG191"/>
  <c r="AN191"/>
  <c r="AG170"/>
  <c r="AN170"/>
  <c r="AG131"/>
  <c r="AN131"/>
  <c r="AX94"/>
  <c r="AG176"/>
  <c r="AN176"/>
  <c r="AG120"/>
  <c r="AN120"/>
  <c r="AG152"/>
  <c r="AN152"/>
  <c l="1" r="AV94"/>
  <c r="AK29"/>
  <c r="AG94"/>
  <c r="AK26"/>
  <c l="1" r="AK35"/>
  <c r="AT94"/>
  <c l="1" r="AN94"/>
</calcChain>
</file>

<file path=xl/sharedStrings.xml><?xml version="1.0" encoding="utf-8"?>
<sst xmlns="http://schemas.openxmlformats.org/spreadsheetml/2006/main">
  <si>
    <t>Export Komplet</t>
  </si>
  <si>
    <t/>
  </si>
  <si>
    <t>2.0</t>
  </si>
  <si>
    <t>ZAMOK</t>
  </si>
  <si>
    <t>False</t>
  </si>
  <si>
    <t>{26313109-ffd9-46b2-85b6-247a0a75b4d1}</t>
  </si>
  <si>
    <t>0,01</t>
  </si>
  <si>
    <t>21</t>
  </si>
  <si>
    <t>15</t>
  </si>
  <si>
    <t>REKAPITULACE STAVBY</t>
  </si>
  <si>
    <t xml:space="preserve">v ---  níže se nacházejí doplnkové a pomocné údaje k sestavám  --- v</t>
  </si>
  <si>
    <t>Návod na vyplnění</t>
  </si>
  <si>
    <t>0,001</t>
  </si>
  <si>
    <t>Kód:</t>
  </si>
  <si>
    <t>19093</t>
  </si>
  <si>
    <t xml:space="preserve">Měnit lze pouze buňky se žlutým podbarvením!_x000d_
_x000d_
1) na prvním listu Rekapitulace stavby vyplňte v sestavě_x000d_
_x000d_
    a) Souhrnný list_x000d_
       - údaje o Uchazeči_x000d_
         (přenesou se do ostatních sestav i v jiných listech)_x000d_
_x000d_
    b) Rekapitulace objektů_x000d_
       - potřebné Ostatní náklady_x000d_
_x000d_
2) na vybraných listech vyplňte v sestavě_x000d_
_x000d_
    a) Krycí list_x000d_
       - údaje o Uchazeči, pokud se liší od údajů o Uchazeči na Souhrnném listu_x000d_
         (údaje se přenesou do ostatních sestav v daném listu)_x000d_
_x000d_
    b) Rekapitulace rozpočtu_x000d_
       - potřebné Ostatní náklady_x000d_
_x000d_
    c) Celkové náklady za stavbu_x000d_
       - ceny u položek_x000d_
       - množství, pokud má žluté podbarvení_x000d_
       - a v případě potřeby poznámku (ta je ve skrytém sloupci)</t>
  </si>
  <si>
    <t>Stavba:</t>
  </si>
  <si>
    <t>Oprava trati v úseku 1.TK a 2.TK Děčín Prostřední Žleb - Dolní Žleb_OPRAVA č. 2</t>
  </si>
  <si>
    <t>KSO:</t>
  </si>
  <si>
    <t>CC-CZ:</t>
  </si>
  <si>
    <t>Místo:</t>
  </si>
  <si>
    <t xml:space="preserve"> </t>
  </si>
  <si>
    <t>Datum:</t>
  </si>
  <si>
    <t>21. 11. 2019</t>
  </si>
  <si>
    <t>Zadavatel:</t>
  </si>
  <si>
    <t>IČ:</t>
  </si>
  <si>
    <t>70994234</t>
  </si>
  <si>
    <t>Správa železnic, OŘ ÚNL</t>
  </si>
  <si>
    <t>DIČ:</t>
  </si>
  <si>
    <t>CZ70994234</t>
  </si>
  <si>
    <t>Uchazeč:</t>
  </si>
  <si>
    <t>Vyplň údaj</t>
  </si>
  <si>
    <t>Projektant:</t>
  </si>
  <si>
    <t>True</t>
  </si>
  <si>
    <t>Zpracovatel:</t>
  </si>
  <si>
    <t>Poznámka:</t>
  </si>
  <si>
    <t>Cena bez DPH</t>
  </si>
  <si>
    <t>Sazba daně</t>
  </si>
  <si>
    <t>Základ daně</t>
  </si>
  <si>
    <t>Výše daně</t>
  </si>
  <si>
    <t>DPH</t>
  </si>
  <si>
    <t>základní</t>
  </si>
  <si>
    <t>snížená</t>
  </si>
  <si>
    <t>zákl. přenesená</t>
  </si>
  <si>
    <t>sníž. přenesená</t>
  </si>
  <si>
    <t>nulová</t>
  </si>
  <si>
    <t>Cena s DPH</t>
  </si>
  <si>
    <t>v</t>
  </si>
  <si>
    <t>CZK</t>
  </si>
  <si>
    <t>Projektant</t>
  </si>
  <si>
    <t>Zpracovatel</t>
  </si>
  <si>
    <t>Datum a podpis:</t>
  </si>
  <si>
    <t>Razítko</t>
  </si>
  <si>
    <t>Objednavatel</t>
  </si>
  <si>
    <t>Uchazeč</t>
  </si>
  <si>
    <t>REKAPITULACE OBJEKTŮ STAVBY A SOUPISŮ PRACÍ</t>
  </si>
  <si>
    <t>Informatívní údaje z listů zakázek</t>
  </si>
  <si>
    <t>Kód</t>
  </si>
  <si>
    <t>Popis</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</si>
  <si>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</si>
  <si>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</si>
  <si>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</si>
  <si>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</si>
  <si>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</si>
  <si>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</si>
  <si>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</si>
  <si>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</si>
  <si>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</si>
  <si>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</si>
  <si>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</si>
  <si>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</si>
  <si>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</si>
  <si>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</si>
  <si>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</si>
  <si>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z rozpočtů</t>
  </si>
  <si>
    <t>D</t>
  </si>
  <si>
    <t>0</t>
  </si>
  <si>
    <t>###NOIMPORT###</t>
  </si>
  <si>
    <t>IMPORT</t>
  </si>
  <si>
    <t>{00000000-0000-0000-0000-000000000000}</t>
  </si>
  <si>
    <t>/</t>
  </si>
  <si>
    <t>PS 92-03-11</t>
  </si>
  <si>
    <t>Děčín Prostřední Žleb, DŘT</t>
  </si>
  <si>
    <t>STA</t>
  </si>
  <si>
    <t>1</t>
  </si>
  <si>
    <t>{d940a95b-d009-4ab9-a301-f29433a8a5b0}</t>
  </si>
  <si>
    <t>2</t>
  </si>
  <si>
    <t>PS 92-03-41</t>
  </si>
  <si>
    <t>Děčín Prostřední Žleb, oprava SpS - technologická část</t>
  </si>
  <si>
    <t>{07c36ca0-95cd-4526-a816-0c6c22fbb32e}</t>
  </si>
  <si>
    <t>PS 93-01-21</t>
  </si>
  <si>
    <t>Děčín Prostřední Žleb - Děčín Dolní Žleb, úpravy traťového zabezpečovacího zařízení</t>
  </si>
  <si>
    <t>{137dce75-4cd6-4be5-905d-d2439e66ef1f}</t>
  </si>
  <si>
    <t>Soupis</t>
  </si>
  <si>
    <t>###NOINSERT###</t>
  </si>
  <si>
    <t>01</t>
  </si>
  <si>
    <t>dodávky URS</t>
  </si>
  <si>
    <t>{7ecdd7e0-9dc3-4e73-b4e2-19392724525c}</t>
  </si>
  <si>
    <t>SO 92-61-01</t>
  </si>
  <si>
    <t>Děčín Prostřední Žleb, oprava SpS - stavební část</t>
  </si>
  <si>
    <t>{97caae5c-1098-4e60-bffd-d0038a23f00b}</t>
  </si>
  <si>
    <t>SO 92-71-01</t>
  </si>
  <si>
    <t>Děčín Prostřední Žleb, oprava napájecího vedení</t>
  </si>
  <si>
    <t>{30a96737-c86a-45d0-be62-b67617210d05}</t>
  </si>
  <si>
    <t>SO 92-76-01</t>
  </si>
  <si>
    <t>Děčín Prostřední Žleb, oprava SpS - DOÚO</t>
  </si>
  <si>
    <t>{127f5caf-1976-4d4c-8fd0-a3cf7375ddb3}</t>
  </si>
  <si>
    <t>SO 93-10-01</t>
  </si>
  <si>
    <t>Děčín Prostřední Žleb - Děčín Dolní Žleb, železniční svršek</t>
  </si>
  <si>
    <t>{f0abd453-a3f9-4891-9c25-0548438cccbf}</t>
  </si>
  <si>
    <t>ZRN</t>
  </si>
  <si>
    <t>{917f212a-cbbb-4cff-a7f7-3b7ed907be7f}</t>
  </si>
  <si>
    <t>SO 01</t>
  </si>
  <si>
    <t>SO 01 - 1. TK Prostřední Žleb - Dolní Žleb</t>
  </si>
  <si>
    <t>3</t>
  </si>
  <si>
    <t>{85e86835-c657-4858-80eb-6a61b7a95d0a}</t>
  </si>
  <si>
    <t>SO 02</t>
  </si>
  <si>
    <t>SO 02 - 2. TK Prostřední Žleb - Dolní Žleb</t>
  </si>
  <si>
    <t>{2f6f955a-42e7-4ea2-bdf4-67534ab36dd4}</t>
  </si>
  <si>
    <t>SO 03</t>
  </si>
  <si>
    <t>Souhrnné výkony pro 1. a 2. TK</t>
  </si>
  <si>
    <t>{a70516f1-ac8a-457f-82b2-6719d3f44092}</t>
  </si>
  <si>
    <t>SO 04</t>
  </si>
  <si>
    <t>Následné propracování</t>
  </si>
  <si>
    <t>{ac892f79-69d0-4f32-a9c7-bec46fa7119d}</t>
  </si>
  <si>
    <t>SO 05</t>
  </si>
  <si>
    <t>Materiál dodávaný objednatelem NEOCEŇOVAT</t>
  </si>
  <si>
    <t>{d977e8e4-cd8d-4742-bc3e-33271af4621a}</t>
  </si>
  <si>
    <t>VRN</t>
  </si>
  <si>
    <t>{3089505b-c63c-41a5-a80c-5f9a30066560}</t>
  </si>
  <si>
    <t>SO 93-20-01</t>
  </si>
  <si>
    <t>Oprava mostu v km 5,838</t>
  </si>
  <si>
    <t>{8e28e73c-94d6-4875-bdcc-d5aefe619ec8}</t>
  </si>
  <si>
    <t>001</t>
  </si>
  <si>
    <t>ZRN - most v km 5,838</t>
  </si>
  <si>
    <t>{78a76767-b67b-44ef-9832-99a0b18cb283}</t>
  </si>
  <si>
    <t>002</t>
  </si>
  <si>
    <t>VRN - most v km 5,948</t>
  </si>
  <si>
    <t>{6b771a14-f5a7-444d-8aef-84101aa70052}</t>
  </si>
  <si>
    <t>SO 93-20-02</t>
  </si>
  <si>
    <t>Oprava mostu v km 5,948</t>
  </si>
  <si>
    <t>{f47fb54c-834c-4fbd-b0e9-9bcea3fd19b6}</t>
  </si>
  <si>
    <t>ZRN - most v km 5,948</t>
  </si>
  <si>
    <t>{586f7fb8-87a6-45fa-a0f9-58a260da08e5}</t>
  </si>
  <si>
    <t>{543e0ef3-2d5e-4d4c-9e91-993e1345fc08}</t>
  </si>
  <si>
    <t>SO 93-20-03</t>
  </si>
  <si>
    <t>Oprava mostu v km 6,240</t>
  </si>
  <si>
    <t>{055a663d-8131-4276-bb6b-0b9a74f7b311}</t>
  </si>
  <si>
    <t>ZRN - most v km 6,240</t>
  </si>
  <si>
    <t>{3485fb59-a229-4606-955c-36e891a795f9}</t>
  </si>
  <si>
    <t>VRN - most v km 6,240</t>
  </si>
  <si>
    <t>{21dd228f-b2f0-489a-b914-58c6235bc0d5}</t>
  </si>
  <si>
    <t>SO 93-20-04</t>
  </si>
  <si>
    <t>Oprava mostu v km 6,463</t>
  </si>
  <si>
    <t>{8f732a8a-94d2-4ea2-8635-3890f7edd30a}</t>
  </si>
  <si>
    <t>ZRN - most v km 6,463</t>
  </si>
  <si>
    <t>{b04f3d8a-d3c5-4cfc-9c5f-ddf7eb46158c}</t>
  </si>
  <si>
    <t>VRN - most v km 6,463</t>
  </si>
  <si>
    <t>{fa8ed00e-db74-4570-9094-dac646f4048b}</t>
  </si>
  <si>
    <t>SO 93-20-05</t>
  </si>
  <si>
    <t>Oprava mostu v km 6,706</t>
  </si>
  <si>
    <t>{353f8ed5-f39f-4a16-b93b-428ead6834c5}</t>
  </si>
  <si>
    <t>ZRN - most v km 6,706</t>
  </si>
  <si>
    <t>{afcca0ee-70b2-423a-a909-39f51200c633}</t>
  </si>
  <si>
    <t xml:space="preserve">ZRN - most v km 6,706 - svršek </t>
  </si>
  <si>
    <t>{f5bd3e97-62b8-45de-b484-12440fdf48c0}</t>
  </si>
  <si>
    <t>003</t>
  </si>
  <si>
    <t>VRN - most v km 6,706</t>
  </si>
  <si>
    <t>{1922bea4-59f9-45b9-a09e-9f4979233c60}</t>
  </si>
  <si>
    <t>SO 93-20-06</t>
  </si>
  <si>
    <t>Oprava mostu v km 7,021</t>
  </si>
  <si>
    <t>{3175b6ed-c34b-4d90-8fd3-d58d05c65f9e}</t>
  </si>
  <si>
    <t>ZRN - most v km 7,021</t>
  </si>
  <si>
    <t>{a8994e44-c06b-4d94-b8eb-52c7213c1637}</t>
  </si>
  <si>
    <t>ZRN - most v km 7,021 - svršek</t>
  </si>
  <si>
    <t>{d3e4ec78-89c5-44e1-8142-46b0b13a4602}</t>
  </si>
  <si>
    <t>VRN - most v km 7,021</t>
  </si>
  <si>
    <t>{b38da6f0-2c7e-4549-a8bb-b450358a7145}</t>
  </si>
  <si>
    <t>SO 93-20-07</t>
  </si>
  <si>
    <t>Oprava mostu v km 7,485</t>
  </si>
  <si>
    <t>{7acb6ea6-b974-4db4-95d2-34b31bfd53af}</t>
  </si>
  <si>
    <t>ZRN - most v km 7,485</t>
  </si>
  <si>
    <t>{0b7c6c01-5df5-4404-bcc3-1f60efd53525}</t>
  </si>
  <si>
    <t>VRN - most v km 7,485</t>
  </si>
  <si>
    <t>{569e729e-9dba-4a5e-8eac-65f53eecf973}</t>
  </si>
  <si>
    <t>SO 93-20-08</t>
  </si>
  <si>
    <t>Oprava mostu v km 7,911</t>
  </si>
  <si>
    <t>{c9aa5f4a-3c62-486c-a5c7-f0bfa601889a}</t>
  </si>
  <si>
    <t>ZRN - most v km 7,911</t>
  </si>
  <si>
    <t>{f676442e-2177-4108-99c7-daedf0e03213}</t>
  </si>
  <si>
    <t>VRN - most v km 7,911</t>
  </si>
  <si>
    <t>{8d2d0e6b-6d28-4196-8bf7-513103d44d71}</t>
  </si>
  <si>
    <t>SO 93-20-09</t>
  </si>
  <si>
    <t>Oprava mostu v km 7,980</t>
  </si>
  <si>
    <t>{3e26bc45-fc85-4404-855f-8e4a5ecc845a}</t>
  </si>
  <si>
    <t>ZRN - most v km 7,980</t>
  </si>
  <si>
    <t>{aabf84a8-43ff-435c-9469-4e1fdf1aca7d}</t>
  </si>
  <si>
    <t>VRN - most v km 7,980</t>
  </si>
  <si>
    <t>{f993e1e3-8782-4c60-96ff-b6fb35baef58}</t>
  </si>
  <si>
    <t>SO 93-20-10</t>
  </si>
  <si>
    <t>Oprava mostu v km 8,259</t>
  </si>
  <si>
    <t>{2e36b501-aebe-4f77-a968-1922894d949e}</t>
  </si>
  <si>
    <t>ZRN - most v km 8,259</t>
  </si>
  <si>
    <t>{c1e983c9-4aa0-4340-a74d-55d25bac582d}</t>
  </si>
  <si>
    <t>VRN - most v km 8,259</t>
  </si>
  <si>
    <t>{4e812d89-803d-4c4b-b994-7a0c9d032e03}</t>
  </si>
  <si>
    <t>SO 93-20-11</t>
  </si>
  <si>
    <t>Oprava mostu v km 8,954</t>
  </si>
  <si>
    <t>{97389bbb-0b14-49bf-b5d9-a16ef1539557}</t>
  </si>
  <si>
    <t>ZRN - most v km 8,954</t>
  </si>
  <si>
    <t>{005d39dd-821e-4c4f-bd15-369a8346f97f}</t>
  </si>
  <si>
    <t>VRN - most v km 8,954</t>
  </si>
  <si>
    <t>{4dc9db8d-74a0-4b8e-87a5-be61c1422fa8}</t>
  </si>
  <si>
    <t>SO 93-20-12</t>
  </si>
  <si>
    <t>Oprava mostu v km 9,093</t>
  </si>
  <si>
    <t>{8883b99b-31de-45d1-b956-e4b948f17811}</t>
  </si>
  <si>
    <t>ZRN - most v km 9,093</t>
  </si>
  <si>
    <t>{1d145543-4a6e-43e3-9cc1-086da7a40667}</t>
  </si>
  <si>
    <t>VRN - most v km 9,033</t>
  </si>
  <si>
    <t>{750d9ae2-c059-48b8-9993-5bd47491a14f}</t>
  </si>
  <si>
    <t>SO 93-20-13</t>
  </si>
  <si>
    <t>Oprava mostu v km 9,860</t>
  </si>
  <si>
    <t>{5116aebc-5841-45fb-837f-797c7d63632a}</t>
  </si>
  <si>
    <t>ZRN - most v km 9,860</t>
  </si>
  <si>
    <t>{b817b09d-d8e3-48d0-9737-ac27194d4800}</t>
  </si>
  <si>
    <t>VRN - most v km 9,860</t>
  </si>
  <si>
    <t>{7c4e3dff-63d9-4d8a-b4f3-50f4eab0d378}</t>
  </si>
  <si>
    <t>SO 93-20-14</t>
  </si>
  <si>
    <t>Oprava mostu v km 9,914</t>
  </si>
  <si>
    <t>{4c3faf70-b694-4477-be70-bdb277c439fe}</t>
  </si>
  <si>
    <t>ZRN - most v km 9,914</t>
  </si>
  <si>
    <t>{03e77ae4-1ac4-4949-987d-973a7e68263b}</t>
  </si>
  <si>
    <t>VRN - most v km 9,914</t>
  </si>
  <si>
    <t>{b8ddbdbd-3c37-401c-aebe-8cc20aa9e451}</t>
  </si>
  <si>
    <t>SO 93-21-01</t>
  </si>
  <si>
    <t>Údržba propustku v km 4,987</t>
  </si>
  <si>
    <t>{07967904-cceb-480d-8e13-85055c9bb994}</t>
  </si>
  <si>
    <t>ZRN - propustek v km 4,987</t>
  </si>
  <si>
    <t>{db318f8a-7a0b-4174-b4ed-2e4927d1140e}</t>
  </si>
  <si>
    <t>VRN - propustek v km 4,987</t>
  </si>
  <si>
    <t>{62987b95-46a4-46a9-b1c8-1ca62ac33e1f}</t>
  </si>
  <si>
    <t>SO 93-21-02</t>
  </si>
  <si>
    <t>Údržba propustku v km 5,282</t>
  </si>
  <si>
    <t>{8652b0ce-67e3-4f02-aa7a-2ae1427dbcf7}</t>
  </si>
  <si>
    <t>ZRN - propustek v km 5,282</t>
  </si>
  <si>
    <t>{c42956a0-0a7a-4482-9b97-3b774051c663}</t>
  </si>
  <si>
    <t>VRN - propustek v km 5,282</t>
  </si>
  <si>
    <t>{1937292c-6941-4a66-a7fc-0c14c40654aa}</t>
  </si>
  <si>
    <t>SO 93-21-03</t>
  </si>
  <si>
    <t>Údržba propustku v km 5,331</t>
  </si>
  <si>
    <t>{3cab7202-6af2-4f2f-b47e-a0952ce8e978}</t>
  </si>
  <si>
    <t>ZRN - propustek v km 5,331</t>
  </si>
  <si>
    <t>{9343ac74-f355-4d29-a127-a6d0caf23681}</t>
  </si>
  <si>
    <t>VRN - propustek v km 5,331</t>
  </si>
  <si>
    <t>{cb7de726-f753-4f4d-836d-d0dde944ac64}</t>
  </si>
  <si>
    <t>SO 93-21-04</t>
  </si>
  <si>
    <t>Údržba propustku v km 5,682</t>
  </si>
  <si>
    <t>{bbf3455d-1700-4ff9-af53-685815ca831e}</t>
  </si>
  <si>
    <t>ZRN - propustek v km 5,682</t>
  </si>
  <si>
    <t>{0ca78316-52fc-4b16-9d1f-66f78ea29e46}</t>
  </si>
  <si>
    <t>VRN - propustek v km 5,682</t>
  </si>
  <si>
    <t>{2e48b4fb-d061-497d-8182-ff81c1db589b}</t>
  </si>
  <si>
    <t>SO 93-21-05</t>
  </si>
  <si>
    <t>Údržba propustku v km 6,768</t>
  </si>
  <si>
    <t>{c7995f14-3012-4d0a-948b-0b348cb4e088}</t>
  </si>
  <si>
    <t>ZRN - propustek v km 6,768</t>
  </si>
  <si>
    <t>{daa5fe5b-6719-47e9-8942-05ed16c591ff}</t>
  </si>
  <si>
    <t>VRN - propustek v km 6,768</t>
  </si>
  <si>
    <t>{73ac2d43-8155-44ab-9014-49400f62c663}</t>
  </si>
  <si>
    <t>SO 93-21-06</t>
  </si>
  <si>
    <t>Údržba propustku v km 7,221</t>
  </si>
  <si>
    <t>{4dd506a0-b008-43b4-8e54-d6b9b59956aa}</t>
  </si>
  <si>
    <t>ZRN - propustek v km 7,221</t>
  </si>
  <si>
    <t>{0fa8b3c1-1728-4e0f-ad63-69d68197e46a}</t>
  </si>
  <si>
    <t>VRN - propustek v km 7,221</t>
  </si>
  <si>
    <t>{c50c536f-7ad7-4cb2-9a53-04bce6bc0240}</t>
  </si>
  <si>
    <t>SO 93-21-07</t>
  </si>
  <si>
    <t>Údržba propustku v km 7,286</t>
  </si>
  <si>
    <t>{05948398-1f37-4e95-95ef-2fba17bcd5a5}</t>
  </si>
  <si>
    <t>ZRN - propustek v km 7,286</t>
  </si>
  <si>
    <t>{8ad1305a-a2df-4aa5-90ab-02dbe6708b65}</t>
  </si>
  <si>
    <t>VRN - propustek v km 7,286</t>
  </si>
  <si>
    <t>{62543811-d881-4790-8661-16fb663aed02}</t>
  </si>
  <si>
    <t>SO 93-21-08</t>
  </si>
  <si>
    <t>Údržba propustku v km 7,374</t>
  </si>
  <si>
    <t>{69884b1f-04bc-417d-8917-1a4959832831}</t>
  </si>
  <si>
    <t>ZRN - propustek v km 7,374</t>
  </si>
  <si>
    <t>{856e9dc5-ac5a-4b13-bbde-de1769318851}</t>
  </si>
  <si>
    <t>VRN - propustek v km 7,374</t>
  </si>
  <si>
    <t>{886fb8de-96b1-4b0b-a189-6248eb2f0f50}</t>
  </si>
  <si>
    <t>SO 93-21-09</t>
  </si>
  <si>
    <t>Údržba propustku v km 7,588</t>
  </si>
  <si>
    <t>{243efe77-32a6-4ee3-a011-c70544d6d7d2}</t>
  </si>
  <si>
    <t>ZRN - propustek v km 7,588</t>
  </si>
  <si>
    <t>{afe3fa46-5248-42bd-be74-9b400ca9e5bf}</t>
  </si>
  <si>
    <t>VRN - propustek v km 7,588</t>
  </si>
  <si>
    <t>{0f152e98-89ca-4db1-9b99-e667089b9334}</t>
  </si>
  <si>
    <t>SO 93-21-10</t>
  </si>
  <si>
    <t>Údržba propustku v km 7,710</t>
  </si>
  <si>
    <t>{d7a33637-5c83-4995-a97f-6e9cf812cf2d}</t>
  </si>
  <si>
    <t>ZRN - propustek v km 7,710</t>
  </si>
  <si>
    <t>{09b97e93-8422-4d18-a947-1d8440450940}</t>
  </si>
  <si>
    <t>VRN - propustek v km 7,710</t>
  </si>
  <si>
    <t>{383eb2df-1153-4265-8725-351ef4cbf24d}</t>
  </si>
  <si>
    <t>SO 93-21-11</t>
  </si>
  <si>
    <t>Údržba propustku v km 8,449</t>
  </si>
  <si>
    <t>{fdf2de7f-dc0c-4ad0-a59d-d27c94a85faf}</t>
  </si>
  <si>
    <t>ZRN - propustek v km 8,449</t>
  </si>
  <si>
    <t>{aef29be0-7a55-42b2-8962-aaf74f6f8c84}</t>
  </si>
  <si>
    <t>VRN - propustek v km 8,449</t>
  </si>
  <si>
    <t>{12cc5b12-6d1a-438d-b028-f4d4f1962b9f}</t>
  </si>
  <si>
    <t>SO 93-21-12</t>
  </si>
  <si>
    <t>Údržba propustku v km 8,644</t>
  </si>
  <si>
    <t>{e38baf43-028e-405a-9c10-216d409aead7}</t>
  </si>
  <si>
    <t>ZRN - propustek v km 8,644</t>
  </si>
  <si>
    <t>{00db4fa6-c42c-41aa-8c1d-d7f2cc2752bd}</t>
  </si>
  <si>
    <t>VRN - propustek v km 8,644</t>
  </si>
  <si>
    <t>{a89cf46e-a479-49e3-b43d-8ead4f527ea0}</t>
  </si>
  <si>
    <t>SO 93-21-13</t>
  </si>
  <si>
    <t>Údržba propustku v km 8,682</t>
  </si>
  <si>
    <t>{b58a750e-8c50-49b5-80ee-02bda9184907}</t>
  </si>
  <si>
    <t>ZRN - propustek v km 8,682</t>
  </si>
  <si>
    <t>{be1fa5be-a3dc-4332-9cce-1f870659ecdf}</t>
  </si>
  <si>
    <t>{98c2c4a6-d75a-45c6-9ffb-e5f41ff42c0b}</t>
  </si>
  <si>
    <t>SO 93-21-14</t>
  </si>
  <si>
    <t>Oprava propustku v km 9,329</t>
  </si>
  <si>
    <t>{06910f57-1fa2-41f1-9244-2133a7958c15}</t>
  </si>
  <si>
    <t>ZRN - Propustek v km 9,329</t>
  </si>
  <si>
    <t>{1d57366c-87ad-4da9-81ce-46b67e57db34}</t>
  </si>
  <si>
    <t>VRN - Propustek v km 9,329</t>
  </si>
  <si>
    <t>{3169b691-7062-4e2c-a4e5-772689b06860}</t>
  </si>
  <si>
    <t>SO 93-21-15</t>
  </si>
  <si>
    <t>Údržba propustku v km 9,472</t>
  </si>
  <si>
    <t>{6de8db0a-947e-4f26-b8a3-beb5f32ed91d}</t>
  </si>
  <si>
    <t>ZRN - Propustek v km 9,472</t>
  </si>
  <si>
    <t>{2d3bdc92-784f-41fa-97f0-8f54fb029554}</t>
  </si>
  <si>
    <t>VRN - Propustek v km 9,472</t>
  </si>
  <si>
    <t>{e3d8e88e-7aa9-42d5-ae31-25f1d36ec650}</t>
  </si>
  <si>
    <t>SO 93-21-16</t>
  </si>
  <si>
    <t>Oprava propustku v km 9,593</t>
  </si>
  <si>
    <t>{3e617220-4b30-4948-8f5e-b5af5f80fe57}</t>
  </si>
  <si>
    <t>ZRN - Propustek v km 9,593</t>
  </si>
  <si>
    <t>{f586d670-3a4c-4485-8c38-bc5535aece03}</t>
  </si>
  <si>
    <t>VRN - Propustek v km 9,593</t>
  </si>
  <si>
    <t>{52cc44c1-139e-44a6-8795-6daa5a471cc4}</t>
  </si>
  <si>
    <t>SO 93-21-17</t>
  </si>
  <si>
    <t>Údržba propustku v km 9,721</t>
  </si>
  <si>
    <t>{ab03e5de-88c9-44a9-a3d8-4727fcd49450}</t>
  </si>
  <si>
    <t>ZRN - Propustek v km 9,721</t>
  </si>
  <si>
    <t>{f9f2cfa9-4e9c-4615-96aa-c469cf854ff9}</t>
  </si>
  <si>
    <t>VRN - Propustek v km 9,721</t>
  </si>
  <si>
    <t>{2e04c119-7665-41b7-a78f-0fc6937fdbff}</t>
  </si>
  <si>
    <t>SO 93-26-01</t>
  </si>
  <si>
    <t>Lávka v km 6,320</t>
  </si>
  <si>
    <t>{a66c04f7-b64e-410e-a01b-07dd654b794a}</t>
  </si>
  <si>
    <t>04.1</t>
  </si>
  <si>
    <t>Lávka v km 6,320 - URS</t>
  </si>
  <si>
    <t>{80a5161b-ee21-4e77-a247-9bf6dc61a74c}</t>
  </si>
  <si>
    <t>04.2</t>
  </si>
  <si>
    <t>Lávka v km 6,320 - VON</t>
  </si>
  <si>
    <t>{1e654530-dd83-4224-87c5-2978bce1abd9}</t>
  </si>
  <si>
    <t>04.3</t>
  </si>
  <si>
    <t>Lávka v km 6,320 - Doprava</t>
  </si>
  <si>
    <t>{4aabc298-1e7a-4f37-9e0e-c539b04fb650}</t>
  </si>
  <si>
    <t>SO 93-26-02</t>
  </si>
  <si>
    <t>Lávka v km 8,100</t>
  </si>
  <si>
    <t>{1565d2c2-23c3-4646-b771-4198a2ed2442}</t>
  </si>
  <si>
    <t>03.1</t>
  </si>
  <si>
    <t>Lávka v km 8,100 - URS</t>
  </si>
  <si>
    <t>{2b100ee3-aa01-4dd6-bf8a-2bbef7018245}</t>
  </si>
  <si>
    <t>03.2</t>
  </si>
  <si>
    <t>Lávka v km 8,100 - VON</t>
  </si>
  <si>
    <t>{729fce43-7388-42de-9126-cf8abdf4d3f8}</t>
  </si>
  <si>
    <t>03.3</t>
  </si>
  <si>
    <t>Lávka v km 8,100 - Doprava</t>
  </si>
  <si>
    <t>{ac2ff142-7f20-46fa-a3aa-e1fe0c4780ed}</t>
  </si>
  <si>
    <t>SO 93-71-01</t>
  </si>
  <si>
    <t>Děčín Prostřední Žleb - Dolní Žleb, oprava trakčního vedení</t>
  </si>
  <si>
    <t>{9b8329f5-4f87-4e77-a869-2755e9a4a73a}</t>
  </si>
  <si>
    <t>SO 93-76-01</t>
  </si>
  <si>
    <t>Děčín Prostřední Žleb - Dolní Žleb, oprava rozvodu 6kV</t>
  </si>
  <si>
    <t>{372efc9c-e871-4a44-ba90-4defd305e351}</t>
  </si>
  <si>
    <t>SO 93-77-01</t>
  </si>
  <si>
    <t>Děčín Prostřední Žleb - Dolní Žleb, oprava ukolejnění</t>
  </si>
  <si>
    <t>{64ab75ae-b3ad-4174-af42-5644adec9314}</t>
  </si>
  <si>
    <t>SO 98-98</t>
  </si>
  <si>
    <t>Všeobecný objekt</t>
  </si>
  <si>
    <t>{050cbbbc-cea4-4bd1-b1ee-a2ed70069220}</t>
  </si>
  <si>
    <t>KRYCÍ LIST SOUPISU PRACÍ</t>
  </si>
  <si>
    <t>Objekt:</t>
  </si>
  <si>
    <t>PS 92-03-11 - Děčín Prostřední Žleb, DŘT</t>
  </si>
  <si>
    <t>REKAPITULACE ČLENĚNÍ SOUPISU PRACÍ</t>
  </si>
  <si>
    <t>Kód dílu - Popis</t>
  </si>
  <si>
    <t>Cena celkem [CZK]</t>
  </si>
  <si>
    <t>Náklady ze soupisu prací</t>
  </si>
  <si>
    <t>-1</t>
  </si>
  <si>
    <t>SOUPIS PRACÍ</t>
  </si>
  <si>
    <t>PČ</t>
  </si>
  <si>
    <t>MJ</t>
  </si>
  <si>
    <t>Množství</t>
  </si>
  <si>
    <t>J.cena [CZK]</t>
  </si>
  <si>
    <t>Cenová soustava</t>
  </si>
  <si>
    <t>J. Nh [h]</t>
  </si>
  <si>
    <t>Nh celkem [h]</t>
  </si>
  <si>
    <t>J. hmotnost [t]</t>
  </si>
  <si>
    <t>Hmotnost celkem [t]</t>
  </si>
  <si>
    <t>J. suť [t]</t>
  </si>
  <si>
    <t>Suť Celkem [t]</t>
  </si>
  <si>
    <t>Náklady soupisu celkem</t>
  </si>
  <si>
    <t>M</t>
  </si>
  <si>
    <t>746634</t>
  </si>
  <si>
    <t>VYBAVENÁ SKŘÍŇ PRO AUTOMATIZACI ROZVADĚČOVÁ VÝŠKY PŘES 600 MM (POZ)</t>
  </si>
  <si>
    <t>KUS</t>
  </si>
  <si>
    <t>8</t>
  </si>
  <si>
    <t>ROZPOCET</t>
  </si>
  <si>
    <t>4</t>
  </si>
  <si>
    <t>380990693</t>
  </si>
  <si>
    <t>PP</t>
  </si>
  <si>
    <t>746641</t>
  </si>
  <si>
    <t>PLC PRO AUTOMATIZACI - ZÁKLADNÍ JEDNOTKA DO 128 IO</t>
  </si>
  <si>
    <t>-1115011763</t>
  </si>
  <si>
    <t>746649</t>
  </si>
  <si>
    <t>PLC PRO AUTOMATIZACI - ZDROJ POMOCNÉHO NAPĚTÍ 24 V DC, MAX. 10 A</t>
  </si>
  <si>
    <t>225075989</t>
  </si>
  <si>
    <t>74664A</t>
  </si>
  <si>
    <t>PLC PRO AUTOMATIZACI - SVORKOVNICE (JEŽEK) PRO VYVEDENÍ 8 SIGNÁLŮ/POVELŮ/MĚŘENÍ VČETNĚ NAPÁJECÍHO OBVODU 24 V DC</t>
  </si>
  <si>
    <t>-1247260851</t>
  </si>
  <si>
    <t>5</t>
  </si>
  <si>
    <t>74664B</t>
  </si>
  <si>
    <t>LCD ZOBRAZOVACÍ PANEL (TOUCH SCREEN) DO 10", SOFTWARE</t>
  </si>
  <si>
    <t>662429470</t>
  </si>
  <si>
    <t>6</t>
  </si>
  <si>
    <t>746653</t>
  </si>
  <si>
    <t>ZÁKLADNÍ PROGRAMOVÉ VYBAVENÍ TLM. JEDNOTKY PRO OBJEKT SPS</t>
  </si>
  <si>
    <t>-1386784344</t>
  </si>
  <si>
    <t>7</t>
  </si>
  <si>
    <t>746655</t>
  </si>
  <si>
    <t>SW-OVLADAČE KOMUNIKACE, PARAMETRIZACE - PRO NADŘAZENÝ SYSTÉM</t>
  </si>
  <si>
    <t>149373517</t>
  </si>
  <si>
    <t>746657</t>
  </si>
  <si>
    <t>SW-OVLADAČE KOMUNIKACE, PARAMETRIZACE NA ED - PRO JEDEN OBJEKT (ŽST, NS, SPS, TS)</t>
  </si>
  <si>
    <t>913172499</t>
  </si>
  <si>
    <t>9</t>
  </si>
  <si>
    <t>K</t>
  </si>
  <si>
    <t>74665A</t>
  </si>
  <si>
    <t>ZPROVOZNĚNÍ, OŽIVENÍ TELEMECHANICKÉ JEDNOTKY V OBJEKTU SPS</t>
  </si>
  <si>
    <t>-712412363</t>
  </si>
  <si>
    <t>10</t>
  </si>
  <si>
    <t>74665E</t>
  </si>
  <si>
    <t>PŘIPOJENÍ, OŽIVENÍ A ZPROVOZNĚNÍ PŘENOSOVÉ CESTY V OBJEKTU SPS</t>
  </si>
  <si>
    <t>-1611234497</t>
  </si>
  <si>
    <t>11</t>
  </si>
  <si>
    <t>74665I</t>
  </si>
  <si>
    <t>PROVOZNÍ ZKOUŠKY TELEMECHANICKÉ JEDNOTKY V OBJEKTU SPS</t>
  </si>
  <si>
    <t>1003814094</t>
  </si>
  <si>
    <t>12</t>
  </si>
  <si>
    <t>74665M</t>
  </si>
  <si>
    <t>PODPORA PŘI UVÁDĚNÍ DO PROVOZU, ENGINEERING PRO OBJEKT SPS</t>
  </si>
  <si>
    <t>1804118194</t>
  </si>
  <si>
    <t>13</t>
  </si>
  <si>
    <t>746672</t>
  </si>
  <si>
    <t>ROZŠÍŘENÍ ZÁKLADNÍ JEDNOTKY PLC NEBO IPC O KOMUNIKACI S JEDNÍM PODŘÍZENÝM SYSTÉMEM PLC (JEN SW)</t>
  </si>
  <si>
    <t>1221140555</t>
  </si>
  <si>
    <t>14</t>
  </si>
  <si>
    <t>7466AB</t>
  </si>
  <si>
    <t>ZPROVOZNĚNÍ SYSTÉMU S NOVÝMI DATY PRO OBJEKT SPS</t>
  </si>
  <si>
    <t>1897540804</t>
  </si>
  <si>
    <t>7466AF</t>
  </si>
  <si>
    <t>VERIFIKACE SIGNÁLŮ A POVELŮ S NOVÝMI DATY PRO OBJEKT SPS (POZ)</t>
  </si>
  <si>
    <t>1746508524</t>
  </si>
  <si>
    <t>16</t>
  </si>
  <si>
    <t>746694</t>
  </si>
  <si>
    <t>ŠKOLENÍ DISPEČERŮ</t>
  </si>
  <si>
    <t>HOD</t>
  </si>
  <si>
    <t>68321127</t>
  </si>
  <si>
    <t>17</t>
  </si>
  <si>
    <t>746695</t>
  </si>
  <si>
    <t>ODZKOUŠENÍ UPRAVENÉHO ED</t>
  </si>
  <si>
    <t>-62832109</t>
  </si>
  <si>
    <t>18</t>
  </si>
  <si>
    <t>746697</t>
  </si>
  <si>
    <t>PROVOZNÍ DOKUMENTACE</t>
  </si>
  <si>
    <t>-1750018107</t>
  </si>
  <si>
    <t>19</t>
  </si>
  <si>
    <t>746698</t>
  </si>
  <si>
    <t>PRACOVNÍ STŮL</t>
  </si>
  <si>
    <t>-1928472910</t>
  </si>
  <si>
    <t>20</t>
  </si>
  <si>
    <t>746699</t>
  </si>
  <si>
    <t>ŽIDLE</t>
  </si>
  <si>
    <t>1199614477</t>
  </si>
  <si>
    <t>746Z71</t>
  </si>
  <si>
    <t>DEMONTÁŽ ZAŘÍZENÍ SKŘ, DŘT, DD TSŽDC - SKŘÍNĚ, ROZVADĚČE NEBO OPTICKÉHO ROZVÁDĚČE</t>
  </si>
  <si>
    <t>-1158613443</t>
  </si>
  <si>
    <t>22</t>
  </si>
  <si>
    <t>747213</t>
  </si>
  <si>
    <t>CELKOVÁ PROHLÍDKA, ZKOUŠENÍ, MĚŘENÍ A VYHOTOVENÍ VÝCHOZÍ REVIZNÍ ZPRÁVY, PRO OBJEM IN PŘES 500 DO 1000 TIS. KČ</t>
  </si>
  <si>
    <t>65407532</t>
  </si>
  <si>
    <t>23</t>
  </si>
  <si>
    <t>747214</t>
  </si>
  <si>
    <t>CELKOVÁ PROHLÍDKA, ZKOUŠENÍ, MĚŘENÍ A VYHOTOVENÍ VÝCHOZÍ REVIZNÍ ZPRÁVY, PRO OBJEM IN - PŘÍPLATEK ZA KAŽDÝCH DALŠÍCH I ZAPOČATÝCH 500 TIS. KČ</t>
  </si>
  <si>
    <t>1604070365</t>
  </si>
  <si>
    <t>24</t>
  </si>
  <si>
    <t>747301</t>
  </si>
  <si>
    <t>PROVEDENÍ PROHLÍDKY A ZKOUŠKY PRÁVNICKOU OSOBOU, VYDÁNÍ PRŮKAZU ZPŮSOBILOSTI</t>
  </si>
  <si>
    <t>-1190957026</t>
  </si>
  <si>
    <t>PS 92-03-41 - Děčín Prostřední Žleb, oprava SpS - technologická část</t>
  </si>
  <si>
    <t>Pol73</t>
  </si>
  <si>
    <t>Vlastní spotřeba Rozvaděče vlastní spotřeby, bezvýpadkové 110V DC, včetně vybavení, bez usměrňovačů</t>
  </si>
  <si>
    <t>kus</t>
  </si>
  <si>
    <t>397723199</t>
  </si>
  <si>
    <t>Pol74</t>
  </si>
  <si>
    <t>Vlastní spotřeba Usměrňovače 3x400/110V DC 60A, modulární, instalace do skříně</t>
  </si>
  <si>
    <t>736982183</t>
  </si>
  <si>
    <t>Pol75</t>
  </si>
  <si>
    <t>Staniční olověné ventilem řízené gelové baterie (záložní baterie VRLA) 12V/150 Ah</t>
  </si>
  <si>
    <t>128715504</t>
  </si>
  <si>
    <t>Pol76</t>
  </si>
  <si>
    <t>Skříně a stojany pro baterie Skříň do 150 Ah</t>
  </si>
  <si>
    <t>800966917</t>
  </si>
  <si>
    <t>Pol77</t>
  </si>
  <si>
    <t>Vlastní spotřeba Rozvaděče vlastní spotřeby, nezálohované bateriemi střídavé 400V AC, včetně vybavení, 1 přívod nn</t>
  </si>
  <si>
    <t>739528152</t>
  </si>
  <si>
    <t>Pol78</t>
  </si>
  <si>
    <t>R3 kV - Rozvaděč vn Un 3kV, In 2000A, s vypínačem - vývod - napáječ - cívka 110VDC, zkratovač/uzemňovač, svodiče přepětí</t>
  </si>
  <si>
    <t>-1103198558</t>
  </si>
  <si>
    <t>Pol79</t>
  </si>
  <si>
    <t>Základový izolační rám z kompozitního materiálu</t>
  </si>
  <si>
    <t>-333070600</t>
  </si>
  <si>
    <t>Pol80</t>
  </si>
  <si>
    <t xml:space="preserve">Kabely, vodiče - vn Kabely do 6kV včetně - izolace pryžová 6-CHBU 1x300 mm2,  kabel silový ( bez kabelových příchytek )</t>
  </si>
  <si>
    <t>m</t>
  </si>
  <si>
    <t>-2059226228</t>
  </si>
  <si>
    <t>Pol81</t>
  </si>
  <si>
    <t>Kabely trakčního vedení, Různé TV Kabelová koncovka vnitřní do 6 kV vč.kabelového oka</t>
  </si>
  <si>
    <t>-278750336</t>
  </si>
  <si>
    <t>Pol82</t>
  </si>
  <si>
    <t>Kabely trakčního vedení, Různé TV Kabelová koncovka venkovní do 6 kV vč.kabelového oka</t>
  </si>
  <si>
    <t>767585860</t>
  </si>
  <si>
    <t>Pol83</t>
  </si>
  <si>
    <t>Elektroinstalační materiál Kabelové rošty pozinkované R I kabelový 400mm-délka 3m S</t>
  </si>
  <si>
    <t>1249743682</t>
  </si>
  <si>
    <t>Pol84</t>
  </si>
  <si>
    <t>Kabely, vodiče, šňůry Cu - nn Kabel silový 2 a 3-žílový Cu, plastová izolace CYKY 2O6 (2Dx6), NYM-O 2x6</t>
  </si>
  <si>
    <t>-453657107</t>
  </si>
  <si>
    <t>Pol85</t>
  </si>
  <si>
    <t xml:space="preserve">Kabely, vodiče, šňůry Cu - nn Kabel silový 2 a 3-žílový Cu, plastová izolace CYKY 3J1,5  (3Cx 1,5)</t>
  </si>
  <si>
    <t>-646892069</t>
  </si>
  <si>
    <t>Pol86</t>
  </si>
  <si>
    <t xml:space="preserve">Kabely, vodiče, šňůry Cu - nn Kabel silový 2 a 3-žílový Cu, plastová izolace CYKY 3J2,5  (3Cx 2,5)</t>
  </si>
  <si>
    <t>-1736741463</t>
  </si>
  <si>
    <t>Pol87</t>
  </si>
  <si>
    <t>Kabely, vodiče, šňůry Cu - nn Kabel silový 4 a 5-žílový Cu, plastová izolace CYKY 5J4 (5Cx4)</t>
  </si>
  <si>
    <t>-421056137</t>
  </si>
  <si>
    <t>Pol88</t>
  </si>
  <si>
    <t>Kabely, vodiče, šňůry Cu - nn Vodič jednožílový Cu, plastová izolace H07V-K 25 černý (CYA)</t>
  </si>
  <si>
    <t>1217645908</t>
  </si>
  <si>
    <t>Pol89</t>
  </si>
  <si>
    <t>Uzemnění Vnitřní Uzemňovací vedení na povrchu, páskem FeZn do 120 mm2</t>
  </si>
  <si>
    <t>431418675</t>
  </si>
  <si>
    <t>Pol90</t>
  </si>
  <si>
    <t>Uzemnění Vnější Uzemňovací vedení v zemi, páskem FeZn do 120 mm2</t>
  </si>
  <si>
    <t>319642146</t>
  </si>
  <si>
    <t>Pol91</t>
  </si>
  <si>
    <t>Elektroinstalační materiál Spínací přístroje instalační Spínač PRAKTIK 3553-01929 S</t>
  </si>
  <si>
    <t>-1181203538</t>
  </si>
  <si>
    <t>Pol92</t>
  </si>
  <si>
    <t>Elektroinstalační materiál Zásuvky instalační Dvojzásuvka PRAKTIK 5518-2029 S</t>
  </si>
  <si>
    <t>-881079038</t>
  </si>
  <si>
    <t>Pol93</t>
  </si>
  <si>
    <t>Elektroinstalační materiál Zásuvky instalační Zásuvka PRAKTIK 5518-2929 S</t>
  </si>
  <si>
    <t>-271192344</t>
  </si>
  <si>
    <t>Pol94</t>
  </si>
  <si>
    <t>Elektroinstalační materiál Svítidla instalační základní FALCON-236-BAP-EP, 2x36W</t>
  </si>
  <si>
    <t>-1400470598</t>
  </si>
  <si>
    <t>Pol95</t>
  </si>
  <si>
    <t>Elektroinstalační materiál Svítidla instalační základní KOKR-108, 1x8W, 3h</t>
  </si>
  <si>
    <t>-945295686</t>
  </si>
  <si>
    <t>Pol96</t>
  </si>
  <si>
    <t>Elektroinstalační materiál Svítidla instalační základní PULI4-118-EP, 1x18W</t>
  </si>
  <si>
    <t>442100538</t>
  </si>
  <si>
    <t>Pol97</t>
  </si>
  <si>
    <t>Montáž stejnosměrných rozvaděčů 3 kV DC, bez skříně Un 3000 V DC, In 4000 A pole napáječe s rychlovypínačem, zkratovač/uzemňovač vývodu</t>
  </si>
  <si>
    <t>-434884198</t>
  </si>
  <si>
    <t>Pol98</t>
  </si>
  <si>
    <t>Montáž stejnosměrných rozvaděčů 3 kV DC, bez skříně Un 3000 V DC, In 4000 A základový izolační rám z kompozitního materiálu</t>
  </si>
  <si>
    <t>-2136778976</t>
  </si>
  <si>
    <t>Pol99</t>
  </si>
  <si>
    <t>Montáž rozvaděčů vlastní spotřeby bez baterií</t>
  </si>
  <si>
    <t>1133386731</t>
  </si>
  <si>
    <t>Pol100</t>
  </si>
  <si>
    <t>Montáž rozvaděčů vlastní spotřeby stejnosměrných s bateriemi</t>
  </si>
  <si>
    <t>1020393077</t>
  </si>
  <si>
    <t>Pol101</t>
  </si>
  <si>
    <t>Montáž usměrňovačů/nabíječů do 3x400/110 V DC</t>
  </si>
  <si>
    <t>-1165766869</t>
  </si>
  <si>
    <t>Pol102</t>
  </si>
  <si>
    <t>Montáž staničních baterií (akumulátorů) gelových do 12 V přes 100 do 200 Ah</t>
  </si>
  <si>
    <t>1206213741</t>
  </si>
  <si>
    <t>-2147483648</t>
  </si>
  <si>
    <t>Pol103</t>
  </si>
  <si>
    <t>Montáž kabelových stojin a ocelových roštů kabelových roštů délky 3 m, šířky do 400 mm</t>
  </si>
  <si>
    <t>-172986925</t>
  </si>
  <si>
    <t>Pol104</t>
  </si>
  <si>
    <t>Montáž pozinkovaných kabelových roštů délky 3 m, šířky do 600 mm</t>
  </si>
  <si>
    <t>1948243063</t>
  </si>
  <si>
    <t>Pol105</t>
  </si>
  <si>
    <t>Montáž vnitřního uzemnění uzemňovacích vodičů pevně na povrchu z pozinkované oceli (FeZn) do 120 mm2</t>
  </si>
  <si>
    <t>-592577600</t>
  </si>
  <si>
    <t>Pol106</t>
  </si>
  <si>
    <t>Montáž vnějšího uzemnění uzemňovacích vodičů v zemi z pozinkované oceli (FeZn) do 120 mm2</t>
  </si>
  <si>
    <t>2025197248</t>
  </si>
  <si>
    <t>Pol107</t>
  </si>
  <si>
    <t>Montáž svorek spojovacích se 3 a více šrouby (typ ST, SJ, SK, SZ, SR01, 02, aj.)</t>
  </si>
  <si>
    <t>2011750293</t>
  </si>
  <si>
    <t>Pol108</t>
  </si>
  <si>
    <t>Montáž koncovek kabelů vn jednožílových přes 240 mm2</t>
  </si>
  <si>
    <t>1478594537</t>
  </si>
  <si>
    <t>Pol109</t>
  </si>
  <si>
    <t>Montáž kabelů vn jednožílových přes 240 mm2</t>
  </si>
  <si>
    <t>1189750338</t>
  </si>
  <si>
    <t>Pol110</t>
  </si>
  <si>
    <t>Montáž vodičů jednožílových Cu do 50 mm2</t>
  </si>
  <si>
    <t>341991322</t>
  </si>
  <si>
    <t>Pol111</t>
  </si>
  <si>
    <t>Montáž kabelů 2- a 3-žílových Cu do 16 mm2</t>
  </si>
  <si>
    <t>-1226224644</t>
  </si>
  <si>
    <t>Pol112</t>
  </si>
  <si>
    <t>Montáž kabelů 4- a 5-žílových Cu do 16 mm2</t>
  </si>
  <si>
    <t>772229240</t>
  </si>
  <si>
    <t>Pol113</t>
  </si>
  <si>
    <t>Demontáže elektroinstalace stávající elektroinstalace</t>
  </si>
  <si>
    <t>m2</t>
  </si>
  <si>
    <t>-1888515044</t>
  </si>
  <si>
    <t>Pol114</t>
  </si>
  <si>
    <t>Montáž svítidel základních instalačních nouzových nástěnných nebo stropních akumulátorových s halog.žárovkou</t>
  </si>
  <si>
    <t>-984500493</t>
  </si>
  <si>
    <t>Pol115</t>
  </si>
  <si>
    <t>Montáž svítidel základních instalačních kompaktních s krytem s 1 zdrojem do 1x26 W, IP20</t>
  </si>
  <si>
    <t>-2017257995</t>
  </si>
  <si>
    <t>Pol116</t>
  </si>
  <si>
    <t>Montáž svítidel základních instalačních zářivkových s krytem se 2 zdroji 1x36 W nebo 1x58 W, IP20</t>
  </si>
  <si>
    <t>-935622497</t>
  </si>
  <si>
    <t>Pol117</t>
  </si>
  <si>
    <t>Montáž zásuvek instalačních domovních 10/16 A, 250 V, IP20 bez přepěťové ochrany nebo se zabudovanou přepěťovou ochranou jednoduchých nebo dvojitých</t>
  </si>
  <si>
    <t>-1918453258</t>
  </si>
  <si>
    <t>Pol118</t>
  </si>
  <si>
    <t>Montáž přístrojů spínacích instalačních kolébkových velkoplošných vypínačů jednopolových řaz.1, 250 V/10 A, IP20 vč.ovl.krytu a rámečku</t>
  </si>
  <si>
    <t>-872694794</t>
  </si>
  <si>
    <t>Pol119</t>
  </si>
  <si>
    <t>Montáž ukončení kabelů nn v rozvaděči nebo na přístroji izolovaných s označením 2 - 5-ti žílových do 2,5 mm2</t>
  </si>
  <si>
    <t>632723270</t>
  </si>
  <si>
    <t>Pol120</t>
  </si>
  <si>
    <t>Montáž ukončení kabelů nn v rozvaděči nebo na přístroji izolovaných s označením 2 - 5-ti žílových do 25 mm2</t>
  </si>
  <si>
    <t>126629259</t>
  </si>
  <si>
    <t>Pol121</t>
  </si>
  <si>
    <t>Pomocné práce pro montáž kabelů montáž označovacího štítku na kabel</t>
  </si>
  <si>
    <t>-1939208091</t>
  </si>
  <si>
    <t>Pol122</t>
  </si>
  <si>
    <t>Pomocné práce pro montáž kabelů zatažení kabelů do chráničky do 4 kg/m</t>
  </si>
  <si>
    <t>1148440891</t>
  </si>
  <si>
    <t>PS 93-01-21 - Děčín Prostřední Žleb - Děčín Dolní Žleb, úpravy traťového zabezpečovacího zařízení</t>
  </si>
  <si>
    <t>OST - Ostatní</t>
  </si>
  <si>
    <t>7594120815</t>
  </si>
  <si>
    <t>Lanové propojení s kombinací kolíkových a patkových ukončení LGI 2+1xFe20/190 norma 709639002 (HM0404223990772)</t>
  </si>
  <si>
    <t>Sborník UOŽI 01 2019</t>
  </si>
  <si>
    <t>894395656</t>
  </si>
  <si>
    <t>7594120875</t>
  </si>
  <si>
    <t>Lanové propojení s kombinací kolíkových a patkových ukončení LGI 2+1xFe20/400 norma 709639007 (HM0404223990777)</t>
  </si>
  <si>
    <t>-75438702</t>
  </si>
  <si>
    <t>7594120635</t>
  </si>
  <si>
    <t>Lanové propojení s kombinací kolíkových a patkových ukončení LGI 1+1xFe20/420 norma 707609004 (HM0404223990444)</t>
  </si>
  <si>
    <t>-1493107020</t>
  </si>
  <si>
    <t>7594121095</t>
  </si>
  <si>
    <t>Lanové propojení s kombinací kolíkových a patkových ukončení LGIu 2+1xFe20/190 norma 709619002 (HM0404223990702)</t>
  </si>
  <si>
    <t>1741391657</t>
  </si>
  <si>
    <t>7594121225</t>
  </si>
  <si>
    <t>Lanové propojení s kombinací kolíkových a patkových ukončení LGIu 2+1xFe20/400 norma 709619007 (HM0404223990707)</t>
  </si>
  <si>
    <t>-791735442</t>
  </si>
  <si>
    <t>7594130280</t>
  </si>
  <si>
    <t>Lanové propojení s patkovým středovým ukončením nebo jejich ekvivalent LHI 2xFe20/65 norma 708669010 (HM0404223990551)</t>
  </si>
  <si>
    <t>-1007126129</t>
  </si>
  <si>
    <t>7594130695</t>
  </si>
  <si>
    <t>Lanové propojení s patkovým středovým ukončením nebo jejich ekvivalent LHI 4xFe20/65 norma 707629000 (HM0404223990464)</t>
  </si>
  <si>
    <t>900642854</t>
  </si>
  <si>
    <t>7590190160</t>
  </si>
  <si>
    <t>Ostatní Trámek umělohmotný UTR-122 (HM0321859999802)</t>
  </si>
  <si>
    <t>1478576316</t>
  </si>
  <si>
    <t>7594170090</t>
  </si>
  <si>
    <t>Propojovací příslušenství Příchytka lanová 20 na trámek kotvící norma 70368H (CV703689008)</t>
  </si>
  <si>
    <t>429540441</t>
  </si>
  <si>
    <t>OST</t>
  </si>
  <si>
    <t>Ostatní</t>
  </si>
  <si>
    <t>7590555102</t>
  </si>
  <si>
    <t>Montáž formy pro kabely TCEKE, TCEKFY, TCEKY, TCEKEZE, TCEKEY do 3 P 1,0</t>
  </si>
  <si>
    <t>512</t>
  </si>
  <si>
    <t>1044919076</t>
  </si>
  <si>
    <t>7594105070</t>
  </si>
  <si>
    <t>Montáž lanového propojení tlumivek na betonové pražce 1,9 nebo 2,4 m</t>
  </si>
  <si>
    <t>252785661</t>
  </si>
  <si>
    <t>7594105072</t>
  </si>
  <si>
    <t>Montáž lanového propojení tlumivek na betonové pražce 3,7 nebo 4,2 m</t>
  </si>
  <si>
    <t>551378115</t>
  </si>
  <si>
    <t>7594105390</t>
  </si>
  <si>
    <t>Montáž pražce nebo trámku pro upevnění lanového propojení</t>
  </si>
  <si>
    <t>-479757286</t>
  </si>
  <si>
    <t>7594107070</t>
  </si>
  <si>
    <t>Demontáž lanového propojení tlumivek z betonových pražců</t>
  </si>
  <si>
    <t>-502545478</t>
  </si>
  <si>
    <t>7594205010</t>
  </si>
  <si>
    <t>Montáž stykového transformátoru jednoho DT olejového</t>
  </si>
  <si>
    <t>-1466013601</t>
  </si>
  <si>
    <t>7594207010</t>
  </si>
  <si>
    <t>Demontáž stykového transformátoru DT olejového</t>
  </si>
  <si>
    <t>-1824349195</t>
  </si>
  <si>
    <t>Soupis:</t>
  </si>
  <si>
    <t>01 - dodávky URS</t>
  </si>
  <si>
    <t>31120005</t>
  </si>
  <si>
    <t>podložka DIN 125-A ZB D 10mm</t>
  </si>
  <si>
    <t>100 kus</t>
  </si>
  <si>
    <t>CS ÚRS 2019 02</t>
  </si>
  <si>
    <t>-1999464788</t>
  </si>
  <si>
    <t>P</t>
  </si>
  <si>
    <t>Poznámka k položce:_x000d_
pozinkovaná</t>
  </si>
  <si>
    <t>31111005</t>
  </si>
  <si>
    <t>matice přesná šestihranná Pz DIN 934-8 M10</t>
  </si>
  <si>
    <t>1084427799</t>
  </si>
  <si>
    <t>30925262</t>
  </si>
  <si>
    <t>šroub metrický celozávit DIN 933 8.8 BZ M10x50mm</t>
  </si>
  <si>
    <t>-1221789015</t>
  </si>
  <si>
    <t>Poznámka k položce:_x000d_
pozinkovaný</t>
  </si>
  <si>
    <t>SO 92-61-01 - Děčín Prostřední Žleb, oprava SpS - stavební část</t>
  </si>
  <si>
    <t>HSV - Práce a dodávky HSV</t>
  </si>
  <si>
    <t xml:space="preserve">    3 - Svislé a kompletní konstrukce</t>
  </si>
  <si>
    <t xml:space="preserve">    4 - Vodorovné konstrukce</t>
  </si>
  <si>
    <t xml:space="preserve">    5 - Komunikace</t>
  </si>
  <si>
    <t xml:space="preserve">    6 - Úpravy povrchů, podlahy a osazování výplní</t>
  </si>
  <si>
    <t xml:space="preserve">    9 - Ostatní konstrukce a práce-bourání</t>
  </si>
  <si>
    <t xml:space="preserve">    997 - Přesun sutě</t>
  </si>
  <si>
    <t xml:space="preserve">    998 - Přesun hmot</t>
  </si>
  <si>
    <t>PSV - Práce a dodávky PSV</t>
  </si>
  <si>
    <t xml:space="preserve">    766 - Konstrukce truhlářské</t>
  </si>
  <si>
    <t xml:space="preserve">    767 - Konstrukce zámečnické</t>
  </si>
  <si>
    <t xml:space="preserve">    776 - Podlahy povlakové</t>
  </si>
  <si>
    <t xml:space="preserve">    783 - Dokončovací práce - nátěry</t>
  </si>
  <si>
    <t xml:space="preserve">    784 - Dokončovací práce</t>
  </si>
  <si>
    <t>VRN - Vedlejší rozpočtové náklady</t>
  </si>
  <si>
    <t xml:space="preserve">    VRN3 - Zařízení staveniště</t>
  </si>
  <si>
    <t xml:space="preserve">    VRN6 - Územní vlivy</t>
  </si>
  <si>
    <t xml:space="preserve">    VRN9 - Ostatní náklady</t>
  </si>
  <si>
    <t>HSV</t>
  </si>
  <si>
    <t>Práce a dodávky HSV</t>
  </si>
  <si>
    <t>Svislé a kompletní konstrukce</t>
  </si>
  <si>
    <t>310238411</t>
  </si>
  <si>
    <t>Zazdívka otvorů ve zdivu nadzákladovém cihlami pálenými plochy přes 0,25 m2 do 1 m2 na maltu cementovou</t>
  </si>
  <si>
    <t>m3</t>
  </si>
  <si>
    <t>588926500</t>
  </si>
  <si>
    <t>Poznámka k položce:_x000d_
Odkaz na dokumentaci viz poznámka "Rekapitulace stavby"</t>
  </si>
  <si>
    <t>VV</t>
  </si>
  <si>
    <t>"zadívka prostupů" 0,30*0,60*0,60*6</t>
  </si>
  <si>
    <t>Součet</t>
  </si>
  <si>
    <t>Vodorovné konstrukce</t>
  </si>
  <si>
    <t>411388531</t>
  </si>
  <si>
    <t>Zabetonování otvorů ve stropech nebo v klenbách včetně lešení, bednění, odbednění a výztuže (materiál v ceně) ve stropech železobetonových, tvárnicových a prefabrikovaných</t>
  </si>
  <si>
    <t>-9329396</t>
  </si>
  <si>
    <t>"zadívka prostupů" (2*0,11+4*0,06)*1,50*0,20</t>
  </si>
  <si>
    <t>"zadívka prostupů" 0,30*1,30*0,20</t>
  </si>
  <si>
    <t>"zadívka prostupů" 4*0,10*0,08*0,20</t>
  </si>
  <si>
    <t>411388532</t>
  </si>
  <si>
    <t>Zabetonování otvorů ve stropech nebo v klenbách včetně lešení, bednění, odbednění a výztuže (materiál v ceně) v klenbách cihelných, kamenných nebo betonových</t>
  </si>
  <si>
    <t>-569678581</t>
  </si>
  <si>
    <t>obetonování otvorů + zabetonování rámu + výztuž 3 pr. R 12 do C 20/25</t>
  </si>
  <si>
    <t>"0,30x0,30m" 1*(0,15*(4*0,30)*0,10)</t>
  </si>
  <si>
    <t>Komunikace</t>
  </si>
  <si>
    <t>113106121</t>
  </si>
  <si>
    <t>Rozebrání dlažeb komunikací pro pěší s přemístěním hmot na skládku na vzdálenost do 3 m nebo s naložením na dopravní prostředek s ložem z kameniva nebo živice a s jakoukoliv výplní spár ručně z betonových nebo kameninových dlaždic, desek nebo tvarovek</t>
  </si>
  <si>
    <t>480648785</t>
  </si>
  <si>
    <t>"okapový chodník" 0,60*(15,30+6,30+15,30)</t>
  </si>
  <si>
    <t>113107130</t>
  </si>
  <si>
    <t>Odstranění podkladů nebo krytů ručně s přemístěním hmot na skládku na vzdálenost do 3 m nebo s naložením na dopravní prostředek z betonu prostého, o tl. vrstvy do 100 mm</t>
  </si>
  <si>
    <t>-1356438444</t>
  </si>
  <si>
    <t>451317777</t>
  </si>
  <si>
    <t>Podklad nebo lože pod dlažbu (přídlažbu) v ploše vodorovné nebo ve sklonu do 1:5, tloušťky od 50 do 100 mm z betonu prostého</t>
  </si>
  <si>
    <t>-208253550</t>
  </si>
  <si>
    <t>637211112</t>
  </si>
  <si>
    <t>Okapový chodník z dlaždic betonových se zalitím spár cementovou maltou do cementové malty MC-10, tl. dlaždic 60 mm</t>
  </si>
  <si>
    <t>130238665</t>
  </si>
  <si>
    <t>916331112</t>
  </si>
  <si>
    <t>Osazení zahradního obrubníku betonového s ložem tl. od 50 do 100 mm z betonu prostého tř. C 12/15 s boční opěrou z betonu prostého tř. C 12/15</t>
  </si>
  <si>
    <t>-1623601967</t>
  </si>
  <si>
    <t>59217002</t>
  </si>
  <si>
    <t>obrubník betonový zahradní šedý 1000x50x200mm</t>
  </si>
  <si>
    <t>1831188231</t>
  </si>
  <si>
    <t>"okapový chodník" (0,60+15,30+6,30+15,30+0,60)</t>
  </si>
  <si>
    <t>916991121</t>
  </si>
  <si>
    <t>Lože pod obrubníky, krajníky nebo obruby z dlažebních kostek z betonu prostého tř. C 16/20</t>
  </si>
  <si>
    <t>-1723067911</t>
  </si>
  <si>
    <t>"okapový chodník" (0,60+15,30+6,30+15,30+0,60)*0,20*0,25</t>
  </si>
  <si>
    <t>Úpravy povrchů, podlahy a osazování výplní</t>
  </si>
  <si>
    <t>611315421</t>
  </si>
  <si>
    <t>Oprava vápenné omítky vnitřních ploch štukové dvouvrstvé, tloušťky do 20 mm a tloušťky štuku do 3 mm stropů, v rozsahu opravované plochy do 10%</t>
  </si>
  <si>
    <t>-1983836736</t>
  </si>
  <si>
    <t>"m.č.001" 81,20</t>
  </si>
  <si>
    <t>611331141</t>
  </si>
  <si>
    <t>Omítka cementová vnitřních ploch nanášená ručně dvouvrstvá, tloušťky jádrové omítky do 10 mm a tloušťky štuku do 3 mm štuková plstí hlazená vodorovných konstrukcí stropů rovných</t>
  </si>
  <si>
    <t>-406237740</t>
  </si>
  <si>
    <t>"zadívka prostupů" (2*0,11+4*0,06)*1,50</t>
  </si>
  <si>
    <t>"zadívka prostupů" 0,30*1,30</t>
  </si>
  <si>
    <t>"zadívka prostupů" 4*0,10*0,08</t>
  </si>
  <si>
    <t>612315421</t>
  </si>
  <si>
    <t>Oprava vápenné omítky vnitřních ploch štukové dvouvrstvé, tloušťky do 20 mm a tloušťky štuku do 3 mm stěn, v rozsahu opravované plochy do 10%</t>
  </si>
  <si>
    <t>-1138955184</t>
  </si>
  <si>
    <t>"m.č.001" 2,40*(2*14,50+2*5,60)-0,90*1,97-1,30*1,30*2</t>
  </si>
  <si>
    <t>"ostění oken" 0,12*(1,30+2*1,30)*2</t>
  </si>
  <si>
    <t>612331141</t>
  </si>
  <si>
    <t>Omítka cementová vnitřních ploch nanášená ručně dvouvrstvá, tloušťky jádrové omítky do 10 mm a tloušťky štuku do 3 mm štuková plstí hlazená svislých konstrukcí stěn</t>
  </si>
  <si>
    <t>-359289408</t>
  </si>
  <si>
    <t>"zadívka prostupů" 0,60*0,60*6</t>
  </si>
  <si>
    <t>"začištění prostupu 1.pp" 0,50*(2*0,40+2*1,70)</t>
  </si>
  <si>
    <t>622135002</t>
  </si>
  <si>
    <t>Vyrovnání nerovností podkladu vnějších omítaných ploch maltou, tloušťky do 10 mm cementovou stěn</t>
  </si>
  <si>
    <t>-1572414138</t>
  </si>
  <si>
    <t>"soklová část fasády" 0,50*(15,30+6,30+4,00)-0,50*1,75-0,50*1,35</t>
  </si>
  <si>
    <t>"soklová část fasády" 2,60*(11,30+6,30)-1,30*1,30*2-0,90*1,97</t>
  </si>
  <si>
    <t>"ostění dveří" 0,15*(2*0,50)</t>
  </si>
  <si>
    <t>"ostění dveří" (0,55+0,23)*(2*0,50)</t>
  </si>
  <si>
    <t>"ostění dveří" 0,15*(1,20+2*2,20)</t>
  </si>
  <si>
    <t>"ostění oken" 0,15*(1,30+2*1,30)*2</t>
  </si>
  <si>
    <t>622321141</t>
  </si>
  <si>
    <t>Omítka vápenocementová vnějších ploch nanášená ručně dvouvrstvá, tloušťky jádrové omítky do 15 mm a tloušťky štuku do 3 mm štuková stěn</t>
  </si>
  <si>
    <t>-1986244450</t>
  </si>
  <si>
    <t>622325202</t>
  </si>
  <si>
    <t>Oprava vápenocementové omítky vnějších ploch stupně členitosti 1 štukové stěn, v rozsahu opravované plochy přes 10 do 30%</t>
  </si>
  <si>
    <t>-278643429</t>
  </si>
  <si>
    <t>"hlavní část fasády" 3,80*(2*15,30+2*6,30)</t>
  </si>
  <si>
    <t>-(1,45*1,98)</t>
  </si>
  <si>
    <t>-(0,90*1,47)</t>
  </si>
  <si>
    <t>-(1,30*1,30)*6</t>
  </si>
  <si>
    <t>"ostění dveří" 0,15*(1,45+2*1,98)</t>
  </si>
  <si>
    <t>"ostění dveří" (0,55+0,23)*(1,35+2*1,65)</t>
  </si>
  <si>
    <t>"ostění oken" 0,15*(1,30+2*1,30)*6</t>
  </si>
  <si>
    <t>622511111</t>
  </si>
  <si>
    <t>Omítka tenkovrstvá akrylátová vnějších ploch probarvená, včetně penetrace podkladu mozaiková střednězrnná stěn</t>
  </si>
  <si>
    <t>-339035171</t>
  </si>
  <si>
    <t>631312141</t>
  </si>
  <si>
    <t>Doplnění dosavadních mazanin prostým betonem s dodáním hmot, bez potěru, plochy jednotlivě rýh v dosavadních mazaninách</t>
  </si>
  <si>
    <t>-1152011558</t>
  </si>
  <si>
    <t>"zadívka prostupů" (2*0,11+4*0,06)*1,50*0,10</t>
  </si>
  <si>
    <t>"zadívka prostupů" 0,30*1,30*0,10</t>
  </si>
  <si>
    <t>"zadívka prostupů" 4*0,10*0,08*0,10</t>
  </si>
  <si>
    <t>Ostatní konstrukce a práce-bourání</t>
  </si>
  <si>
    <t>767691822</t>
  </si>
  <si>
    <t>Ostatní práce - vyvěšení nebo zavěšení kovových křídel s případným uložením a opětovným zavěšením po provedení stavebních změn dveří, plochy do 2 m2</t>
  </si>
  <si>
    <t>962646654</t>
  </si>
  <si>
    <t>"dveře 80" 1</t>
  </si>
  <si>
    <t>"dveře 90" 4</t>
  </si>
  <si>
    <t>767691823</t>
  </si>
  <si>
    <t>Ostatní práce - vyvěšení nebo zavěšení kovových křídel s případným uložením a opětovným zavěšením po provedení stavebních změn dveří, plochy přes 2 m2</t>
  </si>
  <si>
    <t>1218089732</t>
  </si>
  <si>
    <t>"dveře 175" 1</t>
  </si>
  <si>
    <t>949101112</t>
  </si>
  <si>
    <t>Lešení pomocné pracovní pro objekty pozemních staveb pro zatížení do 150 kg/m2, o výšce lešeňové podlahy přes 1,9 do 3,5 m</t>
  </si>
  <si>
    <t>-282656421</t>
  </si>
  <si>
    <t>952901114</t>
  </si>
  <si>
    <t>Vyčištění budov nebo objektů před předáním do užívání budov bytové nebo občanské výstavby, světlé výšky podlaží přes 4 m</t>
  </si>
  <si>
    <t>-1008563125</t>
  </si>
  <si>
    <t>"m.č.101" 45,03</t>
  </si>
  <si>
    <t>"m.č.102" 17,10</t>
  </si>
  <si>
    <t>"m.č.103" 10,70</t>
  </si>
  <si>
    <t>"m.č.104" 5,00</t>
  </si>
  <si>
    <t>"m.č.105" 3,40</t>
  </si>
  <si>
    <t>971052551</t>
  </si>
  <si>
    <t>Vybourání a prorážení otvorů v železobetonových příčkách a zdech základových nebo nadzákladových, plochy do 1 m2, tl. do 600 mm</t>
  </si>
  <si>
    <t>-1768965954</t>
  </si>
  <si>
    <t>"1.pp" 0,40*0,40*1,20</t>
  </si>
  <si>
    <t>25</t>
  </si>
  <si>
    <t>972054241</t>
  </si>
  <si>
    <t>Vybourání otvorů ve stropech nebo klenbách železobetonových bez odstranění podlahy a násypu, plochy do 0,09 m2, tl. do 150 mm</t>
  </si>
  <si>
    <t>1450252438</t>
  </si>
  <si>
    <t>"0,30x0,30m" 1</t>
  </si>
  <si>
    <t>26</t>
  </si>
  <si>
    <t>978036191</t>
  </si>
  <si>
    <t>Otlučení cementových omítek vnějších ploch s vyškrabáním spar zdiva a s očištěním povrchu, v rozsahu přes 80 do 100 %</t>
  </si>
  <si>
    <t>-294954395</t>
  </si>
  <si>
    <t>27</t>
  </si>
  <si>
    <t>978059641</t>
  </si>
  <si>
    <t>Odsekání obkladů stěn včetně otlučení podkladní omítky až na zdivo z obkládaček vnějších, z jakýchkoliv materiálů, plochy přes 1 m2</t>
  </si>
  <si>
    <t>2064009262</t>
  </si>
  <si>
    <t>28</t>
  </si>
  <si>
    <t>985121101</t>
  </si>
  <si>
    <t>Tryskání degradovaného betonu stěn, rubu kleneb a podlah křemičitým pískem sušeným</t>
  </si>
  <si>
    <t>1987383559</t>
  </si>
  <si>
    <t>997</t>
  </si>
  <si>
    <t>Přesun sutě</t>
  </si>
  <si>
    <t>29</t>
  </si>
  <si>
    <t>997013112</t>
  </si>
  <si>
    <t>Vnitrostaveništní doprava suti a vybouraných hmot vodorovně do 50 m svisle s použitím mechanizace pro budovy a haly výšky přes 6 do 9 m</t>
  </si>
  <si>
    <t>t</t>
  </si>
  <si>
    <t>188466814</t>
  </si>
  <si>
    <t>30</t>
  </si>
  <si>
    <t>997013501</t>
  </si>
  <si>
    <t>Odvoz suti a vybouraných hmot na skládku nebo meziskládku se složením, na vzdálenost do 1 km</t>
  </si>
  <si>
    <t>-1703530191</t>
  </si>
  <si>
    <t>31</t>
  </si>
  <si>
    <t>997013509</t>
  </si>
  <si>
    <t>Odvoz suti a vybouraných hmot na skládku nebo meziskládku se složením, na vzdálenost Příplatek k ceně za každý další i započatý 1 km přes 1 km</t>
  </si>
  <si>
    <t>2061865353</t>
  </si>
  <si>
    <t>19,303*10 "Přepočtené koeficientem množství</t>
  </si>
  <si>
    <t>32</t>
  </si>
  <si>
    <t>997013831</t>
  </si>
  <si>
    <t>Poplatek za uložení stavebního odpadu na skládce (skládkovné) směsného stavebního a demoličního zatříděného do Katalogu odpadů pod kódem 170 904</t>
  </si>
  <si>
    <t>-1126528139</t>
  </si>
  <si>
    <t>998</t>
  </si>
  <si>
    <t>Přesun hmot</t>
  </si>
  <si>
    <t>33</t>
  </si>
  <si>
    <t>998011002</t>
  </si>
  <si>
    <t>Přesun hmot pro budovy občanské výstavby, bydlení, výrobu a služby s nosnou svislou konstrukcí zděnou z cihel, tvárnic nebo kamene vodorovná dopravní vzdálenost do 100 m pro budovy výšky přes 6 do 12 m</t>
  </si>
  <si>
    <t>2035467976</t>
  </si>
  <si>
    <t>PSV</t>
  </si>
  <si>
    <t>Práce a dodávky PSV</t>
  </si>
  <si>
    <t>766</t>
  </si>
  <si>
    <t>Konstrukce truhlářské</t>
  </si>
  <si>
    <t>34</t>
  </si>
  <si>
    <t>766660001</t>
  </si>
  <si>
    <t>Montáž dveřních křídel dřevěných nebo plastových otevíravých do ocelové zárubně povrchově upravených jednokřídlových, šířky do 800 mm</t>
  </si>
  <si>
    <t>329423290</t>
  </si>
  <si>
    <t>35</t>
  </si>
  <si>
    <t>61160192</t>
  </si>
  <si>
    <t>dveře dřevěné vnitřní hladké plné 1křídlé bílé 800x1970mm</t>
  </si>
  <si>
    <t>335983738</t>
  </si>
  <si>
    <t>"D.1" 1</t>
  </si>
  <si>
    <t>36</t>
  </si>
  <si>
    <t>766660022</t>
  </si>
  <si>
    <t>Montáž dveřních křídel dřevěných nebo plastových otevíravých do ocelové zárubně protipožárních jednokřídlových, šířky přes 800 mm</t>
  </si>
  <si>
    <t>-388813373</t>
  </si>
  <si>
    <t>37</t>
  </si>
  <si>
    <t>61160216</t>
  </si>
  <si>
    <t>dveře dřevěné vnitřní hladké plné 1křídlé bílé 900x1970mm</t>
  </si>
  <si>
    <t>1011488234</t>
  </si>
  <si>
    <t>"D.2" 3</t>
  </si>
  <si>
    <t>38</t>
  </si>
  <si>
    <t>766660729</t>
  </si>
  <si>
    <t>Montáž dveřních doplňků dveřního kování interiérového štítku s klikou</t>
  </si>
  <si>
    <t>301628644</t>
  </si>
  <si>
    <t>39</t>
  </si>
  <si>
    <t>54914620</t>
  </si>
  <si>
    <t>kování dveřní vrchní klika včetně rozet a montážního materiálu R PZ nerez PK</t>
  </si>
  <si>
    <t>-632234476</t>
  </si>
  <si>
    <t>40</t>
  </si>
  <si>
    <t>766660733</t>
  </si>
  <si>
    <t>Montáž dveřních doplňků dveřního kování bezpečnostního štítku s klikou</t>
  </si>
  <si>
    <t>-1925013683</t>
  </si>
  <si>
    <t>41</t>
  </si>
  <si>
    <t>54914102</t>
  </si>
  <si>
    <t>kování dveřní bezpečnostní, knoflík-klika R 802 /O Cr</t>
  </si>
  <si>
    <t>301974034</t>
  </si>
  <si>
    <t>"D.3" 1</t>
  </si>
  <si>
    <t>"D.4" 1</t>
  </si>
  <si>
    <t>42</t>
  </si>
  <si>
    <t>998766202</t>
  </si>
  <si>
    <t>Přesun hmot pro konstrukce truhlářské stanovený procentní sazbou (%) z ceny vodorovná dopravní vzdálenost do 50 m v objektech výšky přes 6 do 12 m</t>
  </si>
  <si>
    <t>%</t>
  </si>
  <si>
    <t>-817350572</t>
  </si>
  <si>
    <t>767</t>
  </si>
  <si>
    <t>Konstrukce zámečnické</t>
  </si>
  <si>
    <t>43</t>
  </si>
  <si>
    <t>767640111</t>
  </si>
  <si>
    <t>Montáž dveří ocelových vchodových jednokřídlových bez nadsvětlíku</t>
  </si>
  <si>
    <t>-398034174</t>
  </si>
  <si>
    <t>44</t>
  </si>
  <si>
    <t>55341156</t>
  </si>
  <si>
    <t>dveře ocelové exteriérové zateplené 1křídlé 900x1970mm</t>
  </si>
  <si>
    <t>1716915292</t>
  </si>
  <si>
    <t>45</t>
  </si>
  <si>
    <t>767640221</t>
  </si>
  <si>
    <t>Montáž dveří ocelových vchodových dvoukřídlové bez nadsvětlíku</t>
  </si>
  <si>
    <t>-1531107292</t>
  </si>
  <si>
    <t>46</t>
  </si>
  <si>
    <t>55341161</t>
  </si>
  <si>
    <t>dveře ocelové exteriérové zateplené 2křídlé 1450x2480mm</t>
  </si>
  <si>
    <t>-700450738</t>
  </si>
  <si>
    <t>47</t>
  </si>
  <si>
    <t>767995114</t>
  </si>
  <si>
    <t>Montáž ostatních atypických zámečnických konstrukcí hmotnosti přes 20 do 50 kg</t>
  </si>
  <si>
    <t>kg</t>
  </si>
  <si>
    <t>39142980</t>
  </si>
  <si>
    <t>0,005*1000 "Přepočtené koeficientem množství</t>
  </si>
  <si>
    <t>48</t>
  </si>
  <si>
    <t>13011064</t>
  </si>
  <si>
    <t>úhelník ocelový rovnostranný jakost 11 375 50x50x4mm</t>
  </si>
  <si>
    <t>-207445402</t>
  </si>
  <si>
    <t>rám, svařovaný s konzolemi pro zabetonování</t>
  </si>
  <si>
    <t>"0,30x0,30m" 1*(4*0,30)*3,43"kg/bm"/1000*1,10</t>
  </si>
  <si>
    <t>49</t>
  </si>
  <si>
    <t>998767202</t>
  </si>
  <si>
    <t>Přesun hmot pro zámečnické konstrukce stanovený procentní sazbou (%) z ceny vodorovná dopravní vzdálenost do 50 m v objektech výšky přes 6 do 12 m</t>
  </si>
  <si>
    <t>470359871</t>
  </si>
  <si>
    <t>50</t>
  </si>
  <si>
    <t>-1116909504</t>
  </si>
  <si>
    <t>776</t>
  </si>
  <si>
    <t>Podlahy povlakové</t>
  </si>
  <si>
    <t>51</t>
  </si>
  <si>
    <t>776121511</t>
  </si>
  <si>
    <t>Příprava podkladu penetrace dvousložková podlah zábrana proti vlhkosti</t>
  </si>
  <si>
    <t>-1187577631</t>
  </si>
  <si>
    <t>52</t>
  </si>
  <si>
    <t>776141121</t>
  </si>
  <si>
    <t>Příprava podkladu vyrovnání samonivelační stěrkou podlah min.pevnosti 30 MPa, tloušťky do 3 mm</t>
  </si>
  <si>
    <t>671820523</t>
  </si>
  <si>
    <t>53</t>
  </si>
  <si>
    <t>776201812</t>
  </si>
  <si>
    <t>Demontáž povlakových podlahovin lepených ručně s podložkou</t>
  </si>
  <si>
    <t>539542987</t>
  </si>
  <si>
    <t>54</t>
  </si>
  <si>
    <t>776221111</t>
  </si>
  <si>
    <t>Montáž podlahovin z PVC lepením standardním lepidlem z pásů standardních</t>
  </si>
  <si>
    <t>-633420347</t>
  </si>
  <si>
    <t>55</t>
  </si>
  <si>
    <t>28412285</t>
  </si>
  <si>
    <t>krytina podlahová heterogenní tl 2mm</t>
  </si>
  <si>
    <t>-993009755</t>
  </si>
  <si>
    <t>56</t>
  </si>
  <si>
    <t>776410811</t>
  </si>
  <si>
    <t>Demontáž soklíků nebo lišt pryžových nebo plastových</t>
  </si>
  <si>
    <t>1869444519</t>
  </si>
  <si>
    <t>"m.č.101" (2*7,90+2*5,70)-1,75-0,90</t>
  </si>
  <si>
    <t>"m.č.102" (2*3,00+2*5,70)-2*0,90</t>
  </si>
  <si>
    <t>"m.č.103" (2*3,05+2*3,50)-0,80</t>
  </si>
  <si>
    <t>57</t>
  </si>
  <si>
    <t>776411112</t>
  </si>
  <si>
    <t>Montáž soklíků lepením obvodových, výšky přes 80 do 100 mm</t>
  </si>
  <si>
    <t>-2031318007</t>
  </si>
  <si>
    <t>58</t>
  </si>
  <si>
    <t>28411010</t>
  </si>
  <si>
    <t>lišta soklová PVC 20x100mm</t>
  </si>
  <si>
    <t>342371727</t>
  </si>
  <si>
    <t>52,45*1,02 "Přepočtené koeficientem množství</t>
  </si>
  <si>
    <t>59</t>
  </si>
  <si>
    <t>776991821</t>
  </si>
  <si>
    <t>Ostatní práce odstranění lepidla ručně z podlah</t>
  </si>
  <si>
    <t>-566697390</t>
  </si>
  <si>
    <t>60</t>
  </si>
  <si>
    <t>998776202</t>
  </si>
  <si>
    <t>Přesun hmot pro podlahy povlakové stanovený procentní sazbou (%) z ceny vodorovná dopravní vzdálenost do 50 m v objektech výšky přes 6 do 12 m</t>
  </si>
  <si>
    <t>-1747970969</t>
  </si>
  <si>
    <t>61</t>
  </si>
  <si>
    <t>998776203</t>
  </si>
  <si>
    <t>Přesun hmot pro podlahy povlakové stanovený procentní sazbou (%) z ceny vodorovná dopravní vzdálenost do 50 m v objektech výšky přes 12 do 24 m</t>
  </si>
  <si>
    <t>-963250336</t>
  </si>
  <si>
    <t>783</t>
  </si>
  <si>
    <t>Dokončovací práce - nátěry</t>
  </si>
  <si>
    <t>62</t>
  </si>
  <si>
    <t>783301313</t>
  </si>
  <si>
    <t>Příprava podkladu zámečnických konstrukcí před provedením nátěru odmaštění odmašťovačem ředidlovým</t>
  </si>
  <si>
    <t>569005591</t>
  </si>
  <si>
    <t>"D.1 nátěr zárubně" 0,25*(0,80+2*1,97)</t>
  </si>
  <si>
    <t>"D.2 nátěr zárubně" 0,25*(0,90+2*1,97)*3</t>
  </si>
  <si>
    <t>"D.3 nátěr zárubně" 0,25*(0,90+2*1,97)</t>
  </si>
  <si>
    <t>"D.4 nátěr zárubně" 0,25*(1,45+2*2,48)</t>
  </si>
  <si>
    <t>63</t>
  </si>
  <si>
    <t>783314101</t>
  </si>
  <si>
    <t>Základní nátěr zámečnických konstrukcí jednonásobný syntetický</t>
  </si>
  <si>
    <t>-1133809397</t>
  </si>
  <si>
    <t>64</t>
  </si>
  <si>
    <t>783315101</t>
  </si>
  <si>
    <t>Mezinátěr zámečnických konstrukcí jednonásobný syntetický standardní</t>
  </si>
  <si>
    <t>650261498</t>
  </si>
  <si>
    <t>65</t>
  </si>
  <si>
    <t>783347101</t>
  </si>
  <si>
    <t>Krycí nátěr (email) zámečnických konstrukcí jednonásobný polyuretanový</t>
  </si>
  <si>
    <t>-394205888</t>
  </si>
  <si>
    <t>784</t>
  </si>
  <si>
    <t>Dokončovací práce</t>
  </si>
  <si>
    <t>66</t>
  </si>
  <si>
    <t>784111011</t>
  </si>
  <si>
    <t>Obroušení podkladu omítky v místnostech výšky do 3,80 m</t>
  </si>
  <si>
    <t>-1567040852</t>
  </si>
  <si>
    <t>stěny</t>
  </si>
  <si>
    <t>"m.č.101" 3,10*(2*7,90+2*5,70)-1,45*2,48-0,90*1,97-1,30*1,30*2</t>
  </si>
  <si>
    <t>"m.č.102" 3,10*(2*3,00+2*5,70)-2*0,90*1,97-1,30*1,30*2</t>
  </si>
  <si>
    <t>"m.č.103" 3,10*(2*3,05+2*3,50)-0,80*1,97-1,30*1,30</t>
  </si>
  <si>
    <t>"m.č.104" 3,10*(2*2,00+2*2,50)-0,90*1,97-1,30*1,30</t>
  </si>
  <si>
    <t>"m.č.105" 3,10*(2*1,35+2*1,95)-0,80*1,97-0,90*1,97*3</t>
  </si>
  <si>
    <t>"ostění dveří" 0,13*(1,10+2*2,17)</t>
  </si>
  <si>
    <t>"ostění oken" 0,12*(1,30+2*1,30)*8</t>
  </si>
  <si>
    <t>stropy</t>
  </si>
  <si>
    <t>67</t>
  </si>
  <si>
    <t>784181101</t>
  </si>
  <si>
    <t>Penetrace podkladu jednonásobná základní akrylátová v místnostech výšky do 3,80 m</t>
  </si>
  <si>
    <t>645725600</t>
  </si>
  <si>
    <t>68</t>
  </si>
  <si>
    <t>784211111</t>
  </si>
  <si>
    <t>Malby z malířských směsí otěruvzdorných za mokra dvojnásobné, bílé za mokra otěruvzdorné velmi dobře v místnostech výšky do 3,80 m</t>
  </si>
  <si>
    <t>799860866</t>
  </si>
  <si>
    <t>69</t>
  </si>
  <si>
    <t>111942943</t>
  </si>
  <si>
    <t>Vedlejší rozpočtové náklady</t>
  </si>
  <si>
    <t>VRN3</t>
  </si>
  <si>
    <t>Zařízení staveniště</t>
  </si>
  <si>
    <t>70</t>
  </si>
  <si>
    <t>030001000</t>
  </si>
  <si>
    <t>Kč</t>
  </si>
  <si>
    <t>1024</t>
  </si>
  <si>
    <t>-417962396</t>
  </si>
  <si>
    <t>71</t>
  </si>
  <si>
    <t>032903000</t>
  </si>
  <si>
    <t>Náklady na provoz a údržbu vybavení staveniště</t>
  </si>
  <si>
    <t>1825450511</t>
  </si>
  <si>
    <t>VRN6</t>
  </si>
  <si>
    <t>Územní vlivy</t>
  </si>
  <si>
    <t>72</t>
  </si>
  <si>
    <t>065002000</t>
  </si>
  <si>
    <t>Mimostaveništní doprava materiálů</t>
  </si>
  <si>
    <t>1239133466</t>
  </si>
  <si>
    <t>VRN9</t>
  </si>
  <si>
    <t>Ostatní náklady</t>
  </si>
  <si>
    <t>73</t>
  </si>
  <si>
    <t>090001000</t>
  </si>
  <si>
    <t>Ostatní náklady - montáže a práce neuvedené v PD nebo ve VV</t>
  </si>
  <si>
    <t>1713058133</t>
  </si>
  <si>
    <t>SO 92-71-01 - Děčín Prostřední Žleb, oprava napájecího vedení</t>
  </si>
  <si>
    <t>7497100010</t>
  </si>
  <si>
    <t>Základy trakčního vedení Materiál pro úpravu kabelů u základu TV</t>
  </si>
  <si>
    <t>-1090417623</t>
  </si>
  <si>
    <t>7497100020</t>
  </si>
  <si>
    <t>Základy trakčního vedení Hloubený základ TV - materiál</t>
  </si>
  <si>
    <t>211847403</t>
  </si>
  <si>
    <t>7497100060</t>
  </si>
  <si>
    <t>Základy trakčního vedení Výztuž pro základ TV - jednodílná</t>
  </si>
  <si>
    <t>-717292454</t>
  </si>
  <si>
    <t>7497100070</t>
  </si>
  <si>
    <t>Základy trakčního vedení Svorník kotevní kovaný pro základ TV vč. povrch. úpravy dle TKP</t>
  </si>
  <si>
    <t>627225115</t>
  </si>
  <si>
    <t>7497100140</t>
  </si>
  <si>
    <t xml:space="preserve">Základy trakčního vedení Uzemnění  stožáru TV</t>
  </si>
  <si>
    <t>-1865010167</t>
  </si>
  <si>
    <t>7497200440</t>
  </si>
  <si>
    <t xml:space="preserve">Stožáry trakčního vedení Stožár TV  -  typ  ( BP 11m )    vč. podlití</t>
  </si>
  <si>
    <t>-361895700</t>
  </si>
  <si>
    <t>7497200600</t>
  </si>
  <si>
    <t>Stožáry trakčního vedení Hlavička na základ TV typu HP</t>
  </si>
  <si>
    <t>-1657383211</t>
  </si>
  <si>
    <t>7497300830</t>
  </si>
  <si>
    <t>Vodiče trakčního vedení lano 120 mm2 Cu ( lano - nosné, ZV, NV, OV, napájecích převěsů)</t>
  </si>
  <si>
    <t>796734325</t>
  </si>
  <si>
    <t>7497301070</t>
  </si>
  <si>
    <t>Vodiče trakčního vedení Distanční rozpěrka pro 2-6 lan ZV, NV, OV</t>
  </si>
  <si>
    <t>582481886</t>
  </si>
  <si>
    <t>7497301130</t>
  </si>
  <si>
    <t>Vodiče trakčního vedení Materiál sestavení pro připevnění pohonu odpojovače na stožár typu BP</t>
  </si>
  <si>
    <t>1144555559</t>
  </si>
  <si>
    <t>7497301140</t>
  </si>
  <si>
    <t>Vodiče trakčního vedení Materiál sestavení pro připevnění odpojovače na stožár typu BP</t>
  </si>
  <si>
    <t>-1213412328</t>
  </si>
  <si>
    <t>7497301150</t>
  </si>
  <si>
    <t>Vodiče trakčního vedení Pohon odpojovače motorový</t>
  </si>
  <si>
    <t>-1454768535</t>
  </si>
  <si>
    <t>7497301170</t>
  </si>
  <si>
    <t>Vodiče trakčního vedení Táhlo motorového odpojovače</t>
  </si>
  <si>
    <t>-1915173338</t>
  </si>
  <si>
    <t>7497301180</t>
  </si>
  <si>
    <t>Vodiče trakčního vedení Odpojovač nebo odpínač na stož. TV</t>
  </si>
  <si>
    <t>1965619090</t>
  </si>
  <si>
    <t>7497301230</t>
  </si>
  <si>
    <t>Vodiče trakčního vedení Kotvení dvojitého svodu z odpoj. s připoj. na TV - BP</t>
  </si>
  <si>
    <t>1057387238</t>
  </si>
  <si>
    <t>7497301430</t>
  </si>
  <si>
    <t>Vodiče trakčního vedení Kotevní lišta napáj. převěsu s 2-4 třmeny na stož. BP</t>
  </si>
  <si>
    <t>-1957653365</t>
  </si>
  <si>
    <t>7497301470</t>
  </si>
  <si>
    <t>Vodiče trakčního vedení Kotvení 2-4 lan napáj. převěsů 120 mm2 Cu s izolací zdvojený závěs</t>
  </si>
  <si>
    <t>403986478</t>
  </si>
  <si>
    <t>R</t>
  </si>
  <si>
    <t>Vodiče trakčního vedení Svorka nosná s vidlicí pro lano 95-120 mm2</t>
  </si>
  <si>
    <t>-1824264585</t>
  </si>
  <si>
    <t>7497301550</t>
  </si>
  <si>
    <t>Vodiče trakčního vedení Ukončení 4 napájecích kabelů sestavy "J" na stož. BP</t>
  </si>
  <si>
    <t>-346185768</t>
  </si>
  <si>
    <t>7497301590</t>
  </si>
  <si>
    <t>Vodiče trakčního vedení Materiál sestavení pro připevnění 1-4 kabelů na stož. BP</t>
  </si>
  <si>
    <t>1205713200</t>
  </si>
  <si>
    <t>7497301720</t>
  </si>
  <si>
    <t>Vodiče trakčního vedení Materiál sestavení připevnění 4 krytů na stož. BP</t>
  </si>
  <si>
    <t>45081657</t>
  </si>
  <si>
    <t>7497301890</t>
  </si>
  <si>
    <t>Vodiče trakčního vedení Omezovač přepětí_pro kabely vn</t>
  </si>
  <si>
    <t>331684153</t>
  </si>
  <si>
    <t>7497302140</t>
  </si>
  <si>
    <t>Vodiče trakčního vedení Montážní lávka na BP délky - 1035, 2045mm</t>
  </si>
  <si>
    <t>847319059</t>
  </si>
  <si>
    <t>7497302250</t>
  </si>
  <si>
    <t>Vodiče trakčního vedení Výstražné tabulky na stožáru T, P, BP, DS</t>
  </si>
  <si>
    <t>534300032</t>
  </si>
  <si>
    <t>7497302260</t>
  </si>
  <si>
    <t>Vodiče trakčního vedení Tabulka číslování stožárů a pohonů odpojovačů 1 - 3 znaky</t>
  </si>
  <si>
    <t>1576724603</t>
  </si>
  <si>
    <t>7497131010</t>
  </si>
  <si>
    <t>Úprava kabelů u základu trakčního vedení - obsahuje i ruční výkop v průměrné hloubce 80 cm a šíři 50 cm v zemině 4, zřízení a odstranění pažení, případně čerpání vody, demolici zpevněných ploch před úpravou, ověření kabelové trasy</t>
  </si>
  <si>
    <t>-831373772</t>
  </si>
  <si>
    <t>7497150510</t>
  </si>
  <si>
    <t>Zhotovení základu trakčního vedení včetně geodet. bodu, vytyčení a sondy, výkop zemina tř. 2 až 4 hloubeného - obsahuje výkop v zemině třídy 2-4, zřízení a odstranění pažení a bednění, betonáž, montáž svorníkového koše, montáž základní technologické výztu</t>
  </si>
  <si>
    <t>-1081370852</t>
  </si>
  <si>
    <t>Zhotovení základu trakčního vedení včetně geodet. bodu, vytyčení a sondy, výkop zemina tř. 2 až 4 hloubeného - obsahuje výkop v zemině třídy 2-4, zřízení a odstranění pažení a bednění, betonáž, montáž svorníkového koše, montáž základní technologické výztuže, montáž kovaných svorníků nebo provedení dutiny pro upevnění stožáru trakčního vedení</t>
  </si>
  <si>
    <t>7497154510</t>
  </si>
  <si>
    <t>Uzemnění stožáru trakčního vedení - obsahuje i všechny náklady na montáž dodaného zařízení se všemi pomocnými doplňujícími součástmi, měřeními a regulacemi s použitím mechanizmů a montážních souprav</t>
  </si>
  <si>
    <t>662617070</t>
  </si>
  <si>
    <t>7497251050</t>
  </si>
  <si>
    <t>Montáž stožárů trakčního vedení výšky do do 16 m, typ BP - včetně konečné regulace po zatížení</t>
  </si>
  <si>
    <t>565607295</t>
  </si>
  <si>
    <t>7497258015</t>
  </si>
  <si>
    <t>Montáž hlavičky na základ trakčního vedení typ HP</t>
  </si>
  <si>
    <t>1247922145</t>
  </si>
  <si>
    <t>7497350910</t>
  </si>
  <si>
    <t>Montáž distanční rozpěrky zesilovacího, napájecího a obcházecího vedení pro 2-6 lan</t>
  </si>
  <si>
    <t>-508158747</t>
  </si>
  <si>
    <t>7497350960</t>
  </si>
  <si>
    <t>Tažení lana pro zesilovací, napájecí a obcházecí vedení do 240 mm2 Cu, AlFe</t>
  </si>
  <si>
    <t>251266340</t>
  </si>
  <si>
    <t>7497350970</t>
  </si>
  <si>
    <t>Montáž odpojovače motorového</t>
  </si>
  <si>
    <t>437639505</t>
  </si>
  <si>
    <t>7497350990</t>
  </si>
  <si>
    <t>Montáž odpojovače nebo odpínače, příp. s uzemňovacím nožem na stožár trakčního vedení</t>
  </si>
  <si>
    <t>-1092536162</t>
  </si>
  <si>
    <t>7497351020</t>
  </si>
  <si>
    <t>Montáž kotvení svodu z odpojovače s připojením na trakční vedení dvojitého na stožár BP</t>
  </si>
  <si>
    <t>1654215127</t>
  </si>
  <si>
    <t>7497351165</t>
  </si>
  <si>
    <t>Připevnění kotevní lišty napáj. převěsu s 2-4 třmeny na stožár BP</t>
  </si>
  <si>
    <t>-916176623</t>
  </si>
  <si>
    <t>7497351190</t>
  </si>
  <si>
    <t>Kotvení lana napáj. převěsu 2 - 4 120 mm2 Cu s izolací zdvojený závěs</t>
  </si>
  <si>
    <t>1711988820</t>
  </si>
  <si>
    <t>Montáž svorky nosné s vidlicí pro lano 95-120 mm2</t>
  </si>
  <si>
    <t>179382827</t>
  </si>
  <si>
    <t>7497351245</t>
  </si>
  <si>
    <t>Montáž ukončení napájecího kabelu čtyř, sestavy "J" na stožár P, T, BP</t>
  </si>
  <si>
    <t>-97429751</t>
  </si>
  <si>
    <t>7497351275</t>
  </si>
  <si>
    <t>Připevnění kabelu 1 - 4 kabelů na stožár BP</t>
  </si>
  <si>
    <t>1540331196</t>
  </si>
  <si>
    <t>7497351336</t>
  </si>
  <si>
    <t>Připevnění krytu na stožár P, T, BP čtyř</t>
  </si>
  <si>
    <t>1674920179</t>
  </si>
  <si>
    <t>7497351475</t>
  </si>
  <si>
    <t>Montáž omezovače přepětí pro kabely vn</t>
  </si>
  <si>
    <t>1559393588</t>
  </si>
  <si>
    <t>7497351675</t>
  </si>
  <si>
    <t>Montáž montážních lávek na BP délky 1035, 2045 mm</t>
  </si>
  <si>
    <t>1287389643</t>
  </si>
  <si>
    <t>7497351770</t>
  </si>
  <si>
    <t>Montáž výstražných tabulek na stožáru T, P, BP, DS</t>
  </si>
  <si>
    <t>102093205</t>
  </si>
  <si>
    <t>7497351780</t>
  </si>
  <si>
    <t>Číslování stožárů a pohonů odpojovačů 1 - 3 znaky</t>
  </si>
  <si>
    <t>1172163736</t>
  </si>
  <si>
    <t>7497655010</t>
  </si>
  <si>
    <t>Tažné hnací vozidlo k pracovním soupravám pro montáž a demontáž - obsahuje i veškeré výkony tažného hnacího vozidla pro posun montážní techniky v kolejišti</t>
  </si>
  <si>
    <t>hod</t>
  </si>
  <si>
    <t>1271421315</t>
  </si>
  <si>
    <t>7497271035</t>
  </si>
  <si>
    <t>Demontáže zařízení trakčního vedení stožáru BP, AP - demontáž stávajícího zařízení se všemi pomocnými doplňujícími úpravami</t>
  </si>
  <si>
    <t>-149762830</t>
  </si>
  <si>
    <t>7497271050</t>
  </si>
  <si>
    <t>Demontáže zařízení trakčního vedení stožáru konzoly ZV, OV - demontáž stávajícího zařízení se všemi pomocnými doplňujícími úpravami , včetně závěsu</t>
  </si>
  <si>
    <t>-928255111</t>
  </si>
  <si>
    <t>7497371350</t>
  </si>
  <si>
    <t>Demontáže zařízení trakčního vedení kotvení zesilovacího, napájecího, obcházecího vedení včetně připevnění lišt - demontáž stávajícího zařízení se všemi pomocnými doplňujícími úpravami</t>
  </si>
  <si>
    <t>-1700775826</t>
  </si>
  <si>
    <t>7497371410</t>
  </si>
  <si>
    <t>Demontáže zařízení trakčního vedení lana zesilovacího vedení stříhání - demontáž stávajícího zařízení se všemi pomocnými doplňujícími úpravami</t>
  </si>
  <si>
    <t>1005407059</t>
  </si>
  <si>
    <t>7497371425</t>
  </si>
  <si>
    <t>Demontáže zařízení trakčního vedení lana zesilovacího vedení odpojovače s pohonem včetně svodu - demontáž stávajícího zařízení se všemi pomocnými doplňujícími úpravami</t>
  </si>
  <si>
    <t>1345471354</t>
  </si>
  <si>
    <t>7498150520</t>
  </si>
  <si>
    <t>Vyhotovení výchozí revizní zprávy pro opravné práce pro objem investičních nákladů přes 500 000 do 1 000 000 Kč - celková prohlídka zařízení provozního souboru nebo stavebního objektu včetně měření, zkoušek zařízení tohoto provozního souboru nebo stavební</t>
  </si>
  <si>
    <t>-1335136631</t>
  </si>
  <si>
    <t>Vyhotovení výchozí revizní zprávy pro opravné práce pro objem investičních nákladů přes 500 000 do 1 000 000 Kč - celková prohlídka zařízení provozního souboru nebo stavebního objektu včetně měření, zkoušek zařízení tohoto provozního souboru nebo stavebního objektu revizním technikem na zařízení podle požadavku ČSN, včetně hodnocení a vyhotovení celkové revizní zprávy</t>
  </si>
  <si>
    <t>7498150525</t>
  </si>
  <si>
    <t>Vyhotovení výchozí revizní zprávy příplatek za každých dalších i započatých 500 000 Kč přes 1 000 000 Kč</t>
  </si>
  <si>
    <t>-842661846</t>
  </si>
  <si>
    <t>7498155010</t>
  </si>
  <si>
    <t>Měření parametrů trakčního vedení dle ČSN měřícím vozem - obsahuje cenu měření a kontrolu parametrů trolejových vedení a trakčních zařízení</t>
  </si>
  <si>
    <t>den</t>
  </si>
  <si>
    <t>1940836855</t>
  </si>
  <si>
    <t>7498351010</t>
  </si>
  <si>
    <t>Vydání průkazu způsobilosti pro funkční celek, provizorní stav - vyhotovení dokladu o silnoproudých zařízeních a vydání průkazu způsobilosti</t>
  </si>
  <si>
    <t>-595725348</t>
  </si>
  <si>
    <t>7498352010</t>
  </si>
  <si>
    <t>Vydání příkazu "B" jednoduché pracoviště - vyhotovení příkazu "B" pro zajištění pracoviště při práci na vypnutém a zajištěném zařízení vn</t>
  </si>
  <si>
    <t>-425707457</t>
  </si>
  <si>
    <t>7498451010</t>
  </si>
  <si>
    <t>Měření zemničů zemních odporů - zemniče prvního nebo samostatného - včetně vyhotovení protokolu</t>
  </si>
  <si>
    <t>-117380461</t>
  </si>
  <si>
    <t>7498456020</t>
  </si>
  <si>
    <t>Zkoušky vodičů a kabelů vn provoz měřícího vozu po dobu zkoušek vn kabelů - pro 1 kus/žílu/vn kabelu - provoz měřícího vozu po dobu zkoušek</t>
  </si>
  <si>
    <t>-58612518</t>
  </si>
  <si>
    <t>7499151040</t>
  </si>
  <si>
    <t>Dokončovací práce zaškolení obsluhy - seznámení obsluhy s funkcemi zařízení včetně odevzdání dokumentace skutečného provedení</t>
  </si>
  <si>
    <t>-927495099</t>
  </si>
  <si>
    <t>7499251010</t>
  </si>
  <si>
    <t>Montáž bezpečnostní tabulky výstražné nebo označovací</t>
  </si>
  <si>
    <t>1471215550</t>
  </si>
  <si>
    <t>961055111</t>
  </si>
  <si>
    <t>Bourání základů ze ŽB</t>
  </si>
  <si>
    <t>-1767747434</t>
  </si>
  <si>
    <t>9791003000</t>
  </si>
  <si>
    <t>Odvoz vybouraných materiálů vybouraných hmot nebo konstrukcí do 1 km</t>
  </si>
  <si>
    <t>13598531</t>
  </si>
  <si>
    <t>9791004000</t>
  </si>
  <si>
    <t>Odvoz vybouraných materiálů vybouraných hmot nebo konstrukcí příplatek ZKD 1 km u odvozu</t>
  </si>
  <si>
    <t>tkm</t>
  </si>
  <si>
    <t>595969908</t>
  </si>
  <si>
    <t>9791021000</t>
  </si>
  <si>
    <t>Poplatek za uložení odpadu na oficiální skládku</t>
  </si>
  <si>
    <t>1278584406</t>
  </si>
  <si>
    <t>012103000</t>
  </si>
  <si>
    <t>Geodetické práce před opravou</t>
  </si>
  <si>
    <t>230477848</t>
  </si>
  <si>
    <t>012303000</t>
  </si>
  <si>
    <t>Geodetické práce po ukončení opravy</t>
  </si>
  <si>
    <t>1519492695</t>
  </si>
  <si>
    <t>SO 92-76-01 - Děčín Prostřední Žleb, oprava SpS - DOÚO</t>
  </si>
  <si>
    <t>132212102</t>
  </si>
  <si>
    <t>Hloubení zapažených i nezapažených rýh šířky do 600 mm ručním nebo pneumatickým nářadím s urovnáním dna do předepsaného profilu a spádu v horninách tř. 3 nesoudržných</t>
  </si>
  <si>
    <t>M3</t>
  </si>
  <si>
    <t xml:space="preserve">UOŽI  2018</t>
  </si>
  <si>
    <t>-1691744589</t>
  </si>
  <si>
    <t>174101101</t>
  </si>
  <si>
    <t>Zásyp sypaninou z jakékoliv horniny s uložením výkopku ve vrstvách se zhutněním jam, šachet, rýh nebo kolem objektů v těchto vykopávkách</t>
  </si>
  <si>
    <t>-1813302772</t>
  </si>
  <si>
    <t>181951102</t>
  </si>
  <si>
    <t>Úprava pláně vyrovnáním výškových rozdílů v hornině tř. 1 až 4 se zhutněním</t>
  </si>
  <si>
    <t>M2</t>
  </si>
  <si>
    <t>319943763</t>
  </si>
  <si>
    <t>7491100130</t>
  </si>
  <si>
    <t>Trubková vedení Ohebné elektroinstalační trubky KOPOFLEX 110 rudá</t>
  </si>
  <si>
    <t>-1557845178</t>
  </si>
  <si>
    <t>460520174</t>
  </si>
  <si>
    <t>Montáž trubek ochranných uložených volně do rýhy plastových ohebných, vnitřního průměru přes 90 do 110 mm</t>
  </si>
  <si>
    <t>1629511623</t>
  </si>
  <si>
    <t>7592700655</t>
  </si>
  <si>
    <t>Upozorňovadla, značky Upozorňovadla, značky Ostatní Fólie výstražná červená š34cm (HM0673909992034)</t>
  </si>
  <si>
    <t>-796722096</t>
  </si>
  <si>
    <t>7593505150</t>
  </si>
  <si>
    <t>Pokládka výstražné fólie do výkopu</t>
  </si>
  <si>
    <t>1327074931</t>
  </si>
  <si>
    <t>1664061434</t>
  </si>
  <si>
    <t>7492502160</t>
  </si>
  <si>
    <t xml:space="preserve">Kabely, vodiče, šňůry Cu - nn Kabel silový více-žílový Cu, plastová izolace CYKY 12J4  (12Cx4)</t>
  </si>
  <si>
    <t>800631191</t>
  </si>
  <si>
    <t>7492555028</t>
  </si>
  <si>
    <t>Montáž kabelů vícežílových Cu 12 x 4 mm2 - uložení do země, chráničky, na rošty, pod omítku apod.</t>
  </si>
  <si>
    <t>288154759</t>
  </si>
  <si>
    <t>7492502120</t>
  </si>
  <si>
    <t xml:space="preserve">Kabely, vodiče, šňůry Cu - nn Kabel silový více-žílový Cu, plastová izolace CYKY 7J4  (7Cx4)</t>
  </si>
  <si>
    <t>-1522388288</t>
  </si>
  <si>
    <t>7492555026</t>
  </si>
  <si>
    <t>Montáž kabelů vícežílových Cu 7 x 4 mm2 - uložení do země, chráničky, na rošty, pod omítku apod.</t>
  </si>
  <si>
    <t>-1988694981</t>
  </si>
  <si>
    <t>7492751040</t>
  </si>
  <si>
    <t>Montáž ukončení kabelů nn v rozvaděči nebo na přístroji izolovaných s označením 7 - 12-ti žílových do 4 mm2 - montáž kabelové koncovky nebo záklopky včetně odizolování pláště a izolace žil kabelu, ukončení žil v rozvaděči, upevnění kabelových ok, roz. tru</t>
  </si>
  <si>
    <t>-822597422</t>
  </si>
  <si>
    <t>Montáž ukončení kabelů nn v rozvaděči nebo na přístroji izolovaných s označením 7 - 12-ti žílových do 4 mm2 - montáž kabelové koncovky nebo záklopky včetně odizolování pláště a izolace žil kabelu, ukončení žil v rozvaděči, upevnění kabelových ok, roz. trubice, zakončení stínění apod.</t>
  </si>
  <si>
    <t>7492400460</t>
  </si>
  <si>
    <t>Označovací štítek na kabel (100 ks)</t>
  </si>
  <si>
    <t>SADA</t>
  </si>
  <si>
    <t>-23561212</t>
  </si>
  <si>
    <t>7494758020</t>
  </si>
  <si>
    <t>označovací štítek</t>
  </si>
  <si>
    <t>197401583</t>
  </si>
  <si>
    <t>7496275025</t>
  </si>
  <si>
    <t>Demontáž odpojovačů jednopólových venkovních bez uzemňovače, Ua/Ui 80/170 kV, do 1250 A pro vertikální nebo horizontální montáž, včetně příslušenství, táhel a ložisek pohonu</t>
  </si>
  <si>
    <t>2070654240</t>
  </si>
  <si>
    <t>7493500050</t>
  </si>
  <si>
    <t>Dálkové ovládání úsekových odpojovačů ( DOÚO ), Ovladače pro dálkové ovládání motorových pohonů trakčních odpojovačů pro 16 motorových pohonů</t>
  </si>
  <si>
    <t>-478446313</t>
  </si>
  <si>
    <t>7496553010</t>
  </si>
  <si>
    <t>Montáž dálkového ovládání úsekových odpojovačů (DOÚO), ovladače motorových pohonů trakčních odpojovačů</t>
  </si>
  <si>
    <t>-1350327206</t>
  </si>
  <si>
    <t>7493500060</t>
  </si>
  <si>
    <t>Dálkové ovládání úsekových odpojovačů ( DOÚO ), Napájecí souprava DOÚO s oddělovacím transformátorem</t>
  </si>
  <si>
    <t>880415955</t>
  </si>
  <si>
    <t>7496553040</t>
  </si>
  <si>
    <t>Montáž dálkového ovládání úsekových odpojovačů (DOÚO), napájecí soupravy pro ovladač DOÚO s oddělovacím transformátorem</t>
  </si>
  <si>
    <t>1934303983</t>
  </si>
  <si>
    <t>7496701990</t>
  </si>
  <si>
    <t>UPS do max.10kVA včetně monitoringu a řízení činnosti servery</t>
  </si>
  <si>
    <t>179645338</t>
  </si>
  <si>
    <t>7496654015</t>
  </si>
  <si>
    <t>Montáž UPS , do 3x400 V do 30 KVA</t>
  </si>
  <si>
    <t>-1283837294</t>
  </si>
  <si>
    <t>7496700070</t>
  </si>
  <si>
    <t>Dálkový ovladač úsekových odpojovačů řízený automatem PLC pro dálkové ovládání motorových pohonů trakčních odpojovačů pro 16 motorových pohonů</t>
  </si>
  <si>
    <t>-152540879</t>
  </si>
  <si>
    <t>7496553030</t>
  </si>
  <si>
    <t>Montáž dálkového ovládání úsekových odpojovačů (DOÚO), řídící PLC jednotky do ovladače dálkového ovládání motorových pohonů trakčních odpojovačů</t>
  </si>
  <si>
    <t>1442926114</t>
  </si>
  <si>
    <t>7493300880</t>
  </si>
  <si>
    <t>Svorkovnicová skříň plastová pro DOÚO venkovní pilířová/zapuštěná od 121 do 160 svorek</t>
  </si>
  <si>
    <t>743340498</t>
  </si>
  <si>
    <t>7496553054</t>
  </si>
  <si>
    <t>Montáž dálkového ovládání úsekových odpojovačů (DOÚO), svorkovnicové skříně pro DOÚO venkovní pilíř</t>
  </si>
  <si>
    <t>191141131</t>
  </si>
  <si>
    <t>1184921572</t>
  </si>
  <si>
    <t>-1632292950</t>
  </si>
  <si>
    <t>1413164511</t>
  </si>
  <si>
    <t>7499151030</t>
  </si>
  <si>
    <t>zkušební provoz</t>
  </si>
  <si>
    <t>638655698</t>
  </si>
  <si>
    <t>zaškolení obsluhy</t>
  </si>
  <si>
    <t>-1865614432</t>
  </si>
  <si>
    <t>SO 93-10-01 - Děčín Prostřední Žleb - Děčín Dolní Žleb, železniční svršek</t>
  </si>
  <si>
    <t>1 - ZRN</t>
  </si>
  <si>
    <t>Úroveň 3:</t>
  </si>
  <si>
    <t>SO 01 - SO 01 - 1. TK Prostřední Žleb - Dolní Žleb</t>
  </si>
  <si>
    <t xml:space="preserve">    5 - Komunikace pozemní</t>
  </si>
  <si>
    <t>Komunikace pozemní</t>
  </si>
  <si>
    <t>5905085055</t>
  </si>
  <si>
    <t>Souvislé čištění KL strojně koleje pražce betonové rozdělení "u"</t>
  </si>
  <si>
    <t>km</t>
  </si>
  <si>
    <t>-694679532</t>
  </si>
  <si>
    <t>Souvislé čištění KL strojně koleje pražce betonové rozdělení "u". Poznámka: 1. V cenách jsou započteny náklady na kontinuální čištění KL strojní čističkou, případné vložení geosyntetika, rozprostření výzisku na terén nebo naložení na dopravní prostředek, zdvih, úpravu směrového a výškového uspořádání včetně měření mezních stavebních odchylek dle ČSN a technologických veličin, předání tištěných výstupů a úpravu KL do profilu. Platí i pro čištění KL současně s výměnou pražců. 2. V cenách nejsou obsaženy náklady na snížení KL pod patou kolejnice, následnou úpravu směrového a výškového uspořádání dodávku a doplnění kameniva.</t>
  </si>
  <si>
    <t>vč. (0. a 1. podbití)</t>
  </si>
  <si>
    <t>5,160</t>
  </si>
  <si>
    <t>5906035120</t>
  </si>
  <si>
    <t>Souvislá výměna pražců současně s výměnou nebo čištěním KL pražce betonové příčné vystrojené</t>
  </si>
  <si>
    <t>1173766790</t>
  </si>
  <si>
    <t>Souvislá výměna pražců současně s výměnou nebo čištěním KL pražce betonové příčné vystrojené. Poznámka: 1. V cenách jsou započteny náklady na demontáž upevňovadel, výměnu pražců, montáž upevňovadel. U nevystrojených a výhybkových pražců dřevěných vrtání otvorů pro vrtule. 2. V cenách nejsou obsaženy náklady na odstranění KL, rozrušení lavičky, podbití pražce, úpravu KL do profilu, snížení KL pod patou kolejnice, doplnění kameniva, dodávku materiálu, dopravu výzisku na skládku a skládkovné.</t>
  </si>
  <si>
    <t>5907020085</t>
  </si>
  <si>
    <t>Souvislá výměna kolejnic současně s výměnou pražců tv. UIC60 rozdělení "u"</t>
  </si>
  <si>
    <t>446815067</t>
  </si>
  <si>
    <t>Souvislá výměna kolejnic současně s výměnou pražců tv. UIC60 rozdělení "u". Poznámka: 1. V cenách jsou započteny náklady na demontáž upevňovadel, výměnu kolejnic,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</si>
  <si>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5907010020</t>
  </si>
  <si>
    <t>Výměna LISŮ tv. UIC60 rozdělení "u"</t>
  </si>
  <si>
    <t>1638312488</t>
  </si>
  <si>
    <t>Výměna LISŮ tv. UIC60 rozdělení "u". Poznámka: 1. V cenách jsou započteny náklady na demontáž upevňovadel, výměnu LISU, montáž upevňovadel, případnou úpravu dilatačních spár, zřízení nebo demontáž prozatímních styků a ošetření součástí mazivem. 2. V cenách nejsou započteny náklady na dělení kolejnic, zřízení svaru, demontáž nebo montáž styků.</t>
  </si>
  <si>
    <t>16*3,5</t>
  </si>
  <si>
    <t>5957122005</t>
  </si>
  <si>
    <t>Lepený izolovaný styk tv. UIC60 z kolejnic vyšší jakosti délky 3,50 m</t>
  </si>
  <si>
    <t>1663263627</t>
  </si>
  <si>
    <t>5910135010</t>
  </si>
  <si>
    <t>Demontáž pražcové kotvy v koleji</t>
  </si>
  <si>
    <t>1908691204</t>
  </si>
  <si>
    <t>Demontáž pražcové kotvy v koleji. Poznámka: 1. V cenách jsou započteny náklady na odstranění kameniva, demontáž, dohození a úpravu kameniva a naložení výzisku na dopravní prostředek.</t>
  </si>
  <si>
    <t>5907050110</t>
  </si>
  <si>
    <t>Dělení kolejnic kyslíkem tv. UIC60 nebo R65</t>
  </si>
  <si>
    <t>291082742</t>
  </si>
  <si>
    <t>Dělení kolejnic kyslíkem tv. UIC60 nebo R65. Poznámka: 1. V cenách jsou započteny náklady na manipulaci podložení, označení a provedení řezu kolejnice.</t>
  </si>
  <si>
    <t>5907050120</t>
  </si>
  <si>
    <t>Dělení kolejnic kyslíkem tv. S49</t>
  </si>
  <si>
    <t>-1069559702</t>
  </si>
  <si>
    <t>Dělení kolejnic kyslíkem tv. S49. Poznámka: 1. V cenách jsou započteny náklady na manipulaci podložení, označení a provedení řezu kolejnice.</t>
  </si>
  <si>
    <t>5910015010</t>
  </si>
  <si>
    <t>Odtavovací stykové svařování mobilní svářečkou kolejnic nových délky do 150 m tv. UIC60</t>
  </si>
  <si>
    <t>svar</t>
  </si>
  <si>
    <t>1064677810</t>
  </si>
  <si>
    <t>Odtavovací stykové svařování mobilní svářečkou kolejnic nových délky do 150 m tv. UIC60. Poznámka: 1. V cenách jsou započteny náklady na vybrání kameniva z mezipražcového prostoru, broušení kontaktních ploch, přisunutí kolejnice na svar, vyrovnání a svaření kolejnic, seříznutí svarového výronku v celém profilu kolejnice, obroušení pojížděných ploch, vizuální prohlídka, měření geometrie svaru a vedení výrobní dokumentace. 2. V cenách nejsou obsaženy náklady na kontrolu svaru ultrazvukem, podbití pražců a demontáž styku.</t>
  </si>
  <si>
    <t>5910020010</t>
  </si>
  <si>
    <t>Svařování kolejnic termitem plný předehřev standardní spára svar sériový tv. UIC60</t>
  </si>
  <si>
    <t>-1772610778</t>
  </si>
  <si>
    <t>Svařování kolejnic termitem plný předehřev standardní spára svar sériový tv. UIC60.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</si>
  <si>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5910035010</t>
  </si>
  <si>
    <t>Dosažení dovolené upínací teploty v BK prodloužením kolejnicového pásu v koleji tv. UIC60</t>
  </si>
  <si>
    <t>1953872045</t>
  </si>
  <si>
    <t>Dosažení dovolené upínací teploty v BK prodloužením kolejnicového pásu v koleji tv. UIC60. Poznámka: 1. V cenách jsou započteny náklady na montáž a demontáž napínacího zařízení nebo ohřevu kolejnic a udržování potřebného prodloužení kolejnicového pásu. 2. V cenách nejsou obsaženy náklady na demontáž upevňovadel a kolejnicových spojek.</t>
  </si>
  <si>
    <t>5910040230</t>
  </si>
  <si>
    <t>Umožnění volné dilatace kolejnice bez demontáže nebo montáže upevňovadel s osazením a odstraněním kluzných podložek rozdělení pražců "u"</t>
  </si>
  <si>
    <t>-743960236</t>
  </si>
  <si>
    <t>Umožnění volné dilatace kolejnice bez demontáže nebo montáže upevňovadel s osazením a odstraněním kluzných podložek rozdělení pražců "u". Poznámka: 1. V cenách jsou započteny náklady na uvolnění, demontáž a rovnoměrné prodloužení nebo zkrácení kolejnice, vyznačení značek a vedení dokumentace. 2. V cenách nejsou obsaženy náklady na demontáž kolejnicových spojek.</t>
  </si>
  <si>
    <t>5905025110</t>
  </si>
  <si>
    <t>Doplnění stezky štěrkodrtí souvislé</t>
  </si>
  <si>
    <t>447732740</t>
  </si>
  <si>
    <t>Doplnění stezky štěrkodrtí souvislé. Poznámka: 1. V cenách jsou započteny náklady na doplnění kameniva stezky ojediněle ručně z vozíku nebo souvisle mechanizací z vozíků nebo železničních vozů. 2. V cenách nejsou obsaženy náklady na dodávku kameniva.</t>
  </si>
  <si>
    <t>5955101030</t>
  </si>
  <si>
    <t>Kamenivo drcené drť frakce 8/16</t>
  </si>
  <si>
    <t>-1242575756</t>
  </si>
  <si>
    <t>15*1,8</t>
  </si>
  <si>
    <t>5914015010</t>
  </si>
  <si>
    <t>Čištění odvodňovacích zařízení ručně příkop zpevněný</t>
  </si>
  <si>
    <t>-2114282531</t>
  </si>
  <si>
    <t>Čištění odvodňovacích zařízení ručně příkop zpevněný. Poznámka: 1. V cenách jsou započteny náklady na vyčištění od nánosu a nečistot a rozprostření výzisku na terén nebo naložení na dopravní prostředek. 2. V cenách nejsou obsaženy náklady na dopravu a skládkovné.</t>
  </si>
  <si>
    <t>5914015030</t>
  </si>
  <si>
    <t>Čištění odvodňovacích zařízení ručně příkopová zídka bez krytu</t>
  </si>
  <si>
    <t>-1064455173</t>
  </si>
  <si>
    <t>Čištění odvodňovacích zařízení ručně příkopová zídka bez krytu. Poznámka: 1. V cenách jsou započteny náklady na vyčištění od nánosu a nečistot a rozprostření výzisku na terén nebo naložení na dopravní prostředek. 2. V cenách nejsou obsaženy náklady na dopravu a skládkovné.</t>
  </si>
  <si>
    <t>5905105030</t>
  </si>
  <si>
    <t>Doplnění KL kamenivem souvisle strojně v koleji</t>
  </si>
  <si>
    <t>-1741931201</t>
  </si>
  <si>
    <t>Doplnění KL kamenivem souvisle strojně v koleji. Poznámka: 1. V cenách jsou započteny náklady na doplnění kameniva ojediněle ručně vidlemi a/nebo souvisle strojně z výsypných vozů případně nakladačem. 2. V cenách nejsou obsaženy náklady na dodávku kameniva.</t>
  </si>
  <si>
    <t>5909050010</t>
  </si>
  <si>
    <t>Stabilizace kolejového lože koleje nově zřízeného nebo čistého</t>
  </si>
  <si>
    <t>-800359908</t>
  </si>
  <si>
    <t>Stabilizace kolejového lože koleje nově zřízeného nebo čistého. Poznámka: 1. V cenách jsou započteny náklady na stabilizaci v režimu s řízeným (konstantním) poklesem včetně měření a předání tištěných výstupů.</t>
  </si>
  <si>
    <t>5955101005</t>
  </si>
  <si>
    <t>Kamenivo drcené štěrk frakce 31,5/63 třídy min. BII</t>
  </si>
  <si>
    <t>-130606414</t>
  </si>
  <si>
    <t>3100*1,5</t>
  </si>
  <si>
    <t>9902100500</t>
  </si>
  <si>
    <t xml:space="preserve">Doprava dodávek zhotovitele, dodávek objednatele nebo výzisku mechanizací přes 3,5 t sypanin  do 60 km</t>
  </si>
  <si>
    <t>634620489</t>
  </si>
  <si>
    <t>Doprava dodávek zhotovitele, dodávek objednatele nebo výzisku mechanizací přes 3,5 t sypanin do 60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</si>
  <si>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"nový štěrk" 4650</t>
  </si>
  <si>
    <t>"na stezky" 27</t>
  </si>
  <si>
    <t>9902201200</t>
  </si>
  <si>
    <t>Doprava dodávek zhotovitele, dodávek objednatele nebo výzisku mechanizací přes 3,5 t objemnějšího kusového materiálu do 350 km</t>
  </si>
  <si>
    <t>-65644284</t>
  </si>
  <si>
    <t>Doprava dodávek zhotovitele, dodávek objednatele nebo výzisku mechanizací přes 3,5 t objemnějšího kusového materiálu do 350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</si>
  <si>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nový mat. - pražce</t>
  </si>
  <si>
    <t>8700*0,32705</t>
  </si>
  <si>
    <t>LIS</t>
  </si>
  <si>
    <t>4,013</t>
  </si>
  <si>
    <t>9902209100</t>
  </si>
  <si>
    <t>Doprava dodávek zhotovitele, dodávek objednatele nebo výzisku mechanizací přes 3,5 t objemnějšího kusového materiálu příplatek za každý další 1 km</t>
  </si>
  <si>
    <t>795776539</t>
  </si>
  <si>
    <t>Doprava dodávek zhotovitele, dodávek objednatele nebo výzisku mechanizací přes 3,5 t objemnějšího kusového materiálu příplatek za každý další 1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</si>
  <si>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pražce</t>
  </si>
  <si>
    <t>50*2845,335</t>
  </si>
  <si>
    <t>9902900200</t>
  </si>
  <si>
    <t xml:space="preserve">Naložení  objemnějšího kusového materiálu, vybouraných hmot</t>
  </si>
  <si>
    <t>395464500</t>
  </si>
  <si>
    <t>Naložení objemnějšího kusového materiálu, vybouraných hmot Poznámka: Ceny jsou určeny pro nakládání materiálu v případech, kdy není naložení součástí dodávky materiálu nebo není uvedeno v popisu cen a pro nakládání z meziskládky. Ceny se použijí i pro nakládání materiálu z vlastních zásob objednatele.</t>
  </si>
  <si>
    <t>výzisk - kolejnice (50% 120m, 50% 18-20m)</t>
  </si>
  <si>
    <t>510</t>
  </si>
  <si>
    <t>9902200100</t>
  </si>
  <si>
    <t>Doprava dodávek zhotovitele, dodávek objednatele nebo výzisku mechanizací přes 3,5 t objemnějšího kusového materiálu do 10 km</t>
  </si>
  <si>
    <t>-389837962</t>
  </si>
  <si>
    <t>Doprava dodávek zhotovitele, dodávek objednatele nebo výzisku mechanizací přes 3,5 t objemnějšího kusového materiálu do 10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</si>
  <si>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výzisk - kolejnice</t>
  </si>
  <si>
    <t>výzisk - pražce</t>
  </si>
  <si>
    <t>2225</t>
  </si>
  <si>
    <t>9902900100</t>
  </si>
  <si>
    <t xml:space="preserve">Naložení  sypanin, drobného kusového materiálu, suti</t>
  </si>
  <si>
    <t>-634407871</t>
  </si>
  <si>
    <t>Naložení sypanin, drobného kusového materiálu, suti Poznámka: Ceny jsou určeny pro nakládání materiálu v případech, kdy není naložení součástí dodávky materiálu nebo není uvedeno v popisu cen a pro nakládání z meziskládky. Ceny se použijí i pro nakládání materiálu z vlastních zásob objednatele.</t>
  </si>
  <si>
    <t>výzisk - výměna ŠL</t>
  </si>
  <si>
    <t>6300</t>
  </si>
  <si>
    <t>9902100200</t>
  </si>
  <si>
    <t xml:space="preserve">Doprava dodávek zhotovitele, dodávek objednatele nebo výzisku mechanizací přes 3,5 t sypanin  do 20 km</t>
  </si>
  <si>
    <t>-879416932</t>
  </si>
  <si>
    <t>Doprava dodávek zhotovitele, dodávek objednatele nebo výzisku mechanizací přes 3,5 t sypanin do 20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</si>
  <si>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9909000100</t>
  </si>
  <si>
    <t>Poplatek za uložení suti nebo hmot na oficiální skládku</t>
  </si>
  <si>
    <t>-2596019</t>
  </si>
  <si>
    <t>Poplatek za uložení suti nebo hmot na oficiální skládku Poznámka: V cenách jsou započteny náklady na uložení stavebního odpadu na oficiální skládku.Je třeba zohlednit regionální rozdíly v cenách poplatků za uložení suti a odpadů. Tyto se mohou výrazně lišit s ohledem nejen na region, ale také na množství a druh ukládaného odpadu.</t>
  </si>
  <si>
    <t>9903200100</t>
  </si>
  <si>
    <t>Přeprava mechanizace na místo prováděných prací o hmotnosti přes 12 t přes 50 do 100 km</t>
  </si>
  <si>
    <t>-1757193849</t>
  </si>
  <si>
    <t>Přeprava mechanizace na místo prováděných prací o hmotnosti přes 12 t přes 50 do 100 km Poznámka: Ceny jsou určeny pro dopravu mechanizmů na místo prováděných prací po silnici i po kolejích.V ceně jsou započteny i náklady na zpáteční cestu dopravního prostředku. Měrnou jednotkou je kus přepravovaného stroje.</t>
  </si>
  <si>
    <t xml:space="preserve">bagr, ASP, pluh, čist., stabil. </t>
  </si>
  <si>
    <t>SO 02 - SO 02 - 2. TK Prostřední Žleb - Dolní Žleb</t>
  </si>
  <si>
    <t>-2046643958</t>
  </si>
  <si>
    <t>5,100</t>
  </si>
  <si>
    <t>113038384</t>
  </si>
  <si>
    <t>-479930378</t>
  </si>
  <si>
    <t>-1908366376</t>
  </si>
  <si>
    <t>1044785749</t>
  </si>
  <si>
    <t>1938084619</t>
  </si>
  <si>
    <t>1683990294</t>
  </si>
  <si>
    <t>1438770319</t>
  </si>
  <si>
    <t>-1020804250</t>
  </si>
  <si>
    <t>-1096124382</t>
  </si>
  <si>
    <t>-1980267099</t>
  </si>
  <si>
    <t>-2021984976</t>
  </si>
  <si>
    <t>5904030010</t>
  </si>
  <si>
    <t>Likvidace porostu odhrnutí včetně kořenů</t>
  </si>
  <si>
    <t>-1301468457</t>
  </si>
  <si>
    <t>Likvidace porostu odhrnutí včetně kořenů. Poznámka: 1. V cenách jsou započteny náklady na naložení na dopravní prostředek a uložení na skládku. 2. V cenách nejsou obsaženy náklady na dopravu a skládkovné.</t>
  </si>
  <si>
    <t>5904035010</t>
  </si>
  <si>
    <t>Kácení stromů se sklonem terénu do 1:2 obvodem kmene od 31 do 63 cm</t>
  </si>
  <si>
    <t>-979826115</t>
  </si>
  <si>
    <t>Kácení stromů se sklonem terénu do 1:2 obvodem kmene od 31 do 63 cm. Poznámka: 1. V cenách jsou započteny náklady na kácení, odvětvení a rozřezání kmene na metry, snesení a likvidaci odpadu spálením, štěpkováním nebo jeho naložení na dopravní prostředek a uložení na skládku. Obvod kmene je měřen ve výšce 1,3 m od úrovně terénu. 2. V cenách nejsou obsaženy náklady na dopravu a skládkovné.</t>
  </si>
  <si>
    <t>5904035020</t>
  </si>
  <si>
    <t>Kácení stromů se sklonem terénu do 1:2 obvodem kmene přes 63 do 80 cm</t>
  </si>
  <si>
    <t>-1797107638</t>
  </si>
  <si>
    <t>Kácení stromů se sklonem terénu do 1:2 obvodem kmene přes 63 do 80 cm. Poznámka: 1. V cenách jsou započteny náklady na kácení, odvětvení a rozřezání kmene na metry, snesení a likvidaci odpadu spálením, štěpkováním nebo jeho naložení na dopravní prostředek a uložení na skládku. Obvod kmene je měřen ve výšce 1,3 m od úrovně terénu. 2. V cenách nejsou obsaženy náklady na dopravu a skládkovné.</t>
  </si>
  <si>
    <t>5904035030</t>
  </si>
  <si>
    <t>Kácení stromů se sklonem terénu do 1:2 obvodem kmene přes 80 do 157 cm</t>
  </si>
  <si>
    <t>1647335193</t>
  </si>
  <si>
    <t>Kácení stromů se sklonem terénu do 1:2 obvodem kmene přes 80 do 157 cm. Poznámka: 1. V cenách jsou započteny náklady na kácení, odvětvení a rozřezání kmene na metry, snesení a likvidaci odpadu spálením, štěpkováním nebo jeho naložení na dopravní prostředek a uložení na skládku. Obvod kmene je měřen ve výšce 1,3 m od úrovně terénu. 2. V cenách nejsou obsaženy náklady na dopravu a skládkovné.</t>
  </si>
  <si>
    <t>5904035040</t>
  </si>
  <si>
    <t>Kácení stromů se sklonem terénu do 1:2 obvodem kmene přes 157 do 220 cm</t>
  </si>
  <si>
    <t>-58279319</t>
  </si>
  <si>
    <t>Kácení stromů se sklonem terénu do 1:2 obvodem kmene přes 157 do 220 cm. Poznámka: 1. V cenách jsou započteny náklady na kácení, odvětvení a rozřezání kmene na metry, snesení a likvidaci odpadu spálením, štěpkováním nebo jeho naložení na dopravní prostředek a uložení na skládku. Obvod kmene je měřen ve výšce 1,3 m od úrovně terénu. 2. V cenách nejsou obsaženy náklady na dopravu a skládkovné.</t>
  </si>
  <si>
    <t>5904035050</t>
  </si>
  <si>
    <t>Kácení stromů se sklonem terénu do 1:2 obvodem kmene přes 220 do 283 cm</t>
  </si>
  <si>
    <t>884794115</t>
  </si>
  <si>
    <t>Kácení stromů se sklonem terénu do 1:2 obvodem kmene přes 220 do 283 cm. Poznámka: 1. V cenách jsou započteny náklady na kácení, odvětvení a rozřezání kmene na metry, snesení a likvidaci odpadu spálením, štěpkováním nebo jeho naložení na dopravní prostředek a uložení na skládku. Obvod kmene je měřen ve výšce 1,3 m od úrovně terénu. 2. V cenách nejsou obsaženy náklady na dopravu a skládkovné.</t>
  </si>
  <si>
    <t>-235429241</t>
  </si>
  <si>
    <t>-241374502</t>
  </si>
  <si>
    <t>-1694575386</t>
  </si>
  <si>
    <t>-1374746870</t>
  </si>
  <si>
    <t>1041950038</t>
  </si>
  <si>
    <t>1339520742</t>
  </si>
  <si>
    <t>"na stezky" 243</t>
  </si>
  <si>
    <t>-303311593</t>
  </si>
  <si>
    <t>8500*0,32705</t>
  </si>
  <si>
    <t>1783502839</t>
  </si>
  <si>
    <t>50*2779,925</t>
  </si>
  <si>
    <t>1705681850</t>
  </si>
  <si>
    <t>-1755499886</t>
  </si>
  <si>
    <t>715192181</t>
  </si>
  <si>
    <t>5580</t>
  </si>
  <si>
    <t>127192256</t>
  </si>
  <si>
    <t>likvidace porostu</t>
  </si>
  <si>
    <t>100</t>
  </si>
  <si>
    <t>2124053424</t>
  </si>
  <si>
    <t>výzisk ŠL+porost</t>
  </si>
  <si>
    <t>5580+100</t>
  </si>
  <si>
    <t>-827443368</t>
  </si>
  <si>
    <t>SO 03 - Souhrnné výkony pro 1. a 2. TK</t>
  </si>
  <si>
    <t>5914115330</t>
  </si>
  <si>
    <t>Demontáž nástupištních desek Sudop K (KD,KS) 150</t>
  </si>
  <si>
    <t>1943236881</t>
  </si>
  <si>
    <t>Demontáž nástupištních desek Sudop K (KD,KS) 150. Poznámka: 1. V cenách jsou započteny náklady na snesení, uložení nebo naložení na dopravní prostředek a uložení na úložišti.</t>
  </si>
  <si>
    <t>5914125030</t>
  </si>
  <si>
    <t>Montáž nástupištních desek Sudop K (KD,KS) 150</t>
  </si>
  <si>
    <t>591581973</t>
  </si>
  <si>
    <t>Montáž nástupištních desek Sudop K (KD,KS) 150. Poznámka: 1. V cenách jsou započteny náklady na manipulaci a montáž desek podle vzorového listu. 2. V cenách nejsou obsaženy náklady na dodávku materiálu.</t>
  </si>
  <si>
    <t>5912020090</t>
  </si>
  <si>
    <t>Demontáž návěstidla staničníku</t>
  </si>
  <si>
    <t>-1696211233</t>
  </si>
  <si>
    <t>Demontáž návěstidla staničníku. Poznámka: 1. V cenách jsou započteny náklady na demontáž návěstidla a naložení na dopravní prostředek.</t>
  </si>
  <si>
    <t>5912035090</t>
  </si>
  <si>
    <t>Montáž návěstidla staničníku</t>
  </si>
  <si>
    <t>-1616614332</t>
  </si>
  <si>
    <t>Montáž návěstidla staničníku. Poznámka: 1. V cenách jsou započteny náklady na montáž a upevnění návěstidla. 2. V cenách nejsou obsaženy náklady na dodávku materiálu.</t>
  </si>
  <si>
    <t>5912065010</t>
  </si>
  <si>
    <t>Montáž zajišťovací značky samostatné konzolové</t>
  </si>
  <si>
    <t>Sborník UOŽI 01 2018</t>
  </si>
  <si>
    <t>-1537720231</t>
  </si>
  <si>
    <t>Montáž zajišťovací značky samostatné konzolové. Poznámka: 1. V cenách jsou započteny náklady na montáž součástí značky včetně zemních prací a úpravy terénu.2. V cenách nejsou obsaženy náklady na dodávku materiálu.</t>
  </si>
  <si>
    <t>5962119010</t>
  </si>
  <si>
    <t>Zajištění PPK konzolová značka</t>
  </si>
  <si>
    <t>-106473042</t>
  </si>
  <si>
    <t>-766874482</t>
  </si>
  <si>
    <t>Doprava dodávek zhotovitele, dodávek objednatele nebo výzisku mechanizací přes 3,5 t objemnějšího kusového materiálu do 10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
Ceny jsou určeny pro dopravu silničními i kolejovými vozidly.
V ceně jsou započteny i náklady na zpáteční cestu dopravního prostředku. V případě, že vozidlo jede jednosměrně (okružně), uvažuje se poloviční vzdálenost z celkově ujeté trasy.
 Měrnou jednotkou je t přepravovaného materiálu.</t>
  </si>
  <si>
    <t>558,279+677,138+12,006</t>
  </si>
  <si>
    <t>SO 04 - Následné propracování</t>
  </si>
  <si>
    <t>5909031020</t>
  </si>
  <si>
    <t>Úprava GPK koleje směrové a výškové uspořádání pražce betonové</t>
  </si>
  <si>
    <t>-533444140</t>
  </si>
  <si>
    <t>Úprava GPK koleje směrové a výškové uspořádání pražce betonové. Poznámka: 1. V cenách jsou započteny náklady na nasazení strojní linky pro úpravu směrového a výškového uspořádání ASP metodou zmenšování chyb a úpravu KL pluhem včetně měření mezních stavebních odchylek dle ČSN, měření techologických veličin a předání tištěných výstupů objednateli. 2. V cenách nejsou obsaženy náklady doplnění a dodávku kameniva a snížení KL pod patou kolejnice.</t>
  </si>
  <si>
    <t>1. TK + 2. TK</t>
  </si>
  <si>
    <t>5,16+5,10</t>
  </si>
  <si>
    <t>11463966</t>
  </si>
  <si>
    <t>720+720</t>
  </si>
  <si>
    <t>-1936937930</t>
  </si>
  <si>
    <t>607432664</t>
  </si>
  <si>
    <t>1440*1,5</t>
  </si>
  <si>
    <t>-1769483675</t>
  </si>
  <si>
    <t>2160</t>
  </si>
  <si>
    <t>-256899607</t>
  </si>
  <si>
    <t>bagr, ASP, pluh, stabil.</t>
  </si>
  <si>
    <t>7497351560</t>
  </si>
  <si>
    <t>Montáž přímého ukolejnění na elektrizovaných tratích nebo v kolejových obvodech</t>
  </si>
  <si>
    <t>-1369148678</t>
  </si>
  <si>
    <t>7497371630</t>
  </si>
  <si>
    <t>Demontáže zařízení trakčního vedení svodu propojení nebo ukolejnění na elektrizovaných tratích nebo v kolejových obvodech</t>
  </si>
  <si>
    <t>319807006</t>
  </si>
  <si>
    <t>Demontáže zařízení trakčního vedení svodu propojení nebo ukolejnění na elektrizovaných tratích nebo v kolejových obvodech - demontáž stávajícího zařízení se všemi pomocnými doplňujícími úpravami</t>
  </si>
  <si>
    <t>SO 05 - Materiál dodávaný objednatelem NEOCEŇOVAT</t>
  </si>
  <si>
    <t>5957104005</t>
  </si>
  <si>
    <t>Kolejnicové pásy třídy R260 tv. 60 E2 délky 75 metrů</t>
  </si>
  <si>
    <t>-888465956</t>
  </si>
  <si>
    <t>"SO 01" 62</t>
  </si>
  <si>
    <t>"SO 02" 62</t>
  </si>
  <si>
    <t>5957107005</t>
  </si>
  <si>
    <t>Kolejnicové pásy R350HT tv. 60 E2 délky 120 metrů</t>
  </si>
  <si>
    <t>-631567137</t>
  </si>
  <si>
    <t>"SO 01" 48</t>
  </si>
  <si>
    <t>"SO 02" 46</t>
  </si>
  <si>
    <t>5957101000</t>
  </si>
  <si>
    <t>Kolejnice třídy R260 tv. 60 E2 délky 25,000 m</t>
  </si>
  <si>
    <t>1944832433</t>
  </si>
  <si>
    <t>"SO 01" 4</t>
  </si>
  <si>
    <t>"SO 02" 4</t>
  </si>
  <si>
    <t>5956140025</t>
  </si>
  <si>
    <t>Pražec betonový příčný vystrojený včetně kompletů tv. B 91S/1 (UIC)</t>
  </si>
  <si>
    <t>-1687421284</t>
  </si>
  <si>
    <t>"SO 01" 8700</t>
  </si>
  <si>
    <t>"SO 02" 8500</t>
  </si>
  <si>
    <t>2 - VRN</t>
  </si>
  <si>
    <t>021201001</t>
  </si>
  <si>
    <t>Průzkumné práce pro opravy Průzkum výskytu škodlivin kontaminace kameniva ropnými látkami</t>
  </si>
  <si>
    <t>kpl</t>
  </si>
  <si>
    <t>225759544</t>
  </si>
  <si>
    <t>022101011</t>
  </si>
  <si>
    <t>Geodetické práce Geodetické práce v průběhu opravy</t>
  </si>
  <si>
    <t>-1370674201</t>
  </si>
  <si>
    <t xml:space="preserve">Geodetické práce Geodetické práce v průběhu opravy
vč. provizorního zajištění  PPK a ŽBP po dobu stavby</t>
  </si>
  <si>
    <t>022111011</t>
  </si>
  <si>
    <t>Geodetické práce Kontrola PPK při směrové a výškové úpravě koleje zaměřením APK trať dvoukolejná</t>
  </si>
  <si>
    <t>-1232159439</t>
  </si>
  <si>
    <t>Geodetické práce Kontrola PPK při směrové a výškové úpravě koleje zaměřením APK trať dvoukolejná - V cenách jsou započteny náklady na geodetickou kontinuální kontrolu PPK při směrové a výškové úpravě koleje a vyhotovení dokumentace dle „Metodického pokynu pro měření PPK“ vyhotovení záznamu a zároveň také geodetická kontrola polohy zajišťovacích značek (zpracování dokumentace v digitální podobě). PPK=prostorová poloha koleje</t>
  </si>
  <si>
    <t>022121001</t>
  </si>
  <si>
    <t>Geodetické práce Diagnostika technické infrastruktury Vytýčení trasy inženýrských sítí</t>
  </si>
  <si>
    <t>-1949915360</t>
  </si>
  <si>
    <t xml:space="preserve">Geodetické práce Diagnostika technické infrastruktury Vytýčení trasy inženýrských sítí - V sazbě jsou započteny náklady na vyhledání trasy detektorem, zaměření a zobrazení trasy a předání  výstupu zaměření. V sazbě nejsou obsaženy náklady na vytýčení sítí ve správě provozovatele.</t>
  </si>
  <si>
    <t>023121001</t>
  </si>
  <si>
    <t>Projektové práce Projektová dokumentace - přípravné práce Zjednodušený projekt opravy koleje</t>
  </si>
  <si>
    <t>2080102948</t>
  </si>
  <si>
    <t>Projektové práce Projektová dokumentace - přípravné práce Zjednodušený projekt opravy koleje - V ceně jsou započteny náklady na vyhotovení projektové dokumentace podle požadavku objednatele v rozsahu pro ohlášení : 1) Technická zpráva; 2) Situace; 3) Podélný profil; 4) Vytyčovací výkres; 5) Seznam souřadnic vytyčovacích bodů.</t>
  </si>
  <si>
    <t>031101041</t>
  </si>
  <si>
    <t>Zařízení a vybavení staveniště vyjma dále jmenované práce včetně opatření na ochranu sousedních pozemků, včetně opatření na ochranu sousedních pozemků, informační tabule, dopravního značení na staveništi aj. při velikosti nákladů přes 20 mil. Kč</t>
  </si>
  <si>
    <t>-126652001</t>
  </si>
  <si>
    <t>023112011</t>
  </si>
  <si>
    <t>Projektové práce Technický projekt zajištění PPK bez optimalizace nivelety/osy koleje trať dvoukolejná zajištění PPK</t>
  </si>
  <si>
    <t>-198391066</t>
  </si>
  <si>
    <t>SO 93-20-01 - Oprava mostu v km 5,838</t>
  </si>
  <si>
    <t>001 - ZRN - most v km 5,838</t>
  </si>
  <si>
    <t xml:space="preserve">    1 - Zemní práce</t>
  </si>
  <si>
    <t xml:space="preserve">    789 - Povrchové úpravy ocelových konstrukcí a technologických zařízení</t>
  </si>
  <si>
    <t>Zemní práce</t>
  </si>
  <si>
    <t>111201101</t>
  </si>
  <si>
    <t>Odstranění křovin a stromů průměru kmene do 100 mm i s kořeny z celkové plochy do 1000 m2</t>
  </si>
  <si>
    <t>-460239490</t>
  </si>
  <si>
    <t xml:space="preserve">Odstranění křovin a stromů s odstraněním kořenů  průměru kmene do 100 mm do sklonu terénu 1 : 5, při celkové ploše do 1 000 m2</t>
  </si>
  <si>
    <t xml:space="preserve">na vtoku i výtoku </t>
  </si>
  <si>
    <t>8*3*4</t>
  </si>
  <si>
    <t>111251111</t>
  </si>
  <si>
    <t>Drcení ořezaných větví D do 100 mm s odvozem do 20 km</t>
  </si>
  <si>
    <t>1458944816</t>
  </si>
  <si>
    <t>Drcení ořezaných větví strojně - (štěpkování) s naložením na dopravní prostředek a odvozem drtě do 20 km a se složením o průměru větví do 100 mm</t>
  </si>
  <si>
    <t>96*0,02</t>
  </si>
  <si>
    <t>451475121</t>
  </si>
  <si>
    <t>Podkladní vrstva plastbetonová samonivelační první vrstva tl 10 mm</t>
  </si>
  <si>
    <t>-709854329</t>
  </si>
  <si>
    <t xml:space="preserve">Podkladní vrstva plastbetonová  samonivelační, tloušťky do 10 mm první vrstva</t>
  </si>
  <si>
    <t>0,12*0,12*8</t>
  </si>
  <si>
    <t>451475122</t>
  </si>
  <si>
    <t>Podkladní vrstva plastbetonová samonivelační každá další vrstva tl 10 mm</t>
  </si>
  <si>
    <t>703730529</t>
  </si>
  <si>
    <t xml:space="preserve">Podkladní vrstva plastbetonová  samonivelační, tloušťky do 10 mm každá další vrstva</t>
  </si>
  <si>
    <t>0,12*0,12*19*(8+8)</t>
  </si>
  <si>
    <t>628611141</t>
  </si>
  <si>
    <t>Nátěr betonu mostu akrylátový 1x podklad + 2x ochranný OS-DII</t>
  </si>
  <si>
    <t>-607142085</t>
  </si>
  <si>
    <t xml:space="preserve">Nátěr mostních betonových konstrukcí  akrylátový na siloxanové a plasticko-elastické bázi 1x podkladní +2x ochranný OS-D II (OS 5a)</t>
  </si>
  <si>
    <t xml:space="preserve">římsy </t>
  </si>
  <si>
    <t xml:space="preserve">vpravo </t>
  </si>
  <si>
    <t>(0,45+0,3+0,1)*14,4</t>
  </si>
  <si>
    <t>0,65*14,4</t>
  </si>
  <si>
    <t>0,4*14,4</t>
  </si>
  <si>
    <t>Mezisoučet</t>
  </si>
  <si>
    <t xml:space="preserve">vlevo </t>
  </si>
  <si>
    <t>(0,45+0,3+0,1)*15,1</t>
  </si>
  <si>
    <t>0,65*15,1</t>
  </si>
  <si>
    <t>0,4*15,1</t>
  </si>
  <si>
    <t>628613511</t>
  </si>
  <si>
    <t>Ochranný nátěr OK mostů - základní a podkladní epoxidový, vrchní PU, tl. min 280 µm</t>
  </si>
  <si>
    <t>-310821472</t>
  </si>
  <si>
    <t>Ochranný nátěrový systém ocelových konstrukcí mostů základní a podkladní epoxidový, vrchní polyuretanový tl. min 280 µm</t>
  </si>
  <si>
    <t xml:space="preserve">nátěr zábradlí schváleného typu </t>
  </si>
  <si>
    <t>14,4*0,274*3</t>
  </si>
  <si>
    <t>1,1*0,314*8</t>
  </si>
  <si>
    <t>15,1*0,274*3</t>
  </si>
  <si>
    <t>941211111</t>
  </si>
  <si>
    <t>Montáž lešení řadového rámového lehkého zatížení do 200 kg/m2 š do 0,9 m v do 10 m</t>
  </si>
  <si>
    <t>406129357</t>
  </si>
  <si>
    <t xml:space="preserve">Montáž lešení řadového rámového lehkého pracovního s podlahami  s provozním zatížením tř. 3 do 200 kg/m2 šířky tř. SW06 přes 0,6 do 0,9 m, výšky do 10 m</t>
  </si>
  <si>
    <t>14,7*2,5</t>
  </si>
  <si>
    <t>15,1*2,5</t>
  </si>
  <si>
    <t>941211211</t>
  </si>
  <si>
    <t>Příplatek k lešení řadovému rámovému lehkému š 0,9 m v do 25 m za první a ZKD den použití</t>
  </si>
  <si>
    <t>1265913362</t>
  </si>
  <si>
    <t xml:space="preserve">Montáž lešení řadového rámového lehkého pracovního s podlahami  s provozním zatížením tř. 3 do 200 kg/m2 Příplatek za první a každý další den použití lešení k ceně -1111 nebo -1112</t>
  </si>
  <si>
    <t>74,5*30</t>
  </si>
  <si>
    <t>941211811</t>
  </si>
  <si>
    <t>Demontáž lešení řadového rámového lehkého zatížení do 200 kg/m2 š do 0,9 m v do 10 m</t>
  </si>
  <si>
    <t>-677642065</t>
  </si>
  <si>
    <t xml:space="preserve">Demontáž lešení řadového rámového lehkého pracovního  s provozním zatížením tř. 3 do 200 kg/m2 šířky tř. SW06 přes 0,6 do 0,9 m, výšky do 10 m</t>
  </si>
  <si>
    <t>943211111</t>
  </si>
  <si>
    <t>Montáž lešení prostorového rámového lehkého s podlahami zatížení do 200 kg/m2 v do 10 m</t>
  </si>
  <si>
    <t>-1007080690</t>
  </si>
  <si>
    <t xml:space="preserve">Montáž lešení prostorového rámového lehkého pracovního s podlahami  s provozním zatížením tř. 3 do 200 kg/m2, výšky do 10 m</t>
  </si>
  <si>
    <t>2,8*(3,8-1,7)*9</t>
  </si>
  <si>
    <t>943211211</t>
  </si>
  <si>
    <t>Příplatek k lešení prostorovému rámovému lehkému s podlahami v do 10 m za první a ZKD den použití</t>
  </si>
  <si>
    <t>-843972197</t>
  </si>
  <si>
    <t xml:space="preserve">Montáž lešení prostorového rámového lehkého pracovního s podlahami  Příplatek za první a každý další den použití lešení k ceně -1111</t>
  </si>
  <si>
    <t>52,920*30</t>
  </si>
  <si>
    <t>943211811</t>
  </si>
  <si>
    <t>Demontáž lešení prostorového rámového lehkého s podlahami zatížení do 200 kg/m2 v do 10 m</t>
  </si>
  <si>
    <t>1749788278</t>
  </si>
  <si>
    <t xml:space="preserve">Demontáž lešení prostorového rámového lehkého pracovního s podlahami  s provozním zatížením tř. 3 do 200 kg/m2, výšky do 10 m</t>
  </si>
  <si>
    <t>952904122</t>
  </si>
  <si>
    <t>Čištění mostních objektů - ruční odstranění nánosů z otvorů v přes 1,5 m</t>
  </si>
  <si>
    <t>1669400563</t>
  </si>
  <si>
    <t>Čištění mostních objektů odstranění nánosů z otvorů ručně, světlé výšky otvoru přes 1,5 m</t>
  </si>
  <si>
    <t>Poznámka k položce:_x000d_
s naložením na dopravní prostředek</t>
  </si>
  <si>
    <t xml:space="preserve">vlevo, na vtoku: </t>
  </si>
  <si>
    <t>0,5</t>
  </si>
  <si>
    <t>952904131</t>
  </si>
  <si>
    <t>Čištění mostních objektů - propláchnutí odvodnění</t>
  </si>
  <si>
    <t>-1765268955</t>
  </si>
  <si>
    <t>Čištění mostních objektů propláchnutí odvodnění</t>
  </si>
  <si>
    <t>příčné odvodnění na opěře č.1 zprava:</t>
  </si>
  <si>
    <t>příčné odvodnění na opěře č. 2 zprava:</t>
  </si>
  <si>
    <t>952904141</t>
  </si>
  <si>
    <t>Čištění mostních objektů - pročištění odvodňovačů ve zdivu</t>
  </si>
  <si>
    <t>1025295582</t>
  </si>
  <si>
    <t>Čištění mostních objektů pročištění odvodňovačů ve zdivu</t>
  </si>
  <si>
    <t>973045141</t>
  </si>
  <si>
    <t>Vysekání kapes ve zdivu z betonu pro upevňovací prvky hl přes 150 mm</t>
  </si>
  <si>
    <t>1835577516</t>
  </si>
  <si>
    <t xml:space="preserve">Vysekání výklenků nebo kapes ve zdivu betonovém  kapes pro kotvení upevňovacích prvků, hl. přes 150 mm</t>
  </si>
  <si>
    <t xml:space="preserve">zvouosazení zábradlí </t>
  </si>
  <si>
    <t>8*2</t>
  </si>
  <si>
    <t>985131111</t>
  </si>
  <si>
    <t>Očištění ploch stěn, rubu kleneb a podlah tlakovou vodou</t>
  </si>
  <si>
    <t>2023120024</t>
  </si>
  <si>
    <t xml:space="preserve">zdivo </t>
  </si>
  <si>
    <t xml:space="preserve">pručelí </t>
  </si>
  <si>
    <t>8*4/2*4</t>
  </si>
  <si>
    <t xml:space="preserve">opěry </t>
  </si>
  <si>
    <t>2*9,0*2</t>
  </si>
  <si>
    <t>klenba</t>
  </si>
  <si>
    <t>3,14*2,8/2*9</t>
  </si>
  <si>
    <t>985142212</t>
  </si>
  <si>
    <t>Vysekání spojovací hmoty ze spár zdiva hl přes 40 mm dl do 12 m/m2</t>
  </si>
  <si>
    <t>-1082499275</t>
  </si>
  <si>
    <t>Vysekání spojovací hmoty ze spár zdiva včetně vyčištění hloubky spáry přes 40 mm délky spáry na 1 m2 upravované plochy přes 6 do 12 m</t>
  </si>
  <si>
    <t>pro lokální opravu spárování kamenného zdiva mostu:</t>
  </si>
  <si>
    <t>985232112</t>
  </si>
  <si>
    <t>Hloubkové spárování zdiva aktivovanou maltou spára hl do 80 mm dl do 12 m/m2</t>
  </si>
  <si>
    <t>1981431446</t>
  </si>
  <si>
    <t>Hloubkové spárování zdiva hloubky přes 40 do 80 mm aktivovanou maltou délky spáry na 1 m2 upravované plochy přes 6 do 12 m</t>
  </si>
  <si>
    <t>lokální oprava spárování kamenného zdiva mostu:</t>
  </si>
  <si>
    <t>985233121</t>
  </si>
  <si>
    <t>Úprava spár po spárování zdiva uhlazením spára dl do 12 m/m2</t>
  </si>
  <si>
    <t>241579365</t>
  </si>
  <si>
    <t>Úprava spár po spárování zdiva kamenného nebo cihelného délky spáry na 1 m2 upravované plochy přes 6 do 12 m uhlazením</t>
  </si>
  <si>
    <t>při lokální opravě spárování kamenného zdiva mostu:</t>
  </si>
  <si>
    <t>985422123</t>
  </si>
  <si>
    <t>Injektáž trhlin š do 1 mm v ŽB kcích tl do 300 mm epoxidem včetně vrtů</t>
  </si>
  <si>
    <t>511517652</t>
  </si>
  <si>
    <t>Injektáž trhlin v betonových nebo železobetonových konstrukcích nízkotlaká do 0,6 MP s injektážními jehlami vloženými do vrtů včetně jejich vyvrtání epoxidovou injektážní hmotou šířka trhlin přes 0,5 do 1 mm tloušťka konstrukce přes 200 do 300 mm</t>
  </si>
  <si>
    <t>u říms:</t>
  </si>
  <si>
    <t>5*(0,05+0,45+0,3+0,1+0,65)</t>
  </si>
  <si>
    <t>985441113</t>
  </si>
  <si>
    <t>Přídavná šroubovitá nerezová výztuž 1 táhlo D 8 mm v drážce v cihelném zdivu hl do 70 mm</t>
  </si>
  <si>
    <t>-1809754068</t>
  </si>
  <si>
    <t>Přídavná šroubovitá nerezová výztuž pro sanaci trhlin v drážce včetně vyfrézování a zalití kotevní maltou v cihelném nebo kamenném zdivu hloubky do 70 mm 1 táhlo průměru 8 mm</t>
  </si>
  <si>
    <t>příčné stažení klenby (trhlina cca 4 m zleva):</t>
  </si>
  <si>
    <t>5*5</t>
  </si>
  <si>
    <t>997211511</t>
  </si>
  <si>
    <t>Vodorovná doprava suti po suchu na vzdálenost do 1 km</t>
  </si>
  <si>
    <t>-1860950256</t>
  </si>
  <si>
    <t xml:space="preserve">Vodorovná doprava suti nebo vybouraných hmot  suti se složením a hrubým urovnáním, na vzdálenost do 1 km</t>
  </si>
  <si>
    <t>997211519</t>
  </si>
  <si>
    <t>Příplatek ZKD 1 km u vodorovné dopravy suti</t>
  </si>
  <si>
    <t>-832458366</t>
  </si>
  <si>
    <t xml:space="preserve">Vodorovná doprava suti nebo vybouraných hmot  suti se složením a hrubým urovnáním, na vzdálenost Příplatek k ceně za každý další i započatý 1 km přes 1 km</t>
  </si>
  <si>
    <t>např. skládka Malšovice</t>
  </si>
  <si>
    <t>1,868*11</t>
  </si>
  <si>
    <t>997211611</t>
  </si>
  <si>
    <t>Nakládání suti na dopravní prostředky pro vodorovnou dopravu</t>
  </si>
  <si>
    <t>-857058820</t>
  </si>
  <si>
    <t xml:space="preserve">Nakládání suti nebo vybouraných hmot  na dopravní prostředky pro vodorovnou dopravu suti</t>
  </si>
  <si>
    <t>997221855</t>
  </si>
  <si>
    <t>Poplatek za uložení na skládce (skládkovné) zeminy a kameniva kód odpadu 170 504</t>
  </si>
  <si>
    <t>791041088</t>
  </si>
  <si>
    <t>Poplatek za uložení stavebního odpadu na skládce (skládkovné) zeminy a kameniva zatříděného do Katalogu odpadů pod kódem 170 504</t>
  </si>
  <si>
    <t>0,064+0,779+0,025</t>
  </si>
  <si>
    <t>0,5*2</t>
  </si>
  <si>
    <t>998212111</t>
  </si>
  <si>
    <t>Přesun hmot pro mosty zděné, monolitické betonové nebo ocelové v do 20 m</t>
  </si>
  <si>
    <t>-1235771797</t>
  </si>
  <si>
    <t xml:space="preserve">Přesun hmot pro mosty zděné, betonové monolitické, spřažené ocelobetonové nebo kovové  vodorovná dopravní vzdálenost do 100 m výška mostu do 20 m</t>
  </si>
  <si>
    <t>783826655</t>
  </si>
  <si>
    <t>Hydrofobizační transparentní silikonový nátěr lícového zdiva</t>
  </si>
  <si>
    <t>-1896361512</t>
  </si>
  <si>
    <t>Hydrofobizační nátěr omítek silikonový, transparentní, povrchů hladkých lícového zdiva</t>
  </si>
  <si>
    <t>Poznámka k položce:_x000d_
očištěné kamenné zdivo</t>
  </si>
  <si>
    <t>ve 2 vrstvách:</t>
  </si>
  <si>
    <t>139,564</t>
  </si>
  <si>
    <t>789</t>
  </si>
  <si>
    <t>Povrchové úpravy ocelových konstrukcí a technologických zařízení</t>
  </si>
  <si>
    <t>789123151</t>
  </si>
  <si>
    <t>Čištění ručním nářadím ocelových konstrukcí třídy III stupeň přípravy St 2 stupeň zrezivění B</t>
  </si>
  <si>
    <t>533540198</t>
  </si>
  <si>
    <t xml:space="preserve">Úpravy povrchů pod nátěry ocelových konstrukcí  třídy III odstranění rzi a nečistot pomocí ručního nářadí stupeň přípravy St 2, stupeň zrezivění B</t>
  </si>
  <si>
    <t>789123240</t>
  </si>
  <si>
    <t>Odmaštění ocelových konstrukcí třídy III</t>
  </si>
  <si>
    <t>141350476</t>
  </si>
  <si>
    <t xml:space="preserve">Úpravy povrchů pod nátěry ocelových konstrukcí  třídy III očištění odmaštěním</t>
  </si>
  <si>
    <t>002 - VRN - most v km 5,948</t>
  </si>
  <si>
    <t xml:space="preserve">    VRN1 - Průzkumné, geodetické a projektové práce</t>
  </si>
  <si>
    <t>VRN1</t>
  </si>
  <si>
    <t>Průzkumné, geodetické a projektové práce</t>
  </si>
  <si>
    <t>013002000</t>
  </si>
  <si>
    <t>Projektové práce</t>
  </si>
  <si>
    <t>125728716</t>
  </si>
  <si>
    <t>Poznámka k položce:_x000d_
Zpracování dokumentace skutečného provedení stavby - 2x (v trvalém tisku i digitálně), netřeba přes bodové pole SŽG.</t>
  </si>
  <si>
    <t>1142024419</t>
  </si>
  <si>
    <t>Poznámka k položce:_x000d_
Dodávky vody a energie, příjezdové komunikace včetně příp. omezení provozu a dopravního značení, příp. pronájmy pozemků, střežení pracoviště vč. příp. osvětlení a bezpečnostních hlídek, uvedení pozemků do původního stavu, včetně přípravy a likvidace staveniště. Bez dotčených inženýrských sítí.</t>
  </si>
  <si>
    <t>060001000</t>
  </si>
  <si>
    <t>-489821010</t>
  </si>
  <si>
    <t>Poznámka k položce:_x000d_
Horší přístup k objektu - místní komunikace vlevo trati, 20m od mostu přes mimodrážní louku, případně zprava trati přímo z cyklostezky</t>
  </si>
  <si>
    <t>SO 93-20-02 - Oprava mostu v km 5,948</t>
  </si>
  <si>
    <t>001 - ZRN - most v km 5,948</t>
  </si>
  <si>
    <t>-1342418684</t>
  </si>
  <si>
    <t>3,5*8*2</t>
  </si>
  <si>
    <t>3,5*7*2</t>
  </si>
  <si>
    <t>219007851</t>
  </si>
  <si>
    <t>105*0,02</t>
  </si>
  <si>
    <t>1773439172</t>
  </si>
  <si>
    <t>0,12*0,12*11</t>
  </si>
  <si>
    <t>-1738639361</t>
  </si>
  <si>
    <t>0,12*0,12*19*(11+11)</t>
  </si>
  <si>
    <t>1596341859</t>
  </si>
  <si>
    <t>(0,45+0,3+0,1)*19,5</t>
  </si>
  <si>
    <t>0,7*19,5</t>
  </si>
  <si>
    <t>0,4*19,5</t>
  </si>
  <si>
    <t>-1139180485</t>
  </si>
  <si>
    <t>19,5*0,274*3</t>
  </si>
  <si>
    <t>1,1*0,314*11</t>
  </si>
  <si>
    <t>1519617124</t>
  </si>
  <si>
    <t>19,5*2,5*2</t>
  </si>
  <si>
    <t>1096670979</t>
  </si>
  <si>
    <t>97,5*30</t>
  </si>
  <si>
    <t>-1572495910</t>
  </si>
  <si>
    <t>-1721364355</t>
  </si>
  <si>
    <t>3,8*(3,8-1,7)*8,97</t>
  </si>
  <si>
    <t>-999984590</t>
  </si>
  <si>
    <t>71,581*30</t>
  </si>
  <si>
    <t>-681589152</t>
  </si>
  <si>
    <t>1352537698</t>
  </si>
  <si>
    <t xml:space="preserve">na vtoku </t>
  </si>
  <si>
    <t xml:space="preserve">na výtoku </t>
  </si>
  <si>
    <t>1557404776</t>
  </si>
  <si>
    <t>odvodňovače ve zdivu:</t>
  </si>
  <si>
    <t>3*1,5+2*1,2</t>
  </si>
  <si>
    <t>105638483</t>
  </si>
  <si>
    <t>1992133250</t>
  </si>
  <si>
    <t>11*2</t>
  </si>
  <si>
    <t>-82651348</t>
  </si>
  <si>
    <t>8*4,5/2*4</t>
  </si>
  <si>
    <t>2*8,97*2</t>
  </si>
  <si>
    <t>3,14*3,8/2*8,97</t>
  </si>
  <si>
    <t>-215806106</t>
  </si>
  <si>
    <t>-1820975341</t>
  </si>
  <si>
    <t>-1635896551</t>
  </si>
  <si>
    <t>985421154</t>
  </si>
  <si>
    <t>Injektáž trhlin š 20 mm v cihelném zdivu tl přes 600 mm aktivovanou cementovou maltou včetně vrtů</t>
  </si>
  <si>
    <t>430738336</t>
  </si>
  <si>
    <t>Injektáž trhlin v cihelném, kamenném nebo smíšeném zdivu nízkotlaká do 0,6 MP, včetně provedení vrtů aktivovanou cementovou maltou šířka trhlin přes 15 do 20 mm tloušťka zdiva přes 600 mm</t>
  </si>
  <si>
    <t>355893563</t>
  </si>
  <si>
    <t>4*(0,05+0,45+0,3+0,1+0,65)</t>
  </si>
  <si>
    <t>985441112</t>
  </si>
  <si>
    <t>Přídavná šroubovitá nerezová výztuž 1 táhlo D 6 mm v drážce v cihelném zdivu hl do 70 mm</t>
  </si>
  <si>
    <t>-10000634</t>
  </si>
  <si>
    <t>Přídavná šroubovitá nerezová výztuž pro sanaci trhlin v drážce včetně vyfrézování a zalití kotevní maltou v cihelném nebo kamenném zdivu hloubky do 70 mm 1 táhlo průměru 6 mm</t>
  </si>
  <si>
    <t>3,5*14</t>
  </si>
  <si>
    <t>2000630113</t>
  </si>
  <si>
    <t>266271630</t>
  </si>
  <si>
    <t>2,916*12</t>
  </si>
  <si>
    <t>1340868118</t>
  </si>
  <si>
    <t>482101754</t>
  </si>
  <si>
    <t>1*2+0,088+0,779+0,049</t>
  </si>
  <si>
    <t>1981620363</t>
  </si>
  <si>
    <t>-520253720</t>
  </si>
  <si>
    <t>161,395</t>
  </si>
  <si>
    <t>-1612496819</t>
  </si>
  <si>
    <t>830649374</t>
  </si>
  <si>
    <t>-897049875</t>
  </si>
  <si>
    <t>-1545810983</t>
  </si>
  <si>
    <t>1628384585</t>
  </si>
  <si>
    <t>SO 93-20-03 - Oprava mostu v km 6,240</t>
  </si>
  <si>
    <t>001 - ZRN - most v km 6,240</t>
  </si>
  <si>
    <t>927476448</t>
  </si>
  <si>
    <t>(10+4+10)*4</t>
  </si>
  <si>
    <t>(6+4+6)*4</t>
  </si>
  <si>
    <t>-855128630</t>
  </si>
  <si>
    <t>160*0,02</t>
  </si>
  <si>
    <t>-828131668</t>
  </si>
  <si>
    <t>0,12*0,12*9</t>
  </si>
  <si>
    <t>0,12*0,12*12</t>
  </si>
  <si>
    <t>-336199133</t>
  </si>
  <si>
    <t>0,12*0,12*19*(9+12)</t>
  </si>
  <si>
    <t>-489553708</t>
  </si>
  <si>
    <t xml:space="preserve">přibetonovaná část </t>
  </si>
  <si>
    <t>0,95*3*2</t>
  </si>
  <si>
    <t>3,14*3,8/2*0,95</t>
  </si>
  <si>
    <t xml:space="preserve">pručelí vlevo </t>
  </si>
  <si>
    <t>9,5*5,5/2*2</t>
  </si>
  <si>
    <t>7*2,5</t>
  </si>
  <si>
    <t>745014112</t>
  </si>
  <si>
    <t xml:space="preserve">vtok </t>
  </si>
  <si>
    <t>16*2,5</t>
  </si>
  <si>
    <t xml:space="preserve">výtok </t>
  </si>
  <si>
    <t>22,5*3,5</t>
  </si>
  <si>
    <t>91288264</t>
  </si>
  <si>
    <t>118,750*30</t>
  </si>
  <si>
    <t>-2040863378</t>
  </si>
  <si>
    <t>-619054181</t>
  </si>
  <si>
    <t>3,8*(4,0-1,7)*9,8</t>
  </si>
  <si>
    <t>-897011590</t>
  </si>
  <si>
    <t>85,652*30</t>
  </si>
  <si>
    <t>-1381386891</t>
  </si>
  <si>
    <t>85,652</t>
  </si>
  <si>
    <t>-1869597918</t>
  </si>
  <si>
    <t xml:space="preserve">čištění otvoru včetně komunálu </t>
  </si>
  <si>
    <t>3,8*9,8*0,3</t>
  </si>
  <si>
    <t>1013363885</t>
  </si>
  <si>
    <t>-2025227995</t>
  </si>
  <si>
    <t>-1526937097</t>
  </si>
  <si>
    <t>9+12</t>
  </si>
  <si>
    <t>2123814962</t>
  </si>
  <si>
    <t>(0,4+0,2+0,1)*17,6</t>
  </si>
  <si>
    <t>1,2*19,5</t>
  </si>
  <si>
    <t>(0,4+0,2+0,1)*22,8</t>
  </si>
  <si>
    <t>6,5*4/2*2</t>
  </si>
  <si>
    <t>2,2*9,8*2</t>
  </si>
  <si>
    <t>3,14*3,8/2*9,8</t>
  </si>
  <si>
    <t>1356151082</t>
  </si>
  <si>
    <t>2103710985</t>
  </si>
  <si>
    <t>1490750387</t>
  </si>
  <si>
    <t>985311111</t>
  </si>
  <si>
    <t>Reprofilace stěn cementovými sanačními maltami tl 10 mm</t>
  </si>
  <si>
    <t>-109231127</t>
  </si>
  <si>
    <t>Reprofilace betonu sanačními maltami na cementové bázi ručně stěn, tloušťky do 10 mm</t>
  </si>
  <si>
    <t>985323111</t>
  </si>
  <si>
    <t>Spojovací můstek reprofilovaného betonu na cementové bázi tl 1 mm</t>
  </si>
  <si>
    <t>156390369</t>
  </si>
  <si>
    <t>Spojovací můstek reprofilovaného betonu na cementové bázi, tloušťky 1 mm</t>
  </si>
  <si>
    <t>985324231</t>
  </si>
  <si>
    <t>Ochranný akrylátový nátěr betonu trojnásobný se stěrkou (OS-D)</t>
  </si>
  <si>
    <t>-497461621</t>
  </si>
  <si>
    <t>Ochranný nátěr betonu akrylátový trojnásobný se stěrkou (OS-D)</t>
  </si>
  <si>
    <t>-1517655047</t>
  </si>
  <si>
    <t>u říms a rozšíření:</t>
  </si>
  <si>
    <t>7*1,5+2*1,83+0,95+4*(0,05+0,45+0,3+0,1)</t>
  </si>
  <si>
    <t>-1853549469</t>
  </si>
  <si>
    <t>1030940306</t>
  </si>
  <si>
    <t>25,207*12</t>
  </si>
  <si>
    <t>-1378457268</t>
  </si>
  <si>
    <t>-74513938</t>
  </si>
  <si>
    <t>z čištění:</t>
  </si>
  <si>
    <t>12,172*2</t>
  </si>
  <si>
    <t>z vysekání kapes a spar:</t>
  </si>
  <si>
    <t>0,084+0,779</t>
  </si>
  <si>
    <t>997013813</t>
  </si>
  <si>
    <t>Poplatek za uložení na skládce (skládkovné) stavebního odpadu z plastických hmot kód odpadu 170 203</t>
  </si>
  <si>
    <t>102180008</t>
  </si>
  <si>
    <t>Poplatek za uložení stavebního odpadu na skládce (skládkovné) z plastických hmot zatříděného do Katalogu odpadů pod kódem 170 203</t>
  </si>
  <si>
    <t xml:space="preserve">v otvoru </t>
  </si>
  <si>
    <t>50/1000</t>
  </si>
  <si>
    <t>-902519105</t>
  </si>
  <si>
    <t>-2136786586</t>
  </si>
  <si>
    <t>127,587</t>
  </si>
  <si>
    <t>002 - VRN - most v km 6,240</t>
  </si>
  <si>
    <t>197846899</t>
  </si>
  <si>
    <t>925163906</t>
  </si>
  <si>
    <t>Poznámka k položce:_x000d_
Horší přístup k objektu - místní komunikace hned vlevo trati, k mostu přes svažitý terén, případně zprava trati přímo z cyklostezky</t>
  </si>
  <si>
    <t>SO 93-20-04 - Oprava mostu v km 6,463</t>
  </si>
  <si>
    <t>001 - ZRN - most v km 6,463</t>
  </si>
  <si>
    <t>-610303354</t>
  </si>
  <si>
    <t>(10+3+10)*4</t>
  </si>
  <si>
    <t>(7+3+7)*4</t>
  </si>
  <si>
    <t>288716930</t>
  </si>
  <si>
    <t>113105111</t>
  </si>
  <si>
    <t>Rozebrání dlažeb z lomového kamene kladených na sucho</t>
  </si>
  <si>
    <t>1002894669</t>
  </si>
  <si>
    <t xml:space="preserve">Rozebrání dlažeb z lomového kamene  s přemístěním hmot na skládku na vzdálenost do 3 m nebo s naložením na dopravní prostředek, kladených na sucho</t>
  </si>
  <si>
    <t xml:space="preserve">50% z plochy </t>
  </si>
  <si>
    <t>2,8*9,850/2</t>
  </si>
  <si>
    <t>115001103</t>
  </si>
  <si>
    <t>Převedení vody potrubím DN do 250</t>
  </si>
  <si>
    <t>453196868</t>
  </si>
  <si>
    <t>Převedení vody potrubím průměru DN přes 150 do 250</t>
  </si>
  <si>
    <t>-626021882</t>
  </si>
  <si>
    <t>-1967165599</t>
  </si>
  <si>
    <t>0,12*0,12*19*(9+11)</t>
  </si>
  <si>
    <t>451577877</t>
  </si>
  <si>
    <t>Podklad nebo lože pod dlažbu vodorovný nebo do sklonu 1:5 ze štěrkopísku tl do 100 mm</t>
  </si>
  <si>
    <t>-810646034</t>
  </si>
  <si>
    <t xml:space="preserve">Podklad nebo lože pod dlažbu (přídlažbu)  v ploše vodorovné nebo ve sklonu do 1:5, tloušťky od 30 do 100 mm ze štěrkopísku</t>
  </si>
  <si>
    <t>2,8*9,850</t>
  </si>
  <si>
    <t>465513157</t>
  </si>
  <si>
    <t>Dlažba svahu u opěr z upraveného lomového žulového kamene tl 200 mm do lože C 25/30 pl přes 10 m2</t>
  </si>
  <si>
    <t>-1594756505</t>
  </si>
  <si>
    <t xml:space="preserve">Dlažba svahu u mostních opěr z upraveného lomového žulového kamene  s vyspárováním maltou MC 25, šíře spáry 15 mm do betonového lože C 25/30 tloušťky 200 mm, plochy přes 10 m2</t>
  </si>
  <si>
    <t>273361412</t>
  </si>
  <si>
    <t>Výztuž základových desek ze svařovaných sítí do 6 kg/m2</t>
  </si>
  <si>
    <t>1892904463</t>
  </si>
  <si>
    <t>Výztuž základových konstrukcí desek ze svařovaných sítí, hmotnosti přes 3,5 do 6 kg/m2</t>
  </si>
  <si>
    <t>"pod dlažbu</t>
  </si>
  <si>
    <t>27,580*1,3*4,44/1000</t>
  </si>
  <si>
    <t>-491508495</t>
  </si>
  <si>
    <t>0,85*2*2</t>
  </si>
  <si>
    <t>3,14*2,8/2*0,85</t>
  </si>
  <si>
    <t>8,0*5,5/2*2</t>
  </si>
  <si>
    <t>5*1,5</t>
  </si>
  <si>
    <t>-1435633315</t>
  </si>
  <si>
    <t>14,550*3,0</t>
  </si>
  <si>
    <t>19,6*4,5</t>
  </si>
  <si>
    <t>863674678</t>
  </si>
  <si>
    <t>131,850*30</t>
  </si>
  <si>
    <t>352690329</t>
  </si>
  <si>
    <t>1193666745</t>
  </si>
  <si>
    <t>2,8*(4,0-1,7)*9,8</t>
  </si>
  <si>
    <t>952606423</t>
  </si>
  <si>
    <t>63,112*30</t>
  </si>
  <si>
    <t>-1718483336</t>
  </si>
  <si>
    <t>63,112</t>
  </si>
  <si>
    <t>-14846140</t>
  </si>
  <si>
    <t>odkopávka pro dlažbu v otvoru mostu:</t>
  </si>
  <si>
    <t>2,8*9,850*0,4</t>
  </si>
  <si>
    <t>-1113591881</t>
  </si>
  <si>
    <t>příčné odvodnění izolace zprava:</t>
  </si>
  <si>
    <t>2*11,5</t>
  </si>
  <si>
    <t>717010374</t>
  </si>
  <si>
    <t>1021570008</t>
  </si>
  <si>
    <t>1869023455</t>
  </si>
  <si>
    <t>(0,45+0,2+0,1)*14,6</t>
  </si>
  <si>
    <t>1,5*14,6</t>
  </si>
  <si>
    <t>(0,45+0,2+0,1)*19,6</t>
  </si>
  <si>
    <t>3,9*3/2*2</t>
  </si>
  <si>
    <t>((3+1)/2)*9,85*2</t>
  </si>
  <si>
    <t>3,14*2,8/2*9,85</t>
  </si>
  <si>
    <t xml:space="preserve">pručelí vpravo </t>
  </si>
  <si>
    <t>131042572</t>
  </si>
  <si>
    <t>1743253053</t>
  </si>
  <si>
    <t>-1695746134</t>
  </si>
  <si>
    <t>Poznámka k položce:_x000d_
Římsy_x000d_
(levé i pravé průčelí)</t>
  </si>
  <si>
    <t>1693766432</t>
  </si>
  <si>
    <t>12,032*2+0,084</t>
  </si>
  <si>
    <t>1962209396</t>
  </si>
  <si>
    <t>např. skládka Malšovice (cca 12 km):</t>
  </si>
  <si>
    <t>24,148*11</t>
  </si>
  <si>
    <t>-902087701</t>
  </si>
  <si>
    <t>-2044687113</t>
  </si>
  <si>
    <t>1522533245</t>
  </si>
  <si>
    <t>269531233</t>
  </si>
  <si>
    <t>94,401</t>
  </si>
  <si>
    <t>002 - VRN - most v km 6,463</t>
  </si>
  <si>
    <t>95588555</t>
  </si>
  <si>
    <t>1823015202</t>
  </si>
  <si>
    <t>Poznámka k položce:_x000d_
Horší přístup k objektu - místní komunikace vlevo trati, k mostu 20m přes svažitý mimodrážní terén, případně zprava trati z cyklostezky 20m přes mimodrážní louku.</t>
  </si>
  <si>
    <t>SO 93-20-05 - Oprava mostu v km 6,706</t>
  </si>
  <si>
    <t>001 - ZRN - most v km 6,706</t>
  </si>
  <si>
    <t xml:space="preserve">    2 -  Zakládání</t>
  </si>
  <si>
    <t xml:space="preserve">    711 - Izolace proti vodě, vlhkosti a plynům</t>
  </si>
  <si>
    <t>119001421</t>
  </si>
  <si>
    <t>Dočasné zajištění kabelů a kabelových tratí ze 3 volně ložených kabelů</t>
  </si>
  <si>
    <t>1494084101</t>
  </si>
  <si>
    <t>Dočasné zajištění podzemního potrubí nebo vedení ve výkopišti ve stavu i poloze , ve kterých byla na začátku zemních prací a to s podepřením, vzepřením nebo vyvěšením, příp. s ochranným bedněním, se zřízením a odstraněním zajišťovací konstrukce, s opotřebením hmot kabelů a kabelových tratí z volně ložených kabelů a to do 3 kabelů</t>
  </si>
  <si>
    <t>Poznámka k položce:_x000d_
Při výkopech pro izolaci</t>
  </si>
  <si>
    <t>122212501</t>
  </si>
  <si>
    <t>Odkopávky a prokopávky nezapažené pro železnice ručně do 10 m3 v soudržné hornině tř. 3</t>
  </si>
  <si>
    <t>-2090651650</t>
  </si>
  <si>
    <t>Odkopávky a prokopávky pro spodní stavbu železnic ručně objemu do 10 m3 s přemístěním výkopku v příčných profilech do 15 m nebo s naložením na dopravní prostředek v horninách tř. 3 soudržných</t>
  </si>
  <si>
    <t>151103101</t>
  </si>
  <si>
    <t>Zřízení příložného pažení a rozepření stěn kolejového lože do 20 m2 hl do 2 m</t>
  </si>
  <si>
    <t>-1410570927</t>
  </si>
  <si>
    <t>Zřízení pažení a rozepření stěn výkopu kolejového lože plochy do 20 m2 pro jakoukoliv mezerovitost příložné, hloubky do 2 m</t>
  </si>
  <si>
    <t>21*0,8*2</t>
  </si>
  <si>
    <t>151103111</t>
  </si>
  <si>
    <t>Odstranění příložného pažení a rozepření stěn kolejového lože do 20 m2 hl do 2 m</t>
  </si>
  <si>
    <t>-1227804503</t>
  </si>
  <si>
    <t>Odstranění pažení a rozepření stěn výkopu kolejového lože plochy do 20 m2 s uložením materiálu na vzdálenost do 3 m od kraje výkopu příložné, hloubky do 2 m</t>
  </si>
  <si>
    <t>162701105</t>
  </si>
  <si>
    <t>Vodorovné přemístění do 10000 m výkopku/sypaniny z horniny tř. 1 až 4</t>
  </si>
  <si>
    <t>1122663535</t>
  </si>
  <si>
    <t xml:space="preserve">Vodorovné přemístění výkopku nebo sypaniny po suchu  na obvyklém dopravním prostředku, bez naložení výkopku, avšak se složením bez rozhrnutí z horniny tř. 1 až 4 na vzdálenost přes 9 000 do 10 000 m</t>
  </si>
  <si>
    <t>162701109</t>
  </si>
  <si>
    <t>Příplatek k vodorovnému přemístění výkopku/sypaniny z horniny tř. 1 až 4 ZKD 1000 m přes 10000 m</t>
  </si>
  <si>
    <t>-532873825</t>
  </si>
  <si>
    <t xml:space="preserve">Vodorovné přemístění výkopku nebo sypaniny po suchu  na obvyklém dopravním prostředku, bez naložení výkopku, avšak se složením bez rozhrnutí z horniny tř. 1 až 4 na vzdálenost Příplatek k ceně za každých dalších i započatých 1 000 m</t>
  </si>
  <si>
    <t>Poznámka k položce:_x000d_
např. skládka Malšovice (celkem 12 km)</t>
  </si>
  <si>
    <t>5*2</t>
  </si>
  <si>
    <t>167101101</t>
  </si>
  <si>
    <t>Nakládání výkopku z hornin tř. 1 až 4 do 100 m3</t>
  </si>
  <si>
    <t>-1348312723</t>
  </si>
  <si>
    <t xml:space="preserve">Nakládání, skládání a překládání neulehlého výkopku nebo sypaniny  nakládání, množství do 100 m3, z hornin tř. 1 až 4</t>
  </si>
  <si>
    <t>171201211</t>
  </si>
  <si>
    <t>Poplatek za uložení stavebního odpadu - zeminy a kameniva na skládce</t>
  </si>
  <si>
    <t>-1423514190</t>
  </si>
  <si>
    <t>174111311</t>
  </si>
  <si>
    <t>Zásyp sypaninou se zhutněním přes 3 m3 pro spodní stavbu železnic</t>
  </si>
  <si>
    <t>565150213</t>
  </si>
  <si>
    <t>Zásyp sypaninou pro spodní stavbu železnic objemu přes 3 m3 se zhutněním</t>
  </si>
  <si>
    <t>Poznámka k položce:_x000d_
dosypání štěrku nad izolaci</t>
  </si>
  <si>
    <t>583441690</t>
  </si>
  <si>
    <t>štěrkodrť frakce 0/32 OTP ČD</t>
  </si>
  <si>
    <t>-94104837</t>
  </si>
  <si>
    <t>5*1,6</t>
  </si>
  <si>
    <t xml:space="preserve"> Zakládání</t>
  </si>
  <si>
    <t>212795111</t>
  </si>
  <si>
    <t>Příčné odvodnění mostní opěry z plastových trub DN 160 včetně podkladního betonu, štěrkového obsypu</t>
  </si>
  <si>
    <t>1905021335</t>
  </si>
  <si>
    <t>Příčné odvodnění za opěrou z plastových trub</t>
  </si>
  <si>
    <t>Poznámka k položce:_x000d_
dle TZ bod 4.7 včetně utěsnění vhodným tmelem</t>
  </si>
  <si>
    <t>429172111</t>
  </si>
  <si>
    <t>Výroba ocelových prvků pro opravu mostů šroubovaných nebo svařovaných do 100 kg</t>
  </si>
  <si>
    <t>703510881</t>
  </si>
  <si>
    <t>Oprava ocelových prvků mostních konstrukcí ztužidel, sedel pro centrické uložení mostnic, stoliček, diagonál, svislic, styčníkových plechů, chodníkových konzol, podlahových nosníků, kabelových žlabů a ostatních drobných prvků výroba šroubovaných nebo svařovaných, hmotnosti do 100 kg</t>
  </si>
  <si>
    <t>Poznámka k položce:_x000d_
výroba nového zakrytí středního podélného odvodnění žlabu kolejového lože na nosné konstrukci - dle zjištěného stavu po odstranění kolejového lože</t>
  </si>
  <si>
    <t>podélná krycí lišta:</t>
  </si>
  <si>
    <t>230+17</t>
  </si>
  <si>
    <t>429172211</t>
  </si>
  <si>
    <t>Montáž ocelových prvků pro opravu mostů šroubovaných nebo svařovaných do 100 kg</t>
  </si>
  <si>
    <t>374155709</t>
  </si>
  <si>
    <t>Oprava ocelových prvků mostních konstrukcí ztužidel, sedel pro centrické uložení mostnic, stoliček, diagonál, svislic, styčníkových plechů, chodníkových konzol, podlahových nosníků, kabelových žlabů a ostatních drobných prvků montáž šroubovaných nebo svařovaných, hmotnosti do 100 kg</t>
  </si>
  <si>
    <t>13611228</t>
  </si>
  <si>
    <t>plech ocelový hladký jakost S 235 JR tl 10mm tabule</t>
  </si>
  <si>
    <t>306003525</t>
  </si>
  <si>
    <t>Poznámka k položce:_x000d_
Hmotnost 160 kg/kus - 78,5 kg/m2</t>
  </si>
  <si>
    <t>pro výrobu podélné krycí lišty:</t>
  </si>
  <si>
    <t>0,15*1,72*4*78,5/1000</t>
  </si>
  <si>
    <t>0,15*2*2,95*78,5/1000</t>
  </si>
  <si>
    <t>0,15*2*2,9*78,5/1000</t>
  </si>
  <si>
    <t>0,15*4*0,1*78,5/1000</t>
  </si>
  <si>
    <t>0,15*0,6*78,5/1000</t>
  </si>
  <si>
    <t>13611218</t>
  </si>
  <si>
    <t>plech ocelový hladký jakost S 235 JR tl 5mm tabule</t>
  </si>
  <si>
    <t>32210472</t>
  </si>
  <si>
    <t>Poznámka k položce:_x000d_
Hmotnost 80 kg/kus - 39,25 kg/m2</t>
  </si>
  <si>
    <t>0,05*4*0,2*39,25/1000</t>
  </si>
  <si>
    <t>0,05*10*0,3*39,25/1000</t>
  </si>
  <si>
    <t>0,05*9*0,5*39,25/1000</t>
  </si>
  <si>
    <t>457451133</t>
  </si>
  <si>
    <t>Ochranná betonová vrstva na izolaci přesýpaných objektů tl 60 mm s výztuží sítí beton C 25/30</t>
  </si>
  <si>
    <t>1024179031</t>
  </si>
  <si>
    <t xml:space="preserve">Ochranná betonová vrstva na izolaci přesýpaných objektů  tloušťky 60 mm s vyhlazením povrchu s výztuží ze sítí C 25/30</t>
  </si>
  <si>
    <t>204</t>
  </si>
  <si>
    <t>628613233</t>
  </si>
  <si>
    <t>Protikorozní ochrana OK mostu III. tř.- základní a podkladní epoxidový, vrchní PU nátěr s metalizací</t>
  </si>
  <si>
    <t>-1009469659</t>
  </si>
  <si>
    <t>Protikorozní ochrana ocelových mostních konstrukcí včetně otryskání povrchu základní a podkladní epoxidový a vrchní polyuretanový nátěr s metalizací III. třídy</t>
  </si>
  <si>
    <t>Poznámka k položce:_x000d_
PKO schváleného typu, včetně otryskání a dodání písku, bez materiálu metalizace</t>
  </si>
  <si>
    <t>0,15*1,72*4*2</t>
  </si>
  <si>
    <t>0,15*2*2,95*2</t>
  </si>
  <si>
    <t>0,15*2*2,9*2</t>
  </si>
  <si>
    <t>0,15*4*0,1*2</t>
  </si>
  <si>
    <t>0,15*0,6*2</t>
  </si>
  <si>
    <t>0,05*4*0,2*2</t>
  </si>
  <si>
    <t>0,05*10*0,3*2</t>
  </si>
  <si>
    <t>0,05*9*0,5*2</t>
  </si>
  <si>
    <t>156251010</t>
  </si>
  <si>
    <t>drát metalizační Zn D 3mm</t>
  </si>
  <si>
    <t>600987942</t>
  </si>
  <si>
    <t>1,517*6,704</t>
  </si>
  <si>
    <t>629992112</t>
  </si>
  <si>
    <t>Zatmelení spar mezi mostními prefabrikáty š do 20 mm PUR tmelem včetně výplně PUR pěnou</t>
  </si>
  <si>
    <t>535442426</t>
  </si>
  <si>
    <t>Zatmelení styčných spar mezi mostními prefabrikáty a konstrukcemi trvale pružným polyuretanovým tmelem včetně vyčištění spar, provedení penetračního nátěru a vyplnění spar pěnou pro spáry šířky přes 10 do 20 mm</t>
  </si>
  <si>
    <t>(4+13+3)*2</t>
  </si>
  <si>
    <t>941111121</t>
  </si>
  <si>
    <t>Montáž lešení řadového trubkového lehkého s podlahami zatížení do 200 kg/m2 š do 1,2 m v do 10 m</t>
  </si>
  <si>
    <t>1163090256</t>
  </si>
  <si>
    <t xml:space="preserve">Montáž lešení řadového trubkového lehkého pracovního s podlahami  s provozním zatížením tř. 3 do 200 kg/m2 šířky tř. W09 přes 0,9 do 1,2 m, výšky do 10 m</t>
  </si>
  <si>
    <t>12*3</t>
  </si>
  <si>
    <t>12*2,5</t>
  </si>
  <si>
    <t>941111221</t>
  </si>
  <si>
    <t>Příplatek k lešení řadovému trubkovému lehkému s podlahami š 1,2 m v 10 m za první a ZKD den použití</t>
  </si>
  <si>
    <t>-1802836798</t>
  </si>
  <si>
    <t xml:space="preserve">Montáž lešení řadového trubkového lehkého pracovního s podlahami  s provozním zatížením tř. 3 do 200 kg/m2 Příplatek za první a každý další den použití lešení k ceně -1121</t>
  </si>
  <si>
    <t>66*30</t>
  </si>
  <si>
    <t>941111821</t>
  </si>
  <si>
    <t>Demontáž lešení řadového trubkového lehkého s podlahami zatížení do 200 kg/m2 š do 1,2 m v do 10 m</t>
  </si>
  <si>
    <t>-435183477</t>
  </si>
  <si>
    <t xml:space="preserve">Demontáž lešení řadového trubkového lehkého pracovního s podlahami  s provozním zatížením tř. 3 do 200 kg/m2 šířky tř. W09 přes 0,9 do 1,2 m, výšky do 10 m</t>
  </si>
  <si>
    <t>70481117</t>
  </si>
  <si>
    <t>(2,7-1,7)*8,5*6,8</t>
  </si>
  <si>
    <t>1901066916</t>
  </si>
  <si>
    <t>57,8*30</t>
  </si>
  <si>
    <t>-1516764671</t>
  </si>
  <si>
    <t>944485229</t>
  </si>
  <si>
    <t>u opěr:</t>
  </si>
  <si>
    <t>2*3*1,6</t>
  </si>
  <si>
    <t>474863771</t>
  </si>
  <si>
    <t>963071111</t>
  </si>
  <si>
    <t>Demontáž ocelových prvků mostů šroubovaných nebo svařovaných do 100 kg</t>
  </si>
  <si>
    <t>-1488267545</t>
  </si>
  <si>
    <t>Demontáž ocelových prvků mostních konstrukcí ztužidel, sedel pro centrické uložení mostnic, stoliček, diagonál, svislic, styčníkových plechů, chodníkových konzol, podlahových nosníků, kabelových žlabů a ostatních drobných prvků šroubovaných nebo svařovaných, hmotnosti do 100 kg</t>
  </si>
  <si>
    <t>Poznámka k položce:_x000d_
demontáž zakrytí středního podélného odvodnění žlabu kolejového lože na nosné konstrukci (předpoklad z 12 ks samostatných svařenců po cca 50 kg), dle stavu zakrytí bude zadavatelem rozhodnuto o jeho nahrazení či ponechání</t>
  </si>
  <si>
    <t>965042141</t>
  </si>
  <si>
    <t>Bourání podkladů pod dlažby nebo mazanin betonových nebo z litého asfaltu tl do 100 mm pl přes 4 m2</t>
  </si>
  <si>
    <t>1640113621</t>
  </si>
  <si>
    <t>Bourání mazanin betonových nebo z litého asfaltu tl. do 100 mm, plochy přes 4 m2</t>
  </si>
  <si>
    <t xml:space="preserve">ubourání tvrdé ochrany </t>
  </si>
  <si>
    <t>204*0,06</t>
  </si>
  <si>
    <t>965049111</t>
  </si>
  <si>
    <t>Příplatek k bourání betonových mazanin za bourání mazanin se svařovanou sítí tl do 100 mm</t>
  </si>
  <si>
    <t>1807424896</t>
  </si>
  <si>
    <t>Bourání mazanin Příplatek k cenám za bourání mazanin betonových se svařovanou sítí, tl. do 100 mm</t>
  </si>
  <si>
    <t>966006211</t>
  </si>
  <si>
    <t>Odstranění svislých dopravních značek ze sloupů, sloupků nebo konzol</t>
  </si>
  <si>
    <t>1700465465</t>
  </si>
  <si>
    <t xml:space="preserve">Odstranění (demontáž) svislých dopravních značek  s odklizením materiálu na skládku na vzdálenost do 20 m nebo s naložením na dopravní prostředek ze sloupů, sloupků nebo konzol</t>
  </si>
  <si>
    <t>977151123</t>
  </si>
  <si>
    <t>Jádrové vrty diamantovými korunkami do D 150 mm do stavebních materiálů</t>
  </si>
  <si>
    <t>2027999803</t>
  </si>
  <si>
    <t>Jádrové vrty diamantovými korunkami do stavebních materiálů (železobetonu, betonu, cihel, obkladů, dlažeb, kamene) průměru přes 130 do 150 mm</t>
  </si>
  <si>
    <t>2*0,8</t>
  </si>
  <si>
    <t>-208514816</t>
  </si>
  <si>
    <t>NK</t>
  </si>
  <si>
    <t>140</t>
  </si>
  <si>
    <t>SS</t>
  </si>
  <si>
    <t xml:space="preserve">řimsy </t>
  </si>
  <si>
    <t>28,910</t>
  </si>
  <si>
    <t xml:space="preserve">kamené zdivo </t>
  </si>
  <si>
    <t xml:space="preserve">stávající podklad pod izolaci </t>
  </si>
  <si>
    <t>227,150</t>
  </si>
  <si>
    <t>-1883221757</t>
  </si>
  <si>
    <t>lokálně, po očištění:</t>
  </si>
  <si>
    <t>997013801</t>
  </si>
  <si>
    <t>Poplatek za uložení na skládce (skládkovné) stavebního odpadu betonového kód odpadu 170 101</t>
  </si>
  <si>
    <t>756418510</t>
  </si>
  <si>
    <t>Poplatek za uložení stavebního odpadu na skládce (skládkovné) z prostého betonu zatříděného do Katalogu odpadů pod kódem 170 101</t>
  </si>
  <si>
    <t>26,928+0,539+0,112</t>
  </si>
  <si>
    <t>807254793</t>
  </si>
  <si>
    <t>27,579+0,909+0,247</t>
  </si>
  <si>
    <t>-516280943</t>
  </si>
  <si>
    <t>Poznámka k položce:_x000d_
např. skládka Malšovice (celkem 12 km), demontovaná podélná krycí lišta do kovošrotu výzisk SMT)</t>
  </si>
  <si>
    <t>28,735*11</t>
  </si>
  <si>
    <t>1507679941</t>
  </si>
  <si>
    <t>721754952</t>
  </si>
  <si>
    <t>-1393767437</t>
  </si>
  <si>
    <t>Poznámka k položce:_x000d_
dobrý přístup k mostu</t>
  </si>
  <si>
    <t>711</t>
  </si>
  <si>
    <t>Izolace proti vodě, vlhkosti a plynům</t>
  </si>
  <si>
    <t>711131811</t>
  </si>
  <si>
    <t>Odstranění izolace proti zemní vlhkosti vodorovné</t>
  </si>
  <si>
    <t>CS ÚRS 2019 01</t>
  </si>
  <si>
    <t>989045020</t>
  </si>
  <si>
    <t xml:space="preserve">Odstranění izolace proti zemní vlhkosti  na ploše vodorovné V</t>
  </si>
  <si>
    <t>Odstranění stávající izolace mostů</t>
  </si>
  <si>
    <t xml:space="preserve">vodorovná </t>
  </si>
  <si>
    <t>20,65*4,9* 2</t>
  </si>
  <si>
    <t xml:space="preserve">svislá </t>
  </si>
  <si>
    <t>20,65*0,6*2</t>
  </si>
  <si>
    <t>711-R00</t>
  </si>
  <si>
    <t>Dodávka + montáž vodotěsné izolace schváleného typu - SVI (přípravná, vodotěsná a ochranná vrstva)</t>
  </si>
  <si>
    <t>1169252509</t>
  </si>
  <si>
    <t>711-R01</t>
  </si>
  <si>
    <t>Dodávka + montáž přichycení SVI nerezovou lištou včetně navrtání, osazení hmoždinek a zatmelení</t>
  </si>
  <si>
    <t>1793178105</t>
  </si>
  <si>
    <t>Poznámka k položce:_x000d_
Přichycení izolace na římse</t>
  </si>
  <si>
    <t>20,65*2</t>
  </si>
  <si>
    <t>998711201</t>
  </si>
  <si>
    <t>Přesun hmot procentní pro izolace proti vodě, vlhkosti a plynům v objektech v do 6 m</t>
  </si>
  <si>
    <t>10250569</t>
  </si>
  <si>
    <t xml:space="preserve">Přesun hmot pro izolace proti vodě, vlhkosti a plynům  stanovený procentní sazbou (%) z ceny vodorovná dopravní vzdálenost do 50 m v objektech výšky do 6 m</t>
  </si>
  <si>
    <t>-469902711</t>
  </si>
  <si>
    <t>2*48</t>
  </si>
  <si>
    <t xml:space="preserve">002 - ZRN - most v km 6,706 - svršek </t>
  </si>
  <si>
    <t>5905055010</t>
  </si>
  <si>
    <t>Odstranění stávajícího kolejového lože odtěžením v koleji</t>
  </si>
  <si>
    <t>166434777</t>
  </si>
  <si>
    <t>Odstranění stávajícího kolejového lože odtěžením v koleji. Poznámka: 1. V cenách jsou započteny náklady na odstranění KL, úpravu pláně a rozprostření výzisku na terén nebo jeho naložení na dopravní prostředek. 2. Položka se použije v případech, kdy se nové KL nezřizuje.</t>
  </si>
  <si>
    <t>na mostě v TK č.1 a ve TK č.2:</t>
  </si>
  <si>
    <t>110</t>
  </si>
  <si>
    <t>5905060010</t>
  </si>
  <si>
    <t>Zřízení nového kolejového lože v koleji</t>
  </si>
  <si>
    <t>-916590003</t>
  </si>
  <si>
    <t>Zřízení nového kolejového lože v koleji. Poznámka: 1. V cenách jsou započteny náklady na zřízení KL nově zřizované koleje, vložení geosyntetika, rozprostření vrstvy kameniva, zřízení homogenizované vrstvy kameniva a úprava KL do profilu. 2. V cenách nejsou obsaženy náklady na položení KR, úpravu směrového a výškového uspořádání, doplnění a dodávku kameniva a snížení KL pod patou kolejnice.3. Položka se použije v případech nově zřizované koleje nebo výhybky.</t>
  </si>
  <si>
    <t>Poznámka k položce:_x000d_
Včetně hutnění kolejového lože po vrstvách.</t>
  </si>
  <si>
    <t>spodní část KL z nového štěrku:</t>
  </si>
  <si>
    <t>110/2</t>
  </si>
  <si>
    <t>vrchní část KL z odtěženého štěrku (dále ve výluce bude nasazena čistička KL):</t>
  </si>
  <si>
    <t>5955101000</t>
  </si>
  <si>
    <t>Kamenivo drcené štěrk frakce 31,5/63 třídy BI</t>
  </si>
  <si>
    <t>-163149975</t>
  </si>
  <si>
    <t>110/2*1,633</t>
  </si>
  <si>
    <t>5906130390</t>
  </si>
  <si>
    <t>Montáž kolejového roštu v ose koleje pražce betonové vystrojené tv. S49 rozdělení "d"</t>
  </si>
  <si>
    <t>865921045</t>
  </si>
  <si>
    <t>Montáž kolejového roštu v ose koleje pražce betonové vystrojené tv. S49 rozdělení "d". Poznámka: 1. V cenách jsou započteny náklady na vrtání pražců dřevěných nevystrojených, manipulaci a montáž KR. 2. V cenách nejsou obsaženy náklady na dodávku materiálu.</t>
  </si>
  <si>
    <t>(25+25)/1000</t>
  </si>
  <si>
    <t>5906140200</t>
  </si>
  <si>
    <t>Demontáž kolejového roštu koleje v ose koleje pražce betonové tv. S49 rozdělení "d"</t>
  </si>
  <si>
    <t>-923510138</t>
  </si>
  <si>
    <t>Demontáž kolejového roštu koleje v ose koleje pražce betonové tv. S49 rozdělení "d". Poznámka: 1. V cenách jsou započteny náklady na případné odstranění kameniva, rozebrání roštu do součástí, manipulaci, naložení výzisku na dopravní prostředek a uložení na úložišti. 2. V cenách nejsou obsaženy náklady na dopravu a vytřídění.</t>
  </si>
  <si>
    <t>5907050020</t>
  </si>
  <si>
    <t>Dělení kolejnic řezáním nebo rozbroušením tv. S49</t>
  </si>
  <si>
    <t>-1130765413</t>
  </si>
  <si>
    <t>Dělení kolejnic řezáním nebo rozbroušením tv. S49. Poznámka: 1. V cenách jsou započteny náklady na manipulaci podložení, označení a provedení řezu kolejnice.</t>
  </si>
  <si>
    <t>v 1.TK a ve 2.TK:</t>
  </si>
  <si>
    <t>2*4</t>
  </si>
  <si>
    <t>5907055020</t>
  </si>
  <si>
    <t>Vrtání kolejnic otvor o průměru přes 10 do 23 mm</t>
  </si>
  <si>
    <t>-969648453</t>
  </si>
  <si>
    <t>Vrtání kolejnic otvor o průměru přes 10 do 23 mm. Poznámka: 1. V cenách jsou započteny náklady na manipulaci podložení, označení a provedení vrtu ve stojině kolejnice.</t>
  </si>
  <si>
    <t>Poznámka k položce:_x000d_
Vrt=kus</t>
  </si>
  <si>
    <t>8*4</t>
  </si>
  <si>
    <t>5908005130</t>
  </si>
  <si>
    <t>Oprava kolejnicového styku demontáž spojky tv. S49</t>
  </si>
  <si>
    <t>-268397591</t>
  </si>
  <si>
    <t>Oprava kolejnicového styku demontáž spojky tv. S49. Poznámka: 1. V cenách jsou započteny náklady na výměnu, demontáž nebo montáž vniřní spojky a/nebo celého styku a ošetření součástí mazivem. U přechodových spojek se použije položka s větším tvarem. 2. V cenách nejsou obsaženy náklady na dodávku materiálu.</t>
  </si>
  <si>
    <t>Poznámka k položce:_x000d_
Spojka=kus</t>
  </si>
  <si>
    <t>4*2</t>
  </si>
  <si>
    <t>5908005230</t>
  </si>
  <si>
    <t>Oprava kolejnicového styku montáž spojky tv. S49</t>
  </si>
  <si>
    <t>-564953972</t>
  </si>
  <si>
    <t>Oprava kolejnicového styku montáž spojky tv. S49. Poznámka: 1. V cenách jsou započteny náklady na výměnu, demontáž nebo montáž vniřní spojky a/nebo celého styku a ošetření součástí mazivem. U přechodových spojek se použije položka s větším tvarem. 2. V cenách nejsou obsaženy náklady na dodávku materiálu.</t>
  </si>
  <si>
    <t>pro následné průjezdy kolejové mechanizace ve výluce 1.TK a 2.TK (čistička KL, ASP, SSP, a pod.):</t>
  </si>
  <si>
    <t>5958101005</t>
  </si>
  <si>
    <t>Součásti spojovací kolejnicové spojky tv. S 730 mm</t>
  </si>
  <si>
    <t>-1220100808</t>
  </si>
  <si>
    <t>2*8</t>
  </si>
  <si>
    <t>5958107005</t>
  </si>
  <si>
    <t>Šroub spojkový M24 x 140 mm</t>
  </si>
  <si>
    <t>-1515064056</t>
  </si>
  <si>
    <t>5909010030</t>
  </si>
  <si>
    <t>Ojedinělé ruční podbití pražců příčných betonových</t>
  </si>
  <si>
    <t>-1032781612</t>
  </si>
  <si>
    <t>Ojedinělé ruční podbití pražců příčných betonových. Poznámka: 1. V cenách jsou započteny náklady na podbití pražce oboustranně v otevřeném i zapuštěném KL, odstranění kameniva, zdvih, ruční podbití, úprava profilu KL a případná úprava snížení pod patou kolejnice.</t>
  </si>
  <si>
    <t>2*41</t>
  </si>
  <si>
    <t>1973309829</t>
  </si>
  <si>
    <t>dovoz nového štěrku do KL:</t>
  </si>
  <si>
    <t>odvoz poloviny odtěženého štěrku z mostu:</t>
  </si>
  <si>
    <t>110/2*1,8</t>
  </si>
  <si>
    <t>9909000700</t>
  </si>
  <si>
    <t>Poplatek za recyklaci kameniva</t>
  </si>
  <si>
    <t>1946518782</t>
  </si>
  <si>
    <t>Poplatek za recyklaci kameniva Poznámka: V cenách jsou započteny náklady na uložení stavebního odpadu na oficiální skládku.Je třeba zohlednit regionální rozdíly v cenách poplatků za uložení suti a odpadů. Tyto se mohou výrazně lišit s ohledem nejen na region, ale také na množství a druh ukládaného odpadu.</t>
  </si>
  <si>
    <t>003 - VRN - most v km 6,706</t>
  </si>
  <si>
    <t xml:space="preserve">    VRN7 - Provozní vlivy</t>
  </si>
  <si>
    <t>012002000</t>
  </si>
  <si>
    <t>Geodetické práce</t>
  </si>
  <si>
    <t>-1381070348</t>
  </si>
  <si>
    <t>Poznámka k položce:_x000d_
vytyčení dotčených inženýrských sítí (podél mostních říms) včetně zajištění dohledu správce sítí při provádění stavebních prací v blízkosti sítí</t>
  </si>
  <si>
    <t>1190754960</t>
  </si>
  <si>
    <t>Poznámka k položce:_x000d_
Zpracování dokumentace zhotovitele (návrh izolace a odvodnění). Zpracování dokumentace skutečného provedení stavby - 2x (v trvalém tisku i digitálně), netřeba přes bodové pole SŽG.</t>
  </si>
  <si>
    <t>225123929</t>
  </si>
  <si>
    <t>Poznámka k položce:_x000d_
Dodávky vody a energie, příjezdové komunikace včetně příp. omezení provozu a dopravního značení, příp. pronájmy pozemků, střežení pracoviště vč. příp. osvětlení a bezpečnostních hlídek, uvedení pozemků do původního stavu, včetně přípravy a likvidace staveniště. Dobrý přístup - místní komunikace.</t>
  </si>
  <si>
    <t>VRN7</t>
  </si>
  <si>
    <t>Provozní vlivy</t>
  </si>
  <si>
    <t>072002000</t>
  </si>
  <si>
    <t>Silniční provoz</t>
  </si>
  <si>
    <t>-1985658639</t>
  </si>
  <si>
    <t>Poznámka k položce:_x000d_
uzavírka místní komunikace pod mostem a zřízení DIO, včetně projednání se zažádáním o zvláštní užívání komunikace a zajištění dopravního značení.</t>
  </si>
  <si>
    <t>SO 93-20-06 - Oprava mostu v km 7,021</t>
  </si>
  <si>
    <t>001 - ZRN - most v km 7,021</t>
  </si>
  <si>
    <t>606237619</t>
  </si>
  <si>
    <t>Poznámka k položce:_x000d_
Vtok a výtok_x000d_
(kolem mostu)</t>
  </si>
  <si>
    <t>10,0+48,0</t>
  </si>
  <si>
    <t>417301786</t>
  </si>
  <si>
    <t>58,0*0,02</t>
  </si>
  <si>
    <t>-364755596</t>
  </si>
  <si>
    <t>122202501</t>
  </si>
  <si>
    <t>Odkopávky a prokopávky nezapažené pro spodní stavbu železnic do 100 m3 v hornině tř. 3</t>
  </si>
  <si>
    <t>-716996826</t>
  </si>
  <si>
    <t>Odkopávky a prokopávky nezapažené pro spodní stavbu železnic strojně s přemístěním výkopku v příčných profilech do 15 m nebo s naložením na dopravní prostředek v hornině tř. 3 do 100 m3</t>
  </si>
  <si>
    <t>Poznámka k položce:_x000d_
Výkop pro odvodnění_x000d_
izolace ve výběhu</t>
  </si>
  <si>
    <t>6,0</t>
  </si>
  <si>
    <t>11,0*4,0*0,2</t>
  </si>
  <si>
    <t>122202509</t>
  </si>
  <si>
    <t>Příplatek k odkopávkám pro spodní stavbu železnic v hornině tř. 3 za lepivost</t>
  </si>
  <si>
    <t>-2000690926</t>
  </si>
  <si>
    <t>Odkopávky a prokopávky nezapažené pro spodní stavbu železnic strojně s přemístěním výkopku v příčných profilech do 15 m nebo s naložením na dopravní prostředek v hornině tř. 3 Příplatek k cenám za lepivost horniny tř. 3</t>
  </si>
  <si>
    <t>14,80/2</t>
  </si>
  <si>
    <t>113211198</t>
  </si>
  <si>
    <t>Poznámka k položce:_x000d_
Dle etapy provádění izolace</t>
  </si>
  <si>
    <t>22,0*0,9*2</t>
  </si>
  <si>
    <t>-2068856826</t>
  </si>
  <si>
    <t>-1702234175</t>
  </si>
  <si>
    <t>617262345</t>
  </si>
  <si>
    <t>Poznámka k položce:_x000d_
např. skládka Malšovice (celkem 13 km)</t>
  </si>
  <si>
    <t>14,80*3</t>
  </si>
  <si>
    <t>-520430644</t>
  </si>
  <si>
    <t>14,80*2</t>
  </si>
  <si>
    <t>906450173</t>
  </si>
  <si>
    <t>Poznámka k položce:_x000d_
Příčné odvodnění</t>
  </si>
  <si>
    <t>58344171</t>
  </si>
  <si>
    <t>štěrkodrť frakce 0/32</t>
  </si>
  <si>
    <t>468059271</t>
  </si>
  <si>
    <t>6,0*1,6</t>
  </si>
  <si>
    <t>-851885402</t>
  </si>
  <si>
    <t>11,0*2</t>
  </si>
  <si>
    <t>-667034371</t>
  </si>
  <si>
    <t>11,0*4,0*2*4,44/1000</t>
  </si>
  <si>
    <t>595125947</t>
  </si>
  <si>
    <t>-516463825</t>
  </si>
  <si>
    <t>248911748</t>
  </si>
  <si>
    <t>-571559768</t>
  </si>
  <si>
    <t>457311118</t>
  </si>
  <si>
    <t>Vyrovnávací nebo spádový beton C 30/37 včetně úpravy povrchu</t>
  </si>
  <si>
    <t>-505061085</t>
  </si>
  <si>
    <t xml:space="preserve">Vyrovnávací nebo spádový beton včetně úpravy povrchu  C 30/37</t>
  </si>
  <si>
    <t>Poznámka k položce:_x000d_
Betonová deska (výběh)_x000d_
pod izolaci (2x KARI síť)</t>
  </si>
  <si>
    <t>457451122</t>
  </si>
  <si>
    <t>Ochranná betonová vrstva na izolaci přesýpaných objektů tl 60 mm z prostého betonu C 20/25</t>
  </si>
  <si>
    <t>1861568457</t>
  </si>
  <si>
    <t xml:space="preserve">Ochranná betonová vrstva na izolaci přesýpaných objektů  tloušťky 60 mm s vyhlazením povrchu z prostého betonu C 20/25</t>
  </si>
  <si>
    <t>-111165900</t>
  </si>
  <si>
    <t>Poznámka k položce:_x000d_
Čela objektu včetně říms_x000d_
(veškeré betonové zdivo)</t>
  </si>
  <si>
    <t>levé čelo</t>
  </si>
  <si>
    <t>10,5*2,1</t>
  </si>
  <si>
    <t>7,8*1,26</t>
  </si>
  <si>
    <t>pravé čelo</t>
  </si>
  <si>
    <t>14,4*2,1</t>
  </si>
  <si>
    <t>1,2*2</t>
  </si>
  <si>
    <t>8,6*0,73</t>
  </si>
  <si>
    <t>424233348</t>
  </si>
  <si>
    <t>-2063400980</t>
  </si>
  <si>
    <t>-1177026022</t>
  </si>
  <si>
    <t>4,0*2,2</t>
  </si>
  <si>
    <t>8,0*3,2</t>
  </si>
  <si>
    <t>953282193</t>
  </si>
  <si>
    <t>34,40*10</t>
  </si>
  <si>
    <t>1139512734</t>
  </si>
  <si>
    <t>1417746484</t>
  </si>
  <si>
    <t>3,78*10,80*1,9</t>
  </si>
  <si>
    <t>-880504294</t>
  </si>
  <si>
    <t>77,566*10</t>
  </si>
  <si>
    <t>61087387</t>
  </si>
  <si>
    <t>1292956389</t>
  </si>
  <si>
    <t>v otvoru včetně vtoku a výtoku:</t>
  </si>
  <si>
    <t>2+4</t>
  </si>
  <si>
    <t>651735914</t>
  </si>
  <si>
    <t>2*2*1,8</t>
  </si>
  <si>
    <t>1990238161</t>
  </si>
  <si>
    <t>1752569201</t>
  </si>
  <si>
    <t>985112111</t>
  </si>
  <si>
    <t>Odsekání degradovaného betonu stěn tl do 10 mm</t>
  </si>
  <si>
    <t>-423279965</t>
  </si>
  <si>
    <t>Odsekání degradovaného betonu stěn, tloušťky do 10 mm</t>
  </si>
  <si>
    <t>Poznámka k položce:_x000d_
Levé čelo objektu (betonové)_x000d_
beton odfouknutý, odpadlý</t>
  </si>
  <si>
    <t>pravá římsa</t>
  </si>
  <si>
    <t>14,4*0,9</t>
  </si>
  <si>
    <t>-636297330</t>
  </si>
  <si>
    <t>Poznámka k položce:_x000d_
Veškeré zdivo objektu</t>
  </si>
  <si>
    <t>70,796+71,134</t>
  </si>
  <si>
    <t>985142112</t>
  </si>
  <si>
    <t>Vysekání spojovací hmoty ze spár zdiva hl do 40 mm dl do 12 m/m2</t>
  </si>
  <si>
    <t>-1901886916</t>
  </si>
  <si>
    <t>Vysekání spojovací hmoty ze spár zdiva včetně vyčištění hloubky spáry do 40 mm délky spáry na 1 m2 upravované plochy přes 6 do 12 m</t>
  </si>
  <si>
    <t>Poznámka k položce:_x000d_
oprava spár v kamenném zdivu_x000d_
cca 15% plochy zdiva</t>
  </si>
  <si>
    <t>71,134*0,15</t>
  </si>
  <si>
    <t>985231112</t>
  </si>
  <si>
    <t>Spárování zdiva aktivovanou maltou spára hl do 40 mm dl do 12 m/m2</t>
  </si>
  <si>
    <t>1539130152</t>
  </si>
  <si>
    <t>Spárování zdiva hloubky do 40 mm aktivovanou maltou délky spáry na 1 m2 upravované plochy přes 6 do 12 m</t>
  </si>
  <si>
    <t>1952725824</t>
  </si>
  <si>
    <t>-763700194</t>
  </si>
  <si>
    <t>Poznámka k položce:_x000d_
Levé čelo objektu (betonové)_x000d_
beton odfouknutý, odpadlý_x000d_
římsa pravého průčelí</t>
  </si>
  <si>
    <t>985421113</t>
  </si>
  <si>
    <t>Injektáž trhlin š 2 mm v cihelném zdivu tl do 600 mm aktivovanou cementovou maltou včetně vrtů</t>
  </si>
  <si>
    <t>1424881713</t>
  </si>
  <si>
    <t>Injektáž trhlin v cihelném, kamenném nebo smíšeném zdivu nízkotlaká do 0,6 MP, včetně provedení vrtů aktivovanou cementovou maltou šířka trhlin do 2 mm tloušťka zdiva přes 450 do 600 mm</t>
  </si>
  <si>
    <t>trhliny v kamenném zdivu:</t>
  </si>
  <si>
    <t>5,0*3</t>
  </si>
  <si>
    <t>-2094967917</t>
  </si>
  <si>
    <t>0,7*4</t>
  </si>
  <si>
    <t>2,0*1</t>
  </si>
  <si>
    <t>225040956</t>
  </si>
  <si>
    <t>Poznámka k položce:_x000d_
např. skládka Malšovice (celkem 13 km), demontovaná podélná krycí lišta do kovošrotu výzisk SMT)</t>
  </si>
  <si>
    <t>6*2+0,986+0,249+0,247</t>
  </si>
  <si>
    <t>1793150973</t>
  </si>
  <si>
    <t>13,482*12</t>
  </si>
  <si>
    <t>663529771</t>
  </si>
  <si>
    <t>1692673229</t>
  </si>
  <si>
    <t>6*2+0,986+0,249</t>
  </si>
  <si>
    <t>764959486</t>
  </si>
  <si>
    <t>634050014</t>
  </si>
  <si>
    <t>140,0+38,0</t>
  </si>
  <si>
    <t>1943559378</t>
  </si>
  <si>
    <t>10,5+14,6</t>
  </si>
  <si>
    <t>-1208190878</t>
  </si>
  <si>
    <t>881441461</t>
  </si>
  <si>
    <t>Poznámka k položce:_x000d_
Ochranný nátěr_x000d_
kamenné zdivo klenby_x000d_
kamenné zdivo opěr</t>
  </si>
  <si>
    <t>(10,54-1,99)*5,0</t>
  </si>
  <si>
    <t>opěry</t>
  </si>
  <si>
    <t>(10,86-1,99)*(1,4+1,8)/2*2</t>
  </si>
  <si>
    <t>71,134</t>
  </si>
  <si>
    <t>002 - ZRN - most v km 7,021 - svršek</t>
  </si>
  <si>
    <t>-170819370</t>
  </si>
  <si>
    <t>1816512598</t>
  </si>
  <si>
    <t>440908058</t>
  </si>
  <si>
    <t>1076667706</t>
  </si>
  <si>
    <t>33136100</t>
  </si>
  <si>
    <t>1447679509</t>
  </si>
  <si>
    <t>686791108</t>
  </si>
  <si>
    <t>-1053626871</t>
  </si>
  <si>
    <t>1916362883</t>
  </si>
  <si>
    <t>956289752</t>
  </si>
  <si>
    <t>531948955</t>
  </si>
  <si>
    <t>-1204372887</t>
  </si>
  <si>
    <t>-601660024</t>
  </si>
  <si>
    <t>-2039008642</t>
  </si>
  <si>
    <t>003 - VRN - most v km 7,021</t>
  </si>
  <si>
    <t>-368929958</t>
  </si>
  <si>
    <t>-553775938</t>
  </si>
  <si>
    <t>-1776173071</t>
  </si>
  <si>
    <t>-1124172990</t>
  </si>
  <si>
    <t>Poznámka k položce:_x000d_
Horší přístup k objektu - 25m zprava trati z místní komunikace přes mimodrážní louku.</t>
  </si>
  <si>
    <t>SO 93-20-07 - Oprava mostu v km 7,485</t>
  </si>
  <si>
    <t>001 - ZRN - most v km 7,485</t>
  </si>
  <si>
    <t>-845047144</t>
  </si>
  <si>
    <t>100,0</t>
  </si>
  <si>
    <t>397997887</t>
  </si>
  <si>
    <t>100,0*0,02</t>
  </si>
  <si>
    <t>1874744245</t>
  </si>
  <si>
    <t>Poznámka k položce:_x000d_
Pravé průčelí včetně římsy_x000d_
Levá římsa objektu</t>
  </si>
  <si>
    <t>levá římsa</t>
  </si>
  <si>
    <t>17,6*1,5</t>
  </si>
  <si>
    <t>21,4*2,2</t>
  </si>
  <si>
    <t>2,2*2</t>
  </si>
  <si>
    <t>10,3*1,8</t>
  </si>
  <si>
    <t>1701789347</t>
  </si>
  <si>
    <t>Poznámka k položce:_x000d_
Levé i pravé průčelí objektu</t>
  </si>
  <si>
    <t>4,0*3,0</t>
  </si>
  <si>
    <t>7,0*4,5</t>
  </si>
  <si>
    <t>1122974687</t>
  </si>
  <si>
    <t>43,5*10</t>
  </si>
  <si>
    <t>417781303</t>
  </si>
  <si>
    <t>-263204199</t>
  </si>
  <si>
    <t>Poznámka k položce:_x000d_
Otvor objektu</t>
  </si>
  <si>
    <t>3,8*11,3*2,0</t>
  </si>
  <si>
    <t>-2103808792</t>
  </si>
  <si>
    <t>85,88*10</t>
  </si>
  <si>
    <t>1197375475</t>
  </si>
  <si>
    <t>952904111</t>
  </si>
  <si>
    <t>Čištění mostních objektů - strojní odstranění nánosů z otvorů</t>
  </si>
  <si>
    <t>2100233079</t>
  </si>
  <si>
    <t>Čištění mostních objektů odstranění nánosů z otvorů strojně</t>
  </si>
  <si>
    <t>v otvoru mostu:</t>
  </si>
  <si>
    <t>2,8</t>
  </si>
  <si>
    <t>výtok:</t>
  </si>
  <si>
    <t>3,0</t>
  </si>
  <si>
    <t>-1927186979</t>
  </si>
  <si>
    <t>vtok:</t>
  </si>
  <si>
    <t>2,0</t>
  </si>
  <si>
    <t>-1215277833</t>
  </si>
  <si>
    <t>2*3*2</t>
  </si>
  <si>
    <t>2*12</t>
  </si>
  <si>
    <t>2060535846</t>
  </si>
  <si>
    <t>-653566046</t>
  </si>
  <si>
    <t>Poznámka k položce:_x000d_
Pravé čelo objektu (betonové)_x000d_
beton odfouknutý, odpadlý</t>
  </si>
  <si>
    <t>396820599</t>
  </si>
  <si>
    <t>Poznámka k položce:_x000d_
Celkové zdivo objektu</t>
  </si>
  <si>
    <t>96,420+105,956</t>
  </si>
  <si>
    <t>804511953</t>
  </si>
  <si>
    <t>Poznámka k položce:_x000d_
Úprava spár v kamenném zdivu_x000d_
cca 20% plochy zdiva</t>
  </si>
  <si>
    <t>105,956*0,2</t>
  </si>
  <si>
    <t>-1154941003</t>
  </si>
  <si>
    <t>721346398</t>
  </si>
  <si>
    <t>1134579410</t>
  </si>
  <si>
    <t>-1454165220</t>
  </si>
  <si>
    <t>Poznámka k položce:_x000d_
Kamenné zdivo objektu</t>
  </si>
  <si>
    <t>6,0*1</t>
  </si>
  <si>
    <t>3,0*1</t>
  </si>
  <si>
    <t>-1782320005</t>
  </si>
  <si>
    <t>Poznámka k položce:_x000d_
Kamenné zdivo objektu_x000d_
(v místě trhlin - ztažení zdiva)</t>
  </si>
  <si>
    <t>3,0*10</t>
  </si>
  <si>
    <t>761219144</t>
  </si>
  <si>
    <t>7,8*2+0,044+0,494+0,03</t>
  </si>
  <si>
    <t>325993376</t>
  </si>
  <si>
    <t>16,168*12</t>
  </si>
  <si>
    <t>720514991</t>
  </si>
  <si>
    <t>2039925265</t>
  </si>
  <si>
    <t>583242553</t>
  </si>
  <si>
    <t>254108772</t>
  </si>
  <si>
    <t>(10,67-1,75)*6,0</t>
  </si>
  <si>
    <t>(11,30-2,15)*(1,22+2,15)/2*2</t>
  </si>
  <si>
    <t>17,6*1,0</t>
  </si>
  <si>
    <t>2,0*2</t>
  </si>
  <si>
    <t>105,956</t>
  </si>
  <si>
    <t>002 - VRN - most v km 7,485</t>
  </si>
  <si>
    <t>1209122279</t>
  </si>
  <si>
    <t>61801595</t>
  </si>
  <si>
    <t>Poznámka k položce:_x000d_
Dodávky vody a energie, příjezdové komunikace včetně příp. omezení provozu a dopravního značení, příp. pronájmy pozemků, střežení pracoviště vč. příp. osvětlení a bezpečnostních hlídek, uvedení pozemků do původního stavu, včetně přípravy a likvidace staveniště. Bez dotčených inženýrských sítí. Dobrý přístup - místní komunikace přímo zprava trati.</t>
  </si>
  <si>
    <t>SO 93-20-08 - Oprava mostu v km 7,911</t>
  </si>
  <si>
    <t>001 - ZRN - most v km 7,911</t>
  </si>
  <si>
    <t>-822110802</t>
  </si>
  <si>
    <t>-224276088</t>
  </si>
  <si>
    <t>2017524123</t>
  </si>
  <si>
    <t>12,0*2,3</t>
  </si>
  <si>
    <t>5,82*1,5</t>
  </si>
  <si>
    <t>16,7*2,9</t>
  </si>
  <si>
    <t>0,6*2</t>
  </si>
  <si>
    <t>9,3*0,75</t>
  </si>
  <si>
    <t>1457296453</t>
  </si>
  <si>
    <t>Poznámka k položce:_x000d_
Pravé průčelí objektu</t>
  </si>
  <si>
    <t>6,0*4,5</t>
  </si>
  <si>
    <t>-1397759224</t>
  </si>
  <si>
    <t>27,0*10</t>
  </si>
  <si>
    <t>726345749</t>
  </si>
  <si>
    <t>1998355585</t>
  </si>
  <si>
    <t>Poznámka k položce:_x000d_
Otvor na pravé straně</t>
  </si>
  <si>
    <t>2,8*5,0*2,1</t>
  </si>
  <si>
    <t>1655644921</t>
  </si>
  <si>
    <t>29,4*10</t>
  </si>
  <si>
    <t>1190147843</t>
  </si>
  <si>
    <t>-1265898419</t>
  </si>
  <si>
    <t>2063374726</t>
  </si>
  <si>
    <t>-1650123852</t>
  </si>
  <si>
    <t>-2144048910</t>
  </si>
  <si>
    <t>-401987084</t>
  </si>
  <si>
    <t>Poznámka k položce:_x000d_
Čela objektu (betonová)_x000d_
beton odfouknutý, odpadlý</t>
  </si>
  <si>
    <t>1,2+0,6+0,4+0,2</t>
  </si>
  <si>
    <t>-2095745979</t>
  </si>
  <si>
    <t>92,935+61,868</t>
  </si>
  <si>
    <t>921686076</t>
  </si>
  <si>
    <t>61,868*0,2</t>
  </si>
  <si>
    <t>150288931</t>
  </si>
  <si>
    <t>1913136799</t>
  </si>
  <si>
    <t>1810968617</t>
  </si>
  <si>
    <t>985321111</t>
  </si>
  <si>
    <t>Ochranný nátěr výztuže na cementové bázi stěn, líce kleneb a podhledů 1 vrstva tl 1 mm</t>
  </si>
  <si>
    <t>248030329</t>
  </si>
  <si>
    <t>Ochranný nátěr betonářské výztuže 1 vrstva tloušťky 1 mm na cementové bázi stěn, líce kleneb a podhledů</t>
  </si>
  <si>
    <t>2,4/2</t>
  </si>
  <si>
    <t>1580548235</t>
  </si>
  <si>
    <t>4,4*4</t>
  </si>
  <si>
    <t>1,9*2</t>
  </si>
  <si>
    <t>-1952066091</t>
  </si>
  <si>
    <t>Poznámka k položce:_x000d_
Pravé průčelí NK</t>
  </si>
  <si>
    <t>1,2</t>
  </si>
  <si>
    <t>760862894</t>
  </si>
  <si>
    <t>3,0*8</t>
  </si>
  <si>
    <t>12*3,0</t>
  </si>
  <si>
    <t>-651250277</t>
  </si>
  <si>
    <t>1479845685</t>
  </si>
  <si>
    <t>12,401*12</t>
  </si>
  <si>
    <t>770102477</t>
  </si>
  <si>
    <t>50685586</t>
  </si>
  <si>
    <t>6*2+0,053+0,288+0,060</t>
  </si>
  <si>
    <t>248887336</t>
  </si>
  <si>
    <t>916116786</t>
  </si>
  <si>
    <t>(10,35-2,25)*4,4</t>
  </si>
  <si>
    <t>(10,55-2,25)*(0,71+2,45)/2*2</t>
  </si>
  <si>
    <t>61,868</t>
  </si>
  <si>
    <t>002 - VRN - most v km 7,911</t>
  </si>
  <si>
    <t>1945381128</t>
  </si>
  <si>
    <t>-1855587719</t>
  </si>
  <si>
    <t>SO 93-20-09 - Oprava mostu v km 7,980</t>
  </si>
  <si>
    <t>001 - ZRN - most v km 7,980</t>
  </si>
  <si>
    <t>-143858162</t>
  </si>
  <si>
    <t>20,0+38,0</t>
  </si>
  <si>
    <t>-524608599</t>
  </si>
  <si>
    <t>1235150547</t>
  </si>
  <si>
    <t>8,3*3,1</t>
  </si>
  <si>
    <t>6,5*0,62</t>
  </si>
  <si>
    <t>15,1*1,0</t>
  </si>
  <si>
    <t>11,5*3,75</t>
  </si>
  <si>
    <t>1,8*2</t>
  </si>
  <si>
    <t>8,8*1,0</t>
  </si>
  <si>
    <t>2077299202</t>
  </si>
  <si>
    <t>5,0*4,0</t>
  </si>
  <si>
    <t>-293375352</t>
  </si>
  <si>
    <t>20,0*10</t>
  </si>
  <si>
    <t>1139060910</t>
  </si>
  <si>
    <t>-1460983865</t>
  </si>
  <si>
    <t>3,8*5,0*1,2</t>
  </si>
  <si>
    <t>257927990</t>
  </si>
  <si>
    <t>22,8*10</t>
  </si>
  <si>
    <t>-1126711471</t>
  </si>
  <si>
    <t>-68907648</t>
  </si>
  <si>
    <t>-1943958126</t>
  </si>
  <si>
    <t>404951205</t>
  </si>
  <si>
    <t>-1350705466</t>
  </si>
  <si>
    <t>-984157084</t>
  </si>
  <si>
    <t>100,385+66,709</t>
  </si>
  <si>
    <t>-223208278</t>
  </si>
  <si>
    <t>Poznámka k položce:_x000d_
Úprava spár v kamenném zdivu_x000d_
cca 15% plochy zdiva</t>
  </si>
  <si>
    <t>66,709*0,15</t>
  </si>
  <si>
    <t>-1359329712</t>
  </si>
  <si>
    <t>1279608663</t>
  </si>
  <si>
    <t>2119406217</t>
  </si>
  <si>
    <t>(5,0+1,0)*3</t>
  </si>
  <si>
    <t>-733378852</t>
  </si>
  <si>
    <t>Poznámka k položce:_x000d_
Levé průčelí NK</t>
  </si>
  <si>
    <t>0,7+0,62</t>
  </si>
  <si>
    <t>1468359743</t>
  </si>
  <si>
    <t>Poznámka k položce:_x000d_
Kamenné zdivo objektu_x000d_
(v místě trhlin - ztažení zdiva)_x000d_
dl. výztuže cca 5,0m</t>
  </si>
  <si>
    <t>5,0*8</t>
  </si>
  <si>
    <t>1244622824</t>
  </si>
  <si>
    <t>-453142903</t>
  </si>
  <si>
    <t>12,273*12</t>
  </si>
  <si>
    <t>1105651527</t>
  </si>
  <si>
    <t>-1444183006</t>
  </si>
  <si>
    <t>6*2+0,233+0,04</t>
  </si>
  <si>
    <t>-589291150</t>
  </si>
  <si>
    <t>-863823721</t>
  </si>
  <si>
    <t>(10,16-1,62)*5,0</t>
  </si>
  <si>
    <t>(10,68-1,62)*(0,75+1,9)/2*2</t>
  </si>
  <si>
    <t>66,709</t>
  </si>
  <si>
    <t>002 - VRN - most v km 7,980</t>
  </si>
  <si>
    <t>-554997901</t>
  </si>
  <si>
    <t>-1628885877</t>
  </si>
  <si>
    <t>SO 93-20-10 - Oprava mostu v km 8,259</t>
  </si>
  <si>
    <t>001 - ZRN - most v km 8,259</t>
  </si>
  <si>
    <t>-903381749</t>
  </si>
  <si>
    <t>-104045417</t>
  </si>
  <si>
    <t>1204809172</t>
  </si>
  <si>
    <t>11,20*2,3</t>
  </si>
  <si>
    <t>19,80*2,0</t>
  </si>
  <si>
    <t>8,0*5,0</t>
  </si>
  <si>
    <t>13,30*1,4</t>
  </si>
  <si>
    <t>-577169624</t>
  </si>
  <si>
    <t>Poznámka k položce:_x000d_
PKO schváleného typu bez metalizace - obnovení PKO</t>
  </si>
  <si>
    <t>zábradlí vlevo</t>
  </si>
  <si>
    <t>11,20*3*0,28</t>
  </si>
  <si>
    <t>1,10*6*0,28</t>
  </si>
  <si>
    <t>zábradlí vpravo</t>
  </si>
  <si>
    <t>19,80*3*0,28</t>
  </si>
  <si>
    <t>1,10*10*0,28</t>
  </si>
  <si>
    <t>-899273655</t>
  </si>
  <si>
    <t>7,0*5,0</t>
  </si>
  <si>
    <t>1180270350</t>
  </si>
  <si>
    <t>47,0*10</t>
  </si>
  <si>
    <t>487927518</t>
  </si>
  <si>
    <t>-818208813</t>
  </si>
  <si>
    <t>3,75*10,51*2,2</t>
  </si>
  <si>
    <t>346034928</t>
  </si>
  <si>
    <t>86,708*10</t>
  </si>
  <si>
    <t>-905639376</t>
  </si>
  <si>
    <t>-388623923</t>
  </si>
  <si>
    <t>10,51*3,75*0,1</t>
  </si>
  <si>
    <t>12,0</t>
  </si>
  <si>
    <t>-1964885078</t>
  </si>
  <si>
    <t>8,0</t>
  </si>
  <si>
    <t>1924373947</t>
  </si>
  <si>
    <t>u průčelí vpravo:</t>
  </si>
  <si>
    <t>2*2,5</t>
  </si>
  <si>
    <t>1402044949</t>
  </si>
  <si>
    <t>-269043771</t>
  </si>
  <si>
    <t>123,980+102,202</t>
  </si>
  <si>
    <t>1240614369</t>
  </si>
  <si>
    <t>Poznámka k položce:_x000d_
Úprava spár v kamenném zdivu_x000d_
cca 10% plochy zdiva</t>
  </si>
  <si>
    <t>102,202*0,1</t>
  </si>
  <si>
    <t>393485089</t>
  </si>
  <si>
    <t>-286749456</t>
  </si>
  <si>
    <t>379334181</t>
  </si>
  <si>
    <t>8,0*1</t>
  </si>
  <si>
    <t>1,6*2</t>
  </si>
  <si>
    <t>-1491191044</t>
  </si>
  <si>
    <t>Poznámka k položce:_x000d_
Římsa levého průčelí</t>
  </si>
  <si>
    <t>2,25*3</t>
  </si>
  <si>
    <t>1020327811</t>
  </si>
  <si>
    <t>3,0*8*2</t>
  </si>
  <si>
    <t>456981737</t>
  </si>
  <si>
    <t>2050244305</t>
  </si>
  <si>
    <t>48,168*12</t>
  </si>
  <si>
    <t>1767974892</t>
  </si>
  <si>
    <t>965365609</t>
  </si>
  <si>
    <t>(15,941+8)*2+0,238+0,048</t>
  </si>
  <si>
    <t>1324340771</t>
  </si>
  <si>
    <t>-1091575260</t>
  </si>
  <si>
    <t>(10,51-1,40)*5,9</t>
  </si>
  <si>
    <t>(10,51-1,40)*(3,70+0,60)/2*2</t>
  </si>
  <si>
    <t>11,20*0,65</t>
  </si>
  <si>
    <t>1,0*2</t>
  </si>
  <si>
    <t>102,202</t>
  </si>
  <si>
    <t>1243363138</t>
  </si>
  <si>
    <t>1867867449</t>
  </si>
  <si>
    <t>002 - VRN - most v km 8,259</t>
  </si>
  <si>
    <t>-1610877635</t>
  </si>
  <si>
    <t>1314640929</t>
  </si>
  <si>
    <t>SO 93-20-11 - Oprava mostu v km 8,954</t>
  </si>
  <si>
    <t>001 - ZRN - most v km 8,954</t>
  </si>
  <si>
    <t xml:space="preserve">    2 - Zakládání</t>
  </si>
  <si>
    <t>1714151659</t>
  </si>
  <si>
    <t>vlevo:</t>
  </si>
  <si>
    <t>6*30</t>
  </si>
  <si>
    <t>vpravo:</t>
  </si>
  <si>
    <t>9*30</t>
  </si>
  <si>
    <t>542088337</t>
  </si>
  <si>
    <t>450*0,02</t>
  </si>
  <si>
    <t>Zakládání</t>
  </si>
  <si>
    <t>273361411</t>
  </si>
  <si>
    <t>Výztuž základových desek ze svařovaných sítí do 3,5 kg/m2</t>
  </si>
  <si>
    <t>-948933276</t>
  </si>
  <si>
    <t>Výztuž základových konstrukcí desek ze svařovaných sítí, hmotnosti do 3,5 kg/m2</t>
  </si>
  <si>
    <t>do betonu dlažby (KARI 150/150/6 mm):</t>
  </si>
  <si>
    <t>3,5*1,3*3,033/1000</t>
  </si>
  <si>
    <t>465513156</t>
  </si>
  <si>
    <t>Dlažba svahu u opěr z upraveného lomového žulového kamene tl 200 mm do lože C 25/30 pl do 10 m2</t>
  </si>
  <si>
    <t>1705284979</t>
  </si>
  <si>
    <t xml:space="preserve">Dlažba svahu u mostních opěr z upraveného lomového žulového kamene  s vyspárováním maltou MC 25, šíře spáry 15 mm do betonového lože C 25/30 tloušťky 200 mm, plochy do 10 m2</t>
  </si>
  <si>
    <t>Poznámka k položce:_x000d_
včetně dodání materiálu vč. kamene, včetně vyspárování</t>
  </si>
  <si>
    <t>část v otvoru mostu:</t>
  </si>
  <si>
    <t>3,5*1</t>
  </si>
  <si>
    <t>1715054987</t>
  </si>
  <si>
    <t>mostní římsa vlevo včetně beton. části pod římsou:</t>
  </si>
  <si>
    <t>10*0,67+(13,5+10)/2*0,67+13,5*(0,1+0,3+0,45+0,05)</t>
  </si>
  <si>
    <t>mostní římsa vpravo včetně beton. části pod římsou:</t>
  </si>
  <si>
    <t>16,4*0,2+(19,5+16)/2*0,858+19,5*(0,1+0,3+0,45+0,05)</t>
  </si>
  <si>
    <t>1086074987</t>
  </si>
  <si>
    <t>Poznámka k položce:_x000d_
PKO schváleného typu bez metalizace - obnovení PKO.</t>
  </si>
  <si>
    <t>stávající zábradlí vpravo:</t>
  </si>
  <si>
    <t>19,5*3*0,28</t>
  </si>
  <si>
    <t>11*1,1*0,28</t>
  </si>
  <si>
    <t>stávající zábradlí vlevo:</t>
  </si>
  <si>
    <t>13,38*3*0,28</t>
  </si>
  <si>
    <t>6*1,1*0,28</t>
  </si>
  <si>
    <t>636195011</t>
  </si>
  <si>
    <t>Oprava spárování dlažby z kamenů MC pl přes 4 m2</t>
  </si>
  <si>
    <t>1324772690</t>
  </si>
  <si>
    <t xml:space="preserve">Oprava spárování dlažeb cementovou maltou  včetně vyškrábání a vymytí spar z nepravidelných kamenů, plochy jednotlivě přes 4 m2</t>
  </si>
  <si>
    <t>7*1</t>
  </si>
  <si>
    <t>938902201</t>
  </si>
  <si>
    <t>Čištění příkopů ručně š dna do 400 mm objem nánosu do 0,15 m3/m</t>
  </si>
  <si>
    <t>-867845055</t>
  </si>
  <si>
    <t>Čištění příkopů komunikací s odstraněním travnatého porostu nebo nánosu s naložením na dopravní prostředek nebo s přemístěním na hromady na vzdálenost do 20 m ručně při šířce dna do 400 mm a objemu nánosu do 0,15 m3/m</t>
  </si>
  <si>
    <t>příkopy na vtoku:</t>
  </si>
  <si>
    <t>2*10</t>
  </si>
  <si>
    <t>913525121</t>
  </si>
  <si>
    <t>Poznámka k položce:_x000d_
pro očištění zdiva, pro lokální opravu spárování kamenného zdiva a pro nátěry</t>
  </si>
  <si>
    <t>u průčelí vlevo:</t>
  </si>
  <si>
    <t>3,3*(12,8+2,8)/2</t>
  </si>
  <si>
    <t>5,2*(18,7+2,8)/2</t>
  </si>
  <si>
    <t>-619765879</t>
  </si>
  <si>
    <t>Poznámka k položce:_x000d_
předpoklad 14 dní</t>
  </si>
  <si>
    <t>81,640*14</t>
  </si>
  <si>
    <t>-677473706</t>
  </si>
  <si>
    <t>943111111</t>
  </si>
  <si>
    <t>Montáž lešení prostorového trubkového lehkého bez podlah zatížení do 200 kg/m2 v do 10 m</t>
  </si>
  <si>
    <t>1741260098</t>
  </si>
  <si>
    <t xml:space="preserve">Montáž lešení prostorového trubkového lehkého pracovního bez podlah  s provozním zatížením tř. 3 do 200 kg/m2, výšky do 10 m</t>
  </si>
  <si>
    <t>Poznámka k položce:_x000d_
pro očištění zdiva, pro lokální opravu spárování kamenného zdiva a pro hydrof. nátěr zdiva</t>
  </si>
  <si>
    <t>2,8*9,5*((2,2+3,8)/2-1,7)</t>
  </si>
  <si>
    <t>943111211</t>
  </si>
  <si>
    <t>Příplatek k lešení prostorovému trubkovému lehkému bez podlah v do 10 m za první a ZKD den použití</t>
  </si>
  <si>
    <t>-1332169750</t>
  </si>
  <si>
    <t xml:space="preserve">Montáž lešení prostorového trubkového lehkého pracovního bez podlah  Příplatek za první a každý další den použití lešení k ceně -1111</t>
  </si>
  <si>
    <t>34,580*14</t>
  </si>
  <si>
    <t>376295276</t>
  </si>
  <si>
    <t>-1483201030</t>
  </si>
  <si>
    <t>vyčištění z otvoru mostu a z vtoku a z výtoku:</t>
  </si>
  <si>
    <t>0,5+1+2</t>
  </si>
  <si>
    <t>odkopání pro opravu dlažby včetně případných zbytků dlažby:</t>
  </si>
  <si>
    <t>3,5*1*0,3</t>
  </si>
  <si>
    <t>-409571099</t>
  </si>
  <si>
    <t>odvodńovače průčelí vlevo:</t>
  </si>
  <si>
    <t>2*1,8</t>
  </si>
  <si>
    <t>-1709832072</t>
  </si>
  <si>
    <t>967042712</t>
  </si>
  <si>
    <t>Odsekání zdiva z kamene nebo betonu plošné tl do 100 mm</t>
  </si>
  <si>
    <t>-184049173</t>
  </si>
  <si>
    <t xml:space="preserve">Odsekání zdiva z kamene nebo betonu  plošné, tl. do 100 mm</t>
  </si>
  <si>
    <t>narušená část věnce klenby:</t>
  </si>
  <si>
    <t>0,3*1</t>
  </si>
  <si>
    <t>2113315499</t>
  </si>
  <si>
    <t>kamenné zdivo opěr:</t>
  </si>
  <si>
    <t>(0,65+2,2)/2*9,9+(0,6+2,21)/2*9,9</t>
  </si>
  <si>
    <t>kamenné zdivo průčelí vlevo:</t>
  </si>
  <si>
    <t>2,0*(10+2,8)/2-0,625*2,8-3,14*2,8*2,8/8</t>
  </si>
  <si>
    <t>kamenné zdivo průčelí vpravo:</t>
  </si>
  <si>
    <t>4,0*(16,4+2,8)/2-2,2*2,8-3,14*2,8*2,8/8</t>
  </si>
  <si>
    <t>985132111</t>
  </si>
  <si>
    <t>Očištění ploch líce kleneb a podhledů tlakovou vodou</t>
  </si>
  <si>
    <t>1499911310</t>
  </si>
  <si>
    <t>očištění líce klenby:</t>
  </si>
  <si>
    <t>3,14*2,8/2*9,5</t>
  </si>
  <si>
    <t>620859180</t>
  </si>
  <si>
    <t>Poznámka k položce:_x000d_
prořezání narušených spar kamenného zdiva</t>
  </si>
  <si>
    <t>pro lokální opravu spárování kamenného zdiva vpravo:</t>
  </si>
  <si>
    <t>985142912</t>
  </si>
  <si>
    <t>Příplatek k cenám vysekání spojovací hmoty ze spár za plochu do 10 m2 jednotlivě</t>
  </si>
  <si>
    <t>-1058703954</t>
  </si>
  <si>
    <t>Vysekání spojovací hmoty ze spár zdiva včetně vyčištění Příplatek k cenám za plochu do 10 m2 jednotlivě</t>
  </si>
  <si>
    <t>1994864435</t>
  </si>
  <si>
    <t>lokální oprava spárování kamenného zdiva vpravo:</t>
  </si>
  <si>
    <t>985232192</t>
  </si>
  <si>
    <t>Příplatek k hloubkovému spárování za plochu do 10 m2 jednotlivě</t>
  </si>
  <si>
    <t>1426503821</t>
  </si>
  <si>
    <t>Hloubkové spárování zdiva hloubky přes 40 do 80 mm aktivovanou maltou Příplatek k cenám za plochu do 10 m2 jednotlivě</t>
  </si>
  <si>
    <t>-192766499</t>
  </si>
  <si>
    <t>985233912</t>
  </si>
  <si>
    <t>Příplatek k úpravě spár za plochu do 10 m2 jednotlivě</t>
  </si>
  <si>
    <t>1546606556</t>
  </si>
  <si>
    <t>Úprava spár po spárování zdiva kamenného nebo cihelného Příplatek k cenám za plochu do 10 m2 jednotlivě</t>
  </si>
  <si>
    <t>985311115</t>
  </si>
  <si>
    <t>Reprofilace stěn cementovými sanačními maltami tl 50 mm</t>
  </si>
  <si>
    <t>2140520542</t>
  </si>
  <si>
    <t>Reprofilace betonu sanačními maltami na cementové bázi ručně stěn, tloušťky přes 40 do 50 mm</t>
  </si>
  <si>
    <t>doplnění části věnce kamenné klenby (použít vhodný odstín):</t>
  </si>
  <si>
    <t>985311912</t>
  </si>
  <si>
    <t>Příplatek při reprofilaci sanačními maltami za plochu do 10 m2 jednotlivě</t>
  </si>
  <si>
    <t>1249576149</t>
  </si>
  <si>
    <t>Reprofilace betonu sanačními maltami na cementové bázi ručně Příplatek k cenám za plochu do 10 m2 jednotlivě</t>
  </si>
  <si>
    <t>985323211</t>
  </si>
  <si>
    <t>Spojovací můstek reprofilovaného betonu na epoxidové bázi tl 1 mm</t>
  </si>
  <si>
    <t>728570697</t>
  </si>
  <si>
    <t>Spojovací můstek reprofilovaného betonu na epoxidové bázi, tloušťky 1 mm</t>
  </si>
  <si>
    <t>pro doplnění části věnce kamenné klenby:</t>
  </si>
  <si>
    <t>985323912</t>
  </si>
  <si>
    <t>Příplatek k cenám spojovacího můstku za plochu do 10 m2 jednotlivě</t>
  </si>
  <si>
    <t>-1064198083</t>
  </si>
  <si>
    <t>Spojovací můstek reprofilovaného betonu Příplatek k cenám za plochu do 10 m2 jednotlivě</t>
  </si>
  <si>
    <t>-591319956</t>
  </si>
  <si>
    <t>1835609439</t>
  </si>
  <si>
    <t>4*(0,05+0,45+0,3+0,1)</t>
  </si>
  <si>
    <t>-1365966710</t>
  </si>
  <si>
    <t>příčné stažení klenby:</t>
  </si>
  <si>
    <t>8*9,5</t>
  </si>
  <si>
    <t>1988426095</t>
  </si>
  <si>
    <t>z čištění spar:</t>
  </si>
  <si>
    <t>0,395</t>
  </si>
  <si>
    <t>ze stažení zdiva:</t>
  </si>
  <si>
    <t>0,076</t>
  </si>
  <si>
    <t>1790064715</t>
  </si>
  <si>
    <t>0,471+10,895</t>
  </si>
  <si>
    <t>337579483</t>
  </si>
  <si>
    <t>Poznámka k položce:_x000d_
např. skládka Malšovice (celkem 14 km)</t>
  </si>
  <si>
    <t>11,366*13</t>
  </si>
  <si>
    <t>996815065</t>
  </si>
  <si>
    <t>-1613831098</t>
  </si>
  <si>
    <t>z odsekání částí zdiva:</t>
  </si>
  <si>
    <t>0,075</t>
  </si>
  <si>
    <t>1,72+4,55*2</t>
  </si>
  <si>
    <t>-1276481459</t>
  </si>
  <si>
    <t>Poznámka k položce:_x000d_
místní komunikace vpravo trati, 65m od mostu přes mimodrážní louku</t>
  </si>
  <si>
    <t>-1968209746</t>
  </si>
  <si>
    <t>líc klenby:</t>
  </si>
  <si>
    <t>106,915</t>
  </si>
  <si>
    <t>546249923</t>
  </si>
  <si>
    <t>Poznámka k položce:_x000d_
Pro obnovení PKO stávajícího zábradlí.</t>
  </si>
  <si>
    <t>188473220</t>
  </si>
  <si>
    <t>002 - VRN - most v km 8,954</t>
  </si>
  <si>
    <t>-1652870619</t>
  </si>
  <si>
    <t>Poznámka k položce:_x000d_
Zpracování dokumentace skutečného provedení stavby včetně stávajícího stavu - 2x (v trvalém tisku i digitálně), netřeba přes bodové pole SŽG.</t>
  </si>
  <si>
    <t>-1485172619</t>
  </si>
  <si>
    <t>Poznámka k položce:_x000d_
Dodávky vody a energie, příjezdové komunikace včetně příp. omezení provozu a dopravního značení, příp. pronájmy pozemků, střežení pracoviště, uvedení pozemků do původního stavu, včetně přípravy a likvidace staveniště. Bez dotčených inženýrských sítí.</t>
  </si>
  <si>
    <t>-997439246</t>
  </si>
  <si>
    <t>Poznámka k položce:_x000d_
Horší přístup k objektu - místní komunikace vpravo trati, 65m od mostu přes mimodrážní louku</t>
  </si>
  <si>
    <t>SO 93-20-12 - Oprava mostu v km 9,093</t>
  </si>
  <si>
    <t>001 - ZRN - most v km 9,093</t>
  </si>
  <si>
    <t>-645929952</t>
  </si>
  <si>
    <t>2*(15+13)</t>
  </si>
  <si>
    <t>4*12</t>
  </si>
  <si>
    <t>-635016276</t>
  </si>
  <si>
    <t>104*0,02</t>
  </si>
  <si>
    <t>-1758588054</t>
  </si>
  <si>
    <t>20*(0,05+0,8+0,3+0,45+0,65+0,18)+2*0,8*0,3+(0,65-0,18)*6,75</t>
  </si>
  <si>
    <t>mostní římsa vpravo včetně beton. rozšíření mostu:</t>
  </si>
  <si>
    <t>21,41*(0,11+0,3+0,48+0,2)+(1,35+05+0,4)+1,25+0,3*0,48</t>
  </si>
  <si>
    <t>(0,9+0,4)/2*21,41+(20,41+4,7)/2*3,56-(1,95*4,7+(1,2*4,7*0,75))</t>
  </si>
  <si>
    <t>5,4*(1,3+1,42)/2+2*(1,42+1,6)/2*1,95</t>
  </si>
  <si>
    <t>-1491213139</t>
  </si>
  <si>
    <t>21,41*3*0,28</t>
  </si>
  <si>
    <t>12*1,1*0,28</t>
  </si>
  <si>
    <t>20,03*3*0,28</t>
  </si>
  <si>
    <t>mříž odvodnění vlevo:</t>
  </si>
  <si>
    <t>0,03*4*(0,77*2+0,38*16)</t>
  </si>
  <si>
    <t>629992115</t>
  </si>
  <si>
    <t>Zatmelení spar mezi mostními prefabrikáty š do 50 mm PUR tmelem včetně výplně PUR pěnou</t>
  </si>
  <si>
    <t>-1343021419</t>
  </si>
  <si>
    <t>Zatmelení styčných spar mezi mostními prefabrikáty a konstrukcemi trvale pružným polyuretanovým tmelem včetně vyčištění spar, provedení penetračního nátěru a vyplnění spar pěnou pro spáry šířky přes 40 do 50 mm</t>
  </si>
  <si>
    <t>spára mezi mostní římsou vpravo a nástupištěm:</t>
  </si>
  <si>
    <t>1,3+0,48+0,2</t>
  </si>
  <si>
    <t>-72673194</t>
  </si>
  <si>
    <t>příkop vlevo u křídla opěry č.1:</t>
  </si>
  <si>
    <t>5+4,5</t>
  </si>
  <si>
    <t>-1496072791</t>
  </si>
  <si>
    <t>(20+5,75)/2*(3,31+0,65+0,3)</t>
  </si>
  <si>
    <t>21,41*0,3</t>
  </si>
  <si>
    <t>1748241393</t>
  </si>
  <si>
    <t>106,488*14</t>
  </si>
  <si>
    <t>-419904367</t>
  </si>
  <si>
    <t>-1670449757</t>
  </si>
  <si>
    <t>4,7*10,2*((2,66+3,06)/2-1,7)</t>
  </si>
  <si>
    <t>2074877677</t>
  </si>
  <si>
    <t>Poznámka k položce:_x000d_
předpoklad 7 dní (při uzavírce komunikace)</t>
  </si>
  <si>
    <t>55,61*14</t>
  </si>
  <si>
    <t>-925414033</t>
  </si>
  <si>
    <t>2007153692</t>
  </si>
  <si>
    <t>pod mříží odvodnění vlevo:</t>
  </si>
  <si>
    <t>0,75*0,35*0,3</t>
  </si>
  <si>
    <t>1076411414</t>
  </si>
  <si>
    <t>11,2</t>
  </si>
  <si>
    <t>odvodnění u příkopu vlevo:</t>
  </si>
  <si>
    <t>odvodnění podél opěry č.1:</t>
  </si>
  <si>
    <t>11+1,5+3,5</t>
  </si>
  <si>
    <t>odvodnění z nástupiště u římsy vpravo:</t>
  </si>
  <si>
    <t>659922880</t>
  </si>
  <si>
    <t>1008634891</t>
  </si>
  <si>
    <t>narušená část betonové římsy vlevo:</t>
  </si>
  <si>
    <t>0,3*(8+2,5)</t>
  </si>
  <si>
    <t>-1887347745</t>
  </si>
  <si>
    <t>6*(1,3+1,42)/2+2*(1,42+1,6)/2*1,95</t>
  </si>
  <si>
    <t>(1,55+1,95)/2*8,84*2</t>
  </si>
  <si>
    <t>(18+5,75)/2*3,31-(1,55*4,7+(1,2*4,7*0,75))+2*0,5*3,4</t>
  </si>
  <si>
    <t>2097586656</t>
  </si>
  <si>
    <t>5,4*10,2</t>
  </si>
  <si>
    <t>1892311561</t>
  </si>
  <si>
    <t>pro lokální opravu spárování kamenného zdiva:</t>
  </si>
  <si>
    <t>-1214060627</t>
  </si>
  <si>
    <t>1707786344</t>
  </si>
  <si>
    <t>lokální oprava spárování kamenného zdiva:</t>
  </si>
  <si>
    <t>1469242531</t>
  </si>
  <si>
    <t>1561409730</t>
  </si>
  <si>
    <t>731840218</t>
  </si>
  <si>
    <t>985311114</t>
  </si>
  <si>
    <t>Reprofilace stěn cementovými sanačními maltami tl 40 mm</t>
  </si>
  <si>
    <t>566830937</t>
  </si>
  <si>
    <t>Reprofilace betonu sanačními maltami na cementové bázi ručně stěn, tloušťky přes 30 do 40 mm</t>
  </si>
  <si>
    <t>0,3*(8+2,5+5)</t>
  </si>
  <si>
    <t>u hrany čelní zdi vpravo nad otvorem:</t>
  </si>
  <si>
    <t>0,05*0,05</t>
  </si>
  <si>
    <t>817050266</t>
  </si>
  <si>
    <t>-1211992554</t>
  </si>
  <si>
    <t>-1603120654</t>
  </si>
  <si>
    <t>-631733153</t>
  </si>
  <si>
    <t>1,5+1</t>
  </si>
  <si>
    <t>2106260567</t>
  </si>
  <si>
    <t>2*(0,05+0,8+0,3+0,45)</t>
  </si>
  <si>
    <t>2*(0,2+0,48+0,3+0,11)</t>
  </si>
  <si>
    <t>1793400728</t>
  </si>
  <si>
    <t>příčné stažení kamenného zdiva klenby:</t>
  </si>
  <si>
    <t>8*8,84</t>
  </si>
  <si>
    <t>766726440</t>
  </si>
  <si>
    <t>z odsekání části římsy vlevo:</t>
  </si>
  <si>
    <t>0,788</t>
  </si>
  <si>
    <t>0,390</t>
  </si>
  <si>
    <t>0,071</t>
  </si>
  <si>
    <t>-17381636</t>
  </si>
  <si>
    <t>1,249+1,019</t>
  </si>
  <si>
    <t>-1646811667</t>
  </si>
  <si>
    <t>2,268*13</t>
  </si>
  <si>
    <t>-101247101</t>
  </si>
  <si>
    <t>1469135851</t>
  </si>
  <si>
    <t>0,817+0,079*2+2*0,022</t>
  </si>
  <si>
    <t>1576891429</t>
  </si>
  <si>
    <t>Poznámka k položce:_x000d_
Dobrý přístup k mostu, přes místní komunikaci.</t>
  </si>
  <si>
    <t>-74660397</t>
  </si>
  <si>
    <t>5,4*8,84</t>
  </si>
  <si>
    <t>109,867</t>
  </si>
  <si>
    <t>789121151</t>
  </si>
  <si>
    <t>Čištění ručním nářadím ocelových konstrukcí třídy I stupeň přípravy St 2 stupeň zrezivění B</t>
  </si>
  <si>
    <t>-1430111548</t>
  </si>
  <si>
    <t xml:space="preserve">Úpravy povrchů pod nátěry ocelových konstrukcí  třídy I odstranění rzi a nečistot pomocí ručního nářadí stupeň přípravy St 2, stupeň zrezivění B</t>
  </si>
  <si>
    <t>789121240</t>
  </si>
  <si>
    <t>Odmaštění ocelových konstrukcí třídy I</t>
  </si>
  <si>
    <t>-567147054</t>
  </si>
  <si>
    <t xml:space="preserve">Úpravy povrchů pod nátěry ocelových konstrukcí  třídy I očištění odmaštěním</t>
  </si>
  <si>
    <t>-1970189482</t>
  </si>
  <si>
    <t>1101274650</t>
  </si>
  <si>
    <t>002 - VRN - most v km 9,033</t>
  </si>
  <si>
    <t>-1277681005</t>
  </si>
  <si>
    <t>91061028</t>
  </si>
  <si>
    <t>-1068511276</t>
  </si>
  <si>
    <t>SO 93-20-13 - Oprava mostu v km 9,860</t>
  </si>
  <si>
    <t>001 - ZRN - most v km 9,860</t>
  </si>
  <si>
    <t>-1319842349</t>
  </si>
  <si>
    <t>7*1+8*0,3+8*1</t>
  </si>
  <si>
    <t>vpravo nad opěrnou zdí před mostem v km 9,860 k pláni:</t>
  </si>
  <si>
    <t>(4,5+8)/2*26+4,5*16,3</t>
  </si>
  <si>
    <t>vpravo před opěrnou zdí před mostem v km 9,860 k pláni:</t>
  </si>
  <si>
    <t>3*10</t>
  </si>
  <si>
    <t>778250613</t>
  </si>
  <si>
    <t>(283,25+8,5)*0,01</t>
  </si>
  <si>
    <t>2131280516</t>
  </si>
  <si>
    <t>vlevo u pilíře č.1 (pro opravu dlažby):</t>
  </si>
  <si>
    <t>Rozebrání dlažeb z betonových nebo kamenných dlaždic komunikací pro pěší ručně</t>
  </si>
  <si>
    <t>-196479775</t>
  </si>
  <si>
    <t>vlevo na začátku mostu (pro opravu odláždění vegetačními tvárnicemi):</t>
  </si>
  <si>
    <t>132202621</t>
  </si>
  <si>
    <t>Hloubení rýh š do 2000 mm vedle kolejí ručně do 2 m3 v hornině tř. 3</t>
  </si>
  <si>
    <t>-902122656</t>
  </si>
  <si>
    <t xml:space="preserve">Hloubení rýh vedle kolejí šířky přes 600 do 2 000 mm  ručně zapažených i nezapažených objemu do 2 m3 v hornině tř. 3</t>
  </si>
  <si>
    <t>4*2*0,15</t>
  </si>
  <si>
    <t>0,5*0,1</t>
  </si>
  <si>
    <t>132202629</t>
  </si>
  <si>
    <t>Příplatek za lepivost u hloubení rýh š do 2000 mm vedle kolejí ručně do 2 m3 v hornině tř. 3</t>
  </si>
  <si>
    <t>-197577342</t>
  </si>
  <si>
    <t xml:space="preserve">Hloubení rýh vedle kolejí šířky přes 600 do 2 000 mm  ručně zapažených i nezapažených objemu do 2 m3 Příplatek k ceně za lepivost hornin tř. 3</t>
  </si>
  <si>
    <t>1,25/2</t>
  </si>
  <si>
    <t>1152156712</t>
  </si>
  <si>
    <t>-1215681727</t>
  </si>
  <si>
    <t>Poznámka k položce:_x000d_
např. skládka Malšovice (celkem 15 km)</t>
  </si>
  <si>
    <t>1,25*5</t>
  </si>
  <si>
    <t>-198485063</t>
  </si>
  <si>
    <t>1,25*2</t>
  </si>
  <si>
    <t>821926043</t>
  </si>
  <si>
    <t>8*1,3*3,033/1000</t>
  </si>
  <si>
    <t>1991574563</t>
  </si>
  <si>
    <t>vlevo u pilíře č.1 (oprava dlažby):</t>
  </si>
  <si>
    <t>596411111</t>
  </si>
  <si>
    <t>Kladení dlažby z vegetačních tvárnic komunikací pro pěší tl 80 mm pl do 50 m2</t>
  </si>
  <si>
    <t>-434239532</t>
  </si>
  <si>
    <t>Kladení dlažby z betonových vegetačních dlaždic komunikací pro pěší s ložem z kameniva těženého nebo drceného tl. do 40 mm, s vyplněním spár a vegetačních otvorů, s hutněním vibrováním tl. 80 mm, pro plochy do 50 m2</t>
  </si>
  <si>
    <t>vlevo na začátku mostu (oprava odláždění vegetačními tvárnicemi):</t>
  </si>
  <si>
    <t>0,5+0,5</t>
  </si>
  <si>
    <t>59246016</t>
  </si>
  <si>
    <t>dlažba plošná betonová vegetační 600x400x80mm</t>
  </si>
  <si>
    <t>-904176478</t>
  </si>
  <si>
    <t>vlevo na začátku mostu (prop opravu odláždění vegetačními tvárnicemi, 50% dodat):</t>
  </si>
  <si>
    <t>1128261898</t>
  </si>
  <si>
    <t>35,75*(0,5+0,14+0,6+0,45+0,3+0,75+0,05)+7,5*0,3</t>
  </si>
  <si>
    <t>35,75*(0,605+0,085+0,6+0,33+0,3+0,63+0,05)+(1,2*1+0,4*1,5)</t>
  </si>
  <si>
    <t>římsa opěrné zdi vpravo před mostem v km 9,860 včetně beton. části pod římsou:</t>
  </si>
  <si>
    <t>(0,1+0,3+0,63)*55,05+(1,2*4,5+0,29*0,6)</t>
  </si>
  <si>
    <t>římsa opěrné zdi vpravo k mostu v km 9,914:</t>
  </si>
  <si>
    <t>(0,605+0,085+0,6+0,33+0,3+0,63+0,05)*26</t>
  </si>
  <si>
    <t>-1559891484</t>
  </si>
  <si>
    <t>Poznámka k položce:_x000d_
PKO schváleného typu bez metalizace - obnovení PKO bez jejího odstranění.</t>
  </si>
  <si>
    <t>stávající zábradlí vpravo včetně zábradlí na opěrné zdi před mostem v km 9,860 a na zdi k mostu v km 9,914:</t>
  </si>
  <si>
    <t>(74,2+2,7+16,6+26)*3*0,28</t>
  </si>
  <si>
    <t>(38+21)*1,1*0,28</t>
  </si>
  <si>
    <t>35,79*3*0,28</t>
  </si>
  <si>
    <t>19*1,1*0,28</t>
  </si>
  <si>
    <t>kotevní desky stažení klenby nad otvorem č.2 (z průčelí zleva a zprava):</t>
  </si>
  <si>
    <t>2*4*(0,16+0,16)</t>
  </si>
  <si>
    <t>-899157930</t>
  </si>
  <si>
    <t>Poznámka k položce:_x000d_
oprava dilatační spáry římsy</t>
  </si>
  <si>
    <t>u římsy vlevo (2 ks dilat. spar):</t>
  </si>
  <si>
    <t>2*(0,15+0,75+0,3+0,45+0,6+0,1)</t>
  </si>
  <si>
    <t>u římsy vpravo (4 ks dilat. spar):</t>
  </si>
  <si>
    <t>4*(0,15+0,63+0,3+0,33+0,6+0,3)</t>
  </si>
  <si>
    <t>u římsy opěrné zdi vpravo před mostem v km 9,860 (5 ks dilat. spar):</t>
  </si>
  <si>
    <t>5*(0,15+0,63+0,3+0,33+0,6+0,3)</t>
  </si>
  <si>
    <t>2*(0,15+0,63+0,3+0,33+0,6+0,3)</t>
  </si>
  <si>
    <t>938121111</t>
  </si>
  <si>
    <t>Odstranění náletových křovin, dřevin a travnatého porostu ve výškách v okolí říms a křídel</t>
  </si>
  <si>
    <t>-1509394106</t>
  </si>
  <si>
    <t>Odstraňování náletových křovin, dřevin a travnatého porostu ve výškách v okolí mostních říms a křídel</t>
  </si>
  <si>
    <t>u opěry č. 1 vpravo:</t>
  </si>
  <si>
    <t>ze zdiva opěry č. 2 vlevo:</t>
  </si>
  <si>
    <t>1,5</t>
  </si>
  <si>
    <t>ze zdiva pilíře č.2 vpravo:</t>
  </si>
  <si>
    <t>-773897812</t>
  </si>
  <si>
    <t>u žlabu vlevo u opěry č.1:</t>
  </si>
  <si>
    <t>815017320</t>
  </si>
  <si>
    <t>4,0*(3,4+2)/2+20*5,6+4*1,2+5,8*5,4</t>
  </si>
  <si>
    <t>(6,6+7,3)/2*35,75+4*1,2-2,5*6,6</t>
  </si>
  <si>
    <t>lešení u opěrné zdi vpravo před mostem v km 9,860:</t>
  </si>
  <si>
    <t>(3+6,6)/2*55,05</t>
  </si>
  <si>
    <t>lešení u zdi vpravo k mostu v km 9,914:</t>
  </si>
  <si>
    <t>(7,3+7)/2*26</t>
  </si>
  <si>
    <t>-718644079</t>
  </si>
  <si>
    <t>Poznámka k položce:_x000d_
předpoklad 30 dní</t>
  </si>
  <si>
    <t>845,823*30</t>
  </si>
  <si>
    <t>-1994578887</t>
  </si>
  <si>
    <t>-61427276</t>
  </si>
  <si>
    <t>pro příčné stažení klenby č.3 nad opěrou č.2:</t>
  </si>
  <si>
    <t>3,8*(8,9+0,5+0,5)*((3,6+5,7)/2-1,7)</t>
  </si>
  <si>
    <t>729197059</t>
  </si>
  <si>
    <t>110,979*14</t>
  </si>
  <si>
    <t>1489408633</t>
  </si>
  <si>
    <t>Lešení pomocné pro objekty pozemních staveb s lešeňovou podlahou v do 3,5 m zatížení do 150 kg/m2</t>
  </si>
  <si>
    <t>-1715064472</t>
  </si>
  <si>
    <t xml:space="preserve">Lešení pomocné pracovní pro objekty pozemních staveb  pro zatížení do 150 kg/m2, o výšce lešeňové podlahy přes 1,9 do 3,5 m</t>
  </si>
  <si>
    <t>Poznámka k položce:_x000d_
pro očištění zdiva, pro lokální opravu spárování kamenného zdiva a pro hydrof. nátěr líce klenby</t>
  </si>
  <si>
    <t>v otvoru č.1:</t>
  </si>
  <si>
    <t>(8,77+8,84)/2*3,8</t>
  </si>
  <si>
    <t>v otvoru č.2:</t>
  </si>
  <si>
    <t>(8,93+8,9)/2*9,5</t>
  </si>
  <si>
    <t>-1614154024</t>
  </si>
  <si>
    <t>vlevo u pilíře č.1:</t>
  </si>
  <si>
    <t>4*2*0,2</t>
  </si>
  <si>
    <t>-1183852889</t>
  </si>
  <si>
    <t>9,3</t>
  </si>
  <si>
    <t>1,5+8,2</t>
  </si>
  <si>
    <t>příčné odvodnění (chrlič) na pilířích zprava:</t>
  </si>
  <si>
    <t>2*(6+2,3)</t>
  </si>
  <si>
    <t>příčné odvodnění opěrné zdi za mostem (zprava, 5 ks):</t>
  </si>
  <si>
    <t>5*7,5</t>
  </si>
  <si>
    <t>odvodňovače ve spodní části opěrné zdi za mostem (zprava, 7 ks):</t>
  </si>
  <si>
    <t>7*1,8</t>
  </si>
  <si>
    <t>odvodňovače ve spodní části opěrné zdi před mostem (zprava, odhad 10 ks):</t>
  </si>
  <si>
    <t>10*1,8</t>
  </si>
  <si>
    <t>761155062</t>
  </si>
  <si>
    <t>-1448820449</t>
  </si>
  <si>
    <t>kamenné zdivo opěr z otvorů č.1 a 3:</t>
  </si>
  <si>
    <t>(2,4+3,7)/2*8,77</t>
  </si>
  <si>
    <t>(2,35+3,75)/2*8,93</t>
  </si>
  <si>
    <t>kamenné zdivo pilířů z otvorů č.1, 2 a 3:</t>
  </si>
  <si>
    <t>(2,4+3,7)/2*8,84</t>
  </si>
  <si>
    <t>(1,1+2,9)/2*8,9</t>
  </si>
  <si>
    <t>(2,35+3,75)/2*8,9</t>
  </si>
  <si>
    <t>7,5*((3,4+0,9)/2-1,2)+20*(5,6-0,9)-0,3*2,65+5,8*5,4-(2,4*3,8+3,14*3,8*3,8/8)-(1,1*9,5+3,14*9,5*9,5/8)-(2,35*3,8+3,14*3,8*3,8/8)</t>
  </si>
  <si>
    <t>((6,6+7,3)/2-0,9)*35,75+7*0,5*(6,6+7,3)/2-2,5*3,6-(3,7*3,8+3,14*3,8*3,8/8)-(2,9*9,5+3,14*9,5*9,5/8)-(3,75*3,8+3,14*3,8*3,8/8)</t>
  </si>
  <si>
    <t>kamenné zdivo opěrné zdi vpravo před mostem v km 9,860:</t>
  </si>
  <si>
    <t>((3+6,6)/2-0,3)*55,05</t>
  </si>
  <si>
    <t>kamenné zdivo opěrné zdi vpravo k mostu v km 9,914:</t>
  </si>
  <si>
    <t>((7,3+7)/2-1,2)*26</t>
  </si>
  <si>
    <t>-1118035544</t>
  </si>
  <si>
    <t>líce kleneb:</t>
  </si>
  <si>
    <t>3,14*3,8/2*8,84*2</t>
  </si>
  <si>
    <t>3,14*9,5/2*8,84</t>
  </si>
  <si>
    <t>-589303994</t>
  </si>
  <si>
    <t>pro lokální opravu spárování kamenného zdiva mostu a opěrných zdí vpravo (prořezání spar):</t>
  </si>
  <si>
    <t>1+1+1+2+1+3+5</t>
  </si>
  <si>
    <t>-1424229466</t>
  </si>
  <si>
    <t>lokální oprava spárování kamenného zdiva mostu a opěrných zdí vpravo:</t>
  </si>
  <si>
    <t>-645952757</t>
  </si>
  <si>
    <t>-995949635</t>
  </si>
  <si>
    <t>1818435554</t>
  </si>
  <si>
    <t>2*(0,75+0,3)+8*(0,63+0,3)</t>
  </si>
  <si>
    <t>1731505861</t>
  </si>
  <si>
    <t>příčné stažení klenby č.3 nad opěrou č.2:</t>
  </si>
  <si>
    <t>5*(11+0,5+0,5)</t>
  </si>
  <si>
    <t>1229614106</t>
  </si>
  <si>
    <t>1,091</t>
  </si>
  <si>
    <t>0,060</t>
  </si>
  <si>
    <t>-1608772994</t>
  </si>
  <si>
    <t>1,151+7,642</t>
  </si>
  <si>
    <t>-2114419561</t>
  </si>
  <si>
    <t>8,793*14</t>
  </si>
  <si>
    <t>713904581</t>
  </si>
  <si>
    <t>-358187067</t>
  </si>
  <si>
    <t>z rozebrání části dlažby:</t>
  </si>
  <si>
    <t>3,84</t>
  </si>
  <si>
    <t>0,602+1,6*2</t>
  </si>
  <si>
    <t>1557225962</t>
  </si>
  <si>
    <t>Poznámka k položce:_x000d_
Dobrý přístup k mostu, místní komunikace vpravo.</t>
  </si>
  <si>
    <t>-361523348</t>
  </si>
  <si>
    <t>951,031</t>
  </si>
  <si>
    <t>-1826147100</t>
  </si>
  <si>
    <t>002 - VRN - most v km 9,860</t>
  </si>
  <si>
    <t>543789341</t>
  </si>
  <si>
    <t>584809559</t>
  </si>
  <si>
    <t>SO 93-20-14 - Oprava mostu v km 9,914</t>
  </si>
  <si>
    <t>001 - ZRN - most v km 9,914</t>
  </si>
  <si>
    <t>389786022</t>
  </si>
  <si>
    <t>vlevo, část i ze zdiva:</t>
  </si>
  <si>
    <t>10,5*1+2*10,5</t>
  </si>
  <si>
    <t>(17+2)*1</t>
  </si>
  <si>
    <t>vpravo u opěry č.2:</t>
  </si>
  <si>
    <t>3,14*9,5*12/4+12*3</t>
  </si>
  <si>
    <t>-44515428</t>
  </si>
  <si>
    <t>(175,99+23)*0,01</t>
  </si>
  <si>
    <t>-1350854502</t>
  </si>
  <si>
    <t>mostní římsa vlevo:</t>
  </si>
  <si>
    <t>36*0,35+2,55*(1,1+0,32)+4,2*(2,15+0,2)*2+17,6*(1,1+0,32)+7,05*(1,15+0,32)+1,05*4*0,35+1,05*4*0,2</t>
  </si>
  <si>
    <t>mostní římsa vpravo:</t>
  </si>
  <si>
    <t>36*0,35+4,2*(2,15+0,2)*2+17,6*(1,15+0,7)+7,05*(1,15+0,7)+0,8*4*0,35+0,8*4*0,2</t>
  </si>
  <si>
    <t>1456626828</t>
  </si>
  <si>
    <t>u římsy vlevo:</t>
  </si>
  <si>
    <t>2*(1,1+0,35+0,69)</t>
  </si>
  <si>
    <t>u římsy vpravo:</t>
  </si>
  <si>
    <t>3*(1,1+0,35+0,32)</t>
  </si>
  <si>
    <t>1628234934</t>
  </si>
  <si>
    <t>vlevo ze zdiva křídla č.1:</t>
  </si>
  <si>
    <t>7*2</t>
  </si>
  <si>
    <t>ze zdiva průčelí vlevo:</t>
  </si>
  <si>
    <t>1+2</t>
  </si>
  <si>
    <t>ze zdiva průčelí vpravo:</t>
  </si>
  <si>
    <t>1+2+1+2</t>
  </si>
  <si>
    <t>938131111</t>
  </si>
  <si>
    <t>Odstranění přebytečné zeminy (nánosů) u říms průčelního zdiva a křídel ručně</t>
  </si>
  <si>
    <t>1893069687</t>
  </si>
  <si>
    <t>před mostem vlevo z kamenných kvádrů stezky (vedle kolejového lože):</t>
  </si>
  <si>
    <t>11,2*0,5*0,2</t>
  </si>
  <si>
    <t>286820684</t>
  </si>
  <si>
    <t>u průčelí vlevo, ponechat možnost průjezdu hasičů a záchranářů:</t>
  </si>
  <si>
    <t>4,8*7,0*0,5+18*6,1+3,8*6,1*0,5</t>
  </si>
  <si>
    <t>u průčelí vpravo (i pro opravu uložení kabelové trasy - provede SSZT), ponechat možnost průjezdu hasičů a záchranářů:</t>
  </si>
  <si>
    <t>7*(3,8+18)</t>
  </si>
  <si>
    <t>(3,8+7,25)*7*0,5</t>
  </si>
  <si>
    <t>1714219311</t>
  </si>
  <si>
    <t>329,465*14</t>
  </si>
  <si>
    <t>-1192252510</t>
  </si>
  <si>
    <t>907918879</t>
  </si>
  <si>
    <t>Poznámka k položce:_x000d_
v otvoru mostu, ponechat možnost průjezdu hasičů a záchranářů</t>
  </si>
  <si>
    <t>pro očištění zdiva, pro lokální opravu spárování kamenného zdiva a pro hydrof. nátěr líce klenby:</t>
  </si>
  <si>
    <t>15,2*8,85</t>
  </si>
  <si>
    <t>-1082120263</t>
  </si>
  <si>
    <t>8,8</t>
  </si>
  <si>
    <t>příčné odvodnění za mostem zprava:</t>
  </si>
  <si>
    <t>10,6</t>
  </si>
  <si>
    <t>658748104</t>
  </si>
  <si>
    <t>965081343</t>
  </si>
  <si>
    <t>Bourání podlah z dlaždic betonových, teracových nebo čedičových tl do 40 mm plochy přes 1 m2</t>
  </si>
  <si>
    <t>357496217</t>
  </si>
  <si>
    <t>Bourání podlah z dlaždic bez podkladního lože nebo mazaniny, s jakoukoliv výplní spár betonových, teracových nebo čedičových tl. do 40 mm, plochy přes 1 m2</t>
  </si>
  <si>
    <t>odstranění narušených zákrytových betonových desek na římse vlevo:</t>
  </si>
  <si>
    <t>2*0,4*0,9</t>
  </si>
  <si>
    <t>odstranění narušených zákrytových betonových desek na římse vpravo:</t>
  </si>
  <si>
    <t>0,4*1,2</t>
  </si>
  <si>
    <t>0,4*0,9</t>
  </si>
  <si>
    <t>59241203</t>
  </si>
  <si>
    <t>deska zákrytová průběžná plotových prvků rovná přírodní 400x300x50mm</t>
  </si>
  <si>
    <t>-1783331794</t>
  </si>
  <si>
    <t>dodání a osazení zákrytových betonových desek na římsu vlevo:</t>
  </si>
  <si>
    <t>3+3</t>
  </si>
  <si>
    <t>odstranění narušených zákrytových betonových desek na římsu vpravo:</t>
  </si>
  <si>
    <t>4+3</t>
  </si>
  <si>
    <t>-380894518</t>
  </si>
  <si>
    <t>kamenné zdivo opěr z otvoru mostu:</t>
  </si>
  <si>
    <t>(2,06+3,14)/2*8,85+(1,93+3,0)/2*8,85</t>
  </si>
  <si>
    <t>4,8*7,0*0,5+(18+(2*1,28))*6,1-(15,2*1,7)-(2,06+1,9)/2*15,2+10,9*6,1*0,5</t>
  </si>
  <si>
    <t>6,65*(3,8+18+2*1,28)-(15,2*1,7)-(3,14+3,0)/2*15,2</t>
  </si>
  <si>
    <t>-1786793838</t>
  </si>
  <si>
    <t>15,8*8,85</t>
  </si>
  <si>
    <t>985142211</t>
  </si>
  <si>
    <t>Vysekání spojovací hmoty ze spár zdiva hl přes 40 mm dl do 6 m/m2</t>
  </si>
  <si>
    <t>-1683073123</t>
  </si>
  <si>
    <t>Vysekání spojovací hmoty ze spár zdiva včetně vyčištění hloubky spáry přes 40 mm délky spáry na 1 m2 upravované plochy do 6 m</t>
  </si>
  <si>
    <t>před mostem vlevo u kamenných kvádrů stezky (vedle kolejového lože):</t>
  </si>
  <si>
    <t>11,2*0,6</t>
  </si>
  <si>
    <t>1997911851</t>
  </si>
  <si>
    <t>v místech odstraněné vegetace ze zdiva křídla č.1 vlevo:</t>
  </si>
  <si>
    <t>v místech odstraněné vegetace ze zdiva průčelí vlevo:</t>
  </si>
  <si>
    <t>v místech odstraněné vegetace ze zdiva průčelí vpravo:</t>
  </si>
  <si>
    <t>pro lokální opravu spárování kamenného zdiva vlevo:</t>
  </si>
  <si>
    <t>2+2</t>
  </si>
  <si>
    <t>3+2+2+3+1</t>
  </si>
  <si>
    <t>985232111</t>
  </si>
  <si>
    <t>Hloubkové spárování zdiva aktivovanou maltou spára hl do 80 mm dl do 6 m/m2</t>
  </si>
  <si>
    <t>-1277854494</t>
  </si>
  <si>
    <t>Hloubkové spárování zdiva hloubky přes 40 do 80 mm aktivovanou maltou délky spáry na 1 m2 upravované plochy do 6 m</t>
  </si>
  <si>
    <t>-1804387358</t>
  </si>
  <si>
    <t>985233111</t>
  </si>
  <si>
    <t>Úprava spár po spárování zdiva uhlazením spára dl do 6 m/m2</t>
  </si>
  <si>
    <t>1846529110</t>
  </si>
  <si>
    <t>Úprava spár po spárování zdiva kamenného nebo cihelného délky spáry na 1 m2 upravované plochy do 6 m uhlazením</t>
  </si>
  <si>
    <t>-290341201</t>
  </si>
  <si>
    <t>985311312</t>
  </si>
  <si>
    <t>Reprofilace rubu kleneb a podlah cementovými sanačními maltami tl 20 mm</t>
  </si>
  <si>
    <t>-903497493</t>
  </si>
  <si>
    <t>Reprofilace betonu sanačními maltami na cementové bázi ručně rubu kleneb a podlah, tloušťky přes 10 do 20 mm</t>
  </si>
  <si>
    <t>lokální oprava betonového povrchu mostních říms:</t>
  </si>
  <si>
    <t>5*0,2*0,3</t>
  </si>
  <si>
    <t>149211103</t>
  </si>
  <si>
    <t>1798197041</t>
  </si>
  <si>
    <t>pro lokální opravu betonového povrchu mostních říms:</t>
  </si>
  <si>
    <t>122315508</t>
  </si>
  <si>
    <t>43248903</t>
  </si>
  <si>
    <t>2*(1,1+0,35)</t>
  </si>
  <si>
    <t>150935607</t>
  </si>
  <si>
    <t>0,265+2,960</t>
  </si>
  <si>
    <t>997013802</t>
  </si>
  <si>
    <t>Poplatek za uložení na skládce (skládkovné) stavebního odpadu železobetonového kód odpadu 170 101</t>
  </si>
  <si>
    <t>-1357156469</t>
  </si>
  <si>
    <t>Poplatek za uložení stavebního odpadu na skládce (skládkovné) z armovaného betonu zatříděného do Katalogu odpadů pod kódem 170 101</t>
  </si>
  <si>
    <t>z odstranění narušených zákrytových betonových desek na římsách:</t>
  </si>
  <si>
    <t>0,187</t>
  </si>
  <si>
    <t>-1185741743</t>
  </si>
  <si>
    <t>3,225+0,187+2,016</t>
  </si>
  <si>
    <t>-300213924</t>
  </si>
  <si>
    <t>5,428*14</t>
  </si>
  <si>
    <t>204026031</t>
  </si>
  <si>
    <t>1692332144</t>
  </si>
  <si>
    <t>přebytečná zemina ze stezky vlevo před mostem:</t>
  </si>
  <si>
    <t>2,016</t>
  </si>
  <si>
    <t>-405497473</t>
  </si>
  <si>
    <t>Poznámka k položce:_x000d_
Dobrý přístup k mostu, z místní komunikace vpravo trati.</t>
  </si>
  <si>
    <t>1381159447</t>
  </si>
  <si>
    <t>432,345</t>
  </si>
  <si>
    <t>002 - VRN - most v km 9,914</t>
  </si>
  <si>
    <t>-758207542</t>
  </si>
  <si>
    <t>Poznámka k položce:_x000d_
Dodávky vody a energie, příjezdové komunikace včetně příp. omezení provozu a dopravního značení, příp. pronájmy pozemků, střežení pracoviště, uvedení pozemků do původního stavu, včetně přípravy a likvidace staveniště. Dobrý přístup k mostu, místní komunikace pod mostem. Bez dotčených inženýrských sítí - úpravu inž. sítí vpravo zajistí zadavatel (SSZT).</t>
  </si>
  <si>
    <t>-1073059242</t>
  </si>
  <si>
    <t>Poznámka k položce:_x000d_
částečná uzavírka místní komunikace pod mostem a zřízení DIO, včetně projednání se zažádáním o zvláštní užívání komunikace a zajištění dopravního značení.</t>
  </si>
  <si>
    <t>SO 93-21-01 - Údržba propustku v km 4,987</t>
  </si>
  <si>
    <t>001 - ZRN - propustek v km 4,987</t>
  </si>
  <si>
    <t>-927734482</t>
  </si>
  <si>
    <t>20*4</t>
  </si>
  <si>
    <t>1540534687</t>
  </si>
  <si>
    <t>80*0,01</t>
  </si>
  <si>
    <t>1712003970</t>
  </si>
  <si>
    <t>0,12*0,12*4</t>
  </si>
  <si>
    <t>1360014159</t>
  </si>
  <si>
    <t>0,12*0,12*19*4</t>
  </si>
  <si>
    <t>764443791</t>
  </si>
  <si>
    <t>(0,6+0,3+0,1)*6,4</t>
  </si>
  <si>
    <t>(0,6+0,3+0,1)*4,5</t>
  </si>
  <si>
    <t xml:space="preserve">čela </t>
  </si>
  <si>
    <t>((6,4+1,5)/2)*2,0</t>
  </si>
  <si>
    <t>4,5*1,5</t>
  </si>
  <si>
    <t>-790134751</t>
  </si>
  <si>
    <t>6,4*0,274*3</t>
  </si>
  <si>
    <t>1,1*0,274*4</t>
  </si>
  <si>
    <t>2001426977</t>
  </si>
  <si>
    <t>2*3,14*0,4*13</t>
  </si>
  <si>
    <t>2040232815</t>
  </si>
  <si>
    <t xml:space="preserve">Vpravo </t>
  </si>
  <si>
    <t>6,5*1,5*0,15</t>
  </si>
  <si>
    <t>4,5*1*0,2</t>
  </si>
  <si>
    <t>-852356964</t>
  </si>
  <si>
    <t>952904152</t>
  </si>
  <si>
    <t>Čištění mostních objektů - pročištění vtoků a výtoků ručně</t>
  </si>
  <si>
    <t>1518511556</t>
  </si>
  <si>
    <t>Čištění mostních objektů pročištění vtoků a výtoků ručně</t>
  </si>
  <si>
    <t>1,0</t>
  </si>
  <si>
    <t>-564245773</t>
  </si>
  <si>
    <t>-285674154</t>
  </si>
  <si>
    <t>(0,6+0,3)*6,4</t>
  </si>
  <si>
    <t>(0,6+0,3)*4,5</t>
  </si>
  <si>
    <t>856689209</t>
  </si>
  <si>
    <t>suť</t>
  </si>
  <si>
    <t>4,278</t>
  </si>
  <si>
    <t xml:space="preserve">z čištění </t>
  </si>
  <si>
    <t>1*2</t>
  </si>
  <si>
    <t>-1610286775</t>
  </si>
  <si>
    <t>6,278*11</t>
  </si>
  <si>
    <t>-1520714654</t>
  </si>
  <si>
    <t>554989527</t>
  </si>
  <si>
    <t>224980384</t>
  </si>
  <si>
    <t>362614981</t>
  </si>
  <si>
    <t>797660615</t>
  </si>
  <si>
    <t>002 - VRN - propustek v km 4,987</t>
  </si>
  <si>
    <t>301610453</t>
  </si>
  <si>
    <t>1967160238</t>
  </si>
  <si>
    <t>Poznámka k položce:_x000d_
Horší přístup k objektu - 45m zprava trati z cyklostezky přes mimodrážní louku</t>
  </si>
  <si>
    <t>SO 93-21-02 - Údržba propustku v km 5,282</t>
  </si>
  <si>
    <t>001 - ZRN - propustek v km 5,282</t>
  </si>
  <si>
    <t>-1473481553</t>
  </si>
  <si>
    <t>50*2</t>
  </si>
  <si>
    <t>20944351</t>
  </si>
  <si>
    <t>100*0,01</t>
  </si>
  <si>
    <t>-841392398</t>
  </si>
  <si>
    <t>0,12*0,12*3</t>
  </si>
  <si>
    <t>0,12*0,12*5</t>
  </si>
  <si>
    <t>-1221448477</t>
  </si>
  <si>
    <t>0,12*0,12*19*(5+3)</t>
  </si>
  <si>
    <t>1043825737</t>
  </si>
  <si>
    <t>4,6*0,274*3</t>
  </si>
  <si>
    <t>1,1*0,314*3</t>
  </si>
  <si>
    <t>-1824290326</t>
  </si>
  <si>
    <t>2*3,14*0,5*13</t>
  </si>
  <si>
    <t>-1017067798</t>
  </si>
  <si>
    <t>4,6*2,0*0,3</t>
  </si>
  <si>
    <t>1143958442</t>
  </si>
  <si>
    <t>15,5</t>
  </si>
  <si>
    <t>1545399150</t>
  </si>
  <si>
    <t>5+3</t>
  </si>
  <si>
    <t>-257040408</t>
  </si>
  <si>
    <t>(0,6+0,3)*4,6</t>
  </si>
  <si>
    <t>(0,6+0,3)*8</t>
  </si>
  <si>
    <t>((4,6+1,5)/2)*1,3</t>
  </si>
  <si>
    <t>8*1</t>
  </si>
  <si>
    <t>-1872643200</t>
  </si>
  <si>
    <t>-1709423731</t>
  </si>
  <si>
    <t>985311913</t>
  </si>
  <si>
    <t>Příplatek při reprofilaci sanačními maltami za větší členitost povrchu (sloupy, výklenky)</t>
  </si>
  <si>
    <t>1081185440</t>
  </si>
  <si>
    <t>Reprofilace betonu sanačními maltami na cementové bázi ručně Příplatek k cenám za větší členitost povrchu (sloupy, výklenky)</t>
  </si>
  <si>
    <t>1063557428</t>
  </si>
  <si>
    <t>348050821</t>
  </si>
  <si>
    <t>985324912</t>
  </si>
  <si>
    <t>Příplatek k cenám ochranných nátěrů betonu za plochu do 10 m2 jednotlivě</t>
  </si>
  <si>
    <t>-448792165</t>
  </si>
  <si>
    <t>Ochranný nátěr betonu Příplatek k cenám za plochu do 10 m2 jednotlivě</t>
  </si>
  <si>
    <t>985422323</t>
  </si>
  <si>
    <t>Injektáž trhlin š do 5 mm v ŽB kcích tl do 300 mm aktivovanou cementovou maltou včetně vrtů</t>
  </si>
  <si>
    <t>664191836</t>
  </si>
  <si>
    <t>Injektáž trhlin v betonových nebo železobetonových konstrukcích nízkotlaká do 0,6 MP s injektážními jehlami vloženými do vrtů včetně jejich vyvrtání aktivovanou cementovou maltou šířka trhlin přes 2 do 5 mm tloušťka konstrukce přes 200 do 300 mm</t>
  </si>
  <si>
    <t>1461697542</t>
  </si>
  <si>
    <t>1853625872</t>
  </si>
  <si>
    <t>4,261*11</t>
  </si>
  <si>
    <t>233608869</t>
  </si>
  <si>
    <t>11457613</t>
  </si>
  <si>
    <t>1097761241</t>
  </si>
  <si>
    <t>110167123</t>
  </si>
  <si>
    <t>-1058463213</t>
  </si>
  <si>
    <t>002 - VRN - propustek v km 5,282</t>
  </si>
  <si>
    <t>-1429699664</t>
  </si>
  <si>
    <t>-895344670</t>
  </si>
  <si>
    <t>Poznámka k položce:_x000d_
Horší přístup k objektu - 33m zleva trati přes mimodrážní louku k místní cestě, 48m zprava trati z cyklostezky přes mimodrážní louku</t>
  </si>
  <si>
    <t>SO 93-21-03 - Údržba propustku v km 5,331</t>
  </si>
  <si>
    <t>001 - ZRN - propustek v km 5,331</t>
  </si>
  <si>
    <t>208087535</t>
  </si>
  <si>
    <t xml:space="preserve">výtoku </t>
  </si>
  <si>
    <t>305183357</t>
  </si>
  <si>
    <t>15*0,01</t>
  </si>
  <si>
    <t>1104279951</t>
  </si>
  <si>
    <t>0,12*0,12*2</t>
  </si>
  <si>
    <t>-1499866557</t>
  </si>
  <si>
    <t>0,12*0,12*19*2</t>
  </si>
  <si>
    <t>813422374</t>
  </si>
  <si>
    <t>(0,6+0,3)*3,0</t>
  </si>
  <si>
    <t>3*2</t>
  </si>
  <si>
    <t>2,5*1</t>
  </si>
  <si>
    <t>-1236350297</t>
  </si>
  <si>
    <t>2*3,14*0,4*10</t>
  </si>
  <si>
    <t>935115112</t>
  </si>
  <si>
    <t>Příkopy z tvárnic příkopových TZZ 4 pro povrchové odvodnění</t>
  </si>
  <si>
    <t>716516503</t>
  </si>
  <si>
    <t xml:space="preserve">Odvodňovací zařízení povrchové  prefabrikované příkopy zpevněné z tvárnic příkopových TZZ4</t>
  </si>
  <si>
    <t>-844385090</t>
  </si>
  <si>
    <t>4,6*1*0,2</t>
  </si>
  <si>
    <t>-1235028009</t>
  </si>
  <si>
    <t>11,9</t>
  </si>
  <si>
    <t>1520598108</t>
  </si>
  <si>
    <t>229823192</t>
  </si>
  <si>
    <t xml:space="preserve">opěrná zídka </t>
  </si>
  <si>
    <t>4*2,5</t>
  </si>
  <si>
    <t>985241110</t>
  </si>
  <si>
    <t>Plombování zdiva betonem s upěchováním včetně vybourání narušeného zdiva do 1 m3</t>
  </si>
  <si>
    <t>1887198944</t>
  </si>
  <si>
    <t>Plombování zdiva včetně vybourání narušeného zdiva betonem s upěchováním, objemu do 1 m3</t>
  </si>
  <si>
    <t>-614260800</t>
  </si>
  <si>
    <t>-1239918703</t>
  </si>
  <si>
    <t>-1850280326</t>
  </si>
  <si>
    <t>-817763189</t>
  </si>
  <si>
    <t>488150405</t>
  </si>
  <si>
    <t>3,62*12</t>
  </si>
  <si>
    <t>1324234732</t>
  </si>
  <si>
    <t>-2056580754</t>
  </si>
  <si>
    <t>1184496793</t>
  </si>
  <si>
    <t>002 - VRN - propustek v km 5,331</t>
  </si>
  <si>
    <t>533847349</t>
  </si>
  <si>
    <t>1391823238</t>
  </si>
  <si>
    <t>Poznámka k položce:_x000d_
Horší přístup k objektu - 28m zleva trati přes mimodrážní louku k místní cestě, 38m zprava trati z cyklostezky přes mimodrážní louku</t>
  </si>
  <si>
    <t>SO 93-21-04 - Údržba propustku v km 5,682</t>
  </si>
  <si>
    <t>001 - ZRN - propustek v km 5,682</t>
  </si>
  <si>
    <t>-1579617275</t>
  </si>
  <si>
    <t>vlevo</t>
  </si>
  <si>
    <t>-90522069</t>
  </si>
  <si>
    <t>110*0,02</t>
  </si>
  <si>
    <t>1574507700</t>
  </si>
  <si>
    <t>0,12*0,12*7</t>
  </si>
  <si>
    <t>1739686913</t>
  </si>
  <si>
    <t>0,12*0,12*19*7</t>
  </si>
  <si>
    <t>1062212358</t>
  </si>
  <si>
    <t>římsa</t>
  </si>
  <si>
    <t>vpravo</t>
  </si>
  <si>
    <t>(0,6+0,3)*6</t>
  </si>
  <si>
    <t>((6+1,5)/2)*1,4</t>
  </si>
  <si>
    <t>657051899</t>
  </si>
  <si>
    <t>2*3,14*0,6*13</t>
  </si>
  <si>
    <t>-1634401596</t>
  </si>
  <si>
    <t>6*2*0,3</t>
  </si>
  <si>
    <t>-879959384</t>
  </si>
  <si>
    <t>996906671</t>
  </si>
  <si>
    <t>1024465596</t>
  </si>
  <si>
    <t>985121222</t>
  </si>
  <si>
    <t>Tryskání degradovaného betonu líce kleneb vodou pod tlakem do 1250 barů</t>
  </si>
  <si>
    <t>1309305966</t>
  </si>
  <si>
    <t>Tryskání degradovaného betonu líce kleneb a podhledů vodou pod tlakem přes 300 do 1 250 barů</t>
  </si>
  <si>
    <t>(0,8+0,3)*10,6</t>
  </si>
  <si>
    <t>0,8*10,6</t>
  </si>
  <si>
    <t>1,5*3</t>
  </si>
  <si>
    <t xml:space="preserve">hrana u koleje č.1 </t>
  </si>
  <si>
    <t>1,3*10,9</t>
  </si>
  <si>
    <t xml:space="preserve">křídla vlevo </t>
  </si>
  <si>
    <t>3,5*4/2*2</t>
  </si>
  <si>
    <t xml:space="preserve">horní plochy </t>
  </si>
  <si>
    <t>0,8*6*2</t>
  </si>
  <si>
    <t>-1287028244</t>
  </si>
  <si>
    <t>985311112</t>
  </si>
  <si>
    <t>Reprofilace stěn cementovými sanačními maltami tl 20 mm</t>
  </si>
  <si>
    <t>-529611261</t>
  </si>
  <si>
    <t>Reprofilace betonu sanačními maltami na cementové bázi ručně stěn, tloušťky přes 10 do 20 mm</t>
  </si>
  <si>
    <t>z 50% plochy</t>
  </si>
  <si>
    <t>62,410*0,5</t>
  </si>
  <si>
    <t>985324221</t>
  </si>
  <si>
    <t>Ochranný akrylátový nátěr betonu dvojnásobný se stěrkou (OS-C)</t>
  </si>
  <si>
    <t>2087083858</t>
  </si>
  <si>
    <t>Ochranný nátěr betonu akrylátový dvojnásobný se stěrkou (OS-C)</t>
  </si>
  <si>
    <t>-123275005</t>
  </si>
  <si>
    <t xml:space="preserve">suť </t>
  </si>
  <si>
    <t>10,886</t>
  </si>
  <si>
    <t xml:space="preserve">naplaveniny </t>
  </si>
  <si>
    <t>2*2</t>
  </si>
  <si>
    <t>95187020</t>
  </si>
  <si>
    <t>14,886*12</t>
  </si>
  <si>
    <t>1329564712</t>
  </si>
  <si>
    <t>253238239</t>
  </si>
  <si>
    <t>19990098</t>
  </si>
  <si>
    <t>002 - VRN - propustek v km 5,682</t>
  </si>
  <si>
    <t>565255770</t>
  </si>
  <si>
    <t>-243607772</t>
  </si>
  <si>
    <t>Poznámka k položce:_x000d_
Horší přístup k objektu - 30m zleva trati přes mimodrážní svažitý terén k místní cestě, zprava trati hned u cyklostezky</t>
  </si>
  <si>
    <t>SO 93-21-05 - Údržba propustku v km 6,768</t>
  </si>
  <si>
    <t>001 - ZRN - propustek v km 6,768</t>
  </si>
  <si>
    <t>-229525175</t>
  </si>
  <si>
    <t>na vtoku</t>
  </si>
  <si>
    <t>3*8</t>
  </si>
  <si>
    <t>-106105018</t>
  </si>
  <si>
    <t>24*0,01</t>
  </si>
  <si>
    <t>-1788411634</t>
  </si>
  <si>
    <t>(0,55+0,3+0,1)*4</t>
  </si>
  <si>
    <t>(0,55+0,3+0,1)*3</t>
  </si>
  <si>
    <t>1,1*4</t>
  </si>
  <si>
    <t>((3+1,2)/2)*0,8</t>
  </si>
  <si>
    <t>-1276366527</t>
  </si>
  <si>
    <t>3*1*0,2</t>
  </si>
  <si>
    <t>242981597</t>
  </si>
  <si>
    <t>-451799476</t>
  </si>
  <si>
    <t>851869393</t>
  </si>
  <si>
    <t>1,103</t>
  </si>
  <si>
    <t>611008838</t>
  </si>
  <si>
    <t>1,103*13</t>
  </si>
  <si>
    <t>-533192414</t>
  </si>
  <si>
    <t>961067564</t>
  </si>
  <si>
    <t>-1919651065</t>
  </si>
  <si>
    <t>002 - VRN - propustek v km 6,768</t>
  </si>
  <si>
    <t>-766176089</t>
  </si>
  <si>
    <t>Poznámka k položce:_x000d_
Dodávky vody a energie, příjezdové komunikace včetně příp. omezení provozu a dopravního značení, příp. pronájmy pozemků, střežení pracoviště vč. příp. osvětlení a bezpečnostních hlídek, uvedení pozemků do původního stavu, včetně přípravy a likvidace staveniště. Bez dotčených inženýrských sítí. Dobrý přístup zleva i zprava trati.</t>
  </si>
  <si>
    <t>SO 93-21-06 - Údržba propustku v km 7,221</t>
  </si>
  <si>
    <t>001 - ZRN - propustek v km 7,221</t>
  </si>
  <si>
    <t>857387819</t>
  </si>
  <si>
    <t>6*4</t>
  </si>
  <si>
    <t>1830439963</t>
  </si>
  <si>
    <t>39*0,01</t>
  </si>
  <si>
    <t>311606903</t>
  </si>
  <si>
    <t>-1970144686</t>
  </si>
  <si>
    <t>1573151538</t>
  </si>
  <si>
    <t>((5+1,2)/2)*1,8</t>
  </si>
  <si>
    <t>((8+1,5)/2)*2,8</t>
  </si>
  <si>
    <t>157323852</t>
  </si>
  <si>
    <t>8,10*0,274*3</t>
  </si>
  <si>
    <t>1637522226</t>
  </si>
  <si>
    <t>2*3,14*0,6*9</t>
  </si>
  <si>
    <t>2011266361</t>
  </si>
  <si>
    <t>4*1*0,15</t>
  </si>
  <si>
    <t>-703629194</t>
  </si>
  <si>
    <t>-1000361627</t>
  </si>
  <si>
    <t>-2043004964</t>
  </si>
  <si>
    <t>(0,5+0,35+0,1)*8,1</t>
  </si>
  <si>
    <t>(0,5+0,3+0,1)*5</t>
  </si>
  <si>
    <t>287807024</t>
  </si>
  <si>
    <t>-1489784959</t>
  </si>
  <si>
    <t>583910191</t>
  </si>
  <si>
    <t>1834374408</t>
  </si>
  <si>
    <t>2068223048</t>
  </si>
  <si>
    <t>1,102*12</t>
  </si>
  <si>
    <t>-2006985090</t>
  </si>
  <si>
    <t>-327715092</t>
  </si>
  <si>
    <t>-733972756</t>
  </si>
  <si>
    <t>-1626098890</t>
  </si>
  <si>
    <t>8165966</t>
  </si>
  <si>
    <t>002 - VRN - propustek v km 7,221</t>
  </si>
  <si>
    <t>-1677013127</t>
  </si>
  <si>
    <t xml:space="preserve">Poznámka k položce:_x000d_
Dodávky vody a energie, příjezdové komunikace včetně příp. omezení provozu a dopravního značení, příp. pronájmy pozemků, střežení pracoviště vč. příp. osvětlení a bezpečnostních hlídek, uvedení pozemků do původního stavu, včetně přípravy a likvidace staveniště.  Bez dotčených inženýrských sítí. Dobrý přístup - místní komunikace vpravo trati.</t>
  </si>
  <si>
    <t>SO 93-21-07 - Údržba propustku v km 7,286</t>
  </si>
  <si>
    <t>001 - ZRN - propustek v km 7,286</t>
  </si>
  <si>
    <t>-1870281091</t>
  </si>
  <si>
    <t>8*3</t>
  </si>
  <si>
    <t>2050487420</t>
  </si>
  <si>
    <t>34*0,02</t>
  </si>
  <si>
    <t>115001102</t>
  </si>
  <si>
    <t>Převedení vody potrubím DN do 150</t>
  </si>
  <si>
    <t>-2100862142</t>
  </si>
  <si>
    <t>Převedení vody potrubím průměru DN přes 100 do 150</t>
  </si>
  <si>
    <t xml:space="preserve">převedení vody ze žlabu </t>
  </si>
  <si>
    <t>2026186298</t>
  </si>
  <si>
    <t>0,15*0,15*6</t>
  </si>
  <si>
    <t>-570080131</t>
  </si>
  <si>
    <t>0,15*0,15*6*19</t>
  </si>
  <si>
    <t>0,12*0,12*3*19</t>
  </si>
  <si>
    <t>-638664702</t>
  </si>
  <si>
    <t>((5,5+1,2)/2)*1,8</t>
  </si>
  <si>
    <t>3,5*3</t>
  </si>
  <si>
    <t>-48799211</t>
  </si>
  <si>
    <t>madla vlevo</t>
  </si>
  <si>
    <t>2,3*0,274*3</t>
  </si>
  <si>
    <t>-1932973637</t>
  </si>
  <si>
    <t>2*3,14*0,3*9</t>
  </si>
  <si>
    <t>395189465</t>
  </si>
  <si>
    <t>na vtoku:</t>
  </si>
  <si>
    <t>1666781493</t>
  </si>
  <si>
    <t>674918548</t>
  </si>
  <si>
    <t>5*0,5</t>
  </si>
  <si>
    <t>973031325</t>
  </si>
  <si>
    <t>Vysekání kapes ve zdivu cihelném na MV nebo MVC pl do 0,10 m2 hl do 300 mm</t>
  </si>
  <si>
    <t>-600875846</t>
  </si>
  <si>
    <t xml:space="preserve">Vysekání výklenků nebo kapes ve zdivu z cihel  na maltu vápennou nebo vápenocementovou kapes, plochy do 0,10 m2, hl. do 300 mm</t>
  </si>
  <si>
    <t>-1349618975</t>
  </si>
  <si>
    <t>724539952</t>
  </si>
  <si>
    <t>(0,5+0,3+0,1)*5,5</t>
  </si>
  <si>
    <t xml:space="preserve">kamené zdivo vlevo </t>
  </si>
  <si>
    <t>3,5*8,8</t>
  </si>
  <si>
    <t>-277250317</t>
  </si>
  <si>
    <t>-1127733114</t>
  </si>
  <si>
    <t>-2046249328</t>
  </si>
  <si>
    <t>442154283</t>
  </si>
  <si>
    <t>-112595558</t>
  </si>
  <si>
    <t>448963614</t>
  </si>
  <si>
    <t>-1298706844</t>
  </si>
  <si>
    <t>0,206</t>
  </si>
  <si>
    <t>-1408818705</t>
  </si>
  <si>
    <t>2,206*12</t>
  </si>
  <si>
    <t>-951670620</t>
  </si>
  <si>
    <t>-579856821</t>
  </si>
  <si>
    <t>-1301019113</t>
  </si>
  <si>
    <t>-1037920172</t>
  </si>
  <si>
    <t>1436788358</t>
  </si>
  <si>
    <t>002 - VRN - propustek v km 7,286</t>
  </si>
  <si>
    <t>-450994756</t>
  </si>
  <si>
    <t>SO 93-21-08 - Údržba propustku v km 7,374</t>
  </si>
  <si>
    <t>001 - ZRN - propustek v km 7,374</t>
  </si>
  <si>
    <t>-1982831280</t>
  </si>
  <si>
    <t>Poznámka k položce:_x000d_
Vtok a výtok propustku</t>
  </si>
  <si>
    <t>68,0</t>
  </si>
  <si>
    <t>-1070029192</t>
  </si>
  <si>
    <t>68,0*0,02</t>
  </si>
  <si>
    <t>194483223</t>
  </si>
  <si>
    <t>Poznámka k položce:_x000d_
Čela propustku včetně říms</t>
  </si>
  <si>
    <t>6,0*0,9</t>
  </si>
  <si>
    <t>9,6</t>
  </si>
  <si>
    <t>6,9*0,9</t>
  </si>
  <si>
    <t>-643242969</t>
  </si>
  <si>
    <t>Poznámka k položce:_x000d_
V otvoru mezi beton.roury</t>
  </si>
  <si>
    <t>2,51*12</t>
  </si>
  <si>
    <t>-1139361938</t>
  </si>
  <si>
    <t>Poznámka k položce:_x000d_
Římsa pravého průčelí</t>
  </si>
  <si>
    <t>6,9*0,5*0,1</t>
  </si>
  <si>
    <t>978668827</t>
  </si>
  <si>
    <t>vtok+výtok:</t>
  </si>
  <si>
    <t>1,0+2,0</t>
  </si>
  <si>
    <t>-418741689</t>
  </si>
  <si>
    <t>673761361</t>
  </si>
  <si>
    <t>-1395049656</t>
  </si>
  <si>
    <t>Poznámka k položce:_x000d_
Čela propustku (bez říms)_x000d_
levá i pravá strana_x000d_
(hrubý povrch betonu)</t>
  </si>
  <si>
    <t>9,6+12,0</t>
  </si>
  <si>
    <t>1935772158</t>
  </si>
  <si>
    <t>-1204563556</t>
  </si>
  <si>
    <t>6,621*12</t>
  </si>
  <si>
    <t>-468073581</t>
  </si>
  <si>
    <t>-729354770</t>
  </si>
  <si>
    <t>0,621+3*2</t>
  </si>
  <si>
    <t>562134472</t>
  </si>
  <si>
    <t>002 - VRN - propustek v km 7,374</t>
  </si>
  <si>
    <t>1532970494</t>
  </si>
  <si>
    <t>SO 93-21-09 - Údržba propustku v km 7,588</t>
  </si>
  <si>
    <t>001 - ZRN - propustek v km 7,588</t>
  </si>
  <si>
    <t>-519609355</t>
  </si>
  <si>
    <t>60,0</t>
  </si>
  <si>
    <t>-617533567</t>
  </si>
  <si>
    <t>60,0*0,02</t>
  </si>
  <si>
    <t>-1989995839</t>
  </si>
  <si>
    <t>8,7*1,5</t>
  </si>
  <si>
    <t>5,0*1,3</t>
  </si>
  <si>
    <t>0,4*2</t>
  </si>
  <si>
    <t>2135286762</t>
  </si>
  <si>
    <t>Poznámka k položce:_x000d_
PKO schváleného typu bez metalizace_x000d_
- obnovení PKO bez jejího odstranění</t>
  </si>
  <si>
    <t>8,70*3*0,28</t>
  </si>
  <si>
    <t>1,10*5*0,28</t>
  </si>
  <si>
    <t>-1947152314</t>
  </si>
  <si>
    <t>3,14*14</t>
  </si>
  <si>
    <t>936991111</t>
  </si>
  <si>
    <t>Odvodňovač kamenného zdiva mostu z PE potrubí DN 160 s vyvrtáním otvoru a utěsněním</t>
  </si>
  <si>
    <t>-2085593875</t>
  </si>
  <si>
    <t>Odvodňovače kamenného zdiva mostů z PE trubek DN 160 včetně utěsnění</t>
  </si>
  <si>
    <t>Poznámka k položce:_x000d_
Pravé průčelí_x000d_
nastavení uražených odvodňovačů včetně zatmelení_x000d_
dl. 2x 0,3m</t>
  </si>
  <si>
    <t>0,3*2</t>
  </si>
  <si>
    <t>-349925892</t>
  </si>
  <si>
    <t>3,0+2,0</t>
  </si>
  <si>
    <t>-1462429970</t>
  </si>
  <si>
    <t>286152307</t>
  </si>
  <si>
    <t>levé čelo - 20%</t>
  </si>
  <si>
    <t>8,7*0,5*0,2</t>
  </si>
  <si>
    <t>1,0*2*0,2</t>
  </si>
  <si>
    <t>-960884205</t>
  </si>
  <si>
    <t>-1684033787</t>
  </si>
  <si>
    <t>-1953176509</t>
  </si>
  <si>
    <t>-323715908</t>
  </si>
  <si>
    <t>10,025*12</t>
  </si>
  <si>
    <t>-257313277</t>
  </si>
  <si>
    <t>-1437209676</t>
  </si>
  <si>
    <t>0,028+2*5</t>
  </si>
  <si>
    <t>-948139361</t>
  </si>
  <si>
    <t>-770381358</t>
  </si>
  <si>
    <t>282470748</t>
  </si>
  <si>
    <t>002 - VRN - propustek v km 7,588</t>
  </si>
  <si>
    <t>1609564483</t>
  </si>
  <si>
    <t>SO 93-21-10 - Údržba propustku v km 7,710</t>
  </si>
  <si>
    <t>001 - ZRN - propustek v km 7,710</t>
  </si>
  <si>
    <t>-1243822949</t>
  </si>
  <si>
    <t>15,0+30,0+16</t>
  </si>
  <si>
    <t>65922027</t>
  </si>
  <si>
    <t>61,0*0,02</t>
  </si>
  <si>
    <t>391481407</t>
  </si>
  <si>
    <t>10,4*1,6</t>
  </si>
  <si>
    <t>-958699485</t>
  </si>
  <si>
    <t>10,40*3*0,28</t>
  </si>
  <si>
    <t>5,0*3*0,28</t>
  </si>
  <si>
    <t>1,10*3*0,28</t>
  </si>
  <si>
    <t>-1810592944</t>
  </si>
  <si>
    <t>1224291443</t>
  </si>
  <si>
    <t>Poznámka k položce:_x000d_
Římsa pravého průčelí_x000d_
Římsy zídky navazující na průčelí</t>
  </si>
  <si>
    <t>5,0*0,6*0,2</t>
  </si>
  <si>
    <t>6,0*0,6*0,2*2</t>
  </si>
  <si>
    <t>1349930947</t>
  </si>
  <si>
    <t>2,0+2,0</t>
  </si>
  <si>
    <t>-1179472322</t>
  </si>
  <si>
    <t>483935129</t>
  </si>
  <si>
    <t>levé čelo - 60%</t>
  </si>
  <si>
    <t>10,4*0,6*0,6</t>
  </si>
  <si>
    <t>1,0*2*0,6</t>
  </si>
  <si>
    <t>-1010295514</t>
  </si>
  <si>
    <t>-2019900415</t>
  </si>
  <si>
    <t>1197985255</t>
  </si>
  <si>
    <t>-1398919251</t>
  </si>
  <si>
    <t>11,871*12</t>
  </si>
  <si>
    <t>-596976186</t>
  </si>
  <si>
    <t>1096976907</t>
  </si>
  <si>
    <t>3,672+4*2+0,109</t>
  </si>
  <si>
    <t>1739284765</t>
  </si>
  <si>
    <t>-240816706</t>
  </si>
  <si>
    <t>452431658</t>
  </si>
  <si>
    <t>002 - VRN - propustek v km 7,710</t>
  </si>
  <si>
    <t>1180887357</t>
  </si>
  <si>
    <t>SO 93-21-11 - Údržba propustku v km 8,449</t>
  </si>
  <si>
    <t>001 - ZRN - propustek v km 8,449</t>
  </si>
  <si>
    <t>313827674</t>
  </si>
  <si>
    <t>-848007115</t>
  </si>
  <si>
    <t>1771269953</t>
  </si>
  <si>
    <t>Poznámka k položce:_x000d_
Sloupky zábradlí_x000d_
levá římsa čela propustku</t>
  </si>
  <si>
    <t>-152851478</t>
  </si>
  <si>
    <t>-372456543</t>
  </si>
  <si>
    <t>7,0*2,1</t>
  </si>
  <si>
    <t>7,4*2,1</t>
  </si>
  <si>
    <t>1501357354</t>
  </si>
  <si>
    <t>7,0*3*0,28</t>
  </si>
  <si>
    <t>1,10*4*0,28</t>
  </si>
  <si>
    <t>7,4*3*0,28</t>
  </si>
  <si>
    <t>599773209</t>
  </si>
  <si>
    <t>935112111</t>
  </si>
  <si>
    <t>Osazení příkopového žlabu do betonu tl 100 mm z betonových tvárnic š 500 mm</t>
  </si>
  <si>
    <t>-2113928129</t>
  </si>
  <si>
    <t>Osazení betonového příkopového žlabu s vyplněním a zatřením spár cementovou maltou s ložem tl. 100 mm z betonu prostého z betonových příkopových tvárnic šířky do 500 mm</t>
  </si>
  <si>
    <t>Poznámka k položce:_x000d_
Beton. žlabovky podél levého průčelí_x000d_
(začátek a konec - žlabovky uvolněné)</t>
  </si>
  <si>
    <t>1576988788</t>
  </si>
  <si>
    <t>7,4*0,5*0,1</t>
  </si>
  <si>
    <t>-207397561</t>
  </si>
  <si>
    <t>1,5+1+1,5</t>
  </si>
  <si>
    <t>-1150099169</t>
  </si>
  <si>
    <t>1901311611</t>
  </si>
  <si>
    <t>7,0*1,2</t>
  </si>
  <si>
    <t>1218210789</t>
  </si>
  <si>
    <t>2137130855</t>
  </si>
  <si>
    <t>-48454168</t>
  </si>
  <si>
    <t>512163361</t>
  </si>
  <si>
    <t>8,868*13</t>
  </si>
  <si>
    <t>-533799309</t>
  </si>
  <si>
    <t>2145457619</t>
  </si>
  <si>
    <t>0,666+4*2+0,202</t>
  </si>
  <si>
    <t>625010662</t>
  </si>
  <si>
    <t>-1358248207</t>
  </si>
  <si>
    <t>-1551004767</t>
  </si>
  <si>
    <t>002 - VRN - propustek v km 8,449</t>
  </si>
  <si>
    <t>1264170876</t>
  </si>
  <si>
    <t>-628145287</t>
  </si>
  <si>
    <t>Poznámka k položce:_x000d_
Horší přístup k objektu - 18m zprava trati z místní komunikace přes mimodrážní louku</t>
  </si>
  <si>
    <t>SO 93-21-12 - Údržba propustku v km 8,644</t>
  </si>
  <si>
    <t>001 - ZRN - propustek v km 8,644</t>
  </si>
  <si>
    <t>-1112795256</t>
  </si>
  <si>
    <t>Poznámka k položce:_x000d_
Výtok propustku</t>
  </si>
  <si>
    <t>36,0</t>
  </si>
  <si>
    <t>1688133545</t>
  </si>
  <si>
    <t>36,0*0,02</t>
  </si>
  <si>
    <t>-1894989816</t>
  </si>
  <si>
    <t>šachta (levá strana)</t>
  </si>
  <si>
    <t>1,4*3,0</t>
  </si>
  <si>
    <t>1,4*1,5</t>
  </si>
  <si>
    <t>0,8*3,0</t>
  </si>
  <si>
    <t>0,8*1,5</t>
  </si>
  <si>
    <t>0,8*1,5/2</t>
  </si>
  <si>
    <t>2,85*1,3</t>
  </si>
  <si>
    <t>1859558711</t>
  </si>
  <si>
    <t>1,88*12</t>
  </si>
  <si>
    <t>1949762778</t>
  </si>
  <si>
    <t>0,5+2,0</t>
  </si>
  <si>
    <t>-230227882</t>
  </si>
  <si>
    <t>1710123913</t>
  </si>
  <si>
    <t>Poznámka k položce:_x000d_
Šachta na levé straně</t>
  </si>
  <si>
    <t>228888797</t>
  </si>
  <si>
    <t>2029751466</t>
  </si>
  <si>
    <t>-492000079</t>
  </si>
  <si>
    <t>2051122891</t>
  </si>
  <si>
    <t>5,044*13</t>
  </si>
  <si>
    <t>846169188</t>
  </si>
  <si>
    <t>1064439680</t>
  </si>
  <si>
    <t>2,5*2+0,044</t>
  </si>
  <si>
    <t>1693495673</t>
  </si>
  <si>
    <t>7675901201-R</t>
  </si>
  <si>
    <t>Montáž kompozitního podlahového roštu šroubovaného</t>
  </si>
  <si>
    <t>-1945349042</t>
  </si>
  <si>
    <t>Poznámka k položce:_x000d_
kompozitní podlahový rošt včetně řezání a potřebného spojovacího materiálu (šrouby, úchytky, podložky)</t>
  </si>
  <si>
    <t>na vtokovou šachtu:</t>
  </si>
  <si>
    <t>0,8*1,4</t>
  </si>
  <si>
    <t>55347079001-R</t>
  </si>
  <si>
    <t>Kompozitní podlahový rošt výšky 50 mm oko 42x42mm s protiskluzovou úpravou včetně řezání a potřebného spojovacího materiálu</t>
  </si>
  <si>
    <t>-1983137292</t>
  </si>
  <si>
    <t>Kompozitní podlahový rošt výšky 50 mm oko 42x42mm včetně řezání a potřebného spojovacího materiálu</t>
  </si>
  <si>
    <t>Poznámka k položce:_x000d_
Rošt musí být odolný proti UV, uzamykatelný, s protiskluzovou úpravou, nosnost 5kN/m2</t>
  </si>
  <si>
    <t>7590190040</t>
  </si>
  <si>
    <t xml:space="preserve">Ostatní Uzávěr šroubový  (CV721039001)</t>
  </si>
  <si>
    <t>-1897847703</t>
  </si>
  <si>
    <t>Poznámka k položce:_x000d_
Zámek na poklop (např. poklop k vtokové jímce propustku, poklop k šachtám), k revizním vstupům, a pod.</t>
  </si>
  <si>
    <t>pro uzamčení poklopů, roštů šachet (na vtokovou šachtu):</t>
  </si>
  <si>
    <t>002 - VRN - propustek v km 8,644</t>
  </si>
  <si>
    <t>-154276141</t>
  </si>
  <si>
    <t>-1691519709</t>
  </si>
  <si>
    <t>Poznámka k položce:_x000d_
Horší přístup k objektu - 44m zprava trati z místní komunikace přes mimodrážní louku</t>
  </si>
  <si>
    <t>SO 93-21-13 - Údržba propustku v km 8,682</t>
  </si>
  <si>
    <t>001 - ZRN - propustek v km 8,682</t>
  </si>
  <si>
    <t>16377860</t>
  </si>
  <si>
    <t>50,0</t>
  </si>
  <si>
    <t>1025480442</t>
  </si>
  <si>
    <t>50,0*0,02</t>
  </si>
  <si>
    <t>-79767137</t>
  </si>
  <si>
    <t>6,7*2,6</t>
  </si>
  <si>
    <t>4,4*1,4</t>
  </si>
  <si>
    <t>1,5*2</t>
  </si>
  <si>
    <t>123577440</t>
  </si>
  <si>
    <t>6,70*3*0,28</t>
  </si>
  <si>
    <t>mříž vtokové šachty:</t>
  </si>
  <si>
    <t>(3*1,28+2*1,0)*(0,03*2+0,01*2)+(18*3,14*0,01*1,08)</t>
  </si>
  <si>
    <t>rám pro mříž:</t>
  </si>
  <si>
    <t>(2*1,3+2*1,0)*(0,05+0,05+0,005+0,005)</t>
  </si>
  <si>
    <t>mříže odvodnění vlevo:</t>
  </si>
  <si>
    <t>0,03*4*(0,77*2+0,38*16)*3</t>
  </si>
  <si>
    <t>stupadla vtokové šachty (4 ks):</t>
  </si>
  <si>
    <t>4*3,14*0,014*(0,1+0,3+0,1)</t>
  </si>
  <si>
    <t>-1934591289</t>
  </si>
  <si>
    <t>3,14*11</t>
  </si>
  <si>
    <t>73246626</t>
  </si>
  <si>
    <t>4,4*0,5*0,1</t>
  </si>
  <si>
    <t>-580116826</t>
  </si>
  <si>
    <t>354651450</t>
  </si>
  <si>
    <t>1436004123</t>
  </si>
  <si>
    <t>1770270708</t>
  </si>
  <si>
    <t>4,4*0,5</t>
  </si>
  <si>
    <t>1500428399</t>
  </si>
  <si>
    <t>-49044406</t>
  </si>
  <si>
    <t>5,396*13</t>
  </si>
  <si>
    <t>910483186</t>
  </si>
  <si>
    <t>-1728684799</t>
  </si>
  <si>
    <t>0,396+2,5*2</t>
  </si>
  <si>
    <t>1118744357</t>
  </si>
  <si>
    <t>-1361347304</t>
  </si>
  <si>
    <t>1567462803</t>
  </si>
  <si>
    <t>1031880471</t>
  </si>
  <si>
    <t>901658355</t>
  </si>
  <si>
    <t>002 - ZRN - propustek v km 8,682</t>
  </si>
  <si>
    <t>1603096234</t>
  </si>
  <si>
    <t>-1052633708</t>
  </si>
  <si>
    <t>Poznámka k položce:_x000d_
Horší přístup k objektu - 53m zprava trati z místní komunikace přes mimodrážní louku</t>
  </si>
  <si>
    <t>SO 93-21-14 - Oprava propustku v km 9,329</t>
  </si>
  <si>
    <t>001 - ZRN - Propustek v km 9,329</t>
  </si>
  <si>
    <t>-1641588582</t>
  </si>
  <si>
    <t>5*15</t>
  </si>
  <si>
    <t>6*15</t>
  </si>
  <si>
    <t>-540919696</t>
  </si>
  <si>
    <t>165*0,02</t>
  </si>
  <si>
    <t>-1971699041</t>
  </si>
  <si>
    <t>na vtokové straně, z přítokového potrubí vždy do sousedního otvoru:</t>
  </si>
  <si>
    <t>2+3</t>
  </si>
  <si>
    <t>273121111</t>
  </si>
  <si>
    <t>Osazení prefabrikovaných základových desek z dílců železobetonových hmotnosti do 5 t</t>
  </si>
  <si>
    <t>232876615</t>
  </si>
  <si>
    <t>Osazení základových prefabrikovaných železobetonových konstrukcí desek hmotnosti jednotlivě do 5 t</t>
  </si>
  <si>
    <t>posunutí beton. panelu (3x1,3x0,14m) na vtokové šachtě (pro vyjmutí mříže k její PKO):</t>
  </si>
  <si>
    <t>zpětné osazení beton. panelu (3x1,3x0,14m) na vtokové šachtě (po opětovném osazení mříže):</t>
  </si>
  <si>
    <t>-179068121</t>
  </si>
  <si>
    <t>31,582*1,3*3,033/1000</t>
  </si>
  <si>
    <t>-1914901433</t>
  </si>
  <si>
    <t>dlažba dna ve vtokové šachtě (bude dodlážděno až do úrovně dna vtokových trub):</t>
  </si>
  <si>
    <t>4,43*0,97</t>
  </si>
  <si>
    <t>odláždění svahu vpravo nad čelem k pláni (pro plynulé napojení drážní stezky před a za mostním objektem):</t>
  </si>
  <si>
    <t>10,7*2,55</t>
  </si>
  <si>
    <t>1354920010</t>
  </si>
  <si>
    <t>čelo vlevo včetně římsy:</t>
  </si>
  <si>
    <t>7,57*(1,5+0,1+0,7)+2*0,7*0,39</t>
  </si>
  <si>
    <t>vtoková šachta:</t>
  </si>
  <si>
    <t>(2*4,43+2*0,97)*2,05-2*3,14*1,25*1,25/4</t>
  </si>
  <si>
    <t>v otvorech propustku, 2x DN 1250 mm (použít vhodný materiál, např. MAPELASTIC):</t>
  </si>
  <si>
    <t>2*3,14*1,25*15,63</t>
  </si>
  <si>
    <t>čelo vpravo včetně římsy:</t>
  </si>
  <si>
    <t>3,1*(10,55+2)/2+10,55*(0,1+0,1+0,8)+2*0,8*0,3-2*3,14*1,25*1,25/4</t>
  </si>
  <si>
    <t>-1762007581</t>
  </si>
  <si>
    <t>10,7*3*0,28</t>
  </si>
  <si>
    <t>mříž vtokové šachty včetně rámu:</t>
  </si>
  <si>
    <t>(2*4,0+1,13)*0,07*4+50*3,14*0,025*1,13</t>
  </si>
  <si>
    <t>stupadla vtokové šachty:</t>
  </si>
  <si>
    <t>5*3,14*0,02*(0,1+0,25+0,1)</t>
  </si>
  <si>
    <t>žebřík ve vtokové šachtě:</t>
  </si>
  <si>
    <t>2*(2*0,05+0,01*2)*2,8+6*3,14*0,02*0,45</t>
  </si>
  <si>
    <t>-1665746425</t>
  </si>
  <si>
    <t>oprava spar mezi beton. troubami, v otvorech propustku:</t>
  </si>
  <si>
    <t>2*12*3,14*1,25</t>
  </si>
  <si>
    <t>479366547</t>
  </si>
  <si>
    <t>vpravo, na výtokové straně (odhad, po vyčištění bude upřesněno):</t>
  </si>
  <si>
    <t>2*6</t>
  </si>
  <si>
    <t>-294145034</t>
  </si>
  <si>
    <t>vlevo u vtokové šachty:</t>
  </si>
  <si>
    <t>5+5</t>
  </si>
  <si>
    <t>-709182324</t>
  </si>
  <si>
    <t>Poznámka k položce:_x000d_
pro očištění čela a pro nátěr</t>
  </si>
  <si>
    <t>u čela vpravo:</t>
  </si>
  <si>
    <t>3,1*(10,7+2)/2</t>
  </si>
  <si>
    <t>1985124226</t>
  </si>
  <si>
    <t>Poznámka k položce:_x000d_
předpoklad 10 dní</t>
  </si>
  <si>
    <t>19,685*10</t>
  </si>
  <si>
    <t>-1568267546</t>
  </si>
  <si>
    <t>952904121</t>
  </si>
  <si>
    <t>Čištění mostních objektů - ruční odstranění nánosů z otvorů v do 1,5 m</t>
  </si>
  <si>
    <t>-728560025</t>
  </si>
  <si>
    <t>Čištění mostních objektů odstranění nánosů z otvorů ručně, světlé výšky otvoru do 1,5 m</t>
  </si>
  <si>
    <t>v otvorech propustku (2 DN 1250 mm, drobné nánosy):</t>
  </si>
  <si>
    <t>2*15,630*0,025*0,1</t>
  </si>
  <si>
    <t>1028333454</t>
  </si>
  <si>
    <t>vyčištění na výtoku:</t>
  </si>
  <si>
    <t>vyčištění vtokové šachty včetně případných zbytků dlažby:</t>
  </si>
  <si>
    <t>4,43*0,97*0,4</t>
  </si>
  <si>
    <t>odkopání pro odláždění svahu vpravo nad čelem k pláni:</t>
  </si>
  <si>
    <t>10,7*2,55*0,3</t>
  </si>
  <si>
    <t>-730018257</t>
  </si>
  <si>
    <t>v otvorech propustku:</t>
  </si>
  <si>
    <t>-1887566455</t>
  </si>
  <si>
    <t>7,57*1,5-0,24</t>
  </si>
  <si>
    <t>(2*4,43+2*0,97)*2,05-2*3,14*1,25*1,25/4-0,1</t>
  </si>
  <si>
    <t>-1285066756</t>
  </si>
  <si>
    <t>části ve vtokové šachtě:</t>
  </si>
  <si>
    <t>0,3*0,3+0,2*0,05</t>
  </si>
  <si>
    <t>985311113</t>
  </si>
  <si>
    <t>Reprofilace stěn cementovými sanačními maltami tl 30 mm</t>
  </si>
  <si>
    <t>-755053752</t>
  </si>
  <si>
    <t>Reprofilace betonu sanačními maltami na cementové bázi ručně stěn, tloušťky přes 20 do 30 mm</t>
  </si>
  <si>
    <t>u čela vlevo:</t>
  </si>
  <si>
    <t>2*0,3*0,3+0,3*0,2</t>
  </si>
  <si>
    <t>134262262</t>
  </si>
  <si>
    <t>30,702+0,1+0,24</t>
  </si>
  <si>
    <t>-575498520</t>
  </si>
  <si>
    <t>u říms a u výtokového čela:</t>
  </si>
  <si>
    <t>(0,7+0,39)+(0,8+0,3)+2</t>
  </si>
  <si>
    <t>1211347543</t>
  </si>
  <si>
    <t>-777200717</t>
  </si>
  <si>
    <t>Poznámka k položce:_x000d_
např. skládka Malšovice (celkem 14,5 km)</t>
  </si>
  <si>
    <t>21,826*13,5</t>
  </si>
  <si>
    <t>1445733694</t>
  </si>
  <si>
    <t>1682056419</t>
  </si>
  <si>
    <t>(0,078+10,405)*2+0,86</t>
  </si>
  <si>
    <t>-1821838627</t>
  </si>
  <si>
    <t>Poznámka k položce:_x000d_
místní komunikace vlevo trati, hned vedle propustku</t>
  </si>
  <si>
    <t>-611410149</t>
  </si>
  <si>
    <t>1507919185</t>
  </si>
  <si>
    <t>1555409960</t>
  </si>
  <si>
    <t>002 - VRN - Propustek v km 9,329</t>
  </si>
  <si>
    <t>285100537</t>
  </si>
  <si>
    <t xml:space="preserve">Poznámka k položce:_x000d_
Zpracování dokumentace skutečného provedení stavby  včetně stávajícího stavu - 2x (v trvalém tisku i digitálně), netřeba přes bodové pole SŽG.</t>
  </si>
  <si>
    <t>224133332</t>
  </si>
  <si>
    <t>Poznámka k položce:_x000d_
Dodávky vody a energie, příjezdové komunikace včetně příp. omezení provozu a dopravního značení, příp. pronájmy pozemků, střežení pracoviště, uvedení pozemků do původního stavu, včetně přípravy a likvidace staveniště. Bez dotčených inženýrských sítí. Dobrý přístup zleva trati hned z místní komunikace.</t>
  </si>
  <si>
    <t>SO 93-21-15 - Údržba propustku v km 9,472</t>
  </si>
  <si>
    <t>001 - ZRN - Propustek v km 9,472</t>
  </si>
  <si>
    <t>-642643728</t>
  </si>
  <si>
    <t>7*10</t>
  </si>
  <si>
    <t>8,5*15</t>
  </si>
  <si>
    <t>1616387194</t>
  </si>
  <si>
    <t>197,5*0,02</t>
  </si>
  <si>
    <t>-1301000149</t>
  </si>
  <si>
    <t>do podkladního betonu dlažby (KARI 150/150/6 mm) ve vtokové šachtě:</t>
  </si>
  <si>
    <t>0,855*1,3*3,033/1000</t>
  </si>
  <si>
    <t>4,255*1,3*3,033/1000</t>
  </si>
  <si>
    <t>274311127</t>
  </si>
  <si>
    <t>Základové pasy, prahy, věnce a ostruhy z betonu prostého C 25/30</t>
  </si>
  <si>
    <t>615468230</t>
  </si>
  <si>
    <t>Základové konstrukce z betonu prostého pasy, prahy, věnce a ostruhy ve výkopu nebo na hlavách pilot C 25/30</t>
  </si>
  <si>
    <t>podkladní beton dlažby ve vtokové šachtě (bude dodlážděno až do úrovně dna vtokové trouby, zrušení kalníku):</t>
  </si>
  <si>
    <t>0,9*0,95*0,25</t>
  </si>
  <si>
    <t>-274755341</t>
  </si>
  <si>
    <t>vlevo, dlažba dna ve vtokové šachtě (bude dodlážděno až do úrovně dna vtokové trouby):</t>
  </si>
  <si>
    <t>0,9*0,95</t>
  </si>
  <si>
    <t>vpravo, na výtokové straně (odhad 25% plochy dlažby k opravě, bude upřesněno po vyčištění):</t>
  </si>
  <si>
    <t>(1,5+3,5+1+2,5)*(0,5+0,6+0,5)*0,25</t>
  </si>
  <si>
    <t>1619733135</t>
  </si>
  <si>
    <t>((3,15+1,93)/2-0,5)*0,9+((2,4+1,93)/2-0,5)*0,95+0,25*2+0,3*1,5+0,7*1-3,14*0,6*0,6/4</t>
  </si>
  <si>
    <t>1,13*2-2*1*0,25+2*(0,1+0,3+0,5+0,1)+2*0,5*0,3+2*0,3*0,63-3,14*0,6*0,6/4</t>
  </si>
  <si>
    <t>443895140</t>
  </si>
  <si>
    <t>(0,979*2+0,958*3)*(0,03*2+0,01*2)+(18*3,14*0,01*0,979)</t>
  </si>
  <si>
    <t>(2*1,05+2*0,911)*(0,05+0,035)</t>
  </si>
  <si>
    <t>-727885692</t>
  </si>
  <si>
    <t>oprava spar mezi beton. troubami, v otvoru propustku (DN 600 mm):</t>
  </si>
  <si>
    <t>4*3,14*1,0</t>
  </si>
  <si>
    <t>2073555042</t>
  </si>
  <si>
    <t>vpravo, na výtokové straně (odhad 50% plochy k opravě spárování dlažby, po vyčištění bude upřesněno):</t>
  </si>
  <si>
    <t>(1,5+3,5+1+2,5)*(0,5+0,6+0,5)*0,5</t>
  </si>
  <si>
    <t>-67109103</t>
  </si>
  <si>
    <t>949101111</t>
  </si>
  <si>
    <t>Lešení pomocné pro objekty pozemních staveb s lešeňovou podlahou v do 1,9 m zatížení do 150 kg/m2</t>
  </si>
  <si>
    <t>-226986627</t>
  </si>
  <si>
    <t xml:space="preserve">Lešení pomocné pracovní pro objekty pozemních staveb  pro zatížení do 150 kg/m2, o výšce lešeňové podlahy do 1,9 m</t>
  </si>
  <si>
    <t>ve vtokové šachtě po jejím vyčištění, při sanačních pracech:</t>
  </si>
  <si>
    <t>-467954201</t>
  </si>
  <si>
    <t>v otvoru propustku (DN 600 mm, drobné nánosy):</t>
  </si>
  <si>
    <t>10,70*0,025*0,1</t>
  </si>
  <si>
    <t>1537870823</t>
  </si>
  <si>
    <t>vlevo, vyčištění vtokové šachty včetně případných zbytků dlažby:</t>
  </si>
  <si>
    <t>0,9*0,95*0,5</t>
  </si>
  <si>
    <t>vpravo, na výtokové straně:</t>
  </si>
  <si>
    <t>(1,5+3,5+1+2,5)*0,75*0,15</t>
  </si>
  <si>
    <t>vpravo, na výtokové straně odkopání pro opravu dlažby včetně případných zbytků dlažby (odhad 25% plochy dlažby k opravě, bude upřesněno po vyčištění):</t>
  </si>
  <si>
    <t>(1,5+3,5+1+2,5)*(0,5+0,6+0,5)*0,25*0,3</t>
  </si>
  <si>
    <t>1992328929</t>
  </si>
  <si>
    <t>((3,15+1,93)/2)*0,9+((2,4+1,93)/2)*0,95+0,25*2+0,3*1,5+0,7*1-3,14*0,6*0,6/4</t>
  </si>
  <si>
    <t>v otvoru propustku (DN 600 mm):</t>
  </si>
  <si>
    <t>3,14*0,6*10,70</t>
  </si>
  <si>
    <t>638838032</t>
  </si>
  <si>
    <t>u vtokové šachty a u římsy výtokového čela:</t>
  </si>
  <si>
    <t>0,75+(0,1+0,5+0,3)</t>
  </si>
  <si>
    <t>-1752489101</t>
  </si>
  <si>
    <t>-687415697</t>
  </si>
  <si>
    <t>5,292*13,5</t>
  </si>
  <si>
    <t>593183310</t>
  </si>
  <si>
    <t>-1883337748</t>
  </si>
  <si>
    <t>(0,027+2,404)*2+0,43</t>
  </si>
  <si>
    <t>-873084449</t>
  </si>
  <si>
    <t>-166789761</t>
  </si>
  <si>
    <t>-2114641236</t>
  </si>
  <si>
    <t>002 - VRN - Propustek v km 9,472</t>
  </si>
  <si>
    <t>1997033008</t>
  </si>
  <si>
    <t>1811163913</t>
  </si>
  <si>
    <t>SO 93-21-16 - Oprava propustku v km 9,593</t>
  </si>
  <si>
    <t>001 - ZRN - Propustek v km 9,593</t>
  </si>
  <si>
    <t>-1393140195</t>
  </si>
  <si>
    <t>8*16</t>
  </si>
  <si>
    <t>3*13</t>
  </si>
  <si>
    <t>124702171</t>
  </si>
  <si>
    <t>167*0,02</t>
  </si>
  <si>
    <t>-100762596</t>
  </si>
  <si>
    <t>12*1,3*3,033/1000</t>
  </si>
  <si>
    <t>437122937</t>
  </si>
  <si>
    <t>Poznámka k položce:_x000d_
pod patní desky zábradlí</t>
  </si>
  <si>
    <t xml:space="preserve">pod patní desky nového zábradlí vlevo: </t>
  </si>
  <si>
    <t>0,2*0,24*6</t>
  </si>
  <si>
    <t>1445750003</t>
  </si>
  <si>
    <t>0,288</t>
  </si>
  <si>
    <t>-1267032798</t>
  </si>
  <si>
    <t>dlažba na vtoku:</t>
  </si>
  <si>
    <t>-1660455217</t>
  </si>
  <si>
    <t>betonová římsa čela vlevo:</t>
  </si>
  <si>
    <t>9,4*(0,1+0,65+0,3+0,35+0,1)</t>
  </si>
  <si>
    <t>v otvoru propustku, DN 1000 mm (použít vhodný materiál, např. MAPELASTIC):</t>
  </si>
  <si>
    <t>3,14*12</t>
  </si>
  <si>
    <t>2,6*(6,8+1)/2+6,8*(0,1+0,6+0,1)-3,14/4</t>
  </si>
  <si>
    <t>-981556690</t>
  </si>
  <si>
    <t>Poznámka k položce:_x000d_
nátěr zábradlí včetně přípravy povrchu a metalizace ponorem</t>
  </si>
  <si>
    <t>nové zábradlí vlevo:</t>
  </si>
  <si>
    <t>(9,4+10,35+11,3)*0,07*4</t>
  </si>
  <si>
    <t>6*1,1*0,08*4</t>
  </si>
  <si>
    <t>2*6*0,24*0,2+2*0,24*0,016+2*0,2*0,016</t>
  </si>
  <si>
    <t>15625101</t>
  </si>
  <si>
    <t>1133335768</t>
  </si>
  <si>
    <t>11,396*1,517</t>
  </si>
  <si>
    <t>-970441007</t>
  </si>
  <si>
    <t>6,8*3*0,28</t>
  </si>
  <si>
    <t>4*1,1*0,28</t>
  </si>
  <si>
    <t>901355905</t>
  </si>
  <si>
    <t>oprava spar mezi beton. troubami, v otvoru propustku:</t>
  </si>
  <si>
    <t>11*3,14*1</t>
  </si>
  <si>
    <t>636195001</t>
  </si>
  <si>
    <t>Oprava spárování dlažby z kamenů MC pl do 4 m2</t>
  </si>
  <si>
    <t>-1305072524</t>
  </si>
  <si>
    <t xml:space="preserve">Oprava spárování dlažeb cementovou maltou  včetně vyškrábání a vymytí spar z nepravidelných kamenů, plochy jednotlivě do 4 m2</t>
  </si>
  <si>
    <t>2*1</t>
  </si>
  <si>
    <t>911121211</t>
  </si>
  <si>
    <t>Výroba ocelového zábradli při opravách mostů</t>
  </si>
  <si>
    <t>-1749290549</t>
  </si>
  <si>
    <t>Oprava ocelového zábradlí svařovaného nebo šroubovaného výroba</t>
  </si>
  <si>
    <t>11,3</t>
  </si>
  <si>
    <t>911121311</t>
  </si>
  <si>
    <t>Montáž ocelového zábradli při opravách mostů</t>
  </si>
  <si>
    <t>-87344654</t>
  </si>
  <si>
    <t>Oprava ocelového zábradlí svařovaného nebo šroubovaného montáž</t>
  </si>
  <si>
    <t>130104280</t>
  </si>
  <si>
    <t>úhelník ocelový rovnostranný jakost 11 375 70x70x6mm</t>
  </si>
  <si>
    <t>1656639066</t>
  </si>
  <si>
    <t>Poznámka k položce:_x000d_
Hmotnost: 6,40 kg/m</t>
  </si>
  <si>
    <t>pro příčle a madlo nového zábradlí vlevo (dl. madla cca 11,3 m):</t>
  </si>
  <si>
    <t>(9,4+10,35+11,3)*6,40/1000</t>
  </si>
  <si>
    <t>13011067</t>
  </si>
  <si>
    <t>úhelník ocelový rovnostranný jakost 11 375 80x80x10mm</t>
  </si>
  <si>
    <t>1871826992</t>
  </si>
  <si>
    <t>Poznámka k položce:_x000d_
Hmotnost: 11,86 kg/m</t>
  </si>
  <si>
    <t>pro sloupky nového zábradlí vlevo:</t>
  </si>
  <si>
    <t>6*1,1*11,86/1000</t>
  </si>
  <si>
    <t>136112380-01</t>
  </si>
  <si>
    <t>plech tlustý hladký jakost S 235 JR, 16x2000x3000 mm</t>
  </si>
  <si>
    <t>-1017915327</t>
  </si>
  <si>
    <t xml:space="preserve">plechy tlusté hladké - tabule jakost oceli S 235JR  (11 375.1) 15  x 2000 x 3000 mm</t>
  </si>
  <si>
    <t>Poznámka k položce:_x000d_
Hmotnost 125,6 kg/m2</t>
  </si>
  <si>
    <t>pro patní desky nového zábradlí vlevo:</t>
  </si>
  <si>
    <t>6*0,24*0,2*125,6/1000</t>
  </si>
  <si>
    <t>201930381</t>
  </si>
  <si>
    <t>4,35*(9,4+1)/2</t>
  </si>
  <si>
    <t>2,6*(6,8+1)/2</t>
  </si>
  <si>
    <t>1698402526</t>
  </si>
  <si>
    <t>32,760*10</t>
  </si>
  <si>
    <t>1097248673</t>
  </si>
  <si>
    <t>-539124567</t>
  </si>
  <si>
    <t>v otvoru propustku (DN 1000 mm, drobné nánosy):</t>
  </si>
  <si>
    <t>12*0,025*0,1</t>
  </si>
  <si>
    <t>664779681</t>
  </si>
  <si>
    <t>vyčištění na vtoku a výtoku:</t>
  </si>
  <si>
    <t>1+0,5</t>
  </si>
  <si>
    <t>odkopání pro opravu dlažby na vtoku včetně případných zbytků dlažby:</t>
  </si>
  <si>
    <t>2*6*0,3</t>
  </si>
  <si>
    <t>-1999667496</t>
  </si>
  <si>
    <t>podélné odvodnění vlevo:</t>
  </si>
  <si>
    <t>2*1,5</t>
  </si>
  <si>
    <t>1464483133</t>
  </si>
  <si>
    <t>953965132</t>
  </si>
  <si>
    <t>Kotevní šroub pro chemické kotvy M 16 dl 260 mm</t>
  </si>
  <si>
    <t>96401287</t>
  </si>
  <si>
    <t xml:space="preserve">Kotvy chemické s vyvrtáním otvoru  kotevní šrouby pro chemické kotvy, velikost M 16, délka 260 mm</t>
  </si>
  <si>
    <t>pro nové zábradlí vlevo:</t>
  </si>
  <si>
    <t>966075141</t>
  </si>
  <si>
    <t>Odstranění kovového zábradlí vcelku</t>
  </si>
  <si>
    <t>-1045381255</t>
  </si>
  <si>
    <t>Odstranění různých konstrukcí na mostech kovového zábradlí vcelku</t>
  </si>
  <si>
    <t>Poznámka k položce:_x000d_
výzisk SMT</t>
  </si>
  <si>
    <t>9,40</t>
  </si>
  <si>
    <t>1680201538</t>
  </si>
  <si>
    <t>kamenné zdivo čela vlevo:</t>
  </si>
  <si>
    <t>3,6*(9,4+1)/2-3,14/4</t>
  </si>
  <si>
    <t>v otvoru propustku:</t>
  </si>
  <si>
    <t>56035290</t>
  </si>
  <si>
    <t>pro lokální opravu spárování kamenného zdiva čela vlevo:</t>
  </si>
  <si>
    <t>422894688</t>
  </si>
  <si>
    <t>-418821319</t>
  </si>
  <si>
    <t>lokální oprava spárování kamenného zdiva čela vlevo:</t>
  </si>
  <si>
    <t>16483016</t>
  </si>
  <si>
    <t>236250634</t>
  </si>
  <si>
    <t>1318737555</t>
  </si>
  <si>
    <t>1468353459</t>
  </si>
  <si>
    <t>narušené části římsy vlevo:</t>
  </si>
  <si>
    <t>0,03*0,3*3</t>
  </si>
  <si>
    <t>narušené části betonu trub (v otvoru propustku):</t>
  </si>
  <si>
    <t>-741949460</t>
  </si>
  <si>
    <t>1339399876</t>
  </si>
  <si>
    <t>-236085763</t>
  </si>
  <si>
    <t>251381113</t>
  </si>
  <si>
    <t>0,156</t>
  </si>
  <si>
    <t>-306967671</t>
  </si>
  <si>
    <t>suť:</t>
  </si>
  <si>
    <t>0,156+10,260</t>
  </si>
  <si>
    <t>odstraněné zábradlí do určeného kovošrotu (výzisk SMT):</t>
  </si>
  <si>
    <t>0,169</t>
  </si>
  <si>
    <t>-1758374818</t>
  </si>
  <si>
    <t>10,585*13,5</t>
  </si>
  <si>
    <t>995797536</t>
  </si>
  <si>
    <t>1280322578</t>
  </si>
  <si>
    <t>(0,03+5,1)*2</t>
  </si>
  <si>
    <t>1290334636</t>
  </si>
  <si>
    <t>Poznámka k položce:_x000d_
místní komunikace vpravo trati, 23m od propustku přes mimodrážní louku</t>
  </si>
  <si>
    <t>-2146152795</t>
  </si>
  <si>
    <t>17,935</t>
  </si>
  <si>
    <t>426582989</t>
  </si>
  <si>
    <t>002 - VRN - Propustek v km 9,593</t>
  </si>
  <si>
    <t>-1931866786</t>
  </si>
  <si>
    <t>1280790170</t>
  </si>
  <si>
    <t>-2107825162</t>
  </si>
  <si>
    <t>Poznámka k položce:_x000d_
Horší přístup k objektu - místní komunikace vpravo trati, 23m od propustku přes mimodrážní louku</t>
  </si>
  <si>
    <t>SO 93-21-17 - Údržba propustku v km 9,721</t>
  </si>
  <si>
    <t>001 - ZRN - Propustek v km 9,721</t>
  </si>
  <si>
    <t>654378514</t>
  </si>
  <si>
    <t>10*10</t>
  </si>
  <si>
    <t>-1136932464</t>
  </si>
  <si>
    <t>170*0,02</t>
  </si>
  <si>
    <t>113106021</t>
  </si>
  <si>
    <t>Rozebrání dlažeb při překopech komunikací pro pěší z betonových dlaždic ručně</t>
  </si>
  <si>
    <t>1135026456</t>
  </si>
  <si>
    <t>Rozebrání dlažeb a dílců při překopech inženýrských sítí s přemístěním hmot na skládku na vzdálenost do 3 m nebo s naložením na dopravní prostředek ručně komunikací pro pěší s ložem z kameniva nebo živice a s výplní spár z betonových nebo kameninových dlaždic, desek nebo tvarovek</t>
  </si>
  <si>
    <t>Odbourání sesedlé části betonové dlažby mezi výtokovým čelem a kalníkem:</t>
  </si>
  <si>
    <t>2,2*0,55</t>
  </si>
  <si>
    <t>1043063117</t>
  </si>
  <si>
    <t>Poznámka k položce:_x000d_
včetně případného čerpání vody</t>
  </si>
  <si>
    <t>2*1,5+12,5+1,5+3,5</t>
  </si>
  <si>
    <t>-1877524592</t>
  </si>
  <si>
    <t>Poznámka k položce:_x000d_
ochrana, přeložení bez přerušení, s vyvěšením</t>
  </si>
  <si>
    <t>vpravo, u výtokového čela (vedení viditelné):</t>
  </si>
  <si>
    <t>-914431417</t>
  </si>
  <si>
    <t>(1,2*0,95)*1,3*3,033/1000</t>
  </si>
  <si>
    <t>2,29*1,3*3,033/1000</t>
  </si>
  <si>
    <t>374639806</t>
  </si>
  <si>
    <t>0,9*1,2*0,25</t>
  </si>
  <si>
    <t>1308225182</t>
  </si>
  <si>
    <t>0,9*1,2</t>
  </si>
  <si>
    <t>vpravo, část dlažby mezi výtokovým čelem a kalníkem:</t>
  </si>
  <si>
    <t>-1445216101</t>
  </si>
  <si>
    <t>(2,9-0,5)*(1,2+1,2)+0,9*((3,1+2)-0,5)+1,8*(0,3+0,5)-3,14*0,6*0,6/4-2*3,14*0,4*0,4/4</t>
  </si>
  <si>
    <t>3,14*0,6*12,5</t>
  </si>
  <si>
    <t>0,9*3-2*1,5*0,35+3*(0,1+0,3+0,5+0,1)+2*0,5*0,3-3,14*0,6*0,6/4</t>
  </si>
  <si>
    <t>-1174748628</t>
  </si>
  <si>
    <t>stupadla vtokové šachty (5 ks):</t>
  </si>
  <si>
    <t>5*3,14*0,014*(0,1+0,3+0,1)</t>
  </si>
  <si>
    <t>1630014306</t>
  </si>
  <si>
    <t>-1429653229</t>
  </si>
  <si>
    <t>vpravo, na výtokové straně včetně kalníku (odhad 100% plochy k opravě spárování dlažby, po vyčištění bude upřesněno):</t>
  </si>
  <si>
    <t>2,2*2,5+0,9*1,025</t>
  </si>
  <si>
    <t>-782290716</t>
  </si>
  <si>
    <t>vlevo, u vtokové šachty:</t>
  </si>
  <si>
    <t>-1388004713</t>
  </si>
  <si>
    <t>1,2*0,9</t>
  </si>
  <si>
    <t>-191276389</t>
  </si>
  <si>
    <t>12,5*0,05*0,15</t>
  </si>
  <si>
    <t>-1227484126</t>
  </si>
  <si>
    <t>0,9*1,2*0,5</t>
  </si>
  <si>
    <t>vpravo, na výtokové straně včetně vyčištění kalníku:</t>
  </si>
  <si>
    <t>2,2*0,3*0,5+0,9*1,025*0,55+0,75*0,1*2,5</t>
  </si>
  <si>
    <t>-1732869102</t>
  </si>
  <si>
    <t>odvodnění ústící do vtokové šachty (6 přítoků v trubkách):</t>
  </si>
  <si>
    <t>6*3</t>
  </si>
  <si>
    <t>-1256888105</t>
  </si>
  <si>
    <t>1364731306</t>
  </si>
  <si>
    <t>2,9*(1,2+1,2)+0,9*(3,1+2)+1,8*(0,3+0,5)-3,14*0,6*0,6/4-2*3,14*0,4*0,4/4</t>
  </si>
  <si>
    <t>838926420</t>
  </si>
  <si>
    <t>2*(0,3+1,15)+1,2+(0,1+0,5+0,3)</t>
  </si>
  <si>
    <t>1776295963</t>
  </si>
  <si>
    <t>z odbourání betonové dlažby:</t>
  </si>
  <si>
    <t>0,309</t>
  </si>
  <si>
    <t>-1326715624</t>
  </si>
  <si>
    <t>4,718+0,309</t>
  </si>
  <si>
    <t>-1122285087</t>
  </si>
  <si>
    <t>5,027*14</t>
  </si>
  <si>
    <t>606162788</t>
  </si>
  <si>
    <t>-1586440315</t>
  </si>
  <si>
    <t>přebytečný kusový materiál z paty svahu u vtokové šachty (kámen, beton):</t>
  </si>
  <si>
    <t>2,5*0,2*0,4*2,7</t>
  </si>
  <si>
    <t>(0,094+1,565)*2+0,860</t>
  </si>
  <si>
    <t>-1866257354</t>
  </si>
  <si>
    <t>Poznámka k položce:_x000d_
Místní komunikace vpravo trati, 14m od propustku přes mimodrážní louku. Zleva místní panelová komunikace, cca 45m od propustku přes svahovitý pozemek SŽDC.</t>
  </si>
  <si>
    <t>-170667347</t>
  </si>
  <si>
    <t>870145508</t>
  </si>
  <si>
    <t>002 - VRN - Propustek v km 9,721</t>
  </si>
  <si>
    <t>Geodetické práce před výstavbou</t>
  </si>
  <si>
    <t>-1815036947</t>
  </si>
  <si>
    <t>Průzkumné, geodetické a projektové práce geodetické práce před výstavbou</t>
  </si>
  <si>
    <t>Poznámka k položce:_x000d_
Vytyčení dotčených inženýrských sítí (kabelové vedení u výtokového čela, vpravo) včetně zajištění dohledu správce sítí při provádění stavebních prací v blízkosti sítí.</t>
  </si>
  <si>
    <t>-1889606206</t>
  </si>
  <si>
    <t>-83122771</t>
  </si>
  <si>
    <t>Poznámka k položce:_x000d_
Dodávky vody a energie, příjezdové komunikace včetně příp. omezení provozu a dopravního značení, příp. pronájmy pozemků, střežení pracoviště, uvedení pozemků do původního stavu, včetně přípravy a likvidace staveniště.</t>
  </si>
  <si>
    <t>-607287653</t>
  </si>
  <si>
    <t>Poznámka k položce:_x000d_
Horší přístup k objektu - místní komunikace vpravo trati, 14m od propustku přes mimodrážní louku. Zleva místní panelová komunikace, cca 45m od propustku přes svahovitý pozemek SŽDC.</t>
  </si>
  <si>
    <t>SO 93-26-01 - Lávka v km 6,320</t>
  </si>
  <si>
    <t>04.1 - Lávka v km 6,320 - URS</t>
  </si>
  <si>
    <t xml:space="preserve">HSV -    Práce a dodávky HSV</t>
  </si>
  <si>
    <t xml:space="preserve">    1 -    Zemní práce</t>
  </si>
  <si>
    <t xml:space="preserve">    4 -    Vodorovné konstrukce</t>
  </si>
  <si>
    <t xml:space="preserve">    9 -    Ostatní konstrukce a práce, bourání</t>
  </si>
  <si>
    <t xml:space="preserve">PSV -    Práce a dodávky PSV</t>
  </si>
  <si>
    <t xml:space="preserve">    783 -    Dokončovací práce</t>
  </si>
  <si>
    <t xml:space="preserve">    789 -    Povrchové úpravy ocelových konstrukcí a technologických zařízení</t>
  </si>
  <si>
    <t>HZS - Hodinové zúčtovací sazby</t>
  </si>
  <si>
    <t xml:space="preserve">   Práce a dodávky HSV</t>
  </si>
  <si>
    <t xml:space="preserve">   Zemní práce</t>
  </si>
  <si>
    <t>131301101</t>
  </si>
  <si>
    <t>Hloubení jam nezapažených v hornině tř. 4 objemu do 100 m3</t>
  </si>
  <si>
    <t>ÚRS</t>
  </si>
  <si>
    <t>1793521652</t>
  </si>
  <si>
    <t>161101101</t>
  </si>
  <si>
    <t>Svislé přemístění výkopku z horniny tř. 1 až 4 hl výkopu do 2,5 m</t>
  </si>
  <si>
    <t>-201821597</t>
  </si>
  <si>
    <t>162201101</t>
  </si>
  <si>
    <t>Vodorovné přemístění do 20 m výkopku/sypaniny z horniny tř. 1 až 4</t>
  </si>
  <si>
    <t>494200726</t>
  </si>
  <si>
    <t>Zásyp jam, šachet rýh nebo kolem objektů sypaninou se zhutněním</t>
  </si>
  <si>
    <t>1110255797</t>
  </si>
  <si>
    <t>Úprava pláně v hornině tř. 1 až 4 se zhutněním</t>
  </si>
  <si>
    <t>1840016846</t>
  </si>
  <si>
    <t xml:space="preserve">   Vodorovné konstrukce</t>
  </si>
  <si>
    <t>941111111</t>
  </si>
  <si>
    <t>Montáž lešení řadového trubkového lehkého s podlahami zatížení do 200 kg/m2 š do 0,9 m v do 10 m</t>
  </si>
  <si>
    <t>810045173</t>
  </si>
  <si>
    <t>941111211</t>
  </si>
  <si>
    <t>Příplatek k lešení řadovému trubkovému lehkému s podlahami š 0,9 m v 10 m za první a ZKD den použití</t>
  </si>
  <si>
    <t>39522926</t>
  </si>
  <si>
    <t>316870520</t>
  </si>
  <si>
    <t>lešení trubkové T3 LEKO pohledová plocha 50 m2</t>
  </si>
  <si>
    <t>sada</t>
  </si>
  <si>
    <t>-9973036</t>
  </si>
  <si>
    <t>Poznámka k položce:_x000d_
Poznámka k položce: 1 sada = 1 kolej</t>
  </si>
  <si>
    <t>421941521</t>
  </si>
  <si>
    <t>Demontáž podlahových plechů bez výztuh na mostech</t>
  </si>
  <si>
    <t>203326391</t>
  </si>
  <si>
    <t>313110040</t>
  </si>
  <si>
    <t>tkanina kovová se čtvercovými oky drát ocelový 15 3110 2,8/0,71 mm</t>
  </si>
  <si>
    <t>320098822</t>
  </si>
  <si>
    <t>411171122</t>
  </si>
  <si>
    <t>Montáž ocelových kcí podlah a plošin hmotnosti do 50 kg/m2 pokrytých plechy</t>
  </si>
  <si>
    <t>514916089</t>
  </si>
  <si>
    <t>13611306</t>
  </si>
  <si>
    <t>plech ocelový černý žebrovaný S235 JR slza tl 5mm tabule</t>
  </si>
  <si>
    <t>-1201978895</t>
  </si>
  <si>
    <t xml:space="preserve">   Ostatní konstrukce a práce, bourání</t>
  </si>
  <si>
    <t>985111211</t>
  </si>
  <si>
    <t>Odsekání betonu stěn tl do 80 mm</t>
  </si>
  <si>
    <t>1085607993</t>
  </si>
  <si>
    <t>-874871121</t>
  </si>
  <si>
    <t>246215600.R</t>
  </si>
  <si>
    <t>barva polyuretan-akrylátorová s Fe slídou vrchní HEMPEL´S 551DE</t>
  </si>
  <si>
    <t>litr</t>
  </si>
  <si>
    <t>235747388</t>
  </si>
  <si>
    <t>Poznámka k položce:_x000d_
Poznámka k položce: 2 x vrchní nátěr, vydatnost 6,6m2/litr</t>
  </si>
  <si>
    <t>130*2/6,6</t>
  </si>
  <si>
    <t>246135810.R</t>
  </si>
  <si>
    <t>barva základní dvousložková HEMPEL´S DB</t>
  </si>
  <si>
    <t>321544008</t>
  </si>
  <si>
    <t>Poznámka k položce:_x000d_
Poznámka k položce: základní nátěr, vydatnost 6,4m2/litr</t>
  </si>
  <si>
    <t>130/6,4</t>
  </si>
  <si>
    <t>246231100.R1</t>
  </si>
  <si>
    <t>tužidlo do nátěrových hmot vrchních</t>
  </si>
  <si>
    <t>-573377717</t>
  </si>
  <si>
    <t>Poznámka k položce:_x000d_
Poznámka k položce: vydatnost 3,9m2/litr; hustota 1,4kg/litr</t>
  </si>
  <si>
    <t>130/3,9/1,4</t>
  </si>
  <si>
    <t>246231100.R2</t>
  </si>
  <si>
    <t>tužidlo do nátěrových hmot základových</t>
  </si>
  <si>
    <t>-1387778160</t>
  </si>
  <si>
    <t>Poznámka k položce:_x000d_
Poznámka k položce: vydatnost 3,9m2/litr; hustota 1,4kg/litr (platí pro 200mikronů=&gt; děleno 2pro požadavaný jeden nátěr 100mikronů)</t>
  </si>
  <si>
    <t>130/3,9/2/1,4</t>
  </si>
  <si>
    <t>24626773</t>
  </si>
  <si>
    <t>odrezovač bezoplachový</t>
  </si>
  <si>
    <t>-102849776</t>
  </si>
  <si>
    <t>"0,1 kg/m2*plocha*počet návěstidel"</t>
  </si>
  <si>
    <t>0,2*3*4</t>
  </si>
  <si>
    <t>CLL.S2003AC0110L35</t>
  </si>
  <si>
    <t>barva základní syntetická antikorozní Synorex 0110 šedá, S 2003, bal.3,5 kg</t>
  </si>
  <si>
    <t>-663174488</t>
  </si>
  <si>
    <t>"barva*plocha návěstidla*počet návěstidel"</t>
  </si>
  <si>
    <t>0,5*3*4</t>
  </si>
  <si>
    <t>24621560</t>
  </si>
  <si>
    <t>hmota nátěrová syntetická vrchní (email) na kovy</t>
  </si>
  <si>
    <t>1061888459</t>
  </si>
  <si>
    <t>"barva*plocha návěstidla*počet návěstidel*2"</t>
  </si>
  <si>
    <t>0,5*3*4*2</t>
  </si>
  <si>
    <t>24622000</t>
  </si>
  <si>
    <t>hmota nátěrová syntetická vrchní (email) odstín černý</t>
  </si>
  <si>
    <t>-1584602950</t>
  </si>
  <si>
    <t>0,4*3*4</t>
  </si>
  <si>
    <t>24621690</t>
  </si>
  <si>
    <t>hmota nátěrová syntetická vrchní (email) odstín žluť chromová</t>
  </si>
  <si>
    <t>380529265</t>
  </si>
  <si>
    <t>0,3*1,4*4</t>
  </si>
  <si>
    <t>24642001</t>
  </si>
  <si>
    <t>ředidlo syntetických nátěrových hmot</t>
  </si>
  <si>
    <t>109619028</t>
  </si>
  <si>
    <t>0,25*4</t>
  </si>
  <si>
    <t xml:space="preserve">   Práce a dodávky PSV</t>
  </si>
  <si>
    <t xml:space="preserve">   Dokončovací práce</t>
  </si>
  <si>
    <t>783301311</t>
  </si>
  <si>
    <t>Odmaštění zámečnických konstrukcí vodou ředitelným odmašťovačem</t>
  </si>
  <si>
    <t>763952122</t>
  </si>
  <si>
    <t>783314201</t>
  </si>
  <si>
    <t>Základní antikorozní jednonásobný syntetický standardní nátěr zámečnických konstrukcí</t>
  </si>
  <si>
    <t>-1701487433</t>
  </si>
  <si>
    <t>Mezinátěr jednonásobný syntetický standardní zámečnických konstrukcí</t>
  </si>
  <si>
    <t>1940009394</t>
  </si>
  <si>
    <t>783317101</t>
  </si>
  <si>
    <t>Krycí jednonásobný syntetický standardní nátěr zámečnických konstrukcí</t>
  </si>
  <si>
    <t>1721341905</t>
  </si>
  <si>
    <t xml:space="preserve">   Povrchové úpravy ocelových konstrukcí a technologických zařízení</t>
  </si>
  <si>
    <t>789222111</t>
  </si>
  <si>
    <t>Provedení otryskání ocelových konstrukcí třídy II stupeň zarezavění A stupeň přípravy Sa 3</t>
  </si>
  <si>
    <t>-1834223695</t>
  </si>
  <si>
    <t>HZS</t>
  </si>
  <si>
    <t>Hodinové zúčtovací sazby</t>
  </si>
  <si>
    <t>HZS2311</t>
  </si>
  <si>
    <t>Hodinová zúčtovací sazba malíř, natěrač, lakýrník</t>
  </si>
  <si>
    <t>1482228736</t>
  </si>
  <si>
    <t>3,5*4</t>
  </si>
  <si>
    <t>04.2 - Lávka v km 6,320 - VON</t>
  </si>
  <si>
    <t>023101001</t>
  </si>
  <si>
    <t>Projektové práce Projektové práce v rozsahu ZRN (vyjma dále jmenované práce) do 1 mil. Kč</t>
  </si>
  <si>
    <t>UOŽI 01 2019</t>
  </si>
  <si>
    <t>1431592670</t>
  </si>
  <si>
    <t>024101001</t>
  </si>
  <si>
    <t>Inženýrská činnost střežení pracovní skupiny zaměstnanců</t>
  </si>
  <si>
    <t>102148234</t>
  </si>
  <si>
    <t>024101401</t>
  </si>
  <si>
    <t>Inženýrská činnost koordinační a kompletační činnost</t>
  </si>
  <si>
    <t>14969582</t>
  </si>
  <si>
    <t>031111001</t>
  </si>
  <si>
    <t>Zařízení a vybavení staveniště pro jmenované práce nátěry, izolace</t>
  </si>
  <si>
    <t>-2040881127</t>
  </si>
  <si>
    <t>032101001</t>
  </si>
  <si>
    <t>Územní vlivy klimatické vlivy (vyjma mrazu pod -10°C)</t>
  </si>
  <si>
    <t>-243895855</t>
  </si>
  <si>
    <t>032103001</t>
  </si>
  <si>
    <t>Územní vlivy ztížené dopravní podmínky</t>
  </si>
  <si>
    <t>1514518414</t>
  </si>
  <si>
    <t>032104001</t>
  </si>
  <si>
    <t>Územní vlivy práce na těžce přístupných místech</t>
  </si>
  <si>
    <t>1040377022</t>
  </si>
  <si>
    <t>033121011</t>
  </si>
  <si>
    <t>Provozní vlivy Rušení prací železničním provozem širá trať nebo dopravny s kolejovým rozvětvením s počtem vlaků za směnu 8,5 hod. přes 25 do 50</t>
  </si>
  <si>
    <t>891204476</t>
  </si>
  <si>
    <t>04.3 - Lávka v km 6,320 - Doprava</t>
  </si>
  <si>
    <t>9901000500</t>
  </si>
  <si>
    <t>Doprava dodávek zhotovitele, dodávek objednatele nebo výzisku mechanizací o nosnosti do 3,5 t do 60 km</t>
  </si>
  <si>
    <t>262144</t>
  </si>
  <si>
    <t>924163793</t>
  </si>
  <si>
    <t>9902200500</t>
  </si>
  <si>
    <t>Doprava dodávek zhotovitele, dodávek objednatele nebo výzisku mechanizací přes 3,5 t objemnějšího kusového materiálu do 60 km</t>
  </si>
  <si>
    <t>2065031685</t>
  </si>
  <si>
    <t>1025030631</t>
  </si>
  <si>
    <t>SO 93-26-02 - Lávka v km 8,100</t>
  </si>
  <si>
    <t>03.1 - Lávka v km 8,100 - URS</t>
  </si>
  <si>
    <t>12420672</t>
  </si>
  <si>
    <t>-510771751</t>
  </si>
  <si>
    <t>-875317409</t>
  </si>
  <si>
    <t>107029052</t>
  </si>
  <si>
    <t>-747279705</t>
  </si>
  <si>
    <t>-1879728800</t>
  </si>
  <si>
    <t>-1797196674</t>
  </si>
  <si>
    <t>-491780565</t>
  </si>
  <si>
    <t>-39119840</t>
  </si>
  <si>
    <t>737885595</t>
  </si>
  <si>
    <t>-291579891</t>
  </si>
  <si>
    <t>-1499334036</t>
  </si>
  <si>
    <t>-944751539</t>
  </si>
  <si>
    <t>2008669715</t>
  </si>
  <si>
    <t>-1258284617</t>
  </si>
  <si>
    <t>-467235895</t>
  </si>
  <si>
    <t>-1612561155</t>
  </si>
  <si>
    <t>-1227692652</t>
  </si>
  <si>
    <t>-625805852</t>
  </si>
  <si>
    <t>-485445405</t>
  </si>
  <si>
    <t>431079731</t>
  </si>
  <si>
    <t>-1100017645</t>
  </si>
  <si>
    <t>723106684</t>
  </si>
  <si>
    <t>-598491194</t>
  </si>
  <si>
    <t>1804788877</t>
  </si>
  <si>
    <t>-448219508</t>
  </si>
  <si>
    <t>-1489898601</t>
  </si>
  <si>
    <t>1709268896</t>
  </si>
  <si>
    <t>1931427236</t>
  </si>
  <si>
    <t>1240579579</t>
  </si>
  <si>
    <t>03.2 - Lávka v km 8,100 - VON</t>
  </si>
  <si>
    <t>-1431966183</t>
  </si>
  <si>
    <t>327372172</t>
  </si>
  <si>
    <t>-2023862730</t>
  </si>
  <si>
    <t>192686450</t>
  </si>
  <si>
    <t>831429210</t>
  </si>
  <si>
    <t>1729085117</t>
  </si>
  <si>
    <t>1193079799</t>
  </si>
  <si>
    <t>-1230298183</t>
  </si>
  <si>
    <t>03.3 - Lávka v km 8,100 - Doprava</t>
  </si>
  <si>
    <t>-1146871913</t>
  </si>
  <si>
    <t>851737828</t>
  </si>
  <si>
    <t>1940833312</t>
  </si>
  <si>
    <t>SO 93-71-01 - Děčín Prostřední Žleb - Dolní Žleb, oprava trakčního vedení</t>
  </si>
  <si>
    <t>-1621860276</t>
  </si>
  <si>
    <t>-606796389</t>
  </si>
  <si>
    <t>-717054070</t>
  </si>
  <si>
    <t>-1220264330</t>
  </si>
  <si>
    <t>7497100080</t>
  </si>
  <si>
    <t>Základy trakčního vedení Svorníkový koš pro základ TV</t>
  </si>
  <si>
    <t>-96100348</t>
  </si>
  <si>
    <t>7497100100</t>
  </si>
  <si>
    <t>Základy trakčního vedení Kotevni sloupek TV</t>
  </si>
  <si>
    <t>1555546958</t>
  </si>
  <si>
    <t>7497100110</t>
  </si>
  <si>
    <t>Základy trakčního vedení Materiál pro úpravu stávajícího základu TV - povrchový tmel</t>
  </si>
  <si>
    <t>-212467570</t>
  </si>
  <si>
    <t>7497100120</t>
  </si>
  <si>
    <t>Základy trakčního vedení Materiál pro obetonování stávajícího základu TV-beton,výstuže,sítě KARI</t>
  </si>
  <si>
    <t>-1797069056</t>
  </si>
  <si>
    <t>74A460 OTSKP 2019</t>
  </si>
  <si>
    <t>Úprava odvodnění u základu TV</t>
  </si>
  <si>
    <t>2125639903</t>
  </si>
  <si>
    <t>74A130 OTSKP 2019</t>
  </si>
  <si>
    <t>Základ TV ve skále</t>
  </si>
  <si>
    <t>1809936338</t>
  </si>
  <si>
    <t>7497200140</t>
  </si>
  <si>
    <t xml:space="preserve">Stožáry trakčního vedení Stožár TV  -  typ  ( TS,TSI 245 )  od 10m - do  14m     vč. uzavíracího nátěru</t>
  </si>
  <si>
    <t>-1039658479</t>
  </si>
  <si>
    <t>7497200150</t>
  </si>
  <si>
    <t xml:space="preserve">Stožáry trakčního vedení Stožár TV  -  typ  ( TS,TSI 324 )    do 10m     vč. uzavíracího nátěru</t>
  </si>
  <si>
    <t>489369008</t>
  </si>
  <si>
    <t>7497200200</t>
  </si>
  <si>
    <t xml:space="preserve">Stožáry trakčního vedení Stožár TV  -  typ  ( TBS,TBSI 245 )  od 10m - do  14m     vč. uzavíracího nátěru</t>
  </si>
  <si>
    <t>1998735664</t>
  </si>
  <si>
    <t>7497200430</t>
  </si>
  <si>
    <t xml:space="preserve">Stožáry trakčního vedení Stožár TV  -  typ  ( BP 10m )    vč. podlití</t>
  </si>
  <si>
    <t>-770863468</t>
  </si>
  <si>
    <t>-698897900</t>
  </si>
  <si>
    <t>7497200500</t>
  </si>
  <si>
    <t xml:space="preserve">Stožáry trakčního vedení Břevno typ  23 L</t>
  </si>
  <si>
    <t>426590210</t>
  </si>
  <si>
    <t>7497200510</t>
  </si>
  <si>
    <t xml:space="preserve">Stožáry trakčního vedení Břevno typ  34 L</t>
  </si>
  <si>
    <t>-1532408011</t>
  </si>
  <si>
    <t>7497200520</t>
  </si>
  <si>
    <t xml:space="preserve">Stožáry trakčního vedení Materiál pro připevnění břevna 23,34 vč. ukončení břevna  A na 1T</t>
  </si>
  <si>
    <t>2072831511</t>
  </si>
  <si>
    <t>7497200540</t>
  </si>
  <si>
    <t xml:space="preserve">Stožáry trakčního vedení Materiál pro připevnění břevna 23,34 vč. ukončení břevna  C na BP</t>
  </si>
  <si>
    <t>1840560412</t>
  </si>
  <si>
    <t>7497200580</t>
  </si>
  <si>
    <t>Stožáry trakčního vedení Materiál sestavení pro připevnění závěsu břevna 23,34 na BP</t>
  </si>
  <si>
    <t>1211304429</t>
  </si>
  <si>
    <t>7497200590</t>
  </si>
  <si>
    <t>Stožáry trakčního vedení Břevínko pro spojení dvojice T stožárů</t>
  </si>
  <si>
    <t>2068906322</t>
  </si>
  <si>
    <t>7497300010</t>
  </si>
  <si>
    <t>Vodiče trakčního vedení Ocelové konstrukce nestandartní</t>
  </si>
  <si>
    <t>126684697</t>
  </si>
  <si>
    <t>7497300030</t>
  </si>
  <si>
    <t>Vodiče trakčního vedení Závěs na konzole s přídavným lanem</t>
  </si>
  <si>
    <t>-1569484318</t>
  </si>
  <si>
    <t>7497300080</t>
  </si>
  <si>
    <t>Vodiče trakčního vedení Přídavné lano pro nosné lano</t>
  </si>
  <si>
    <t>-393600882</t>
  </si>
  <si>
    <t>7497300130</t>
  </si>
  <si>
    <t>Vodiče trakčního vedení Závěs nebo pevný bod na bráně s přídavným lanem</t>
  </si>
  <si>
    <t>-1787542472</t>
  </si>
  <si>
    <t>7497300210</t>
  </si>
  <si>
    <t>Vodiče trakčního vedení Závěs SIK s přídavným lanem</t>
  </si>
  <si>
    <t>1806606145</t>
  </si>
  <si>
    <t>7497300250</t>
  </si>
  <si>
    <t>Vodiče trakčního vedení Věšák troleje</t>
  </si>
  <si>
    <t>402551571</t>
  </si>
  <si>
    <t>7497300270</t>
  </si>
  <si>
    <t>Vodiče trakčního vedení Proudová propojení</t>
  </si>
  <si>
    <t>1739358430</t>
  </si>
  <si>
    <t>7497300280</t>
  </si>
  <si>
    <t xml:space="preserve">Vodiče trakčního vedení Spojka  2  lan    nebo    TR + lana</t>
  </si>
  <si>
    <t>1138369371</t>
  </si>
  <si>
    <t>7497300330</t>
  </si>
  <si>
    <t>Vodiče trakčního vedení Pevný bod kompenzované sestavy</t>
  </si>
  <si>
    <t>-968291044</t>
  </si>
  <si>
    <t>7497300350</t>
  </si>
  <si>
    <t>Vodiče trakčního vedení Materiál sestavení pro kotvení pevného bodu na stož. BP - jedna kolej</t>
  </si>
  <si>
    <t>-1709952023</t>
  </si>
  <si>
    <t>7497300360</t>
  </si>
  <si>
    <t>Vodiče trakčního vedení Materiál sestavení pro kotvení pevného bodu na stož. BP - dvě koleje</t>
  </si>
  <si>
    <t>1740326150</t>
  </si>
  <si>
    <t>7497300370</t>
  </si>
  <si>
    <t>Vodiče trakčního vedení Materiál sestavení pro kotvení pevného bodu na jednoduché bráně</t>
  </si>
  <si>
    <t>-2025433112</t>
  </si>
  <si>
    <t>7497300380</t>
  </si>
  <si>
    <t>Vodiče trakčního vedení Materiál sestavení pro kotvení pevného bodu na dvojici bran</t>
  </si>
  <si>
    <t>-724819048</t>
  </si>
  <si>
    <t>7497300450</t>
  </si>
  <si>
    <t>Vodiče trakčního vedení Oboustranné nebo pevné a pérové kotv. lana 50-70 mm2 na T</t>
  </si>
  <si>
    <t>-114808803</t>
  </si>
  <si>
    <t>7497300500</t>
  </si>
  <si>
    <t>Vodiče trakčního vedení Proudové propojení dvou směrových lan</t>
  </si>
  <si>
    <t>1880777293</t>
  </si>
  <si>
    <t>7497300510</t>
  </si>
  <si>
    <t>Vodiče trakčního vedení Vložená izolace v podélných a příčných polích</t>
  </si>
  <si>
    <t>-1444508229</t>
  </si>
  <si>
    <t>7497300540</t>
  </si>
  <si>
    <t>Vodiče trakčního vedení lano 50 mm2 Bz (např. lano nosné, směrové, příčné, pevných bodů, odtahů)</t>
  </si>
  <si>
    <t>427634236</t>
  </si>
  <si>
    <t>7497300550</t>
  </si>
  <si>
    <t>Vodiče trakčního vedení lano 70 mm2 Bz (např. lano nosné, směrové, příčné, pevných bodů, odtahů)</t>
  </si>
  <si>
    <t>823501487</t>
  </si>
  <si>
    <t>7497300580</t>
  </si>
  <si>
    <t xml:space="preserve">Vodiče trakčního vedení Pohyb. kotvení sestavy TV, TR+NL na BP  -  15kN</t>
  </si>
  <si>
    <t>-800529240</t>
  </si>
  <si>
    <t>7497300760</t>
  </si>
  <si>
    <t xml:space="preserve">Vodiče trakčního vedení Zakotvení stožáru BP, stožáru T   (0 - 21kN)</t>
  </si>
  <si>
    <t>1578261026</t>
  </si>
  <si>
    <t>-373422213</t>
  </si>
  <si>
    <t>7497300880</t>
  </si>
  <si>
    <t xml:space="preserve">Vodiče trakčního vedení Trolejový drát  150 mm2 Cu</t>
  </si>
  <si>
    <t>52646825</t>
  </si>
  <si>
    <t>7497300900</t>
  </si>
  <si>
    <t>Vodiče trakčního vedení Připev. oboustranné lišty pro kotvení ZV, NV, OV</t>
  </si>
  <si>
    <t>1880989359</t>
  </si>
  <si>
    <t>7497300910</t>
  </si>
  <si>
    <t>Vodiče trakčního vedení Kotvení 1 lana ZV, NV, OV</t>
  </si>
  <si>
    <t>2069681408</t>
  </si>
  <si>
    <t>7497300960</t>
  </si>
  <si>
    <t xml:space="preserve">Vodiče trakčního vedení Konzola  ZV, NV OV pro svislý závěs na T, P, BP, DS</t>
  </si>
  <si>
    <t>241865670</t>
  </si>
  <si>
    <t>7497300970</t>
  </si>
  <si>
    <t xml:space="preserve">Vodiče trakčního vedení Konzola  ZV, NV OV pro "V" závěs na T, P, BP, DS</t>
  </si>
  <si>
    <t>225408448</t>
  </si>
  <si>
    <t>7497300980</t>
  </si>
  <si>
    <t>Vodiče trakčního vedení Konzola ZV, NV OV pro svislý závěs přeponky na BP</t>
  </si>
  <si>
    <t>1372449370</t>
  </si>
  <si>
    <t>7497300990</t>
  </si>
  <si>
    <t>Vodiče trakčního vedení Svislý závěs 1-2 lan ZV, NV, OV</t>
  </si>
  <si>
    <t>2016243582</t>
  </si>
  <si>
    <t>7497301010</t>
  </si>
  <si>
    <t xml:space="preserve">Vodiče trakčního vedení "V" závěs  1-2 lan ZV, NV, OV</t>
  </si>
  <si>
    <t>1375548456</t>
  </si>
  <si>
    <t>7497301030</t>
  </si>
  <si>
    <t>Vodiče trakčního vedení Volný závěs 1-2 lan ZV, NV, OV na bráně ( s podpěrnými izolátory )</t>
  </si>
  <si>
    <t>1757709860</t>
  </si>
  <si>
    <t>7497301040 R</t>
  </si>
  <si>
    <t>Vodiče trakčního vedení Závěs ZV, NV, OV 1-2 lan ve vrcholu stož. a na bráně</t>
  </si>
  <si>
    <t>2032296471</t>
  </si>
  <si>
    <t>Vodiče trakčního vedení Závěs ZV, NV, OV 1-2 lan ve vrcholu stož.</t>
  </si>
  <si>
    <t>7497301090</t>
  </si>
  <si>
    <t>Vodiče trakčního vedení Materiál sestavení připojení ZV, NV, OV 1-2 lana na TV</t>
  </si>
  <si>
    <t>492855527</t>
  </si>
  <si>
    <t>1014963954</t>
  </si>
  <si>
    <t>-1344660412</t>
  </si>
  <si>
    <t>444444478</t>
  </si>
  <si>
    <t>7497301160</t>
  </si>
  <si>
    <t>Vodiče trakčního vedení Pohon odpojovače ruční</t>
  </si>
  <si>
    <t>952679842</t>
  </si>
  <si>
    <t>825752802</t>
  </si>
  <si>
    <t>344079956</t>
  </si>
  <si>
    <t>7497301280</t>
  </si>
  <si>
    <t>Vodiče trakčního vedení Kotvení trojitého svodu z odpoj. na TV a ZV - BP</t>
  </si>
  <si>
    <t>1115351625</t>
  </si>
  <si>
    <t>7497301420</t>
  </si>
  <si>
    <t>Vodiče trakčního vedení Kotevní lišta napáj. převěsu s 1 třmenem na stož. TV</t>
  </si>
  <si>
    <t>2059771520</t>
  </si>
  <si>
    <t>1828498311</t>
  </si>
  <si>
    <t>7497302150</t>
  </si>
  <si>
    <t>Vodiče trakčního vedení Montážní lávka na BP délky - 3050mm</t>
  </si>
  <si>
    <t>-1679708385</t>
  </si>
  <si>
    <t>7497302240</t>
  </si>
  <si>
    <t>Vodiče trakčního vedení Materiál sestavení návěstní štít na samostatném sloupku</t>
  </si>
  <si>
    <t>-1093182979</t>
  </si>
  <si>
    <t>438889218</t>
  </si>
  <si>
    <t>7499700380</t>
  </si>
  <si>
    <t>Nátěry trakčního vedení Barva a řed. pro jedno číslo včetně černého podklad.pruhu na podpěře TV</t>
  </si>
  <si>
    <t>1606138970</t>
  </si>
  <si>
    <t>7499700390</t>
  </si>
  <si>
    <t>Nátěry trakčního vedení Barva a řed. pro bezpečnostní černožluté pruhy na podpěře TV</t>
  </si>
  <si>
    <t>817675669</t>
  </si>
  <si>
    <t>7499700400</t>
  </si>
  <si>
    <t>Nátěry trakčního vedení Barva a řed. pro bezpečnostní bíločervený pruh na podpěře TV</t>
  </si>
  <si>
    <t>2122999030</t>
  </si>
  <si>
    <t>7499700420</t>
  </si>
  <si>
    <t>Nátěry trakčního vedení Barva a řed. pro rekonstrukci nátěru stožárů a bran</t>
  </si>
  <si>
    <t>-913882465</t>
  </si>
  <si>
    <t>1199522769</t>
  </si>
  <si>
    <t>552774689</t>
  </si>
  <si>
    <t>7497152010</t>
  </si>
  <si>
    <t>Montáž kotevního sloupku trakčního vedení</t>
  </si>
  <si>
    <t>565952709</t>
  </si>
  <si>
    <t>7497152510</t>
  </si>
  <si>
    <t>Povrchová úprava stávajícího základu trakčního vedení tmelem</t>
  </si>
  <si>
    <t>655153367</t>
  </si>
  <si>
    <t>74</t>
  </si>
  <si>
    <t>7497153010</t>
  </si>
  <si>
    <t>Obetonování stávajícího základu trakčního vedení včetně výkopu, vrtání, svařování, záhozu - obsahuje i cenu za bourání betonové hlavičky základu, odtěžení terénu pro bednění, upevnění KARI sítě na stávající základ, osazení bednění, betonáž a geodetické zn</t>
  </si>
  <si>
    <t>1234853912</t>
  </si>
  <si>
    <t>Obetonování stávajícího základu trakčního vedení včetně výkopu, vrtání, svařování, záhozu - obsahuje i cenu za bourání betonové hlavičky základu, odtěžení terénu pro bednění, upevnění KARI sítě na stávající základ, osazení bednění, betonáž a geodetické značky</t>
  </si>
  <si>
    <t>75</t>
  </si>
  <si>
    <t>Demontáž , úprava (řezáním ) a zpětná montáž prefabrikovaných dílců ve tvaru "L"</t>
  </si>
  <si>
    <t>ks</t>
  </si>
  <si>
    <t>-138026706</t>
  </si>
  <si>
    <t>76</t>
  </si>
  <si>
    <t>7497251015</t>
  </si>
  <si>
    <t>Montáž stožárů trakčního vedení výšky do 14 m, typ TS, TSI, TBS, TBSI - včetně konečné regulace po zatížení</t>
  </si>
  <si>
    <t>1329010720</t>
  </si>
  <si>
    <t>77</t>
  </si>
  <si>
    <t>286664309</t>
  </si>
  <si>
    <t>78</t>
  </si>
  <si>
    <t>7497252015</t>
  </si>
  <si>
    <t>Jednostranné připevnění břevna typ 23, 34</t>
  </si>
  <si>
    <t>166865506</t>
  </si>
  <si>
    <t>79</t>
  </si>
  <si>
    <t>7497254015</t>
  </si>
  <si>
    <t>Připevnění závěsu břevna typ 23, 34</t>
  </si>
  <si>
    <t>1770328790</t>
  </si>
  <si>
    <t>80</t>
  </si>
  <si>
    <t>7497255015</t>
  </si>
  <si>
    <t>Montáž břevínka pro spojení dvojice T stožárů</t>
  </si>
  <si>
    <t>1676103418</t>
  </si>
  <si>
    <t>81</t>
  </si>
  <si>
    <t>7497256015</t>
  </si>
  <si>
    <t>Příplatek za montáž bran nad stávajícím trakčním vedením</t>
  </si>
  <si>
    <t>1931288955</t>
  </si>
  <si>
    <t>82</t>
  </si>
  <si>
    <t>7497350010</t>
  </si>
  <si>
    <t>Montáž ocelových konstrukcí nestandardní</t>
  </si>
  <si>
    <t>1087901601</t>
  </si>
  <si>
    <t>83</t>
  </si>
  <si>
    <t>7497350025</t>
  </si>
  <si>
    <t>Montáž závěsu na konzole s přídavným lanem</t>
  </si>
  <si>
    <t>2033758993</t>
  </si>
  <si>
    <t>84</t>
  </si>
  <si>
    <t>7497350120</t>
  </si>
  <si>
    <t>Montáž závěsu nebo pevného bodu na bráně s přídavným lanem</t>
  </si>
  <si>
    <t>203342064</t>
  </si>
  <si>
    <t>85</t>
  </si>
  <si>
    <t>7497350160</t>
  </si>
  <si>
    <t>Montáž závěsu SIK s přídavným lanem</t>
  </si>
  <si>
    <t>1834055851</t>
  </si>
  <si>
    <t>86</t>
  </si>
  <si>
    <t>7497350200</t>
  </si>
  <si>
    <t>Montáž věšáku troleje</t>
  </si>
  <si>
    <t>-298193943</t>
  </si>
  <si>
    <t>87</t>
  </si>
  <si>
    <t>7497350230</t>
  </si>
  <si>
    <t>Montáž spojky - svorky dvou lan nebo troleje a lana</t>
  </si>
  <si>
    <t>-910644015</t>
  </si>
  <si>
    <t>88</t>
  </si>
  <si>
    <t>7497350270</t>
  </si>
  <si>
    <t>Montáž pevného bodu kompenzované sestavy</t>
  </si>
  <si>
    <t>429283587</t>
  </si>
  <si>
    <t>89</t>
  </si>
  <si>
    <t>7497350295</t>
  </si>
  <si>
    <t>Montáž kotvení pevného bodu na stožár BP - jedna kolej</t>
  </si>
  <si>
    <t>688125590</t>
  </si>
  <si>
    <t>90</t>
  </si>
  <si>
    <t>7497350300</t>
  </si>
  <si>
    <t>Montáž kotvení pevného bodu na stožár BP - dvě koleje</t>
  </si>
  <si>
    <t>1215782531</t>
  </si>
  <si>
    <t>91</t>
  </si>
  <si>
    <t>7497350305</t>
  </si>
  <si>
    <t>Montáž kotvení pevného bodu na jednoduché bráně</t>
  </si>
  <si>
    <t>166647283</t>
  </si>
  <si>
    <t>92</t>
  </si>
  <si>
    <t>7497350310</t>
  </si>
  <si>
    <t>Montáž kotvení pevného bodu na dvojici bran</t>
  </si>
  <si>
    <t>1264514562</t>
  </si>
  <si>
    <t>93</t>
  </si>
  <si>
    <t>7497350332</t>
  </si>
  <si>
    <t>Montáž lan pevných bodů a odtahů 70 mm2 Bz, Fe</t>
  </si>
  <si>
    <t>-1078339999</t>
  </si>
  <si>
    <t>94</t>
  </si>
  <si>
    <t>7497350370</t>
  </si>
  <si>
    <t>Kotvení lana oboustranné nebo pevné a pérové 50-70 mm2 na stožár T</t>
  </si>
  <si>
    <t>-1273434566</t>
  </si>
  <si>
    <t>95</t>
  </si>
  <si>
    <t>7497350420</t>
  </si>
  <si>
    <t>Vložení izolace v podélných a příčných polích</t>
  </si>
  <si>
    <t>-1993136199</t>
  </si>
  <si>
    <t>96</t>
  </si>
  <si>
    <t>7497350430</t>
  </si>
  <si>
    <t>Tažení směrového, příčného lana do 120 mm2 Bz, Cu</t>
  </si>
  <si>
    <t>976497439</t>
  </si>
  <si>
    <t>97</t>
  </si>
  <si>
    <t>7497350444</t>
  </si>
  <si>
    <t>Montáž pohyblivého kotvení sestavy trakčního vedení troleje a nosného lana na stožár BP 15 kN</t>
  </si>
  <si>
    <t>249285522</t>
  </si>
  <si>
    <t>98</t>
  </si>
  <si>
    <t>7497350670</t>
  </si>
  <si>
    <t>Zakotvení stožáru BP nebo T - 21 kN</t>
  </si>
  <si>
    <t>-1950499456</t>
  </si>
  <si>
    <t>99</t>
  </si>
  <si>
    <t>7497350700</t>
  </si>
  <si>
    <t>Tažení nosného lana do 120 mm2 Bz, Cu</t>
  </si>
  <si>
    <t>-1194037109</t>
  </si>
  <si>
    <t>7497350710</t>
  </si>
  <si>
    <t>Tažení troleje do 150 mm2 Cu</t>
  </si>
  <si>
    <t>158328517</t>
  </si>
  <si>
    <t>101</t>
  </si>
  <si>
    <t>7497350720</t>
  </si>
  <si>
    <t>Výšková regulace troleje</t>
  </si>
  <si>
    <t>-222800904</t>
  </si>
  <si>
    <t>102</t>
  </si>
  <si>
    <t>7497350730</t>
  </si>
  <si>
    <t>Montáž definitivní regulace pohyblivého kotvení troleje</t>
  </si>
  <si>
    <t>-1788416181</t>
  </si>
  <si>
    <t>103</t>
  </si>
  <si>
    <t>7497350732</t>
  </si>
  <si>
    <t>Montáž definitivní regulace pohyblivého kotvení nosného lana</t>
  </si>
  <si>
    <t>2079219403</t>
  </si>
  <si>
    <t>104</t>
  </si>
  <si>
    <t>7497350750</t>
  </si>
  <si>
    <t>Zajištění kotvení nosného lana a troleje všech sestavení</t>
  </si>
  <si>
    <t>-588463658</t>
  </si>
  <si>
    <t>105</t>
  </si>
  <si>
    <t>7497350760</t>
  </si>
  <si>
    <t>Zkouška trakčního vedení vlastností mechanických - prvotní zkouška dodaného zařízení podle TKP</t>
  </si>
  <si>
    <t>-173294740</t>
  </si>
  <si>
    <t>106</t>
  </si>
  <si>
    <t>7497350765</t>
  </si>
  <si>
    <t>Zkouška trakčního vedení vlastností elektrických - prvotní zkouška dodaného zařízení podle TKP</t>
  </si>
  <si>
    <t>-2064884549</t>
  </si>
  <si>
    <t>107</t>
  </si>
  <si>
    <t>7497350785</t>
  </si>
  <si>
    <t>Připevnění lišty pro kotvení zesilovací, napájecí a obcházecí vedení (ZV, NV, OV) oboustranné</t>
  </si>
  <si>
    <t>-1597609410</t>
  </si>
  <si>
    <t>108</t>
  </si>
  <si>
    <t>7497350800</t>
  </si>
  <si>
    <t>Montáž kotvení lana zesilovacího, napájecího a obcházecího vedení jednoho</t>
  </si>
  <si>
    <t>-1622452639</t>
  </si>
  <si>
    <t>109</t>
  </si>
  <si>
    <t>7497350830</t>
  </si>
  <si>
    <t>Připevnění konzoly zesilovacího, napájecího a obcházecího vedení svislý závěs na stožár T, P, BP, DS</t>
  </si>
  <si>
    <t>785352904</t>
  </si>
  <si>
    <t>7497350835</t>
  </si>
  <si>
    <t>Připevnění konzoly zesilovacího, napájecího a obcházecího vedení "V" závěs na stožár T, P, BP, DS</t>
  </si>
  <si>
    <t>-1527881327</t>
  </si>
  <si>
    <t>111</t>
  </si>
  <si>
    <t>7497350840</t>
  </si>
  <si>
    <t>Připevnění konzoly zesilovacího, napájecího a obcházecího vedení svislý závěs přeponky na stožár BP</t>
  </si>
  <si>
    <t>-5058836</t>
  </si>
  <si>
    <t>112</t>
  </si>
  <si>
    <t>7497350850</t>
  </si>
  <si>
    <t>Montáž závěsu zesilovacího, napájecího a obcházecího vedení (ZV, NV, OV) svislého 1 - 2 lan</t>
  </si>
  <si>
    <t>1603527492</t>
  </si>
  <si>
    <t>113</t>
  </si>
  <si>
    <t>7497350860</t>
  </si>
  <si>
    <t>Montáž závěsu zesilovacího, napájecího a obcházecího vedení (ZV, NV, OV) typ "V" 1 - 2 lan</t>
  </si>
  <si>
    <t>-2009245301</t>
  </si>
  <si>
    <t>114</t>
  </si>
  <si>
    <t>7497350870</t>
  </si>
  <si>
    <t>Montáž závěsu zesilovacího, napájecího a obcházecího vedení (ZV, NV, OV) volného 1 - 2 lan na bráně</t>
  </si>
  <si>
    <t>646569202</t>
  </si>
  <si>
    <t>115</t>
  </si>
  <si>
    <t>7497350875 R</t>
  </si>
  <si>
    <t>Montáž závěsu zesilovacího, napájecího a obcházecího vedení (ZV, NV, OV) na vrcholu stožáru a na bráně 1 - 2 lan</t>
  </si>
  <si>
    <t>-298713710</t>
  </si>
  <si>
    <t>Montáž závěsu zesilovacího, napájecího a obcházecího vedení (ZV, NV, OV) na vrcholu stožáru 1 - 2 lan</t>
  </si>
  <si>
    <t>116</t>
  </si>
  <si>
    <t>7497350080</t>
  </si>
  <si>
    <t>Montáž přídavného lana pro nosné lano</t>
  </si>
  <si>
    <t>950497750</t>
  </si>
  <si>
    <t>117</t>
  </si>
  <si>
    <t>7497350410</t>
  </si>
  <si>
    <t>Montáž proudového propojení směrových lan dvou</t>
  </si>
  <si>
    <t>-976175120</t>
  </si>
  <si>
    <t>118</t>
  </si>
  <si>
    <t>7497350930</t>
  </si>
  <si>
    <t>Připojení zesilovacího, napájecího a obcházecího vedení 1 - 2 lan na trakční vedení</t>
  </si>
  <si>
    <t>1865329007</t>
  </si>
  <si>
    <t>119</t>
  </si>
  <si>
    <t>1143374447</t>
  </si>
  <si>
    <t>120</t>
  </si>
  <si>
    <t>-1338282181</t>
  </si>
  <si>
    <t>121</t>
  </si>
  <si>
    <t>7497350975</t>
  </si>
  <si>
    <t>Montáž odpojovače ručního</t>
  </si>
  <si>
    <t>978649802</t>
  </si>
  <si>
    <t>122</t>
  </si>
  <si>
    <t>1689689440</t>
  </si>
  <si>
    <t>123</t>
  </si>
  <si>
    <t>7497351045</t>
  </si>
  <si>
    <t>Montáž kotvení svodu z odpojovače s připojením na trakční vedení trojitého na stožár BP - s připojením i na ZV</t>
  </si>
  <si>
    <t>-1922066484</t>
  </si>
  <si>
    <t>124</t>
  </si>
  <si>
    <t>7497351160</t>
  </si>
  <si>
    <t>Připevnění kotevní lišty napáj. převěsu s 1 třmenem na stožár trakčního vedení</t>
  </si>
  <si>
    <t>-1176184397</t>
  </si>
  <si>
    <t>125</t>
  </si>
  <si>
    <t>1525278395</t>
  </si>
  <si>
    <t>126</t>
  </si>
  <si>
    <t>7497351445</t>
  </si>
  <si>
    <t>Montáž soupravy nosných lišt pro pohon odpojovače např. na stožáru Bp, T, 2T</t>
  </si>
  <si>
    <t>290803102</t>
  </si>
  <si>
    <t>127</t>
  </si>
  <si>
    <t>7497351680</t>
  </si>
  <si>
    <t>Montáž montážních lávek na BP délky 3050 mm</t>
  </si>
  <si>
    <t>1876786226</t>
  </si>
  <si>
    <t>128</t>
  </si>
  <si>
    <t>7497351755</t>
  </si>
  <si>
    <t>Připevnění štítu návěstního na samostatný sloupek</t>
  </si>
  <si>
    <t>-776229163</t>
  </si>
  <si>
    <t>129</t>
  </si>
  <si>
    <t>282896360</t>
  </si>
  <si>
    <t>130</t>
  </si>
  <si>
    <t>233765252</t>
  </si>
  <si>
    <t>131</t>
  </si>
  <si>
    <t>7497271015</t>
  </si>
  <si>
    <t>Demontáže zařízení trakčního vedení stožáru TS, TBS - demontáž stávajícího zařízení se všemi pomocnými doplňujícími úpravami</t>
  </si>
  <si>
    <t>-842769759</t>
  </si>
  <si>
    <t>132</t>
  </si>
  <si>
    <t>1470053452</t>
  </si>
  <si>
    <t>133</t>
  </si>
  <si>
    <t>7497271040</t>
  </si>
  <si>
    <t>Demontáže zařízení trakčního vedení stožáru brány krakorce 23, 34 - demontáž stávajícího zařízení se všemi pomocnými doplňujícími úpravami , včetně vyvěšení a ukončení</t>
  </si>
  <si>
    <t>2024165456</t>
  </si>
  <si>
    <t>134</t>
  </si>
  <si>
    <t>7497271045</t>
  </si>
  <si>
    <t>Demontáže zařízení trakčního vedení stožáru konzoly TV - demontáž stávajícího zařízení se všemi pomocnými doplňujícími úpravami , včetně upevnění</t>
  </si>
  <si>
    <t>-57319989</t>
  </si>
  <si>
    <t>135</t>
  </si>
  <si>
    <t>-407812107</t>
  </si>
  <si>
    <t>136</t>
  </si>
  <si>
    <t>7497271055</t>
  </si>
  <si>
    <t>Demontáže zařízení trakčního vedení stožáru SIK-K, KV, KK - demontáž stávajícího zařízení se všemi pomocnými doplňujícími úpravami , včetně závěsů</t>
  </si>
  <si>
    <t>1796307600</t>
  </si>
  <si>
    <t>137</t>
  </si>
  <si>
    <t>7497371030</t>
  </si>
  <si>
    <t>Demontáže zařízení trakčního vedení závěsu příčných lan směrových, nosných - demontáž stávajícího zařízení se všemi pomocnými doplňujícími úpravami , včetně kotvení</t>
  </si>
  <si>
    <t>-794042950</t>
  </si>
  <si>
    <t>138</t>
  </si>
  <si>
    <t>7497371040</t>
  </si>
  <si>
    <t>Demontáže zařízení trakčního vedení závěsu věšáku - demontáž stávajícího zařízení se všemi pomocnými doplňujícími úpravami , úplná</t>
  </si>
  <si>
    <t>543897521</t>
  </si>
  <si>
    <t>139</t>
  </si>
  <si>
    <t>7497371045</t>
  </si>
  <si>
    <t>Demontáže zařízení trakčního vedení závěsu podélné nebo příčné proudové propojky - demontáž stávajícího zařízení se všemi pomocnými doplňujícími úpravami</t>
  </si>
  <si>
    <t>1534999533</t>
  </si>
  <si>
    <t>7497371065</t>
  </si>
  <si>
    <t>Demontáže zařízení trakčního vedení závěsu vložené izolace - demontáž stávajícího zařízení se všemi pomocnými doplňujícími úpravami</t>
  </si>
  <si>
    <t>1259449644</t>
  </si>
  <si>
    <t>141</t>
  </si>
  <si>
    <t>7497371070</t>
  </si>
  <si>
    <t>Demontáže zařízení trakčního vedení závěsu pevného bodu - demontáž stávajícího zařízení se všemi pomocnými doplňujícími úpravami , včetně zakotvení</t>
  </si>
  <si>
    <t>-359774373</t>
  </si>
  <si>
    <t>142</t>
  </si>
  <si>
    <t>7497371110</t>
  </si>
  <si>
    <t>Demontáže zařízení trakčního vedení troleje včetně nástavků stříhání - demontáž stávajícího zařízení se všemi pomocnými doplňujícími úpravami</t>
  </si>
  <si>
    <t>521660920</t>
  </si>
  <si>
    <t>143</t>
  </si>
  <si>
    <t>7497371210</t>
  </si>
  <si>
    <t>Demontáže zařízení trakčního vedení nosného lana včetně nástavků stříhání - demontáž stávajícího zařízení se všemi pomocnými doplňujícími úpravami</t>
  </si>
  <si>
    <t>-277550200</t>
  </si>
  <si>
    <t>144</t>
  </si>
  <si>
    <t>7497371315</t>
  </si>
  <si>
    <t>Demontáže zařízení trakčního vedení kotvení troleje, nosného lana pohyblivě - demontáž stávajícího zařízení se všemi pomocnými doplňujícími úpravami</t>
  </si>
  <si>
    <t>718973465</t>
  </si>
  <si>
    <t>145</t>
  </si>
  <si>
    <t>1769254046</t>
  </si>
  <si>
    <t>146</t>
  </si>
  <si>
    <t>7497371420</t>
  </si>
  <si>
    <t>Demontáže zařízení trakčního vedení lana zesilovacího vedení převěšení ZV,NV, OV - demontáž stávajícího zařízení se všemi pomocnými doplňujícími úpravami</t>
  </si>
  <si>
    <t>-1607321803</t>
  </si>
  <si>
    <t>147</t>
  </si>
  <si>
    <t>-1850048083</t>
  </si>
  <si>
    <t>148</t>
  </si>
  <si>
    <t>7497371725</t>
  </si>
  <si>
    <t>Demontáže zařízení trakčního vedení lávky pro odpojovač návěst pro el. provoz - demontáž stávajícího zařízení se všemi pomocnými doplňujícími úpravami</t>
  </si>
  <si>
    <t>2145651276</t>
  </si>
  <si>
    <t>149</t>
  </si>
  <si>
    <t>7497371735</t>
  </si>
  <si>
    <t>Demontáže zařízení trakčního vedení stávajících nosných lišt pro pohon odpojovače např. na stožáru Bp, T, 2T - demontáž stávajícího zařízení se všemi pomocnými doplňujícími úpravami</t>
  </si>
  <si>
    <t>172813859</t>
  </si>
  <si>
    <t>150</t>
  </si>
  <si>
    <t>-357208903</t>
  </si>
  <si>
    <t>151</t>
  </si>
  <si>
    <t>-1067591113</t>
  </si>
  <si>
    <t>152</t>
  </si>
  <si>
    <t>-1840040664</t>
  </si>
  <si>
    <t>153</t>
  </si>
  <si>
    <t>495039735</t>
  </si>
  <si>
    <t>154</t>
  </si>
  <si>
    <t>-424975735</t>
  </si>
  <si>
    <t>SO 93-76-01 - Děčín Prostřední Žleb - Dolní Žleb, oprava rozvodu 6kV</t>
  </si>
  <si>
    <t>Pol123</t>
  </si>
  <si>
    <t>Typové trafostanice Traťové trafostanice 6kV Trafostanice 6kV, 50(75)Hz venkovní, skříňová, aluzinková, volně stojící na základovém panelu a patkách</t>
  </si>
  <si>
    <t>-2128906174</t>
  </si>
  <si>
    <t>1429910151</t>
  </si>
  <si>
    <t>Pol124</t>
  </si>
  <si>
    <t>Uzemnění Hromosvodné vedení Svorka SR 2a</t>
  </si>
  <si>
    <t>438872608</t>
  </si>
  <si>
    <t>Pol125</t>
  </si>
  <si>
    <t>Montáž traťových trafostanic 6 kV venkovní skříně rozvodu 6 kV na betonový základ - montáž technologické a stavební části trafostanice včetně , odpojovače vn. Neobsahuje zemní práce, základový panelu a patky, transformátor, pojistkový spodek apod., patron</t>
  </si>
  <si>
    <t>-1739354923</t>
  </si>
  <si>
    <t>Montáž traťových trafostanic 6 kV venkovní skříně rozvodu 6 kV na betonový základ - montáž technologické a stavební části trafostanice včetně , odpojovače vn. Neobsahuje zemní práce, základový panelu a patky, transformátor, pojistkový spodek apod., patrony, rozvaděč nn a uzemnění</t>
  </si>
  <si>
    <t>Pol126</t>
  </si>
  <si>
    <t>Montáž vnějšího uzemnění uzemňovacích vodičů v zemi z pozinkované oceli (FeZn) do 120 mm2 - uzemňovacího vedení v zemní kynetě, případně v chráničce odvinutí vodiče ze svitku a oddělení příslušné délky, tvarování pásku, spojování. Neobsahuje výkop a zához</t>
  </si>
  <si>
    <t>1013631044</t>
  </si>
  <si>
    <t>Montáž vnějšího uzemnění uzemňovacích vodičů v zemi z pozinkované oceli (FeZn) do 120 mm2 - uzemňovacího vedení v zemní kynetě, případně v chráničce odvinutí vodiče ze svitku a oddělení příslušné délky, tvarování pásku, spojování. Neobsahuje výkop a zához kabelové kynety a chráničku</t>
  </si>
  <si>
    <t>Pol127</t>
  </si>
  <si>
    <t>Montáž traťových trafostanic 6 kV základové desky venkovní skříně - montáž technologické a stavební části trafostanice včetně , odpojovače vn. Neobsahuje zemní práce, základový panelu a patky, transformátor, pojistkový spodek apod., patrony, rozvaděč nn a</t>
  </si>
  <si>
    <t>-2139860944</t>
  </si>
  <si>
    <t>Montáž traťových trafostanic 6 kV základové desky venkovní skříně - montáž technologické a stavební části trafostanice včetně , odpojovače vn. Neobsahuje zemní práce, základový panelu a patky, transformátor, pojistkový spodek apod., patrony, rozvaděč nn a uzemnění, včetně vyrovnání</t>
  </si>
  <si>
    <t>Pol128</t>
  </si>
  <si>
    <t>Dokončovací práce úprava zapojení stávajících kabelových skříní/rozvaděčů - provedení provizorních úprav zapojení stávajících kabelových skříní nebo rozvaděčů v průběhu výstavby (pro montáž nových i provizorních kabelů, drobné úpravy výstroje apod.) mecha</t>
  </si>
  <si>
    <t>912643399</t>
  </si>
  <si>
    <t>Dokončovací práce úprava zapojení stávajících kabelových skříní/rozvaděčů - provedení provizorních úprav zapojení stávajících kabelových skříní nebo rozvaděčů v průběhu výstavby (pro montáž nových i provizorních kabelů, drobné úpravy výstroje apod.) mechanizmy</t>
  </si>
  <si>
    <t>Pol129</t>
  </si>
  <si>
    <t>Demontáže technologických zařízení vypnutí zařízení a zajištění staveniště, rozsah malá zděná trafostanice 22/0,4 nebo podobný objekt - vypnutí demontovaného zařízení, zajištění staveniště proti dotyku a částí pod napětím</t>
  </si>
  <si>
    <t>1856751298</t>
  </si>
  <si>
    <t>Pol130</t>
  </si>
  <si>
    <t>Demontáže trafostanic venkovní skříně rozvodu 6 kV včetně odpojení</t>
  </si>
  <si>
    <t>2075589764</t>
  </si>
  <si>
    <t>Pol131</t>
  </si>
  <si>
    <t>Vyhotovení výchozí revizní zprávy pro opravné práce pro objem investičních nákladů do 100 000 Kč - celková prohlídka zařízení provozního souboru nebo stavebního objektu včetně měření, zkoušek zařízení tohoto provozního souboru nebo stavebního objektu revi</t>
  </si>
  <si>
    <t>1273209222</t>
  </si>
  <si>
    <t>Vyhotovení výchozí revizní zprávy pro opravné práce pro objem investičních nákladů do 100 000 Kč - celková prohlídka zařízení provozního souboru nebo stavebního objektu včetně měření, zkoušek zařízení tohoto provozního souboru nebo stavebního objektu revizním technikem na zařízení podle požadavku ČSN, včetně hodnocení a vyhotovení celkové revizní zprávy</t>
  </si>
  <si>
    <t>Pol132</t>
  </si>
  <si>
    <t>Provedení technické prohlídky a zkoušky na silnoproudém zařízení, zařízení TV, zařízení NS, transformoven, EPZ pro opravné práce pro objem investičních nákladů přes 500 000 do 1 000 000 Kč - celková prohlídka zařízení provozního souboru nebo stavebního ob</t>
  </si>
  <si>
    <t>509349079</t>
  </si>
  <si>
    <t>Provedení technické prohlídky a zkoušky na silnoproudém zařízení, zařízení TV, zařízení NS, transformoven, EPZ pro opravné práce pro objem investičních nákladů přes 500 000 do 1 000 000 Kč - celková prohlídka zařízení provozního souboru nebo stavebního objektu včetně měření, zařízení tohoto provozního souboru nebo stavebního objektu právnickou osobou na zařízení podle požadavku ČSN, včetně hodnocení a vyhotovení protokolu</t>
  </si>
  <si>
    <t>SO 93-77-01 - Děčín Prostřední Žleb - Dolní Žleb, oprava ukolejnění</t>
  </si>
  <si>
    <t>Pol1</t>
  </si>
  <si>
    <t xml:space="preserve">Vodiče trakčního vedení Ukolejnění s průrazkou T, P, 2T, BP, DS, OK   - 1 vodič</t>
  </si>
  <si>
    <t>117143887</t>
  </si>
  <si>
    <t>Pol2</t>
  </si>
  <si>
    <t xml:space="preserve">Vodiče trakčního vedení Ukolejnění s průrazkou T, P, 2T, BP, DS, OK  - 2 vodiče</t>
  </si>
  <si>
    <t>-1410689280</t>
  </si>
  <si>
    <t>Pol3</t>
  </si>
  <si>
    <t xml:space="preserve">Vodiče trakčního vedení Ukolejnění s průrazkou výzt. dvojice  2T, 2P  - 1 vodič</t>
  </si>
  <si>
    <t>1522641495</t>
  </si>
  <si>
    <t>Pol4</t>
  </si>
  <si>
    <t>Montáž ukolejnění s průrazkou T, P, 2T, BP, DS, OK - 1 vodič</t>
  </si>
  <si>
    <t>1814868301</t>
  </si>
  <si>
    <t>Pol5</t>
  </si>
  <si>
    <t>Montáž ukolejnění s průrazkou T, P, 2T, BP, DS, OK - 2 vodiče</t>
  </si>
  <si>
    <t>391539542</t>
  </si>
  <si>
    <t>Pol6</t>
  </si>
  <si>
    <t>Montáž ukolejnění s průrazkou výzt. dvojice 2T, 2P - 1 vodič</t>
  </si>
  <si>
    <t>1092085205</t>
  </si>
  <si>
    <t>Pol7</t>
  </si>
  <si>
    <t>Demontáže zařízení trakčního vedení svodu ukolejnění konstrukcí a stožárů - demontáž stávajícího zařízení se všemi pomocnými doplňujícími úpravami</t>
  </si>
  <si>
    <t>1746030821</t>
  </si>
  <si>
    <t>Pol8</t>
  </si>
  <si>
    <t>Aktualizace KSU a TP dle kolejových postupů za 100 m zprovozňované skupiny - po každém stavebním postupu</t>
  </si>
  <si>
    <t>-1730509122</t>
  </si>
  <si>
    <t>Pol133</t>
  </si>
  <si>
    <t>Vyhotovení výchozí revizní zprávy pro opravné práce pro objem investičních nákladů přes 100 000 do 500 000 Kč - celková prohlídka zařízení provozního souboru nebo stavebního objektu včetně měření, zkoušek zařízení tohoto provozního souboru nebo stavebního</t>
  </si>
  <si>
    <t>-28685251</t>
  </si>
  <si>
    <t>Vyhotovení výchozí revizní zprávy pro opravné práce pro objem investičních nákladů přes 100 000 do 500 000 Kč - celková prohlídka zařízení provozního souboru nebo stavebního objektu včetně měření, zkoušek zařízení tohoto provozního souboru nebo stavebního objektu revizním technikem na zařízení podle požadavku ČSN, včetně hodnocení a vyhotovení celkové revizní zprávy</t>
  </si>
  <si>
    <t>SO 98-98 - Všeobecný objekt</t>
  </si>
  <si>
    <t>VSEOB001</t>
  </si>
  <si>
    <t>Geodetická dokumentace skutečného provedení stavby</t>
  </si>
  <si>
    <t>KPL</t>
  </si>
  <si>
    <t>-29597919</t>
  </si>
  <si>
    <t xml:space="preserve">Položka zahrnuje veškeré činnosti nezbytné k vypracování dokumentace skutečného provedení dle SOD na zhotovení stavby a v rozsahu vyhlášky č. 499/2006 Sb., v platném znění,  a dle požadavků VTP a ZTP. Jedná se o souhrn činností zahrnujících vyhotovení dokumentace skutečného provedení stavby, která mimo jiné zahrnuje geodetické měření, zapracování všech změn během výstavby, geometrické plány pro zápis vlastnických a jiných věcných práv do katastru nemovitostí, výsledné měřící protokoly, aktuální údaje apod.</t>
  </si>
  <si>
    <t>Poznámka k položce:_x000d_
Vypracování geodetické části dokumentace skutečného provedení</t>
  </si>
  <si>
    <t>VSEOB002</t>
  </si>
  <si>
    <t>Dokumentace skutečného provedení v listinné formě</t>
  </si>
  <si>
    <t>1451002773</t>
  </si>
  <si>
    <t xml:space="preserve">Položka zahrnuje veškeré činnosti nezbytné k vypracování dokumentace skutečného provedení dle SOD na zhotovení stavby a v rozsahu vyhlášky č. 499/2006 Sb. v platném znění a dle požadavků VTP a ZTP.  Jedná se o souhrn činností zahrnujících vyhotovení dokumentace skutečného provedení stavby v předepsaném počtu, která mimo jiné zahrnuje , zapracování všech změn během výstavby, výsledné měřící protokoly, aktuální údaje a dokumenty k zařízení (vlastní SW, knihy kabelových plánů s měřícími protokoly a protokoly o jejich uložení, předpisy pro obsluhu, doklady ověřovacího provozu apod.), závěrečnou zprávu o nakládání s odpady apod</t>
  </si>
  <si>
    <t>Poznámka k položce:_x000d_
Vypracování technické části dokumentace skutečného provedení</t>
  </si>
  <si>
    <t>VSEOB003</t>
  </si>
  <si>
    <t>Dokumentace skutečného provedení v elektronické formě</t>
  </si>
  <si>
    <t>1861274175</t>
  </si>
  <si>
    <t>Položka zahrnuje veškeré činnosti nezbytné k vypracování kompletní elketroniké dokumentace skutečného provedení dle SOD na zhotovení stavby a v rozsahu vyhlášky č. 499/2006 Sb. v platném znění a dle požadavků VTP a ZTP.</t>
  </si>
  <si>
    <t>Poznámka k položce:_x000d_
Vypracování kompletní dokumentace skutečného provedení v elektronické formě.</t>
  </si>
  <si>
    <t>VSEOB004</t>
  </si>
  <si>
    <t>Projektová dokumentace pro provádění stavby (PDPS)</t>
  </si>
  <si>
    <t>-826530922</t>
  </si>
  <si>
    <t>Položka zahrnuje veškeré činnosti nezbytné k vypracování projektové dokumentace pro provádění stavby (dále také PDPS), které doplňuje a upřesňuje projektovou dokumentaci pro stavební povolení nebo do ohlášení stavby do úplného obsahu stupně dokumentace pro provádění stavby. Jedná se o dopracování PDPS u následujících SO a PS:</t>
  </si>
  <si>
    <t>Poznámka k položce:_x000d_
Vypracování PDPS u vybraných SO a PS viz. technická specifikace položky.</t>
  </si>
  <si>
    <t>PS 92-03-41 Oprava SpS – technologická část</t>
  </si>
  <si>
    <t>SO 93-77-01 Oprava ukolejnění</t>
  </si>
</sst>
</file>

<file path=xl/styles.xml><?xml version="1.0" encoding="utf-8"?>
<styleSheet xmlns="http://schemas.openxmlformats.org/spreadsheetml/2006/main">
  <numFmts count="4">
    <numFmt numFmtId="164" formatCode="#,##0.00%"/>
    <numFmt numFmtId="165" formatCode="dd\.mm\.yyyy"/>
    <numFmt numFmtId="166" formatCode="#,##0.00000"/>
    <numFmt numFmtId="167" formatCode="#,##0.000"/>
  </numFmts>
  <fonts count="42">
    <font>
      <sz val="8"/>
      <name val="Arial CE"/>
      <family val="2"/>
    </font>
    <font>
      <sz val="10"/>
      <color rgb="FF969696"/>
      <name val="Arial CE"/>
    </font>
    <font>
      <sz val="10"/>
      <name val="Arial CE"/>
    </font>
    <font>
      <b/>
      <sz val="11"/>
      <name val="Arial CE"/>
    </font>
    <font>
      <b/>
      <sz val="12"/>
      <name val="Arial CE"/>
    </font>
    <font>
      <sz val="11"/>
      <name val="Arial CE"/>
    </font>
    <font>
      <sz val="12"/>
      <color rgb="FF003366"/>
      <name val="Arial CE"/>
    </font>
    <font>
      <sz val="8"/>
      <color rgb="FF003366"/>
      <name val="Arial CE"/>
    </font>
    <font>
      <sz val="10"/>
      <color rgb="FF003366"/>
      <name val="Arial CE"/>
    </font>
    <font>
      <sz val="8"/>
      <color rgb="FF505050"/>
      <name val="Arial CE"/>
    </font>
    <font>
      <sz val="8"/>
      <color rgb="FFFF0000"/>
      <name val="Arial CE"/>
    </font>
    <font>
      <sz val="8"/>
      <color rgb="FF800080"/>
      <name val="Arial CE"/>
    </font>
    <font>
      <sz val="8"/>
      <color rgb="FF0000A8"/>
      <name val="Arial CE"/>
    </font>
    <font>
      <sz val="8"/>
      <color rgb="FFFFFFFF"/>
      <name val="Arial CE"/>
    </font>
    <font>
      <b/>
      <sz val="14"/>
      <name val="Arial CE"/>
    </font>
    <font>
      <sz val="8"/>
      <color rgb="FF3366FF"/>
      <name val="Arial CE"/>
    </font>
    <font>
      <b/>
      <sz val="12"/>
      <color rgb="FF969696"/>
      <name val="Arial CE"/>
    </font>
    <font>
      <b/>
      <sz val="8"/>
      <color rgb="FF969696"/>
      <name val="Arial CE"/>
    </font>
    <font>
      <b/>
      <sz val="10"/>
      <name val="Arial CE"/>
    </font>
    <font>
      <b/>
      <sz val="10"/>
      <color rgb="FF969696"/>
      <name val="Arial CE"/>
    </font>
    <font>
      <b/>
      <sz val="10"/>
      <color rgb="FF464646"/>
      <name val="Arial CE"/>
    </font>
    <font>
      <sz val="12"/>
      <color rgb="FF969696"/>
      <name val="Arial CE"/>
    </font>
    <font>
      <sz val="8"/>
      <color rgb="FF969696"/>
      <name val="Arial CE"/>
    </font>
    <font>
      <sz val="9"/>
      <name val="Arial CE"/>
    </font>
    <font>
      <sz val="9"/>
      <color rgb="FF969696"/>
      <name val="Arial CE"/>
    </font>
    <font>
      <b/>
      <sz val="12"/>
      <color rgb="FF960000"/>
      <name val="Arial CE"/>
    </font>
    <font>
      <sz val="12"/>
      <name val="Arial CE"/>
    </font>
    <font>
      <sz val="18"/>
      <color theme="10"/>
      <name val="Wingdings 2"/>
    </font>
    <font>
      <b/>
      <sz val="11"/>
      <color rgb="FF003366"/>
      <name val="Arial CE"/>
    </font>
    <font>
      <sz val="11"/>
      <color rgb="FF003366"/>
      <name val="Arial CE"/>
    </font>
    <font>
      <sz val="11"/>
      <color rgb="FF969696"/>
      <name val="Arial CE"/>
    </font>
    <font>
      <b/>
      <sz val="10"/>
      <color rgb="FF003366"/>
      <name val="Arial CE"/>
    </font>
    <font>
      <sz val="10"/>
      <color rgb="FF3366FF"/>
      <name val="Arial CE"/>
    </font>
    <font>
      <b/>
      <sz val="12"/>
      <color rgb="FF800000"/>
      <name val="Arial CE"/>
    </font>
    <font>
      <sz val="8"/>
      <color rgb="FF960000"/>
      <name val="Arial CE"/>
    </font>
    <font>
      <b/>
      <sz val="8"/>
      <name val="Arial CE"/>
    </font>
    <font>
      <i/>
      <sz val="9"/>
      <color rgb="FF0000FF"/>
      <name val="Arial CE"/>
    </font>
    <font>
      <i/>
      <sz val="8"/>
      <color rgb="FF0000FF"/>
      <name val="Arial CE"/>
    </font>
    <font>
      <sz val="7"/>
      <color rgb="FF969696"/>
      <name val="Arial CE"/>
    </font>
    <font>
      <sz val="7"/>
      <name val="Arial CE"/>
    </font>
    <font>
      <i/>
      <sz val="7"/>
      <color rgb="FF969696"/>
      <name val="Arial CE"/>
    </font>
    <font>
      <u/>
      <sz val="11"/>
      <color theme="10"/>
      <name val="Calibri"/>
      <scheme val="minor"/>
    </font>
  </fonts>
  <fills count="5">
    <fill>
      <patternFill patternType="none"/>
    </fill>
    <fill>
      <patternFill patternType="gray125"/>
    </fill>
    <fill>
      <patternFill patternType="solid">
        <fgColor rgb="FFFFFFCC"/>
      </patternFill>
    </fill>
    <fill>
      <patternFill patternType="solid">
        <fgColor rgb="FFBEBEBE"/>
      </patternFill>
    </fill>
    <fill>
      <patternFill patternType="solid">
        <fgColor rgb="FFD2D2D2"/>
      </patternFill>
    </fill>
  </fills>
  <borders count="23">
    <border/>
    <border>
      <left style="thin">
        <color rgb="FF000000"/>
      </left>
      <top style="thin">
        <color rgb="FF000000"/>
      </top>
    </border>
    <border>
      <top style="thin">
        <color rgb="FF000000"/>
      </top>
    </border>
    <border>
      <left style="thin">
        <color rgb="FF000000"/>
      </left>
    </border>
    <border>
      <top style="hair">
        <color rgb="FF000000"/>
      </top>
    </border>
    <border>
      <bottom style="hair">
        <color rgb="FF000000"/>
      </bottom>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left style="thin">
        <color rgb="FF000000"/>
      </left>
      <bottom style="thin">
        <color rgb="FF000000"/>
      </bottom>
    </border>
    <border>
      <bottom style="thin">
        <color rgb="FF000000"/>
      </bottom>
    </border>
    <border>
      <left style="hair">
        <color rgb="FF969696"/>
      </left>
      <top style="hair">
        <color rgb="FF969696"/>
      </top>
    </border>
    <border>
      <top style="hair">
        <color rgb="FF969696"/>
      </top>
    </border>
    <border>
      <right style="hair">
        <color rgb="FF969696"/>
      </right>
      <top style="hair">
        <color rgb="FF969696"/>
      </top>
    </border>
    <border>
      <left style="hair">
        <color rgb="FF969696"/>
      </left>
    </border>
    <border>
      <right style="hair">
        <color rgb="FF969696"/>
      </right>
    </border>
    <border>
      <left style="hair">
        <color rgb="FF969696"/>
      </left>
      <top style="hair">
        <color rgb="FF969696"/>
      </top>
      <bottom style="hair">
        <color rgb="FF969696"/>
      </bottom>
    </border>
    <border>
      <top style="hair">
        <color rgb="FF969696"/>
      </top>
      <bottom style="hair">
        <color rgb="FF969696"/>
      </bottom>
    </border>
    <border>
      <right style="hair">
        <color rgb="FF969696"/>
      </right>
      <top style="hair">
        <color rgb="FF969696"/>
      </top>
      <bottom style="hair">
        <color rgb="FF969696"/>
      </bottom>
    </border>
    <border>
      <left style="hair">
        <color rgb="FF969696"/>
      </left>
      <bottom style="hair">
        <color rgb="FF969696"/>
      </bottom>
    </border>
    <border>
      <bottom style="hair">
        <color rgb="FF969696"/>
      </bottom>
    </border>
    <border>
      <right style="hair">
        <color rgb="FF969696"/>
      </right>
      <bottom style="hair">
        <color rgb="FF969696"/>
      </bottom>
    </border>
    <border>
      <left style="hair">
        <color rgb="FF969696"/>
      </left>
      <right style="hair">
        <color rgb="FF969696"/>
      </right>
      <top style="hair">
        <color rgb="FF969696"/>
      </top>
      <bottom style="hair">
        <color rgb="FF969696"/>
      </bottom>
    </border>
  </borders>
  <cellStyleXfs count="2">
    <xf numFmtId="0" fontId="0" fillId="0" borderId="0"/>
    <xf numFmtId="0" fontId="41" fillId="0" borderId="0" applyNumberFormat="0" applyFill="0" applyBorder="0" applyAlignment="0" applyProtection="0"/>
  </cellStyleXfs>
  <cellXfs count="328">
    <xf numFmtId="0" fontId="0" fillId="0" borderId="0" xfId="0"/>
    <xf numFmtId="0" fontId="0" fillId="0" borderId="0" xfId="0"/>
    <xf numFmtId="0" fontId="0" fillId="0" borderId="0" xfId="0"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0" fillId="0" borderId="0" xfId="0" applyAlignment="1">
      <alignment vertical="center" wrapText="1"/>
    </xf>
    <xf numFmtId="0" fontId="0" fillId="0" borderId="0" xfId="0" applyAlignment="1">
      <alignment horizontal="center" vertical="center" wrapText="1"/>
    </xf>
    <xf numFmtId="0" fontId="6" fillId="0" borderId="0" xfId="0" applyFont="1" applyAlignment="1">
      <alignment vertical="center"/>
    </xf>
    <xf numFmtId="0" fontId="7" fillId="0" borderId="0" xfId="0" applyFont="1" applyAlignment="1"/>
    <xf numFmtId="0" fontId="8" fillId="0" borderId="0" xfId="0" applyFont="1" applyAlignment="1">
      <alignment vertical="center"/>
    </xf>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12" fillId="0" borderId="0" xfId="0" applyFont="1" applyAlignment="1">
      <alignment vertical="center"/>
    </xf>
    <xf numFmtId="0" fontId="13" fillId="0" borderId="0" xfId="0" applyFont="1" applyAlignment="1">
      <alignment horizontal="left" vertical="center"/>
    </xf>
    <xf numFmtId="0" fontId="0" fillId="0" borderId="0" xfId="0" applyFont="1" applyAlignment="1">
      <alignment horizontal="left" vertical="center"/>
    </xf>
    <xf numFmtId="0" fontId="0" fillId="0" borderId="1" xfId="0" applyBorder="1" applyProtection="1"/>
    <xf numFmtId="0" fontId="0" fillId="0" borderId="2" xfId="0" applyBorder="1" applyProtection="1"/>
    <xf numFmtId="0" fontId="0" fillId="0" borderId="3" xfId="0" applyBorder="1"/>
    <xf numFmtId="0" fontId="0" fillId="0" borderId="3" xfId="0" applyBorder="1" applyProtection="1"/>
    <xf numFmtId="0" fontId="0" fillId="0" borderId="0" xfId="0" applyProtection="1"/>
    <xf numFmtId="0" fontId="14" fillId="0" borderId="0" xfId="0" applyFont="1" applyAlignment="1" applyProtection="1">
      <alignment horizontal="left" vertical="center"/>
    </xf>
    <xf numFmtId="0" fontId="15" fillId="0" borderId="0" xfId="0" applyFont="1" applyAlignment="1">
      <alignment horizontal="left" vertical="center"/>
    </xf>
    <xf numFmtId="0" fontId="16" fillId="0" borderId="0" xfId="0" applyFont="1" applyAlignment="1">
      <alignment horizontal="left" vertical="center"/>
    </xf>
    <xf numFmtId="0" fontId="1" fillId="0" borderId="0" xfId="0" applyFont="1" applyAlignment="1" applyProtection="1">
      <alignment horizontal="left" vertical="top"/>
    </xf>
    <xf numFmtId="0" fontId="2" fillId="0" borderId="0" xfId="0" applyFont="1" applyAlignment="1" applyProtection="1">
      <alignment horizontal="left" vertical="center"/>
    </xf>
    <xf numFmtId="0" fontId="17" fillId="0" borderId="0" xfId="0" applyFont="1" applyAlignment="1">
      <alignment horizontal="left" vertical="top" wrapText="1"/>
    </xf>
    <xf numFmtId="0" fontId="3" fillId="0" borderId="0" xfId="0" applyFont="1" applyAlignment="1" applyProtection="1">
      <alignment horizontal="left" vertical="top"/>
    </xf>
    <xf numFmtId="0" fontId="3" fillId="0" borderId="0" xfId="0" applyFont="1" applyAlignment="1" applyProtection="1">
      <alignment horizontal="left" vertical="top" wrapText="1"/>
    </xf>
    <xf numFmtId="0" fontId="17" fillId="0" borderId="0" xfId="0" applyFont="1" applyAlignment="1">
      <alignment horizontal="left" vertical="center"/>
    </xf>
    <xf numFmtId="0" fontId="1" fillId="0" borderId="0" xfId="0" applyFont="1" applyAlignment="1" applyProtection="1">
      <alignment horizontal="left" vertical="center"/>
    </xf>
    <xf numFmtId="0" fontId="2" fillId="2" borderId="0" xfId="0" applyFont="1" applyFill="1" applyAlignment="1" applyProtection="1">
      <alignment horizontal="left" vertical="center"/>
      <protection locked="0"/>
    </xf>
    <xf numFmtId="49" fontId="2" fillId="2" borderId="0" xfId="0" applyNumberFormat="1" applyFont="1" applyFill="1" applyAlignment="1" applyProtection="1">
      <alignment horizontal="left" vertical="center"/>
      <protection locked="0"/>
    </xf>
    <xf numFmtId="49" fontId="2" fillId="0" borderId="0" xfId="0" applyNumberFormat="1" applyFont="1" applyAlignment="1" applyProtection="1">
      <alignment horizontal="left" vertical="center"/>
    </xf>
    <xf numFmtId="0" fontId="2" fillId="0" borderId="0" xfId="0" applyFont="1" applyAlignment="1" applyProtection="1">
      <alignment horizontal="left" vertical="center" wrapText="1"/>
    </xf>
    <xf numFmtId="0" fontId="0" fillId="0" borderId="4" xfId="0" applyBorder="1" applyProtection="1"/>
    <xf numFmtId="0" fontId="0" fillId="0" borderId="0" xfId="0" applyFont="1" applyAlignment="1">
      <alignment vertical="center"/>
    </xf>
    <xf numFmtId="0" fontId="0" fillId="0" borderId="3" xfId="0" applyFont="1" applyBorder="1" applyAlignment="1" applyProtection="1">
      <alignment vertical="center"/>
    </xf>
    <xf numFmtId="0" fontId="0" fillId="0" borderId="0" xfId="0" applyFont="1" applyAlignment="1" applyProtection="1">
      <alignment vertical="center"/>
    </xf>
    <xf numFmtId="0" fontId="18" fillId="0" borderId="5" xfId="0" applyFont="1" applyBorder="1" applyAlignment="1" applyProtection="1">
      <alignment horizontal="left" vertical="center"/>
    </xf>
    <xf numFmtId="0" fontId="0" fillId="0" borderId="5" xfId="0" applyFont="1" applyBorder="1" applyAlignment="1" applyProtection="1">
      <alignment vertical="center"/>
    </xf>
    <xf numFmtId="4" fontId="18" fillId="0" borderId="5" xfId="0" applyNumberFormat="1" applyFont="1" applyBorder="1" applyAlignment="1" applyProtection="1">
      <alignment vertical="center"/>
    </xf>
    <xf numFmtId="0" fontId="0" fillId="0" borderId="3" xfId="0" applyFont="1" applyBorder="1" applyAlignment="1">
      <alignment vertical="center"/>
    </xf>
    <xf numFmtId="0" fontId="1" fillId="0" borderId="0" xfId="0" applyFont="1" applyAlignment="1" applyProtection="1">
      <alignment horizontal="right" vertical="center"/>
    </xf>
    <xf numFmtId="0" fontId="1" fillId="0" borderId="3" xfId="0" applyFont="1" applyBorder="1" applyAlignment="1" applyProtection="1">
      <alignment vertical="center"/>
    </xf>
    <xf numFmtId="0" fontId="1" fillId="0" borderId="0" xfId="0" applyFont="1" applyAlignment="1" applyProtection="1">
      <alignment vertical="center"/>
    </xf>
    <xf numFmtId="164" fontId="1" fillId="0" borderId="0" xfId="0" applyNumberFormat="1" applyFont="1" applyAlignment="1" applyProtection="1">
      <alignment horizontal="left" vertical="center"/>
    </xf>
    <xf numFmtId="4" fontId="19" fillId="0" borderId="0" xfId="0" applyNumberFormat="1" applyFont="1" applyAlignment="1" applyProtection="1">
      <alignment vertical="center"/>
    </xf>
    <xf numFmtId="0" fontId="1" fillId="0" borderId="3" xfId="0" applyFont="1" applyBorder="1" applyAlignment="1">
      <alignment vertical="center"/>
    </xf>
    <xf numFmtId="0" fontId="19" fillId="0" borderId="0" xfId="0" applyFont="1" applyAlignment="1">
      <alignment horizontal="left" vertical="center"/>
    </xf>
    <xf numFmtId="0" fontId="0" fillId="3" borderId="0" xfId="0" applyFont="1" applyFill="1" applyAlignment="1" applyProtection="1">
      <alignment vertical="center"/>
    </xf>
    <xf numFmtId="0" fontId="4" fillId="3" borderId="6" xfId="0" applyFont="1" applyFill="1" applyBorder="1" applyAlignment="1" applyProtection="1">
      <alignment horizontal="left" vertical="center"/>
    </xf>
    <xf numFmtId="0" fontId="0" fillId="3" borderId="7" xfId="0" applyFont="1" applyFill="1" applyBorder="1" applyAlignment="1" applyProtection="1">
      <alignment vertical="center"/>
    </xf>
    <xf numFmtId="0" fontId="4" fillId="3" borderId="7" xfId="0" applyFont="1" applyFill="1" applyBorder="1" applyAlignment="1" applyProtection="1">
      <alignment horizontal="center" vertical="center"/>
    </xf>
    <xf numFmtId="0" fontId="4" fillId="3" borderId="7" xfId="0" applyFont="1" applyFill="1" applyBorder="1" applyAlignment="1" applyProtection="1">
      <alignment horizontal="left" vertical="center"/>
    </xf>
    <xf numFmtId="4" fontId="4" fillId="3" borderId="7" xfId="0" applyNumberFormat="1" applyFont="1" applyFill="1" applyBorder="1" applyAlignment="1" applyProtection="1">
      <alignment vertical="center"/>
    </xf>
    <xf numFmtId="0" fontId="0" fillId="3" borderId="8" xfId="0" applyFont="1" applyFill="1" applyBorder="1" applyAlignment="1" applyProtection="1">
      <alignment vertical="center"/>
    </xf>
    <xf numFmtId="0" fontId="0" fillId="0" borderId="3" xfId="0" applyBorder="1" applyAlignment="1" applyProtection="1">
      <alignment vertical="center"/>
    </xf>
    <xf numFmtId="0" fontId="0" fillId="0" borderId="0" xfId="0" applyAlignment="1" applyProtection="1">
      <alignment vertical="center"/>
    </xf>
    <xf numFmtId="0" fontId="20" fillId="0" borderId="4" xfId="0" applyFont="1" applyBorder="1" applyAlignment="1" applyProtection="1">
      <alignment horizontal="left" vertical="center"/>
    </xf>
    <xf numFmtId="0" fontId="0" fillId="0" borderId="4" xfId="0" applyBorder="1" applyAlignment="1" applyProtection="1">
      <alignment vertical="center"/>
    </xf>
    <xf numFmtId="0" fontId="0" fillId="0" borderId="3" xfId="0" applyBorder="1" applyAlignment="1">
      <alignment vertical="center"/>
    </xf>
    <xf numFmtId="0" fontId="1" fillId="0" borderId="5" xfId="0" applyFont="1" applyBorder="1" applyAlignment="1" applyProtection="1">
      <alignment horizontal="left" vertical="center"/>
    </xf>
    <xf numFmtId="0" fontId="0" fillId="0" borderId="4" xfId="0" applyFont="1" applyBorder="1" applyAlignment="1" applyProtection="1">
      <alignment vertical="center"/>
    </xf>
    <xf numFmtId="0" fontId="0" fillId="0" borderId="9" xfId="0" applyFont="1" applyBorder="1" applyAlignment="1" applyProtection="1">
      <alignment vertical="center"/>
    </xf>
    <xf numFmtId="0" fontId="0" fillId="0" borderId="10" xfId="0" applyFont="1" applyBorder="1" applyAlignment="1" applyProtection="1">
      <alignment vertical="center"/>
    </xf>
    <xf numFmtId="0" fontId="0" fillId="0" borderId="1" xfId="0" applyFont="1" applyBorder="1" applyAlignment="1" applyProtection="1">
      <alignment vertical="center"/>
    </xf>
    <xf numFmtId="0" fontId="0" fillId="0" borderId="2" xfId="0" applyFont="1" applyBorder="1" applyAlignment="1" applyProtection="1">
      <alignment vertical="center"/>
    </xf>
    <xf numFmtId="0" fontId="2" fillId="0" borderId="3" xfId="0" applyFont="1" applyBorder="1" applyAlignment="1" applyProtection="1">
      <alignment vertical="center"/>
    </xf>
    <xf numFmtId="0" fontId="2" fillId="0" borderId="0" xfId="0" applyFont="1" applyAlignment="1" applyProtection="1">
      <alignment vertical="center"/>
    </xf>
    <xf numFmtId="0" fontId="2" fillId="0" borderId="3" xfId="0" applyFont="1" applyBorder="1" applyAlignment="1">
      <alignment vertical="center"/>
    </xf>
    <xf numFmtId="0" fontId="3" fillId="0" borderId="3" xfId="0" applyFont="1" applyBorder="1" applyAlignment="1" applyProtection="1">
      <alignment vertical="center"/>
    </xf>
    <xf numFmtId="0" fontId="3" fillId="0" borderId="0" xfId="0" applyFont="1" applyAlignment="1" applyProtection="1">
      <alignment horizontal="left" vertical="center"/>
    </xf>
    <xf numFmtId="0" fontId="3" fillId="0" borderId="0" xfId="0" applyFont="1" applyAlignment="1" applyProtection="1">
      <alignment vertical="center"/>
    </xf>
    <xf numFmtId="0" fontId="3" fillId="0" borderId="0" xfId="0" applyFont="1" applyAlignment="1" applyProtection="1">
      <alignment horizontal="left" vertical="center" wrapText="1"/>
    </xf>
    <xf numFmtId="0" fontId="3" fillId="0" borderId="3" xfId="0" applyFont="1" applyBorder="1" applyAlignment="1">
      <alignment vertical="center"/>
    </xf>
    <xf numFmtId="0" fontId="18" fillId="0" borderId="0" xfId="0" applyFont="1" applyAlignment="1" applyProtection="1">
      <alignment vertical="center"/>
    </xf>
    <xf numFmtId="165" fontId="2" fillId="0" borderId="0" xfId="0" applyNumberFormat="1" applyFont="1" applyAlignment="1" applyProtection="1">
      <alignment horizontal="left" vertical="center"/>
    </xf>
    <xf numFmtId="0" fontId="2" fillId="0" borderId="0" xfId="0" applyFont="1" applyAlignment="1" applyProtection="1">
      <alignment vertical="center" wrapText="1"/>
    </xf>
    <xf numFmtId="0" fontId="21" fillId="0" borderId="11" xfId="0" applyFont="1" applyBorder="1" applyAlignment="1">
      <alignment horizontal="center" vertical="center"/>
    </xf>
    <xf numFmtId="0" fontId="21" fillId="0" borderId="12" xfId="0" applyFont="1" applyBorder="1" applyAlignment="1">
      <alignment horizontal="left" vertical="center"/>
    </xf>
    <xf numFmtId="0" fontId="0" fillId="0" borderId="12" xfId="0" applyBorder="1" applyAlignment="1">
      <alignment vertical="center"/>
    </xf>
    <xf numFmtId="0" fontId="0" fillId="0" borderId="13" xfId="0" applyBorder="1" applyAlignment="1">
      <alignment vertical="center"/>
    </xf>
    <xf numFmtId="0" fontId="22" fillId="0" borderId="14" xfId="0" applyFont="1" applyBorder="1" applyAlignment="1">
      <alignment horizontal="left" vertical="center"/>
    </xf>
    <xf numFmtId="0" fontId="22" fillId="0" borderId="0" xfId="0" applyFont="1" applyBorder="1" applyAlignment="1">
      <alignment horizontal="left" vertical="center"/>
    </xf>
    <xf numFmtId="0" fontId="0" fillId="0" borderId="0" xfId="0" applyFont="1" applyBorder="1" applyAlignment="1">
      <alignment vertical="center"/>
    </xf>
    <xf numFmtId="0" fontId="0" fillId="0" borderId="15" xfId="0" applyFont="1" applyBorder="1" applyAlignment="1">
      <alignment vertical="center"/>
    </xf>
    <xf numFmtId="0" fontId="22" fillId="0" borderId="14" xfId="0" applyFont="1" applyBorder="1" applyAlignment="1" applyProtection="1">
      <alignment horizontal="left" vertical="center"/>
    </xf>
    <xf numFmtId="0" fontId="22" fillId="0" borderId="0" xfId="0" applyFont="1" applyBorder="1" applyAlignment="1" applyProtection="1">
      <alignment horizontal="left" vertical="center"/>
    </xf>
    <xf numFmtId="0" fontId="0" fillId="0" borderId="0" xfId="0" applyFont="1" applyBorder="1" applyAlignment="1" applyProtection="1">
      <alignment vertical="center"/>
    </xf>
    <xf numFmtId="0" fontId="0" fillId="0" borderId="15" xfId="0" applyFont="1" applyBorder="1" applyAlignment="1" applyProtection="1">
      <alignment vertical="center"/>
    </xf>
    <xf numFmtId="0" fontId="23" fillId="4" borderId="6" xfId="0" applyFont="1" applyFill="1" applyBorder="1" applyAlignment="1" applyProtection="1">
      <alignment horizontal="center" vertical="center"/>
    </xf>
    <xf numFmtId="0" fontId="23" fillId="4" borderId="7" xfId="0" applyFont="1" applyFill="1" applyBorder="1" applyAlignment="1" applyProtection="1">
      <alignment horizontal="left" vertical="center"/>
    </xf>
    <xf numFmtId="0" fontId="0" fillId="4" borderId="7" xfId="0" applyFont="1" applyFill="1" applyBorder="1" applyAlignment="1" applyProtection="1">
      <alignment vertical="center"/>
    </xf>
    <xf numFmtId="0" fontId="23" fillId="4" borderId="7" xfId="0" applyFont="1" applyFill="1" applyBorder="1" applyAlignment="1" applyProtection="1">
      <alignment horizontal="center" vertical="center"/>
    </xf>
    <xf numFmtId="0" fontId="23" fillId="4" borderId="7" xfId="0" applyFont="1" applyFill="1" applyBorder="1" applyAlignment="1" applyProtection="1">
      <alignment horizontal="right" vertical="center"/>
    </xf>
    <xf numFmtId="0" fontId="23" fillId="4" borderId="8" xfId="0" applyFont="1" applyFill="1" applyBorder="1" applyAlignment="1" applyProtection="1">
      <alignment horizontal="left" vertical="center"/>
    </xf>
    <xf numFmtId="0" fontId="23" fillId="4" borderId="0" xfId="0" applyFont="1" applyFill="1" applyAlignment="1" applyProtection="1">
      <alignment horizontal="center" vertical="center"/>
    </xf>
    <xf numFmtId="0" fontId="24" fillId="0" borderId="16" xfId="0" applyFont="1" applyBorder="1" applyAlignment="1" applyProtection="1">
      <alignment horizontal="center" vertical="center" wrapText="1"/>
    </xf>
    <xf numFmtId="0" fontId="24" fillId="0" borderId="17" xfId="0" applyFont="1" applyBorder="1" applyAlignment="1" applyProtection="1">
      <alignment horizontal="center" vertical="center" wrapText="1"/>
    </xf>
    <xf numFmtId="0" fontId="24" fillId="0" borderId="18" xfId="0" applyFont="1" applyBorder="1" applyAlignment="1" applyProtection="1">
      <alignment horizontal="center" vertical="center" wrapText="1"/>
    </xf>
    <xf numFmtId="0" fontId="0" fillId="0" borderId="11" xfId="0" applyFont="1" applyBorder="1" applyAlignment="1" applyProtection="1">
      <alignment vertical="center"/>
    </xf>
    <xf numFmtId="0" fontId="0" fillId="0" borderId="12" xfId="0" applyFont="1" applyBorder="1" applyAlignment="1" applyProtection="1">
      <alignment vertical="center"/>
    </xf>
    <xf numFmtId="0" fontId="0" fillId="0" borderId="13" xfId="0" applyFont="1" applyBorder="1" applyAlignment="1" applyProtection="1">
      <alignment vertical="center"/>
    </xf>
    <xf numFmtId="0" fontId="4" fillId="0" borderId="3" xfId="0" applyFont="1" applyBorder="1" applyAlignment="1" applyProtection="1">
      <alignment vertical="center"/>
    </xf>
    <xf numFmtId="0" fontId="25" fillId="0" borderId="0" xfId="0" applyFont="1" applyAlignment="1" applyProtection="1">
      <alignment horizontal="left" vertical="center"/>
    </xf>
    <xf numFmtId="0" fontId="25" fillId="0" borderId="0" xfId="0" applyFont="1" applyAlignment="1" applyProtection="1">
      <alignment vertical="center"/>
    </xf>
    <xf numFmtId="4" fontId="25" fillId="0" borderId="0" xfId="0" applyNumberFormat="1" applyFont="1" applyAlignment="1" applyProtection="1">
      <alignment horizontal="right" vertical="center"/>
    </xf>
    <xf numFmtId="4" fontId="25" fillId="0" borderId="0" xfId="0" applyNumberFormat="1" applyFont="1" applyAlignment="1" applyProtection="1">
      <alignment vertical="center"/>
    </xf>
    <xf numFmtId="0" fontId="4" fillId="0" borderId="0" xfId="0" applyFont="1" applyAlignment="1" applyProtection="1">
      <alignment horizontal="center" vertical="center"/>
    </xf>
    <xf numFmtId="0" fontId="4" fillId="0" borderId="3" xfId="0" applyFont="1" applyBorder="1" applyAlignment="1">
      <alignment vertical="center"/>
    </xf>
    <xf numFmtId="4" fontId="21" fillId="0" borderId="14" xfId="0" applyNumberFormat="1" applyFont="1" applyBorder="1" applyAlignment="1" applyProtection="1">
      <alignment vertical="center"/>
    </xf>
    <xf numFmtId="4" fontId="21" fillId="0" borderId="0" xfId="0" applyNumberFormat="1" applyFont="1" applyBorder="1" applyAlignment="1" applyProtection="1">
      <alignment vertical="center"/>
    </xf>
    <xf numFmtId="166" fontId="21" fillId="0" borderId="0" xfId="0" applyNumberFormat="1" applyFont="1" applyBorder="1" applyAlignment="1" applyProtection="1">
      <alignment vertical="center"/>
    </xf>
    <xf numFmtId="4" fontId="21" fillId="0" borderId="15" xfId="0" applyNumberFormat="1" applyFont="1" applyBorder="1" applyAlignment="1" applyProtection="1">
      <alignment vertical="center"/>
    </xf>
    <xf numFmtId="0" fontId="4" fillId="0" borderId="0" xfId="0" applyFont="1" applyAlignment="1">
      <alignment horizontal="left" vertical="center"/>
    </xf>
    <xf numFmtId="0" fontId="26" fillId="0" borderId="0" xfId="0" applyFont="1" applyAlignment="1">
      <alignment horizontal="left" vertical="center"/>
    </xf>
    <xf numFmtId="0" fontId="27" fillId="0" borderId="0" xfId="1" applyFont="1" applyAlignment="1">
      <alignment horizontal="center" vertical="center"/>
    </xf>
    <xf numFmtId="0" fontId="5" fillId="0" borderId="3" xfId="0" applyFont="1" applyBorder="1" applyAlignment="1" applyProtection="1">
      <alignment vertical="center"/>
    </xf>
    <xf numFmtId="0" fontId="28" fillId="0" borderId="0" xfId="0" applyFont="1" applyAlignment="1" applyProtection="1">
      <alignment vertical="center"/>
    </xf>
    <xf numFmtId="0" fontId="28" fillId="0" borderId="0" xfId="0" applyFont="1" applyAlignment="1" applyProtection="1">
      <alignment horizontal="left" vertical="center" wrapText="1"/>
    </xf>
    <xf numFmtId="0" fontId="29" fillId="0" borderId="0" xfId="0" applyFont="1" applyAlignment="1" applyProtection="1">
      <alignment vertical="center"/>
    </xf>
    <xf numFmtId="4" fontId="29" fillId="0" borderId="0" xfId="0" applyNumberFormat="1" applyFont="1" applyAlignment="1" applyProtection="1">
      <alignment vertical="center"/>
    </xf>
    <xf numFmtId="0" fontId="3" fillId="0" borderId="0" xfId="0" applyFont="1" applyAlignment="1" applyProtection="1">
      <alignment horizontal="center" vertical="center"/>
    </xf>
    <xf numFmtId="0" fontId="5" fillId="0" borderId="3" xfId="0" applyFont="1" applyBorder="1" applyAlignment="1">
      <alignment vertical="center"/>
    </xf>
    <xf numFmtId="4" fontId="30" fillId="0" borderId="14" xfId="0" applyNumberFormat="1" applyFont="1" applyBorder="1" applyAlignment="1" applyProtection="1">
      <alignment vertical="center"/>
    </xf>
    <xf numFmtId="4" fontId="30" fillId="0" borderId="0" xfId="0" applyNumberFormat="1" applyFont="1" applyBorder="1" applyAlignment="1" applyProtection="1">
      <alignment vertical="center"/>
    </xf>
    <xf numFmtId="166" fontId="30" fillId="0" borderId="0" xfId="0" applyNumberFormat="1" applyFont="1" applyBorder="1" applyAlignment="1" applyProtection="1">
      <alignment vertical="center"/>
    </xf>
    <xf numFmtId="4" fontId="30" fillId="0" borderId="15" xfId="0" applyNumberFormat="1" applyFont="1" applyBorder="1" applyAlignment="1" applyProtection="1">
      <alignment vertical="center"/>
    </xf>
    <xf numFmtId="0" fontId="5" fillId="0" borderId="0" xfId="0" applyFont="1" applyAlignment="1">
      <alignment horizontal="left" vertical="center"/>
    </xf>
    <xf numFmtId="4" fontId="29" fillId="0" borderId="0" xfId="0" applyNumberFormat="1" applyFont="1" applyAlignment="1" applyProtection="1">
      <alignment horizontal="right" vertical="center"/>
    </xf>
    <xf numFmtId="0" fontId="8" fillId="0" borderId="0" xfId="0" applyFont="1" applyAlignment="1" applyProtection="1">
      <alignment vertical="center"/>
    </xf>
    <xf numFmtId="0" fontId="31" fillId="0" borderId="0" xfId="0" applyFont="1" applyAlignment="1" applyProtection="1">
      <alignment horizontal="left" vertical="center" wrapText="1"/>
    </xf>
    <xf numFmtId="4" fontId="8" fillId="0" borderId="0" xfId="0" applyNumberFormat="1" applyFont="1" applyAlignment="1" applyProtection="1">
      <alignment vertical="center"/>
    </xf>
    <xf numFmtId="0" fontId="2" fillId="0" borderId="0" xfId="0" applyFont="1" applyAlignment="1" applyProtection="1">
      <alignment horizontal="center" vertical="center"/>
    </xf>
    <xf numFmtId="4" fontId="1" fillId="0" borderId="14" xfId="0" applyNumberFormat="1" applyFont="1" applyBorder="1" applyAlignment="1" applyProtection="1">
      <alignment vertical="center"/>
    </xf>
    <xf numFmtId="4" fontId="1" fillId="0" borderId="0" xfId="0" applyNumberFormat="1" applyFont="1" applyBorder="1" applyAlignment="1" applyProtection="1">
      <alignment vertical="center"/>
    </xf>
    <xf numFmtId="166" fontId="1" fillId="0" borderId="0" xfId="0" applyNumberFormat="1" applyFont="1" applyBorder="1" applyAlignment="1" applyProtection="1">
      <alignment vertical="center"/>
    </xf>
    <xf numFmtId="4" fontId="1" fillId="0" borderId="15" xfId="0" applyNumberFormat="1" applyFont="1" applyBorder="1" applyAlignment="1" applyProtection="1">
      <alignment vertical="center"/>
    </xf>
    <xf numFmtId="0" fontId="2" fillId="0" borderId="0" xfId="0" applyFont="1" applyAlignment="1">
      <alignment horizontal="left" vertical="center"/>
    </xf>
    <xf numFmtId="4" fontId="8" fillId="0" borderId="0" xfId="0" applyNumberFormat="1" applyFont="1" applyAlignment="1" applyProtection="1">
      <alignment horizontal="right" vertical="center"/>
    </xf>
    <xf numFmtId="4" fontId="30" fillId="0" borderId="19" xfId="0" applyNumberFormat="1" applyFont="1" applyBorder="1" applyAlignment="1" applyProtection="1">
      <alignment vertical="center"/>
    </xf>
    <xf numFmtId="4" fontId="30" fillId="0" borderId="20" xfId="0" applyNumberFormat="1" applyFont="1" applyBorder="1" applyAlignment="1" applyProtection="1">
      <alignment vertical="center"/>
    </xf>
    <xf numFmtId="166" fontId="30" fillId="0" borderId="20" xfId="0" applyNumberFormat="1" applyFont="1" applyBorder="1" applyAlignment="1" applyProtection="1">
      <alignment vertical="center"/>
    </xf>
    <xf numFmtId="4" fontId="30" fillId="0" borderId="21" xfId="0" applyNumberFormat="1" applyFont="1" applyBorder="1" applyAlignment="1" applyProtection="1">
      <alignment vertical="center"/>
    </xf>
    <xf numFmtId="0" fontId="0" fillId="0" borderId="0" xfId="0" applyProtection="1">
      <protection locked="0"/>
    </xf>
    <xf numFmtId="0" fontId="0" fillId="0" borderId="1" xfId="0" applyBorder="1"/>
    <xf numFmtId="0" fontId="0" fillId="0" borderId="2" xfId="0" applyBorder="1"/>
    <xf numFmtId="0" fontId="0" fillId="0" borderId="2" xfId="0" applyBorder="1" applyProtection="1">
      <protection locked="0"/>
    </xf>
    <xf numFmtId="0" fontId="14" fillId="0" borderId="0" xfId="0" applyFont="1" applyAlignment="1">
      <alignment horizontal="left" vertical="center"/>
    </xf>
    <xf numFmtId="0" fontId="32" fillId="0" borderId="0" xfId="0" applyFont="1" applyAlignment="1">
      <alignment horizontal="left" vertical="center"/>
    </xf>
    <xf numFmtId="0" fontId="1" fillId="0" borderId="0" xfId="0" applyFont="1" applyAlignment="1">
      <alignment horizontal="left" vertical="center"/>
    </xf>
    <xf numFmtId="0" fontId="1" fillId="0" borderId="0" xfId="0" applyFont="1" applyAlignment="1">
      <alignment horizontal="left" vertical="center" wrapText="1"/>
    </xf>
    <xf numFmtId="0" fontId="0" fillId="0" borderId="0" xfId="0" applyFont="1" applyAlignment="1" applyProtection="1">
      <alignment vertical="center"/>
      <protection locked="0"/>
    </xf>
    <xf numFmtId="0" fontId="3" fillId="0" borderId="0" xfId="0" applyFont="1" applyAlignment="1">
      <alignment horizontal="left" vertical="center" wrapText="1"/>
    </xf>
    <xf numFmtId="0" fontId="1" fillId="0" borderId="0" xfId="0" applyFont="1" applyAlignment="1" applyProtection="1">
      <alignment horizontal="left" vertical="center"/>
      <protection locked="0"/>
    </xf>
    <xf numFmtId="165" fontId="2" fillId="0" borderId="0" xfId="0" applyNumberFormat="1" applyFont="1" applyAlignment="1">
      <alignment horizontal="left" vertical="center"/>
    </xf>
    <xf numFmtId="0" fontId="0" fillId="0" borderId="0" xfId="0" applyFont="1" applyAlignment="1">
      <alignment vertical="center" wrapText="1"/>
    </xf>
    <xf numFmtId="0" fontId="0" fillId="0" borderId="3" xfId="0" applyFont="1" applyBorder="1" applyAlignment="1">
      <alignment vertical="center" wrapText="1"/>
    </xf>
    <xf numFmtId="0" fontId="2" fillId="0" borderId="0" xfId="0" applyFont="1" applyAlignment="1">
      <alignment horizontal="left" vertical="center" wrapText="1"/>
    </xf>
    <xf numFmtId="0" fontId="0" fillId="0" borderId="0" xfId="0" applyFont="1" applyAlignment="1" applyProtection="1">
      <alignment vertical="center" wrapText="1"/>
      <protection locked="0"/>
    </xf>
    <xf numFmtId="0" fontId="0" fillId="0" borderId="3" xfId="0" applyBorder="1" applyAlignment="1">
      <alignment vertical="center" wrapText="1"/>
    </xf>
    <xf numFmtId="0" fontId="0" fillId="0" borderId="12" xfId="0" applyFont="1" applyBorder="1" applyAlignment="1">
      <alignment vertical="center"/>
    </xf>
    <xf numFmtId="0" fontId="0" fillId="0" borderId="12" xfId="0" applyFont="1" applyBorder="1" applyAlignment="1" applyProtection="1">
      <alignment vertical="center"/>
      <protection locked="0"/>
    </xf>
    <xf numFmtId="0" fontId="18" fillId="0" borderId="0" xfId="0" applyFont="1" applyAlignment="1">
      <alignment horizontal="left" vertical="center"/>
    </xf>
    <xf numFmtId="4" fontId="25" fillId="0" borderId="0" xfId="0" applyNumberFormat="1" applyFont="1" applyAlignment="1">
      <alignment vertical="center"/>
    </xf>
    <xf numFmtId="0" fontId="1" fillId="0" borderId="0" xfId="0" applyFont="1" applyAlignment="1">
      <alignment horizontal="right" vertical="center"/>
    </xf>
    <xf numFmtId="0" fontId="1" fillId="0" borderId="0" xfId="0" applyFont="1" applyAlignment="1" applyProtection="1">
      <alignment horizontal="right" vertical="center"/>
      <protection locked="0"/>
    </xf>
    <xf numFmtId="0" fontId="22" fillId="0" borderId="0" xfId="0" applyFont="1" applyAlignment="1">
      <alignment horizontal="left" vertical="center"/>
    </xf>
    <xf numFmtId="4" fontId="1" fillId="0" borderId="0" xfId="0" applyNumberFormat="1" applyFont="1" applyAlignment="1">
      <alignment vertical="center"/>
    </xf>
    <xf numFmtId="164" fontId="1" fillId="0" borderId="0" xfId="0" applyNumberFormat="1" applyFont="1" applyAlignment="1" applyProtection="1">
      <alignment horizontal="right" vertical="center"/>
      <protection locked="0"/>
    </xf>
    <xf numFmtId="0" fontId="0" fillId="4" borderId="0" xfId="0" applyFont="1" applyFill="1" applyAlignment="1">
      <alignment vertical="center"/>
    </xf>
    <xf numFmtId="0" fontId="4" fillId="4" borderId="6" xfId="0" applyFont="1" applyFill="1" applyBorder="1" applyAlignment="1">
      <alignment horizontal="left" vertical="center"/>
    </xf>
    <xf numFmtId="0" fontId="0" fillId="4" borderId="7" xfId="0" applyFont="1" applyFill="1" applyBorder="1" applyAlignment="1">
      <alignment vertical="center"/>
    </xf>
    <xf numFmtId="0" fontId="4" fillId="4" borderId="7" xfId="0" applyFont="1" applyFill="1" applyBorder="1" applyAlignment="1">
      <alignment horizontal="right" vertical="center"/>
    </xf>
    <xf numFmtId="0" fontId="4" fillId="4" borderId="7" xfId="0" applyFont="1" applyFill="1" applyBorder="1" applyAlignment="1">
      <alignment horizontal="center" vertical="center"/>
    </xf>
    <xf numFmtId="0" fontId="0" fillId="4" borderId="7" xfId="0" applyFont="1" applyFill="1" applyBorder="1" applyAlignment="1" applyProtection="1">
      <alignment vertical="center"/>
      <protection locked="0"/>
    </xf>
    <xf numFmtId="4" fontId="4" fillId="4" borderId="7" xfId="0" applyNumberFormat="1" applyFont="1" applyFill="1" applyBorder="1" applyAlignment="1">
      <alignment vertical="center"/>
    </xf>
    <xf numFmtId="0" fontId="0" fillId="4" borderId="8" xfId="0" applyFont="1" applyFill="1" applyBorder="1" applyAlignment="1">
      <alignment vertical="center"/>
    </xf>
    <xf numFmtId="0" fontId="20" fillId="0" borderId="4" xfId="0" applyFont="1" applyBorder="1" applyAlignment="1">
      <alignment horizontal="left" vertical="center"/>
    </xf>
    <xf numFmtId="0" fontId="0" fillId="0" borderId="4" xfId="0" applyBorder="1" applyAlignment="1">
      <alignment vertical="center"/>
    </xf>
    <xf numFmtId="0" fontId="0" fillId="0" borderId="4" xfId="0" applyBorder="1" applyAlignment="1" applyProtection="1">
      <alignment vertical="center"/>
      <protection locked="0"/>
    </xf>
    <xf numFmtId="0" fontId="1" fillId="0" borderId="5" xfId="0" applyFont="1" applyBorder="1" applyAlignment="1">
      <alignment horizontal="left" vertical="center"/>
    </xf>
    <xf numFmtId="0" fontId="0" fillId="0" borderId="5" xfId="0" applyFont="1" applyBorder="1" applyAlignment="1">
      <alignment vertical="center"/>
    </xf>
    <xf numFmtId="0" fontId="1" fillId="0" borderId="5" xfId="0" applyFont="1" applyBorder="1" applyAlignment="1">
      <alignment horizontal="center" vertical="center"/>
    </xf>
    <xf numFmtId="0" fontId="0" fillId="0" borderId="5" xfId="0" applyFont="1" applyBorder="1" applyAlignment="1" applyProtection="1">
      <alignment vertical="center"/>
      <protection locked="0"/>
    </xf>
    <xf numFmtId="0" fontId="1" fillId="0" borderId="5" xfId="0" applyFont="1" applyBorder="1" applyAlignment="1">
      <alignment horizontal="right" vertical="center"/>
    </xf>
    <xf numFmtId="0" fontId="0" fillId="0" borderId="4" xfId="0" applyFont="1" applyBorder="1" applyAlignment="1">
      <alignment vertical="center"/>
    </xf>
    <xf numFmtId="0" fontId="0" fillId="0" borderId="4" xfId="0" applyFont="1" applyBorder="1" applyAlignment="1" applyProtection="1">
      <alignment vertical="center"/>
      <protection locked="0"/>
    </xf>
    <xf numFmtId="0" fontId="0" fillId="0" borderId="9" xfId="0" applyFont="1" applyBorder="1" applyAlignment="1">
      <alignment vertical="center"/>
    </xf>
    <xf numFmtId="0" fontId="0" fillId="0" borderId="10" xfId="0" applyFont="1" applyBorder="1" applyAlignment="1">
      <alignment vertical="center"/>
    </xf>
    <xf numFmtId="0" fontId="0" fillId="0" borderId="10" xfId="0" applyFont="1" applyBorder="1" applyAlignment="1" applyProtection="1">
      <alignment vertical="center"/>
      <protection locked="0"/>
    </xf>
    <xf numFmtId="0" fontId="0" fillId="0" borderId="1" xfId="0" applyFont="1" applyBorder="1" applyAlignment="1">
      <alignment vertical="center"/>
    </xf>
    <xf numFmtId="0" fontId="0" fillId="0" borderId="2" xfId="0" applyFont="1" applyBorder="1" applyAlignment="1">
      <alignment vertical="center"/>
    </xf>
    <xf numFmtId="0" fontId="0" fillId="0" borderId="2" xfId="0" applyFont="1" applyBorder="1" applyAlignment="1" applyProtection="1">
      <alignment vertical="center"/>
      <protection locked="0"/>
    </xf>
    <xf numFmtId="0" fontId="1" fillId="0" borderId="0" xfId="0" applyFont="1" applyAlignment="1" applyProtection="1">
      <alignment horizontal="left" vertical="center" wrapText="1"/>
    </xf>
    <xf numFmtId="0" fontId="23" fillId="4" borderId="0" xfId="0" applyFont="1" applyFill="1" applyAlignment="1" applyProtection="1">
      <alignment horizontal="left" vertical="center"/>
    </xf>
    <xf numFmtId="0" fontId="0" fillId="4" borderId="0" xfId="0" applyFont="1" applyFill="1" applyAlignment="1" applyProtection="1">
      <alignment vertical="center"/>
    </xf>
    <xf numFmtId="0" fontId="0" fillId="4" borderId="0" xfId="0" applyFont="1" applyFill="1" applyAlignment="1" applyProtection="1">
      <alignment vertical="center"/>
      <protection locked="0"/>
    </xf>
    <xf numFmtId="0" fontId="23" fillId="4" borderId="0" xfId="0" applyFont="1" applyFill="1" applyAlignment="1" applyProtection="1">
      <alignment horizontal="right" vertical="center"/>
    </xf>
    <xf numFmtId="0" fontId="33" fillId="0" borderId="0" xfId="0" applyFont="1" applyAlignment="1" applyProtection="1">
      <alignment horizontal="left" vertical="center"/>
    </xf>
    <xf numFmtId="0" fontId="0" fillId="0" borderId="0" xfId="0" applyFont="1" applyAlignment="1">
      <alignment horizontal="center" vertical="center" wrapText="1"/>
    </xf>
    <xf numFmtId="0" fontId="0" fillId="0" borderId="3" xfId="0" applyFont="1" applyBorder="1" applyAlignment="1" applyProtection="1">
      <alignment horizontal="center" vertical="center" wrapText="1"/>
    </xf>
    <xf numFmtId="0" fontId="23" fillId="4" borderId="16" xfId="0" applyFont="1" applyFill="1" applyBorder="1" applyAlignment="1" applyProtection="1">
      <alignment horizontal="center" vertical="center" wrapText="1"/>
    </xf>
    <xf numFmtId="0" fontId="23" fillId="4" borderId="17" xfId="0" applyFont="1" applyFill="1" applyBorder="1" applyAlignment="1" applyProtection="1">
      <alignment horizontal="center" vertical="center" wrapText="1"/>
    </xf>
    <xf numFmtId="0" fontId="23" fillId="4" borderId="17" xfId="0" applyFont="1" applyFill="1" applyBorder="1" applyAlignment="1" applyProtection="1">
      <alignment horizontal="center" vertical="center" wrapText="1"/>
      <protection locked="0"/>
    </xf>
    <xf numFmtId="0" fontId="23" fillId="4" borderId="18" xfId="0" applyFont="1" applyFill="1" applyBorder="1" applyAlignment="1" applyProtection="1">
      <alignment horizontal="center" vertical="center" wrapText="1"/>
    </xf>
    <xf numFmtId="0" fontId="0" fillId="0" borderId="3" xfId="0" applyBorder="1" applyAlignment="1">
      <alignment horizontal="center" vertical="center" wrapText="1"/>
    </xf>
    <xf numFmtId="4" fontId="25" fillId="0" borderId="0" xfId="0" applyNumberFormat="1" applyFont="1" applyAlignment="1" applyProtection="1"/>
    <xf numFmtId="0" fontId="0" fillId="0" borderId="12" xfId="0" applyBorder="1" applyAlignment="1" applyProtection="1">
      <alignment vertical="center"/>
    </xf>
    <xf numFmtId="166" fontId="34" fillId="0" borderId="12" xfId="0" applyNumberFormat="1" applyFont="1" applyBorder="1" applyAlignment="1" applyProtection="1"/>
    <xf numFmtId="166" fontId="34" fillId="0" borderId="13" xfId="0" applyNumberFormat="1" applyFont="1" applyBorder="1" applyAlignment="1" applyProtection="1"/>
    <xf numFmtId="4" fontId="35" fillId="0" borderId="0" xfId="0" applyNumberFormat="1" applyFont="1" applyAlignment="1">
      <alignment vertical="center"/>
    </xf>
    <xf numFmtId="0" fontId="36" fillId="0" borderId="22" xfId="0" applyFont="1" applyBorder="1" applyAlignment="1" applyProtection="1">
      <alignment horizontal="center" vertical="center"/>
    </xf>
    <xf numFmtId="49" fontId="36" fillId="0" borderId="22" xfId="0" applyNumberFormat="1" applyFont="1" applyBorder="1" applyAlignment="1" applyProtection="1">
      <alignment horizontal="left" vertical="center" wrapText="1"/>
    </xf>
    <xf numFmtId="0" fontId="36" fillId="0" borderId="22" xfId="0" applyFont="1" applyBorder="1" applyAlignment="1" applyProtection="1">
      <alignment horizontal="left" vertical="center" wrapText="1"/>
    </xf>
    <xf numFmtId="0" fontId="36" fillId="0" borderId="22" xfId="0" applyFont="1" applyBorder="1" applyAlignment="1" applyProtection="1">
      <alignment horizontal="center" vertical="center" wrapText="1"/>
    </xf>
    <xf numFmtId="167" fontId="36" fillId="0" borderId="22" xfId="0" applyNumberFormat="1" applyFont="1" applyBorder="1" applyAlignment="1" applyProtection="1">
      <alignment vertical="center"/>
    </xf>
    <xf numFmtId="4" fontId="36" fillId="2" borderId="22" xfId="0" applyNumberFormat="1" applyFont="1" applyFill="1" applyBorder="1" applyAlignment="1" applyProtection="1">
      <alignment vertical="center"/>
      <protection locked="0"/>
    </xf>
    <xf numFmtId="4" fontId="36" fillId="0" borderId="22" xfId="0" applyNumberFormat="1" applyFont="1" applyBorder="1" applyAlignment="1" applyProtection="1">
      <alignment vertical="center"/>
    </xf>
    <xf numFmtId="0" fontId="37" fillId="0" borderId="3" xfId="0" applyFont="1" applyBorder="1" applyAlignment="1">
      <alignment vertical="center"/>
    </xf>
    <xf numFmtId="0" fontId="36" fillId="2" borderId="14" xfId="0" applyFont="1" applyFill="1" applyBorder="1" applyAlignment="1" applyProtection="1">
      <alignment horizontal="left" vertical="center"/>
      <protection locked="0"/>
    </xf>
    <xf numFmtId="0" fontId="36" fillId="0" borderId="0" xfId="0" applyFont="1" applyBorder="1" applyAlignment="1" applyProtection="1">
      <alignment horizontal="center" vertical="center"/>
    </xf>
    <xf numFmtId="166" fontId="24" fillId="0" borderId="0" xfId="0" applyNumberFormat="1" applyFont="1" applyBorder="1" applyAlignment="1" applyProtection="1">
      <alignment vertical="center"/>
    </xf>
    <xf numFmtId="166" fontId="24" fillId="0" borderId="15" xfId="0" applyNumberFormat="1" applyFont="1" applyBorder="1" applyAlignment="1" applyProtection="1">
      <alignment vertical="center"/>
    </xf>
    <xf numFmtId="0" fontId="23" fillId="0" borderId="0" xfId="0" applyFont="1" applyAlignment="1">
      <alignment horizontal="left" vertical="center"/>
    </xf>
    <xf numFmtId="4" fontId="0" fillId="0" borderId="0" xfId="0" applyNumberFormat="1" applyFont="1" applyAlignment="1">
      <alignment vertical="center"/>
    </xf>
    <xf numFmtId="0" fontId="38" fillId="0" borderId="0" xfId="0" applyFont="1" applyAlignment="1" applyProtection="1">
      <alignment horizontal="left" vertical="center"/>
    </xf>
    <xf numFmtId="0" fontId="39" fillId="0" borderId="0" xfId="0" applyFont="1" applyAlignment="1" applyProtection="1">
      <alignment horizontal="left" vertical="center" wrapText="1"/>
    </xf>
    <xf numFmtId="0" fontId="0" fillId="0" borderId="14" xfId="0" applyFont="1" applyBorder="1" applyAlignment="1" applyProtection="1">
      <alignment vertical="center"/>
    </xf>
    <xf numFmtId="0" fontId="0" fillId="0" borderId="0" xfId="0" applyBorder="1" applyAlignment="1" applyProtection="1">
      <alignment vertical="center"/>
    </xf>
    <xf numFmtId="0" fontId="23" fillId="0" borderId="22" xfId="0" applyFont="1" applyBorder="1" applyAlignment="1" applyProtection="1">
      <alignment horizontal="center" vertical="center"/>
    </xf>
    <xf numFmtId="49" fontId="23" fillId="0" borderId="22" xfId="0" applyNumberFormat="1" applyFont="1" applyBorder="1" applyAlignment="1" applyProtection="1">
      <alignment horizontal="left" vertical="center" wrapText="1"/>
    </xf>
    <xf numFmtId="0" fontId="23" fillId="0" borderId="22" xfId="0" applyFont="1" applyBorder="1" applyAlignment="1" applyProtection="1">
      <alignment horizontal="left" vertical="center" wrapText="1"/>
    </xf>
    <xf numFmtId="0" fontId="23" fillId="0" borderId="22" xfId="0" applyFont="1" applyBorder="1" applyAlignment="1" applyProtection="1">
      <alignment horizontal="center" vertical="center" wrapText="1"/>
    </xf>
    <xf numFmtId="167" fontId="23" fillId="0" borderId="22" xfId="0" applyNumberFormat="1" applyFont="1" applyBorder="1" applyAlignment="1" applyProtection="1">
      <alignment vertical="center"/>
    </xf>
    <xf numFmtId="4" fontId="23" fillId="2" borderId="22" xfId="0" applyNumberFormat="1" applyFont="1" applyFill="1" applyBorder="1" applyAlignment="1" applyProtection="1">
      <alignment vertical="center"/>
      <protection locked="0"/>
    </xf>
    <xf numFmtId="4" fontId="23" fillId="0" borderId="22" xfId="0" applyNumberFormat="1" applyFont="1" applyBorder="1" applyAlignment="1" applyProtection="1">
      <alignment vertical="center"/>
    </xf>
    <xf numFmtId="0" fontId="24" fillId="2" borderId="14" xfId="0" applyFont="1" applyFill="1" applyBorder="1" applyAlignment="1" applyProtection="1">
      <alignment horizontal="left" vertical="center"/>
      <protection locked="0"/>
    </xf>
    <xf numFmtId="0" fontId="24" fillId="0" borderId="0" xfId="0" applyFont="1" applyBorder="1" applyAlignment="1" applyProtection="1">
      <alignment horizontal="center" vertical="center"/>
    </xf>
    <xf numFmtId="0" fontId="0" fillId="0" borderId="19" xfId="0" applyFont="1" applyBorder="1" applyAlignment="1" applyProtection="1">
      <alignment vertical="center"/>
    </xf>
    <xf numFmtId="0" fontId="0" fillId="0" borderId="20" xfId="0" applyBorder="1" applyAlignment="1" applyProtection="1">
      <alignment vertical="center"/>
    </xf>
    <xf numFmtId="0" fontId="0" fillId="0" borderId="20" xfId="0" applyFont="1" applyBorder="1" applyAlignment="1" applyProtection="1">
      <alignment vertical="center"/>
    </xf>
    <xf numFmtId="0" fontId="0" fillId="0" borderId="21" xfId="0" applyFont="1" applyBorder="1" applyAlignment="1" applyProtection="1">
      <alignment vertical="center"/>
    </xf>
    <xf numFmtId="0" fontId="6" fillId="0" borderId="3" xfId="0" applyFont="1" applyBorder="1" applyAlignment="1" applyProtection="1">
      <alignment vertical="center"/>
    </xf>
    <xf numFmtId="0" fontId="6" fillId="0" borderId="0" xfId="0" applyFont="1" applyAlignment="1" applyProtection="1">
      <alignment vertical="center"/>
    </xf>
    <xf numFmtId="0" fontId="6" fillId="0" borderId="20" xfId="0" applyFont="1" applyBorder="1" applyAlignment="1" applyProtection="1">
      <alignment horizontal="left" vertical="center"/>
    </xf>
    <xf numFmtId="0" fontId="6" fillId="0" borderId="20" xfId="0" applyFont="1" applyBorder="1" applyAlignment="1" applyProtection="1">
      <alignment vertical="center"/>
    </xf>
    <xf numFmtId="0" fontId="6" fillId="0" borderId="20" xfId="0" applyFont="1" applyBorder="1" applyAlignment="1" applyProtection="1">
      <alignment vertical="center"/>
      <protection locked="0"/>
    </xf>
    <xf numFmtId="4" fontId="6" fillId="0" borderId="20" xfId="0" applyNumberFormat="1" applyFont="1" applyBorder="1" applyAlignment="1" applyProtection="1">
      <alignment vertical="center"/>
    </xf>
    <xf numFmtId="0" fontId="6" fillId="0" borderId="3" xfId="0" applyFont="1" applyBorder="1" applyAlignment="1">
      <alignment vertical="center"/>
    </xf>
    <xf numFmtId="0" fontId="7" fillId="0" borderId="3" xfId="0" applyFont="1" applyBorder="1" applyAlignment="1" applyProtection="1"/>
    <xf numFmtId="0" fontId="7" fillId="0" borderId="0" xfId="0" applyFont="1" applyAlignment="1" applyProtection="1"/>
    <xf numFmtId="0" fontId="7" fillId="0" borderId="0" xfId="0" applyFont="1" applyAlignment="1" applyProtection="1">
      <alignment horizontal="left"/>
    </xf>
    <xf numFmtId="0" fontId="6" fillId="0" borderId="0" xfId="0" applyFont="1" applyAlignment="1" applyProtection="1">
      <alignment horizontal="left"/>
    </xf>
    <xf numFmtId="0" fontId="7" fillId="0" borderId="0" xfId="0" applyFont="1" applyAlignment="1" applyProtection="1">
      <protection locked="0"/>
    </xf>
    <xf numFmtId="4" fontId="6" fillId="0" borderId="0" xfId="0" applyNumberFormat="1" applyFont="1" applyAlignment="1" applyProtection="1"/>
    <xf numFmtId="0" fontId="7" fillId="0" borderId="3" xfId="0" applyFont="1" applyBorder="1" applyAlignment="1"/>
    <xf numFmtId="0" fontId="7" fillId="0" borderId="14" xfId="0" applyFont="1" applyBorder="1" applyAlignment="1" applyProtection="1"/>
    <xf numFmtId="0" fontId="7" fillId="0" borderId="0" xfId="0" applyFont="1" applyBorder="1" applyAlignment="1" applyProtection="1"/>
    <xf numFmtId="166" fontId="7" fillId="0" borderId="0" xfId="0" applyNumberFormat="1" applyFont="1" applyBorder="1" applyAlignment="1" applyProtection="1"/>
    <xf numFmtId="166" fontId="7" fillId="0" borderId="15" xfId="0" applyNumberFormat="1" applyFont="1" applyBorder="1" applyAlignment="1" applyProtection="1"/>
    <xf numFmtId="0" fontId="7" fillId="0" borderId="0" xfId="0" applyFont="1" applyAlignment="1">
      <alignment horizontal="left"/>
    </xf>
    <xf numFmtId="0" fontId="7" fillId="0" borderId="0" xfId="0" applyFont="1" applyAlignment="1">
      <alignment horizontal="center"/>
    </xf>
    <xf numFmtId="4" fontId="7" fillId="0" borderId="0" xfId="0" applyNumberFormat="1" applyFont="1" applyAlignment="1">
      <alignment vertical="center"/>
    </xf>
    <xf numFmtId="0" fontId="40" fillId="0" borderId="0" xfId="0" applyFont="1" applyAlignment="1" applyProtection="1">
      <alignment vertical="center" wrapText="1"/>
    </xf>
    <xf numFmtId="0" fontId="8" fillId="0" borderId="3" xfId="0" applyFont="1" applyBorder="1" applyAlignment="1" applyProtection="1">
      <alignment vertical="center"/>
    </xf>
    <xf numFmtId="0" fontId="8" fillId="0" borderId="20" xfId="0" applyFont="1" applyBorder="1" applyAlignment="1" applyProtection="1">
      <alignment horizontal="left" vertical="center"/>
    </xf>
    <xf numFmtId="0" fontId="8" fillId="0" borderId="20" xfId="0" applyFont="1" applyBorder="1" applyAlignment="1" applyProtection="1">
      <alignment vertical="center"/>
    </xf>
    <xf numFmtId="0" fontId="8" fillId="0" borderId="20" xfId="0" applyFont="1" applyBorder="1" applyAlignment="1" applyProtection="1">
      <alignment vertical="center"/>
      <protection locked="0"/>
    </xf>
    <xf numFmtId="4" fontId="8" fillId="0" borderId="20" xfId="0" applyNumberFormat="1" applyFont="1" applyBorder="1" applyAlignment="1" applyProtection="1">
      <alignment vertical="center"/>
    </xf>
    <xf numFmtId="0" fontId="8" fillId="0" borderId="3" xfId="0" applyFont="1" applyBorder="1" applyAlignment="1">
      <alignment vertical="center"/>
    </xf>
    <xf numFmtId="0" fontId="8" fillId="0" borderId="0" xfId="0" applyFont="1" applyAlignment="1" applyProtection="1">
      <alignment horizontal="left"/>
    </xf>
    <xf numFmtId="4" fontId="8" fillId="0" borderId="0" xfId="0" applyNumberFormat="1" applyFont="1" applyAlignment="1" applyProtection="1"/>
    <xf numFmtId="0" fontId="9" fillId="0" borderId="3" xfId="0" applyFont="1" applyBorder="1" applyAlignment="1" applyProtection="1">
      <alignment vertical="center"/>
    </xf>
    <xf numFmtId="0" fontId="9" fillId="0" borderId="0" xfId="0" applyFont="1" applyAlignment="1" applyProtection="1">
      <alignment vertical="center"/>
    </xf>
    <xf numFmtId="0" fontId="9" fillId="0" borderId="0" xfId="0" applyFont="1" applyAlignment="1" applyProtection="1">
      <alignment horizontal="left" vertical="center"/>
    </xf>
    <xf numFmtId="0" fontId="9" fillId="0" borderId="0" xfId="0" applyFont="1" applyAlignment="1" applyProtection="1">
      <alignment horizontal="left" vertical="center" wrapText="1"/>
    </xf>
    <xf numFmtId="167" fontId="9" fillId="0" borderId="0" xfId="0" applyNumberFormat="1" applyFont="1" applyAlignment="1" applyProtection="1">
      <alignment vertical="center"/>
    </xf>
    <xf numFmtId="0" fontId="9" fillId="0" borderId="0" xfId="0" applyFont="1" applyAlignment="1" applyProtection="1">
      <alignment vertical="center"/>
      <protection locked="0"/>
    </xf>
    <xf numFmtId="0" fontId="9" fillId="0" borderId="3" xfId="0" applyFont="1" applyBorder="1" applyAlignment="1">
      <alignment vertical="center"/>
    </xf>
    <xf numFmtId="0" fontId="9" fillId="0" borderId="14" xfId="0" applyFont="1" applyBorder="1" applyAlignment="1" applyProtection="1">
      <alignment vertical="center"/>
    </xf>
    <xf numFmtId="0" fontId="9" fillId="0" borderId="0" xfId="0" applyFont="1" applyBorder="1" applyAlignment="1" applyProtection="1">
      <alignment vertical="center"/>
    </xf>
    <xf numFmtId="0" fontId="9" fillId="0" borderId="15" xfId="0" applyFont="1" applyBorder="1" applyAlignment="1" applyProtection="1">
      <alignment vertical="center"/>
    </xf>
    <xf numFmtId="0" fontId="9" fillId="0" borderId="0" xfId="0" applyFont="1" applyAlignment="1">
      <alignment horizontal="left" vertical="center"/>
    </xf>
    <xf numFmtId="0" fontId="10" fillId="0" borderId="3" xfId="0" applyFont="1" applyBorder="1" applyAlignment="1" applyProtection="1">
      <alignment vertical="center"/>
    </xf>
    <xf numFmtId="0" fontId="10" fillId="0" borderId="0" xfId="0" applyFont="1" applyAlignment="1" applyProtection="1">
      <alignment vertical="center"/>
    </xf>
    <xf numFmtId="0" fontId="10" fillId="0" borderId="0" xfId="0" applyFont="1" applyAlignment="1" applyProtection="1">
      <alignment horizontal="left" vertical="center"/>
    </xf>
    <xf numFmtId="0" fontId="10" fillId="0" borderId="0" xfId="0" applyFont="1" applyAlignment="1" applyProtection="1">
      <alignment horizontal="left" vertical="center" wrapText="1"/>
    </xf>
    <xf numFmtId="167" fontId="10" fillId="0" borderId="0" xfId="0" applyNumberFormat="1" applyFont="1" applyAlignment="1" applyProtection="1">
      <alignment vertical="center"/>
    </xf>
    <xf numFmtId="0" fontId="10" fillId="0" borderId="0" xfId="0" applyFont="1" applyAlignment="1" applyProtection="1">
      <alignment vertical="center"/>
      <protection locked="0"/>
    </xf>
    <xf numFmtId="0" fontId="10" fillId="0" borderId="3" xfId="0" applyFont="1" applyBorder="1" applyAlignment="1">
      <alignment vertical="center"/>
    </xf>
    <xf numFmtId="0" fontId="10" fillId="0" borderId="14" xfId="0" applyFont="1" applyBorder="1" applyAlignment="1" applyProtection="1">
      <alignment vertical="center"/>
    </xf>
    <xf numFmtId="0" fontId="10" fillId="0" borderId="0" xfId="0" applyFont="1" applyBorder="1" applyAlignment="1" applyProtection="1">
      <alignment vertical="center"/>
    </xf>
    <xf numFmtId="0" fontId="10" fillId="0" borderId="15" xfId="0" applyFont="1" applyBorder="1" applyAlignment="1" applyProtection="1">
      <alignment vertical="center"/>
    </xf>
    <xf numFmtId="0" fontId="10" fillId="0" borderId="0" xfId="0" applyFont="1" applyAlignment="1">
      <alignment horizontal="left" vertical="center"/>
    </xf>
    <xf numFmtId="0" fontId="11" fillId="0" borderId="3" xfId="0" applyFont="1" applyBorder="1" applyAlignment="1" applyProtection="1">
      <alignment vertical="center"/>
    </xf>
    <xf numFmtId="0" fontId="11" fillId="0" borderId="0" xfId="0" applyFont="1" applyAlignment="1" applyProtection="1">
      <alignment vertical="center"/>
    </xf>
    <xf numFmtId="0" fontId="11" fillId="0" borderId="0" xfId="0" applyFont="1" applyAlignment="1" applyProtection="1">
      <alignment horizontal="left" vertical="center"/>
    </xf>
    <xf numFmtId="0" fontId="11" fillId="0" borderId="0" xfId="0" applyFont="1" applyAlignment="1" applyProtection="1">
      <alignment horizontal="left" vertical="center" wrapText="1"/>
    </xf>
    <xf numFmtId="0" fontId="11" fillId="0" borderId="0" xfId="0" applyFont="1" applyAlignment="1" applyProtection="1">
      <alignment vertical="center"/>
      <protection locked="0"/>
    </xf>
    <xf numFmtId="0" fontId="11" fillId="0" borderId="3" xfId="0" applyFont="1" applyBorder="1" applyAlignment="1">
      <alignment vertical="center"/>
    </xf>
    <xf numFmtId="0" fontId="11" fillId="0" borderId="14" xfId="0" applyFont="1" applyBorder="1" applyAlignment="1" applyProtection="1">
      <alignment vertical="center"/>
    </xf>
    <xf numFmtId="0" fontId="11" fillId="0" borderId="0" xfId="0" applyFont="1" applyBorder="1" applyAlignment="1" applyProtection="1">
      <alignment vertical="center"/>
    </xf>
    <xf numFmtId="0" fontId="11" fillId="0" borderId="15" xfId="0" applyFont="1" applyBorder="1" applyAlignment="1" applyProtection="1">
      <alignment vertical="center"/>
    </xf>
    <xf numFmtId="0" fontId="11" fillId="0" borderId="0" xfId="0" applyFont="1" applyAlignment="1">
      <alignment horizontal="left" vertical="center"/>
    </xf>
    <xf numFmtId="167" fontId="23" fillId="2" borderId="22" xfId="0" applyNumberFormat="1" applyFont="1" applyFill="1" applyBorder="1" applyAlignment="1" applyProtection="1">
      <alignment vertical="center"/>
      <protection locked="0"/>
    </xf>
    <xf numFmtId="0" fontId="22" fillId="0" borderId="0" xfId="0" applyFont="1" applyAlignment="1" applyProtection="1">
      <alignment horizontal="left" vertical="center"/>
    </xf>
    <xf numFmtId="0" fontId="9" fillId="0" borderId="19" xfId="0" applyFont="1" applyBorder="1" applyAlignment="1" applyProtection="1">
      <alignment vertical="center"/>
    </xf>
    <xf numFmtId="0" fontId="9" fillId="0" borderId="20" xfId="0" applyFont="1" applyBorder="1" applyAlignment="1" applyProtection="1">
      <alignment vertical="center"/>
    </xf>
    <xf numFmtId="0" fontId="9" fillId="0" borderId="21" xfId="0" applyFont="1" applyBorder="1" applyAlignment="1" applyProtection="1">
      <alignment vertical="center"/>
    </xf>
    <xf numFmtId="0" fontId="10" fillId="0" borderId="19" xfId="0" applyFont="1" applyBorder="1" applyAlignment="1" applyProtection="1">
      <alignment vertical="center"/>
    </xf>
    <xf numFmtId="0" fontId="10" fillId="0" borderId="20" xfId="0" applyFont="1" applyBorder="1" applyAlignment="1" applyProtection="1">
      <alignment vertical="center"/>
    </xf>
    <xf numFmtId="0" fontId="10" fillId="0" borderId="21" xfId="0" applyFont="1" applyBorder="1" applyAlignment="1" applyProtection="1">
      <alignment vertical="center"/>
    </xf>
    <xf numFmtId="0" fontId="12" fillId="0" borderId="3" xfId="0" applyFont="1" applyBorder="1" applyAlignment="1" applyProtection="1">
      <alignment vertical="center"/>
    </xf>
    <xf numFmtId="0" fontId="12" fillId="0" borderId="0" xfId="0" applyFont="1" applyAlignment="1" applyProtection="1">
      <alignment vertical="center"/>
    </xf>
    <xf numFmtId="0" fontId="12" fillId="0" borderId="0" xfId="0" applyFont="1" applyAlignment="1" applyProtection="1">
      <alignment horizontal="left" vertical="center"/>
    </xf>
    <xf numFmtId="0" fontId="12" fillId="0" borderId="0" xfId="0" applyFont="1" applyAlignment="1" applyProtection="1">
      <alignment horizontal="left" vertical="center" wrapText="1"/>
    </xf>
    <xf numFmtId="167" fontId="12" fillId="0" borderId="0" xfId="0" applyNumberFormat="1" applyFont="1" applyAlignment="1" applyProtection="1">
      <alignment vertical="center"/>
    </xf>
    <xf numFmtId="0" fontId="12" fillId="0" borderId="0" xfId="0" applyFont="1" applyAlignment="1" applyProtection="1">
      <alignment vertical="center"/>
      <protection locked="0"/>
    </xf>
    <xf numFmtId="0" fontId="12" fillId="0" borderId="3" xfId="0" applyFont="1" applyBorder="1" applyAlignment="1">
      <alignment vertical="center"/>
    </xf>
    <xf numFmtId="0" fontId="12" fillId="0" borderId="14" xfId="0" applyFont="1" applyBorder="1" applyAlignment="1" applyProtection="1">
      <alignment vertical="center"/>
    </xf>
    <xf numFmtId="0" fontId="12" fillId="0" borderId="0" xfId="0" applyFont="1" applyBorder="1" applyAlignment="1" applyProtection="1">
      <alignment vertical="center"/>
    </xf>
    <xf numFmtId="0" fontId="12" fillId="0" borderId="15" xfId="0" applyFont="1" applyBorder="1" applyAlignment="1" applyProtection="1">
      <alignment vertical="center"/>
    </xf>
    <xf numFmtId="0" fontId="12" fillId="0" borderId="0" xfId="0" applyFont="1" applyAlignment="1">
      <alignment horizontal="left" vertical="center"/>
    </xf>
  </cellXfs>
  <cellStyles count="2">
    <cellStyle name="Normal" xfId="0" builtinId="0" customBuiltin="1"/>
    <cellStyle name="Hyperlink" xfId="1" builtinId="8"/>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worksheet" Target="worksheets/sheet9.xml" /><Relationship Id="rId10" Type="http://schemas.openxmlformats.org/officeDocument/2006/relationships/worksheet" Target="worksheets/sheet10.xml" /><Relationship Id="rId11" Type="http://schemas.openxmlformats.org/officeDocument/2006/relationships/worksheet" Target="worksheets/sheet11.xml" /><Relationship Id="rId12" Type="http://schemas.openxmlformats.org/officeDocument/2006/relationships/worksheet" Target="worksheets/sheet12.xml" /><Relationship Id="rId13" Type="http://schemas.openxmlformats.org/officeDocument/2006/relationships/worksheet" Target="worksheets/sheet13.xml" /><Relationship Id="rId14" Type="http://schemas.openxmlformats.org/officeDocument/2006/relationships/worksheet" Target="worksheets/sheet14.xml" /><Relationship Id="rId15" Type="http://schemas.openxmlformats.org/officeDocument/2006/relationships/worksheet" Target="worksheets/sheet15.xml" /><Relationship Id="rId16" Type="http://schemas.openxmlformats.org/officeDocument/2006/relationships/worksheet" Target="worksheets/sheet16.xml" /><Relationship Id="rId17" Type="http://schemas.openxmlformats.org/officeDocument/2006/relationships/worksheet" Target="worksheets/sheet17.xml" /><Relationship Id="rId18" Type="http://schemas.openxmlformats.org/officeDocument/2006/relationships/worksheet" Target="worksheets/sheet18.xml" /><Relationship Id="rId19" Type="http://schemas.openxmlformats.org/officeDocument/2006/relationships/worksheet" Target="worksheets/sheet19.xml" /><Relationship Id="rId20" Type="http://schemas.openxmlformats.org/officeDocument/2006/relationships/worksheet" Target="worksheets/sheet20.xml" /><Relationship Id="rId21" Type="http://schemas.openxmlformats.org/officeDocument/2006/relationships/worksheet" Target="worksheets/sheet21.xml" /><Relationship Id="rId22" Type="http://schemas.openxmlformats.org/officeDocument/2006/relationships/worksheet" Target="worksheets/sheet22.xml" /><Relationship Id="rId23" Type="http://schemas.openxmlformats.org/officeDocument/2006/relationships/worksheet" Target="worksheets/sheet23.xml" /><Relationship Id="rId24" Type="http://schemas.openxmlformats.org/officeDocument/2006/relationships/worksheet" Target="worksheets/sheet24.xml" /><Relationship Id="rId25" Type="http://schemas.openxmlformats.org/officeDocument/2006/relationships/worksheet" Target="worksheets/sheet25.xml" /><Relationship Id="rId26" Type="http://schemas.openxmlformats.org/officeDocument/2006/relationships/worksheet" Target="worksheets/sheet26.xml" /><Relationship Id="rId27" Type="http://schemas.openxmlformats.org/officeDocument/2006/relationships/worksheet" Target="worksheets/sheet27.xml" /><Relationship Id="rId28" Type="http://schemas.openxmlformats.org/officeDocument/2006/relationships/worksheet" Target="worksheets/sheet28.xml" /><Relationship Id="rId29" Type="http://schemas.openxmlformats.org/officeDocument/2006/relationships/worksheet" Target="worksheets/sheet29.xml" /><Relationship Id="rId30" Type="http://schemas.openxmlformats.org/officeDocument/2006/relationships/worksheet" Target="worksheets/sheet30.xml" /><Relationship Id="rId31" Type="http://schemas.openxmlformats.org/officeDocument/2006/relationships/worksheet" Target="worksheets/sheet31.xml" /><Relationship Id="rId32" Type="http://schemas.openxmlformats.org/officeDocument/2006/relationships/worksheet" Target="worksheets/sheet32.xml" /><Relationship Id="rId33" Type="http://schemas.openxmlformats.org/officeDocument/2006/relationships/worksheet" Target="worksheets/sheet33.xml" /><Relationship Id="rId34" Type="http://schemas.openxmlformats.org/officeDocument/2006/relationships/worksheet" Target="worksheets/sheet34.xml" /><Relationship Id="rId35" Type="http://schemas.openxmlformats.org/officeDocument/2006/relationships/worksheet" Target="worksheets/sheet35.xml" /><Relationship Id="rId36" Type="http://schemas.openxmlformats.org/officeDocument/2006/relationships/worksheet" Target="worksheets/sheet36.xml" /><Relationship Id="rId37" Type="http://schemas.openxmlformats.org/officeDocument/2006/relationships/worksheet" Target="worksheets/sheet37.xml" /><Relationship Id="rId38" Type="http://schemas.openxmlformats.org/officeDocument/2006/relationships/worksheet" Target="worksheets/sheet38.xml" /><Relationship Id="rId39" Type="http://schemas.openxmlformats.org/officeDocument/2006/relationships/worksheet" Target="worksheets/sheet39.xml" /><Relationship Id="rId40" Type="http://schemas.openxmlformats.org/officeDocument/2006/relationships/worksheet" Target="worksheets/sheet40.xml" /><Relationship Id="rId41" Type="http://schemas.openxmlformats.org/officeDocument/2006/relationships/worksheet" Target="worksheets/sheet41.xml" /><Relationship Id="rId42" Type="http://schemas.openxmlformats.org/officeDocument/2006/relationships/worksheet" Target="worksheets/sheet42.xml" /><Relationship Id="rId43" Type="http://schemas.openxmlformats.org/officeDocument/2006/relationships/worksheet" Target="worksheets/sheet43.xml" /><Relationship Id="rId44" Type="http://schemas.openxmlformats.org/officeDocument/2006/relationships/worksheet" Target="worksheets/sheet44.xml" /><Relationship Id="rId45" Type="http://schemas.openxmlformats.org/officeDocument/2006/relationships/worksheet" Target="worksheets/sheet45.xml" /><Relationship Id="rId46" Type="http://schemas.openxmlformats.org/officeDocument/2006/relationships/worksheet" Target="worksheets/sheet46.xml" /><Relationship Id="rId47" Type="http://schemas.openxmlformats.org/officeDocument/2006/relationships/worksheet" Target="worksheets/sheet47.xml" /><Relationship Id="rId48" Type="http://schemas.openxmlformats.org/officeDocument/2006/relationships/worksheet" Target="worksheets/sheet48.xml" /><Relationship Id="rId49" Type="http://schemas.openxmlformats.org/officeDocument/2006/relationships/worksheet" Target="worksheets/sheet49.xml" /><Relationship Id="rId50" Type="http://schemas.openxmlformats.org/officeDocument/2006/relationships/worksheet" Target="worksheets/sheet50.xml" /><Relationship Id="rId51" Type="http://schemas.openxmlformats.org/officeDocument/2006/relationships/worksheet" Target="worksheets/sheet51.xml" /><Relationship Id="rId52" Type="http://schemas.openxmlformats.org/officeDocument/2006/relationships/worksheet" Target="worksheets/sheet52.xml" /><Relationship Id="rId53" Type="http://schemas.openxmlformats.org/officeDocument/2006/relationships/worksheet" Target="worksheets/sheet53.xml" /><Relationship Id="rId54" Type="http://schemas.openxmlformats.org/officeDocument/2006/relationships/worksheet" Target="worksheets/sheet54.xml" /><Relationship Id="rId55" Type="http://schemas.openxmlformats.org/officeDocument/2006/relationships/worksheet" Target="worksheets/sheet55.xml" /><Relationship Id="rId56" Type="http://schemas.openxmlformats.org/officeDocument/2006/relationships/worksheet" Target="worksheets/sheet56.xml" /><Relationship Id="rId57" Type="http://schemas.openxmlformats.org/officeDocument/2006/relationships/worksheet" Target="worksheets/sheet57.xml" /><Relationship Id="rId58" Type="http://schemas.openxmlformats.org/officeDocument/2006/relationships/worksheet" Target="worksheets/sheet58.xml" /><Relationship Id="rId59" Type="http://schemas.openxmlformats.org/officeDocument/2006/relationships/worksheet" Target="worksheets/sheet59.xml" /><Relationship Id="rId60" Type="http://schemas.openxmlformats.org/officeDocument/2006/relationships/worksheet" Target="worksheets/sheet60.xml" /><Relationship Id="rId61" Type="http://schemas.openxmlformats.org/officeDocument/2006/relationships/worksheet" Target="worksheets/sheet61.xml" /><Relationship Id="rId62" Type="http://schemas.openxmlformats.org/officeDocument/2006/relationships/worksheet" Target="worksheets/sheet62.xml" /><Relationship Id="rId63" Type="http://schemas.openxmlformats.org/officeDocument/2006/relationships/worksheet" Target="worksheets/sheet63.xml" /><Relationship Id="rId64" Type="http://schemas.openxmlformats.org/officeDocument/2006/relationships/worksheet" Target="worksheets/sheet64.xml" /><Relationship Id="rId65" Type="http://schemas.openxmlformats.org/officeDocument/2006/relationships/worksheet" Target="worksheets/sheet65.xml" /><Relationship Id="rId66" Type="http://schemas.openxmlformats.org/officeDocument/2006/relationships/worksheet" Target="worksheets/sheet66.xml" /><Relationship Id="rId67" Type="http://schemas.openxmlformats.org/officeDocument/2006/relationships/worksheet" Target="worksheets/sheet67.xml" /><Relationship Id="rId68" Type="http://schemas.openxmlformats.org/officeDocument/2006/relationships/worksheet" Target="worksheets/sheet68.xml" /><Relationship Id="rId69" Type="http://schemas.openxmlformats.org/officeDocument/2006/relationships/worksheet" Target="worksheets/sheet69.xml" /><Relationship Id="rId70" Type="http://schemas.openxmlformats.org/officeDocument/2006/relationships/worksheet" Target="worksheets/sheet70.xml" /><Relationship Id="rId71" Type="http://schemas.openxmlformats.org/officeDocument/2006/relationships/worksheet" Target="worksheets/sheet71.xml" /><Relationship Id="rId72" Type="http://schemas.openxmlformats.org/officeDocument/2006/relationships/worksheet" Target="worksheets/sheet72.xml" /><Relationship Id="rId73" Type="http://schemas.openxmlformats.org/officeDocument/2006/relationships/worksheet" Target="worksheets/sheet73.xml" /><Relationship Id="rId74" Type="http://schemas.openxmlformats.org/officeDocument/2006/relationships/worksheet" Target="worksheets/sheet74.xml" /><Relationship Id="rId75" Type="http://schemas.openxmlformats.org/officeDocument/2006/relationships/worksheet" Target="worksheets/sheet75.xml" /><Relationship Id="rId76" Type="http://schemas.openxmlformats.org/officeDocument/2006/relationships/worksheet" Target="worksheets/sheet76.xml" /><Relationship Id="rId77" Type="http://schemas.openxmlformats.org/officeDocument/2006/relationships/worksheet" Target="worksheets/sheet77.xml" /><Relationship Id="rId78" Type="http://schemas.openxmlformats.org/officeDocument/2006/relationships/worksheet" Target="worksheets/sheet78.xml" /><Relationship Id="rId79" Type="http://schemas.openxmlformats.org/officeDocument/2006/relationships/worksheet" Target="worksheets/sheet79.xml" /><Relationship Id="rId80" Type="http://schemas.openxmlformats.org/officeDocument/2006/relationships/worksheet" Target="worksheets/sheet80.xml" /><Relationship Id="rId81" Type="http://schemas.openxmlformats.org/officeDocument/2006/relationships/worksheet" Target="worksheets/sheet81.xml" /><Relationship Id="rId82" Type="http://schemas.openxmlformats.org/officeDocument/2006/relationships/worksheet" Target="worksheets/sheet82.xml" /><Relationship Id="rId83" Type="http://schemas.openxmlformats.org/officeDocument/2006/relationships/worksheet" Target="worksheets/sheet83.xml" /><Relationship Id="rId84" Type="http://schemas.openxmlformats.org/officeDocument/2006/relationships/worksheet" Target="worksheets/sheet84.xml" /><Relationship Id="rId85" Type="http://schemas.openxmlformats.org/officeDocument/2006/relationships/worksheet" Target="worksheets/sheet85.xml" /><Relationship Id="rId86" Type="http://schemas.openxmlformats.org/officeDocument/2006/relationships/worksheet" Target="worksheets/sheet86.xml" /><Relationship Id="rId87" Type="http://schemas.openxmlformats.org/officeDocument/2006/relationships/worksheet" Target="worksheets/sheet87.xml" /><Relationship Id="rId88" Type="http://schemas.openxmlformats.org/officeDocument/2006/relationships/worksheet" Target="worksheets/sheet88.xml" /><Relationship Id="rId89" Type="http://schemas.openxmlformats.org/officeDocument/2006/relationships/styles" Target="styles.xml" /><Relationship Id="rId90" Type="http://schemas.openxmlformats.org/officeDocument/2006/relationships/theme" Target="theme/theme1.xml" /><Relationship Id="rId91" Type="http://schemas.openxmlformats.org/officeDocument/2006/relationships/calcChain" Target="calcChain.xml" /><Relationship Id="rId92" Type="http://schemas.openxmlformats.org/officeDocument/2006/relationships/sharedStrings" Target="sharedStrings.xml" /></Relationships>
</file>

<file path=xl/drawings/_rels/drawing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5.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6.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7.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8.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9.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0.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5.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6.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7.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8.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9.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0.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5.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6.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7.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8.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9.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0.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5.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6.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7.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8.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9.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40.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4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4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4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4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45.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46.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47.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48.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49.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50.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5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5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5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5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55.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56.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57.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58.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59.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60.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6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6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6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6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65.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66.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67.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68.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69.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70.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7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7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7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7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75.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76.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77.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78.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79.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80.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8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8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8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8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85.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86.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87.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88.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0.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0.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0.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40.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4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4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4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4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4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4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4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4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4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50.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5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5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5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5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5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5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5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5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5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60.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6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6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6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6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6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6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6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6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6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70.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7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7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7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7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7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7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7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7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7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80.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8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8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8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8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8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8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8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8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_rels/sheet1.xml.rels>&#65279;<?xml version="1.0" encoding="utf-8"?><Relationships xmlns="http://schemas.openxmlformats.org/package/2006/relationships"><Relationship Id="rId1" Type="http://schemas.openxmlformats.org/officeDocument/2006/relationships/drawing" Target="../drawings/drawing1.xml" /></Relationships>
</file>

<file path=xl/worksheets/_rels/sheet2.xml.rels>&#65279;<?xml version="1.0" encoding="utf-8"?><Relationships xmlns="http://schemas.openxmlformats.org/package/2006/relationships"><Relationship Id="rId1" Type="http://schemas.openxmlformats.org/officeDocument/2006/relationships/drawing" Target="../drawings/drawing2.xml" /></Relationships>
</file>

<file path=xl/worksheets/_rels/sheet3.xml.rels>&#65279;<?xml version="1.0" encoding="utf-8"?><Relationships xmlns="http://schemas.openxmlformats.org/package/2006/relationships"><Relationship Id="rId1" Type="http://schemas.openxmlformats.org/officeDocument/2006/relationships/drawing" Target="../drawings/drawing3.xml" /></Relationships>
</file>

<file path=xl/worksheets/_rels/sheet4.xml.rels>&#65279;<?xml version="1.0" encoding="utf-8"?><Relationships xmlns="http://schemas.openxmlformats.org/package/2006/relationships"><Relationship Id="rId1" Type="http://schemas.openxmlformats.org/officeDocument/2006/relationships/drawing" Target="../drawings/drawing4.xml" /></Relationships>
</file>

<file path=xl/worksheets/_rels/sheet5.xml.rels>&#65279;<?xml version="1.0" encoding="utf-8"?><Relationships xmlns="http://schemas.openxmlformats.org/package/2006/relationships"><Relationship Id="rId1" Type="http://schemas.openxmlformats.org/officeDocument/2006/relationships/drawing" Target="../drawings/drawing5.xml" /></Relationships>
</file>

<file path=xl/worksheets/_rels/sheet6.xml.rels>&#65279;<?xml version="1.0" encoding="utf-8"?><Relationships xmlns="http://schemas.openxmlformats.org/package/2006/relationships"><Relationship Id="rId1" Type="http://schemas.openxmlformats.org/officeDocument/2006/relationships/drawing" Target="../drawings/drawing6.xml" /></Relationships>
</file>

<file path=xl/worksheets/_rels/sheet7.xml.rels>&#65279;<?xml version="1.0" encoding="utf-8"?><Relationships xmlns="http://schemas.openxmlformats.org/package/2006/relationships"><Relationship Id="rId1" Type="http://schemas.openxmlformats.org/officeDocument/2006/relationships/drawing" Target="../drawings/drawing7.xml" /></Relationships>
</file>

<file path=xl/worksheets/_rels/sheet8.xml.rels>&#65279;<?xml version="1.0" encoding="utf-8"?><Relationships xmlns="http://schemas.openxmlformats.org/package/2006/relationships"><Relationship Id="rId1" Type="http://schemas.openxmlformats.org/officeDocument/2006/relationships/drawing" Target="../drawings/drawing8.xml" /></Relationships>
</file>

<file path=xl/worksheets/_rels/sheet9.xml.rels>&#65279;<?xml version="1.0" encoding="utf-8"?><Relationships xmlns="http://schemas.openxmlformats.org/package/2006/relationships"><Relationship Id="rId1" Type="http://schemas.openxmlformats.org/officeDocument/2006/relationships/drawing" Target="../drawings/drawing9.xml" /></Relationships>
</file>

<file path=xl/worksheets/_rels/sheet10.xml.rels>&#65279;<?xml version="1.0" encoding="utf-8"?><Relationships xmlns="http://schemas.openxmlformats.org/package/2006/relationships"><Relationship Id="rId1" Type="http://schemas.openxmlformats.org/officeDocument/2006/relationships/drawing" Target="../drawings/drawing10.xml" /></Relationships>
</file>

<file path=xl/worksheets/_rels/sheet11.xml.rels>&#65279;<?xml version="1.0" encoding="utf-8"?><Relationships xmlns="http://schemas.openxmlformats.org/package/2006/relationships"><Relationship Id="rId1" Type="http://schemas.openxmlformats.org/officeDocument/2006/relationships/drawing" Target="../drawings/drawing11.xml" /></Relationships>
</file>

<file path=xl/worksheets/_rels/sheet12.xml.rels>&#65279;<?xml version="1.0" encoding="utf-8"?><Relationships xmlns="http://schemas.openxmlformats.org/package/2006/relationships"><Relationship Id="rId1" Type="http://schemas.openxmlformats.org/officeDocument/2006/relationships/drawing" Target="../drawings/drawing12.xml" /></Relationships>
</file>

<file path=xl/worksheets/_rels/sheet13.xml.rels>&#65279;<?xml version="1.0" encoding="utf-8"?><Relationships xmlns="http://schemas.openxmlformats.org/package/2006/relationships"><Relationship Id="rId1" Type="http://schemas.openxmlformats.org/officeDocument/2006/relationships/drawing" Target="../drawings/drawing13.xml" /></Relationships>
</file>

<file path=xl/worksheets/_rels/sheet14.xml.rels>&#65279;<?xml version="1.0" encoding="utf-8"?><Relationships xmlns="http://schemas.openxmlformats.org/package/2006/relationships"><Relationship Id="rId1" Type="http://schemas.openxmlformats.org/officeDocument/2006/relationships/drawing" Target="../drawings/drawing14.xml" /></Relationships>
</file>

<file path=xl/worksheets/_rels/sheet15.xml.rels>&#65279;<?xml version="1.0" encoding="utf-8"?><Relationships xmlns="http://schemas.openxmlformats.org/package/2006/relationships"><Relationship Id="rId1" Type="http://schemas.openxmlformats.org/officeDocument/2006/relationships/drawing" Target="../drawings/drawing15.xml" /></Relationships>
</file>

<file path=xl/worksheets/_rels/sheet16.xml.rels>&#65279;<?xml version="1.0" encoding="utf-8"?><Relationships xmlns="http://schemas.openxmlformats.org/package/2006/relationships"><Relationship Id="rId1" Type="http://schemas.openxmlformats.org/officeDocument/2006/relationships/drawing" Target="../drawings/drawing16.xml" /></Relationships>
</file>

<file path=xl/worksheets/_rels/sheet17.xml.rels>&#65279;<?xml version="1.0" encoding="utf-8"?><Relationships xmlns="http://schemas.openxmlformats.org/package/2006/relationships"><Relationship Id="rId1" Type="http://schemas.openxmlformats.org/officeDocument/2006/relationships/drawing" Target="../drawings/drawing17.xml" /></Relationships>
</file>

<file path=xl/worksheets/_rels/sheet18.xml.rels>&#65279;<?xml version="1.0" encoding="utf-8"?><Relationships xmlns="http://schemas.openxmlformats.org/package/2006/relationships"><Relationship Id="rId1" Type="http://schemas.openxmlformats.org/officeDocument/2006/relationships/drawing" Target="../drawings/drawing18.xml" /></Relationships>
</file>

<file path=xl/worksheets/_rels/sheet19.xml.rels>&#65279;<?xml version="1.0" encoding="utf-8"?><Relationships xmlns="http://schemas.openxmlformats.org/package/2006/relationships"><Relationship Id="rId1" Type="http://schemas.openxmlformats.org/officeDocument/2006/relationships/drawing" Target="../drawings/drawing19.xml" /></Relationships>
</file>

<file path=xl/worksheets/_rels/sheet20.xml.rels>&#65279;<?xml version="1.0" encoding="utf-8"?><Relationships xmlns="http://schemas.openxmlformats.org/package/2006/relationships"><Relationship Id="rId1" Type="http://schemas.openxmlformats.org/officeDocument/2006/relationships/drawing" Target="../drawings/drawing20.xml" /></Relationships>
</file>

<file path=xl/worksheets/_rels/sheet21.xml.rels>&#65279;<?xml version="1.0" encoding="utf-8"?><Relationships xmlns="http://schemas.openxmlformats.org/package/2006/relationships"><Relationship Id="rId1" Type="http://schemas.openxmlformats.org/officeDocument/2006/relationships/drawing" Target="../drawings/drawing21.xml" /></Relationships>
</file>

<file path=xl/worksheets/_rels/sheet22.xml.rels>&#65279;<?xml version="1.0" encoding="utf-8"?><Relationships xmlns="http://schemas.openxmlformats.org/package/2006/relationships"><Relationship Id="rId1" Type="http://schemas.openxmlformats.org/officeDocument/2006/relationships/drawing" Target="../drawings/drawing22.xml" /></Relationships>
</file>

<file path=xl/worksheets/_rels/sheet23.xml.rels>&#65279;<?xml version="1.0" encoding="utf-8"?><Relationships xmlns="http://schemas.openxmlformats.org/package/2006/relationships"><Relationship Id="rId1" Type="http://schemas.openxmlformats.org/officeDocument/2006/relationships/drawing" Target="../drawings/drawing23.xml" /></Relationships>
</file>

<file path=xl/worksheets/_rels/sheet24.xml.rels>&#65279;<?xml version="1.0" encoding="utf-8"?><Relationships xmlns="http://schemas.openxmlformats.org/package/2006/relationships"><Relationship Id="rId1" Type="http://schemas.openxmlformats.org/officeDocument/2006/relationships/drawing" Target="../drawings/drawing24.xml" /></Relationships>
</file>

<file path=xl/worksheets/_rels/sheet25.xml.rels>&#65279;<?xml version="1.0" encoding="utf-8"?><Relationships xmlns="http://schemas.openxmlformats.org/package/2006/relationships"><Relationship Id="rId1" Type="http://schemas.openxmlformats.org/officeDocument/2006/relationships/drawing" Target="../drawings/drawing25.xml" /></Relationships>
</file>

<file path=xl/worksheets/_rels/sheet26.xml.rels>&#65279;<?xml version="1.0" encoding="utf-8"?><Relationships xmlns="http://schemas.openxmlformats.org/package/2006/relationships"><Relationship Id="rId1" Type="http://schemas.openxmlformats.org/officeDocument/2006/relationships/drawing" Target="../drawings/drawing26.xml" /></Relationships>
</file>

<file path=xl/worksheets/_rels/sheet27.xml.rels>&#65279;<?xml version="1.0" encoding="utf-8"?><Relationships xmlns="http://schemas.openxmlformats.org/package/2006/relationships"><Relationship Id="rId1" Type="http://schemas.openxmlformats.org/officeDocument/2006/relationships/drawing" Target="../drawings/drawing27.xml" /></Relationships>
</file>

<file path=xl/worksheets/_rels/sheet28.xml.rels>&#65279;<?xml version="1.0" encoding="utf-8"?><Relationships xmlns="http://schemas.openxmlformats.org/package/2006/relationships"><Relationship Id="rId1" Type="http://schemas.openxmlformats.org/officeDocument/2006/relationships/drawing" Target="../drawings/drawing28.xml" /></Relationships>
</file>

<file path=xl/worksheets/_rels/sheet29.xml.rels>&#65279;<?xml version="1.0" encoding="utf-8"?><Relationships xmlns="http://schemas.openxmlformats.org/package/2006/relationships"><Relationship Id="rId1" Type="http://schemas.openxmlformats.org/officeDocument/2006/relationships/drawing" Target="../drawings/drawing29.xml" /></Relationships>
</file>

<file path=xl/worksheets/_rels/sheet30.xml.rels>&#65279;<?xml version="1.0" encoding="utf-8"?><Relationships xmlns="http://schemas.openxmlformats.org/package/2006/relationships"><Relationship Id="rId1" Type="http://schemas.openxmlformats.org/officeDocument/2006/relationships/drawing" Target="../drawings/drawing30.xml" /></Relationships>
</file>

<file path=xl/worksheets/_rels/sheet31.xml.rels>&#65279;<?xml version="1.0" encoding="utf-8"?><Relationships xmlns="http://schemas.openxmlformats.org/package/2006/relationships"><Relationship Id="rId1" Type="http://schemas.openxmlformats.org/officeDocument/2006/relationships/drawing" Target="../drawings/drawing31.xml" /></Relationships>
</file>

<file path=xl/worksheets/_rels/sheet32.xml.rels>&#65279;<?xml version="1.0" encoding="utf-8"?><Relationships xmlns="http://schemas.openxmlformats.org/package/2006/relationships"><Relationship Id="rId1" Type="http://schemas.openxmlformats.org/officeDocument/2006/relationships/drawing" Target="../drawings/drawing32.xml" /></Relationships>
</file>

<file path=xl/worksheets/_rels/sheet33.xml.rels>&#65279;<?xml version="1.0" encoding="utf-8"?><Relationships xmlns="http://schemas.openxmlformats.org/package/2006/relationships"><Relationship Id="rId1" Type="http://schemas.openxmlformats.org/officeDocument/2006/relationships/drawing" Target="../drawings/drawing33.xml" /></Relationships>
</file>

<file path=xl/worksheets/_rels/sheet34.xml.rels>&#65279;<?xml version="1.0" encoding="utf-8"?><Relationships xmlns="http://schemas.openxmlformats.org/package/2006/relationships"><Relationship Id="rId1" Type="http://schemas.openxmlformats.org/officeDocument/2006/relationships/drawing" Target="../drawings/drawing34.xml" /></Relationships>
</file>

<file path=xl/worksheets/_rels/sheet35.xml.rels>&#65279;<?xml version="1.0" encoding="utf-8"?><Relationships xmlns="http://schemas.openxmlformats.org/package/2006/relationships"><Relationship Id="rId1" Type="http://schemas.openxmlformats.org/officeDocument/2006/relationships/drawing" Target="../drawings/drawing35.xml" /></Relationships>
</file>

<file path=xl/worksheets/_rels/sheet36.xml.rels>&#65279;<?xml version="1.0" encoding="utf-8"?><Relationships xmlns="http://schemas.openxmlformats.org/package/2006/relationships"><Relationship Id="rId1" Type="http://schemas.openxmlformats.org/officeDocument/2006/relationships/drawing" Target="../drawings/drawing36.xml" /></Relationships>
</file>

<file path=xl/worksheets/_rels/sheet37.xml.rels>&#65279;<?xml version="1.0" encoding="utf-8"?><Relationships xmlns="http://schemas.openxmlformats.org/package/2006/relationships"><Relationship Id="rId1" Type="http://schemas.openxmlformats.org/officeDocument/2006/relationships/drawing" Target="../drawings/drawing37.xml" /></Relationships>
</file>

<file path=xl/worksheets/_rels/sheet38.xml.rels>&#65279;<?xml version="1.0" encoding="utf-8"?><Relationships xmlns="http://schemas.openxmlformats.org/package/2006/relationships"><Relationship Id="rId1" Type="http://schemas.openxmlformats.org/officeDocument/2006/relationships/drawing" Target="../drawings/drawing38.xml" /></Relationships>
</file>

<file path=xl/worksheets/_rels/sheet39.xml.rels>&#65279;<?xml version="1.0" encoding="utf-8"?><Relationships xmlns="http://schemas.openxmlformats.org/package/2006/relationships"><Relationship Id="rId1" Type="http://schemas.openxmlformats.org/officeDocument/2006/relationships/drawing" Target="../drawings/drawing39.xml" /></Relationships>
</file>

<file path=xl/worksheets/_rels/sheet40.xml.rels>&#65279;<?xml version="1.0" encoding="utf-8"?><Relationships xmlns="http://schemas.openxmlformats.org/package/2006/relationships"><Relationship Id="rId1" Type="http://schemas.openxmlformats.org/officeDocument/2006/relationships/drawing" Target="../drawings/drawing40.xml" /></Relationships>
</file>

<file path=xl/worksheets/_rels/sheet41.xml.rels>&#65279;<?xml version="1.0" encoding="utf-8"?><Relationships xmlns="http://schemas.openxmlformats.org/package/2006/relationships"><Relationship Id="rId1" Type="http://schemas.openxmlformats.org/officeDocument/2006/relationships/drawing" Target="../drawings/drawing41.xml" /></Relationships>
</file>

<file path=xl/worksheets/_rels/sheet42.xml.rels>&#65279;<?xml version="1.0" encoding="utf-8"?><Relationships xmlns="http://schemas.openxmlformats.org/package/2006/relationships"><Relationship Id="rId1" Type="http://schemas.openxmlformats.org/officeDocument/2006/relationships/drawing" Target="../drawings/drawing42.xml" /></Relationships>
</file>

<file path=xl/worksheets/_rels/sheet43.xml.rels>&#65279;<?xml version="1.0" encoding="utf-8"?><Relationships xmlns="http://schemas.openxmlformats.org/package/2006/relationships"><Relationship Id="rId1" Type="http://schemas.openxmlformats.org/officeDocument/2006/relationships/drawing" Target="../drawings/drawing43.xml" /></Relationships>
</file>

<file path=xl/worksheets/_rels/sheet44.xml.rels>&#65279;<?xml version="1.0" encoding="utf-8"?><Relationships xmlns="http://schemas.openxmlformats.org/package/2006/relationships"><Relationship Id="rId1" Type="http://schemas.openxmlformats.org/officeDocument/2006/relationships/drawing" Target="../drawings/drawing44.xml" /></Relationships>
</file>

<file path=xl/worksheets/_rels/sheet45.xml.rels>&#65279;<?xml version="1.0" encoding="utf-8"?><Relationships xmlns="http://schemas.openxmlformats.org/package/2006/relationships"><Relationship Id="rId1" Type="http://schemas.openxmlformats.org/officeDocument/2006/relationships/drawing" Target="../drawings/drawing45.xml" /></Relationships>
</file>

<file path=xl/worksheets/_rels/sheet46.xml.rels>&#65279;<?xml version="1.0" encoding="utf-8"?><Relationships xmlns="http://schemas.openxmlformats.org/package/2006/relationships"><Relationship Id="rId1" Type="http://schemas.openxmlformats.org/officeDocument/2006/relationships/drawing" Target="../drawings/drawing46.xml" /></Relationships>
</file>

<file path=xl/worksheets/_rels/sheet47.xml.rels>&#65279;<?xml version="1.0" encoding="utf-8"?><Relationships xmlns="http://schemas.openxmlformats.org/package/2006/relationships"><Relationship Id="rId1" Type="http://schemas.openxmlformats.org/officeDocument/2006/relationships/drawing" Target="../drawings/drawing47.xml" /></Relationships>
</file>

<file path=xl/worksheets/_rels/sheet48.xml.rels>&#65279;<?xml version="1.0" encoding="utf-8"?><Relationships xmlns="http://schemas.openxmlformats.org/package/2006/relationships"><Relationship Id="rId1" Type="http://schemas.openxmlformats.org/officeDocument/2006/relationships/drawing" Target="../drawings/drawing48.xml" /></Relationships>
</file>

<file path=xl/worksheets/_rels/sheet49.xml.rels>&#65279;<?xml version="1.0" encoding="utf-8"?><Relationships xmlns="http://schemas.openxmlformats.org/package/2006/relationships"><Relationship Id="rId1" Type="http://schemas.openxmlformats.org/officeDocument/2006/relationships/drawing" Target="../drawings/drawing49.xml" /></Relationships>
</file>

<file path=xl/worksheets/_rels/sheet50.xml.rels>&#65279;<?xml version="1.0" encoding="utf-8"?><Relationships xmlns="http://schemas.openxmlformats.org/package/2006/relationships"><Relationship Id="rId1" Type="http://schemas.openxmlformats.org/officeDocument/2006/relationships/drawing" Target="../drawings/drawing50.xml" /></Relationships>
</file>

<file path=xl/worksheets/_rels/sheet51.xml.rels>&#65279;<?xml version="1.0" encoding="utf-8"?><Relationships xmlns="http://schemas.openxmlformats.org/package/2006/relationships"><Relationship Id="rId1" Type="http://schemas.openxmlformats.org/officeDocument/2006/relationships/drawing" Target="../drawings/drawing51.xml" /></Relationships>
</file>

<file path=xl/worksheets/_rels/sheet52.xml.rels>&#65279;<?xml version="1.0" encoding="utf-8"?><Relationships xmlns="http://schemas.openxmlformats.org/package/2006/relationships"><Relationship Id="rId1" Type="http://schemas.openxmlformats.org/officeDocument/2006/relationships/drawing" Target="../drawings/drawing52.xml" /></Relationships>
</file>

<file path=xl/worksheets/_rels/sheet53.xml.rels>&#65279;<?xml version="1.0" encoding="utf-8"?><Relationships xmlns="http://schemas.openxmlformats.org/package/2006/relationships"><Relationship Id="rId1" Type="http://schemas.openxmlformats.org/officeDocument/2006/relationships/drawing" Target="../drawings/drawing53.xml" /></Relationships>
</file>

<file path=xl/worksheets/_rels/sheet54.xml.rels>&#65279;<?xml version="1.0" encoding="utf-8"?><Relationships xmlns="http://schemas.openxmlformats.org/package/2006/relationships"><Relationship Id="rId1" Type="http://schemas.openxmlformats.org/officeDocument/2006/relationships/drawing" Target="../drawings/drawing54.xml" /></Relationships>
</file>

<file path=xl/worksheets/_rels/sheet55.xml.rels>&#65279;<?xml version="1.0" encoding="utf-8"?><Relationships xmlns="http://schemas.openxmlformats.org/package/2006/relationships"><Relationship Id="rId1" Type="http://schemas.openxmlformats.org/officeDocument/2006/relationships/drawing" Target="../drawings/drawing55.xml" /></Relationships>
</file>

<file path=xl/worksheets/_rels/sheet56.xml.rels>&#65279;<?xml version="1.0" encoding="utf-8"?><Relationships xmlns="http://schemas.openxmlformats.org/package/2006/relationships"><Relationship Id="rId1" Type="http://schemas.openxmlformats.org/officeDocument/2006/relationships/drawing" Target="../drawings/drawing56.xml" /></Relationships>
</file>

<file path=xl/worksheets/_rels/sheet57.xml.rels>&#65279;<?xml version="1.0" encoding="utf-8"?><Relationships xmlns="http://schemas.openxmlformats.org/package/2006/relationships"><Relationship Id="rId1" Type="http://schemas.openxmlformats.org/officeDocument/2006/relationships/drawing" Target="../drawings/drawing57.xml" /></Relationships>
</file>

<file path=xl/worksheets/_rels/sheet58.xml.rels>&#65279;<?xml version="1.0" encoding="utf-8"?><Relationships xmlns="http://schemas.openxmlformats.org/package/2006/relationships"><Relationship Id="rId1" Type="http://schemas.openxmlformats.org/officeDocument/2006/relationships/drawing" Target="../drawings/drawing58.xml" /></Relationships>
</file>

<file path=xl/worksheets/_rels/sheet59.xml.rels>&#65279;<?xml version="1.0" encoding="utf-8"?><Relationships xmlns="http://schemas.openxmlformats.org/package/2006/relationships"><Relationship Id="rId1" Type="http://schemas.openxmlformats.org/officeDocument/2006/relationships/drawing" Target="../drawings/drawing59.xml" /></Relationships>
</file>

<file path=xl/worksheets/_rels/sheet60.xml.rels>&#65279;<?xml version="1.0" encoding="utf-8"?><Relationships xmlns="http://schemas.openxmlformats.org/package/2006/relationships"><Relationship Id="rId1" Type="http://schemas.openxmlformats.org/officeDocument/2006/relationships/drawing" Target="../drawings/drawing60.xml" /></Relationships>
</file>

<file path=xl/worksheets/_rels/sheet61.xml.rels>&#65279;<?xml version="1.0" encoding="utf-8"?><Relationships xmlns="http://schemas.openxmlformats.org/package/2006/relationships"><Relationship Id="rId1" Type="http://schemas.openxmlformats.org/officeDocument/2006/relationships/drawing" Target="../drawings/drawing61.xml" /></Relationships>
</file>

<file path=xl/worksheets/_rels/sheet62.xml.rels>&#65279;<?xml version="1.0" encoding="utf-8"?><Relationships xmlns="http://schemas.openxmlformats.org/package/2006/relationships"><Relationship Id="rId1" Type="http://schemas.openxmlformats.org/officeDocument/2006/relationships/drawing" Target="../drawings/drawing62.xml" /></Relationships>
</file>

<file path=xl/worksheets/_rels/sheet63.xml.rels>&#65279;<?xml version="1.0" encoding="utf-8"?><Relationships xmlns="http://schemas.openxmlformats.org/package/2006/relationships"><Relationship Id="rId1" Type="http://schemas.openxmlformats.org/officeDocument/2006/relationships/drawing" Target="../drawings/drawing63.xml" /></Relationships>
</file>

<file path=xl/worksheets/_rels/sheet64.xml.rels>&#65279;<?xml version="1.0" encoding="utf-8"?><Relationships xmlns="http://schemas.openxmlformats.org/package/2006/relationships"><Relationship Id="rId1" Type="http://schemas.openxmlformats.org/officeDocument/2006/relationships/drawing" Target="../drawings/drawing64.xml" /></Relationships>
</file>

<file path=xl/worksheets/_rels/sheet65.xml.rels>&#65279;<?xml version="1.0" encoding="utf-8"?><Relationships xmlns="http://schemas.openxmlformats.org/package/2006/relationships"><Relationship Id="rId1" Type="http://schemas.openxmlformats.org/officeDocument/2006/relationships/drawing" Target="../drawings/drawing65.xml" /></Relationships>
</file>

<file path=xl/worksheets/_rels/sheet66.xml.rels>&#65279;<?xml version="1.0" encoding="utf-8"?><Relationships xmlns="http://schemas.openxmlformats.org/package/2006/relationships"><Relationship Id="rId1" Type="http://schemas.openxmlformats.org/officeDocument/2006/relationships/drawing" Target="../drawings/drawing66.xml" /></Relationships>
</file>

<file path=xl/worksheets/_rels/sheet67.xml.rels>&#65279;<?xml version="1.0" encoding="utf-8"?><Relationships xmlns="http://schemas.openxmlformats.org/package/2006/relationships"><Relationship Id="rId1" Type="http://schemas.openxmlformats.org/officeDocument/2006/relationships/drawing" Target="../drawings/drawing67.xml" /></Relationships>
</file>

<file path=xl/worksheets/_rels/sheet68.xml.rels>&#65279;<?xml version="1.0" encoding="utf-8"?><Relationships xmlns="http://schemas.openxmlformats.org/package/2006/relationships"><Relationship Id="rId1" Type="http://schemas.openxmlformats.org/officeDocument/2006/relationships/drawing" Target="../drawings/drawing68.xml" /></Relationships>
</file>

<file path=xl/worksheets/_rels/sheet69.xml.rels>&#65279;<?xml version="1.0" encoding="utf-8"?><Relationships xmlns="http://schemas.openxmlformats.org/package/2006/relationships"><Relationship Id="rId1" Type="http://schemas.openxmlformats.org/officeDocument/2006/relationships/drawing" Target="../drawings/drawing69.xml" /></Relationships>
</file>

<file path=xl/worksheets/_rels/sheet70.xml.rels>&#65279;<?xml version="1.0" encoding="utf-8"?><Relationships xmlns="http://schemas.openxmlformats.org/package/2006/relationships"><Relationship Id="rId1" Type="http://schemas.openxmlformats.org/officeDocument/2006/relationships/drawing" Target="../drawings/drawing70.xml" /></Relationships>
</file>

<file path=xl/worksheets/_rels/sheet71.xml.rels>&#65279;<?xml version="1.0" encoding="utf-8"?><Relationships xmlns="http://schemas.openxmlformats.org/package/2006/relationships"><Relationship Id="rId1" Type="http://schemas.openxmlformats.org/officeDocument/2006/relationships/drawing" Target="../drawings/drawing71.xml" /></Relationships>
</file>

<file path=xl/worksheets/_rels/sheet72.xml.rels>&#65279;<?xml version="1.0" encoding="utf-8"?><Relationships xmlns="http://schemas.openxmlformats.org/package/2006/relationships"><Relationship Id="rId1" Type="http://schemas.openxmlformats.org/officeDocument/2006/relationships/drawing" Target="../drawings/drawing72.xml" /></Relationships>
</file>

<file path=xl/worksheets/_rels/sheet73.xml.rels>&#65279;<?xml version="1.0" encoding="utf-8"?><Relationships xmlns="http://schemas.openxmlformats.org/package/2006/relationships"><Relationship Id="rId1" Type="http://schemas.openxmlformats.org/officeDocument/2006/relationships/drawing" Target="../drawings/drawing73.xml" /></Relationships>
</file>

<file path=xl/worksheets/_rels/sheet74.xml.rels>&#65279;<?xml version="1.0" encoding="utf-8"?><Relationships xmlns="http://schemas.openxmlformats.org/package/2006/relationships"><Relationship Id="rId1" Type="http://schemas.openxmlformats.org/officeDocument/2006/relationships/drawing" Target="../drawings/drawing74.xml" /></Relationships>
</file>

<file path=xl/worksheets/_rels/sheet75.xml.rels>&#65279;<?xml version="1.0" encoding="utf-8"?><Relationships xmlns="http://schemas.openxmlformats.org/package/2006/relationships"><Relationship Id="rId1" Type="http://schemas.openxmlformats.org/officeDocument/2006/relationships/drawing" Target="../drawings/drawing75.xml" /></Relationships>
</file>

<file path=xl/worksheets/_rels/sheet76.xml.rels>&#65279;<?xml version="1.0" encoding="utf-8"?><Relationships xmlns="http://schemas.openxmlformats.org/package/2006/relationships"><Relationship Id="rId1" Type="http://schemas.openxmlformats.org/officeDocument/2006/relationships/drawing" Target="../drawings/drawing76.xml" /></Relationships>
</file>

<file path=xl/worksheets/_rels/sheet77.xml.rels>&#65279;<?xml version="1.0" encoding="utf-8"?><Relationships xmlns="http://schemas.openxmlformats.org/package/2006/relationships"><Relationship Id="rId1" Type="http://schemas.openxmlformats.org/officeDocument/2006/relationships/drawing" Target="../drawings/drawing77.xml" /></Relationships>
</file>

<file path=xl/worksheets/_rels/sheet78.xml.rels>&#65279;<?xml version="1.0" encoding="utf-8"?><Relationships xmlns="http://schemas.openxmlformats.org/package/2006/relationships"><Relationship Id="rId1" Type="http://schemas.openxmlformats.org/officeDocument/2006/relationships/drawing" Target="../drawings/drawing78.xml" /></Relationships>
</file>

<file path=xl/worksheets/_rels/sheet79.xml.rels>&#65279;<?xml version="1.0" encoding="utf-8"?><Relationships xmlns="http://schemas.openxmlformats.org/package/2006/relationships"><Relationship Id="rId1" Type="http://schemas.openxmlformats.org/officeDocument/2006/relationships/drawing" Target="../drawings/drawing79.xml" /></Relationships>
</file>

<file path=xl/worksheets/_rels/sheet80.xml.rels>&#65279;<?xml version="1.0" encoding="utf-8"?><Relationships xmlns="http://schemas.openxmlformats.org/package/2006/relationships"><Relationship Id="rId1" Type="http://schemas.openxmlformats.org/officeDocument/2006/relationships/drawing" Target="../drawings/drawing80.xml" /></Relationships>
</file>

<file path=xl/worksheets/_rels/sheet81.xml.rels>&#65279;<?xml version="1.0" encoding="utf-8"?><Relationships xmlns="http://schemas.openxmlformats.org/package/2006/relationships"><Relationship Id="rId1" Type="http://schemas.openxmlformats.org/officeDocument/2006/relationships/drawing" Target="../drawings/drawing81.xml" /></Relationships>
</file>

<file path=xl/worksheets/_rels/sheet82.xml.rels>&#65279;<?xml version="1.0" encoding="utf-8"?><Relationships xmlns="http://schemas.openxmlformats.org/package/2006/relationships"><Relationship Id="rId1" Type="http://schemas.openxmlformats.org/officeDocument/2006/relationships/drawing" Target="../drawings/drawing82.xml" /></Relationships>
</file>

<file path=xl/worksheets/_rels/sheet83.xml.rels>&#65279;<?xml version="1.0" encoding="utf-8"?><Relationships xmlns="http://schemas.openxmlformats.org/package/2006/relationships"><Relationship Id="rId1" Type="http://schemas.openxmlformats.org/officeDocument/2006/relationships/drawing" Target="../drawings/drawing83.xml" /></Relationships>
</file>

<file path=xl/worksheets/_rels/sheet84.xml.rels>&#65279;<?xml version="1.0" encoding="utf-8"?><Relationships xmlns="http://schemas.openxmlformats.org/package/2006/relationships"><Relationship Id="rId1" Type="http://schemas.openxmlformats.org/officeDocument/2006/relationships/drawing" Target="../drawings/drawing84.xml" /></Relationships>
</file>

<file path=xl/worksheets/_rels/sheet85.xml.rels>&#65279;<?xml version="1.0" encoding="utf-8"?><Relationships xmlns="http://schemas.openxmlformats.org/package/2006/relationships"><Relationship Id="rId1" Type="http://schemas.openxmlformats.org/officeDocument/2006/relationships/drawing" Target="../drawings/drawing85.xml" /></Relationships>
</file>

<file path=xl/worksheets/_rels/sheet86.xml.rels>&#65279;<?xml version="1.0" encoding="utf-8"?><Relationships xmlns="http://schemas.openxmlformats.org/package/2006/relationships"><Relationship Id="rId1" Type="http://schemas.openxmlformats.org/officeDocument/2006/relationships/drawing" Target="../drawings/drawing86.xml" /></Relationships>
</file>

<file path=xl/worksheets/_rels/sheet87.xml.rels>&#65279;<?xml version="1.0" encoding="utf-8"?><Relationships xmlns="http://schemas.openxmlformats.org/package/2006/relationships"><Relationship Id="rId1" Type="http://schemas.openxmlformats.org/officeDocument/2006/relationships/drawing" Target="../drawings/drawing87.xml" /></Relationships>
</file>

<file path=xl/worksheets/_rels/sheet88.xml.rels>&#65279;<?xml version="1.0" encoding="utf-8"?><Relationships xmlns="http://schemas.openxmlformats.org/package/2006/relationships"><Relationship Id="rId1" Type="http://schemas.openxmlformats.org/officeDocument/2006/relationships/drawing" Target="../drawings/drawing88.xml" /></Relationships>
</file>

<file path=xl/worksheets/sheet1.xml><?xml version="1.0" encoding="utf-8"?>
<worksheet xmlns:r="http://schemas.openxmlformats.org/officeDocument/2006/relationships" xmlns="http://schemas.openxmlformats.org/spreadsheetml/2006/main">
  <sheetPr>
    <pageSetUpPr fitToPage="1"/>
  </sheetPr>
  <sheetViews>
    <sheetView tabSelected="1" showGridLines="0" workbookViewId="0"/>
  </sheetViews>
  <cols>
    <col min="1" max="1" width="8.332031" style="1" customWidth="1"/>
    <col min="2" max="2" width="1.667969" style="1" customWidth="1"/>
    <col min="3" max="3" width="4.160156" style="1" customWidth="1"/>
    <col min="4" max="4" width="2.660156" style="1" customWidth="1"/>
    <col min="5" max="5" width="2.660156" style="1" customWidth="1"/>
    <col min="6" max="6" width="2.660156" style="1" customWidth="1"/>
    <col min="7" max="7" width="2.660156" style="1" customWidth="1"/>
    <col min="8" max="8" width="2.660156" style="1" customWidth="1"/>
    <col min="9" max="9" width="2.660156" style="1" customWidth="1"/>
    <col min="10" max="10" width="2.660156" style="1" customWidth="1"/>
    <col min="11" max="11" width="2.660156" style="1" customWidth="1"/>
    <col min="12" max="12" width="2.660156" style="1" customWidth="1"/>
    <col min="13" max="13" width="2.660156" style="1" customWidth="1"/>
    <col min="14" max="14" width="2.660156" style="1" customWidth="1"/>
    <col min="15" max="15" width="2.660156" style="1" customWidth="1"/>
    <col min="16" max="16" width="2.660156" style="1" customWidth="1"/>
    <col min="17" max="17" width="2.660156" style="1" customWidth="1"/>
    <col min="18" max="18" width="2.660156" style="1" customWidth="1"/>
    <col min="19" max="19" width="2.660156" style="1" customWidth="1"/>
    <col min="20" max="20" width="2.660156" style="1" customWidth="1"/>
    <col min="21" max="21" width="2.660156" style="1" customWidth="1"/>
    <col min="22" max="22" width="2.660156" style="1" customWidth="1"/>
    <col min="23" max="23" width="2.660156" style="1" customWidth="1"/>
    <col min="24" max="24" width="2.660156" style="1" customWidth="1"/>
    <col min="25" max="25" width="2.660156" style="1" customWidth="1"/>
    <col min="26" max="26" width="2.660156" style="1" customWidth="1"/>
    <col min="27" max="27" width="2.660156" style="1" customWidth="1"/>
    <col min="28" max="28" width="2.660156" style="1" customWidth="1"/>
    <col min="29" max="29" width="2.660156" style="1" customWidth="1"/>
    <col min="30" max="30" width="2.660156" style="1" customWidth="1"/>
    <col min="31" max="31" width="2.660156" style="1" customWidth="1"/>
    <col min="32" max="32" width="2.660156" style="1" customWidth="1"/>
    <col min="33" max="33" width="2.660156" style="1" customWidth="1"/>
    <col min="34" max="34" width="3.332031" style="1" customWidth="1"/>
    <col min="35" max="35" width="31.66016" style="1" customWidth="1"/>
    <col min="36" max="36" width="2.5" style="1" customWidth="1"/>
    <col min="37" max="37" width="2.5" style="1" customWidth="1"/>
    <col min="38" max="38" width="8.332031" style="1" customWidth="1"/>
    <col min="39" max="39" width="3.332031" style="1" customWidth="1"/>
    <col min="40" max="40" width="13.33203" style="1" customWidth="1"/>
    <col min="41" max="41" width="7.5" style="1" customWidth="1"/>
    <col min="42" max="42" width="4.160156" style="1" customWidth="1"/>
    <col min="43" max="43" width="15.66016" style="1" hidden="1" customWidth="1"/>
    <col min="44" max="44" width="13.66016" style="1" customWidth="1"/>
    <col min="45" max="45" width="25.83203" style="1" hidden="1" customWidth="1"/>
    <col min="46" max="46" width="25.83203" style="1" hidden="1" customWidth="1"/>
    <col min="47" max="47" width="25.83203" style="1" hidden="1" customWidth="1"/>
    <col min="48" max="48" width="21.66016" style="1" hidden="1" customWidth="1"/>
    <col min="49" max="49" width="21.66016" style="1" hidden="1" customWidth="1"/>
    <col min="50" max="50" width="25" style="1" hidden="1" customWidth="1"/>
    <col min="51" max="51" width="25" style="1" hidden="1" customWidth="1"/>
    <col min="52" max="52" width="21.66016" style="1" hidden="1" customWidth="1"/>
    <col min="53" max="53" width="19.16016" style="1" hidden="1" customWidth="1"/>
    <col min="54" max="54" width="25" style="1" hidden="1" customWidth="1"/>
    <col min="55" max="55" width="21.66016" style="1" hidden="1" customWidth="1"/>
    <col min="56" max="56" width="19.16016" style="1" hidden="1" customWidth="1"/>
    <col min="57" max="57" width="66.5" style="1" customWidth="1"/>
    <col min="71" max="71" width="9.332031" style="1" hidden="1"/>
    <col min="72" max="72" width="9.332031" style="1" hidden="1"/>
    <col min="73" max="73" width="9.332031" style="1" hidden="1"/>
    <col min="74" max="74" width="9.332031" style="1" hidden="1"/>
    <col min="75" max="75" width="9.332031" style="1" hidden="1"/>
    <col min="76" max="76" width="9.332031" style="1" hidden="1"/>
    <col min="77" max="77" width="9.332031" style="1" hidden="1"/>
    <col min="78" max="78" width="9.332031" style="1" hidden="1"/>
    <col min="79" max="79" width="9.332031" style="1" hidden="1"/>
    <col min="80" max="80" width="9.332031" style="1" hidden="1"/>
    <col min="81" max="81" width="9.332031" style="1" hidden="1"/>
    <col min="82" max="82" width="9.332031" style="1" hidden="1"/>
    <col min="83" max="83" width="9.332031" style="1" hidden="1"/>
    <col min="84" max="84" width="9.332031" style="1" hidden="1"/>
    <col min="85" max="85" width="9.332031" style="1" hidden="1"/>
    <col min="86" max="86" width="9.332031" style="1" hidden="1"/>
    <col min="87" max="87" width="9.332031" style="1" hidden="1"/>
    <col min="88" max="88" width="9.332031" style="1" hidden="1"/>
    <col min="89" max="89" width="9.332031" style="1" hidden="1"/>
    <col min="90" max="90" width="9.332031" style="1" hidden="1"/>
    <col min="91" max="91" width="9.332031" style="1" hidden="1"/>
  </cols>
  <sheetData>
    <row r="1">
      <c r="A1" s="17" t="s">
        <v>0</v>
      </c>
      <c r="AZ1" s="17" t="s">
        <v>1</v>
      </c>
      <c r="BA1" s="17" t="s">
        <v>2</v>
      </c>
      <c r="BB1" s="17" t="s">
        <v>3</v>
      </c>
      <c r="BT1" s="17" t="s">
        <v>4</v>
      </c>
      <c r="BU1" s="17" t="s">
        <v>4</v>
      </c>
      <c r="BV1" s="17" t="s">
        <v>5</v>
      </c>
    </row>
    <row r="2" s="1" customFormat="1" ht="36.96" customHeight="1">
      <c r="AR2" s="1"/>
      <c r="AS2" s="1"/>
      <c r="AT2" s="1"/>
      <c r="AU2" s="1"/>
      <c r="AV2" s="1"/>
      <c r="AW2" s="1"/>
      <c r="AX2" s="1"/>
      <c r="AY2" s="1"/>
      <c r="AZ2" s="1"/>
      <c r="BA2" s="1"/>
      <c r="BB2" s="1"/>
      <c r="BC2" s="1"/>
      <c r="BD2" s="1"/>
      <c r="BE2" s="1"/>
      <c r="BS2" s="18" t="s">
        <v>6</v>
      </c>
      <c r="BT2" s="18" t="s">
        <v>7</v>
      </c>
    </row>
    <row r="3" s="1" customFormat="1" ht="6.96" customHeight="1">
      <c r="B3" s="19"/>
      <c r="C3" s="20"/>
      <c r="D3" s="20"/>
      <c r="E3" s="20"/>
      <c r="F3" s="20"/>
      <c r="G3" s="20"/>
      <c r="H3" s="20"/>
      <c r="I3" s="20"/>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1"/>
      <c r="BS3" s="18" t="s">
        <v>6</v>
      </c>
      <c r="BT3" s="18" t="s">
        <v>8</v>
      </c>
    </row>
    <row r="4" s="1" customFormat="1" ht="24.96" customHeight="1">
      <c r="B4" s="22"/>
      <c r="C4" s="23"/>
      <c r="D4" s="24" t="s">
        <v>9</v>
      </c>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1"/>
      <c r="AS4" s="25" t="s">
        <v>10</v>
      </c>
      <c r="BE4" s="26" t="s">
        <v>11</v>
      </c>
      <c r="BS4" s="18" t="s">
        <v>12</v>
      </c>
    </row>
    <row r="5" s="1" customFormat="1" ht="12" customHeight="1">
      <c r="B5" s="22"/>
      <c r="C5" s="23"/>
      <c r="D5" s="27" t="s">
        <v>13</v>
      </c>
      <c r="E5" s="23"/>
      <c r="F5" s="23"/>
      <c r="G5" s="23"/>
      <c r="H5" s="23"/>
      <c r="I5" s="23"/>
      <c r="J5" s="23"/>
      <c r="K5" s="28" t="s">
        <v>14</v>
      </c>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1"/>
      <c r="BE5" s="29" t="s">
        <v>15</v>
      </c>
      <c r="BS5" s="18" t="s">
        <v>6</v>
      </c>
    </row>
    <row r="6" s="1" customFormat="1" ht="36.96" customHeight="1">
      <c r="B6" s="22"/>
      <c r="C6" s="23"/>
      <c r="D6" s="30" t="s">
        <v>16</v>
      </c>
      <c r="E6" s="23"/>
      <c r="F6" s="23"/>
      <c r="G6" s="23"/>
      <c r="H6" s="23"/>
      <c r="I6" s="23"/>
      <c r="J6" s="23"/>
      <c r="K6" s="31" t="s">
        <v>17</v>
      </c>
      <c r="L6" s="23"/>
      <c r="M6" s="23"/>
      <c r="N6" s="23"/>
      <c r="O6" s="23"/>
      <c r="P6" s="23"/>
      <c r="Q6" s="23"/>
      <c r="R6" s="23"/>
      <c r="S6" s="23"/>
      <c r="T6" s="23"/>
      <c r="U6" s="23"/>
      <c r="V6" s="23"/>
      <c r="W6" s="23"/>
      <c r="X6" s="23"/>
      <c r="Y6" s="23"/>
      <c r="Z6" s="23"/>
      <c r="AA6" s="23"/>
      <c r="AB6" s="23"/>
      <c r="AC6" s="23"/>
      <c r="AD6" s="23"/>
      <c r="AE6" s="23"/>
      <c r="AF6" s="23"/>
      <c r="AG6" s="23"/>
      <c r="AH6" s="23"/>
      <c r="AI6" s="23"/>
      <c r="AJ6" s="23"/>
      <c r="AK6" s="23"/>
      <c r="AL6" s="23"/>
      <c r="AM6" s="23"/>
      <c r="AN6" s="23"/>
      <c r="AO6" s="23"/>
      <c r="AP6" s="23"/>
      <c r="AQ6" s="23"/>
      <c r="AR6" s="21"/>
      <c r="BE6" s="32"/>
      <c r="BS6" s="18" t="s">
        <v>6</v>
      </c>
    </row>
    <row r="7" s="1" customFormat="1" ht="12" customHeight="1">
      <c r="B7" s="22"/>
      <c r="C7" s="23"/>
      <c r="D7" s="33" t="s">
        <v>18</v>
      </c>
      <c r="E7" s="23"/>
      <c r="F7" s="23"/>
      <c r="G7" s="23"/>
      <c r="H7" s="23"/>
      <c r="I7" s="23"/>
      <c r="J7" s="23"/>
      <c r="K7" s="28" t="s">
        <v>1</v>
      </c>
      <c r="L7" s="23"/>
      <c r="M7" s="23"/>
      <c r="N7" s="23"/>
      <c r="O7" s="23"/>
      <c r="P7" s="23"/>
      <c r="Q7" s="23"/>
      <c r="R7" s="23"/>
      <c r="S7" s="23"/>
      <c r="T7" s="23"/>
      <c r="U7" s="23"/>
      <c r="V7" s="23"/>
      <c r="W7" s="23"/>
      <c r="X7" s="23"/>
      <c r="Y7" s="23"/>
      <c r="Z7" s="23"/>
      <c r="AA7" s="23"/>
      <c r="AB7" s="23"/>
      <c r="AC7" s="23"/>
      <c r="AD7" s="23"/>
      <c r="AE7" s="23"/>
      <c r="AF7" s="23"/>
      <c r="AG7" s="23"/>
      <c r="AH7" s="23"/>
      <c r="AI7" s="23"/>
      <c r="AJ7" s="23"/>
      <c r="AK7" s="33" t="s">
        <v>19</v>
      </c>
      <c r="AL7" s="23"/>
      <c r="AM7" s="23"/>
      <c r="AN7" s="28" t="s">
        <v>1</v>
      </c>
      <c r="AO7" s="23"/>
      <c r="AP7" s="23"/>
      <c r="AQ7" s="23"/>
      <c r="AR7" s="21"/>
      <c r="BE7" s="32"/>
      <c r="BS7" s="18" t="s">
        <v>6</v>
      </c>
    </row>
    <row r="8" s="1" customFormat="1" ht="12" customHeight="1">
      <c r="B8" s="22"/>
      <c r="C8" s="23"/>
      <c r="D8" s="33" t="s">
        <v>20</v>
      </c>
      <c r="E8" s="23"/>
      <c r="F8" s="23"/>
      <c r="G8" s="23"/>
      <c r="H8" s="23"/>
      <c r="I8" s="23"/>
      <c r="J8" s="23"/>
      <c r="K8" s="28" t="s">
        <v>21</v>
      </c>
      <c r="L8" s="23"/>
      <c r="M8" s="23"/>
      <c r="N8" s="23"/>
      <c r="O8" s="23"/>
      <c r="P8" s="23"/>
      <c r="Q8" s="23"/>
      <c r="R8" s="23"/>
      <c r="S8" s="23"/>
      <c r="T8" s="23"/>
      <c r="U8" s="23"/>
      <c r="V8" s="23"/>
      <c r="W8" s="23"/>
      <c r="X8" s="23"/>
      <c r="Y8" s="23"/>
      <c r="Z8" s="23"/>
      <c r="AA8" s="23"/>
      <c r="AB8" s="23"/>
      <c r="AC8" s="23"/>
      <c r="AD8" s="23"/>
      <c r="AE8" s="23"/>
      <c r="AF8" s="23"/>
      <c r="AG8" s="23"/>
      <c r="AH8" s="23"/>
      <c r="AI8" s="23"/>
      <c r="AJ8" s="23"/>
      <c r="AK8" s="33" t="s">
        <v>22</v>
      </c>
      <c r="AL8" s="23"/>
      <c r="AM8" s="23"/>
      <c r="AN8" s="34" t="s">
        <v>23</v>
      </c>
      <c r="AO8" s="23"/>
      <c r="AP8" s="23"/>
      <c r="AQ8" s="23"/>
      <c r="AR8" s="21"/>
      <c r="BE8" s="32"/>
      <c r="BS8" s="18" t="s">
        <v>6</v>
      </c>
    </row>
    <row r="9" s="1" customFormat="1" ht="14.4" customHeight="1">
      <c r="B9" s="22"/>
      <c r="C9" s="23"/>
      <c r="D9" s="23"/>
      <c r="E9" s="23"/>
      <c r="F9" s="23"/>
      <c r="G9" s="23"/>
      <c r="H9" s="23"/>
      <c r="I9" s="23"/>
      <c r="J9" s="23"/>
      <c r="K9" s="23"/>
      <c r="L9" s="23"/>
      <c r="M9" s="23"/>
      <c r="N9" s="23"/>
      <c r="O9" s="23"/>
      <c r="P9" s="23"/>
      <c r="Q9" s="23"/>
      <c r="R9" s="23"/>
      <c r="S9" s="23"/>
      <c r="T9" s="23"/>
      <c r="U9" s="23"/>
      <c r="V9" s="23"/>
      <c r="W9" s="23"/>
      <c r="X9" s="23"/>
      <c r="Y9" s="23"/>
      <c r="Z9" s="23"/>
      <c r="AA9" s="23"/>
      <c r="AB9" s="23"/>
      <c r="AC9" s="23"/>
      <c r="AD9" s="23"/>
      <c r="AE9" s="23"/>
      <c r="AF9" s="23"/>
      <c r="AG9" s="23"/>
      <c r="AH9" s="23"/>
      <c r="AI9" s="23"/>
      <c r="AJ9" s="23"/>
      <c r="AK9" s="23"/>
      <c r="AL9" s="23"/>
      <c r="AM9" s="23"/>
      <c r="AN9" s="23"/>
      <c r="AO9" s="23"/>
      <c r="AP9" s="23"/>
      <c r="AQ9" s="23"/>
      <c r="AR9" s="21"/>
      <c r="BE9" s="32"/>
      <c r="BS9" s="18" t="s">
        <v>6</v>
      </c>
    </row>
    <row r="10" s="1" customFormat="1" ht="12" customHeight="1">
      <c r="B10" s="22"/>
      <c r="C10" s="23"/>
      <c r="D10" s="33" t="s">
        <v>24</v>
      </c>
      <c r="E10" s="23"/>
      <c r="F10" s="23"/>
      <c r="G10" s="23"/>
      <c r="H10" s="23"/>
      <c r="I10" s="23"/>
      <c r="J10" s="23"/>
      <c r="K10" s="23"/>
      <c r="L10" s="23"/>
      <c r="M10" s="23"/>
      <c r="N10" s="23"/>
      <c r="O10" s="23"/>
      <c r="P10" s="23"/>
      <c r="Q10" s="23"/>
      <c r="R10" s="23"/>
      <c r="S10" s="23"/>
      <c r="T10" s="23"/>
      <c r="U10" s="23"/>
      <c r="V10" s="23"/>
      <c r="W10" s="23"/>
      <c r="X10" s="23"/>
      <c r="Y10" s="23"/>
      <c r="Z10" s="23"/>
      <c r="AA10" s="23"/>
      <c r="AB10" s="23"/>
      <c r="AC10" s="23"/>
      <c r="AD10" s="23"/>
      <c r="AE10" s="23"/>
      <c r="AF10" s="23"/>
      <c r="AG10" s="23"/>
      <c r="AH10" s="23"/>
      <c r="AI10" s="23"/>
      <c r="AJ10" s="23"/>
      <c r="AK10" s="33" t="s">
        <v>25</v>
      </c>
      <c r="AL10" s="23"/>
      <c r="AM10" s="23"/>
      <c r="AN10" s="28" t="s">
        <v>26</v>
      </c>
      <c r="AO10" s="23"/>
      <c r="AP10" s="23"/>
      <c r="AQ10" s="23"/>
      <c r="AR10" s="21"/>
      <c r="BE10" s="32"/>
      <c r="BS10" s="18" t="s">
        <v>6</v>
      </c>
    </row>
    <row r="11" s="1" customFormat="1" ht="18.48" customHeight="1">
      <c r="B11" s="22"/>
      <c r="C11" s="23"/>
      <c r="D11" s="23"/>
      <c r="E11" s="28" t="s">
        <v>27</v>
      </c>
      <c r="F11" s="23"/>
      <c r="G11" s="23"/>
      <c r="H11" s="23"/>
      <c r="I11" s="23"/>
      <c r="J11" s="23"/>
      <c r="K11" s="23"/>
      <c r="L11" s="23"/>
      <c r="M11" s="23"/>
      <c r="N11" s="23"/>
      <c r="O11" s="23"/>
      <c r="P11" s="23"/>
      <c r="Q11" s="23"/>
      <c r="R11" s="23"/>
      <c r="S11" s="23"/>
      <c r="T11" s="23"/>
      <c r="U11" s="23"/>
      <c r="V11" s="23"/>
      <c r="W11" s="23"/>
      <c r="X11" s="23"/>
      <c r="Y11" s="23"/>
      <c r="Z11" s="23"/>
      <c r="AA11" s="23"/>
      <c r="AB11" s="23"/>
      <c r="AC11" s="23"/>
      <c r="AD11" s="23"/>
      <c r="AE11" s="23"/>
      <c r="AF11" s="23"/>
      <c r="AG11" s="23"/>
      <c r="AH11" s="23"/>
      <c r="AI11" s="23"/>
      <c r="AJ11" s="23"/>
      <c r="AK11" s="33" t="s">
        <v>28</v>
      </c>
      <c r="AL11" s="23"/>
      <c r="AM11" s="23"/>
      <c r="AN11" s="28" t="s">
        <v>29</v>
      </c>
      <c r="AO11" s="23"/>
      <c r="AP11" s="23"/>
      <c r="AQ11" s="23"/>
      <c r="AR11" s="21"/>
      <c r="BE11" s="32"/>
      <c r="BS11" s="18" t="s">
        <v>6</v>
      </c>
    </row>
    <row r="12" s="1" customFormat="1" ht="6.96" customHeight="1">
      <c r="B12" s="22"/>
      <c r="C12" s="23"/>
      <c r="D12" s="23"/>
      <c r="E12" s="23"/>
      <c r="F12" s="23"/>
      <c r="G12" s="23"/>
      <c r="H12" s="23"/>
      <c r="I12" s="23"/>
      <c r="J12" s="23"/>
      <c r="K12" s="23"/>
      <c r="L12" s="23"/>
      <c r="M12" s="23"/>
      <c r="N12" s="23"/>
      <c r="O12" s="23"/>
      <c r="P12" s="23"/>
      <c r="Q12" s="23"/>
      <c r="R12" s="23"/>
      <c r="S12" s="23"/>
      <c r="T12" s="23"/>
      <c r="U12" s="23"/>
      <c r="V12" s="23"/>
      <c r="W12" s="23"/>
      <c r="X12" s="23"/>
      <c r="Y12" s="23"/>
      <c r="Z12" s="23"/>
      <c r="AA12" s="23"/>
      <c r="AB12" s="23"/>
      <c r="AC12" s="23"/>
      <c r="AD12" s="23"/>
      <c r="AE12" s="23"/>
      <c r="AF12" s="23"/>
      <c r="AG12" s="23"/>
      <c r="AH12" s="23"/>
      <c r="AI12" s="23"/>
      <c r="AJ12" s="23"/>
      <c r="AK12" s="23"/>
      <c r="AL12" s="23"/>
      <c r="AM12" s="23"/>
      <c r="AN12" s="23"/>
      <c r="AO12" s="23"/>
      <c r="AP12" s="23"/>
      <c r="AQ12" s="23"/>
      <c r="AR12" s="21"/>
      <c r="BE12" s="32"/>
      <c r="BS12" s="18" t="s">
        <v>6</v>
      </c>
    </row>
    <row r="13" s="1" customFormat="1" ht="12" customHeight="1">
      <c r="B13" s="22"/>
      <c r="C13" s="23"/>
      <c r="D13" s="33" t="s">
        <v>30</v>
      </c>
      <c r="E13" s="23"/>
      <c r="F13" s="23"/>
      <c r="G13" s="23"/>
      <c r="H13" s="23"/>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33" t="s">
        <v>25</v>
      </c>
      <c r="AL13" s="23"/>
      <c r="AM13" s="23"/>
      <c r="AN13" s="35" t="s">
        <v>31</v>
      </c>
      <c r="AO13" s="23"/>
      <c r="AP13" s="23"/>
      <c r="AQ13" s="23"/>
      <c r="AR13" s="21"/>
      <c r="BE13" s="32"/>
      <c r="BS13" s="18" t="s">
        <v>6</v>
      </c>
    </row>
    <row r="14">
      <c r="B14" s="22"/>
      <c r="C14" s="23"/>
      <c r="D14" s="23"/>
      <c r="E14" s="35" t="s">
        <v>31</v>
      </c>
      <c r="F14" s="36"/>
      <c r="G14" s="36"/>
      <c r="H14" s="36"/>
      <c r="I14" s="36"/>
      <c r="J14" s="36"/>
      <c r="K14" s="36"/>
      <c r="L14" s="36"/>
      <c r="M14" s="36"/>
      <c r="N14" s="36"/>
      <c r="O14" s="36"/>
      <c r="P14" s="36"/>
      <c r="Q14" s="36"/>
      <c r="R14" s="36"/>
      <c r="S14" s="36"/>
      <c r="T14" s="36"/>
      <c r="U14" s="36"/>
      <c r="V14" s="36"/>
      <c r="W14" s="36"/>
      <c r="X14" s="36"/>
      <c r="Y14" s="36"/>
      <c r="Z14" s="36"/>
      <c r="AA14" s="36"/>
      <c r="AB14" s="36"/>
      <c r="AC14" s="36"/>
      <c r="AD14" s="36"/>
      <c r="AE14" s="36"/>
      <c r="AF14" s="36"/>
      <c r="AG14" s="36"/>
      <c r="AH14" s="36"/>
      <c r="AI14" s="36"/>
      <c r="AJ14" s="36"/>
      <c r="AK14" s="33" t="s">
        <v>28</v>
      </c>
      <c r="AL14" s="23"/>
      <c r="AM14" s="23"/>
      <c r="AN14" s="35" t="s">
        <v>31</v>
      </c>
      <c r="AO14" s="23"/>
      <c r="AP14" s="23"/>
      <c r="AQ14" s="23"/>
      <c r="AR14" s="21"/>
      <c r="BE14" s="32"/>
      <c r="BS14" s="18" t="s">
        <v>6</v>
      </c>
    </row>
    <row r="15" s="1" customFormat="1" ht="6.96" customHeight="1">
      <c r="B15" s="22"/>
      <c r="C15" s="23"/>
      <c r="D15" s="23"/>
      <c r="E15" s="23"/>
      <c r="F15" s="23"/>
      <c r="G15" s="23"/>
      <c r="H15" s="23"/>
      <c r="I15" s="23"/>
      <c r="J15" s="23"/>
      <c r="K15" s="23"/>
      <c r="L15" s="23"/>
      <c r="M15" s="23"/>
      <c r="N15" s="23"/>
      <c r="O15" s="23"/>
      <c r="P15" s="23"/>
      <c r="Q15" s="23"/>
      <c r="R15" s="23"/>
      <c r="S15" s="23"/>
      <c r="T15" s="23"/>
      <c r="U15" s="23"/>
      <c r="V15" s="23"/>
      <c r="W15" s="23"/>
      <c r="X15" s="23"/>
      <c r="Y15" s="23"/>
      <c r="Z15" s="23"/>
      <c r="AA15" s="23"/>
      <c r="AB15" s="23"/>
      <c r="AC15" s="23"/>
      <c r="AD15" s="23"/>
      <c r="AE15" s="23"/>
      <c r="AF15" s="23"/>
      <c r="AG15" s="23"/>
      <c r="AH15" s="23"/>
      <c r="AI15" s="23"/>
      <c r="AJ15" s="23"/>
      <c r="AK15" s="23"/>
      <c r="AL15" s="23"/>
      <c r="AM15" s="23"/>
      <c r="AN15" s="23"/>
      <c r="AO15" s="23"/>
      <c r="AP15" s="23"/>
      <c r="AQ15" s="23"/>
      <c r="AR15" s="21"/>
      <c r="BE15" s="32"/>
      <c r="BS15" s="18" t="s">
        <v>4</v>
      </c>
    </row>
    <row r="16" s="1" customFormat="1" ht="12" customHeight="1">
      <c r="B16" s="22"/>
      <c r="C16" s="23"/>
      <c r="D16" s="33" t="s">
        <v>32</v>
      </c>
      <c r="E16" s="23"/>
      <c r="F16" s="23"/>
      <c r="G16" s="23"/>
      <c r="H16" s="23"/>
      <c r="I16" s="23"/>
      <c r="J16" s="23"/>
      <c r="K16" s="23"/>
      <c r="L16" s="23"/>
      <c r="M16" s="23"/>
      <c r="N16" s="23"/>
      <c r="O16" s="23"/>
      <c r="P16" s="23"/>
      <c r="Q16" s="23"/>
      <c r="R16" s="23"/>
      <c r="S16" s="23"/>
      <c r="T16" s="23"/>
      <c r="U16" s="23"/>
      <c r="V16" s="23"/>
      <c r="W16" s="23"/>
      <c r="X16" s="23"/>
      <c r="Y16" s="23"/>
      <c r="Z16" s="23"/>
      <c r="AA16" s="23"/>
      <c r="AB16" s="23"/>
      <c r="AC16" s="23"/>
      <c r="AD16" s="23"/>
      <c r="AE16" s="23"/>
      <c r="AF16" s="23"/>
      <c r="AG16" s="23"/>
      <c r="AH16" s="23"/>
      <c r="AI16" s="23"/>
      <c r="AJ16" s="23"/>
      <c r="AK16" s="33" t="s">
        <v>25</v>
      </c>
      <c r="AL16" s="23"/>
      <c r="AM16" s="23"/>
      <c r="AN16" s="28" t="s">
        <v>1</v>
      </c>
      <c r="AO16" s="23"/>
      <c r="AP16" s="23"/>
      <c r="AQ16" s="23"/>
      <c r="AR16" s="21"/>
      <c r="BE16" s="32"/>
      <c r="BS16" s="18" t="s">
        <v>4</v>
      </c>
    </row>
    <row r="17" s="1" customFormat="1" ht="18.48" customHeight="1">
      <c r="B17" s="22"/>
      <c r="C17" s="23"/>
      <c r="D17" s="23"/>
      <c r="E17" s="28" t="s">
        <v>21</v>
      </c>
      <c r="F17" s="23"/>
      <c r="G17" s="23"/>
      <c r="H17" s="23"/>
      <c r="I17" s="23"/>
      <c r="J17" s="23"/>
      <c r="K17" s="23"/>
      <c r="L17" s="23"/>
      <c r="M17" s="23"/>
      <c r="N17" s="23"/>
      <c r="O17" s="23"/>
      <c r="P17" s="23"/>
      <c r="Q17" s="23"/>
      <c r="R17" s="23"/>
      <c r="S17" s="23"/>
      <c r="T17" s="23"/>
      <c r="U17" s="23"/>
      <c r="V17" s="23"/>
      <c r="W17" s="23"/>
      <c r="X17" s="23"/>
      <c r="Y17" s="23"/>
      <c r="Z17" s="23"/>
      <c r="AA17" s="23"/>
      <c r="AB17" s="23"/>
      <c r="AC17" s="23"/>
      <c r="AD17" s="23"/>
      <c r="AE17" s="23"/>
      <c r="AF17" s="23"/>
      <c r="AG17" s="23"/>
      <c r="AH17" s="23"/>
      <c r="AI17" s="23"/>
      <c r="AJ17" s="23"/>
      <c r="AK17" s="33" t="s">
        <v>28</v>
      </c>
      <c r="AL17" s="23"/>
      <c r="AM17" s="23"/>
      <c r="AN17" s="28" t="s">
        <v>1</v>
      </c>
      <c r="AO17" s="23"/>
      <c r="AP17" s="23"/>
      <c r="AQ17" s="23"/>
      <c r="AR17" s="21"/>
      <c r="BE17" s="32"/>
      <c r="BS17" s="18" t="s">
        <v>33</v>
      </c>
    </row>
    <row r="18" s="1" customFormat="1" ht="6.96" customHeight="1">
      <c r="B18" s="22"/>
      <c r="C18" s="23"/>
      <c r="D18" s="23"/>
      <c r="E18" s="23"/>
      <c r="F18" s="23"/>
      <c r="G18" s="23"/>
      <c r="H18" s="23"/>
      <c r="I18" s="23"/>
      <c r="J18" s="23"/>
      <c r="K18" s="23"/>
      <c r="L18" s="23"/>
      <c r="M18" s="23"/>
      <c r="N18" s="23"/>
      <c r="O18" s="23"/>
      <c r="P18" s="23"/>
      <c r="Q18" s="23"/>
      <c r="R18" s="23"/>
      <c r="S18" s="23"/>
      <c r="T18" s="23"/>
      <c r="U18" s="23"/>
      <c r="V18" s="23"/>
      <c r="W18" s="23"/>
      <c r="X18" s="23"/>
      <c r="Y18" s="23"/>
      <c r="Z18" s="23"/>
      <c r="AA18" s="23"/>
      <c r="AB18" s="23"/>
      <c r="AC18" s="23"/>
      <c r="AD18" s="23"/>
      <c r="AE18" s="23"/>
      <c r="AF18" s="23"/>
      <c r="AG18" s="23"/>
      <c r="AH18" s="23"/>
      <c r="AI18" s="23"/>
      <c r="AJ18" s="23"/>
      <c r="AK18" s="23"/>
      <c r="AL18" s="23"/>
      <c r="AM18" s="23"/>
      <c r="AN18" s="23"/>
      <c r="AO18" s="23"/>
      <c r="AP18" s="23"/>
      <c r="AQ18" s="23"/>
      <c r="AR18" s="21"/>
      <c r="BE18" s="32"/>
      <c r="BS18" s="18" t="s">
        <v>6</v>
      </c>
    </row>
    <row r="19" s="1" customFormat="1" ht="12" customHeight="1">
      <c r="B19" s="22"/>
      <c r="C19" s="23"/>
      <c r="D19" s="33" t="s">
        <v>34</v>
      </c>
      <c r="E19" s="23"/>
      <c r="F19" s="23"/>
      <c r="G19" s="23"/>
      <c r="H19" s="23"/>
      <c r="I19" s="23"/>
      <c r="J19" s="23"/>
      <c r="K19" s="23"/>
      <c r="L19" s="23"/>
      <c r="M19" s="23"/>
      <c r="N19" s="23"/>
      <c r="O19" s="23"/>
      <c r="P19" s="23"/>
      <c r="Q19" s="23"/>
      <c r="R19" s="23"/>
      <c r="S19" s="23"/>
      <c r="T19" s="23"/>
      <c r="U19" s="23"/>
      <c r="V19" s="23"/>
      <c r="W19" s="23"/>
      <c r="X19" s="23"/>
      <c r="Y19" s="23"/>
      <c r="Z19" s="23"/>
      <c r="AA19" s="23"/>
      <c r="AB19" s="23"/>
      <c r="AC19" s="23"/>
      <c r="AD19" s="23"/>
      <c r="AE19" s="23"/>
      <c r="AF19" s="23"/>
      <c r="AG19" s="23"/>
      <c r="AH19" s="23"/>
      <c r="AI19" s="23"/>
      <c r="AJ19" s="23"/>
      <c r="AK19" s="33" t="s">
        <v>25</v>
      </c>
      <c r="AL19" s="23"/>
      <c r="AM19" s="23"/>
      <c r="AN19" s="28" t="s">
        <v>1</v>
      </c>
      <c r="AO19" s="23"/>
      <c r="AP19" s="23"/>
      <c r="AQ19" s="23"/>
      <c r="AR19" s="21"/>
      <c r="BE19" s="32"/>
      <c r="BS19" s="18" t="s">
        <v>6</v>
      </c>
    </row>
    <row r="20" s="1" customFormat="1" ht="18.48" customHeight="1">
      <c r="B20" s="22"/>
      <c r="C20" s="23"/>
      <c r="D20" s="23"/>
      <c r="E20" s="28" t="s">
        <v>21</v>
      </c>
      <c r="F20" s="23"/>
      <c r="G20" s="23"/>
      <c r="H20" s="23"/>
      <c r="I20" s="23"/>
      <c r="J20" s="23"/>
      <c r="K20" s="23"/>
      <c r="L20" s="23"/>
      <c r="M20" s="23"/>
      <c r="N20" s="23"/>
      <c r="O20" s="23"/>
      <c r="P20" s="23"/>
      <c r="Q20" s="23"/>
      <c r="R20" s="23"/>
      <c r="S20" s="23"/>
      <c r="T20" s="23"/>
      <c r="U20" s="23"/>
      <c r="V20" s="23"/>
      <c r="W20" s="23"/>
      <c r="X20" s="23"/>
      <c r="Y20" s="23"/>
      <c r="Z20" s="23"/>
      <c r="AA20" s="23"/>
      <c r="AB20" s="23"/>
      <c r="AC20" s="23"/>
      <c r="AD20" s="23"/>
      <c r="AE20" s="23"/>
      <c r="AF20" s="23"/>
      <c r="AG20" s="23"/>
      <c r="AH20" s="23"/>
      <c r="AI20" s="23"/>
      <c r="AJ20" s="23"/>
      <c r="AK20" s="33" t="s">
        <v>28</v>
      </c>
      <c r="AL20" s="23"/>
      <c r="AM20" s="23"/>
      <c r="AN20" s="28" t="s">
        <v>1</v>
      </c>
      <c r="AO20" s="23"/>
      <c r="AP20" s="23"/>
      <c r="AQ20" s="23"/>
      <c r="AR20" s="21"/>
      <c r="BE20" s="32"/>
      <c r="BS20" s="18" t="s">
        <v>33</v>
      </c>
    </row>
    <row r="21" s="1" customFormat="1" ht="6.96" customHeight="1">
      <c r="B21" s="22"/>
      <c r="C21" s="23"/>
      <c r="D21" s="23"/>
      <c r="E21" s="23"/>
      <c r="F21" s="23"/>
      <c r="G21" s="23"/>
      <c r="H21" s="23"/>
      <c r="I21" s="23"/>
      <c r="J21" s="23"/>
      <c r="K21" s="23"/>
      <c r="L21" s="23"/>
      <c r="M21" s="23"/>
      <c r="N21" s="23"/>
      <c r="O21" s="23"/>
      <c r="P21" s="23"/>
      <c r="Q21" s="23"/>
      <c r="R21" s="23"/>
      <c r="S21" s="23"/>
      <c r="T21" s="23"/>
      <c r="U21" s="23"/>
      <c r="V21" s="23"/>
      <c r="W21" s="23"/>
      <c r="X21" s="23"/>
      <c r="Y21" s="23"/>
      <c r="Z21" s="23"/>
      <c r="AA21" s="23"/>
      <c r="AB21" s="23"/>
      <c r="AC21" s="23"/>
      <c r="AD21" s="23"/>
      <c r="AE21" s="23"/>
      <c r="AF21" s="23"/>
      <c r="AG21" s="23"/>
      <c r="AH21" s="23"/>
      <c r="AI21" s="23"/>
      <c r="AJ21" s="23"/>
      <c r="AK21" s="23"/>
      <c r="AL21" s="23"/>
      <c r="AM21" s="23"/>
      <c r="AN21" s="23"/>
      <c r="AO21" s="23"/>
      <c r="AP21" s="23"/>
      <c r="AQ21" s="23"/>
      <c r="AR21" s="21"/>
      <c r="BE21" s="32"/>
    </row>
    <row r="22" s="1" customFormat="1" ht="12" customHeight="1">
      <c r="B22" s="22"/>
      <c r="C22" s="23"/>
      <c r="D22" s="33" t="s">
        <v>35</v>
      </c>
      <c r="E22" s="23"/>
      <c r="F22" s="23"/>
      <c r="G22" s="23"/>
      <c r="H22" s="23"/>
      <c r="I22" s="23"/>
      <c r="J22" s="23"/>
      <c r="K22" s="23"/>
      <c r="L22" s="23"/>
      <c r="M22" s="23"/>
      <c r="N22" s="23"/>
      <c r="O22" s="23"/>
      <c r="P22" s="23"/>
      <c r="Q22" s="23"/>
      <c r="R22" s="23"/>
      <c r="S22" s="23"/>
      <c r="T22" s="23"/>
      <c r="U22" s="23"/>
      <c r="V22" s="23"/>
      <c r="W22" s="23"/>
      <c r="X22" s="23"/>
      <c r="Y22" s="23"/>
      <c r="Z22" s="23"/>
      <c r="AA22" s="23"/>
      <c r="AB22" s="23"/>
      <c r="AC22" s="23"/>
      <c r="AD22" s="23"/>
      <c r="AE22" s="23"/>
      <c r="AF22" s="23"/>
      <c r="AG22" s="23"/>
      <c r="AH22" s="23"/>
      <c r="AI22" s="23"/>
      <c r="AJ22" s="23"/>
      <c r="AK22" s="23"/>
      <c r="AL22" s="23"/>
      <c r="AM22" s="23"/>
      <c r="AN22" s="23"/>
      <c r="AO22" s="23"/>
      <c r="AP22" s="23"/>
      <c r="AQ22" s="23"/>
      <c r="AR22" s="21"/>
      <c r="BE22" s="32"/>
    </row>
    <row r="23" s="1" customFormat="1" ht="16.5" customHeight="1">
      <c r="B23" s="22"/>
      <c r="C23" s="23"/>
      <c r="D23" s="23"/>
      <c r="E23" s="37" t="s">
        <v>1</v>
      </c>
      <c r="F23" s="37"/>
      <c r="G23" s="37"/>
      <c r="H23" s="37"/>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37"/>
      <c r="AH23" s="37"/>
      <c r="AI23" s="37"/>
      <c r="AJ23" s="37"/>
      <c r="AK23" s="37"/>
      <c r="AL23" s="37"/>
      <c r="AM23" s="37"/>
      <c r="AN23" s="37"/>
      <c r="AO23" s="23"/>
      <c r="AP23" s="23"/>
      <c r="AQ23" s="23"/>
      <c r="AR23" s="21"/>
      <c r="BE23" s="32"/>
    </row>
    <row r="24" s="1" customFormat="1" ht="6.96" customHeight="1">
      <c r="B24" s="22"/>
      <c r="C24" s="23"/>
      <c r="D24" s="23"/>
      <c r="E24" s="23"/>
      <c r="F24" s="23"/>
      <c r="G24" s="23"/>
      <c r="H24" s="23"/>
      <c r="I24" s="23"/>
      <c r="J24" s="23"/>
      <c r="K24" s="23"/>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N24" s="23"/>
      <c r="AO24" s="23"/>
      <c r="AP24" s="23"/>
      <c r="AQ24" s="23"/>
      <c r="AR24" s="21"/>
      <c r="BE24" s="32"/>
    </row>
    <row r="25" s="1" customFormat="1" ht="6.96" customHeight="1">
      <c r="B25" s="22"/>
      <c r="C25" s="23"/>
      <c r="D25" s="38"/>
      <c r="E25" s="38"/>
      <c r="F25" s="38"/>
      <c r="G25" s="38"/>
      <c r="H25" s="38"/>
      <c r="I25" s="38"/>
      <c r="J25" s="38"/>
      <c r="K25" s="38"/>
      <c r="L25" s="38"/>
      <c r="M25" s="38"/>
      <c r="N25" s="38"/>
      <c r="O25" s="38"/>
      <c r="P25" s="38"/>
      <c r="Q25" s="38"/>
      <c r="R25" s="38"/>
      <c r="S25" s="38"/>
      <c r="T25" s="38"/>
      <c r="U25" s="38"/>
      <c r="V25" s="38"/>
      <c r="W25" s="38"/>
      <c r="X25" s="38"/>
      <c r="Y25" s="38"/>
      <c r="Z25" s="38"/>
      <c r="AA25" s="38"/>
      <c r="AB25" s="38"/>
      <c r="AC25" s="38"/>
      <c r="AD25" s="38"/>
      <c r="AE25" s="38"/>
      <c r="AF25" s="38"/>
      <c r="AG25" s="38"/>
      <c r="AH25" s="38"/>
      <c r="AI25" s="38"/>
      <c r="AJ25" s="38"/>
      <c r="AK25" s="38"/>
      <c r="AL25" s="38"/>
      <c r="AM25" s="38"/>
      <c r="AN25" s="38"/>
      <c r="AO25" s="38"/>
      <c r="AP25" s="23"/>
      <c r="AQ25" s="23"/>
      <c r="AR25" s="21"/>
      <c r="BE25" s="32"/>
    </row>
    <row r="26" s="2" customFormat="1" ht="25.92" customHeight="1">
      <c r="A26" s="39"/>
      <c r="B26" s="40"/>
      <c r="C26" s="41"/>
      <c r="D26" s="42" t="s">
        <v>36</v>
      </c>
      <c r="E26" s="43"/>
      <c r="F26" s="43"/>
      <c r="G26" s="43"/>
      <c r="H26" s="43"/>
      <c r="I26" s="43"/>
      <c r="J26" s="43"/>
      <c r="K26" s="43"/>
      <c r="L26" s="43"/>
      <c r="M26" s="43"/>
      <c r="N26" s="43"/>
      <c r="O26" s="43"/>
      <c r="P26" s="43"/>
      <c r="Q26" s="43"/>
      <c r="R26" s="43"/>
      <c r="S26" s="43"/>
      <c r="T26" s="43"/>
      <c r="U26" s="43"/>
      <c r="V26" s="43"/>
      <c r="W26" s="43"/>
      <c r="X26" s="43"/>
      <c r="Y26" s="43"/>
      <c r="Z26" s="43"/>
      <c r="AA26" s="43"/>
      <c r="AB26" s="43"/>
      <c r="AC26" s="43"/>
      <c r="AD26" s="43"/>
      <c r="AE26" s="43"/>
      <c r="AF26" s="43"/>
      <c r="AG26" s="43"/>
      <c r="AH26" s="43"/>
      <c r="AI26" s="43"/>
      <c r="AJ26" s="43"/>
      <c r="AK26" s="44">
        <f>ROUND(AG94,2)</f>
        <v>0</v>
      </c>
      <c r="AL26" s="43"/>
      <c r="AM26" s="43"/>
      <c r="AN26" s="43"/>
      <c r="AO26" s="43"/>
      <c r="AP26" s="41"/>
      <c r="AQ26" s="41"/>
      <c r="AR26" s="45"/>
      <c r="BE26" s="32"/>
    </row>
    <row r="27" s="2" customFormat="1" ht="6.96" customHeight="1">
      <c r="A27" s="39"/>
      <c r="B27" s="40"/>
      <c r="C27" s="41"/>
      <c r="D27" s="41"/>
      <c r="E27" s="41"/>
      <c r="F27" s="41"/>
      <c r="G27" s="41"/>
      <c r="H27" s="41"/>
      <c r="I27" s="41"/>
      <c r="J27" s="41"/>
      <c r="K27" s="41"/>
      <c r="L27" s="41"/>
      <c r="M27" s="41"/>
      <c r="N27" s="41"/>
      <c r="O27" s="41"/>
      <c r="P27" s="41"/>
      <c r="Q27" s="41"/>
      <c r="R27" s="41"/>
      <c r="S27" s="41"/>
      <c r="T27" s="41"/>
      <c r="U27" s="41"/>
      <c r="V27" s="41"/>
      <c r="W27" s="41"/>
      <c r="X27" s="41"/>
      <c r="Y27" s="41"/>
      <c r="Z27" s="41"/>
      <c r="AA27" s="41"/>
      <c r="AB27" s="41"/>
      <c r="AC27" s="41"/>
      <c r="AD27" s="41"/>
      <c r="AE27" s="41"/>
      <c r="AF27" s="41"/>
      <c r="AG27" s="41"/>
      <c r="AH27" s="41"/>
      <c r="AI27" s="41"/>
      <c r="AJ27" s="41"/>
      <c r="AK27" s="41"/>
      <c r="AL27" s="41"/>
      <c r="AM27" s="41"/>
      <c r="AN27" s="41"/>
      <c r="AO27" s="41"/>
      <c r="AP27" s="41"/>
      <c r="AQ27" s="41"/>
      <c r="AR27" s="45"/>
      <c r="BE27" s="32"/>
    </row>
    <row r="28" s="2" customFormat="1">
      <c r="A28" s="39"/>
      <c r="B28" s="40"/>
      <c r="C28" s="41"/>
      <c r="D28" s="41"/>
      <c r="E28" s="41"/>
      <c r="F28" s="41"/>
      <c r="G28" s="41"/>
      <c r="H28" s="41"/>
      <c r="I28" s="41"/>
      <c r="J28" s="41"/>
      <c r="K28" s="41"/>
      <c r="L28" s="46" t="s">
        <v>37</v>
      </c>
      <c r="M28" s="46"/>
      <c r="N28" s="46"/>
      <c r="O28" s="46"/>
      <c r="P28" s="46"/>
      <c r="Q28" s="41"/>
      <c r="R28" s="41"/>
      <c r="S28" s="41"/>
      <c r="T28" s="41"/>
      <c r="U28" s="41"/>
      <c r="V28" s="41"/>
      <c r="W28" s="46" t="s">
        <v>38</v>
      </c>
      <c r="X28" s="46"/>
      <c r="Y28" s="46"/>
      <c r="Z28" s="46"/>
      <c r="AA28" s="46"/>
      <c r="AB28" s="46"/>
      <c r="AC28" s="46"/>
      <c r="AD28" s="46"/>
      <c r="AE28" s="46"/>
      <c r="AF28" s="41"/>
      <c r="AG28" s="41"/>
      <c r="AH28" s="41"/>
      <c r="AI28" s="41"/>
      <c r="AJ28" s="41"/>
      <c r="AK28" s="46" t="s">
        <v>39</v>
      </c>
      <c r="AL28" s="46"/>
      <c r="AM28" s="46"/>
      <c r="AN28" s="46"/>
      <c r="AO28" s="46"/>
      <c r="AP28" s="41"/>
      <c r="AQ28" s="41"/>
      <c r="AR28" s="45"/>
      <c r="BE28" s="32"/>
    </row>
    <row r="29" s="3" customFormat="1" ht="14.4" customHeight="1">
      <c r="A29" s="3"/>
      <c r="B29" s="47"/>
      <c r="C29" s="48"/>
      <c r="D29" s="33" t="s">
        <v>40</v>
      </c>
      <c r="E29" s="48"/>
      <c r="F29" s="33" t="s">
        <v>41</v>
      </c>
      <c r="G29" s="48"/>
      <c r="H29" s="48"/>
      <c r="I29" s="48"/>
      <c r="J29" s="48"/>
      <c r="K29" s="48"/>
      <c r="L29" s="49">
        <v>0.20999999999999999</v>
      </c>
      <c r="M29" s="48"/>
      <c r="N29" s="48"/>
      <c r="O29" s="48"/>
      <c r="P29" s="48"/>
      <c r="Q29" s="48"/>
      <c r="R29" s="48"/>
      <c r="S29" s="48"/>
      <c r="T29" s="48"/>
      <c r="U29" s="48"/>
      <c r="V29" s="48"/>
      <c r="W29" s="50">
        <f>ROUND(AZ94, 2)</f>
        <v>0</v>
      </c>
      <c r="X29" s="48"/>
      <c r="Y29" s="48"/>
      <c r="Z29" s="48"/>
      <c r="AA29" s="48"/>
      <c r="AB29" s="48"/>
      <c r="AC29" s="48"/>
      <c r="AD29" s="48"/>
      <c r="AE29" s="48"/>
      <c r="AF29" s="48"/>
      <c r="AG29" s="48"/>
      <c r="AH29" s="48"/>
      <c r="AI29" s="48"/>
      <c r="AJ29" s="48"/>
      <c r="AK29" s="50">
        <f>ROUND(AV94, 2)</f>
        <v>0</v>
      </c>
      <c r="AL29" s="48"/>
      <c r="AM29" s="48"/>
      <c r="AN29" s="48"/>
      <c r="AO29" s="48"/>
      <c r="AP29" s="48"/>
      <c r="AQ29" s="48"/>
      <c r="AR29" s="51"/>
      <c r="BE29" s="52"/>
    </row>
    <row r="30" s="3" customFormat="1" ht="14.4" customHeight="1">
      <c r="A30" s="3"/>
      <c r="B30" s="47"/>
      <c r="C30" s="48"/>
      <c r="D30" s="48"/>
      <c r="E30" s="48"/>
      <c r="F30" s="33" t="s">
        <v>42</v>
      </c>
      <c r="G30" s="48"/>
      <c r="H30" s="48"/>
      <c r="I30" s="48"/>
      <c r="J30" s="48"/>
      <c r="K30" s="48"/>
      <c r="L30" s="49">
        <v>0.14999999999999999</v>
      </c>
      <c r="M30" s="48"/>
      <c r="N30" s="48"/>
      <c r="O30" s="48"/>
      <c r="P30" s="48"/>
      <c r="Q30" s="48"/>
      <c r="R30" s="48"/>
      <c r="S30" s="48"/>
      <c r="T30" s="48"/>
      <c r="U30" s="48"/>
      <c r="V30" s="48"/>
      <c r="W30" s="50">
        <f>ROUND(BA94, 2)</f>
        <v>0</v>
      </c>
      <c r="X30" s="48"/>
      <c r="Y30" s="48"/>
      <c r="Z30" s="48"/>
      <c r="AA30" s="48"/>
      <c r="AB30" s="48"/>
      <c r="AC30" s="48"/>
      <c r="AD30" s="48"/>
      <c r="AE30" s="48"/>
      <c r="AF30" s="48"/>
      <c r="AG30" s="48"/>
      <c r="AH30" s="48"/>
      <c r="AI30" s="48"/>
      <c r="AJ30" s="48"/>
      <c r="AK30" s="50">
        <f>ROUND(AW94, 2)</f>
        <v>0</v>
      </c>
      <c r="AL30" s="48"/>
      <c r="AM30" s="48"/>
      <c r="AN30" s="48"/>
      <c r="AO30" s="48"/>
      <c r="AP30" s="48"/>
      <c r="AQ30" s="48"/>
      <c r="AR30" s="51"/>
      <c r="BE30" s="52"/>
    </row>
    <row r="31" hidden="1" s="3" customFormat="1" ht="14.4" customHeight="1">
      <c r="A31" s="3"/>
      <c r="B31" s="47"/>
      <c r="C31" s="48"/>
      <c r="D31" s="48"/>
      <c r="E31" s="48"/>
      <c r="F31" s="33" t="s">
        <v>43</v>
      </c>
      <c r="G31" s="48"/>
      <c r="H31" s="48"/>
      <c r="I31" s="48"/>
      <c r="J31" s="48"/>
      <c r="K31" s="48"/>
      <c r="L31" s="49">
        <v>0.20999999999999999</v>
      </c>
      <c r="M31" s="48"/>
      <c r="N31" s="48"/>
      <c r="O31" s="48"/>
      <c r="P31" s="48"/>
      <c r="Q31" s="48"/>
      <c r="R31" s="48"/>
      <c r="S31" s="48"/>
      <c r="T31" s="48"/>
      <c r="U31" s="48"/>
      <c r="V31" s="48"/>
      <c r="W31" s="50">
        <f>ROUND(BB94, 2)</f>
        <v>0</v>
      </c>
      <c r="X31" s="48"/>
      <c r="Y31" s="48"/>
      <c r="Z31" s="48"/>
      <c r="AA31" s="48"/>
      <c r="AB31" s="48"/>
      <c r="AC31" s="48"/>
      <c r="AD31" s="48"/>
      <c r="AE31" s="48"/>
      <c r="AF31" s="48"/>
      <c r="AG31" s="48"/>
      <c r="AH31" s="48"/>
      <c r="AI31" s="48"/>
      <c r="AJ31" s="48"/>
      <c r="AK31" s="50">
        <v>0</v>
      </c>
      <c r="AL31" s="48"/>
      <c r="AM31" s="48"/>
      <c r="AN31" s="48"/>
      <c r="AO31" s="48"/>
      <c r="AP31" s="48"/>
      <c r="AQ31" s="48"/>
      <c r="AR31" s="51"/>
      <c r="BE31" s="52"/>
    </row>
    <row r="32" hidden="1" s="3" customFormat="1" ht="14.4" customHeight="1">
      <c r="A32" s="3"/>
      <c r="B32" s="47"/>
      <c r="C32" s="48"/>
      <c r="D32" s="48"/>
      <c r="E32" s="48"/>
      <c r="F32" s="33" t="s">
        <v>44</v>
      </c>
      <c r="G32" s="48"/>
      <c r="H32" s="48"/>
      <c r="I32" s="48"/>
      <c r="J32" s="48"/>
      <c r="K32" s="48"/>
      <c r="L32" s="49">
        <v>0.14999999999999999</v>
      </c>
      <c r="M32" s="48"/>
      <c r="N32" s="48"/>
      <c r="O32" s="48"/>
      <c r="P32" s="48"/>
      <c r="Q32" s="48"/>
      <c r="R32" s="48"/>
      <c r="S32" s="48"/>
      <c r="T32" s="48"/>
      <c r="U32" s="48"/>
      <c r="V32" s="48"/>
      <c r="W32" s="50">
        <f>ROUND(BC94, 2)</f>
        <v>0</v>
      </c>
      <c r="X32" s="48"/>
      <c r="Y32" s="48"/>
      <c r="Z32" s="48"/>
      <c r="AA32" s="48"/>
      <c r="AB32" s="48"/>
      <c r="AC32" s="48"/>
      <c r="AD32" s="48"/>
      <c r="AE32" s="48"/>
      <c r="AF32" s="48"/>
      <c r="AG32" s="48"/>
      <c r="AH32" s="48"/>
      <c r="AI32" s="48"/>
      <c r="AJ32" s="48"/>
      <c r="AK32" s="50">
        <v>0</v>
      </c>
      <c r="AL32" s="48"/>
      <c r="AM32" s="48"/>
      <c r="AN32" s="48"/>
      <c r="AO32" s="48"/>
      <c r="AP32" s="48"/>
      <c r="AQ32" s="48"/>
      <c r="AR32" s="51"/>
      <c r="BE32" s="52"/>
    </row>
    <row r="33" hidden="1" s="3" customFormat="1" ht="14.4" customHeight="1">
      <c r="A33" s="3"/>
      <c r="B33" s="47"/>
      <c r="C33" s="48"/>
      <c r="D33" s="48"/>
      <c r="E33" s="48"/>
      <c r="F33" s="33" t="s">
        <v>45</v>
      </c>
      <c r="G33" s="48"/>
      <c r="H33" s="48"/>
      <c r="I33" s="48"/>
      <c r="J33" s="48"/>
      <c r="K33" s="48"/>
      <c r="L33" s="49">
        <v>0</v>
      </c>
      <c r="M33" s="48"/>
      <c r="N33" s="48"/>
      <c r="O33" s="48"/>
      <c r="P33" s="48"/>
      <c r="Q33" s="48"/>
      <c r="R33" s="48"/>
      <c r="S33" s="48"/>
      <c r="T33" s="48"/>
      <c r="U33" s="48"/>
      <c r="V33" s="48"/>
      <c r="W33" s="50">
        <f>ROUND(BD94, 2)</f>
        <v>0</v>
      </c>
      <c r="X33" s="48"/>
      <c r="Y33" s="48"/>
      <c r="Z33" s="48"/>
      <c r="AA33" s="48"/>
      <c r="AB33" s="48"/>
      <c r="AC33" s="48"/>
      <c r="AD33" s="48"/>
      <c r="AE33" s="48"/>
      <c r="AF33" s="48"/>
      <c r="AG33" s="48"/>
      <c r="AH33" s="48"/>
      <c r="AI33" s="48"/>
      <c r="AJ33" s="48"/>
      <c r="AK33" s="50">
        <v>0</v>
      </c>
      <c r="AL33" s="48"/>
      <c r="AM33" s="48"/>
      <c r="AN33" s="48"/>
      <c r="AO33" s="48"/>
      <c r="AP33" s="48"/>
      <c r="AQ33" s="48"/>
      <c r="AR33" s="51"/>
      <c r="BE33" s="52"/>
    </row>
    <row r="34" s="2" customFormat="1" ht="6.96" customHeight="1">
      <c r="A34" s="39"/>
      <c r="B34" s="40"/>
      <c r="C34" s="41"/>
      <c r="D34" s="41"/>
      <c r="E34" s="41"/>
      <c r="F34" s="41"/>
      <c r="G34" s="41"/>
      <c r="H34" s="41"/>
      <c r="I34" s="41"/>
      <c r="J34" s="41"/>
      <c r="K34" s="41"/>
      <c r="L34" s="41"/>
      <c r="M34" s="41"/>
      <c r="N34" s="41"/>
      <c r="O34" s="41"/>
      <c r="P34" s="41"/>
      <c r="Q34" s="41"/>
      <c r="R34" s="41"/>
      <c r="S34" s="41"/>
      <c r="T34" s="41"/>
      <c r="U34" s="41"/>
      <c r="V34" s="41"/>
      <c r="W34" s="41"/>
      <c r="X34" s="41"/>
      <c r="Y34" s="41"/>
      <c r="Z34" s="41"/>
      <c r="AA34" s="41"/>
      <c r="AB34" s="41"/>
      <c r="AC34" s="41"/>
      <c r="AD34" s="41"/>
      <c r="AE34" s="41"/>
      <c r="AF34" s="41"/>
      <c r="AG34" s="41"/>
      <c r="AH34" s="41"/>
      <c r="AI34" s="41"/>
      <c r="AJ34" s="41"/>
      <c r="AK34" s="41"/>
      <c r="AL34" s="41"/>
      <c r="AM34" s="41"/>
      <c r="AN34" s="41"/>
      <c r="AO34" s="41"/>
      <c r="AP34" s="41"/>
      <c r="AQ34" s="41"/>
      <c r="AR34" s="45"/>
      <c r="BE34" s="32"/>
    </row>
    <row r="35" s="2" customFormat="1" ht="25.92" customHeight="1">
      <c r="A35" s="39"/>
      <c r="B35" s="40"/>
      <c r="C35" s="53"/>
      <c r="D35" s="54" t="s">
        <v>46</v>
      </c>
      <c r="E35" s="55"/>
      <c r="F35" s="55"/>
      <c r="G35" s="55"/>
      <c r="H35" s="55"/>
      <c r="I35" s="55"/>
      <c r="J35" s="55"/>
      <c r="K35" s="55"/>
      <c r="L35" s="55"/>
      <c r="M35" s="55"/>
      <c r="N35" s="55"/>
      <c r="O35" s="55"/>
      <c r="P35" s="55"/>
      <c r="Q35" s="55"/>
      <c r="R35" s="55"/>
      <c r="S35" s="55"/>
      <c r="T35" s="56" t="s">
        <v>47</v>
      </c>
      <c r="U35" s="55"/>
      <c r="V35" s="55"/>
      <c r="W35" s="55"/>
      <c r="X35" s="57" t="s">
        <v>48</v>
      </c>
      <c r="Y35" s="55"/>
      <c r="Z35" s="55"/>
      <c r="AA35" s="55"/>
      <c r="AB35" s="55"/>
      <c r="AC35" s="55"/>
      <c r="AD35" s="55"/>
      <c r="AE35" s="55"/>
      <c r="AF35" s="55"/>
      <c r="AG35" s="55"/>
      <c r="AH35" s="55"/>
      <c r="AI35" s="55"/>
      <c r="AJ35" s="55"/>
      <c r="AK35" s="58">
        <f>SUM(AK26:AK33)</f>
        <v>0</v>
      </c>
      <c r="AL35" s="55"/>
      <c r="AM35" s="55"/>
      <c r="AN35" s="55"/>
      <c r="AO35" s="59"/>
      <c r="AP35" s="53"/>
      <c r="AQ35" s="53"/>
      <c r="AR35" s="45"/>
      <c r="BE35" s="39"/>
    </row>
    <row r="36" s="2" customFormat="1" ht="6.96" customHeight="1">
      <c r="A36" s="39"/>
      <c r="B36" s="40"/>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5"/>
      <c r="BE36" s="39"/>
    </row>
    <row r="37" s="2" customFormat="1" ht="14.4" customHeight="1">
      <c r="A37" s="39"/>
      <c r="B37" s="40"/>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5"/>
      <c r="BE37" s="39"/>
    </row>
    <row r="38" s="1" customFormat="1" ht="14.4" customHeight="1">
      <c r="B38" s="22"/>
      <c r="C38" s="23"/>
      <c r="D38" s="23"/>
      <c r="E38" s="23"/>
      <c r="F38" s="23"/>
      <c r="G38" s="23"/>
      <c r="H38" s="23"/>
      <c r="I38" s="23"/>
      <c r="J38" s="23"/>
      <c r="K38" s="23"/>
      <c r="L38" s="23"/>
      <c r="M38" s="23"/>
      <c r="N38" s="23"/>
      <c r="O38" s="23"/>
      <c r="P38" s="23"/>
      <c r="Q38" s="23"/>
      <c r="R38" s="23"/>
      <c r="S38" s="23"/>
      <c r="T38" s="23"/>
      <c r="U38" s="23"/>
      <c r="V38" s="23"/>
      <c r="W38" s="23"/>
      <c r="X38" s="23"/>
      <c r="Y38" s="23"/>
      <c r="Z38" s="23"/>
      <c r="AA38" s="23"/>
      <c r="AB38" s="23"/>
      <c r="AC38" s="23"/>
      <c r="AD38" s="23"/>
      <c r="AE38" s="23"/>
      <c r="AF38" s="23"/>
      <c r="AG38" s="23"/>
      <c r="AH38" s="23"/>
      <c r="AI38" s="23"/>
      <c r="AJ38" s="23"/>
      <c r="AK38" s="23"/>
      <c r="AL38" s="23"/>
      <c r="AM38" s="23"/>
      <c r="AN38" s="23"/>
      <c r="AO38" s="23"/>
      <c r="AP38" s="23"/>
      <c r="AQ38" s="23"/>
      <c r="AR38" s="21"/>
    </row>
    <row r="39" s="1" customFormat="1" ht="14.4" customHeight="1">
      <c r="B39" s="22"/>
      <c r="C39" s="23"/>
      <c r="D39" s="23"/>
      <c r="E39" s="23"/>
      <c r="F39" s="23"/>
      <c r="G39" s="23"/>
      <c r="H39" s="23"/>
      <c r="I39" s="23"/>
      <c r="J39" s="23"/>
      <c r="K39" s="23"/>
      <c r="L39" s="23"/>
      <c r="M39" s="23"/>
      <c r="N39" s="23"/>
      <c r="O39" s="23"/>
      <c r="P39" s="23"/>
      <c r="Q39" s="23"/>
      <c r="R39" s="23"/>
      <c r="S39" s="23"/>
      <c r="T39" s="23"/>
      <c r="U39" s="23"/>
      <c r="V39" s="23"/>
      <c r="W39" s="23"/>
      <c r="X39" s="23"/>
      <c r="Y39" s="23"/>
      <c r="Z39" s="23"/>
      <c r="AA39" s="23"/>
      <c r="AB39" s="23"/>
      <c r="AC39" s="23"/>
      <c r="AD39" s="23"/>
      <c r="AE39" s="23"/>
      <c r="AF39" s="23"/>
      <c r="AG39" s="23"/>
      <c r="AH39" s="23"/>
      <c r="AI39" s="23"/>
      <c r="AJ39" s="23"/>
      <c r="AK39" s="23"/>
      <c r="AL39" s="23"/>
      <c r="AM39" s="23"/>
      <c r="AN39" s="23"/>
      <c r="AO39" s="23"/>
      <c r="AP39" s="23"/>
      <c r="AQ39" s="23"/>
      <c r="AR39" s="21"/>
    </row>
    <row r="40" s="1" customFormat="1" ht="14.4" customHeight="1">
      <c r="B40" s="22"/>
      <c r="C40" s="23"/>
      <c r="D40" s="23"/>
      <c r="E40" s="23"/>
      <c r="F40" s="23"/>
      <c r="G40" s="23"/>
      <c r="H40" s="23"/>
      <c r="I40" s="23"/>
      <c r="J40" s="23"/>
      <c r="K40" s="23"/>
      <c r="L40" s="23"/>
      <c r="M40" s="23"/>
      <c r="N40" s="23"/>
      <c r="O40" s="23"/>
      <c r="P40" s="23"/>
      <c r="Q40" s="23"/>
      <c r="R40" s="23"/>
      <c r="S40" s="23"/>
      <c r="T40" s="23"/>
      <c r="U40" s="23"/>
      <c r="V40" s="23"/>
      <c r="W40" s="23"/>
      <c r="X40" s="23"/>
      <c r="Y40" s="23"/>
      <c r="Z40" s="23"/>
      <c r="AA40" s="23"/>
      <c r="AB40" s="23"/>
      <c r="AC40" s="23"/>
      <c r="AD40" s="23"/>
      <c r="AE40" s="23"/>
      <c r="AF40" s="23"/>
      <c r="AG40" s="23"/>
      <c r="AH40" s="23"/>
      <c r="AI40" s="23"/>
      <c r="AJ40" s="23"/>
      <c r="AK40" s="23"/>
      <c r="AL40" s="23"/>
      <c r="AM40" s="23"/>
      <c r="AN40" s="23"/>
      <c r="AO40" s="23"/>
      <c r="AP40" s="23"/>
      <c r="AQ40" s="23"/>
      <c r="AR40" s="21"/>
    </row>
    <row r="41" s="1" customFormat="1" ht="14.4" customHeight="1">
      <c r="B41" s="22"/>
      <c r="C41" s="23"/>
      <c r="D41" s="23"/>
      <c r="E41" s="23"/>
      <c r="F41" s="23"/>
      <c r="G41" s="23"/>
      <c r="H41" s="23"/>
      <c r="I41" s="23"/>
      <c r="J41" s="23"/>
      <c r="K41" s="23"/>
      <c r="L41" s="23"/>
      <c r="M41" s="23"/>
      <c r="N41" s="23"/>
      <c r="O41" s="23"/>
      <c r="P41" s="23"/>
      <c r="Q41" s="23"/>
      <c r="R41" s="23"/>
      <c r="S41" s="23"/>
      <c r="T41" s="23"/>
      <c r="U41" s="23"/>
      <c r="V41" s="23"/>
      <c r="W41" s="23"/>
      <c r="X41" s="23"/>
      <c r="Y41" s="23"/>
      <c r="Z41" s="23"/>
      <c r="AA41" s="23"/>
      <c r="AB41" s="23"/>
      <c r="AC41" s="23"/>
      <c r="AD41" s="23"/>
      <c r="AE41" s="23"/>
      <c r="AF41" s="23"/>
      <c r="AG41" s="23"/>
      <c r="AH41" s="23"/>
      <c r="AI41" s="23"/>
      <c r="AJ41" s="23"/>
      <c r="AK41" s="23"/>
      <c r="AL41" s="23"/>
      <c r="AM41" s="23"/>
      <c r="AN41" s="23"/>
      <c r="AO41" s="23"/>
      <c r="AP41" s="23"/>
      <c r="AQ41" s="23"/>
      <c r="AR41" s="21"/>
    </row>
    <row r="42" s="1" customFormat="1" ht="14.4" customHeight="1">
      <c r="B42" s="22"/>
      <c r="C42" s="23"/>
      <c r="D42" s="23"/>
      <c r="E42" s="23"/>
      <c r="F42" s="23"/>
      <c r="G42" s="23"/>
      <c r="H42" s="23"/>
      <c r="I42" s="23"/>
      <c r="J42" s="23"/>
      <c r="K42" s="23"/>
      <c r="L42" s="23"/>
      <c r="M42" s="23"/>
      <c r="N42" s="23"/>
      <c r="O42" s="23"/>
      <c r="P42" s="23"/>
      <c r="Q42" s="23"/>
      <c r="R42" s="23"/>
      <c r="S42" s="23"/>
      <c r="T42" s="23"/>
      <c r="U42" s="23"/>
      <c r="V42" s="23"/>
      <c r="W42" s="23"/>
      <c r="X42" s="23"/>
      <c r="Y42" s="23"/>
      <c r="Z42" s="23"/>
      <c r="AA42" s="23"/>
      <c r="AB42" s="23"/>
      <c r="AC42" s="23"/>
      <c r="AD42" s="23"/>
      <c r="AE42" s="23"/>
      <c r="AF42" s="23"/>
      <c r="AG42" s="23"/>
      <c r="AH42" s="23"/>
      <c r="AI42" s="23"/>
      <c r="AJ42" s="23"/>
      <c r="AK42" s="23"/>
      <c r="AL42" s="23"/>
      <c r="AM42" s="23"/>
      <c r="AN42" s="23"/>
      <c r="AO42" s="23"/>
      <c r="AP42" s="23"/>
      <c r="AQ42" s="23"/>
      <c r="AR42" s="21"/>
    </row>
    <row r="43" s="1" customFormat="1" ht="14.4" customHeight="1">
      <c r="B43" s="22"/>
      <c r="C43" s="23"/>
      <c r="D43" s="23"/>
      <c r="E43" s="23"/>
      <c r="F43" s="23"/>
      <c r="G43" s="23"/>
      <c r="H43" s="23"/>
      <c r="I43" s="23"/>
      <c r="J43" s="23"/>
      <c r="K43" s="23"/>
      <c r="L43" s="23"/>
      <c r="M43" s="23"/>
      <c r="N43" s="23"/>
      <c r="O43" s="23"/>
      <c r="P43" s="23"/>
      <c r="Q43" s="23"/>
      <c r="R43" s="23"/>
      <c r="S43" s="23"/>
      <c r="T43" s="23"/>
      <c r="U43" s="23"/>
      <c r="V43" s="23"/>
      <c r="W43" s="23"/>
      <c r="X43" s="23"/>
      <c r="Y43" s="23"/>
      <c r="Z43" s="23"/>
      <c r="AA43" s="23"/>
      <c r="AB43" s="23"/>
      <c r="AC43" s="23"/>
      <c r="AD43" s="23"/>
      <c r="AE43" s="23"/>
      <c r="AF43" s="23"/>
      <c r="AG43" s="23"/>
      <c r="AH43" s="23"/>
      <c r="AI43" s="23"/>
      <c r="AJ43" s="23"/>
      <c r="AK43" s="23"/>
      <c r="AL43" s="23"/>
      <c r="AM43" s="23"/>
      <c r="AN43" s="23"/>
      <c r="AO43" s="23"/>
      <c r="AP43" s="23"/>
      <c r="AQ43" s="23"/>
      <c r="AR43" s="21"/>
    </row>
    <row r="44" s="1" customFormat="1" ht="14.4" customHeight="1">
      <c r="B44" s="22"/>
      <c r="C44" s="23"/>
      <c r="D44" s="23"/>
      <c r="E44" s="23"/>
      <c r="F44" s="23"/>
      <c r="G44" s="23"/>
      <c r="H44" s="23"/>
      <c r="I44" s="23"/>
      <c r="J44" s="23"/>
      <c r="K44" s="23"/>
      <c r="L44" s="23"/>
      <c r="M44" s="23"/>
      <c r="N44" s="23"/>
      <c r="O44" s="23"/>
      <c r="P44" s="23"/>
      <c r="Q44" s="23"/>
      <c r="R44" s="23"/>
      <c r="S44" s="23"/>
      <c r="T44" s="23"/>
      <c r="U44" s="23"/>
      <c r="V44" s="23"/>
      <c r="W44" s="23"/>
      <c r="X44" s="23"/>
      <c r="Y44" s="23"/>
      <c r="Z44" s="23"/>
      <c r="AA44" s="23"/>
      <c r="AB44" s="23"/>
      <c r="AC44" s="23"/>
      <c r="AD44" s="23"/>
      <c r="AE44" s="23"/>
      <c r="AF44" s="23"/>
      <c r="AG44" s="23"/>
      <c r="AH44" s="23"/>
      <c r="AI44" s="23"/>
      <c r="AJ44" s="23"/>
      <c r="AK44" s="23"/>
      <c r="AL44" s="23"/>
      <c r="AM44" s="23"/>
      <c r="AN44" s="23"/>
      <c r="AO44" s="23"/>
      <c r="AP44" s="23"/>
      <c r="AQ44" s="23"/>
      <c r="AR44" s="21"/>
    </row>
    <row r="45" s="1" customFormat="1" ht="14.4" customHeight="1">
      <c r="B45" s="22"/>
      <c r="C45" s="23"/>
      <c r="D45" s="23"/>
      <c r="E45" s="23"/>
      <c r="F45" s="23"/>
      <c r="G45" s="23"/>
      <c r="H45" s="23"/>
      <c r="I45" s="23"/>
      <c r="J45" s="23"/>
      <c r="K45" s="23"/>
      <c r="L45" s="23"/>
      <c r="M45" s="23"/>
      <c r="N45" s="23"/>
      <c r="O45" s="23"/>
      <c r="P45" s="23"/>
      <c r="Q45" s="23"/>
      <c r="R45" s="23"/>
      <c r="S45" s="23"/>
      <c r="T45" s="23"/>
      <c r="U45" s="23"/>
      <c r="V45" s="23"/>
      <c r="W45" s="23"/>
      <c r="X45" s="23"/>
      <c r="Y45" s="23"/>
      <c r="Z45" s="23"/>
      <c r="AA45" s="23"/>
      <c r="AB45" s="23"/>
      <c r="AC45" s="23"/>
      <c r="AD45" s="23"/>
      <c r="AE45" s="23"/>
      <c r="AF45" s="23"/>
      <c r="AG45" s="23"/>
      <c r="AH45" s="23"/>
      <c r="AI45" s="23"/>
      <c r="AJ45" s="23"/>
      <c r="AK45" s="23"/>
      <c r="AL45" s="23"/>
      <c r="AM45" s="23"/>
      <c r="AN45" s="23"/>
      <c r="AO45" s="23"/>
      <c r="AP45" s="23"/>
      <c r="AQ45" s="23"/>
      <c r="AR45" s="21"/>
    </row>
    <row r="46" s="1" customFormat="1" ht="14.4" customHeight="1">
      <c r="B46" s="22"/>
      <c r="C46" s="23"/>
      <c r="D46" s="23"/>
      <c r="E46" s="23"/>
      <c r="F46" s="23"/>
      <c r="G46" s="23"/>
      <c r="H46" s="23"/>
      <c r="I46" s="23"/>
      <c r="J46" s="23"/>
      <c r="K46" s="23"/>
      <c r="L46" s="23"/>
      <c r="M46" s="23"/>
      <c r="N46" s="23"/>
      <c r="O46" s="23"/>
      <c r="P46" s="23"/>
      <c r="Q46" s="23"/>
      <c r="R46" s="23"/>
      <c r="S46" s="23"/>
      <c r="T46" s="23"/>
      <c r="U46" s="23"/>
      <c r="V46" s="23"/>
      <c r="W46" s="23"/>
      <c r="X46" s="23"/>
      <c r="Y46" s="23"/>
      <c r="Z46" s="23"/>
      <c r="AA46" s="23"/>
      <c r="AB46" s="23"/>
      <c r="AC46" s="23"/>
      <c r="AD46" s="23"/>
      <c r="AE46" s="23"/>
      <c r="AF46" s="23"/>
      <c r="AG46" s="23"/>
      <c r="AH46" s="23"/>
      <c r="AI46" s="23"/>
      <c r="AJ46" s="23"/>
      <c r="AK46" s="23"/>
      <c r="AL46" s="23"/>
      <c r="AM46" s="23"/>
      <c r="AN46" s="23"/>
      <c r="AO46" s="23"/>
      <c r="AP46" s="23"/>
      <c r="AQ46" s="23"/>
      <c r="AR46" s="21"/>
    </row>
    <row r="47" s="1" customFormat="1" ht="14.4" customHeight="1">
      <c r="B47" s="22"/>
      <c r="C47" s="23"/>
      <c r="D47" s="23"/>
      <c r="E47" s="23"/>
      <c r="F47" s="23"/>
      <c r="G47" s="23"/>
      <c r="H47" s="23"/>
      <c r="I47" s="23"/>
      <c r="J47" s="23"/>
      <c r="K47" s="23"/>
      <c r="L47" s="23"/>
      <c r="M47" s="23"/>
      <c r="N47" s="23"/>
      <c r="O47" s="23"/>
      <c r="P47" s="23"/>
      <c r="Q47" s="23"/>
      <c r="R47" s="23"/>
      <c r="S47" s="23"/>
      <c r="T47" s="23"/>
      <c r="U47" s="23"/>
      <c r="V47" s="23"/>
      <c r="W47" s="23"/>
      <c r="X47" s="23"/>
      <c r="Y47" s="23"/>
      <c r="Z47" s="23"/>
      <c r="AA47" s="23"/>
      <c r="AB47" s="23"/>
      <c r="AC47" s="23"/>
      <c r="AD47" s="23"/>
      <c r="AE47" s="23"/>
      <c r="AF47" s="23"/>
      <c r="AG47" s="23"/>
      <c r="AH47" s="23"/>
      <c r="AI47" s="23"/>
      <c r="AJ47" s="23"/>
      <c r="AK47" s="23"/>
      <c r="AL47" s="23"/>
      <c r="AM47" s="23"/>
      <c r="AN47" s="23"/>
      <c r="AO47" s="23"/>
      <c r="AP47" s="23"/>
      <c r="AQ47" s="23"/>
      <c r="AR47" s="21"/>
    </row>
    <row r="48" s="1" customFormat="1" ht="14.4" customHeight="1">
      <c r="B48" s="22"/>
      <c r="C48" s="23"/>
      <c r="D48" s="23"/>
      <c r="E48" s="23"/>
      <c r="F48" s="23"/>
      <c r="G48" s="23"/>
      <c r="H48" s="23"/>
      <c r="I48" s="23"/>
      <c r="J48" s="23"/>
      <c r="K48" s="23"/>
      <c r="L48" s="23"/>
      <c r="M48" s="23"/>
      <c r="N48" s="23"/>
      <c r="O48" s="23"/>
      <c r="P48" s="23"/>
      <c r="Q48" s="23"/>
      <c r="R48" s="23"/>
      <c r="S48" s="23"/>
      <c r="T48" s="23"/>
      <c r="U48" s="23"/>
      <c r="V48" s="23"/>
      <c r="W48" s="23"/>
      <c r="X48" s="23"/>
      <c r="Y48" s="23"/>
      <c r="Z48" s="23"/>
      <c r="AA48" s="23"/>
      <c r="AB48" s="23"/>
      <c r="AC48" s="23"/>
      <c r="AD48" s="23"/>
      <c r="AE48" s="23"/>
      <c r="AF48" s="23"/>
      <c r="AG48" s="23"/>
      <c r="AH48" s="23"/>
      <c r="AI48" s="23"/>
      <c r="AJ48" s="23"/>
      <c r="AK48" s="23"/>
      <c r="AL48" s="23"/>
      <c r="AM48" s="23"/>
      <c r="AN48" s="23"/>
      <c r="AO48" s="23"/>
      <c r="AP48" s="23"/>
      <c r="AQ48" s="23"/>
      <c r="AR48" s="21"/>
    </row>
    <row r="49" s="2" customFormat="1" ht="14.4" customHeight="1">
      <c r="B49" s="60"/>
      <c r="C49" s="61"/>
      <c r="D49" s="62" t="s">
        <v>49</v>
      </c>
      <c r="E49" s="63"/>
      <c r="F49" s="63"/>
      <c r="G49" s="63"/>
      <c r="H49" s="63"/>
      <c r="I49" s="63"/>
      <c r="J49" s="63"/>
      <c r="K49" s="63"/>
      <c r="L49" s="63"/>
      <c r="M49" s="63"/>
      <c r="N49" s="63"/>
      <c r="O49" s="63"/>
      <c r="P49" s="63"/>
      <c r="Q49" s="63"/>
      <c r="R49" s="63"/>
      <c r="S49" s="63"/>
      <c r="T49" s="63"/>
      <c r="U49" s="63"/>
      <c r="V49" s="63"/>
      <c r="W49" s="63"/>
      <c r="X49" s="63"/>
      <c r="Y49" s="63"/>
      <c r="Z49" s="63"/>
      <c r="AA49" s="63"/>
      <c r="AB49" s="63"/>
      <c r="AC49" s="63"/>
      <c r="AD49" s="63"/>
      <c r="AE49" s="63"/>
      <c r="AF49" s="63"/>
      <c r="AG49" s="63"/>
      <c r="AH49" s="62" t="s">
        <v>50</v>
      </c>
      <c r="AI49" s="63"/>
      <c r="AJ49" s="63"/>
      <c r="AK49" s="63"/>
      <c r="AL49" s="63"/>
      <c r="AM49" s="63"/>
      <c r="AN49" s="63"/>
      <c r="AO49" s="63"/>
      <c r="AP49" s="61"/>
      <c r="AQ49" s="61"/>
      <c r="AR49" s="64"/>
    </row>
    <row r="50">
      <c r="B50" s="22"/>
      <c r="C50" s="23"/>
      <c r="D50" s="23"/>
      <c r="E50" s="23"/>
      <c r="F50" s="23"/>
      <c r="G50" s="23"/>
      <c r="H50" s="23"/>
      <c r="I50" s="23"/>
      <c r="J50" s="23"/>
      <c r="K50" s="23"/>
      <c r="L50" s="23"/>
      <c r="M50" s="23"/>
      <c r="N50" s="23"/>
      <c r="O50" s="23"/>
      <c r="P50" s="23"/>
      <c r="Q50" s="23"/>
      <c r="R50" s="23"/>
      <c r="S50" s="23"/>
      <c r="T50" s="23"/>
      <c r="U50" s="23"/>
      <c r="V50" s="23"/>
      <c r="W50" s="23"/>
      <c r="X50" s="23"/>
      <c r="Y50" s="23"/>
      <c r="Z50" s="23"/>
      <c r="AA50" s="23"/>
      <c r="AB50" s="23"/>
      <c r="AC50" s="23"/>
      <c r="AD50" s="23"/>
      <c r="AE50" s="23"/>
      <c r="AF50" s="23"/>
      <c r="AG50" s="23"/>
      <c r="AH50" s="23"/>
      <c r="AI50" s="23"/>
      <c r="AJ50" s="23"/>
      <c r="AK50" s="23"/>
      <c r="AL50" s="23"/>
      <c r="AM50" s="23"/>
      <c r="AN50" s="23"/>
      <c r="AO50" s="23"/>
      <c r="AP50" s="23"/>
      <c r="AQ50" s="23"/>
      <c r="AR50" s="21"/>
    </row>
    <row r="51">
      <c r="B51" s="22"/>
      <c r="C51" s="23"/>
      <c r="D51" s="23"/>
      <c r="E51" s="23"/>
      <c r="F51" s="23"/>
      <c r="G51" s="23"/>
      <c r="H51" s="23"/>
      <c r="I51" s="23"/>
      <c r="J51" s="23"/>
      <c r="K51" s="23"/>
      <c r="L51" s="23"/>
      <c r="M51" s="23"/>
      <c r="N51" s="23"/>
      <c r="O51" s="23"/>
      <c r="P51" s="23"/>
      <c r="Q51" s="23"/>
      <c r="R51" s="23"/>
      <c r="S51" s="23"/>
      <c r="T51" s="23"/>
      <c r="U51" s="23"/>
      <c r="V51" s="23"/>
      <c r="W51" s="23"/>
      <c r="X51" s="23"/>
      <c r="Y51" s="23"/>
      <c r="Z51" s="23"/>
      <c r="AA51" s="23"/>
      <c r="AB51" s="23"/>
      <c r="AC51" s="23"/>
      <c r="AD51" s="23"/>
      <c r="AE51" s="23"/>
      <c r="AF51" s="23"/>
      <c r="AG51" s="23"/>
      <c r="AH51" s="23"/>
      <c r="AI51" s="23"/>
      <c r="AJ51" s="23"/>
      <c r="AK51" s="23"/>
      <c r="AL51" s="23"/>
      <c r="AM51" s="23"/>
      <c r="AN51" s="23"/>
      <c r="AO51" s="23"/>
      <c r="AP51" s="23"/>
      <c r="AQ51" s="23"/>
      <c r="AR51" s="21"/>
    </row>
    <row r="52">
      <c r="B52" s="22"/>
      <c r="C52" s="23"/>
      <c r="D52" s="23"/>
      <c r="E52" s="23"/>
      <c r="F52" s="23"/>
      <c r="G52" s="23"/>
      <c r="H52" s="23"/>
      <c r="I52" s="23"/>
      <c r="J52" s="23"/>
      <c r="K52" s="23"/>
      <c r="L52" s="23"/>
      <c r="M52" s="23"/>
      <c r="N52" s="23"/>
      <c r="O52" s="23"/>
      <c r="P52" s="23"/>
      <c r="Q52" s="23"/>
      <c r="R52" s="23"/>
      <c r="S52" s="23"/>
      <c r="T52" s="23"/>
      <c r="U52" s="23"/>
      <c r="V52" s="23"/>
      <c r="W52" s="23"/>
      <c r="X52" s="23"/>
      <c r="Y52" s="23"/>
      <c r="Z52" s="23"/>
      <c r="AA52" s="23"/>
      <c r="AB52" s="23"/>
      <c r="AC52" s="23"/>
      <c r="AD52" s="23"/>
      <c r="AE52" s="23"/>
      <c r="AF52" s="23"/>
      <c r="AG52" s="23"/>
      <c r="AH52" s="23"/>
      <c r="AI52" s="23"/>
      <c r="AJ52" s="23"/>
      <c r="AK52" s="23"/>
      <c r="AL52" s="23"/>
      <c r="AM52" s="23"/>
      <c r="AN52" s="23"/>
      <c r="AO52" s="23"/>
      <c r="AP52" s="23"/>
      <c r="AQ52" s="23"/>
      <c r="AR52" s="21"/>
    </row>
    <row r="53">
      <c r="B53" s="22"/>
      <c r="C53" s="23"/>
      <c r="D53" s="23"/>
      <c r="E53" s="23"/>
      <c r="F53" s="23"/>
      <c r="G53" s="23"/>
      <c r="H53" s="23"/>
      <c r="I53" s="23"/>
      <c r="J53" s="23"/>
      <c r="K53" s="23"/>
      <c r="L53" s="23"/>
      <c r="M53" s="23"/>
      <c r="N53" s="23"/>
      <c r="O53" s="23"/>
      <c r="P53" s="23"/>
      <c r="Q53" s="23"/>
      <c r="R53" s="23"/>
      <c r="S53" s="23"/>
      <c r="T53" s="23"/>
      <c r="U53" s="23"/>
      <c r="V53" s="23"/>
      <c r="W53" s="23"/>
      <c r="X53" s="23"/>
      <c r="Y53" s="23"/>
      <c r="Z53" s="23"/>
      <c r="AA53" s="23"/>
      <c r="AB53" s="23"/>
      <c r="AC53" s="23"/>
      <c r="AD53" s="23"/>
      <c r="AE53" s="23"/>
      <c r="AF53" s="23"/>
      <c r="AG53" s="23"/>
      <c r="AH53" s="23"/>
      <c r="AI53" s="23"/>
      <c r="AJ53" s="23"/>
      <c r="AK53" s="23"/>
      <c r="AL53" s="23"/>
      <c r="AM53" s="23"/>
      <c r="AN53" s="23"/>
      <c r="AO53" s="23"/>
      <c r="AP53" s="23"/>
      <c r="AQ53" s="23"/>
      <c r="AR53" s="21"/>
    </row>
    <row r="54">
      <c r="B54" s="22"/>
      <c r="C54" s="23"/>
      <c r="D54" s="23"/>
      <c r="E54" s="23"/>
      <c r="F54" s="23"/>
      <c r="G54" s="23"/>
      <c r="H54" s="23"/>
      <c r="I54" s="23"/>
      <c r="J54" s="23"/>
      <c r="K54" s="23"/>
      <c r="L54" s="23"/>
      <c r="M54" s="23"/>
      <c r="N54" s="23"/>
      <c r="O54" s="23"/>
      <c r="P54" s="23"/>
      <c r="Q54" s="23"/>
      <c r="R54" s="23"/>
      <c r="S54" s="23"/>
      <c r="T54" s="23"/>
      <c r="U54" s="23"/>
      <c r="V54" s="23"/>
      <c r="W54" s="23"/>
      <c r="X54" s="23"/>
      <c r="Y54" s="23"/>
      <c r="Z54" s="23"/>
      <c r="AA54" s="23"/>
      <c r="AB54" s="23"/>
      <c r="AC54" s="23"/>
      <c r="AD54" s="23"/>
      <c r="AE54" s="23"/>
      <c r="AF54" s="23"/>
      <c r="AG54" s="23"/>
      <c r="AH54" s="23"/>
      <c r="AI54" s="23"/>
      <c r="AJ54" s="23"/>
      <c r="AK54" s="23"/>
      <c r="AL54" s="23"/>
      <c r="AM54" s="23"/>
      <c r="AN54" s="23"/>
      <c r="AO54" s="23"/>
      <c r="AP54" s="23"/>
      <c r="AQ54" s="23"/>
      <c r="AR54" s="21"/>
    </row>
    <row r="55">
      <c r="B55" s="22"/>
      <c r="C55" s="23"/>
      <c r="D55" s="23"/>
      <c r="E55" s="23"/>
      <c r="F55" s="23"/>
      <c r="G55" s="23"/>
      <c r="H55" s="23"/>
      <c r="I55" s="23"/>
      <c r="J55" s="23"/>
      <c r="K55" s="23"/>
      <c r="L55" s="23"/>
      <c r="M55" s="23"/>
      <c r="N55" s="23"/>
      <c r="O55" s="23"/>
      <c r="P55" s="23"/>
      <c r="Q55" s="23"/>
      <c r="R55" s="23"/>
      <c r="S55" s="23"/>
      <c r="T55" s="23"/>
      <c r="U55" s="23"/>
      <c r="V55" s="23"/>
      <c r="W55" s="23"/>
      <c r="X55" s="23"/>
      <c r="Y55" s="23"/>
      <c r="Z55" s="23"/>
      <c r="AA55" s="23"/>
      <c r="AB55" s="23"/>
      <c r="AC55" s="23"/>
      <c r="AD55" s="23"/>
      <c r="AE55" s="23"/>
      <c r="AF55" s="23"/>
      <c r="AG55" s="23"/>
      <c r="AH55" s="23"/>
      <c r="AI55" s="23"/>
      <c r="AJ55" s="23"/>
      <c r="AK55" s="23"/>
      <c r="AL55" s="23"/>
      <c r="AM55" s="23"/>
      <c r="AN55" s="23"/>
      <c r="AO55" s="23"/>
      <c r="AP55" s="23"/>
      <c r="AQ55" s="23"/>
      <c r="AR55" s="21"/>
    </row>
    <row r="56">
      <c r="B56" s="22"/>
      <c r="C56" s="23"/>
      <c r="D56" s="23"/>
      <c r="E56" s="23"/>
      <c r="F56" s="23"/>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1"/>
    </row>
    <row r="57">
      <c r="B57" s="22"/>
      <c r="C57" s="23"/>
      <c r="D57" s="23"/>
      <c r="E57" s="23"/>
      <c r="F57" s="23"/>
      <c r="G57" s="23"/>
      <c r="H57" s="23"/>
      <c r="I57" s="23"/>
      <c r="J57" s="23"/>
      <c r="K57" s="23"/>
      <c r="L57" s="23"/>
      <c r="M57" s="23"/>
      <c r="N57" s="23"/>
      <c r="O57" s="23"/>
      <c r="P57" s="23"/>
      <c r="Q57" s="23"/>
      <c r="R57" s="23"/>
      <c r="S57" s="23"/>
      <c r="T57" s="23"/>
      <c r="U57" s="23"/>
      <c r="V57" s="23"/>
      <c r="W57" s="23"/>
      <c r="X57" s="23"/>
      <c r="Y57" s="23"/>
      <c r="Z57" s="23"/>
      <c r="AA57" s="23"/>
      <c r="AB57" s="23"/>
      <c r="AC57" s="23"/>
      <c r="AD57" s="23"/>
      <c r="AE57" s="23"/>
      <c r="AF57" s="23"/>
      <c r="AG57" s="23"/>
      <c r="AH57" s="23"/>
      <c r="AI57" s="23"/>
      <c r="AJ57" s="23"/>
      <c r="AK57" s="23"/>
      <c r="AL57" s="23"/>
      <c r="AM57" s="23"/>
      <c r="AN57" s="23"/>
      <c r="AO57" s="23"/>
      <c r="AP57" s="23"/>
      <c r="AQ57" s="23"/>
      <c r="AR57" s="21"/>
    </row>
    <row r="58">
      <c r="B58" s="22"/>
      <c r="C58" s="23"/>
      <c r="D58" s="23"/>
      <c r="E58" s="23"/>
      <c r="F58" s="23"/>
      <c r="G58" s="23"/>
      <c r="H58" s="23"/>
      <c r="I58" s="23"/>
      <c r="J58" s="23"/>
      <c r="K58" s="23"/>
      <c r="L58" s="23"/>
      <c r="M58" s="23"/>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1"/>
    </row>
    <row r="59">
      <c r="B59" s="22"/>
      <c r="C59" s="23"/>
      <c r="D59" s="23"/>
      <c r="E59" s="23"/>
      <c r="F59" s="23"/>
      <c r="G59" s="23"/>
      <c r="H59" s="23"/>
      <c r="I59" s="23"/>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3"/>
      <c r="AP59" s="23"/>
      <c r="AQ59" s="23"/>
      <c r="AR59" s="21"/>
    </row>
    <row r="60" s="2" customFormat="1">
      <c r="A60" s="39"/>
      <c r="B60" s="40"/>
      <c r="C60" s="41"/>
      <c r="D60" s="65" t="s">
        <v>51</v>
      </c>
      <c r="E60" s="43"/>
      <c r="F60" s="43"/>
      <c r="G60" s="43"/>
      <c r="H60" s="43"/>
      <c r="I60" s="43"/>
      <c r="J60" s="43"/>
      <c r="K60" s="43"/>
      <c r="L60" s="43"/>
      <c r="M60" s="43"/>
      <c r="N60" s="43"/>
      <c r="O60" s="43"/>
      <c r="P60" s="43"/>
      <c r="Q60" s="43"/>
      <c r="R60" s="43"/>
      <c r="S60" s="43"/>
      <c r="T60" s="43"/>
      <c r="U60" s="43"/>
      <c r="V60" s="65" t="s">
        <v>52</v>
      </c>
      <c r="W60" s="43"/>
      <c r="X60" s="43"/>
      <c r="Y60" s="43"/>
      <c r="Z60" s="43"/>
      <c r="AA60" s="43"/>
      <c r="AB60" s="43"/>
      <c r="AC60" s="43"/>
      <c r="AD60" s="43"/>
      <c r="AE60" s="43"/>
      <c r="AF60" s="43"/>
      <c r="AG60" s="43"/>
      <c r="AH60" s="65" t="s">
        <v>51</v>
      </c>
      <c r="AI60" s="43"/>
      <c r="AJ60" s="43"/>
      <c r="AK60" s="43"/>
      <c r="AL60" s="43"/>
      <c r="AM60" s="65" t="s">
        <v>52</v>
      </c>
      <c r="AN60" s="43"/>
      <c r="AO60" s="43"/>
      <c r="AP60" s="41"/>
      <c r="AQ60" s="41"/>
      <c r="AR60" s="45"/>
      <c r="BE60" s="39"/>
    </row>
    <row r="61">
      <c r="B61" s="22"/>
      <c r="C61" s="23"/>
      <c r="D61" s="23"/>
      <c r="E61" s="23"/>
      <c r="F61" s="23"/>
      <c r="G61" s="23"/>
      <c r="H61" s="23"/>
      <c r="I61" s="23"/>
      <c r="J61" s="23"/>
      <c r="K61" s="23"/>
      <c r="L61" s="23"/>
      <c r="M61" s="23"/>
      <c r="N61" s="23"/>
      <c r="O61" s="23"/>
      <c r="P61" s="23"/>
      <c r="Q61" s="23"/>
      <c r="R61" s="23"/>
      <c r="S61" s="23"/>
      <c r="T61" s="23"/>
      <c r="U61" s="23"/>
      <c r="V61" s="23"/>
      <c r="W61" s="23"/>
      <c r="X61" s="23"/>
      <c r="Y61" s="23"/>
      <c r="Z61" s="23"/>
      <c r="AA61" s="23"/>
      <c r="AB61" s="23"/>
      <c r="AC61" s="23"/>
      <c r="AD61" s="23"/>
      <c r="AE61" s="23"/>
      <c r="AF61" s="23"/>
      <c r="AG61" s="23"/>
      <c r="AH61" s="23"/>
      <c r="AI61" s="23"/>
      <c r="AJ61" s="23"/>
      <c r="AK61" s="23"/>
      <c r="AL61" s="23"/>
      <c r="AM61" s="23"/>
      <c r="AN61" s="23"/>
      <c r="AO61" s="23"/>
      <c r="AP61" s="23"/>
      <c r="AQ61" s="23"/>
      <c r="AR61" s="21"/>
    </row>
    <row r="62">
      <c r="B62" s="22"/>
      <c r="C62" s="23"/>
      <c r="D62" s="23"/>
      <c r="E62" s="23"/>
      <c r="F62" s="23"/>
      <c r="G62" s="23"/>
      <c r="H62" s="23"/>
      <c r="I62" s="23"/>
      <c r="J62" s="23"/>
      <c r="K62" s="23"/>
      <c r="L62" s="23"/>
      <c r="M62" s="23"/>
      <c r="N62" s="23"/>
      <c r="O62" s="23"/>
      <c r="P62" s="23"/>
      <c r="Q62" s="23"/>
      <c r="R62" s="23"/>
      <c r="S62" s="23"/>
      <c r="T62" s="23"/>
      <c r="U62" s="23"/>
      <c r="V62" s="23"/>
      <c r="W62" s="23"/>
      <c r="X62" s="23"/>
      <c r="Y62" s="23"/>
      <c r="Z62" s="23"/>
      <c r="AA62" s="23"/>
      <c r="AB62" s="23"/>
      <c r="AC62" s="23"/>
      <c r="AD62" s="23"/>
      <c r="AE62" s="23"/>
      <c r="AF62" s="23"/>
      <c r="AG62" s="23"/>
      <c r="AH62" s="23"/>
      <c r="AI62" s="23"/>
      <c r="AJ62" s="23"/>
      <c r="AK62" s="23"/>
      <c r="AL62" s="23"/>
      <c r="AM62" s="23"/>
      <c r="AN62" s="23"/>
      <c r="AO62" s="23"/>
      <c r="AP62" s="23"/>
      <c r="AQ62" s="23"/>
      <c r="AR62" s="21"/>
    </row>
    <row r="63">
      <c r="B63" s="22"/>
      <c r="C63" s="23"/>
      <c r="D63" s="23"/>
      <c r="E63" s="23"/>
      <c r="F63" s="23"/>
      <c r="G63" s="23"/>
      <c r="H63" s="23"/>
      <c r="I63" s="23"/>
      <c r="J63" s="23"/>
      <c r="K63" s="23"/>
      <c r="L63" s="23"/>
      <c r="M63" s="23"/>
      <c r="N63" s="23"/>
      <c r="O63" s="23"/>
      <c r="P63" s="23"/>
      <c r="Q63" s="23"/>
      <c r="R63" s="23"/>
      <c r="S63" s="23"/>
      <c r="T63" s="23"/>
      <c r="U63" s="23"/>
      <c r="V63" s="23"/>
      <c r="W63" s="23"/>
      <c r="X63" s="23"/>
      <c r="Y63" s="23"/>
      <c r="Z63" s="23"/>
      <c r="AA63" s="23"/>
      <c r="AB63" s="23"/>
      <c r="AC63" s="23"/>
      <c r="AD63" s="23"/>
      <c r="AE63" s="23"/>
      <c r="AF63" s="23"/>
      <c r="AG63" s="23"/>
      <c r="AH63" s="23"/>
      <c r="AI63" s="23"/>
      <c r="AJ63" s="23"/>
      <c r="AK63" s="23"/>
      <c r="AL63" s="23"/>
      <c r="AM63" s="23"/>
      <c r="AN63" s="23"/>
      <c r="AO63" s="23"/>
      <c r="AP63" s="23"/>
      <c r="AQ63" s="23"/>
      <c r="AR63" s="21"/>
    </row>
    <row r="64" s="2" customFormat="1">
      <c r="A64" s="39"/>
      <c r="B64" s="40"/>
      <c r="C64" s="41"/>
      <c r="D64" s="62" t="s">
        <v>53</v>
      </c>
      <c r="E64" s="66"/>
      <c r="F64" s="66"/>
      <c r="G64" s="66"/>
      <c r="H64" s="66"/>
      <c r="I64" s="66"/>
      <c r="J64" s="66"/>
      <c r="K64" s="66"/>
      <c r="L64" s="66"/>
      <c r="M64" s="66"/>
      <c r="N64" s="66"/>
      <c r="O64" s="66"/>
      <c r="P64" s="66"/>
      <c r="Q64" s="66"/>
      <c r="R64" s="66"/>
      <c r="S64" s="66"/>
      <c r="T64" s="66"/>
      <c r="U64" s="66"/>
      <c r="V64" s="66"/>
      <c r="W64" s="66"/>
      <c r="X64" s="66"/>
      <c r="Y64" s="66"/>
      <c r="Z64" s="66"/>
      <c r="AA64" s="66"/>
      <c r="AB64" s="66"/>
      <c r="AC64" s="66"/>
      <c r="AD64" s="66"/>
      <c r="AE64" s="66"/>
      <c r="AF64" s="66"/>
      <c r="AG64" s="66"/>
      <c r="AH64" s="62" t="s">
        <v>54</v>
      </c>
      <c r="AI64" s="66"/>
      <c r="AJ64" s="66"/>
      <c r="AK64" s="66"/>
      <c r="AL64" s="66"/>
      <c r="AM64" s="66"/>
      <c r="AN64" s="66"/>
      <c r="AO64" s="66"/>
      <c r="AP64" s="41"/>
      <c r="AQ64" s="41"/>
      <c r="AR64" s="45"/>
      <c r="BE64" s="39"/>
    </row>
    <row r="65">
      <c r="B65" s="22"/>
      <c r="C65" s="23"/>
      <c r="D65" s="23"/>
      <c r="E65" s="23"/>
      <c r="F65" s="23"/>
      <c r="G65" s="23"/>
      <c r="H65" s="23"/>
      <c r="I65" s="23"/>
      <c r="J65" s="23"/>
      <c r="K65" s="23"/>
      <c r="L65" s="23"/>
      <c r="M65" s="23"/>
      <c r="N65" s="23"/>
      <c r="O65" s="23"/>
      <c r="P65" s="23"/>
      <c r="Q65" s="23"/>
      <c r="R65" s="23"/>
      <c r="S65" s="23"/>
      <c r="T65" s="23"/>
      <c r="U65" s="23"/>
      <c r="V65" s="23"/>
      <c r="W65" s="23"/>
      <c r="X65" s="23"/>
      <c r="Y65" s="23"/>
      <c r="Z65" s="23"/>
      <c r="AA65" s="23"/>
      <c r="AB65" s="23"/>
      <c r="AC65" s="23"/>
      <c r="AD65" s="23"/>
      <c r="AE65" s="23"/>
      <c r="AF65" s="23"/>
      <c r="AG65" s="23"/>
      <c r="AH65" s="23"/>
      <c r="AI65" s="23"/>
      <c r="AJ65" s="23"/>
      <c r="AK65" s="23"/>
      <c r="AL65" s="23"/>
      <c r="AM65" s="23"/>
      <c r="AN65" s="23"/>
      <c r="AO65" s="23"/>
      <c r="AP65" s="23"/>
      <c r="AQ65" s="23"/>
      <c r="AR65" s="21"/>
    </row>
    <row r="66">
      <c r="B66" s="22"/>
      <c r="C66" s="23"/>
      <c r="D66" s="23"/>
      <c r="E66" s="23"/>
      <c r="F66" s="23"/>
      <c r="G66" s="23"/>
      <c r="H66" s="23"/>
      <c r="I66" s="23"/>
      <c r="J66" s="23"/>
      <c r="K66" s="23"/>
      <c r="L66" s="23"/>
      <c r="M66" s="23"/>
      <c r="N66" s="23"/>
      <c r="O66" s="23"/>
      <c r="P66" s="23"/>
      <c r="Q66" s="23"/>
      <c r="R66" s="23"/>
      <c r="S66" s="23"/>
      <c r="T66" s="23"/>
      <c r="U66" s="23"/>
      <c r="V66" s="23"/>
      <c r="W66" s="23"/>
      <c r="X66" s="23"/>
      <c r="Y66" s="23"/>
      <c r="Z66" s="23"/>
      <c r="AA66" s="23"/>
      <c r="AB66" s="23"/>
      <c r="AC66" s="23"/>
      <c r="AD66" s="23"/>
      <c r="AE66" s="23"/>
      <c r="AF66" s="23"/>
      <c r="AG66" s="23"/>
      <c r="AH66" s="23"/>
      <c r="AI66" s="23"/>
      <c r="AJ66" s="23"/>
      <c r="AK66" s="23"/>
      <c r="AL66" s="23"/>
      <c r="AM66" s="23"/>
      <c r="AN66" s="23"/>
      <c r="AO66" s="23"/>
      <c r="AP66" s="23"/>
      <c r="AQ66" s="23"/>
      <c r="AR66" s="21"/>
    </row>
    <row r="67">
      <c r="B67" s="22"/>
      <c r="C67" s="23"/>
      <c r="D67" s="23"/>
      <c r="E67" s="23"/>
      <c r="F67" s="23"/>
      <c r="G67" s="23"/>
      <c r="H67" s="23"/>
      <c r="I67" s="23"/>
      <c r="J67" s="23"/>
      <c r="K67" s="23"/>
      <c r="L67" s="23"/>
      <c r="M67" s="23"/>
      <c r="N67" s="23"/>
      <c r="O67" s="23"/>
      <c r="P67" s="23"/>
      <c r="Q67" s="23"/>
      <c r="R67" s="23"/>
      <c r="S67" s="23"/>
      <c r="T67" s="23"/>
      <c r="U67" s="23"/>
      <c r="V67" s="23"/>
      <c r="W67" s="23"/>
      <c r="X67" s="23"/>
      <c r="Y67" s="23"/>
      <c r="Z67" s="23"/>
      <c r="AA67" s="23"/>
      <c r="AB67" s="23"/>
      <c r="AC67" s="23"/>
      <c r="AD67" s="23"/>
      <c r="AE67" s="23"/>
      <c r="AF67" s="23"/>
      <c r="AG67" s="23"/>
      <c r="AH67" s="23"/>
      <c r="AI67" s="23"/>
      <c r="AJ67" s="23"/>
      <c r="AK67" s="23"/>
      <c r="AL67" s="23"/>
      <c r="AM67" s="23"/>
      <c r="AN67" s="23"/>
      <c r="AO67" s="23"/>
      <c r="AP67" s="23"/>
      <c r="AQ67" s="23"/>
      <c r="AR67" s="21"/>
    </row>
    <row r="68">
      <c r="B68" s="22"/>
      <c r="C68" s="23"/>
      <c r="D68" s="23"/>
      <c r="E68" s="23"/>
      <c r="F68" s="23"/>
      <c r="G68" s="23"/>
      <c r="H68" s="23"/>
      <c r="I68" s="23"/>
      <c r="J68" s="23"/>
      <c r="K68" s="23"/>
      <c r="L68" s="23"/>
      <c r="M68" s="23"/>
      <c r="N68" s="23"/>
      <c r="O68" s="23"/>
      <c r="P68" s="23"/>
      <c r="Q68" s="23"/>
      <c r="R68" s="23"/>
      <c r="S68" s="23"/>
      <c r="T68" s="23"/>
      <c r="U68" s="23"/>
      <c r="V68" s="23"/>
      <c r="W68" s="23"/>
      <c r="X68" s="23"/>
      <c r="Y68" s="23"/>
      <c r="Z68" s="23"/>
      <c r="AA68" s="23"/>
      <c r="AB68" s="23"/>
      <c r="AC68" s="23"/>
      <c r="AD68" s="23"/>
      <c r="AE68" s="23"/>
      <c r="AF68" s="23"/>
      <c r="AG68" s="23"/>
      <c r="AH68" s="23"/>
      <c r="AI68" s="23"/>
      <c r="AJ68" s="23"/>
      <c r="AK68" s="23"/>
      <c r="AL68" s="23"/>
      <c r="AM68" s="23"/>
      <c r="AN68" s="23"/>
      <c r="AO68" s="23"/>
      <c r="AP68" s="23"/>
      <c r="AQ68" s="23"/>
      <c r="AR68" s="21"/>
    </row>
    <row r="69">
      <c r="B69" s="22"/>
      <c r="C69" s="23"/>
      <c r="D69" s="23"/>
      <c r="E69" s="23"/>
      <c r="F69" s="23"/>
      <c r="G69" s="23"/>
      <c r="H69" s="23"/>
      <c r="I69" s="23"/>
      <c r="J69" s="23"/>
      <c r="K69" s="23"/>
      <c r="L69" s="23"/>
      <c r="M69" s="23"/>
      <c r="N69" s="23"/>
      <c r="O69" s="23"/>
      <c r="P69" s="23"/>
      <c r="Q69" s="23"/>
      <c r="R69" s="23"/>
      <c r="S69" s="23"/>
      <c r="T69" s="23"/>
      <c r="U69" s="23"/>
      <c r="V69" s="23"/>
      <c r="W69" s="23"/>
      <c r="X69" s="23"/>
      <c r="Y69" s="23"/>
      <c r="Z69" s="23"/>
      <c r="AA69" s="23"/>
      <c r="AB69" s="23"/>
      <c r="AC69" s="23"/>
      <c r="AD69" s="23"/>
      <c r="AE69" s="23"/>
      <c r="AF69" s="23"/>
      <c r="AG69" s="23"/>
      <c r="AH69" s="23"/>
      <c r="AI69" s="23"/>
      <c r="AJ69" s="23"/>
      <c r="AK69" s="23"/>
      <c r="AL69" s="23"/>
      <c r="AM69" s="23"/>
      <c r="AN69" s="23"/>
      <c r="AO69" s="23"/>
      <c r="AP69" s="23"/>
      <c r="AQ69" s="23"/>
      <c r="AR69" s="21"/>
    </row>
    <row r="70">
      <c r="B70" s="22"/>
      <c r="C70" s="23"/>
      <c r="D70" s="23"/>
      <c r="E70" s="23"/>
      <c r="F70" s="23"/>
      <c r="G70" s="23"/>
      <c r="H70" s="23"/>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23"/>
      <c r="AI70" s="23"/>
      <c r="AJ70" s="23"/>
      <c r="AK70" s="23"/>
      <c r="AL70" s="23"/>
      <c r="AM70" s="23"/>
      <c r="AN70" s="23"/>
      <c r="AO70" s="23"/>
      <c r="AP70" s="23"/>
      <c r="AQ70" s="23"/>
      <c r="AR70" s="21"/>
    </row>
    <row r="71">
      <c r="B71" s="22"/>
      <c r="C71" s="23"/>
      <c r="D71" s="23"/>
      <c r="E71" s="23"/>
      <c r="F71" s="23"/>
      <c r="G71" s="23"/>
      <c r="H71" s="23"/>
      <c r="I71" s="23"/>
      <c r="J71" s="23"/>
      <c r="K71" s="23"/>
      <c r="L71" s="23"/>
      <c r="M71" s="23"/>
      <c r="N71" s="23"/>
      <c r="O71" s="23"/>
      <c r="P71" s="23"/>
      <c r="Q71" s="23"/>
      <c r="R71" s="23"/>
      <c r="S71" s="23"/>
      <c r="T71" s="23"/>
      <c r="U71" s="23"/>
      <c r="V71" s="23"/>
      <c r="W71" s="23"/>
      <c r="X71" s="23"/>
      <c r="Y71" s="23"/>
      <c r="Z71" s="23"/>
      <c r="AA71" s="23"/>
      <c r="AB71" s="23"/>
      <c r="AC71" s="23"/>
      <c r="AD71" s="23"/>
      <c r="AE71" s="23"/>
      <c r="AF71" s="23"/>
      <c r="AG71" s="23"/>
      <c r="AH71" s="23"/>
      <c r="AI71" s="23"/>
      <c r="AJ71" s="23"/>
      <c r="AK71" s="23"/>
      <c r="AL71" s="23"/>
      <c r="AM71" s="23"/>
      <c r="AN71" s="23"/>
      <c r="AO71" s="23"/>
      <c r="AP71" s="23"/>
      <c r="AQ71" s="23"/>
      <c r="AR71" s="21"/>
    </row>
    <row r="72">
      <c r="B72" s="22"/>
      <c r="C72" s="23"/>
      <c r="D72" s="23"/>
      <c r="E72" s="23"/>
      <c r="F72" s="23"/>
      <c r="G72" s="23"/>
      <c r="H72" s="23"/>
      <c r="I72" s="23"/>
      <c r="J72" s="23"/>
      <c r="K72" s="23"/>
      <c r="L72" s="23"/>
      <c r="M72" s="23"/>
      <c r="N72" s="23"/>
      <c r="O72" s="23"/>
      <c r="P72" s="23"/>
      <c r="Q72" s="23"/>
      <c r="R72" s="23"/>
      <c r="S72" s="23"/>
      <c r="T72" s="23"/>
      <c r="U72" s="23"/>
      <c r="V72" s="23"/>
      <c r="W72" s="23"/>
      <c r="X72" s="23"/>
      <c r="Y72" s="23"/>
      <c r="Z72" s="23"/>
      <c r="AA72" s="23"/>
      <c r="AB72" s="23"/>
      <c r="AC72" s="23"/>
      <c r="AD72" s="23"/>
      <c r="AE72" s="23"/>
      <c r="AF72" s="23"/>
      <c r="AG72" s="23"/>
      <c r="AH72" s="23"/>
      <c r="AI72" s="23"/>
      <c r="AJ72" s="23"/>
      <c r="AK72" s="23"/>
      <c r="AL72" s="23"/>
      <c r="AM72" s="23"/>
      <c r="AN72" s="23"/>
      <c r="AO72" s="23"/>
      <c r="AP72" s="23"/>
      <c r="AQ72" s="23"/>
      <c r="AR72" s="21"/>
    </row>
    <row r="73">
      <c r="B73" s="22"/>
      <c r="C73" s="23"/>
      <c r="D73" s="23"/>
      <c r="E73" s="23"/>
      <c r="F73" s="23"/>
      <c r="G73" s="23"/>
      <c r="H73" s="23"/>
      <c r="I73" s="23"/>
      <c r="J73" s="23"/>
      <c r="K73" s="23"/>
      <c r="L73" s="23"/>
      <c r="M73" s="23"/>
      <c r="N73" s="23"/>
      <c r="O73" s="23"/>
      <c r="P73" s="23"/>
      <c r="Q73" s="23"/>
      <c r="R73" s="23"/>
      <c r="S73" s="23"/>
      <c r="T73" s="23"/>
      <c r="U73" s="23"/>
      <c r="V73" s="23"/>
      <c r="W73" s="23"/>
      <c r="X73" s="23"/>
      <c r="Y73" s="23"/>
      <c r="Z73" s="23"/>
      <c r="AA73" s="23"/>
      <c r="AB73" s="23"/>
      <c r="AC73" s="23"/>
      <c r="AD73" s="23"/>
      <c r="AE73" s="23"/>
      <c r="AF73" s="23"/>
      <c r="AG73" s="23"/>
      <c r="AH73" s="23"/>
      <c r="AI73" s="23"/>
      <c r="AJ73" s="23"/>
      <c r="AK73" s="23"/>
      <c r="AL73" s="23"/>
      <c r="AM73" s="23"/>
      <c r="AN73" s="23"/>
      <c r="AO73" s="23"/>
      <c r="AP73" s="23"/>
      <c r="AQ73" s="23"/>
      <c r="AR73" s="21"/>
    </row>
    <row r="74">
      <c r="B74" s="22"/>
      <c r="C74" s="23"/>
      <c r="D74" s="23"/>
      <c r="E74" s="23"/>
      <c r="F74" s="23"/>
      <c r="G74" s="23"/>
      <c r="H74" s="23"/>
      <c r="I74" s="23"/>
      <c r="J74" s="23"/>
      <c r="K74" s="23"/>
      <c r="L74" s="23"/>
      <c r="M74" s="23"/>
      <c r="N74" s="23"/>
      <c r="O74" s="23"/>
      <c r="P74" s="23"/>
      <c r="Q74" s="23"/>
      <c r="R74" s="23"/>
      <c r="S74" s="23"/>
      <c r="T74" s="23"/>
      <c r="U74" s="23"/>
      <c r="V74" s="23"/>
      <c r="W74" s="23"/>
      <c r="X74" s="23"/>
      <c r="Y74" s="23"/>
      <c r="Z74" s="23"/>
      <c r="AA74" s="23"/>
      <c r="AB74" s="23"/>
      <c r="AC74" s="23"/>
      <c r="AD74" s="23"/>
      <c r="AE74" s="23"/>
      <c r="AF74" s="23"/>
      <c r="AG74" s="23"/>
      <c r="AH74" s="23"/>
      <c r="AI74" s="23"/>
      <c r="AJ74" s="23"/>
      <c r="AK74" s="23"/>
      <c r="AL74" s="23"/>
      <c r="AM74" s="23"/>
      <c r="AN74" s="23"/>
      <c r="AO74" s="23"/>
      <c r="AP74" s="23"/>
      <c r="AQ74" s="23"/>
      <c r="AR74" s="21"/>
    </row>
    <row r="75" s="2" customFormat="1">
      <c r="A75" s="39"/>
      <c r="B75" s="40"/>
      <c r="C75" s="41"/>
      <c r="D75" s="65" t="s">
        <v>51</v>
      </c>
      <c r="E75" s="43"/>
      <c r="F75" s="43"/>
      <c r="G75" s="43"/>
      <c r="H75" s="43"/>
      <c r="I75" s="43"/>
      <c r="J75" s="43"/>
      <c r="K75" s="43"/>
      <c r="L75" s="43"/>
      <c r="M75" s="43"/>
      <c r="N75" s="43"/>
      <c r="O75" s="43"/>
      <c r="P75" s="43"/>
      <c r="Q75" s="43"/>
      <c r="R75" s="43"/>
      <c r="S75" s="43"/>
      <c r="T75" s="43"/>
      <c r="U75" s="43"/>
      <c r="V75" s="65" t="s">
        <v>52</v>
      </c>
      <c r="W75" s="43"/>
      <c r="X75" s="43"/>
      <c r="Y75" s="43"/>
      <c r="Z75" s="43"/>
      <c r="AA75" s="43"/>
      <c r="AB75" s="43"/>
      <c r="AC75" s="43"/>
      <c r="AD75" s="43"/>
      <c r="AE75" s="43"/>
      <c r="AF75" s="43"/>
      <c r="AG75" s="43"/>
      <c r="AH75" s="65" t="s">
        <v>51</v>
      </c>
      <c r="AI75" s="43"/>
      <c r="AJ75" s="43"/>
      <c r="AK75" s="43"/>
      <c r="AL75" s="43"/>
      <c r="AM75" s="65" t="s">
        <v>52</v>
      </c>
      <c r="AN75" s="43"/>
      <c r="AO75" s="43"/>
      <c r="AP75" s="41"/>
      <c r="AQ75" s="41"/>
      <c r="AR75" s="45"/>
      <c r="BE75" s="39"/>
    </row>
    <row r="76" s="2" customFormat="1">
      <c r="A76" s="39"/>
      <c r="B76" s="40"/>
      <c r="C76" s="41"/>
      <c r="D76" s="41"/>
      <c r="E76" s="41"/>
      <c r="F76" s="41"/>
      <c r="G76" s="41"/>
      <c r="H76" s="41"/>
      <c r="I76" s="41"/>
      <c r="J76" s="41"/>
      <c r="K76" s="41"/>
      <c r="L76" s="41"/>
      <c r="M76" s="41"/>
      <c r="N76" s="41"/>
      <c r="O76" s="41"/>
      <c r="P76" s="41"/>
      <c r="Q76" s="41"/>
      <c r="R76" s="41"/>
      <c r="S76" s="41"/>
      <c r="T76" s="41"/>
      <c r="U76" s="41"/>
      <c r="V76" s="41"/>
      <c r="W76" s="41"/>
      <c r="X76" s="41"/>
      <c r="Y76" s="41"/>
      <c r="Z76" s="41"/>
      <c r="AA76" s="41"/>
      <c r="AB76" s="41"/>
      <c r="AC76" s="41"/>
      <c r="AD76" s="41"/>
      <c r="AE76" s="41"/>
      <c r="AF76" s="41"/>
      <c r="AG76" s="41"/>
      <c r="AH76" s="41"/>
      <c r="AI76" s="41"/>
      <c r="AJ76" s="41"/>
      <c r="AK76" s="41"/>
      <c r="AL76" s="41"/>
      <c r="AM76" s="41"/>
      <c r="AN76" s="41"/>
      <c r="AO76" s="41"/>
      <c r="AP76" s="41"/>
      <c r="AQ76" s="41"/>
      <c r="AR76" s="45"/>
      <c r="BE76" s="39"/>
    </row>
    <row r="77" s="2" customFormat="1" ht="6.96" customHeight="1">
      <c r="A77" s="39"/>
      <c r="B77" s="67"/>
      <c r="C77" s="68"/>
      <c r="D77" s="68"/>
      <c r="E77" s="68"/>
      <c r="F77" s="68"/>
      <c r="G77" s="68"/>
      <c r="H77" s="68"/>
      <c r="I77" s="68"/>
      <c r="J77" s="68"/>
      <c r="K77" s="68"/>
      <c r="L77" s="68"/>
      <c r="M77" s="68"/>
      <c r="N77" s="68"/>
      <c r="O77" s="68"/>
      <c r="P77" s="68"/>
      <c r="Q77" s="68"/>
      <c r="R77" s="68"/>
      <c r="S77" s="68"/>
      <c r="T77" s="68"/>
      <c r="U77" s="68"/>
      <c r="V77" s="68"/>
      <c r="W77" s="68"/>
      <c r="X77" s="68"/>
      <c r="Y77" s="68"/>
      <c r="Z77" s="68"/>
      <c r="AA77" s="68"/>
      <c r="AB77" s="68"/>
      <c r="AC77" s="68"/>
      <c r="AD77" s="68"/>
      <c r="AE77" s="68"/>
      <c r="AF77" s="68"/>
      <c r="AG77" s="68"/>
      <c r="AH77" s="68"/>
      <c r="AI77" s="68"/>
      <c r="AJ77" s="68"/>
      <c r="AK77" s="68"/>
      <c r="AL77" s="68"/>
      <c r="AM77" s="68"/>
      <c r="AN77" s="68"/>
      <c r="AO77" s="68"/>
      <c r="AP77" s="68"/>
      <c r="AQ77" s="68"/>
      <c r="AR77" s="45"/>
      <c r="BE77" s="39"/>
    </row>
    <row r="81" s="2" customFormat="1" ht="6.96" customHeight="1">
      <c r="A81" s="39"/>
      <c r="B81" s="69"/>
      <c r="C81" s="70"/>
      <c r="D81" s="70"/>
      <c r="E81" s="70"/>
      <c r="F81" s="70"/>
      <c r="G81" s="70"/>
      <c r="H81" s="70"/>
      <c r="I81" s="70"/>
      <c r="J81" s="70"/>
      <c r="K81" s="70"/>
      <c r="L81" s="70"/>
      <c r="M81" s="70"/>
      <c r="N81" s="70"/>
      <c r="O81" s="70"/>
      <c r="P81" s="70"/>
      <c r="Q81" s="70"/>
      <c r="R81" s="70"/>
      <c r="S81" s="70"/>
      <c r="T81" s="70"/>
      <c r="U81" s="70"/>
      <c r="V81" s="70"/>
      <c r="W81" s="70"/>
      <c r="X81" s="70"/>
      <c r="Y81" s="70"/>
      <c r="Z81" s="70"/>
      <c r="AA81" s="70"/>
      <c r="AB81" s="70"/>
      <c r="AC81" s="70"/>
      <c r="AD81" s="70"/>
      <c r="AE81" s="70"/>
      <c r="AF81" s="70"/>
      <c r="AG81" s="70"/>
      <c r="AH81" s="70"/>
      <c r="AI81" s="70"/>
      <c r="AJ81" s="70"/>
      <c r="AK81" s="70"/>
      <c r="AL81" s="70"/>
      <c r="AM81" s="70"/>
      <c r="AN81" s="70"/>
      <c r="AO81" s="70"/>
      <c r="AP81" s="70"/>
      <c r="AQ81" s="70"/>
      <c r="AR81" s="45"/>
      <c r="BE81" s="39"/>
    </row>
    <row r="82" s="2" customFormat="1" ht="24.96" customHeight="1">
      <c r="A82" s="39"/>
      <c r="B82" s="40"/>
      <c r="C82" s="24" t="s">
        <v>55</v>
      </c>
      <c r="D82" s="41"/>
      <c r="E82" s="41"/>
      <c r="F82" s="41"/>
      <c r="G82" s="41"/>
      <c r="H82" s="41"/>
      <c r="I82" s="41"/>
      <c r="J82" s="41"/>
      <c r="K82" s="41"/>
      <c r="L82" s="41"/>
      <c r="M82" s="41"/>
      <c r="N82" s="41"/>
      <c r="O82" s="41"/>
      <c r="P82" s="41"/>
      <c r="Q82" s="41"/>
      <c r="R82" s="41"/>
      <c r="S82" s="41"/>
      <c r="T82" s="41"/>
      <c r="U82" s="41"/>
      <c r="V82" s="41"/>
      <c r="W82" s="41"/>
      <c r="X82" s="41"/>
      <c r="Y82" s="41"/>
      <c r="Z82" s="41"/>
      <c r="AA82" s="41"/>
      <c r="AB82" s="41"/>
      <c r="AC82" s="41"/>
      <c r="AD82" s="41"/>
      <c r="AE82" s="41"/>
      <c r="AF82" s="41"/>
      <c r="AG82" s="41"/>
      <c r="AH82" s="41"/>
      <c r="AI82" s="41"/>
      <c r="AJ82" s="41"/>
      <c r="AK82" s="41"/>
      <c r="AL82" s="41"/>
      <c r="AM82" s="41"/>
      <c r="AN82" s="41"/>
      <c r="AO82" s="41"/>
      <c r="AP82" s="41"/>
      <c r="AQ82" s="41"/>
      <c r="AR82" s="45"/>
      <c r="BE82" s="39"/>
    </row>
    <row r="83" s="2" customFormat="1" ht="6.96" customHeight="1">
      <c r="A83" s="39"/>
      <c r="B83" s="40"/>
      <c r="C83" s="41"/>
      <c r="D83" s="41"/>
      <c r="E83" s="41"/>
      <c r="F83" s="41"/>
      <c r="G83" s="41"/>
      <c r="H83" s="41"/>
      <c r="I83" s="41"/>
      <c r="J83" s="41"/>
      <c r="K83" s="41"/>
      <c r="L83" s="41"/>
      <c r="M83" s="41"/>
      <c r="N83" s="41"/>
      <c r="O83" s="41"/>
      <c r="P83" s="41"/>
      <c r="Q83" s="41"/>
      <c r="R83" s="41"/>
      <c r="S83" s="41"/>
      <c r="T83" s="41"/>
      <c r="U83" s="41"/>
      <c r="V83" s="41"/>
      <c r="W83" s="41"/>
      <c r="X83" s="41"/>
      <c r="Y83" s="41"/>
      <c r="Z83" s="41"/>
      <c r="AA83" s="41"/>
      <c r="AB83" s="41"/>
      <c r="AC83" s="41"/>
      <c r="AD83" s="41"/>
      <c r="AE83" s="41"/>
      <c r="AF83" s="41"/>
      <c r="AG83" s="41"/>
      <c r="AH83" s="41"/>
      <c r="AI83" s="41"/>
      <c r="AJ83" s="41"/>
      <c r="AK83" s="41"/>
      <c r="AL83" s="41"/>
      <c r="AM83" s="41"/>
      <c r="AN83" s="41"/>
      <c r="AO83" s="41"/>
      <c r="AP83" s="41"/>
      <c r="AQ83" s="41"/>
      <c r="AR83" s="45"/>
      <c r="BE83" s="39"/>
    </row>
    <row r="84" s="4" customFormat="1" ht="12" customHeight="1">
      <c r="A84" s="4"/>
      <c r="B84" s="71"/>
      <c r="C84" s="33" t="s">
        <v>13</v>
      </c>
      <c r="D84" s="72"/>
      <c r="E84" s="72"/>
      <c r="F84" s="72"/>
      <c r="G84" s="72"/>
      <c r="H84" s="72"/>
      <c r="I84" s="72"/>
      <c r="J84" s="72"/>
      <c r="K84" s="72"/>
      <c r="L84" s="72" t="str">
        <f>K5</f>
        <v>19093</v>
      </c>
      <c r="M84" s="72"/>
      <c r="N84" s="72"/>
      <c r="O84" s="72"/>
      <c r="P84" s="72"/>
      <c r="Q84" s="72"/>
      <c r="R84" s="72"/>
      <c r="S84" s="72"/>
      <c r="T84" s="72"/>
      <c r="U84" s="72"/>
      <c r="V84" s="72"/>
      <c r="W84" s="72"/>
      <c r="X84" s="72"/>
      <c r="Y84" s="72"/>
      <c r="Z84" s="72"/>
      <c r="AA84" s="72"/>
      <c r="AB84" s="72"/>
      <c r="AC84" s="72"/>
      <c r="AD84" s="72"/>
      <c r="AE84" s="72"/>
      <c r="AF84" s="72"/>
      <c r="AG84" s="72"/>
      <c r="AH84" s="72"/>
      <c r="AI84" s="72"/>
      <c r="AJ84" s="72"/>
      <c r="AK84" s="72"/>
      <c r="AL84" s="72"/>
      <c r="AM84" s="72"/>
      <c r="AN84" s="72"/>
      <c r="AO84" s="72"/>
      <c r="AP84" s="72"/>
      <c r="AQ84" s="72"/>
      <c r="AR84" s="73"/>
      <c r="BE84" s="4"/>
    </row>
    <row r="85" s="5" customFormat="1" ht="36.96" customHeight="1">
      <c r="A85" s="5"/>
      <c r="B85" s="74"/>
      <c r="C85" s="75" t="s">
        <v>16</v>
      </c>
      <c r="D85" s="76"/>
      <c r="E85" s="76"/>
      <c r="F85" s="76"/>
      <c r="G85" s="76"/>
      <c r="H85" s="76"/>
      <c r="I85" s="76"/>
      <c r="J85" s="76"/>
      <c r="K85" s="76"/>
      <c r="L85" s="77" t="str">
        <f>K6</f>
        <v>Oprava trati v úseku 1.TK a 2.TK Děčín Prostřední Žleb - Dolní Žleb_OPRAVA č. 2</v>
      </c>
      <c r="M85" s="76"/>
      <c r="N85" s="76"/>
      <c r="O85" s="76"/>
      <c r="P85" s="76"/>
      <c r="Q85" s="76"/>
      <c r="R85" s="76"/>
      <c r="S85" s="76"/>
      <c r="T85" s="76"/>
      <c r="U85" s="76"/>
      <c r="V85" s="76"/>
      <c r="W85" s="76"/>
      <c r="X85" s="76"/>
      <c r="Y85" s="76"/>
      <c r="Z85" s="76"/>
      <c r="AA85" s="76"/>
      <c r="AB85" s="76"/>
      <c r="AC85" s="76"/>
      <c r="AD85" s="76"/>
      <c r="AE85" s="76"/>
      <c r="AF85" s="76"/>
      <c r="AG85" s="76"/>
      <c r="AH85" s="76"/>
      <c r="AI85" s="76"/>
      <c r="AJ85" s="76"/>
      <c r="AK85" s="76"/>
      <c r="AL85" s="76"/>
      <c r="AM85" s="76"/>
      <c r="AN85" s="76"/>
      <c r="AO85" s="76"/>
      <c r="AP85" s="76"/>
      <c r="AQ85" s="76"/>
      <c r="AR85" s="78"/>
      <c r="BE85" s="5"/>
    </row>
    <row r="86" s="2" customFormat="1" ht="6.96" customHeight="1">
      <c r="A86" s="39"/>
      <c r="B86" s="40"/>
      <c r="C86" s="41"/>
      <c r="D86" s="41"/>
      <c r="E86" s="41"/>
      <c r="F86" s="41"/>
      <c r="G86" s="41"/>
      <c r="H86" s="41"/>
      <c r="I86" s="41"/>
      <c r="J86" s="41"/>
      <c r="K86" s="41"/>
      <c r="L86" s="41"/>
      <c r="M86" s="41"/>
      <c r="N86" s="41"/>
      <c r="O86" s="41"/>
      <c r="P86" s="41"/>
      <c r="Q86" s="41"/>
      <c r="R86" s="41"/>
      <c r="S86" s="41"/>
      <c r="T86" s="41"/>
      <c r="U86" s="41"/>
      <c r="V86" s="41"/>
      <c r="W86" s="41"/>
      <c r="X86" s="41"/>
      <c r="Y86" s="41"/>
      <c r="Z86" s="41"/>
      <c r="AA86" s="41"/>
      <c r="AB86" s="41"/>
      <c r="AC86" s="41"/>
      <c r="AD86" s="41"/>
      <c r="AE86" s="41"/>
      <c r="AF86" s="41"/>
      <c r="AG86" s="41"/>
      <c r="AH86" s="41"/>
      <c r="AI86" s="41"/>
      <c r="AJ86" s="41"/>
      <c r="AK86" s="41"/>
      <c r="AL86" s="41"/>
      <c r="AM86" s="41"/>
      <c r="AN86" s="41"/>
      <c r="AO86" s="41"/>
      <c r="AP86" s="41"/>
      <c r="AQ86" s="41"/>
      <c r="AR86" s="45"/>
      <c r="BE86" s="39"/>
    </row>
    <row r="87" s="2" customFormat="1" ht="12" customHeight="1">
      <c r="A87" s="39"/>
      <c r="B87" s="40"/>
      <c r="C87" s="33" t="s">
        <v>20</v>
      </c>
      <c r="D87" s="41"/>
      <c r="E87" s="41"/>
      <c r="F87" s="41"/>
      <c r="G87" s="41"/>
      <c r="H87" s="41"/>
      <c r="I87" s="41"/>
      <c r="J87" s="41"/>
      <c r="K87" s="41"/>
      <c r="L87" s="79" t="str">
        <f>IF(K8="","",K8)</f>
        <v xml:space="preserve"> </v>
      </c>
      <c r="M87" s="41"/>
      <c r="N87" s="41"/>
      <c r="O87" s="41"/>
      <c r="P87" s="41"/>
      <c r="Q87" s="41"/>
      <c r="R87" s="41"/>
      <c r="S87" s="41"/>
      <c r="T87" s="41"/>
      <c r="U87" s="41"/>
      <c r="V87" s="41"/>
      <c r="W87" s="41"/>
      <c r="X87" s="41"/>
      <c r="Y87" s="41"/>
      <c r="Z87" s="41"/>
      <c r="AA87" s="41"/>
      <c r="AB87" s="41"/>
      <c r="AC87" s="41"/>
      <c r="AD87" s="41"/>
      <c r="AE87" s="41"/>
      <c r="AF87" s="41"/>
      <c r="AG87" s="41"/>
      <c r="AH87" s="41"/>
      <c r="AI87" s="33" t="s">
        <v>22</v>
      </c>
      <c r="AJ87" s="41"/>
      <c r="AK87" s="41"/>
      <c r="AL87" s="41"/>
      <c r="AM87" s="80" t="str">
        <f>IF(AN8= "","",AN8)</f>
        <v>21. 11. 2019</v>
      </c>
      <c r="AN87" s="80"/>
      <c r="AO87" s="41"/>
      <c r="AP87" s="41"/>
      <c r="AQ87" s="41"/>
      <c r="AR87" s="45"/>
      <c r="BE87" s="39"/>
    </row>
    <row r="88" s="2" customFormat="1" ht="6.96" customHeight="1">
      <c r="A88" s="39"/>
      <c r="B88" s="40"/>
      <c r="C88" s="41"/>
      <c r="D88" s="41"/>
      <c r="E88" s="41"/>
      <c r="F88" s="41"/>
      <c r="G88" s="41"/>
      <c r="H88" s="41"/>
      <c r="I88" s="41"/>
      <c r="J88" s="41"/>
      <c r="K88" s="41"/>
      <c r="L88" s="41"/>
      <c r="M88" s="41"/>
      <c r="N88" s="41"/>
      <c r="O88" s="41"/>
      <c r="P88" s="41"/>
      <c r="Q88" s="41"/>
      <c r="R88" s="41"/>
      <c r="S88" s="41"/>
      <c r="T88" s="41"/>
      <c r="U88" s="41"/>
      <c r="V88" s="41"/>
      <c r="W88" s="41"/>
      <c r="X88" s="41"/>
      <c r="Y88" s="41"/>
      <c r="Z88" s="41"/>
      <c r="AA88" s="41"/>
      <c r="AB88" s="41"/>
      <c r="AC88" s="41"/>
      <c r="AD88" s="41"/>
      <c r="AE88" s="41"/>
      <c r="AF88" s="41"/>
      <c r="AG88" s="41"/>
      <c r="AH88" s="41"/>
      <c r="AI88" s="41"/>
      <c r="AJ88" s="41"/>
      <c r="AK88" s="41"/>
      <c r="AL88" s="41"/>
      <c r="AM88" s="41"/>
      <c r="AN88" s="41"/>
      <c r="AO88" s="41"/>
      <c r="AP88" s="41"/>
      <c r="AQ88" s="41"/>
      <c r="AR88" s="45"/>
      <c r="BE88" s="39"/>
    </row>
    <row r="89" s="2" customFormat="1" ht="15.15" customHeight="1">
      <c r="A89" s="39"/>
      <c r="B89" s="40"/>
      <c r="C89" s="33" t="s">
        <v>24</v>
      </c>
      <c r="D89" s="41"/>
      <c r="E89" s="41"/>
      <c r="F89" s="41"/>
      <c r="G89" s="41"/>
      <c r="H89" s="41"/>
      <c r="I89" s="41"/>
      <c r="J89" s="41"/>
      <c r="K89" s="41"/>
      <c r="L89" s="72" t="str">
        <f>IF(E11= "","",E11)</f>
        <v>Správa železnic, OŘ ÚNL</v>
      </c>
      <c r="M89" s="41"/>
      <c r="N89" s="41"/>
      <c r="O89" s="41"/>
      <c r="P89" s="41"/>
      <c r="Q89" s="41"/>
      <c r="R89" s="41"/>
      <c r="S89" s="41"/>
      <c r="T89" s="41"/>
      <c r="U89" s="41"/>
      <c r="V89" s="41"/>
      <c r="W89" s="41"/>
      <c r="X89" s="41"/>
      <c r="Y89" s="41"/>
      <c r="Z89" s="41"/>
      <c r="AA89" s="41"/>
      <c r="AB89" s="41"/>
      <c r="AC89" s="41"/>
      <c r="AD89" s="41"/>
      <c r="AE89" s="41"/>
      <c r="AF89" s="41"/>
      <c r="AG89" s="41"/>
      <c r="AH89" s="41"/>
      <c r="AI89" s="33" t="s">
        <v>32</v>
      </c>
      <c r="AJ89" s="41"/>
      <c r="AK89" s="41"/>
      <c r="AL89" s="41"/>
      <c r="AM89" s="81" t="str">
        <f>IF(E17="","",E17)</f>
        <v xml:space="preserve"> </v>
      </c>
      <c r="AN89" s="72"/>
      <c r="AO89" s="72"/>
      <c r="AP89" s="72"/>
      <c r="AQ89" s="41"/>
      <c r="AR89" s="45"/>
      <c r="AS89" s="82" t="s">
        <v>56</v>
      </c>
      <c r="AT89" s="83"/>
      <c r="AU89" s="84"/>
      <c r="AV89" s="84"/>
      <c r="AW89" s="84"/>
      <c r="AX89" s="84"/>
      <c r="AY89" s="84"/>
      <c r="AZ89" s="84"/>
      <c r="BA89" s="84"/>
      <c r="BB89" s="84"/>
      <c r="BC89" s="84"/>
      <c r="BD89" s="85"/>
      <c r="BE89" s="39"/>
    </row>
    <row r="90" s="2" customFormat="1" ht="15.15" customHeight="1">
      <c r="A90" s="39"/>
      <c r="B90" s="40"/>
      <c r="C90" s="33" t="s">
        <v>30</v>
      </c>
      <c r="D90" s="41"/>
      <c r="E90" s="41"/>
      <c r="F90" s="41"/>
      <c r="G90" s="41"/>
      <c r="H90" s="41"/>
      <c r="I90" s="41"/>
      <c r="J90" s="41"/>
      <c r="K90" s="41"/>
      <c r="L90" s="72" t="str">
        <f>IF(E14= "Vyplň údaj","",E14)</f>
        <v/>
      </c>
      <c r="M90" s="41"/>
      <c r="N90" s="41"/>
      <c r="O90" s="41"/>
      <c r="P90" s="41"/>
      <c r="Q90" s="41"/>
      <c r="R90" s="41"/>
      <c r="S90" s="41"/>
      <c r="T90" s="41"/>
      <c r="U90" s="41"/>
      <c r="V90" s="41"/>
      <c r="W90" s="41"/>
      <c r="X90" s="41"/>
      <c r="Y90" s="41"/>
      <c r="Z90" s="41"/>
      <c r="AA90" s="41"/>
      <c r="AB90" s="41"/>
      <c r="AC90" s="41"/>
      <c r="AD90" s="41"/>
      <c r="AE90" s="41"/>
      <c r="AF90" s="41"/>
      <c r="AG90" s="41"/>
      <c r="AH90" s="41"/>
      <c r="AI90" s="33" t="s">
        <v>34</v>
      </c>
      <c r="AJ90" s="41"/>
      <c r="AK90" s="41"/>
      <c r="AL90" s="41"/>
      <c r="AM90" s="81" t="str">
        <f>IF(E20="","",E20)</f>
        <v xml:space="preserve"> </v>
      </c>
      <c r="AN90" s="72"/>
      <c r="AO90" s="72"/>
      <c r="AP90" s="72"/>
      <c r="AQ90" s="41"/>
      <c r="AR90" s="45"/>
      <c r="AS90" s="86"/>
      <c r="AT90" s="87"/>
      <c r="AU90" s="88"/>
      <c r="AV90" s="88"/>
      <c r="AW90" s="88"/>
      <c r="AX90" s="88"/>
      <c r="AY90" s="88"/>
      <c r="AZ90" s="88"/>
      <c r="BA90" s="88"/>
      <c r="BB90" s="88"/>
      <c r="BC90" s="88"/>
      <c r="BD90" s="89"/>
      <c r="BE90" s="39"/>
    </row>
    <row r="91" s="2" customFormat="1" ht="10.8" customHeight="1">
      <c r="A91" s="39"/>
      <c r="B91" s="40"/>
      <c r="C91" s="41"/>
      <c r="D91" s="41"/>
      <c r="E91" s="41"/>
      <c r="F91" s="41"/>
      <c r="G91" s="41"/>
      <c r="H91" s="41"/>
      <c r="I91" s="41"/>
      <c r="J91" s="41"/>
      <c r="K91" s="41"/>
      <c r="L91" s="41"/>
      <c r="M91" s="41"/>
      <c r="N91" s="41"/>
      <c r="O91" s="41"/>
      <c r="P91" s="41"/>
      <c r="Q91" s="41"/>
      <c r="R91" s="41"/>
      <c r="S91" s="41"/>
      <c r="T91" s="41"/>
      <c r="U91" s="41"/>
      <c r="V91" s="41"/>
      <c r="W91" s="41"/>
      <c r="X91" s="41"/>
      <c r="Y91" s="41"/>
      <c r="Z91" s="41"/>
      <c r="AA91" s="41"/>
      <c r="AB91" s="41"/>
      <c r="AC91" s="41"/>
      <c r="AD91" s="41"/>
      <c r="AE91" s="41"/>
      <c r="AF91" s="41"/>
      <c r="AG91" s="41"/>
      <c r="AH91" s="41"/>
      <c r="AI91" s="41"/>
      <c r="AJ91" s="41"/>
      <c r="AK91" s="41"/>
      <c r="AL91" s="41"/>
      <c r="AM91" s="41"/>
      <c r="AN91" s="41"/>
      <c r="AO91" s="41"/>
      <c r="AP91" s="41"/>
      <c r="AQ91" s="41"/>
      <c r="AR91" s="45"/>
      <c r="AS91" s="90"/>
      <c r="AT91" s="91"/>
      <c r="AU91" s="92"/>
      <c r="AV91" s="92"/>
      <c r="AW91" s="92"/>
      <c r="AX91" s="92"/>
      <c r="AY91" s="92"/>
      <c r="AZ91" s="92"/>
      <c r="BA91" s="92"/>
      <c r="BB91" s="92"/>
      <c r="BC91" s="92"/>
      <c r="BD91" s="93"/>
      <c r="BE91" s="39"/>
    </row>
    <row r="92" s="2" customFormat="1" ht="29.28" customHeight="1">
      <c r="A92" s="39"/>
      <c r="B92" s="40"/>
      <c r="C92" s="94" t="s">
        <v>57</v>
      </c>
      <c r="D92" s="95"/>
      <c r="E92" s="95"/>
      <c r="F92" s="95"/>
      <c r="G92" s="95"/>
      <c r="H92" s="96"/>
      <c r="I92" s="97" t="s">
        <v>58</v>
      </c>
      <c r="J92" s="95"/>
      <c r="K92" s="95"/>
      <c r="L92" s="95"/>
      <c r="M92" s="95"/>
      <c r="N92" s="95"/>
      <c r="O92" s="95"/>
      <c r="P92" s="95"/>
      <c r="Q92" s="95"/>
      <c r="R92" s="95"/>
      <c r="S92" s="95"/>
      <c r="T92" s="95"/>
      <c r="U92" s="95"/>
      <c r="V92" s="95"/>
      <c r="W92" s="95"/>
      <c r="X92" s="95"/>
      <c r="Y92" s="95"/>
      <c r="Z92" s="95"/>
      <c r="AA92" s="95"/>
      <c r="AB92" s="95"/>
      <c r="AC92" s="95"/>
      <c r="AD92" s="95"/>
      <c r="AE92" s="95"/>
      <c r="AF92" s="95"/>
      <c r="AG92" s="98" t="s">
        <v>59</v>
      </c>
      <c r="AH92" s="95"/>
      <c r="AI92" s="95"/>
      <c r="AJ92" s="95"/>
      <c r="AK92" s="95"/>
      <c r="AL92" s="95"/>
      <c r="AM92" s="95"/>
      <c r="AN92" s="97" t="s">
        <v>60</v>
      </c>
      <c r="AO92" s="95"/>
      <c r="AP92" s="99"/>
      <c r="AQ92" s="100" t="s">
        <v>61</v>
      </c>
      <c r="AR92" s="45"/>
      <c r="AS92" s="101" t="s">
        <v>62</v>
      </c>
      <c r="AT92" s="102" t="s">
        <v>63</v>
      </c>
      <c r="AU92" s="102" t="s">
        <v>64</v>
      </c>
      <c r="AV92" s="102" t="s">
        <v>65</v>
      </c>
      <c r="AW92" s="102" t="s">
        <v>66</v>
      </c>
      <c r="AX92" s="102" t="s">
        <v>67</v>
      </c>
      <c r="AY92" s="102" t="s">
        <v>68</v>
      </c>
      <c r="AZ92" s="102" t="s">
        <v>69</v>
      </c>
      <c r="BA92" s="102" t="s">
        <v>70</v>
      </c>
      <c r="BB92" s="102" t="s">
        <v>71</v>
      </c>
      <c r="BC92" s="102" t="s">
        <v>72</v>
      </c>
      <c r="BD92" s="103" t="s">
        <v>73</v>
      </c>
      <c r="BE92" s="39"/>
    </row>
    <row r="93" s="2" customFormat="1" ht="10.8" customHeight="1">
      <c r="A93" s="39"/>
      <c r="B93" s="40"/>
      <c r="C93" s="41"/>
      <c r="D93" s="41"/>
      <c r="E93" s="41"/>
      <c r="F93" s="41"/>
      <c r="G93" s="41"/>
      <c r="H93" s="41"/>
      <c r="I93" s="41"/>
      <c r="J93" s="41"/>
      <c r="K93" s="41"/>
      <c r="L93" s="41"/>
      <c r="M93" s="41"/>
      <c r="N93" s="41"/>
      <c r="O93" s="41"/>
      <c r="P93" s="41"/>
      <c r="Q93" s="41"/>
      <c r="R93" s="41"/>
      <c r="S93" s="41"/>
      <c r="T93" s="41"/>
      <c r="U93" s="41"/>
      <c r="V93" s="41"/>
      <c r="W93" s="41"/>
      <c r="X93" s="41"/>
      <c r="Y93" s="41"/>
      <c r="Z93" s="41"/>
      <c r="AA93" s="41"/>
      <c r="AB93" s="41"/>
      <c r="AC93" s="41"/>
      <c r="AD93" s="41"/>
      <c r="AE93" s="41"/>
      <c r="AF93" s="41"/>
      <c r="AG93" s="41"/>
      <c r="AH93" s="41"/>
      <c r="AI93" s="41"/>
      <c r="AJ93" s="41"/>
      <c r="AK93" s="41"/>
      <c r="AL93" s="41"/>
      <c r="AM93" s="41"/>
      <c r="AN93" s="41"/>
      <c r="AO93" s="41"/>
      <c r="AP93" s="41"/>
      <c r="AQ93" s="41"/>
      <c r="AR93" s="45"/>
      <c r="AS93" s="104"/>
      <c r="AT93" s="105"/>
      <c r="AU93" s="105"/>
      <c r="AV93" s="105"/>
      <c r="AW93" s="105"/>
      <c r="AX93" s="105"/>
      <c r="AY93" s="105"/>
      <c r="AZ93" s="105"/>
      <c r="BA93" s="105"/>
      <c r="BB93" s="105"/>
      <c r="BC93" s="105"/>
      <c r="BD93" s="106"/>
      <c r="BE93" s="39"/>
    </row>
    <row r="94" s="6" customFormat="1" ht="32.4" customHeight="1">
      <c r="A94" s="6"/>
      <c r="B94" s="107"/>
      <c r="C94" s="108" t="s">
        <v>74</v>
      </c>
      <c r="D94" s="109"/>
      <c r="E94" s="109"/>
      <c r="F94" s="109"/>
      <c r="G94" s="109"/>
      <c r="H94" s="109"/>
      <c r="I94" s="109"/>
      <c r="J94" s="109"/>
      <c r="K94" s="109"/>
      <c r="L94" s="109"/>
      <c r="M94" s="109"/>
      <c r="N94" s="109"/>
      <c r="O94" s="109"/>
      <c r="P94" s="109"/>
      <c r="Q94" s="109"/>
      <c r="R94" s="109"/>
      <c r="S94" s="109"/>
      <c r="T94" s="109"/>
      <c r="U94" s="109"/>
      <c r="V94" s="109"/>
      <c r="W94" s="109"/>
      <c r="X94" s="109"/>
      <c r="Y94" s="109"/>
      <c r="Z94" s="109"/>
      <c r="AA94" s="109"/>
      <c r="AB94" s="109"/>
      <c r="AC94" s="109"/>
      <c r="AD94" s="109"/>
      <c r="AE94" s="109"/>
      <c r="AF94" s="109"/>
      <c r="AG94" s="110">
        <f>ROUND(AG95+AG96+AG97+SUM(AG100:AG103)+AG111+AG114+AG117+AG120+AG123+AG127+AG131+AG134+AG137+AG140+AG143+AG146+AG149+AG152+AG155+AG158+AG161+AG164+AG167+AG170+AG173+AG176+AG179+AG182+AG185+AG188+AG191+AG194+AG197+AG200+AG203+AG206+AG210+SUM(AG214:AG217),2)</f>
        <v>0</v>
      </c>
      <c r="AH94" s="110"/>
      <c r="AI94" s="110"/>
      <c r="AJ94" s="110"/>
      <c r="AK94" s="110"/>
      <c r="AL94" s="110"/>
      <c r="AM94" s="110"/>
      <c r="AN94" s="111">
        <f>SUM(AG94,AT94)</f>
        <v>0</v>
      </c>
      <c r="AO94" s="111"/>
      <c r="AP94" s="111"/>
      <c r="AQ94" s="112" t="s">
        <v>1</v>
      </c>
      <c r="AR94" s="113"/>
      <c r="AS94" s="114">
        <f>ROUND(AS95+AS96+AS97+SUM(AS100:AS103)+AS111+AS114+AS117+AS120+AS123+AS127+AS131+AS134+AS137+AS140+AS143+AS146+AS149+AS152+AS155+AS158+AS161+AS164+AS167+AS170+AS173+AS176+AS179+AS182+AS185+AS188+AS191+AS194+AS197+AS200+AS203+AS206+AS210+SUM(AS214:AS217),2)</f>
        <v>0</v>
      </c>
      <c r="AT94" s="115">
        <f>ROUND(SUM(AV94:AW94),2)</f>
        <v>0</v>
      </c>
      <c r="AU94" s="116">
        <f>ROUND(AU95+AU96+AU97+SUM(AU100:AU103)+AU111+AU114+AU117+AU120+AU123+AU127+AU131+AU134+AU137+AU140+AU143+AU146+AU149+AU152+AU155+AU158+AU161+AU164+AU167+AU170+AU173+AU176+AU179+AU182+AU185+AU188+AU191+AU194+AU197+AU200+AU203+AU206+AU210+SUM(AU214:AU217),5)</f>
        <v>0</v>
      </c>
      <c r="AV94" s="115">
        <f>ROUND(AZ94*L29,2)</f>
        <v>0</v>
      </c>
      <c r="AW94" s="115">
        <f>ROUND(BA94*L30,2)</f>
        <v>0</v>
      </c>
      <c r="AX94" s="115">
        <f>ROUND(BB94*L29,2)</f>
        <v>0</v>
      </c>
      <c r="AY94" s="115">
        <f>ROUND(BC94*L30,2)</f>
        <v>0</v>
      </c>
      <c r="AZ94" s="115">
        <f>ROUND(AZ95+AZ96+AZ97+SUM(AZ100:AZ103)+AZ111+AZ114+AZ117+AZ120+AZ123+AZ127+AZ131+AZ134+AZ137+AZ140+AZ143+AZ146+AZ149+AZ152+AZ155+AZ158+AZ161+AZ164+AZ167+AZ170+AZ173+AZ176+AZ179+AZ182+AZ185+AZ188+AZ191+AZ194+AZ197+AZ200+AZ203+AZ206+AZ210+SUM(AZ214:AZ217),2)</f>
        <v>0</v>
      </c>
      <c r="BA94" s="115">
        <f>ROUND(BA95+BA96+BA97+SUM(BA100:BA103)+BA111+BA114+BA117+BA120+BA123+BA127+BA131+BA134+BA137+BA140+BA143+BA146+BA149+BA152+BA155+BA158+BA161+BA164+BA167+BA170+BA173+BA176+BA179+BA182+BA185+BA188+BA191+BA194+BA197+BA200+BA203+BA206+BA210+SUM(BA214:BA217),2)</f>
        <v>0</v>
      </c>
      <c r="BB94" s="115">
        <f>ROUND(BB95+BB96+BB97+SUM(BB100:BB103)+BB111+BB114+BB117+BB120+BB123+BB127+BB131+BB134+BB137+BB140+BB143+BB146+BB149+BB152+BB155+BB158+BB161+BB164+BB167+BB170+BB173+BB176+BB179+BB182+BB185+BB188+BB191+BB194+BB197+BB200+BB203+BB206+BB210+SUM(BB214:BB217),2)</f>
        <v>0</v>
      </c>
      <c r="BC94" s="115">
        <f>ROUND(BC95+BC96+BC97+SUM(BC100:BC103)+BC111+BC114+BC117+BC120+BC123+BC127+BC131+BC134+BC137+BC140+BC143+BC146+BC149+BC152+BC155+BC158+BC161+BC164+BC167+BC170+BC173+BC176+BC179+BC182+BC185+BC188+BC191+BC194+BC197+BC200+BC203+BC206+BC210+SUM(BC214:BC217),2)</f>
        <v>0</v>
      </c>
      <c r="BD94" s="117">
        <f>ROUND(BD95+BD96+BD97+SUM(BD100:BD103)+BD111+BD114+BD117+BD120+BD123+BD127+BD131+BD134+BD137+BD140+BD143+BD146+BD149+BD152+BD155+BD158+BD161+BD164+BD167+BD170+BD173+BD176+BD179+BD182+BD185+BD188+BD191+BD194+BD197+BD200+BD203+BD206+BD210+SUM(BD214:BD217),2)</f>
        <v>0</v>
      </c>
      <c r="BE94" s="6"/>
      <c r="BS94" s="118" t="s">
        <v>75</v>
      </c>
      <c r="BT94" s="118" t="s">
        <v>76</v>
      </c>
      <c r="BU94" s="119" t="s">
        <v>77</v>
      </c>
      <c r="BV94" s="118" t="s">
        <v>78</v>
      </c>
      <c r="BW94" s="118" t="s">
        <v>5</v>
      </c>
      <c r="BX94" s="118" t="s">
        <v>79</v>
      </c>
      <c r="CL94" s="118" t="s">
        <v>1</v>
      </c>
    </row>
    <row r="95" s="7" customFormat="1" ht="24.75" customHeight="1">
      <c r="A95" s="120" t="s">
        <v>80</v>
      </c>
      <c r="B95" s="121"/>
      <c r="C95" s="122"/>
      <c r="D95" s="123" t="s">
        <v>81</v>
      </c>
      <c r="E95" s="123"/>
      <c r="F95" s="123"/>
      <c r="G95" s="123"/>
      <c r="H95" s="123"/>
      <c r="I95" s="124"/>
      <c r="J95" s="123" t="s">
        <v>82</v>
      </c>
      <c r="K95" s="123"/>
      <c r="L95" s="123"/>
      <c r="M95" s="123"/>
      <c r="N95" s="123"/>
      <c r="O95" s="123"/>
      <c r="P95" s="123"/>
      <c r="Q95" s="123"/>
      <c r="R95" s="123"/>
      <c r="S95" s="123"/>
      <c r="T95" s="123"/>
      <c r="U95" s="123"/>
      <c r="V95" s="123"/>
      <c r="W95" s="123"/>
      <c r="X95" s="123"/>
      <c r="Y95" s="123"/>
      <c r="Z95" s="123"/>
      <c r="AA95" s="123"/>
      <c r="AB95" s="123"/>
      <c r="AC95" s="123"/>
      <c r="AD95" s="123"/>
      <c r="AE95" s="123"/>
      <c r="AF95" s="123"/>
      <c r="AG95" s="125">
        <f>'PS 92-03-11 - Děčín Prost...'!J30</f>
        <v>0</v>
      </c>
      <c r="AH95" s="124"/>
      <c r="AI95" s="124"/>
      <c r="AJ95" s="124"/>
      <c r="AK95" s="124"/>
      <c r="AL95" s="124"/>
      <c r="AM95" s="124"/>
      <c r="AN95" s="125">
        <f>SUM(AG95,AT95)</f>
        <v>0</v>
      </c>
      <c r="AO95" s="124"/>
      <c r="AP95" s="124"/>
      <c r="AQ95" s="126" t="s">
        <v>83</v>
      </c>
      <c r="AR95" s="127"/>
      <c r="AS95" s="128">
        <v>0</v>
      </c>
      <c r="AT95" s="129">
        <f>ROUND(SUM(AV95:AW95),2)</f>
        <v>0</v>
      </c>
      <c r="AU95" s="130">
        <f>'PS 92-03-11 - Děčín Prost...'!P116</f>
        <v>0</v>
      </c>
      <c r="AV95" s="129">
        <f>'PS 92-03-11 - Děčín Prost...'!J33</f>
        <v>0</v>
      </c>
      <c r="AW95" s="129">
        <f>'PS 92-03-11 - Děčín Prost...'!J34</f>
        <v>0</v>
      </c>
      <c r="AX95" s="129">
        <f>'PS 92-03-11 - Děčín Prost...'!J35</f>
        <v>0</v>
      </c>
      <c r="AY95" s="129">
        <f>'PS 92-03-11 - Děčín Prost...'!J36</f>
        <v>0</v>
      </c>
      <c r="AZ95" s="129">
        <f>'PS 92-03-11 - Děčín Prost...'!F33</f>
        <v>0</v>
      </c>
      <c r="BA95" s="129">
        <f>'PS 92-03-11 - Děčín Prost...'!F34</f>
        <v>0</v>
      </c>
      <c r="BB95" s="129">
        <f>'PS 92-03-11 - Děčín Prost...'!F35</f>
        <v>0</v>
      </c>
      <c r="BC95" s="129">
        <f>'PS 92-03-11 - Děčín Prost...'!F36</f>
        <v>0</v>
      </c>
      <c r="BD95" s="131">
        <f>'PS 92-03-11 - Děčín Prost...'!F37</f>
        <v>0</v>
      </c>
      <c r="BE95" s="7"/>
      <c r="BT95" s="132" t="s">
        <v>84</v>
      </c>
      <c r="BV95" s="132" t="s">
        <v>78</v>
      </c>
      <c r="BW95" s="132" t="s">
        <v>85</v>
      </c>
      <c r="BX95" s="132" t="s">
        <v>5</v>
      </c>
      <c r="CL95" s="132" t="s">
        <v>1</v>
      </c>
      <c r="CM95" s="132" t="s">
        <v>86</v>
      </c>
    </row>
    <row r="96" s="7" customFormat="1" ht="24.75" customHeight="1">
      <c r="A96" s="120" t="s">
        <v>80</v>
      </c>
      <c r="B96" s="121"/>
      <c r="C96" s="122"/>
      <c r="D96" s="123" t="s">
        <v>87</v>
      </c>
      <c r="E96" s="123"/>
      <c r="F96" s="123"/>
      <c r="G96" s="123"/>
      <c r="H96" s="123"/>
      <c r="I96" s="124"/>
      <c r="J96" s="123" t="s">
        <v>88</v>
      </c>
      <c r="K96" s="123"/>
      <c r="L96" s="123"/>
      <c r="M96" s="123"/>
      <c r="N96" s="123"/>
      <c r="O96" s="123"/>
      <c r="P96" s="123"/>
      <c r="Q96" s="123"/>
      <c r="R96" s="123"/>
      <c r="S96" s="123"/>
      <c r="T96" s="123"/>
      <c r="U96" s="123"/>
      <c r="V96" s="123"/>
      <c r="W96" s="123"/>
      <c r="X96" s="123"/>
      <c r="Y96" s="123"/>
      <c r="Z96" s="123"/>
      <c r="AA96" s="123"/>
      <c r="AB96" s="123"/>
      <c r="AC96" s="123"/>
      <c r="AD96" s="123"/>
      <c r="AE96" s="123"/>
      <c r="AF96" s="123"/>
      <c r="AG96" s="125">
        <f>'PS 92-03-41 - Děčín Prost...'!J30</f>
        <v>0</v>
      </c>
      <c r="AH96" s="124"/>
      <c r="AI96" s="124"/>
      <c r="AJ96" s="124"/>
      <c r="AK96" s="124"/>
      <c r="AL96" s="124"/>
      <c r="AM96" s="124"/>
      <c r="AN96" s="125">
        <f>SUM(AG96,AT96)</f>
        <v>0</v>
      </c>
      <c r="AO96" s="124"/>
      <c r="AP96" s="124"/>
      <c r="AQ96" s="126" t="s">
        <v>83</v>
      </c>
      <c r="AR96" s="127"/>
      <c r="AS96" s="128">
        <v>0</v>
      </c>
      <c r="AT96" s="129">
        <f>ROUND(SUM(AV96:AW96),2)</f>
        <v>0</v>
      </c>
      <c r="AU96" s="130">
        <f>'PS 92-03-41 - Děčín Prost...'!P116</f>
        <v>0</v>
      </c>
      <c r="AV96" s="129">
        <f>'PS 92-03-41 - Děčín Prost...'!J33</f>
        <v>0</v>
      </c>
      <c r="AW96" s="129">
        <f>'PS 92-03-41 - Děčín Prost...'!J34</f>
        <v>0</v>
      </c>
      <c r="AX96" s="129">
        <f>'PS 92-03-41 - Děčín Prost...'!J35</f>
        <v>0</v>
      </c>
      <c r="AY96" s="129">
        <f>'PS 92-03-41 - Děčín Prost...'!J36</f>
        <v>0</v>
      </c>
      <c r="AZ96" s="129">
        <f>'PS 92-03-41 - Děčín Prost...'!F33</f>
        <v>0</v>
      </c>
      <c r="BA96" s="129">
        <f>'PS 92-03-41 - Děčín Prost...'!F34</f>
        <v>0</v>
      </c>
      <c r="BB96" s="129">
        <f>'PS 92-03-41 - Děčín Prost...'!F35</f>
        <v>0</v>
      </c>
      <c r="BC96" s="129">
        <f>'PS 92-03-41 - Děčín Prost...'!F36</f>
        <v>0</v>
      </c>
      <c r="BD96" s="131">
        <f>'PS 92-03-41 - Děčín Prost...'!F37</f>
        <v>0</v>
      </c>
      <c r="BE96" s="7"/>
      <c r="BT96" s="132" t="s">
        <v>84</v>
      </c>
      <c r="BV96" s="132" t="s">
        <v>78</v>
      </c>
      <c r="BW96" s="132" t="s">
        <v>89</v>
      </c>
      <c r="BX96" s="132" t="s">
        <v>5</v>
      </c>
      <c r="CL96" s="132" t="s">
        <v>1</v>
      </c>
      <c r="CM96" s="132" t="s">
        <v>86</v>
      </c>
    </row>
    <row r="97" s="7" customFormat="1" ht="37.5" customHeight="1">
      <c r="A97" s="7"/>
      <c r="B97" s="121"/>
      <c r="C97" s="122"/>
      <c r="D97" s="123" t="s">
        <v>90</v>
      </c>
      <c r="E97" s="123"/>
      <c r="F97" s="123"/>
      <c r="G97" s="123"/>
      <c r="H97" s="123"/>
      <c r="I97" s="124"/>
      <c r="J97" s="123" t="s">
        <v>91</v>
      </c>
      <c r="K97" s="123"/>
      <c r="L97" s="123"/>
      <c r="M97" s="123"/>
      <c r="N97" s="123"/>
      <c r="O97" s="123"/>
      <c r="P97" s="123"/>
      <c r="Q97" s="123"/>
      <c r="R97" s="123"/>
      <c r="S97" s="123"/>
      <c r="T97" s="123"/>
      <c r="U97" s="123"/>
      <c r="V97" s="123"/>
      <c r="W97" s="123"/>
      <c r="X97" s="123"/>
      <c r="Y97" s="123"/>
      <c r="Z97" s="123"/>
      <c r="AA97" s="123"/>
      <c r="AB97" s="123"/>
      <c r="AC97" s="123"/>
      <c r="AD97" s="123"/>
      <c r="AE97" s="123"/>
      <c r="AF97" s="123"/>
      <c r="AG97" s="133">
        <f>ROUND(SUM(AG98:AG99),2)</f>
        <v>0</v>
      </c>
      <c r="AH97" s="124"/>
      <c r="AI97" s="124"/>
      <c r="AJ97" s="124"/>
      <c r="AK97" s="124"/>
      <c r="AL97" s="124"/>
      <c r="AM97" s="124"/>
      <c r="AN97" s="125">
        <f>SUM(AG97,AT97)</f>
        <v>0</v>
      </c>
      <c r="AO97" s="124"/>
      <c r="AP97" s="124"/>
      <c r="AQ97" s="126" t="s">
        <v>83</v>
      </c>
      <c r="AR97" s="127"/>
      <c r="AS97" s="128">
        <f>ROUND(SUM(AS98:AS99),2)</f>
        <v>0</v>
      </c>
      <c r="AT97" s="129">
        <f>ROUND(SUM(AV97:AW97),2)</f>
        <v>0</v>
      </c>
      <c r="AU97" s="130">
        <f>ROUND(SUM(AU98:AU99),5)</f>
        <v>0</v>
      </c>
      <c r="AV97" s="129">
        <f>ROUND(AZ97*L29,2)</f>
        <v>0</v>
      </c>
      <c r="AW97" s="129">
        <f>ROUND(BA97*L30,2)</f>
        <v>0</v>
      </c>
      <c r="AX97" s="129">
        <f>ROUND(BB97*L29,2)</f>
        <v>0</v>
      </c>
      <c r="AY97" s="129">
        <f>ROUND(BC97*L30,2)</f>
        <v>0</v>
      </c>
      <c r="AZ97" s="129">
        <f>ROUND(SUM(AZ98:AZ99),2)</f>
        <v>0</v>
      </c>
      <c r="BA97" s="129">
        <f>ROUND(SUM(BA98:BA99),2)</f>
        <v>0</v>
      </c>
      <c r="BB97" s="129">
        <f>ROUND(SUM(BB98:BB99),2)</f>
        <v>0</v>
      </c>
      <c r="BC97" s="129">
        <f>ROUND(SUM(BC98:BC99),2)</f>
        <v>0</v>
      </c>
      <c r="BD97" s="131">
        <f>ROUND(SUM(BD98:BD99),2)</f>
        <v>0</v>
      </c>
      <c r="BE97" s="7"/>
      <c r="BS97" s="132" t="s">
        <v>75</v>
      </c>
      <c r="BT97" s="132" t="s">
        <v>84</v>
      </c>
      <c r="BV97" s="132" t="s">
        <v>78</v>
      </c>
      <c r="BW97" s="132" t="s">
        <v>92</v>
      </c>
      <c r="BX97" s="132" t="s">
        <v>5</v>
      </c>
      <c r="CL97" s="132" t="s">
        <v>1</v>
      </c>
      <c r="CM97" s="132" t="s">
        <v>86</v>
      </c>
    </row>
    <row r="98" s="4" customFormat="1" ht="35.25" customHeight="1">
      <c r="A98" s="120" t="s">
        <v>80</v>
      </c>
      <c r="B98" s="71"/>
      <c r="C98" s="134"/>
      <c r="D98" s="134"/>
      <c r="E98" s="135" t="s">
        <v>90</v>
      </c>
      <c r="F98" s="135"/>
      <c r="G98" s="135"/>
      <c r="H98" s="135"/>
      <c r="I98" s="135"/>
      <c r="J98" s="134"/>
      <c r="K98" s="135" t="s">
        <v>91</v>
      </c>
      <c r="L98" s="135"/>
      <c r="M98" s="135"/>
      <c r="N98" s="135"/>
      <c r="O98" s="135"/>
      <c r="P98" s="135"/>
      <c r="Q98" s="135"/>
      <c r="R98" s="135"/>
      <c r="S98" s="135"/>
      <c r="T98" s="135"/>
      <c r="U98" s="135"/>
      <c r="V98" s="135"/>
      <c r="W98" s="135"/>
      <c r="X98" s="135"/>
      <c r="Y98" s="135"/>
      <c r="Z98" s="135"/>
      <c r="AA98" s="135"/>
      <c r="AB98" s="135"/>
      <c r="AC98" s="135"/>
      <c r="AD98" s="135"/>
      <c r="AE98" s="135"/>
      <c r="AF98" s="135"/>
      <c r="AG98" s="136">
        <f>'PS 93-01-21 - Děčín Prost...'!J30</f>
        <v>0</v>
      </c>
      <c r="AH98" s="134"/>
      <c r="AI98" s="134"/>
      <c r="AJ98" s="134"/>
      <c r="AK98" s="134"/>
      <c r="AL98" s="134"/>
      <c r="AM98" s="134"/>
      <c r="AN98" s="136">
        <f>SUM(AG98,AT98)</f>
        <v>0</v>
      </c>
      <c r="AO98" s="134"/>
      <c r="AP98" s="134"/>
      <c r="AQ98" s="137" t="s">
        <v>93</v>
      </c>
      <c r="AR98" s="73"/>
      <c r="AS98" s="138">
        <v>0</v>
      </c>
      <c r="AT98" s="139">
        <f>ROUND(SUM(AV98:AW98),2)</f>
        <v>0</v>
      </c>
      <c r="AU98" s="140">
        <f>'PS 93-01-21 - Děčín Prost...'!P117</f>
        <v>0</v>
      </c>
      <c r="AV98" s="139">
        <f>'PS 93-01-21 - Děčín Prost...'!J33</f>
        <v>0</v>
      </c>
      <c r="AW98" s="139">
        <f>'PS 93-01-21 - Děčín Prost...'!J34</f>
        <v>0</v>
      </c>
      <c r="AX98" s="139">
        <f>'PS 93-01-21 - Děčín Prost...'!J35</f>
        <v>0</v>
      </c>
      <c r="AY98" s="139">
        <f>'PS 93-01-21 - Děčín Prost...'!J36</f>
        <v>0</v>
      </c>
      <c r="AZ98" s="139">
        <f>'PS 93-01-21 - Děčín Prost...'!F33</f>
        <v>0</v>
      </c>
      <c r="BA98" s="139">
        <f>'PS 93-01-21 - Děčín Prost...'!F34</f>
        <v>0</v>
      </c>
      <c r="BB98" s="139">
        <f>'PS 93-01-21 - Děčín Prost...'!F35</f>
        <v>0</v>
      </c>
      <c r="BC98" s="139">
        <f>'PS 93-01-21 - Děčín Prost...'!F36</f>
        <v>0</v>
      </c>
      <c r="BD98" s="141">
        <f>'PS 93-01-21 - Děčín Prost...'!F37</f>
        <v>0</v>
      </c>
      <c r="BE98" s="4"/>
      <c r="BT98" s="142" t="s">
        <v>86</v>
      </c>
      <c r="BU98" s="142" t="s">
        <v>94</v>
      </c>
      <c r="BV98" s="142" t="s">
        <v>78</v>
      </c>
      <c r="BW98" s="142" t="s">
        <v>92</v>
      </c>
      <c r="BX98" s="142" t="s">
        <v>5</v>
      </c>
      <c r="CL98" s="142" t="s">
        <v>1</v>
      </c>
      <c r="CM98" s="142" t="s">
        <v>86</v>
      </c>
    </row>
    <row r="99" s="4" customFormat="1" ht="16.5" customHeight="1">
      <c r="A99" s="120" t="s">
        <v>80</v>
      </c>
      <c r="B99" s="71"/>
      <c r="C99" s="134"/>
      <c r="D99" s="134"/>
      <c r="E99" s="135" t="s">
        <v>95</v>
      </c>
      <c r="F99" s="135"/>
      <c r="G99" s="135"/>
      <c r="H99" s="135"/>
      <c r="I99" s="135"/>
      <c r="J99" s="134"/>
      <c r="K99" s="135" t="s">
        <v>96</v>
      </c>
      <c r="L99" s="135"/>
      <c r="M99" s="135"/>
      <c r="N99" s="135"/>
      <c r="O99" s="135"/>
      <c r="P99" s="135"/>
      <c r="Q99" s="135"/>
      <c r="R99" s="135"/>
      <c r="S99" s="135"/>
      <c r="T99" s="135"/>
      <c r="U99" s="135"/>
      <c r="V99" s="135"/>
      <c r="W99" s="135"/>
      <c r="X99" s="135"/>
      <c r="Y99" s="135"/>
      <c r="Z99" s="135"/>
      <c r="AA99" s="135"/>
      <c r="AB99" s="135"/>
      <c r="AC99" s="135"/>
      <c r="AD99" s="135"/>
      <c r="AE99" s="135"/>
      <c r="AF99" s="135"/>
      <c r="AG99" s="136">
        <f>'01 - dodávky URS'!J32</f>
        <v>0</v>
      </c>
      <c r="AH99" s="134"/>
      <c r="AI99" s="134"/>
      <c r="AJ99" s="134"/>
      <c r="AK99" s="134"/>
      <c r="AL99" s="134"/>
      <c r="AM99" s="134"/>
      <c r="AN99" s="136">
        <f>SUM(AG99,AT99)</f>
        <v>0</v>
      </c>
      <c r="AO99" s="134"/>
      <c r="AP99" s="134"/>
      <c r="AQ99" s="137" t="s">
        <v>93</v>
      </c>
      <c r="AR99" s="73"/>
      <c r="AS99" s="138">
        <v>0</v>
      </c>
      <c r="AT99" s="139">
        <f>ROUND(SUM(AV99:AW99),2)</f>
        <v>0</v>
      </c>
      <c r="AU99" s="140">
        <f>'01 - dodávky URS'!P120</f>
        <v>0</v>
      </c>
      <c r="AV99" s="139">
        <f>'01 - dodávky URS'!J35</f>
        <v>0</v>
      </c>
      <c r="AW99" s="139">
        <f>'01 - dodávky URS'!J36</f>
        <v>0</v>
      </c>
      <c r="AX99" s="139">
        <f>'01 - dodávky URS'!J37</f>
        <v>0</v>
      </c>
      <c r="AY99" s="139">
        <f>'01 - dodávky URS'!J38</f>
        <v>0</v>
      </c>
      <c r="AZ99" s="139">
        <f>'01 - dodávky URS'!F35</f>
        <v>0</v>
      </c>
      <c r="BA99" s="139">
        <f>'01 - dodávky URS'!F36</f>
        <v>0</v>
      </c>
      <c r="BB99" s="139">
        <f>'01 - dodávky URS'!F37</f>
        <v>0</v>
      </c>
      <c r="BC99" s="139">
        <f>'01 - dodávky URS'!F38</f>
        <v>0</v>
      </c>
      <c r="BD99" s="141">
        <f>'01 - dodávky URS'!F39</f>
        <v>0</v>
      </c>
      <c r="BE99" s="4"/>
      <c r="BT99" s="142" t="s">
        <v>86</v>
      </c>
      <c r="BV99" s="142" t="s">
        <v>78</v>
      </c>
      <c r="BW99" s="142" t="s">
        <v>97</v>
      </c>
      <c r="BX99" s="142" t="s">
        <v>92</v>
      </c>
      <c r="CL99" s="142" t="s">
        <v>1</v>
      </c>
    </row>
    <row r="100" s="7" customFormat="1" ht="24.75" customHeight="1">
      <c r="A100" s="120" t="s">
        <v>80</v>
      </c>
      <c r="B100" s="121"/>
      <c r="C100" s="122"/>
      <c r="D100" s="123" t="s">
        <v>98</v>
      </c>
      <c r="E100" s="123"/>
      <c r="F100" s="123"/>
      <c r="G100" s="123"/>
      <c r="H100" s="123"/>
      <c r="I100" s="124"/>
      <c r="J100" s="123" t="s">
        <v>99</v>
      </c>
      <c r="K100" s="123"/>
      <c r="L100" s="123"/>
      <c r="M100" s="123"/>
      <c r="N100" s="123"/>
      <c r="O100" s="123"/>
      <c r="P100" s="123"/>
      <c r="Q100" s="123"/>
      <c r="R100" s="123"/>
      <c r="S100" s="123"/>
      <c r="T100" s="123"/>
      <c r="U100" s="123"/>
      <c r="V100" s="123"/>
      <c r="W100" s="123"/>
      <c r="X100" s="123"/>
      <c r="Y100" s="123"/>
      <c r="Z100" s="123"/>
      <c r="AA100" s="123"/>
      <c r="AB100" s="123"/>
      <c r="AC100" s="123"/>
      <c r="AD100" s="123"/>
      <c r="AE100" s="123"/>
      <c r="AF100" s="123"/>
      <c r="AG100" s="125">
        <f>'SO 92-61-01 - Děčín Prost...'!J30</f>
        <v>0</v>
      </c>
      <c r="AH100" s="124"/>
      <c r="AI100" s="124"/>
      <c r="AJ100" s="124"/>
      <c r="AK100" s="124"/>
      <c r="AL100" s="124"/>
      <c r="AM100" s="124"/>
      <c r="AN100" s="125">
        <f>SUM(AG100,AT100)</f>
        <v>0</v>
      </c>
      <c r="AO100" s="124"/>
      <c r="AP100" s="124"/>
      <c r="AQ100" s="126" t="s">
        <v>83</v>
      </c>
      <c r="AR100" s="127"/>
      <c r="AS100" s="128">
        <v>0</v>
      </c>
      <c r="AT100" s="129">
        <f>ROUND(SUM(AV100:AW100),2)</f>
        <v>0</v>
      </c>
      <c r="AU100" s="130">
        <f>'SO 92-61-01 - Děčín Prost...'!P134</f>
        <v>0</v>
      </c>
      <c r="AV100" s="129">
        <f>'SO 92-61-01 - Děčín Prost...'!J33</f>
        <v>0</v>
      </c>
      <c r="AW100" s="129">
        <f>'SO 92-61-01 - Děčín Prost...'!J34</f>
        <v>0</v>
      </c>
      <c r="AX100" s="129">
        <f>'SO 92-61-01 - Děčín Prost...'!J35</f>
        <v>0</v>
      </c>
      <c r="AY100" s="129">
        <f>'SO 92-61-01 - Děčín Prost...'!J36</f>
        <v>0</v>
      </c>
      <c r="AZ100" s="129">
        <f>'SO 92-61-01 - Děčín Prost...'!F33</f>
        <v>0</v>
      </c>
      <c r="BA100" s="129">
        <f>'SO 92-61-01 - Děčín Prost...'!F34</f>
        <v>0</v>
      </c>
      <c r="BB100" s="129">
        <f>'SO 92-61-01 - Děčín Prost...'!F35</f>
        <v>0</v>
      </c>
      <c r="BC100" s="129">
        <f>'SO 92-61-01 - Děčín Prost...'!F36</f>
        <v>0</v>
      </c>
      <c r="BD100" s="131">
        <f>'SO 92-61-01 - Děčín Prost...'!F37</f>
        <v>0</v>
      </c>
      <c r="BE100" s="7"/>
      <c r="BT100" s="132" t="s">
        <v>84</v>
      </c>
      <c r="BV100" s="132" t="s">
        <v>78</v>
      </c>
      <c r="BW100" s="132" t="s">
        <v>100</v>
      </c>
      <c r="BX100" s="132" t="s">
        <v>5</v>
      </c>
      <c r="CL100" s="132" t="s">
        <v>1</v>
      </c>
      <c r="CM100" s="132" t="s">
        <v>86</v>
      </c>
    </row>
    <row r="101" s="7" customFormat="1" ht="24.75" customHeight="1">
      <c r="A101" s="120" t="s">
        <v>80</v>
      </c>
      <c r="B101" s="121"/>
      <c r="C101" s="122"/>
      <c r="D101" s="123" t="s">
        <v>101</v>
      </c>
      <c r="E101" s="123"/>
      <c r="F101" s="123"/>
      <c r="G101" s="123"/>
      <c r="H101" s="123"/>
      <c r="I101" s="124"/>
      <c r="J101" s="123" t="s">
        <v>102</v>
      </c>
      <c r="K101" s="123"/>
      <c r="L101" s="123"/>
      <c r="M101" s="123"/>
      <c r="N101" s="123"/>
      <c r="O101" s="123"/>
      <c r="P101" s="123"/>
      <c r="Q101" s="123"/>
      <c r="R101" s="123"/>
      <c r="S101" s="123"/>
      <c r="T101" s="123"/>
      <c r="U101" s="123"/>
      <c r="V101" s="123"/>
      <c r="W101" s="123"/>
      <c r="X101" s="123"/>
      <c r="Y101" s="123"/>
      <c r="Z101" s="123"/>
      <c r="AA101" s="123"/>
      <c r="AB101" s="123"/>
      <c r="AC101" s="123"/>
      <c r="AD101" s="123"/>
      <c r="AE101" s="123"/>
      <c r="AF101" s="123"/>
      <c r="AG101" s="125">
        <f>'SO 92-71-01 - Děčín Prost...'!J30</f>
        <v>0</v>
      </c>
      <c r="AH101" s="124"/>
      <c r="AI101" s="124"/>
      <c r="AJ101" s="124"/>
      <c r="AK101" s="124"/>
      <c r="AL101" s="124"/>
      <c r="AM101" s="124"/>
      <c r="AN101" s="125">
        <f>SUM(AG101,AT101)</f>
        <v>0</v>
      </c>
      <c r="AO101" s="124"/>
      <c r="AP101" s="124"/>
      <c r="AQ101" s="126" t="s">
        <v>83</v>
      </c>
      <c r="AR101" s="127"/>
      <c r="AS101" s="128">
        <v>0</v>
      </c>
      <c r="AT101" s="129">
        <f>ROUND(SUM(AV101:AW101),2)</f>
        <v>0</v>
      </c>
      <c r="AU101" s="130">
        <f>'SO 92-71-01 - Děčín Prost...'!P116</f>
        <v>0</v>
      </c>
      <c r="AV101" s="129">
        <f>'SO 92-71-01 - Děčín Prost...'!J33</f>
        <v>0</v>
      </c>
      <c r="AW101" s="129">
        <f>'SO 92-71-01 - Děčín Prost...'!J34</f>
        <v>0</v>
      </c>
      <c r="AX101" s="129">
        <f>'SO 92-71-01 - Děčín Prost...'!J35</f>
        <v>0</v>
      </c>
      <c r="AY101" s="129">
        <f>'SO 92-71-01 - Děčín Prost...'!J36</f>
        <v>0</v>
      </c>
      <c r="AZ101" s="129">
        <f>'SO 92-71-01 - Děčín Prost...'!F33</f>
        <v>0</v>
      </c>
      <c r="BA101" s="129">
        <f>'SO 92-71-01 - Děčín Prost...'!F34</f>
        <v>0</v>
      </c>
      <c r="BB101" s="129">
        <f>'SO 92-71-01 - Děčín Prost...'!F35</f>
        <v>0</v>
      </c>
      <c r="BC101" s="129">
        <f>'SO 92-71-01 - Děčín Prost...'!F36</f>
        <v>0</v>
      </c>
      <c r="BD101" s="131">
        <f>'SO 92-71-01 - Děčín Prost...'!F37</f>
        <v>0</v>
      </c>
      <c r="BE101" s="7"/>
      <c r="BT101" s="132" t="s">
        <v>84</v>
      </c>
      <c r="BV101" s="132" t="s">
        <v>78</v>
      </c>
      <c r="BW101" s="132" t="s">
        <v>103</v>
      </c>
      <c r="BX101" s="132" t="s">
        <v>5</v>
      </c>
      <c r="CL101" s="132" t="s">
        <v>1</v>
      </c>
      <c r="CM101" s="132" t="s">
        <v>86</v>
      </c>
    </row>
    <row r="102" s="7" customFormat="1" ht="24.75" customHeight="1">
      <c r="A102" s="120" t="s">
        <v>80</v>
      </c>
      <c r="B102" s="121"/>
      <c r="C102" s="122"/>
      <c r="D102" s="123" t="s">
        <v>104</v>
      </c>
      <c r="E102" s="123"/>
      <c r="F102" s="123"/>
      <c r="G102" s="123"/>
      <c r="H102" s="123"/>
      <c r="I102" s="124"/>
      <c r="J102" s="123" t="s">
        <v>105</v>
      </c>
      <c r="K102" s="123"/>
      <c r="L102" s="123"/>
      <c r="M102" s="123"/>
      <c r="N102" s="123"/>
      <c r="O102" s="123"/>
      <c r="P102" s="123"/>
      <c r="Q102" s="123"/>
      <c r="R102" s="123"/>
      <c r="S102" s="123"/>
      <c r="T102" s="123"/>
      <c r="U102" s="123"/>
      <c r="V102" s="123"/>
      <c r="W102" s="123"/>
      <c r="X102" s="123"/>
      <c r="Y102" s="123"/>
      <c r="Z102" s="123"/>
      <c r="AA102" s="123"/>
      <c r="AB102" s="123"/>
      <c r="AC102" s="123"/>
      <c r="AD102" s="123"/>
      <c r="AE102" s="123"/>
      <c r="AF102" s="123"/>
      <c r="AG102" s="125">
        <f>'SO 92-76-01 - Děčín Prost...'!J30</f>
        <v>0</v>
      </c>
      <c r="AH102" s="124"/>
      <c r="AI102" s="124"/>
      <c r="AJ102" s="124"/>
      <c r="AK102" s="124"/>
      <c r="AL102" s="124"/>
      <c r="AM102" s="124"/>
      <c r="AN102" s="125">
        <f>SUM(AG102,AT102)</f>
        <v>0</v>
      </c>
      <c r="AO102" s="124"/>
      <c r="AP102" s="124"/>
      <c r="AQ102" s="126" t="s">
        <v>83</v>
      </c>
      <c r="AR102" s="127"/>
      <c r="AS102" s="128">
        <v>0</v>
      </c>
      <c r="AT102" s="129">
        <f>ROUND(SUM(AV102:AW102),2)</f>
        <v>0</v>
      </c>
      <c r="AU102" s="130">
        <f>'SO 92-76-01 - Děčín Prost...'!P116</f>
        <v>0</v>
      </c>
      <c r="AV102" s="129">
        <f>'SO 92-76-01 - Děčín Prost...'!J33</f>
        <v>0</v>
      </c>
      <c r="AW102" s="129">
        <f>'SO 92-76-01 - Děčín Prost...'!J34</f>
        <v>0</v>
      </c>
      <c r="AX102" s="129">
        <f>'SO 92-76-01 - Děčín Prost...'!J35</f>
        <v>0</v>
      </c>
      <c r="AY102" s="129">
        <f>'SO 92-76-01 - Děčín Prost...'!J36</f>
        <v>0</v>
      </c>
      <c r="AZ102" s="129">
        <f>'SO 92-76-01 - Děčín Prost...'!F33</f>
        <v>0</v>
      </c>
      <c r="BA102" s="129">
        <f>'SO 92-76-01 - Děčín Prost...'!F34</f>
        <v>0</v>
      </c>
      <c r="BB102" s="129">
        <f>'SO 92-76-01 - Děčín Prost...'!F35</f>
        <v>0</v>
      </c>
      <c r="BC102" s="129">
        <f>'SO 92-76-01 - Děčín Prost...'!F36</f>
        <v>0</v>
      </c>
      <c r="BD102" s="131">
        <f>'SO 92-76-01 - Děčín Prost...'!F37</f>
        <v>0</v>
      </c>
      <c r="BE102" s="7"/>
      <c r="BT102" s="132" t="s">
        <v>84</v>
      </c>
      <c r="BV102" s="132" t="s">
        <v>78</v>
      </c>
      <c r="BW102" s="132" t="s">
        <v>106</v>
      </c>
      <c r="BX102" s="132" t="s">
        <v>5</v>
      </c>
      <c r="CL102" s="132" t="s">
        <v>1</v>
      </c>
      <c r="CM102" s="132" t="s">
        <v>86</v>
      </c>
    </row>
    <row r="103" s="7" customFormat="1" ht="24.75" customHeight="1">
      <c r="A103" s="7"/>
      <c r="B103" s="121"/>
      <c r="C103" s="122"/>
      <c r="D103" s="123" t="s">
        <v>107</v>
      </c>
      <c r="E103" s="123"/>
      <c r="F103" s="123"/>
      <c r="G103" s="123"/>
      <c r="H103" s="123"/>
      <c r="I103" s="124"/>
      <c r="J103" s="123" t="s">
        <v>108</v>
      </c>
      <c r="K103" s="123"/>
      <c r="L103" s="123"/>
      <c r="M103" s="123"/>
      <c r="N103" s="123"/>
      <c r="O103" s="123"/>
      <c r="P103" s="123"/>
      <c r="Q103" s="123"/>
      <c r="R103" s="123"/>
      <c r="S103" s="123"/>
      <c r="T103" s="123"/>
      <c r="U103" s="123"/>
      <c r="V103" s="123"/>
      <c r="W103" s="123"/>
      <c r="X103" s="123"/>
      <c r="Y103" s="123"/>
      <c r="Z103" s="123"/>
      <c r="AA103" s="123"/>
      <c r="AB103" s="123"/>
      <c r="AC103" s="123"/>
      <c r="AD103" s="123"/>
      <c r="AE103" s="123"/>
      <c r="AF103" s="123"/>
      <c r="AG103" s="133">
        <f>ROUND(AG104+AG110,2)</f>
        <v>0</v>
      </c>
      <c r="AH103" s="124"/>
      <c r="AI103" s="124"/>
      <c r="AJ103" s="124"/>
      <c r="AK103" s="124"/>
      <c r="AL103" s="124"/>
      <c r="AM103" s="124"/>
      <c r="AN103" s="125">
        <f>SUM(AG103,AT103)</f>
        <v>0</v>
      </c>
      <c r="AO103" s="124"/>
      <c r="AP103" s="124"/>
      <c r="AQ103" s="126" t="s">
        <v>83</v>
      </c>
      <c r="AR103" s="127"/>
      <c r="AS103" s="128">
        <f>ROUND(AS104+AS110,2)</f>
        <v>0</v>
      </c>
      <c r="AT103" s="129">
        <f>ROUND(SUM(AV103:AW103),2)</f>
        <v>0</v>
      </c>
      <c r="AU103" s="130">
        <f>ROUND(AU104+AU110,5)</f>
        <v>0</v>
      </c>
      <c r="AV103" s="129">
        <f>ROUND(AZ103*L29,2)</f>
        <v>0</v>
      </c>
      <c r="AW103" s="129">
        <f>ROUND(BA103*L30,2)</f>
        <v>0</v>
      </c>
      <c r="AX103" s="129">
        <f>ROUND(BB103*L29,2)</f>
        <v>0</v>
      </c>
      <c r="AY103" s="129">
        <f>ROUND(BC103*L30,2)</f>
        <v>0</v>
      </c>
      <c r="AZ103" s="129">
        <f>ROUND(AZ104+AZ110,2)</f>
        <v>0</v>
      </c>
      <c r="BA103" s="129">
        <f>ROUND(BA104+BA110,2)</f>
        <v>0</v>
      </c>
      <c r="BB103" s="129">
        <f>ROUND(BB104+BB110,2)</f>
        <v>0</v>
      </c>
      <c r="BC103" s="129">
        <f>ROUND(BC104+BC110,2)</f>
        <v>0</v>
      </c>
      <c r="BD103" s="131">
        <f>ROUND(BD104+BD110,2)</f>
        <v>0</v>
      </c>
      <c r="BE103" s="7"/>
      <c r="BS103" s="132" t="s">
        <v>75</v>
      </c>
      <c r="BT103" s="132" t="s">
        <v>84</v>
      </c>
      <c r="BU103" s="132" t="s">
        <v>77</v>
      </c>
      <c r="BV103" s="132" t="s">
        <v>78</v>
      </c>
      <c r="BW103" s="132" t="s">
        <v>109</v>
      </c>
      <c r="BX103" s="132" t="s">
        <v>5</v>
      </c>
      <c r="CL103" s="132" t="s">
        <v>1</v>
      </c>
      <c r="CM103" s="132" t="s">
        <v>86</v>
      </c>
    </row>
    <row r="104" s="4" customFormat="1" ht="16.5" customHeight="1">
      <c r="A104" s="4"/>
      <c r="B104" s="71"/>
      <c r="C104" s="134"/>
      <c r="D104" s="134"/>
      <c r="E104" s="135" t="s">
        <v>84</v>
      </c>
      <c r="F104" s="135"/>
      <c r="G104" s="135"/>
      <c r="H104" s="135"/>
      <c r="I104" s="135"/>
      <c r="J104" s="134"/>
      <c r="K104" s="135" t="s">
        <v>110</v>
      </c>
      <c r="L104" s="135"/>
      <c r="M104" s="135"/>
      <c r="N104" s="135"/>
      <c r="O104" s="135"/>
      <c r="P104" s="135"/>
      <c r="Q104" s="135"/>
      <c r="R104" s="135"/>
      <c r="S104" s="135"/>
      <c r="T104" s="135"/>
      <c r="U104" s="135"/>
      <c r="V104" s="135"/>
      <c r="W104" s="135"/>
      <c r="X104" s="135"/>
      <c r="Y104" s="135"/>
      <c r="Z104" s="135"/>
      <c r="AA104" s="135"/>
      <c r="AB104" s="135"/>
      <c r="AC104" s="135"/>
      <c r="AD104" s="135"/>
      <c r="AE104" s="135"/>
      <c r="AF104" s="135"/>
      <c r="AG104" s="143">
        <f>ROUND(SUM(AG105:AG109),2)</f>
        <v>0</v>
      </c>
      <c r="AH104" s="134"/>
      <c r="AI104" s="134"/>
      <c r="AJ104" s="134"/>
      <c r="AK104" s="134"/>
      <c r="AL104" s="134"/>
      <c r="AM104" s="134"/>
      <c r="AN104" s="136">
        <f>SUM(AG104,AT104)</f>
        <v>0</v>
      </c>
      <c r="AO104" s="134"/>
      <c r="AP104" s="134"/>
      <c r="AQ104" s="137" t="s">
        <v>93</v>
      </c>
      <c r="AR104" s="73"/>
      <c r="AS104" s="138">
        <f>ROUND(SUM(AS105:AS109),2)</f>
        <v>0</v>
      </c>
      <c r="AT104" s="139">
        <f>ROUND(SUM(AV104:AW104),2)</f>
        <v>0</v>
      </c>
      <c r="AU104" s="140">
        <f>ROUND(SUM(AU105:AU109),5)</f>
        <v>0</v>
      </c>
      <c r="AV104" s="139">
        <f>ROUND(AZ104*L29,2)</f>
        <v>0</v>
      </c>
      <c r="AW104" s="139">
        <f>ROUND(BA104*L30,2)</f>
        <v>0</v>
      </c>
      <c r="AX104" s="139">
        <f>ROUND(BB104*L29,2)</f>
        <v>0</v>
      </c>
      <c r="AY104" s="139">
        <f>ROUND(BC104*L30,2)</f>
        <v>0</v>
      </c>
      <c r="AZ104" s="139">
        <f>ROUND(SUM(AZ105:AZ109),2)</f>
        <v>0</v>
      </c>
      <c r="BA104" s="139">
        <f>ROUND(SUM(BA105:BA109),2)</f>
        <v>0</v>
      </c>
      <c r="BB104" s="139">
        <f>ROUND(SUM(BB105:BB109),2)</f>
        <v>0</v>
      </c>
      <c r="BC104" s="139">
        <f>ROUND(SUM(BC105:BC109),2)</f>
        <v>0</v>
      </c>
      <c r="BD104" s="141">
        <f>ROUND(SUM(BD105:BD109),2)</f>
        <v>0</v>
      </c>
      <c r="BE104" s="4"/>
      <c r="BS104" s="142" t="s">
        <v>75</v>
      </c>
      <c r="BT104" s="142" t="s">
        <v>86</v>
      </c>
      <c r="BU104" s="142" t="s">
        <v>77</v>
      </c>
      <c r="BV104" s="142" t="s">
        <v>78</v>
      </c>
      <c r="BW104" s="142" t="s">
        <v>111</v>
      </c>
      <c r="BX104" s="142" t="s">
        <v>109</v>
      </c>
      <c r="CL104" s="142" t="s">
        <v>1</v>
      </c>
    </row>
    <row r="105" s="4" customFormat="1" ht="23.25" customHeight="1">
      <c r="A105" s="120" t="s">
        <v>80</v>
      </c>
      <c r="B105" s="71"/>
      <c r="C105" s="134"/>
      <c r="D105" s="134"/>
      <c r="E105" s="134"/>
      <c r="F105" s="135" t="s">
        <v>112</v>
      </c>
      <c r="G105" s="135"/>
      <c r="H105" s="135"/>
      <c r="I105" s="135"/>
      <c r="J105" s="135"/>
      <c r="K105" s="134"/>
      <c r="L105" s="135" t="s">
        <v>113</v>
      </c>
      <c r="M105" s="135"/>
      <c r="N105" s="135"/>
      <c r="O105" s="135"/>
      <c r="P105" s="135"/>
      <c r="Q105" s="135"/>
      <c r="R105" s="135"/>
      <c r="S105" s="135"/>
      <c r="T105" s="135"/>
      <c r="U105" s="135"/>
      <c r="V105" s="135"/>
      <c r="W105" s="135"/>
      <c r="X105" s="135"/>
      <c r="Y105" s="135"/>
      <c r="Z105" s="135"/>
      <c r="AA105" s="135"/>
      <c r="AB105" s="135"/>
      <c r="AC105" s="135"/>
      <c r="AD105" s="135"/>
      <c r="AE105" s="135"/>
      <c r="AF105" s="135"/>
      <c r="AG105" s="136">
        <f>'SO 01 - SO 01 - 1. TK Pro...'!J34</f>
        <v>0</v>
      </c>
      <c r="AH105" s="134"/>
      <c r="AI105" s="134"/>
      <c r="AJ105" s="134"/>
      <c r="AK105" s="134"/>
      <c r="AL105" s="134"/>
      <c r="AM105" s="134"/>
      <c r="AN105" s="136">
        <f>SUM(AG105,AT105)</f>
        <v>0</v>
      </c>
      <c r="AO105" s="134"/>
      <c r="AP105" s="134"/>
      <c r="AQ105" s="137" t="s">
        <v>93</v>
      </c>
      <c r="AR105" s="73"/>
      <c r="AS105" s="138">
        <v>0</v>
      </c>
      <c r="AT105" s="139">
        <f>ROUND(SUM(AV105:AW105),2)</f>
        <v>0</v>
      </c>
      <c r="AU105" s="140">
        <f>'SO 01 - SO 01 - 1. TK Pro...'!P126</f>
        <v>0</v>
      </c>
      <c r="AV105" s="139">
        <f>'SO 01 - SO 01 - 1. TK Pro...'!J37</f>
        <v>0</v>
      </c>
      <c r="AW105" s="139">
        <f>'SO 01 - SO 01 - 1. TK Pro...'!J38</f>
        <v>0</v>
      </c>
      <c r="AX105" s="139">
        <f>'SO 01 - SO 01 - 1. TK Pro...'!J39</f>
        <v>0</v>
      </c>
      <c r="AY105" s="139">
        <f>'SO 01 - SO 01 - 1. TK Pro...'!J40</f>
        <v>0</v>
      </c>
      <c r="AZ105" s="139">
        <f>'SO 01 - SO 01 - 1. TK Pro...'!F37</f>
        <v>0</v>
      </c>
      <c r="BA105" s="139">
        <f>'SO 01 - SO 01 - 1. TK Pro...'!F38</f>
        <v>0</v>
      </c>
      <c r="BB105" s="139">
        <f>'SO 01 - SO 01 - 1. TK Pro...'!F39</f>
        <v>0</v>
      </c>
      <c r="BC105" s="139">
        <f>'SO 01 - SO 01 - 1. TK Pro...'!F40</f>
        <v>0</v>
      </c>
      <c r="BD105" s="141">
        <f>'SO 01 - SO 01 - 1. TK Pro...'!F41</f>
        <v>0</v>
      </c>
      <c r="BE105" s="4"/>
      <c r="BT105" s="142" t="s">
        <v>114</v>
      </c>
      <c r="BV105" s="142" t="s">
        <v>78</v>
      </c>
      <c r="BW105" s="142" t="s">
        <v>115</v>
      </c>
      <c r="BX105" s="142" t="s">
        <v>111</v>
      </c>
      <c r="CL105" s="142" t="s">
        <v>1</v>
      </c>
    </row>
    <row r="106" s="4" customFormat="1" ht="23.25" customHeight="1">
      <c r="A106" s="120" t="s">
        <v>80</v>
      </c>
      <c r="B106" s="71"/>
      <c r="C106" s="134"/>
      <c r="D106" s="134"/>
      <c r="E106" s="134"/>
      <c r="F106" s="135" t="s">
        <v>116</v>
      </c>
      <c r="G106" s="135"/>
      <c r="H106" s="135"/>
      <c r="I106" s="135"/>
      <c r="J106" s="135"/>
      <c r="K106" s="134"/>
      <c r="L106" s="135" t="s">
        <v>117</v>
      </c>
      <c r="M106" s="135"/>
      <c r="N106" s="135"/>
      <c r="O106" s="135"/>
      <c r="P106" s="135"/>
      <c r="Q106" s="135"/>
      <c r="R106" s="135"/>
      <c r="S106" s="135"/>
      <c r="T106" s="135"/>
      <c r="U106" s="135"/>
      <c r="V106" s="135"/>
      <c r="W106" s="135"/>
      <c r="X106" s="135"/>
      <c r="Y106" s="135"/>
      <c r="Z106" s="135"/>
      <c r="AA106" s="135"/>
      <c r="AB106" s="135"/>
      <c r="AC106" s="135"/>
      <c r="AD106" s="135"/>
      <c r="AE106" s="135"/>
      <c r="AF106" s="135"/>
      <c r="AG106" s="136">
        <f>'SO 02 - SO 02 - 2. TK Pro...'!J34</f>
        <v>0</v>
      </c>
      <c r="AH106" s="134"/>
      <c r="AI106" s="134"/>
      <c r="AJ106" s="134"/>
      <c r="AK106" s="134"/>
      <c r="AL106" s="134"/>
      <c r="AM106" s="134"/>
      <c r="AN106" s="136">
        <f>SUM(AG106,AT106)</f>
        <v>0</v>
      </c>
      <c r="AO106" s="134"/>
      <c r="AP106" s="134"/>
      <c r="AQ106" s="137" t="s">
        <v>93</v>
      </c>
      <c r="AR106" s="73"/>
      <c r="AS106" s="138">
        <v>0</v>
      </c>
      <c r="AT106" s="139">
        <f>ROUND(SUM(AV106:AW106),2)</f>
        <v>0</v>
      </c>
      <c r="AU106" s="140">
        <f>'SO 02 - SO 02 - 2. TK Pro...'!P124</f>
        <v>0</v>
      </c>
      <c r="AV106" s="139">
        <f>'SO 02 - SO 02 - 2. TK Pro...'!J37</f>
        <v>0</v>
      </c>
      <c r="AW106" s="139">
        <f>'SO 02 - SO 02 - 2. TK Pro...'!J38</f>
        <v>0</v>
      </c>
      <c r="AX106" s="139">
        <f>'SO 02 - SO 02 - 2. TK Pro...'!J39</f>
        <v>0</v>
      </c>
      <c r="AY106" s="139">
        <f>'SO 02 - SO 02 - 2. TK Pro...'!J40</f>
        <v>0</v>
      </c>
      <c r="AZ106" s="139">
        <f>'SO 02 - SO 02 - 2. TK Pro...'!F37</f>
        <v>0</v>
      </c>
      <c r="BA106" s="139">
        <f>'SO 02 - SO 02 - 2. TK Pro...'!F38</f>
        <v>0</v>
      </c>
      <c r="BB106" s="139">
        <f>'SO 02 - SO 02 - 2. TK Pro...'!F39</f>
        <v>0</v>
      </c>
      <c r="BC106" s="139">
        <f>'SO 02 - SO 02 - 2. TK Pro...'!F40</f>
        <v>0</v>
      </c>
      <c r="BD106" s="141">
        <f>'SO 02 - SO 02 - 2. TK Pro...'!F41</f>
        <v>0</v>
      </c>
      <c r="BE106" s="4"/>
      <c r="BT106" s="142" t="s">
        <v>114</v>
      </c>
      <c r="BV106" s="142" t="s">
        <v>78</v>
      </c>
      <c r="BW106" s="142" t="s">
        <v>118</v>
      </c>
      <c r="BX106" s="142" t="s">
        <v>111</v>
      </c>
      <c r="CL106" s="142" t="s">
        <v>1</v>
      </c>
    </row>
    <row r="107" s="4" customFormat="1" ht="16.5" customHeight="1">
      <c r="A107" s="120" t="s">
        <v>80</v>
      </c>
      <c r="B107" s="71"/>
      <c r="C107" s="134"/>
      <c r="D107" s="134"/>
      <c r="E107" s="134"/>
      <c r="F107" s="135" t="s">
        <v>119</v>
      </c>
      <c r="G107" s="135"/>
      <c r="H107" s="135"/>
      <c r="I107" s="135"/>
      <c r="J107" s="135"/>
      <c r="K107" s="134"/>
      <c r="L107" s="135" t="s">
        <v>120</v>
      </c>
      <c r="M107" s="135"/>
      <c r="N107" s="135"/>
      <c r="O107" s="135"/>
      <c r="P107" s="135"/>
      <c r="Q107" s="135"/>
      <c r="R107" s="135"/>
      <c r="S107" s="135"/>
      <c r="T107" s="135"/>
      <c r="U107" s="135"/>
      <c r="V107" s="135"/>
      <c r="W107" s="135"/>
      <c r="X107" s="135"/>
      <c r="Y107" s="135"/>
      <c r="Z107" s="135"/>
      <c r="AA107" s="135"/>
      <c r="AB107" s="135"/>
      <c r="AC107" s="135"/>
      <c r="AD107" s="135"/>
      <c r="AE107" s="135"/>
      <c r="AF107" s="135"/>
      <c r="AG107" s="136">
        <f>'SO 03 - Souhrnné výkony p...'!J34</f>
        <v>0</v>
      </c>
      <c r="AH107" s="134"/>
      <c r="AI107" s="134"/>
      <c r="AJ107" s="134"/>
      <c r="AK107" s="134"/>
      <c r="AL107" s="134"/>
      <c r="AM107" s="134"/>
      <c r="AN107" s="136">
        <f>SUM(AG107,AT107)</f>
        <v>0</v>
      </c>
      <c r="AO107" s="134"/>
      <c r="AP107" s="134"/>
      <c r="AQ107" s="137" t="s">
        <v>93</v>
      </c>
      <c r="AR107" s="73"/>
      <c r="AS107" s="138">
        <v>0</v>
      </c>
      <c r="AT107" s="139">
        <f>ROUND(SUM(AV107:AW107),2)</f>
        <v>0</v>
      </c>
      <c r="AU107" s="140">
        <f>'SO 03 - Souhrnné výkony p...'!P126</f>
        <v>0</v>
      </c>
      <c r="AV107" s="139">
        <f>'SO 03 - Souhrnné výkony p...'!J37</f>
        <v>0</v>
      </c>
      <c r="AW107" s="139">
        <f>'SO 03 - Souhrnné výkony p...'!J38</f>
        <v>0</v>
      </c>
      <c r="AX107" s="139">
        <f>'SO 03 - Souhrnné výkony p...'!J39</f>
        <v>0</v>
      </c>
      <c r="AY107" s="139">
        <f>'SO 03 - Souhrnné výkony p...'!J40</f>
        <v>0</v>
      </c>
      <c r="AZ107" s="139">
        <f>'SO 03 - Souhrnné výkony p...'!F37</f>
        <v>0</v>
      </c>
      <c r="BA107" s="139">
        <f>'SO 03 - Souhrnné výkony p...'!F38</f>
        <v>0</v>
      </c>
      <c r="BB107" s="139">
        <f>'SO 03 - Souhrnné výkony p...'!F39</f>
        <v>0</v>
      </c>
      <c r="BC107" s="139">
        <f>'SO 03 - Souhrnné výkony p...'!F40</f>
        <v>0</v>
      </c>
      <c r="BD107" s="141">
        <f>'SO 03 - Souhrnné výkony p...'!F41</f>
        <v>0</v>
      </c>
      <c r="BE107" s="4"/>
      <c r="BT107" s="142" t="s">
        <v>114</v>
      </c>
      <c r="BV107" s="142" t="s">
        <v>78</v>
      </c>
      <c r="BW107" s="142" t="s">
        <v>121</v>
      </c>
      <c r="BX107" s="142" t="s">
        <v>111</v>
      </c>
      <c r="CL107" s="142" t="s">
        <v>1</v>
      </c>
    </row>
    <row r="108" s="4" customFormat="1" ht="16.5" customHeight="1">
      <c r="A108" s="120" t="s">
        <v>80</v>
      </c>
      <c r="B108" s="71"/>
      <c r="C108" s="134"/>
      <c r="D108" s="134"/>
      <c r="E108" s="134"/>
      <c r="F108" s="135" t="s">
        <v>122</v>
      </c>
      <c r="G108" s="135"/>
      <c r="H108" s="135"/>
      <c r="I108" s="135"/>
      <c r="J108" s="135"/>
      <c r="K108" s="134"/>
      <c r="L108" s="135" t="s">
        <v>123</v>
      </c>
      <c r="M108" s="135"/>
      <c r="N108" s="135"/>
      <c r="O108" s="135"/>
      <c r="P108" s="135"/>
      <c r="Q108" s="135"/>
      <c r="R108" s="135"/>
      <c r="S108" s="135"/>
      <c r="T108" s="135"/>
      <c r="U108" s="135"/>
      <c r="V108" s="135"/>
      <c r="W108" s="135"/>
      <c r="X108" s="135"/>
      <c r="Y108" s="135"/>
      <c r="Z108" s="135"/>
      <c r="AA108" s="135"/>
      <c r="AB108" s="135"/>
      <c r="AC108" s="135"/>
      <c r="AD108" s="135"/>
      <c r="AE108" s="135"/>
      <c r="AF108" s="135"/>
      <c r="AG108" s="136">
        <f>'SO 04 - Následné propraco...'!J34</f>
        <v>0</v>
      </c>
      <c r="AH108" s="134"/>
      <c r="AI108" s="134"/>
      <c r="AJ108" s="134"/>
      <c r="AK108" s="134"/>
      <c r="AL108" s="134"/>
      <c r="AM108" s="134"/>
      <c r="AN108" s="136">
        <f>SUM(AG108,AT108)</f>
        <v>0</v>
      </c>
      <c r="AO108" s="134"/>
      <c r="AP108" s="134"/>
      <c r="AQ108" s="137" t="s">
        <v>93</v>
      </c>
      <c r="AR108" s="73"/>
      <c r="AS108" s="138">
        <v>0</v>
      </c>
      <c r="AT108" s="139">
        <f>ROUND(SUM(AV108:AW108),2)</f>
        <v>0</v>
      </c>
      <c r="AU108" s="140">
        <f>'SO 04 - Následné propraco...'!P125</f>
        <v>0</v>
      </c>
      <c r="AV108" s="139">
        <f>'SO 04 - Následné propraco...'!J37</f>
        <v>0</v>
      </c>
      <c r="AW108" s="139">
        <f>'SO 04 - Následné propraco...'!J38</f>
        <v>0</v>
      </c>
      <c r="AX108" s="139">
        <f>'SO 04 - Následné propraco...'!J39</f>
        <v>0</v>
      </c>
      <c r="AY108" s="139">
        <f>'SO 04 - Následné propraco...'!J40</f>
        <v>0</v>
      </c>
      <c r="AZ108" s="139">
        <f>'SO 04 - Následné propraco...'!F37</f>
        <v>0</v>
      </c>
      <c r="BA108" s="139">
        <f>'SO 04 - Následné propraco...'!F38</f>
        <v>0</v>
      </c>
      <c r="BB108" s="139">
        <f>'SO 04 - Následné propraco...'!F39</f>
        <v>0</v>
      </c>
      <c r="BC108" s="139">
        <f>'SO 04 - Následné propraco...'!F40</f>
        <v>0</v>
      </c>
      <c r="BD108" s="141">
        <f>'SO 04 - Následné propraco...'!F41</f>
        <v>0</v>
      </c>
      <c r="BE108" s="4"/>
      <c r="BT108" s="142" t="s">
        <v>114</v>
      </c>
      <c r="BV108" s="142" t="s">
        <v>78</v>
      </c>
      <c r="BW108" s="142" t="s">
        <v>124</v>
      </c>
      <c r="BX108" s="142" t="s">
        <v>111</v>
      </c>
      <c r="CL108" s="142" t="s">
        <v>1</v>
      </c>
    </row>
    <row r="109" s="4" customFormat="1" ht="23.25" customHeight="1">
      <c r="A109" s="120" t="s">
        <v>80</v>
      </c>
      <c r="B109" s="71"/>
      <c r="C109" s="134"/>
      <c r="D109" s="134"/>
      <c r="E109" s="134"/>
      <c r="F109" s="135" t="s">
        <v>125</v>
      </c>
      <c r="G109" s="135"/>
      <c r="H109" s="135"/>
      <c r="I109" s="135"/>
      <c r="J109" s="135"/>
      <c r="K109" s="134"/>
      <c r="L109" s="135" t="s">
        <v>126</v>
      </c>
      <c r="M109" s="135"/>
      <c r="N109" s="135"/>
      <c r="O109" s="135"/>
      <c r="P109" s="135"/>
      <c r="Q109" s="135"/>
      <c r="R109" s="135"/>
      <c r="S109" s="135"/>
      <c r="T109" s="135"/>
      <c r="U109" s="135"/>
      <c r="V109" s="135"/>
      <c r="W109" s="135"/>
      <c r="X109" s="135"/>
      <c r="Y109" s="135"/>
      <c r="Z109" s="135"/>
      <c r="AA109" s="135"/>
      <c r="AB109" s="135"/>
      <c r="AC109" s="135"/>
      <c r="AD109" s="135"/>
      <c r="AE109" s="135"/>
      <c r="AF109" s="135"/>
      <c r="AG109" s="136">
        <f>'SO 05 - Materiál dodávaný...'!J34</f>
        <v>0</v>
      </c>
      <c r="AH109" s="134"/>
      <c r="AI109" s="134"/>
      <c r="AJ109" s="134"/>
      <c r="AK109" s="134"/>
      <c r="AL109" s="134"/>
      <c r="AM109" s="134"/>
      <c r="AN109" s="136">
        <f>SUM(AG109,AT109)</f>
        <v>0</v>
      </c>
      <c r="AO109" s="134"/>
      <c r="AP109" s="134"/>
      <c r="AQ109" s="137" t="s">
        <v>93</v>
      </c>
      <c r="AR109" s="73"/>
      <c r="AS109" s="138">
        <v>0</v>
      </c>
      <c r="AT109" s="139">
        <f>ROUND(SUM(AV109:AW109),2)</f>
        <v>0</v>
      </c>
      <c r="AU109" s="140">
        <f>'SO 05 - Materiál dodávaný...'!P124</f>
        <v>0</v>
      </c>
      <c r="AV109" s="139">
        <f>'SO 05 - Materiál dodávaný...'!J37</f>
        <v>0</v>
      </c>
      <c r="AW109" s="139">
        <f>'SO 05 - Materiál dodávaný...'!J38</f>
        <v>0</v>
      </c>
      <c r="AX109" s="139">
        <f>'SO 05 - Materiál dodávaný...'!J39</f>
        <v>0</v>
      </c>
      <c r="AY109" s="139">
        <f>'SO 05 - Materiál dodávaný...'!J40</f>
        <v>0</v>
      </c>
      <c r="AZ109" s="139">
        <f>'SO 05 - Materiál dodávaný...'!F37</f>
        <v>0</v>
      </c>
      <c r="BA109" s="139">
        <f>'SO 05 - Materiál dodávaný...'!F38</f>
        <v>0</v>
      </c>
      <c r="BB109" s="139">
        <f>'SO 05 - Materiál dodávaný...'!F39</f>
        <v>0</v>
      </c>
      <c r="BC109" s="139">
        <f>'SO 05 - Materiál dodávaný...'!F40</f>
        <v>0</v>
      </c>
      <c r="BD109" s="141">
        <f>'SO 05 - Materiál dodávaný...'!F41</f>
        <v>0</v>
      </c>
      <c r="BE109" s="4"/>
      <c r="BT109" s="142" t="s">
        <v>114</v>
      </c>
      <c r="BV109" s="142" t="s">
        <v>78</v>
      </c>
      <c r="BW109" s="142" t="s">
        <v>127</v>
      </c>
      <c r="BX109" s="142" t="s">
        <v>111</v>
      </c>
      <c r="CL109" s="142" t="s">
        <v>1</v>
      </c>
    </row>
    <row r="110" s="4" customFormat="1" ht="16.5" customHeight="1">
      <c r="A110" s="120" t="s">
        <v>80</v>
      </c>
      <c r="B110" s="71"/>
      <c r="C110" s="134"/>
      <c r="D110" s="134"/>
      <c r="E110" s="135" t="s">
        <v>86</v>
      </c>
      <c r="F110" s="135"/>
      <c r="G110" s="135"/>
      <c r="H110" s="135"/>
      <c r="I110" s="135"/>
      <c r="J110" s="134"/>
      <c r="K110" s="135" t="s">
        <v>128</v>
      </c>
      <c r="L110" s="135"/>
      <c r="M110" s="135"/>
      <c r="N110" s="135"/>
      <c r="O110" s="135"/>
      <c r="P110" s="135"/>
      <c r="Q110" s="135"/>
      <c r="R110" s="135"/>
      <c r="S110" s="135"/>
      <c r="T110" s="135"/>
      <c r="U110" s="135"/>
      <c r="V110" s="135"/>
      <c r="W110" s="135"/>
      <c r="X110" s="135"/>
      <c r="Y110" s="135"/>
      <c r="Z110" s="135"/>
      <c r="AA110" s="135"/>
      <c r="AB110" s="135"/>
      <c r="AC110" s="135"/>
      <c r="AD110" s="135"/>
      <c r="AE110" s="135"/>
      <c r="AF110" s="135"/>
      <c r="AG110" s="136">
        <f>'2 - VRN'!J32</f>
        <v>0</v>
      </c>
      <c r="AH110" s="134"/>
      <c r="AI110" s="134"/>
      <c r="AJ110" s="134"/>
      <c r="AK110" s="134"/>
      <c r="AL110" s="134"/>
      <c r="AM110" s="134"/>
      <c r="AN110" s="136">
        <f>SUM(AG110,AT110)</f>
        <v>0</v>
      </c>
      <c r="AO110" s="134"/>
      <c r="AP110" s="134"/>
      <c r="AQ110" s="137" t="s">
        <v>93</v>
      </c>
      <c r="AR110" s="73"/>
      <c r="AS110" s="138">
        <v>0</v>
      </c>
      <c r="AT110" s="139">
        <f>ROUND(SUM(AV110:AW110),2)</f>
        <v>0</v>
      </c>
      <c r="AU110" s="140">
        <f>'2 - VRN'!P121</f>
        <v>0</v>
      </c>
      <c r="AV110" s="139">
        <f>'2 - VRN'!J35</f>
        <v>0</v>
      </c>
      <c r="AW110" s="139">
        <f>'2 - VRN'!J36</f>
        <v>0</v>
      </c>
      <c r="AX110" s="139">
        <f>'2 - VRN'!J37</f>
        <v>0</v>
      </c>
      <c r="AY110" s="139">
        <f>'2 - VRN'!J38</f>
        <v>0</v>
      </c>
      <c r="AZ110" s="139">
        <f>'2 - VRN'!F35</f>
        <v>0</v>
      </c>
      <c r="BA110" s="139">
        <f>'2 - VRN'!F36</f>
        <v>0</v>
      </c>
      <c r="BB110" s="139">
        <f>'2 - VRN'!F37</f>
        <v>0</v>
      </c>
      <c r="BC110" s="139">
        <f>'2 - VRN'!F38</f>
        <v>0</v>
      </c>
      <c r="BD110" s="141">
        <f>'2 - VRN'!F39</f>
        <v>0</v>
      </c>
      <c r="BE110" s="4"/>
      <c r="BT110" s="142" t="s">
        <v>86</v>
      </c>
      <c r="BV110" s="142" t="s">
        <v>78</v>
      </c>
      <c r="BW110" s="142" t="s">
        <v>129</v>
      </c>
      <c r="BX110" s="142" t="s">
        <v>109</v>
      </c>
      <c r="CL110" s="142" t="s">
        <v>1</v>
      </c>
    </row>
    <row r="111" s="7" customFormat="1" ht="24.75" customHeight="1">
      <c r="A111" s="7"/>
      <c r="B111" s="121"/>
      <c r="C111" s="122"/>
      <c r="D111" s="123" t="s">
        <v>130</v>
      </c>
      <c r="E111" s="123"/>
      <c r="F111" s="123"/>
      <c r="G111" s="123"/>
      <c r="H111" s="123"/>
      <c r="I111" s="124"/>
      <c r="J111" s="123" t="s">
        <v>131</v>
      </c>
      <c r="K111" s="123"/>
      <c r="L111" s="123"/>
      <c r="M111" s="123"/>
      <c r="N111" s="123"/>
      <c r="O111" s="123"/>
      <c r="P111" s="123"/>
      <c r="Q111" s="123"/>
      <c r="R111" s="123"/>
      <c r="S111" s="123"/>
      <c r="T111" s="123"/>
      <c r="U111" s="123"/>
      <c r="V111" s="123"/>
      <c r="W111" s="123"/>
      <c r="X111" s="123"/>
      <c r="Y111" s="123"/>
      <c r="Z111" s="123"/>
      <c r="AA111" s="123"/>
      <c r="AB111" s="123"/>
      <c r="AC111" s="123"/>
      <c r="AD111" s="123"/>
      <c r="AE111" s="123"/>
      <c r="AF111" s="123"/>
      <c r="AG111" s="133">
        <f>ROUND(SUM(AG112:AG113),2)</f>
        <v>0</v>
      </c>
      <c r="AH111" s="124"/>
      <c r="AI111" s="124"/>
      <c r="AJ111" s="124"/>
      <c r="AK111" s="124"/>
      <c r="AL111" s="124"/>
      <c r="AM111" s="124"/>
      <c r="AN111" s="125">
        <f>SUM(AG111,AT111)</f>
        <v>0</v>
      </c>
      <c r="AO111" s="124"/>
      <c r="AP111" s="124"/>
      <c r="AQ111" s="126" t="s">
        <v>83</v>
      </c>
      <c r="AR111" s="127"/>
      <c r="AS111" s="128">
        <f>ROUND(SUM(AS112:AS113),2)</f>
        <v>0</v>
      </c>
      <c r="AT111" s="129">
        <f>ROUND(SUM(AV111:AW111),2)</f>
        <v>0</v>
      </c>
      <c r="AU111" s="130">
        <f>ROUND(SUM(AU112:AU113),5)</f>
        <v>0</v>
      </c>
      <c r="AV111" s="129">
        <f>ROUND(AZ111*L29,2)</f>
        <v>0</v>
      </c>
      <c r="AW111" s="129">
        <f>ROUND(BA111*L30,2)</f>
        <v>0</v>
      </c>
      <c r="AX111" s="129">
        <f>ROUND(BB111*L29,2)</f>
        <v>0</v>
      </c>
      <c r="AY111" s="129">
        <f>ROUND(BC111*L30,2)</f>
        <v>0</v>
      </c>
      <c r="AZ111" s="129">
        <f>ROUND(SUM(AZ112:AZ113),2)</f>
        <v>0</v>
      </c>
      <c r="BA111" s="129">
        <f>ROUND(SUM(BA112:BA113),2)</f>
        <v>0</v>
      </c>
      <c r="BB111" s="129">
        <f>ROUND(SUM(BB112:BB113),2)</f>
        <v>0</v>
      </c>
      <c r="BC111" s="129">
        <f>ROUND(SUM(BC112:BC113),2)</f>
        <v>0</v>
      </c>
      <c r="BD111" s="131">
        <f>ROUND(SUM(BD112:BD113),2)</f>
        <v>0</v>
      </c>
      <c r="BE111" s="7"/>
      <c r="BS111" s="132" t="s">
        <v>75</v>
      </c>
      <c r="BT111" s="132" t="s">
        <v>84</v>
      </c>
      <c r="BU111" s="132" t="s">
        <v>77</v>
      </c>
      <c r="BV111" s="132" t="s">
        <v>78</v>
      </c>
      <c r="BW111" s="132" t="s">
        <v>132</v>
      </c>
      <c r="BX111" s="132" t="s">
        <v>5</v>
      </c>
      <c r="CL111" s="132" t="s">
        <v>1</v>
      </c>
      <c r="CM111" s="132" t="s">
        <v>86</v>
      </c>
    </row>
    <row r="112" s="4" customFormat="1" ht="16.5" customHeight="1">
      <c r="A112" s="120" t="s">
        <v>80</v>
      </c>
      <c r="B112" s="71"/>
      <c r="C112" s="134"/>
      <c r="D112" s="134"/>
      <c r="E112" s="135" t="s">
        <v>133</v>
      </c>
      <c r="F112" s="135"/>
      <c r="G112" s="135"/>
      <c r="H112" s="135"/>
      <c r="I112" s="135"/>
      <c r="J112" s="134"/>
      <c r="K112" s="135" t="s">
        <v>134</v>
      </c>
      <c r="L112" s="135"/>
      <c r="M112" s="135"/>
      <c r="N112" s="135"/>
      <c r="O112" s="135"/>
      <c r="P112" s="135"/>
      <c r="Q112" s="135"/>
      <c r="R112" s="135"/>
      <c r="S112" s="135"/>
      <c r="T112" s="135"/>
      <c r="U112" s="135"/>
      <c r="V112" s="135"/>
      <c r="W112" s="135"/>
      <c r="X112" s="135"/>
      <c r="Y112" s="135"/>
      <c r="Z112" s="135"/>
      <c r="AA112" s="135"/>
      <c r="AB112" s="135"/>
      <c r="AC112" s="135"/>
      <c r="AD112" s="135"/>
      <c r="AE112" s="135"/>
      <c r="AF112" s="135"/>
      <c r="AG112" s="136">
        <f>'001 - ZRN - most v km 5,838'!J32</f>
        <v>0</v>
      </c>
      <c r="AH112" s="134"/>
      <c r="AI112" s="134"/>
      <c r="AJ112" s="134"/>
      <c r="AK112" s="134"/>
      <c r="AL112" s="134"/>
      <c r="AM112" s="134"/>
      <c r="AN112" s="136">
        <f>SUM(AG112,AT112)</f>
        <v>0</v>
      </c>
      <c r="AO112" s="134"/>
      <c r="AP112" s="134"/>
      <c r="AQ112" s="137" t="s">
        <v>93</v>
      </c>
      <c r="AR112" s="73"/>
      <c r="AS112" s="138">
        <v>0</v>
      </c>
      <c r="AT112" s="139">
        <f>ROUND(SUM(AV112:AW112),2)</f>
        <v>0</v>
      </c>
      <c r="AU112" s="140">
        <f>'001 - ZRN - most v km 5,838'!P130</f>
        <v>0</v>
      </c>
      <c r="AV112" s="139">
        <f>'001 - ZRN - most v km 5,838'!J35</f>
        <v>0</v>
      </c>
      <c r="AW112" s="139">
        <f>'001 - ZRN - most v km 5,838'!J36</f>
        <v>0</v>
      </c>
      <c r="AX112" s="139">
        <f>'001 - ZRN - most v km 5,838'!J37</f>
        <v>0</v>
      </c>
      <c r="AY112" s="139">
        <f>'001 - ZRN - most v km 5,838'!J38</f>
        <v>0</v>
      </c>
      <c r="AZ112" s="139">
        <f>'001 - ZRN - most v km 5,838'!F35</f>
        <v>0</v>
      </c>
      <c r="BA112" s="139">
        <f>'001 - ZRN - most v km 5,838'!F36</f>
        <v>0</v>
      </c>
      <c r="BB112" s="139">
        <f>'001 - ZRN - most v km 5,838'!F37</f>
        <v>0</v>
      </c>
      <c r="BC112" s="139">
        <f>'001 - ZRN - most v km 5,838'!F38</f>
        <v>0</v>
      </c>
      <c r="BD112" s="141">
        <f>'001 - ZRN - most v km 5,838'!F39</f>
        <v>0</v>
      </c>
      <c r="BE112" s="4"/>
      <c r="BT112" s="142" t="s">
        <v>86</v>
      </c>
      <c r="BV112" s="142" t="s">
        <v>78</v>
      </c>
      <c r="BW112" s="142" t="s">
        <v>135</v>
      </c>
      <c r="BX112" s="142" t="s">
        <v>132</v>
      </c>
      <c r="CL112" s="142" t="s">
        <v>1</v>
      </c>
    </row>
    <row r="113" s="4" customFormat="1" ht="16.5" customHeight="1">
      <c r="A113" s="120" t="s">
        <v>80</v>
      </c>
      <c r="B113" s="71"/>
      <c r="C113" s="134"/>
      <c r="D113" s="134"/>
      <c r="E113" s="135" t="s">
        <v>136</v>
      </c>
      <c r="F113" s="135"/>
      <c r="G113" s="135"/>
      <c r="H113" s="135"/>
      <c r="I113" s="135"/>
      <c r="J113" s="134"/>
      <c r="K113" s="135" t="s">
        <v>137</v>
      </c>
      <c r="L113" s="135"/>
      <c r="M113" s="135"/>
      <c r="N113" s="135"/>
      <c r="O113" s="135"/>
      <c r="P113" s="135"/>
      <c r="Q113" s="135"/>
      <c r="R113" s="135"/>
      <c r="S113" s="135"/>
      <c r="T113" s="135"/>
      <c r="U113" s="135"/>
      <c r="V113" s="135"/>
      <c r="W113" s="135"/>
      <c r="X113" s="135"/>
      <c r="Y113" s="135"/>
      <c r="Z113" s="135"/>
      <c r="AA113" s="135"/>
      <c r="AB113" s="135"/>
      <c r="AC113" s="135"/>
      <c r="AD113" s="135"/>
      <c r="AE113" s="135"/>
      <c r="AF113" s="135"/>
      <c r="AG113" s="136">
        <f>'002 - VRN - most v km 5,948'!J32</f>
        <v>0</v>
      </c>
      <c r="AH113" s="134"/>
      <c r="AI113" s="134"/>
      <c r="AJ113" s="134"/>
      <c r="AK113" s="134"/>
      <c r="AL113" s="134"/>
      <c r="AM113" s="134"/>
      <c r="AN113" s="136">
        <f>SUM(AG113,AT113)</f>
        <v>0</v>
      </c>
      <c r="AO113" s="134"/>
      <c r="AP113" s="134"/>
      <c r="AQ113" s="137" t="s">
        <v>93</v>
      </c>
      <c r="AR113" s="73"/>
      <c r="AS113" s="138">
        <v>0</v>
      </c>
      <c r="AT113" s="139">
        <f>ROUND(SUM(AV113:AW113),2)</f>
        <v>0</v>
      </c>
      <c r="AU113" s="140">
        <f>'002 - VRN - most v km 5,948'!P124</f>
        <v>0</v>
      </c>
      <c r="AV113" s="139">
        <f>'002 - VRN - most v km 5,948'!J35</f>
        <v>0</v>
      </c>
      <c r="AW113" s="139">
        <f>'002 - VRN - most v km 5,948'!J36</f>
        <v>0</v>
      </c>
      <c r="AX113" s="139">
        <f>'002 - VRN - most v km 5,948'!J37</f>
        <v>0</v>
      </c>
      <c r="AY113" s="139">
        <f>'002 - VRN - most v km 5,948'!J38</f>
        <v>0</v>
      </c>
      <c r="AZ113" s="139">
        <f>'002 - VRN - most v km 5,948'!F35</f>
        <v>0</v>
      </c>
      <c r="BA113" s="139">
        <f>'002 - VRN - most v km 5,948'!F36</f>
        <v>0</v>
      </c>
      <c r="BB113" s="139">
        <f>'002 - VRN - most v km 5,948'!F37</f>
        <v>0</v>
      </c>
      <c r="BC113" s="139">
        <f>'002 - VRN - most v km 5,948'!F38</f>
        <v>0</v>
      </c>
      <c r="BD113" s="141">
        <f>'002 - VRN - most v km 5,948'!F39</f>
        <v>0</v>
      </c>
      <c r="BE113" s="4"/>
      <c r="BT113" s="142" t="s">
        <v>86</v>
      </c>
      <c r="BV113" s="142" t="s">
        <v>78</v>
      </c>
      <c r="BW113" s="142" t="s">
        <v>138</v>
      </c>
      <c r="BX113" s="142" t="s">
        <v>132</v>
      </c>
      <c r="CL113" s="142" t="s">
        <v>1</v>
      </c>
    </row>
    <row r="114" s="7" customFormat="1" ht="24.75" customHeight="1">
      <c r="A114" s="7"/>
      <c r="B114" s="121"/>
      <c r="C114" s="122"/>
      <c r="D114" s="123" t="s">
        <v>139</v>
      </c>
      <c r="E114" s="123"/>
      <c r="F114" s="123"/>
      <c r="G114" s="123"/>
      <c r="H114" s="123"/>
      <c r="I114" s="124"/>
      <c r="J114" s="123" t="s">
        <v>140</v>
      </c>
      <c r="K114" s="123"/>
      <c r="L114" s="123"/>
      <c r="M114" s="123"/>
      <c r="N114" s="123"/>
      <c r="O114" s="123"/>
      <c r="P114" s="123"/>
      <c r="Q114" s="123"/>
      <c r="R114" s="123"/>
      <c r="S114" s="123"/>
      <c r="T114" s="123"/>
      <c r="U114" s="123"/>
      <c r="V114" s="123"/>
      <c r="W114" s="123"/>
      <c r="X114" s="123"/>
      <c r="Y114" s="123"/>
      <c r="Z114" s="123"/>
      <c r="AA114" s="123"/>
      <c r="AB114" s="123"/>
      <c r="AC114" s="123"/>
      <c r="AD114" s="123"/>
      <c r="AE114" s="123"/>
      <c r="AF114" s="123"/>
      <c r="AG114" s="133">
        <f>ROUND(SUM(AG115:AG116),2)</f>
        <v>0</v>
      </c>
      <c r="AH114" s="124"/>
      <c r="AI114" s="124"/>
      <c r="AJ114" s="124"/>
      <c r="AK114" s="124"/>
      <c r="AL114" s="124"/>
      <c r="AM114" s="124"/>
      <c r="AN114" s="125">
        <f>SUM(AG114,AT114)</f>
        <v>0</v>
      </c>
      <c r="AO114" s="124"/>
      <c r="AP114" s="124"/>
      <c r="AQ114" s="126" t="s">
        <v>83</v>
      </c>
      <c r="AR114" s="127"/>
      <c r="AS114" s="128">
        <f>ROUND(SUM(AS115:AS116),2)</f>
        <v>0</v>
      </c>
      <c r="AT114" s="129">
        <f>ROUND(SUM(AV114:AW114),2)</f>
        <v>0</v>
      </c>
      <c r="AU114" s="130">
        <f>ROUND(SUM(AU115:AU116),5)</f>
        <v>0</v>
      </c>
      <c r="AV114" s="129">
        <f>ROUND(AZ114*L29,2)</f>
        <v>0</v>
      </c>
      <c r="AW114" s="129">
        <f>ROUND(BA114*L30,2)</f>
        <v>0</v>
      </c>
      <c r="AX114" s="129">
        <f>ROUND(BB114*L29,2)</f>
        <v>0</v>
      </c>
      <c r="AY114" s="129">
        <f>ROUND(BC114*L30,2)</f>
        <v>0</v>
      </c>
      <c r="AZ114" s="129">
        <f>ROUND(SUM(AZ115:AZ116),2)</f>
        <v>0</v>
      </c>
      <c r="BA114" s="129">
        <f>ROUND(SUM(BA115:BA116),2)</f>
        <v>0</v>
      </c>
      <c r="BB114" s="129">
        <f>ROUND(SUM(BB115:BB116),2)</f>
        <v>0</v>
      </c>
      <c r="BC114" s="129">
        <f>ROUND(SUM(BC115:BC116),2)</f>
        <v>0</v>
      </c>
      <c r="BD114" s="131">
        <f>ROUND(SUM(BD115:BD116),2)</f>
        <v>0</v>
      </c>
      <c r="BE114" s="7"/>
      <c r="BS114" s="132" t="s">
        <v>75</v>
      </c>
      <c r="BT114" s="132" t="s">
        <v>84</v>
      </c>
      <c r="BU114" s="132" t="s">
        <v>77</v>
      </c>
      <c r="BV114" s="132" t="s">
        <v>78</v>
      </c>
      <c r="BW114" s="132" t="s">
        <v>141</v>
      </c>
      <c r="BX114" s="132" t="s">
        <v>5</v>
      </c>
      <c r="CL114" s="132" t="s">
        <v>1</v>
      </c>
      <c r="CM114" s="132" t="s">
        <v>86</v>
      </c>
    </row>
    <row r="115" s="4" customFormat="1" ht="16.5" customHeight="1">
      <c r="A115" s="120" t="s">
        <v>80</v>
      </c>
      <c r="B115" s="71"/>
      <c r="C115" s="134"/>
      <c r="D115" s="134"/>
      <c r="E115" s="135" t="s">
        <v>133</v>
      </c>
      <c r="F115" s="135"/>
      <c r="G115" s="135"/>
      <c r="H115" s="135"/>
      <c r="I115" s="135"/>
      <c r="J115" s="134"/>
      <c r="K115" s="135" t="s">
        <v>142</v>
      </c>
      <c r="L115" s="135"/>
      <c r="M115" s="135"/>
      <c r="N115" s="135"/>
      <c r="O115" s="135"/>
      <c r="P115" s="135"/>
      <c r="Q115" s="135"/>
      <c r="R115" s="135"/>
      <c r="S115" s="135"/>
      <c r="T115" s="135"/>
      <c r="U115" s="135"/>
      <c r="V115" s="135"/>
      <c r="W115" s="135"/>
      <c r="X115" s="135"/>
      <c r="Y115" s="135"/>
      <c r="Z115" s="135"/>
      <c r="AA115" s="135"/>
      <c r="AB115" s="135"/>
      <c r="AC115" s="135"/>
      <c r="AD115" s="135"/>
      <c r="AE115" s="135"/>
      <c r="AF115" s="135"/>
      <c r="AG115" s="136">
        <f>'001 - ZRN - most v km 5,948'!J32</f>
        <v>0</v>
      </c>
      <c r="AH115" s="134"/>
      <c r="AI115" s="134"/>
      <c r="AJ115" s="134"/>
      <c r="AK115" s="134"/>
      <c r="AL115" s="134"/>
      <c r="AM115" s="134"/>
      <c r="AN115" s="136">
        <f>SUM(AG115,AT115)</f>
        <v>0</v>
      </c>
      <c r="AO115" s="134"/>
      <c r="AP115" s="134"/>
      <c r="AQ115" s="137" t="s">
        <v>93</v>
      </c>
      <c r="AR115" s="73"/>
      <c r="AS115" s="138">
        <v>0</v>
      </c>
      <c r="AT115" s="139">
        <f>ROUND(SUM(AV115:AW115),2)</f>
        <v>0</v>
      </c>
      <c r="AU115" s="140">
        <f>'001 - ZRN - most v km 5,948'!P130</f>
        <v>0</v>
      </c>
      <c r="AV115" s="139">
        <f>'001 - ZRN - most v km 5,948'!J35</f>
        <v>0</v>
      </c>
      <c r="AW115" s="139">
        <f>'001 - ZRN - most v km 5,948'!J36</f>
        <v>0</v>
      </c>
      <c r="AX115" s="139">
        <f>'001 - ZRN - most v km 5,948'!J37</f>
        <v>0</v>
      </c>
      <c r="AY115" s="139">
        <f>'001 - ZRN - most v km 5,948'!J38</f>
        <v>0</v>
      </c>
      <c r="AZ115" s="139">
        <f>'001 - ZRN - most v km 5,948'!F35</f>
        <v>0</v>
      </c>
      <c r="BA115" s="139">
        <f>'001 - ZRN - most v km 5,948'!F36</f>
        <v>0</v>
      </c>
      <c r="BB115" s="139">
        <f>'001 - ZRN - most v km 5,948'!F37</f>
        <v>0</v>
      </c>
      <c r="BC115" s="139">
        <f>'001 - ZRN - most v km 5,948'!F38</f>
        <v>0</v>
      </c>
      <c r="BD115" s="141">
        <f>'001 - ZRN - most v km 5,948'!F39</f>
        <v>0</v>
      </c>
      <c r="BE115" s="4"/>
      <c r="BT115" s="142" t="s">
        <v>86</v>
      </c>
      <c r="BV115" s="142" t="s">
        <v>78</v>
      </c>
      <c r="BW115" s="142" t="s">
        <v>143</v>
      </c>
      <c r="BX115" s="142" t="s">
        <v>141</v>
      </c>
      <c r="CL115" s="142" t="s">
        <v>1</v>
      </c>
    </row>
    <row r="116" s="4" customFormat="1" ht="16.5" customHeight="1">
      <c r="A116" s="120" t="s">
        <v>80</v>
      </c>
      <c r="B116" s="71"/>
      <c r="C116" s="134"/>
      <c r="D116" s="134"/>
      <c r="E116" s="135" t="s">
        <v>136</v>
      </c>
      <c r="F116" s="135"/>
      <c r="G116" s="135"/>
      <c r="H116" s="135"/>
      <c r="I116" s="135"/>
      <c r="J116" s="134"/>
      <c r="K116" s="135" t="s">
        <v>137</v>
      </c>
      <c r="L116" s="135"/>
      <c r="M116" s="135"/>
      <c r="N116" s="135"/>
      <c r="O116" s="135"/>
      <c r="P116" s="135"/>
      <c r="Q116" s="135"/>
      <c r="R116" s="135"/>
      <c r="S116" s="135"/>
      <c r="T116" s="135"/>
      <c r="U116" s="135"/>
      <c r="V116" s="135"/>
      <c r="W116" s="135"/>
      <c r="X116" s="135"/>
      <c r="Y116" s="135"/>
      <c r="Z116" s="135"/>
      <c r="AA116" s="135"/>
      <c r="AB116" s="135"/>
      <c r="AC116" s="135"/>
      <c r="AD116" s="135"/>
      <c r="AE116" s="135"/>
      <c r="AF116" s="135"/>
      <c r="AG116" s="136">
        <f>'002 - VRN - most v km 5,948_01'!J32</f>
        <v>0</v>
      </c>
      <c r="AH116" s="134"/>
      <c r="AI116" s="134"/>
      <c r="AJ116" s="134"/>
      <c r="AK116" s="134"/>
      <c r="AL116" s="134"/>
      <c r="AM116" s="134"/>
      <c r="AN116" s="136">
        <f>SUM(AG116,AT116)</f>
        <v>0</v>
      </c>
      <c r="AO116" s="134"/>
      <c r="AP116" s="134"/>
      <c r="AQ116" s="137" t="s">
        <v>93</v>
      </c>
      <c r="AR116" s="73"/>
      <c r="AS116" s="138">
        <v>0</v>
      </c>
      <c r="AT116" s="139">
        <f>ROUND(SUM(AV116:AW116),2)</f>
        <v>0</v>
      </c>
      <c r="AU116" s="140">
        <f>'002 - VRN - most v km 5,948_01'!P124</f>
        <v>0</v>
      </c>
      <c r="AV116" s="139">
        <f>'002 - VRN - most v km 5,948_01'!J35</f>
        <v>0</v>
      </c>
      <c r="AW116" s="139">
        <f>'002 - VRN - most v km 5,948_01'!J36</f>
        <v>0</v>
      </c>
      <c r="AX116" s="139">
        <f>'002 - VRN - most v km 5,948_01'!J37</f>
        <v>0</v>
      </c>
      <c r="AY116" s="139">
        <f>'002 - VRN - most v km 5,948_01'!J38</f>
        <v>0</v>
      </c>
      <c r="AZ116" s="139">
        <f>'002 - VRN - most v km 5,948_01'!F35</f>
        <v>0</v>
      </c>
      <c r="BA116" s="139">
        <f>'002 - VRN - most v km 5,948_01'!F36</f>
        <v>0</v>
      </c>
      <c r="BB116" s="139">
        <f>'002 - VRN - most v km 5,948_01'!F37</f>
        <v>0</v>
      </c>
      <c r="BC116" s="139">
        <f>'002 - VRN - most v km 5,948_01'!F38</f>
        <v>0</v>
      </c>
      <c r="BD116" s="141">
        <f>'002 - VRN - most v km 5,948_01'!F39</f>
        <v>0</v>
      </c>
      <c r="BE116" s="4"/>
      <c r="BT116" s="142" t="s">
        <v>86</v>
      </c>
      <c r="BV116" s="142" t="s">
        <v>78</v>
      </c>
      <c r="BW116" s="142" t="s">
        <v>144</v>
      </c>
      <c r="BX116" s="142" t="s">
        <v>141</v>
      </c>
      <c r="CL116" s="142" t="s">
        <v>1</v>
      </c>
    </row>
    <row r="117" s="7" customFormat="1" ht="24.75" customHeight="1">
      <c r="A117" s="7"/>
      <c r="B117" s="121"/>
      <c r="C117" s="122"/>
      <c r="D117" s="123" t="s">
        <v>145</v>
      </c>
      <c r="E117" s="123"/>
      <c r="F117" s="123"/>
      <c r="G117" s="123"/>
      <c r="H117" s="123"/>
      <c r="I117" s="124"/>
      <c r="J117" s="123" t="s">
        <v>146</v>
      </c>
      <c r="K117" s="123"/>
      <c r="L117" s="123"/>
      <c r="M117" s="123"/>
      <c r="N117" s="123"/>
      <c r="O117" s="123"/>
      <c r="P117" s="123"/>
      <c r="Q117" s="123"/>
      <c r="R117" s="123"/>
      <c r="S117" s="123"/>
      <c r="T117" s="123"/>
      <c r="U117" s="123"/>
      <c r="V117" s="123"/>
      <c r="W117" s="123"/>
      <c r="X117" s="123"/>
      <c r="Y117" s="123"/>
      <c r="Z117" s="123"/>
      <c r="AA117" s="123"/>
      <c r="AB117" s="123"/>
      <c r="AC117" s="123"/>
      <c r="AD117" s="123"/>
      <c r="AE117" s="123"/>
      <c r="AF117" s="123"/>
      <c r="AG117" s="133">
        <f>ROUND(SUM(AG118:AG119),2)</f>
        <v>0</v>
      </c>
      <c r="AH117" s="124"/>
      <c r="AI117" s="124"/>
      <c r="AJ117" s="124"/>
      <c r="AK117" s="124"/>
      <c r="AL117" s="124"/>
      <c r="AM117" s="124"/>
      <c r="AN117" s="125">
        <f>SUM(AG117,AT117)</f>
        <v>0</v>
      </c>
      <c r="AO117" s="124"/>
      <c r="AP117" s="124"/>
      <c r="AQ117" s="126" t="s">
        <v>83</v>
      </c>
      <c r="AR117" s="127"/>
      <c r="AS117" s="128">
        <f>ROUND(SUM(AS118:AS119),2)</f>
        <v>0</v>
      </c>
      <c r="AT117" s="129">
        <f>ROUND(SUM(AV117:AW117),2)</f>
        <v>0</v>
      </c>
      <c r="AU117" s="130">
        <f>ROUND(SUM(AU118:AU119),5)</f>
        <v>0</v>
      </c>
      <c r="AV117" s="129">
        <f>ROUND(AZ117*L29,2)</f>
        <v>0</v>
      </c>
      <c r="AW117" s="129">
        <f>ROUND(BA117*L30,2)</f>
        <v>0</v>
      </c>
      <c r="AX117" s="129">
        <f>ROUND(BB117*L29,2)</f>
        <v>0</v>
      </c>
      <c r="AY117" s="129">
        <f>ROUND(BC117*L30,2)</f>
        <v>0</v>
      </c>
      <c r="AZ117" s="129">
        <f>ROUND(SUM(AZ118:AZ119),2)</f>
        <v>0</v>
      </c>
      <c r="BA117" s="129">
        <f>ROUND(SUM(BA118:BA119),2)</f>
        <v>0</v>
      </c>
      <c r="BB117" s="129">
        <f>ROUND(SUM(BB118:BB119),2)</f>
        <v>0</v>
      </c>
      <c r="BC117" s="129">
        <f>ROUND(SUM(BC118:BC119),2)</f>
        <v>0</v>
      </c>
      <c r="BD117" s="131">
        <f>ROUND(SUM(BD118:BD119),2)</f>
        <v>0</v>
      </c>
      <c r="BE117" s="7"/>
      <c r="BS117" s="132" t="s">
        <v>75</v>
      </c>
      <c r="BT117" s="132" t="s">
        <v>84</v>
      </c>
      <c r="BU117" s="132" t="s">
        <v>77</v>
      </c>
      <c r="BV117" s="132" t="s">
        <v>78</v>
      </c>
      <c r="BW117" s="132" t="s">
        <v>147</v>
      </c>
      <c r="BX117" s="132" t="s">
        <v>5</v>
      </c>
      <c r="CL117" s="132" t="s">
        <v>1</v>
      </c>
      <c r="CM117" s="132" t="s">
        <v>86</v>
      </c>
    </row>
    <row r="118" s="4" customFormat="1" ht="16.5" customHeight="1">
      <c r="A118" s="120" t="s">
        <v>80</v>
      </c>
      <c r="B118" s="71"/>
      <c r="C118" s="134"/>
      <c r="D118" s="134"/>
      <c r="E118" s="135" t="s">
        <v>133</v>
      </c>
      <c r="F118" s="135"/>
      <c r="G118" s="135"/>
      <c r="H118" s="135"/>
      <c r="I118" s="135"/>
      <c r="J118" s="134"/>
      <c r="K118" s="135" t="s">
        <v>148</v>
      </c>
      <c r="L118" s="135"/>
      <c r="M118" s="135"/>
      <c r="N118" s="135"/>
      <c r="O118" s="135"/>
      <c r="P118" s="135"/>
      <c r="Q118" s="135"/>
      <c r="R118" s="135"/>
      <c r="S118" s="135"/>
      <c r="T118" s="135"/>
      <c r="U118" s="135"/>
      <c r="V118" s="135"/>
      <c r="W118" s="135"/>
      <c r="X118" s="135"/>
      <c r="Y118" s="135"/>
      <c r="Z118" s="135"/>
      <c r="AA118" s="135"/>
      <c r="AB118" s="135"/>
      <c r="AC118" s="135"/>
      <c r="AD118" s="135"/>
      <c r="AE118" s="135"/>
      <c r="AF118" s="135"/>
      <c r="AG118" s="136">
        <f>'001 - ZRN - most v km 6,240'!J32</f>
        <v>0</v>
      </c>
      <c r="AH118" s="134"/>
      <c r="AI118" s="134"/>
      <c r="AJ118" s="134"/>
      <c r="AK118" s="134"/>
      <c r="AL118" s="134"/>
      <c r="AM118" s="134"/>
      <c r="AN118" s="136">
        <f>SUM(AG118,AT118)</f>
        <v>0</v>
      </c>
      <c r="AO118" s="134"/>
      <c r="AP118" s="134"/>
      <c r="AQ118" s="137" t="s">
        <v>93</v>
      </c>
      <c r="AR118" s="73"/>
      <c r="AS118" s="138">
        <v>0</v>
      </c>
      <c r="AT118" s="139">
        <f>ROUND(SUM(AV118:AW118),2)</f>
        <v>0</v>
      </c>
      <c r="AU118" s="140">
        <f>'001 - ZRN - most v km 6,240'!P129</f>
        <v>0</v>
      </c>
      <c r="AV118" s="139">
        <f>'001 - ZRN - most v km 6,240'!J35</f>
        <v>0</v>
      </c>
      <c r="AW118" s="139">
        <f>'001 - ZRN - most v km 6,240'!J36</f>
        <v>0</v>
      </c>
      <c r="AX118" s="139">
        <f>'001 - ZRN - most v km 6,240'!J37</f>
        <v>0</v>
      </c>
      <c r="AY118" s="139">
        <f>'001 - ZRN - most v km 6,240'!J38</f>
        <v>0</v>
      </c>
      <c r="AZ118" s="139">
        <f>'001 - ZRN - most v km 6,240'!F35</f>
        <v>0</v>
      </c>
      <c r="BA118" s="139">
        <f>'001 - ZRN - most v km 6,240'!F36</f>
        <v>0</v>
      </c>
      <c r="BB118" s="139">
        <f>'001 - ZRN - most v km 6,240'!F37</f>
        <v>0</v>
      </c>
      <c r="BC118" s="139">
        <f>'001 - ZRN - most v km 6,240'!F38</f>
        <v>0</v>
      </c>
      <c r="BD118" s="141">
        <f>'001 - ZRN - most v km 6,240'!F39</f>
        <v>0</v>
      </c>
      <c r="BE118" s="4"/>
      <c r="BT118" s="142" t="s">
        <v>86</v>
      </c>
      <c r="BV118" s="142" t="s">
        <v>78</v>
      </c>
      <c r="BW118" s="142" t="s">
        <v>149</v>
      </c>
      <c r="BX118" s="142" t="s">
        <v>147</v>
      </c>
      <c r="CL118" s="142" t="s">
        <v>1</v>
      </c>
    </row>
    <row r="119" s="4" customFormat="1" ht="16.5" customHeight="1">
      <c r="A119" s="120" t="s">
        <v>80</v>
      </c>
      <c r="B119" s="71"/>
      <c r="C119" s="134"/>
      <c r="D119" s="134"/>
      <c r="E119" s="135" t="s">
        <v>136</v>
      </c>
      <c r="F119" s="135"/>
      <c r="G119" s="135"/>
      <c r="H119" s="135"/>
      <c r="I119" s="135"/>
      <c r="J119" s="134"/>
      <c r="K119" s="135" t="s">
        <v>150</v>
      </c>
      <c r="L119" s="135"/>
      <c r="M119" s="135"/>
      <c r="N119" s="135"/>
      <c r="O119" s="135"/>
      <c r="P119" s="135"/>
      <c r="Q119" s="135"/>
      <c r="R119" s="135"/>
      <c r="S119" s="135"/>
      <c r="T119" s="135"/>
      <c r="U119" s="135"/>
      <c r="V119" s="135"/>
      <c r="W119" s="135"/>
      <c r="X119" s="135"/>
      <c r="Y119" s="135"/>
      <c r="Z119" s="135"/>
      <c r="AA119" s="135"/>
      <c r="AB119" s="135"/>
      <c r="AC119" s="135"/>
      <c r="AD119" s="135"/>
      <c r="AE119" s="135"/>
      <c r="AF119" s="135"/>
      <c r="AG119" s="136">
        <f>'002 - VRN - most v km 6,240'!J32</f>
        <v>0</v>
      </c>
      <c r="AH119" s="134"/>
      <c r="AI119" s="134"/>
      <c r="AJ119" s="134"/>
      <c r="AK119" s="134"/>
      <c r="AL119" s="134"/>
      <c r="AM119" s="134"/>
      <c r="AN119" s="136">
        <f>SUM(AG119,AT119)</f>
        <v>0</v>
      </c>
      <c r="AO119" s="134"/>
      <c r="AP119" s="134"/>
      <c r="AQ119" s="137" t="s">
        <v>93</v>
      </c>
      <c r="AR119" s="73"/>
      <c r="AS119" s="138">
        <v>0</v>
      </c>
      <c r="AT119" s="139">
        <f>ROUND(SUM(AV119:AW119),2)</f>
        <v>0</v>
      </c>
      <c r="AU119" s="140">
        <f>'002 - VRN - most v km 6,240'!P123</f>
        <v>0</v>
      </c>
      <c r="AV119" s="139">
        <f>'002 - VRN - most v km 6,240'!J35</f>
        <v>0</v>
      </c>
      <c r="AW119" s="139">
        <f>'002 - VRN - most v km 6,240'!J36</f>
        <v>0</v>
      </c>
      <c r="AX119" s="139">
        <f>'002 - VRN - most v km 6,240'!J37</f>
        <v>0</v>
      </c>
      <c r="AY119" s="139">
        <f>'002 - VRN - most v km 6,240'!J38</f>
        <v>0</v>
      </c>
      <c r="AZ119" s="139">
        <f>'002 - VRN - most v km 6,240'!F35</f>
        <v>0</v>
      </c>
      <c r="BA119" s="139">
        <f>'002 - VRN - most v km 6,240'!F36</f>
        <v>0</v>
      </c>
      <c r="BB119" s="139">
        <f>'002 - VRN - most v km 6,240'!F37</f>
        <v>0</v>
      </c>
      <c r="BC119" s="139">
        <f>'002 - VRN - most v km 6,240'!F38</f>
        <v>0</v>
      </c>
      <c r="BD119" s="141">
        <f>'002 - VRN - most v km 6,240'!F39</f>
        <v>0</v>
      </c>
      <c r="BE119" s="4"/>
      <c r="BT119" s="142" t="s">
        <v>86</v>
      </c>
      <c r="BV119" s="142" t="s">
        <v>78</v>
      </c>
      <c r="BW119" s="142" t="s">
        <v>151</v>
      </c>
      <c r="BX119" s="142" t="s">
        <v>147</v>
      </c>
      <c r="CL119" s="142" t="s">
        <v>1</v>
      </c>
    </row>
    <row r="120" s="7" customFormat="1" ht="24.75" customHeight="1">
      <c r="A120" s="7"/>
      <c r="B120" s="121"/>
      <c r="C120" s="122"/>
      <c r="D120" s="123" t="s">
        <v>152</v>
      </c>
      <c r="E120" s="123"/>
      <c r="F120" s="123"/>
      <c r="G120" s="123"/>
      <c r="H120" s="123"/>
      <c r="I120" s="124"/>
      <c r="J120" s="123" t="s">
        <v>153</v>
      </c>
      <c r="K120" s="123"/>
      <c r="L120" s="123"/>
      <c r="M120" s="123"/>
      <c r="N120" s="123"/>
      <c r="O120" s="123"/>
      <c r="P120" s="123"/>
      <c r="Q120" s="123"/>
      <c r="R120" s="123"/>
      <c r="S120" s="123"/>
      <c r="T120" s="123"/>
      <c r="U120" s="123"/>
      <c r="V120" s="123"/>
      <c r="W120" s="123"/>
      <c r="X120" s="123"/>
      <c r="Y120" s="123"/>
      <c r="Z120" s="123"/>
      <c r="AA120" s="123"/>
      <c r="AB120" s="123"/>
      <c r="AC120" s="123"/>
      <c r="AD120" s="123"/>
      <c r="AE120" s="123"/>
      <c r="AF120" s="123"/>
      <c r="AG120" s="133">
        <f>ROUND(SUM(AG121:AG122),2)</f>
        <v>0</v>
      </c>
      <c r="AH120" s="124"/>
      <c r="AI120" s="124"/>
      <c r="AJ120" s="124"/>
      <c r="AK120" s="124"/>
      <c r="AL120" s="124"/>
      <c r="AM120" s="124"/>
      <c r="AN120" s="125">
        <f>SUM(AG120,AT120)</f>
        <v>0</v>
      </c>
      <c r="AO120" s="124"/>
      <c r="AP120" s="124"/>
      <c r="AQ120" s="126" t="s">
        <v>83</v>
      </c>
      <c r="AR120" s="127"/>
      <c r="AS120" s="128">
        <f>ROUND(SUM(AS121:AS122),2)</f>
        <v>0</v>
      </c>
      <c r="AT120" s="129">
        <f>ROUND(SUM(AV120:AW120),2)</f>
        <v>0</v>
      </c>
      <c r="AU120" s="130">
        <f>ROUND(SUM(AU121:AU122),5)</f>
        <v>0</v>
      </c>
      <c r="AV120" s="129">
        <f>ROUND(AZ120*L29,2)</f>
        <v>0</v>
      </c>
      <c r="AW120" s="129">
        <f>ROUND(BA120*L30,2)</f>
        <v>0</v>
      </c>
      <c r="AX120" s="129">
        <f>ROUND(BB120*L29,2)</f>
        <v>0</v>
      </c>
      <c r="AY120" s="129">
        <f>ROUND(BC120*L30,2)</f>
        <v>0</v>
      </c>
      <c r="AZ120" s="129">
        <f>ROUND(SUM(AZ121:AZ122),2)</f>
        <v>0</v>
      </c>
      <c r="BA120" s="129">
        <f>ROUND(SUM(BA121:BA122),2)</f>
        <v>0</v>
      </c>
      <c r="BB120" s="129">
        <f>ROUND(SUM(BB121:BB122),2)</f>
        <v>0</v>
      </c>
      <c r="BC120" s="129">
        <f>ROUND(SUM(BC121:BC122),2)</f>
        <v>0</v>
      </c>
      <c r="BD120" s="131">
        <f>ROUND(SUM(BD121:BD122),2)</f>
        <v>0</v>
      </c>
      <c r="BE120" s="7"/>
      <c r="BS120" s="132" t="s">
        <v>75</v>
      </c>
      <c r="BT120" s="132" t="s">
        <v>84</v>
      </c>
      <c r="BU120" s="132" t="s">
        <v>77</v>
      </c>
      <c r="BV120" s="132" t="s">
        <v>78</v>
      </c>
      <c r="BW120" s="132" t="s">
        <v>154</v>
      </c>
      <c r="BX120" s="132" t="s">
        <v>5</v>
      </c>
      <c r="CL120" s="132" t="s">
        <v>1</v>
      </c>
      <c r="CM120" s="132" t="s">
        <v>86</v>
      </c>
    </row>
    <row r="121" s="4" customFormat="1" ht="16.5" customHeight="1">
      <c r="A121" s="120" t="s">
        <v>80</v>
      </c>
      <c r="B121" s="71"/>
      <c r="C121" s="134"/>
      <c r="D121" s="134"/>
      <c r="E121" s="135" t="s">
        <v>133</v>
      </c>
      <c r="F121" s="135"/>
      <c r="G121" s="135"/>
      <c r="H121" s="135"/>
      <c r="I121" s="135"/>
      <c r="J121" s="134"/>
      <c r="K121" s="135" t="s">
        <v>155</v>
      </c>
      <c r="L121" s="135"/>
      <c r="M121" s="135"/>
      <c r="N121" s="135"/>
      <c r="O121" s="135"/>
      <c r="P121" s="135"/>
      <c r="Q121" s="135"/>
      <c r="R121" s="135"/>
      <c r="S121" s="135"/>
      <c r="T121" s="135"/>
      <c r="U121" s="135"/>
      <c r="V121" s="135"/>
      <c r="W121" s="135"/>
      <c r="X121" s="135"/>
      <c r="Y121" s="135"/>
      <c r="Z121" s="135"/>
      <c r="AA121" s="135"/>
      <c r="AB121" s="135"/>
      <c r="AC121" s="135"/>
      <c r="AD121" s="135"/>
      <c r="AE121" s="135"/>
      <c r="AF121" s="135"/>
      <c r="AG121" s="136">
        <f>'001 - ZRN - most v km 6,463'!J32</f>
        <v>0</v>
      </c>
      <c r="AH121" s="134"/>
      <c r="AI121" s="134"/>
      <c r="AJ121" s="134"/>
      <c r="AK121" s="134"/>
      <c r="AL121" s="134"/>
      <c r="AM121" s="134"/>
      <c r="AN121" s="136">
        <f>SUM(AG121,AT121)</f>
        <v>0</v>
      </c>
      <c r="AO121" s="134"/>
      <c r="AP121" s="134"/>
      <c r="AQ121" s="137" t="s">
        <v>93</v>
      </c>
      <c r="AR121" s="73"/>
      <c r="AS121" s="138">
        <v>0</v>
      </c>
      <c r="AT121" s="139">
        <f>ROUND(SUM(AV121:AW121),2)</f>
        <v>0</v>
      </c>
      <c r="AU121" s="140">
        <f>'001 - ZRN - most v km 6,463'!P129</f>
        <v>0</v>
      </c>
      <c r="AV121" s="139">
        <f>'001 - ZRN - most v km 6,463'!J35</f>
        <v>0</v>
      </c>
      <c r="AW121" s="139">
        <f>'001 - ZRN - most v km 6,463'!J36</f>
        <v>0</v>
      </c>
      <c r="AX121" s="139">
        <f>'001 - ZRN - most v km 6,463'!J37</f>
        <v>0</v>
      </c>
      <c r="AY121" s="139">
        <f>'001 - ZRN - most v km 6,463'!J38</f>
        <v>0</v>
      </c>
      <c r="AZ121" s="139">
        <f>'001 - ZRN - most v km 6,463'!F35</f>
        <v>0</v>
      </c>
      <c r="BA121" s="139">
        <f>'001 - ZRN - most v km 6,463'!F36</f>
        <v>0</v>
      </c>
      <c r="BB121" s="139">
        <f>'001 - ZRN - most v km 6,463'!F37</f>
        <v>0</v>
      </c>
      <c r="BC121" s="139">
        <f>'001 - ZRN - most v km 6,463'!F38</f>
        <v>0</v>
      </c>
      <c r="BD121" s="141">
        <f>'001 - ZRN - most v km 6,463'!F39</f>
        <v>0</v>
      </c>
      <c r="BE121" s="4"/>
      <c r="BT121" s="142" t="s">
        <v>86</v>
      </c>
      <c r="BV121" s="142" t="s">
        <v>78</v>
      </c>
      <c r="BW121" s="142" t="s">
        <v>156</v>
      </c>
      <c r="BX121" s="142" t="s">
        <v>154</v>
      </c>
      <c r="CL121" s="142" t="s">
        <v>1</v>
      </c>
    </row>
    <row r="122" s="4" customFormat="1" ht="16.5" customHeight="1">
      <c r="A122" s="120" t="s">
        <v>80</v>
      </c>
      <c r="B122" s="71"/>
      <c r="C122" s="134"/>
      <c r="D122" s="134"/>
      <c r="E122" s="135" t="s">
        <v>136</v>
      </c>
      <c r="F122" s="135"/>
      <c r="G122" s="135"/>
      <c r="H122" s="135"/>
      <c r="I122" s="135"/>
      <c r="J122" s="134"/>
      <c r="K122" s="135" t="s">
        <v>157</v>
      </c>
      <c r="L122" s="135"/>
      <c r="M122" s="135"/>
      <c r="N122" s="135"/>
      <c r="O122" s="135"/>
      <c r="P122" s="135"/>
      <c r="Q122" s="135"/>
      <c r="R122" s="135"/>
      <c r="S122" s="135"/>
      <c r="T122" s="135"/>
      <c r="U122" s="135"/>
      <c r="V122" s="135"/>
      <c r="W122" s="135"/>
      <c r="X122" s="135"/>
      <c r="Y122" s="135"/>
      <c r="Z122" s="135"/>
      <c r="AA122" s="135"/>
      <c r="AB122" s="135"/>
      <c r="AC122" s="135"/>
      <c r="AD122" s="135"/>
      <c r="AE122" s="135"/>
      <c r="AF122" s="135"/>
      <c r="AG122" s="136">
        <f>'002 - VRN - most v km 6,463'!J32</f>
        <v>0</v>
      </c>
      <c r="AH122" s="134"/>
      <c r="AI122" s="134"/>
      <c r="AJ122" s="134"/>
      <c r="AK122" s="134"/>
      <c r="AL122" s="134"/>
      <c r="AM122" s="134"/>
      <c r="AN122" s="136">
        <f>SUM(AG122,AT122)</f>
        <v>0</v>
      </c>
      <c r="AO122" s="134"/>
      <c r="AP122" s="134"/>
      <c r="AQ122" s="137" t="s">
        <v>93</v>
      </c>
      <c r="AR122" s="73"/>
      <c r="AS122" s="138">
        <v>0</v>
      </c>
      <c r="AT122" s="139">
        <f>ROUND(SUM(AV122:AW122),2)</f>
        <v>0</v>
      </c>
      <c r="AU122" s="140">
        <f>'002 - VRN - most v km 6,463'!P123</f>
        <v>0</v>
      </c>
      <c r="AV122" s="139">
        <f>'002 - VRN - most v km 6,463'!J35</f>
        <v>0</v>
      </c>
      <c r="AW122" s="139">
        <f>'002 - VRN - most v km 6,463'!J36</f>
        <v>0</v>
      </c>
      <c r="AX122" s="139">
        <f>'002 - VRN - most v km 6,463'!J37</f>
        <v>0</v>
      </c>
      <c r="AY122" s="139">
        <f>'002 - VRN - most v km 6,463'!J38</f>
        <v>0</v>
      </c>
      <c r="AZ122" s="139">
        <f>'002 - VRN - most v km 6,463'!F35</f>
        <v>0</v>
      </c>
      <c r="BA122" s="139">
        <f>'002 - VRN - most v km 6,463'!F36</f>
        <v>0</v>
      </c>
      <c r="BB122" s="139">
        <f>'002 - VRN - most v km 6,463'!F37</f>
        <v>0</v>
      </c>
      <c r="BC122" s="139">
        <f>'002 - VRN - most v km 6,463'!F38</f>
        <v>0</v>
      </c>
      <c r="BD122" s="141">
        <f>'002 - VRN - most v km 6,463'!F39</f>
        <v>0</v>
      </c>
      <c r="BE122" s="4"/>
      <c r="BT122" s="142" t="s">
        <v>86</v>
      </c>
      <c r="BV122" s="142" t="s">
        <v>78</v>
      </c>
      <c r="BW122" s="142" t="s">
        <v>158</v>
      </c>
      <c r="BX122" s="142" t="s">
        <v>154</v>
      </c>
      <c r="CL122" s="142" t="s">
        <v>1</v>
      </c>
    </row>
    <row r="123" s="7" customFormat="1" ht="24.75" customHeight="1">
      <c r="A123" s="7"/>
      <c r="B123" s="121"/>
      <c r="C123" s="122"/>
      <c r="D123" s="123" t="s">
        <v>159</v>
      </c>
      <c r="E123" s="123"/>
      <c r="F123" s="123"/>
      <c r="G123" s="123"/>
      <c r="H123" s="123"/>
      <c r="I123" s="124"/>
      <c r="J123" s="123" t="s">
        <v>160</v>
      </c>
      <c r="K123" s="123"/>
      <c r="L123" s="123"/>
      <c r="M123" s="123"/>
      <c r="N123" s="123"/>
      <c r="O123" s="123"/>
      <c r="P123" s="123"/>
      <c r="Q123" s="123"/>
      <c r="R123" s="123"/>
      <c r="S123" s="123"/>
      <c r="T123" s="123"/>
      <c r="U123" s="123"/>
      <c r="V123" s="123"/>
      <c r="W123" s="123"/>
      <c r="X123" s="123"/>
      <c r="Y123" s="123"/>
      <c r="Z123" s="123"/>
      <c r="AA123" s="123"/>
      <c r="AB123" s="123"/>
      <c r="AC123" s="123"/>
      <c r="AD123" s="123"/>
      <c r="AE123" s="123"/>
      <c r="AF123" s="123"/>
      <c r="AG123" s="133">
        <f>ROUND(SUM(AG124:AG126),2)</f>
        <v>0</v>
      </c>
      <c r="AH123" s="124"/>
      <c r="AI123" s="124"/>
      <c r="AJ123" s="124"/>
      <c r="AK123" s="124"/>
      <c r="AL123" s="124"/>
      <c r="AM123" s="124"/>
      <c r="AN123" s="125">
        <f>SUM(AG123,AT123)</f>
        <v>0</v>
      </c>
      <c r="AO123" s="124"/>
      <c r="AP123" s="124"/>
      <c r="AQ123" s="126" t="s">
        <v>83</v>
      </c>
      <c r="AR123" s="127"/>
      <c r="AS123" s="128">
        <f>ROUND(SUM(AS124:AS126),2)</f>
        <v>0</v>
      </c>
      <c r="AT123" s="129">
        <f>ROUND(SUM(AV123:AW123),2)</f>
        <v>0</v>
      </c>
      <c r="AU123" s="130">
        <f>ROUND(SUM(AU124:AU126),5)</f>
        <v>0</v>
      </c>
      <c r="AV123" s="129">
        <f>ROUND(AZ123*L29,2)</f>
        <v>0</v>
      </c>
      <c r="AW123" s="129">
        <f>ROUND(BA123*L30,2)</f>
        <v>0</v>
      </c>
      <c r="AX123" s="129">
        <f>ROUND(BB123*L29,2)</f>
        <v>0</v>
      </c>
      <c r="AY123" s="129">
        <f>ROUND(BC123*L30,2)</f>
        <v>0</v>
      </c>
      <c r="AZ123" s="129">
        <f>ROUND(SUM(AZ124:AZ126),2)</f>
        <v>0</v>
      </c>
      <c r="BA123" s="129">
        <f>ROUND(SUM(BA124:BA126),2)</f>
        <v>0</v>
      </c>
      <c r="BB123" s="129">
        <f>ROUND(SUM(BB124:BB126),2)</f>
        <v>0</v>
      </c>
      <c r="BC123" s="129">
        <f>ROUND(SUM(BC124:BC126),2)</f>
        <v>0</v>
      </c>
      <c r="BD123" s="131">
        <f>ROUND(SUM(BD124:BD126),2)</f>
        <v>0</v>
      </c>
      <c r="BE123" s="7"/>
      <c r="BS123" s="132" t="s">
        <v>75</v>
      </c>
      <c r="BT123" s="132" t="s">
        <v>84</v>
      </c>
      <c r="BU123" s="132" t="s">
        <v>77</v>
      </c>
      <c r="BV123" s="132" t="s">
        <v>78</v>
      </c>
      <c r="BW123" s="132" t="s">
        <v>161</v>
      </c>
      <c r="BX123" s="132" t="s">
        <v>5</v>
      </c>
      <c r="CL123" s="132" t="s">
        <v>1</v>
      </c>
      <c r="CM123" s="132" t="s">
        <v>86</v>
      </c>
    </row>
    <row r="124" s="4" customFormat="1" ht="16.5" customHeight="1">
      <c r="A124" s="120" t="s">
        <v>80</v>
      </c>
      <c r="B124" s="71"/>
      <c r="C124" s="134"/>
      <c r="D124" s="134"/>
      <c r="E124" s="135" t="s">
        <v>133</v>
      </c>
      <c r="F124" s="135"/>
      <c r="G124" s="135"/>
      <c r="H124" s="135"/>
      <c r="I124" s="135"/>
      <c r="J124" s="134"/>
      <c r="K124" s="135" t="s">
        <v>162</v>
      </c>
      <c r="L124" s="135"/>
      <c r="M124" s="135"/>
      <c r="N124" s="135"/>
      <c r="O124" s="135"/>
      <c r="P124" s="135"/>
      <c r="Q124" s="135"/>
      <c r="R124" s="135"/>
      <c r="S124" s="135"/>
      <c r="T124" s="135"/>
      <c r="U124" s="135"/>
      <c r="V124" s="135"/>
      <c r="W124" s="135"/>
      <c r="X124" s="135"/>
      <c r="Y124" s="135"/>
      <c r="Z124" s="135"/>
      <c r="AA124" s="135"/>
      <c r="AB124" s="135"/>
      <c r="AC124" s="135"/>
      <c r="AD124" s="135"/>
      <c r="AE124" s="135"/>
      <c r="AF124" s="135"/>
      <c r="AG124" s="136">
        <f>'001 - ZRN - most v km 6,706'!J32</f>
        <v>0</v>
      </c>
      <c r="AH124" s="134"/>
      <c r="AI124" s="134"/>
      <c r="AJ124" s="134"/>
      <c r="AK124" s="134"/>
      <c r="AL124" s="134"/>
      <c r="AM124" s="134"/>
      <c r="AN124" s="136">
        <f>SUM(AG124,AT124)</f>
        <v>0</v>
      </c>
      <c r="AO124" s="134"/>
      <c r="AP124" s="134"/>
      <c r="AQ124" s="137" t="s">
        <v>93</v>
      </c>
      <c r="AR124" s="73"/>
      <c r="AS124" s="138">
        <v>0</v>
      </c>
      <c r="AT124" s="139">
        <f>ROUND(SUM(AV124:AW124),2)</f>
        <v>0</v>
      </c>
      <c r="AU124" s="140">
        <f>'001 - ZRN - most v km 6,706'!P131</f>
        <v>0</v>
      </c>
      <c r="AV124" s="139">
        <f>'001 - ZRN - most v km 6,706'!J35</f>
        <v>0</v>
      </c>
      <c r="AW124" s="139">
        <f>'001 - ZRN - most v km 6,706'!J36</f>
        <v>0</v>
      </c>
      <c r="AX124" s="139">
        <f>'001 - ZRN - most v km 6,706'!J37</f>
        <v>0</v>
      </c>
      <c r="AY124" s="139">
        <f>'001 - ZRN - most v km 6,706'!J38</f>
        <v>0</v>
      </c>
      <c r="AZ124" s="139">
        <f>'001 - ZRN - most v km 6,706'!F35</f>
        <v>0</v>
      </c>
      <c r="BA124" s="139">
        <f>'001 - ZRN - most v km 6,706'!F36</f>
        <v>0</v>
      </c>
      <c r="BB124" s="139">
        <f>'001 - ZRN - most v km 6,706'!F37</f>
        <v>0</v>
      </c>
      <c r="BC124" s="139">
        <f>'001 - ZRN - most v km 6,706'!F38</f>
        <v>0</v>
      </c>
      <c r="BD124" s="141">
        <f>'001 - ZRN - most v km 6,706'!F39</f>
        <v>0</v>
      </c>
      <c r="BE124" s="4"/>
      <c r="BT124" s="142" t="s">
        <v>86</v>
      </c>
      <c r="BV124" s="142" t="s">
        <v>78</v>
      </c>
      <c r="BW124" s="142" t="s">
        <v>163</v>
      </c>
      <c r="BX124" s="142" t="s">
        <v>161</v>
      </c>
      <c r="CL124" s="142" t="s">
        <v>1</v>
      </c>
    </row>
    <row r="125" s="4" customFormat="1" ht="16.5" customHeight="1">
      <c r="A125" s="120" t="s">
        <v>80</v>
      </c>
      <c r="B125" s="71"/>
      <c r="C125" s="134"/>
      <c r="D125" s="134"/>
      <c r="E125" s="135" t="s">
        <v>136</v>
      </c>
      <c r="F125" s="135"/>
      <c r="G125" s="135"/>
      <c r="H125" s="135"/>
      <c r="I125" s="135"/>
      <c r="J125" s="134"/>
      <c r="K125" s="135" t="s">
        <v>164</v>
      </c>
      <c r="L125" s="135"/>
      <c r="M125" s="135"/>
      <c r="N125" s="135"/>
      <c r="O125" s="135"/>
      <c r="P125" s="135"/>
      <c r="Q125" s="135"/>
      <c r="R125" s="135"/>
      <c r="S125" s="135"/>
      <c r="T125" s="135"/>
      <c r="U125" s="135"/>
      <c r="V125" s="135"/>
      <c r="W125" s="135"/>
      <c r="X125" s="135"/>
      <c r="Y125" s="135"/>
      <c r="Z125" s="135"/>
      <c r="AA125" s="135"/>
      <c r="AB125" s="135"/>
      <c r="AC125" s="135"/>
      <c r="AD125" s="135"/>
      <c r="AE125" s="135"/>
      <c r="AF125" s="135"/>
      <c r="AG125" s="136">
        <f>'002 - ZRN - most v km 6,7...'!J32</f>
        <v>0</v>
      </c>
      <c r="AH125" s="134"/>
      <c r="AI125" s="134"/>
      <c r="AJ125" s="134"/>
      <c r="AK125" s="134"/>
      <c r="AL125" s="134"/>
      <c r="AM125" s="134"/>
      <c r="AN125" s="136">
        <f>SUM(AG125,AT125)</f>
        <v>0</v>
      </c>
      <c r="AO125" s="134"/>
      <c r="AP125" s="134"/>
      <c r="AQ125" s="137" t="s">
        <v>93</v>
      </c>
      <c r="AR125" s="73"/>
      <c r="AS125" s="138">
        <v>0</v>
      </c>
      <c r="AT125" s="139">
        <f>ROUND(SUM(AV125:AW125),2)</f>
        <v>0</v>
      </c>
      <c r="AU125" s="140">
        <f>'002 - ZRN - most v km 6,7...'!P123</f>
        <v>0</v>
      </c>
      <c r="AV125" s="139">
        <f>'002 - ZRN - most v km 6,7...'!J35</f>
        <v>0</v>
      </c>
      <c r="AW125" s="139">
        <f>'002 - ZRN - most v km 6,7...'!J36</f>
        <v>0</v>
      </c>
      <c r="AX125" s="139">
        <f>'002 - ZRN - most v km 6,7...'!J37</f>
        <v>0</v>
      </c>
      <c r="AY125" s="139">
        <f>'002 - ZRN - most v km 6,7...'!J38</f>
        <v>0</v>
      </c>
      <c r="AZ125" s="139">
        <f>'002 - ZRN - most v km 6,7...'!F35</f>
        <v>0</v>
      </c>
      <c r="BA125" s="139">
        <f>'002 - ZRN - most v km 6,7...'!F36</f>
        <v>0</v>
      </c>
      <c r="BB125" s="139">
        <f>'002 - ZRN - most v km 6,7...'!F37</f>
        <v>0</v>
      </c>
      <c r="BC125" s="139">
        <f>'002 - ZRN - most v km 6,7...'!F38</f>
        <v>0</v>
      </c>
      <c r="BD125" s="141">
        <f>'002 - ZRN - most v km 6,7...'!F39</f>
        <v>0</v>
      </c>
      <c r="BE125" s="4"/>
      <c r="BT125" s="142" t="s">
        <v>86</v>
      </c>
      <c r="BV125" s="142" t="s">
        <v>78</v>
      </c>
      <c r="BW125" s="142" t="s">
        <v>165</v>
      </c>
      <c r="BX125" s="142" t="s">
        <v>161</v>
      </c>
      <c r="CL125" s="142" t="s">
        <v>1</v>
      </c>
    </row>
    <row r="126" s="4" customFormat="1" ht="16.5" customHeight="1">
      <c r="A126" s="120" t="s">
        <v>80</v>
      </c>
      <c r="B126" s="71"/>
      <c r="C126" s="134"/>
      <c r="D126" s="134"/>
      <c r="E126" s="135" t="s">
        <v>166</v>
      </c>
      <c r="F126" s="135"/>
      <c r="G126" s="135"/>
      <c r="H126" s="135"/>
      <c r="I126" s="135"/>
      <c r="J126" s="134"/>
      <c r="K126" s="135" t="s">
        <v>167</v>
      </c>
      <c r="L126" s="135"/>
      <c r="M126" s="135"/>
      <c r="N126" s="135"/>
      <c r="O126" s="135"/>
      <c r="P126" s="135"/>
      <c r="Q126" s="135"/>
      <c r="R126" s="135"/>
      <c r="S126" s="135"/>
      <c r="T126" s="135"/>
      <c r="U126" s="135"/>
      <c r="V126" s="135"/>
      <c r="W126" s="135"/>
      <c r="X126" s="135"/>
      <c r="Y126" s="135"/>
      <c r="Z126" s="135"/>
      <c r="AA126" s="135"/>
      <c r="AB126" s="135"/>
      <c r="AC126" s="135"/>
      <c r="AD126" s="135"/>
      <c r="AE126" s="135"/>
      <c r="AF126" s="135"/>
      <c r="AG126" s="136">
        <f>'003 - VRN - most v km 6,706'!J32</f>
        <v>0</v>
      </c>
      <c r="AH126" s="134"/>
      <c r="AI126" s="134"/>
      <c r="AJ126" s="134"/>
      <c r="AK126" s="134"/>
      <c r="AL126" s="134"/>
      <c r="AM126" s="134"/>
      <c r="AN126" s="136">
        <f>SUM(AG126,AT126)</f>
        <v>0</v>
      </c>
      <c r="AO126" s="134"/>
      <c r="AP126" s="134"/>
      <c r="AQ126" s="137" t="s">
        <v>93</v>
      </c>
      <c r="AR126" s="73"/>
      <c r="AS126" s="138">
        <v>0</v>
      </c>
      <c r="AT126" s="139">
        <f>ROUND(SUM(AV126:AW126),2)</f>
        <v>0</v>
      </c>
      <c r="AU126" s="140">
        <f>'003 - VRN - most v km 6,706'!P124</f>
        <v>0</v>
      </c>
      <c r="AV126" s="139">
        <f>'003 - VRN - most v km 6,706'!J35</f>
        <v>0</v>
      </c>
      <c r="AW126" s="139">
        <f>'003 - VRN - most v km 6,706'!J36</f>
        <v>0</v>
      </c>
      <c r="AX126" s="139">
        <f>'003 - VRN - most v km 6,706'!J37</f>
        <v>0</v>
      </c>
      <c r="AY126" s="139">
        <f>'003 - VRN - most v km 6,706'!J38</f>
        <v>0</v>
      </c>
      <c r="AZ126" s="139">
        <f>'003 - VRN - most v km 6,706'!F35</f>
        <v>0</v>
      </c>
      <c r="BA126" s="139">
        <f>'003 - VRN - most v km 6,706'!F36</f>
        <v>0</v>
      </c>
      <c r="BB126" s="139">
        <f>'003 - VRN - most v km 6,706'!F37</f>
        <v>0</v>
      </c>
      <c r="BC126" s="139">
        <f>'003 - VRN - most v km 6,706'!F38</f>
        <v>0</v>
      </c>
      <c r="BD126" s="141">
        <f>'003 - VRN - most v km 6,706'!F39</f>
        <v>0</v>
      </c>
      <c r="BE126" s="4"/>
      <c r="BT126" s="142" t="s">
        <v>86</v>
      </c>
      <c r="BV126" s="142" t="s">
        <v>78</v>
      </c>
      <c r="BW126" s="142" t="s">
        <v>168</v>
      </c>
      <c r="BX126" s="142" t="s">
        <v>161</v>
      </c>
      <c r="CL126" s="142" t="s">
        <v>1</v>
      </c>
    </row>
    <row r="127" s="7" customFormat="1" ht="24.75" customHeight="1">
      <c r="A127" s="7"/>
      <c r="B127" s="121"/>
      <c r="C127" s="122"/>
      <c r="D127" s="123" t="s">
        <v>169</v>
      </c>
      <c r="E127" s="123"/>
      <c r="F127" s="123"/>
      <c r="G127" s="123"/>
      <c r="H127" s="123"/>
      <c r="I127" s="124"/>
      <c r="J127" s="123" t="s">
        <v>170</v>
      </c>
      <c r="K127" s="123"/>
      <c r="L127" s="123"/>
      <c r="M127" s="123"/>
      <c r="N127" s="123"/>
      <c r="O127" s="123"/>
      <c r="P127" s="123"/>
      <c r="Q127" s="123"/>
      <c r="R127" s="123"/>
      <c r="S127" s="123"/>
      <c r="T127" s="123"/>
      <c r="U127" s="123"/>
      <c r="V127" s="123"/>
      <c r="W127" s="123"/>
      <c r="X127" s="123"/>
      <c r="Y127" s="123"/>
      <c r="Z127" s="123"/>
      <c r="AA127" s="123"/>
      <c r="AB127" s="123"/>
      <c r="AC127" s="123"/>
      <c r="AD127" s="123"/>
      <c r="AE127" s="123"/>
      <c r="AF127" s="123"/>
      <c r="AG127" s="133">
        <f>ROUND(SUM(AG128:AG130),2)</f>
        <v>0</v>
      </c>
      <c r="AH127" s="124"/>
      <c r="AI127" s="124"/>
      <c r="AJ127" s="124"/>
      <c r="AK127" s="124"/>
      <c r="AL127" s="124"/>
      <c r="AM127" s="124"/>
      <c r="AN127" s="125">
        <f>SUM(AG127,AT127)</f>
        <v>0</v>
      </c>
      <c r="AO127" s="124"/>
      <c r="AP127" s="124"/>
      <c r="AQ127" s="126" t="s">
        <v>83</v>
      </c>
      <c r="AR127" s="127"/>
      <c r="AS127" s="128">
        <f>ROUND(SUM(AS128:AS130),2)</f>
        <v>0</v>
      </c>
      <c r="AT127" s="129">
        <f>ROUND(SUM(AV127:AW127),2)</f>
        <v>0</v>
      </c>
      <c r="AU127" s="130">
        <f>ROUND(SUM(AU128:AU130),5)</f>
        <v>0</v>
      </c>
      <c r="AV127" s="129">
        <f>ROUND(AZ127*L29,2)</f>
        <v>0</v>
      </c>
      <c r="AW127" s="129">
        <f>ROUND(BA127*L30,2)</f>
        <v>0</v>
      </c>
      <c r="AX127" s="129">
        <f>ROUND(BB127*L29,2)</f>
        <v>0</v>
      </c>
      <c r="AY127" s="129">
        <f>ROUND(BC127*L30,2)</f>
        <v>0</v>
      </c>
      <c r="AZ127" s="129">
        <f>ROUND(SUM(AZ128:AZ130),2)</f>
        <v>0</v>
      </c>
      <c r="BA127" s="129">
        <f>ROUND(SUM(BA128:BA130),2)</f>
        <v>0</v>
      </c>
      <c r="BB127" s="129">
        <f>ROUND(SUM(BB128:BB130),2)</f>
        <v>0</v>
      </c>
      <c r="BC127" s="129">
        <f>ROUND(SUM(BC128:BC130),2)</f>
        <v>0</v>
      </c>
      <c r="BD127" s="131">
        <f>ROUND(SUM(BD128:BD130),2)</f>
        <v>0</v>
      </c>
      <c r="BE127" s="7"/>
      <c r="BS127" s="132" t="s">
        <v>75</v>
      </c>
      <c r="BT127" s="132" t="s">
        <v>84</v>
      </c>
      <c r="BU127" s="132" t="s">
        <v>77</v>
      </c>
      <c r="BV127" s="132" t="s">
        <v>78</v>
      </c>
      <c r="BW127" s="132" t="s">
        <v>171</v>
      </c>
      <c r="BX127" s="132" t="s">
        <v>5</v>
      </c>
      <c r="CL127" s="132" t="s">
        <v>1</v>
      </c>
      <c r="CM127" s="132" t="s">
        <v>86</v>
      </c>
    </row>
    <row r="128" s="4" customFormat="1" ht="16.5" customHeight="1">
      <c r="A128" s="120" t="s">
        <v>80</v>
      </c>
      <c r="B128" s="71"/>
      <c r="C128" s="134"/>
      <c r="D128" s="134"/>
      <c r="E128" s="135" t="s">
        <v>133</v>
      </c>
      <c r="F128" s="135"/>
      <c r="G128" s="135"/>
      <c r="H128" s="135"/>
      <c r="I128" s="135"/>
      <c r="J128" s="134"/>
      <c r="K128" s="135" t="s">
        <v>172</v>
      </c>
      <c r="L128" s="135"/>
      <c r="M128" s="135"/>
      <c r="N128" s="135"/>
      <c r="O128" s="135"/>
      <c r="P128" s="135"/>
      <c r="Q128" s="135"/>
      <c r="R128" s="135"/>
      <c r="S128" s="135"/>
      <c r="T128" s="135"/>
      <c r="U128" s="135"/>
      <c r="V128" s="135"/>
      <c r="W128" s="135"/>
      <c r="X128" s="135"/>
      <c r="Y128" s="135"/>
      <c r="Z128" s="135"/>
      <c r="AA128" s="135"/>
      <c r="AB128" s="135"/>
      <c r="AC128" s="135"/>
      <c r="AD128" s="135"/>
      <c r="AE128" s="135"/>
      <c r="AF128" s="135"/>
      <c r="AG128" s="136">
        <f>'001 - ZRN - most v km 7,021'!J32</f>
        <v>0</v>
      </c>
      <c r="AH128" s="134"/>
      <c r="AI128" s="134"/>
      <c r="AJ128" s="134"/>
      <c r="AK128" s="134"/>
      <c r="AL128" s="134"/>
      <c r="AM128" s="134"/>
      <c r="AN128" s="136">
        <f>SUM(AG128,AT128)</f>
        <v>0</v>
      </c>
      <c r="AO128" s="134"/>
      <c r="AP128" s="134"/>
      <c r="AQ128" s="137" t="s">
        <v>93</v>
      </c>
      <c r="AR128" s="73"/>
      <c r="AS128" s="138">
        <v>0</v>
      </c>
      <c r="AT128" s="139">
        <f>ROUND(SUM(AV128:AW128),2)</f>
        <v>0</v>
      </c>
      <c r="AU128" s="140">
        <f>'001 - ZRN - most v km 7,021'!P131</f>
        <v>0</v>
      </c>
      <c r="AV128" s="139">
        <f>'001 - ZRN - most v km 7,021'!J35</f>
        <v>0</v>
      </c>
      <c r="AW128" s="139">
        <f>'001 - ZRN - most v km 7,021'!J36</f>
        <v>0</v>
      </c>
      <c r="AX128" s="139">
        <f>'001 - ZRN - most v km 7,021'!J37</f>
        <v>0</v>
      </c>
      <c r="AY128" s="139">
        <f>'001 - ZRN - most v km 7,021'!J38</f>
        <v>0</v>
      </c>
      <c r="AZ128" s="139">
        <f>'001 - ZRN - most v km 7,021'!F35</f>
        <v>0</v>
      </c>
      <c r="BA128" s="139">
        <f>'001 - ZRN - most v km 7,021'!F36</f>
        <v>0</v>
      </c>
      <c r="BB128" s="139">
        <f>'001 - ZRN - most v km 7,021'!F37</f>
        <v>0</v>
      </c>
      <c r="BC128" s="139">
        <f>'001 - ZRN - most v km 7,021'!F38</f>
        <v>0</v>
      </c>
      <c r="BD128" s="141">
        <f>'001 - ZRN - most v km 7,021'!F39</f>
        <v>0</v>
      </c>
      <c r="BE128" s="4"/>
      <c r="BT128" s="142" t="s">
        <v>86</v>
      </c>
      <c r="BV128" s="142" t="s">
        <v>78</v>
      </c>
      <c r="BW128" s="142" t="s">
        <v>173</v>
      </c>
      <c r="BX128" s="142" t="s">
        <v>171</v>
      </c>
      <c r="CL128" s="142" t="s">
        <v>1</v>
      </c>
    </row>
    <row r="129" s="4" customFormat="1" ht="16.5" customHeight="1">
      <c r="A129" s="120" t="s">
        <v>80</v>
      </c>
      <c r="B129" s="71"/>
      <c r="C129" s="134"/>
      <c r="D129" s="134"/>
      <c r="E129" s="135" t="s">
        <v>136</v>
      </c>
      <c r="F129" s="135"/>
      <c r="G129" s="135"/>
      <c r="H129" s="135"/>
      <c r="I129" s="135"/>
      <c r="J129" s="134"/>
      <c r="K129" s="135" t="s">
        <v>174</v>
      </c>
      <c r="L129" s="135"/>
      <c r="M129" s="135"/>
      <c r="N129" s="135"/>
      <c r="O129" s="135"/>
      <c r="P129" s="135"/>
      <c r="Q129" s="135"/>
      <c r="R129" s="135"/>
      <c r="S129" s="135"/>
      <c r="T129" s="135"/>
      <c r="U129" s="135"/>
      <c r="V129" s="135"/>
      <c r="W129" s="135"/>
      <c r="X129" s="135"/>
      <c r="Y129" s="135"/>
      <c r="Z129" s="135"/>
      <c r="AA129" s="135"/>
      <c r="AB129" s="135"/>
      <c r="AC129" s="135"/>
      <c r="AD129" s="135"/>
      <c r="AE129" s="135"/>
      <c r="AF129" s="135"/>
      <c r="AG129" s="136">
        <f>'002 - ZRN - most v km 7,0...'!J32</f>
        <v>0</v>
      </c>
      <c r="AH129" s="134"/>
      <c r="AI129" s="134"/>
      <c r="AJ129" s="134"/>
      <c r="AK129" s="134"/>
      <c r="AL129" s="134"/>
      <c r="AM129" s="134"/>
      <c r="AN129" s="136">
        <f>SUM(AG129,AT129)</f>
        <v>0</v>
      </c>
      <c r="AO129" s="134"/>
      <c r="AP129" s="134"/>
      <c r="AQ129" s="137" t="s">
        <v>93</v>
      </c>
      <c r="AR129" s="73"/>
      <c r="AS129" s="138">
        <v>0</v>
      </c>
      <c r="AT129" s="139">
        <f>ROUND(SUM(AV129:AW129),2)</f>
        <v>0</v>
      </c>
      <c r="AU129" s="140">
        <f>'002 - ZRN - most v km 7,0...'!P123</f>
        <v>0</v>
      </c>
      <c r="AV129" s="139">
        <f>'002 - ZRN - most v km 7,0...'!J35</f>
        <v>0</v>
      </c>
      <c r="AW129" s="139">
        <f>'002 - ZRN - most v km 7,0...'!J36</f>
        <v>0</v>
      </c>
      <c r="AX129" s="139">
        <f>'002 - ZRN - most v km 7,0...'!J37</f>
        <v>0</v>
      </c>
      <c r="AY129" s="139">
        <f>'002 - ZRN - most v km 7,0...'!J38</f>
        <v>0</v>
      </c>
      <c r="AZ129" s="139">
        <f>'002 - ZRN - most v km 7,0...'!F35</f>
        <v>0</v>
      </c>
      <c r="BA129" s="139">
        <f>'002 - ZRN - most v km 7,0...'!F36</f>
        <v>0</v>
      </c>
      <c r="BB129" s="139">
        <f>'002 - ZRN - most v km 7,0...'!F37</f>
        <v>0</v>
      </c>
      <c r="BC129" s="139">
        <f>'002 - ZRN - most v km 7,0...'!F38</f>
        <v>0</v>
      </c>
      <c r="BD129" s="141">
        <f>'002 - ZRN - most v km 7,0...'!F39</f>
        <v>0</v>
      </c>
      <c r="BE129" s="4"/>
      <c r="BT129" s="142" t="s">
        <v>86</v>
      </c>
      <c r="BV129" s="142" t="s">
        <v>78</v>
      </c>
      <c r="BW129" s="142" t="s">
        <v>175</v>
      </c>
      <c r="BX129" s="142" t="s">
        <v>171</v>
      </c>
      <c r="CL129" s="142" t="s">
        <v>1</v>
      </c>
    </row>
    <row r="130" s="4" customFormat="1" ht="16.5" customHeight="1">
      <c r="A130" s="120" t="s">
        <v>80</v>
      </c>
      <c r="B130" s="71"/>
      <c r="C130" s="134"/>
      <c r="D130" s="134"/>
      <c r="E130" s="135" t="s">
        <v>166</v>
      </c>
      <c r="F130" s="135"/>
      <c r="G130" s="135"/>
      <c r="H130" s="135"/>
      <c r="I130" s="135"/>
      <c r="J130" s="134"/>
      <c r="K130" s="135" t="s">
        <v>176</v>
      </c>
      <c r="L130" s="135"/>
      <c r="M130" s="135"/>
      <c r="N130" s="135"/>
      <c r="O130" s="135"/>
      <c r="P130" s="135"/>
      <c r="Q130" s="135"/>
      <c r="R130" s="135"/>
      <c r="S130" s="135"/>
      <c r="T130" s="135"/>
      <c r="U130" s="135"/>
      <c r="V130" s="135"/>
      <c r="W130" s="135"/>
      <c r="X130" s="135"/>
      <c r="Y130" s="135"/>
      <c r="Z130" s="135"/>
      <c r="AA130" s="135"/>
      <c r="AB130" s="135"/>
      <c r="AC130" s="135"/>
      <c r="AD130" s="135"/>
      <c r="AE130" s="135"/>
      <c r="AF130" s="135"/>
      <c r="AG130" s="136">
        <f>'003 - VRN - most v km 7,021'!J32</f>
        <v>0</v>
      </c>
      <c r="AH130" s="134"/>
      <c r="AI130" s="134"/>
      <c r="AJ130" s="134"/>
      <c r="AK130" s="134"/>
      <c r="AL130" s="134"/>
      <c r="AM130" s="134"/>
      <c r="AN130" s="136">
        <f>SUM(AG130,AT130)</f>
        <v>0</v>
      </c>
      <c r="AO130" s="134"/>
      <c r="AP130" s="134"/>
      <c r="AQ130" s="137" t="s">
        <v>93</v>
      </c>
      <c r="AR130" s="73"/>
      <c r="AS130" s="138">
        <v>0</v>
      </c>
      <c r="AT130" s="139">
        <f>ROUND(SUM(AV130:AW130),2)</f>
        <v>0</v>
      </c>
      <c r="AU130" s="140">
        <f>'003 - VRN - most v km 7,021'!P124</f>
        <v>0</v>
      </c>
      <c r="AV130" s="139">
        <f>'003 - VRN - most v km 7,021'!J35</f>
        <v>0</v>
      </c>
      <c r="AW130" s="139">
        <f>'003 - VRN - most v km 7,021'!J36</f>
        <v>0</v>
      </c>
      <c r="AX130" s="139">
        <f>'003 - VRN - most v km 7,021'!J37</f>
        <v>0</v>
      </c>
      <c r="AY130" s="139">
        <f>'003 - VRN - most v km 7,021'!J38</f>
        <v>0</v>
      </c>
      <c r="AZ130" s="139">
        <f>'003 - VRN - most v km 7,021'!F35</f>
        <v>0</v>
      </c>
      <c r="BA130" s="139">
        <f>'003 - VRN - most v km 7,021'!F36</f>
        <v>0</v>
      </c>
      <c r="BB130" s="139">
        <f>'003 - VRN - most v km 7,021'!F37</f>
        <v>0</v>
      </c>
      <c r="BC130" s="139">
        <f>'003 - VRN - most v km 7,021'!F38</f>
        <v>0</v>
      </c>
      <c r="BD130" s="141">
        <f>'003 - VRN - most v km 7,021'!F39</f>
        <v>0</v>
      </c>
      <c r="BE130" s="4"/>
      <c r="BT130" s="142" t="s">
        <v>86</v>
      </c>
      <c r="BV130" s="142" t="s">
        <v>78</v>
      </c>
      <c r="BW130" s="142" t="s">
        <v>177</v>
      </c>
      <c r="BX130" s="142" t="s">
        <v>171</v>
      </c>
      <c r="CL130" s="142" t="s">
        <v>1</v>
      </c>
    </row>
    <row r="131" s="7" customFormat="1" ht="24.75" customHeight="1">
      <c r="A131" s="7"/>
      <c r="B131" s="121"/>
      <c r="C131" s="122"/>
      <c r="D131" s="123" t="s">
        <v>178</v>
      </c>
      <c r="E131" s="123"/>
      <c r="F131" s="123"/>
      <c r="G131" s="123"/>
      <c r="H131" s="123"/>
      <c r="I131" s="124"/>
      <c r="J131" s="123" t="s">
        <v>179</v>
      </c>
      <c r="K131" s="123"/>
      <c r="L131" s="123"/>
      <c r="M131" s="123"/>
      <c r="N131" s="123"/>
      <c r="O131" s="123"/>
      <c r="P131" s="123"/>
      <c r="Q131" s="123"/>
      <c r="R131" s="123"/>
      <c r="S131" s="123"/>
      <c r="T131" s="123"/>
      <c r="U131" s="123"/>
      <c r="V131" s="123"/>
      <c r="W131" s="123"/>
      <c r="X131" s="123"/>
      <c r="Y131" s="123"/>
      <c r="Z131" s="123"/>
      <c r="AA131" s="123"/>
      <c r="AB131" s="123"/>
      <c r="AC131" s="123"/>
      <c r="AD131" s="123"/>
      <c r="AE131" s="123"/>
      <c r="AF131" s="123"/>
      <c r="AG131" s="133">
        <f>ROUND(SUM(AG132:AG133),2)</f>
        <v>0</v>
      </c>
      <c r="AH131" s="124"/>
      <c r="AI131" s="124"/>
      <c r="AJ131" s="124"/>
      <c r="AK131" s="124"/>
      <c r="AL131" s="124"/>
      <c r="AM131" s="124"/>
      <c r="AN131" s="125">
        <f>SUM(AG131,AT131)</f>
        <v>0</v>
      </c>
      <c r="AO131" s="124"/>
      <c r="AP131" s="124"/>
      <c r="AQ131" s="126" t="s">
        <v>83</v>
      </c>
      <c r="AR131" s="127"/>
      <c r="AS131" s="128">
        <f>ROUND(SUM(AS132:AS133),2)</f>
        <v>0</v>
      </c>
      <c r="AT131" s="129">
        <f>ROUND(SUM(AV131:AW131),2)</f>
        <v>0</v>
      </c>
      <c r="AU131" s="130">
        <f>ROUND(SUM(AU132:AU133),5)</f>
        <v>0</v>
      </c>
      <c r="AV131" s="129">
        <f>ROUND(AZ131*L29,2)</f>
        <v>0</v>
      </c>
      <c r="AW131" s="129">
        <f>ROUND(BA131*L30,2)</f>
        <v>0</v>
      </c>
      <c r="AX131" s="129">
        <f>ROUND(BB131*L29,2)</f>
        <v>0</v>
      </c>
      <c r="AY131" s="129">
        <f>ROUND(BC131*L30,2)</f>
        <v>0</v>
      </c>
      <c r="AZ131" s="129">
        <f>ROUND(SUM(AZ132:AZ133),2)</f>
        <v>0</v>
      </c>
      <c r="BA131" s="129">
        <f>ROUND(SUM(BA132:BA133),2)</f>
        <v>0</v>
      </c>
      <c r="BB131" s="129">
        <f>ROUND(SUM(BB132:BB133),2)</f>
        <v>0</v>
      </c>
      <c r="BC131" s="129">
        <f>ROUND(SUM(BC132:BC133),2)</f>
        <v>0</v>
      </c>
      <c r="BD131" s="131">
        <f>ROUND(SUM(BD132:BD133),2)</f>
        <v>0</v>
      </c>
      <c r="BE131" s="7"/>
      <c r="BS131" s="132" t="s">
        <v>75</v>
      </c>
      <c r="BT131" s="132" t="s">
        <v>84</v>
      </c>
      <c r="BU131" s="132" t="s">
        <v>77</v>
      </c>
      <c r="BV131" s="132" t="s">
        <v>78</v>
      </c>
      <c r="BW131" s="132" t="s">
        <v>180</v>
      </c>
      <c r="BX131" s="132" t="s">
        <v>5</v>
      </c>
      <c r="CL131" s="132" t="s">
        <v>1</v>
      </c>
      <c r="CM131" s="132" t="s">
        <v>86</v>
      </c>
    </row>
    <row r="132" s="4" customFormat="1" ht="16.5" customHeight="1">
      <c r="A132" s="120" t="s">
        <v>80</v>
      </c>
      <c r="B132" s="71"/>
      <c r="C132" s="134"/>
      <c r="D132" s="134"/>
      <c r="E132" s="135" t="s">
        <v>133</v>
      </c>
      <c r="F132" s="135"/>
      <c r="G132" s="135"/>
      <c r="H132" s="135"/>
      <c r="I132" s="135"/>
      <c r="J132" s="134"/>
      <c r="K132" s="135" t="s">
        <v>181</v>
      </c>
      <c r="L132" s="135"/>
      <c r="M132" s="135"/>
      <c r="N132" s="135"/>
      <c r="O132" s="135"/>
      <c r="P132" s="135"/>
      <c r="Q132" s="135"/>
      <c r="R132" s="135"/>
      <c r="S132" s="135"/>
      <c r="T132" s="135"/>
      <c r="U132" s="135"/>
      <c r="V132" s="135"/>
      <c r="W132" s="135"/>
      <c r="X132" s="135"/>
      <c r="Y132" s="135"/>
      <c r="Z132" s="135"/>
      <c r="AA132" s="135"/>
      <c r="AB132" s="135"/>
      <c r="AC132" s="135"/>
      <c r="AD132" s="135"/>
      <c r="AE132" s="135"/>
      <c r="AF132" s="135"/>
      <c r="AG132" s="136">
        <f>'001 - ZRN - most v km 7,485'!J32</f>
        <v>0</v>
      </c>
      <c r="AH132" s="134"/>
      <c r="AI132" s="134"/>
      <c r="AJ132" s="134"/>
      <c r="AK132" s="134"/>
      <c r="AL132" s="134"/>
      <c r="AM132" s="134"/>
      <c r="AN132" s="136">
        <f>SUM(AG132,AT132)</f>
        <v>0</v>
      </c>
      <c r="AO132" s="134"/>
      <c r="AP132" s="134"/>
      <c r="AQ132" s="137" t="s">
        <v>93</v>
      </c>
      <c r="AR132" s="73"/>
      <c r="AS132" s="138">
        <v>0</v>
      </c>
      <c r="AT132" s="139">
        <f>ROUND(SUM(AV132:AW132),2)</f>
        <v>0</v>
      </c>
      <c r="AU132" s="140">
        <f>'001 - ZRN - most v km 7,485'!P128</f>
        <v>0</v>
      </c>
      <c r="AV132" s="139">
        <f>'001 - ZRN - most v km 7,485'!J35</f>
        <v>0</v>
      </c>
      <c r="AW132" s="139">
        <f>'001 - ZRN - most v km 7,485'!J36</f>
        <v>0</v>
      </c>
      <c r="AX132" s="139">
        <f>'001 - ZRN - most v km 7,485'!J37</f>
        <v>0</v>
      </c>
      <c r="AY132" s="139">
        <f>'001 - ZRN - most v km 7,485'!J38</f>
        <v>0</v>
      </c>
      <c r="AZ132" s="139">
        <f>'001 - ZRN - most v km 7,485'!F35</f>
        <v>0</v>
      </c>
      <c r="BA132" s="139">
        <f>'001 - ZRN - most v km 7,485'!F36</f>
        <v>0</v>
      </c>
      <c r="BB132" s="139">
        <f>'001 - ZRN - most v km 7,485'!F37</f>
        <v>0</v>
      </c>
      <c r="BC132" s="139">
        <f>'001 - ZRN - most v km 7,485'!F38</f>
        <v>0</v>
      </c>
      <c r="BD132" s="141">
        <f>'001 - ZRN - most v km 7,485'!F39</f>
        <v>0</v>
      </c>
      <c r="BE132" s="4"/>
      <c r="BT132" s="142" t="s">
        <v>86</v>
      </c>
      <c r="BV132" s="142" t="s">
        <v>78</v>
      </c>
      <c r="BW132" s="142" t="s">
        <v>182</v>
      </c>
      <c r="BX132" s="142" t="s">
        <v>180</v>
      </c>
      <c r="CL132" s="142" t="s">
        <v>1</v>
      </c>
    </row>
    <row r="133" s="4" customFormat="1" ht="16.5" customHeight="1">
      <c r="A133" s="120" t="s">
        <v>80</v>
      </c>
      <c r="B133" s="71"/>
      <c r="C133" s="134"/>
      <c r="D133" s="134"/>
      <c r="E133" s="135" t="s">
        <v>136</v>
      </c>
      <c r="F133" s="135"/>
      <c r="G133" s="135"/>
      <c r="H133" s="135"/>
      <c r="I133" s="135"/>
      <c r="J133" s="134"/>
      <c r="K133" s="135" t="s">
        <v>183</v>
      </c>
      <c r="L133" s="135"/>
      <c r="M133" s="135"/>
      <c r="N133" s="135"/>
      <c r="O133" s="135"/>
      <c r="P133" s="135"/>
      <c r="Q133" s="135"/>
      <c r="R133" s="135"/>
      <c r="S133" s="135"/>
      <c r="T133" s="135"/>
      <c r="U133" s="135"/>
      <c r="V133" s="135"/>
      <c r="W133" s="135"/>
      <c r="X133" s="135"/>
      <c r="Y133" s="135"/>
      <c r="Z133" s="135"/>
      <c r="AA133" s="135"/>
      <c r="AB133" s="135"/>
      <c r="AC133" s="135"/>
      <c r="AD133" s="135"/>
      <c r="AE133" s="135"/>
      <c r="AF133" s="135"/>
      <c r="AG133" s="136">
        <f>'002 - VRN - most v km 7,485'!J32</f>
        <v>0</v>
      </c>
      <c r="AH133" s="134"/>
      <c r="AI133" s="134"/>
      <c r="AJ133" s="134"/>
      <c r="AK133" s="134"/>
      <c r="AL133" s="134"/>
      <c r="AM133" s="134"/>
      <c r="AN133" s="136">
        <f>SUM(AG133,AT133)</f>
        <v>0</v>
      </c>
      <c r="AO133" s="134"/>
      <c r="AP133" s="134"/>
      <c r="AQ133" s="137" t="s">
        <v>93</v>
      </c>
      <c r="AR133" s="73"/>
      <c r="AS133" s="138">
        <v>0</v>
      </c>
      <c r="AT133" s="139">
        <f>ROUND(SUM(AV133:AW133),2)</f>
        <v>0</v>
      </c>
      <c r="AU133" s="140">
        <f>'002 - VRN - most v km 7,485'!P123</f>
        <v>0</v>
      </c>
      <c r="AV133" s="139">
        <f>'002 - VRN - most v km 7,485'!J35</f>
        <v>0</v>
      </c>
      <c r="AW133" s="139">
        <f>'002 - VRN - most v km 7,485'!J36</f>
        <v>0</v>
      </c>
      <c r="AX133" s="139">
        <f>'002 - VRN - most v km 7,485'!J37</f>
        <v>0</v>
      </c>
      <c r="AY133" s="139">
        <f>'002 - VRN - most v km 7,485'!J38</f>
        <v>0</v>
      </c>
      <c r="AZ133" s="139">
        <f>'002 - VRN - most v km 7,485'!F35</f>
        <v>0</v>
      </c>
      <c r="BA133" s="139">
        <f>'002 - VRN - most v km 7,485'!F36</f>
        <v>0</v>
      </c>
      <c r="BB133" s="139">
        <f>'002 - VRN - most v km 7,485'!F37</f>
        <v>0</v>
      </c>
      <c r="BC133" s="139">
        <f>'002 - VRN - most v km 7,485'!F38</f>
        <v>0</v>
      </c>
      <c r="BD133" s="141">
        <f>'002 - VRN - most v km 7,485'!F39</f>
        <v>0</v>
      </c>
      <c r="BE133" s="4"/>
      <c r="BT133" s="142" t="s">
        <v>86</v>
      </c>
      <c r="BV133" s="142" t="s">
        <v>78</v>
      </c>
      <c r="BW133" s="142" t="s">
        <v>184</v>
      </c>
      <c r="BX133" s="142" t="s">
        <v>180</v>
      </c>
      <c r="CL133" s="142" t="s">
        <v>1</v>
      </c>
    </row>
    <row r="134" s="7" customFormat="1" ht="24.75" customHeight="1">
      <c r="A134" s="7"/>
      <c r="B134" s="121"/>
      <c r="C134" s="122"/>
      <c r="D134" s="123" t="s">
        <v>185</v>
      </c>
      <c r="E134" s="123"/>
      <c r="F134" s="123"/>
      <c r="G134" s="123"/>
      <c r="H134" s="123"/>
      <c r="I134" s="124"/>
      <c r="J134" s="123" t="s">
        <v>186</v>
      </c>
      <c r="K134" s="123"/>
      <c r="L134" s="123"/>
      <c r="M134" s="123"/>
      <c r="N134" s="123"/>
      <c r="O134" s="123"/>
      <c r="P134" s="123"/>
      <c r="Q134" s="123"/>
      <c r="R134" s="123"/>
      <c r="S134" s="123"/>
      <c r="T134" s="123"/>
      <c r="U134" s="123"/>
      <c r="V134" s="123"/>
      <c r="W134" s="123"/>
      <c r="X134" s="123"/>
      <c r="Y134" s="123"/>
      <c r="Z134" s="123"/>
      <c r="AA134" s="123"/>
      <c r="AB134" s="123"/>
      <c r="AC134" s="123"/>
      <c r="AD134" s="123"/>
      <c r="AE134" s="123"/>
      <c r="AF134" s="123"/>
      <c r="AG134" s="133">
        <f>ROUND(SUM(AG135:AG136),2)</f>
        <v>0</v>
      </c>
      <c r="AH134" s="124"/>
      <c r="AI134" s="124"/>
      <c r="AJ134" s="124"/>
      <c r="AK134" s="124"/>
      <c r="AL134" s="124"/>
      <c r="AM134" s="124"/>
      <c r="AN134" s="125">
        <f>SUM(AG134,AT134)</f>
        <v>0</v>
      </c>
      <c r="AO134" s="124"/>
      <c r="AP134" s="124"/>
      <c r="AQ134" s="126" t="s">
        <v>83</v>
      </c>
      <c r="AR134" s="127"/>
      <c r="AS134" s="128">
        <f>ROUND(SUM(AS135:AS136),2)</f>
        <v>0</v>
      </c>
      <c r="AT134" s="129">
        <f>ROUND(SUM(AV134:AW134),2)</f>
        <v>0</v>
      </c>
      <c r="AU134" s="130">
        <f>ROUND(SUM(AU135:AU136),5)</f>
        <v>0</v>
      </c>
      <c r="AV134" s="129">
        <f>ROUND(AZ134*L29,2)</f>
        <v>0</v>
      </c>
      <c r="AW134" s="129">
        <f>ROUND(BA134*L30,2)</f>
        <v>0</v>
      </c>
      <c r="AX134" s="129">
        <f>ROUND(BB134*L29,2)</f>
        <v>0</v>
      </c>
      <c r="AY134" s="129">
        <f>ROUND(BC134*L30,2)</f>
        <v>0</v>
      </c>
      <c r="AZ134" s="129">
        <f>ROUND(SUM(AZ135:AZ136),2)</f>
        <v>0</v>
      </c>
      <c r="BA134" s="129">
        <f>ROUND(SUM(BA135:BA136),2)</f>
        <v>0</v>
      </c>
      <c r="BB134" s="129">
        <f>ROUND(SUM(BB135:BB136),2)</f>
        <v>0</v>
      </c>
      <c r="BC134" s="129">
        <f>ROUND(SUM(BC135:BC136),2)</f>
        <v>0</v>
      </c>
      <c r="BD134" s="131">
        <f>ROUND(SUM(BD135:BD136),2)</f>
        <v>0</v>
      </c>
      <c r="BE134" s="7"/>
      <c r="BS134" s="132" t="s">
        <v>75</v>
      </c>
      <c r="BT134" s="132" t="s">
        <v>84</v>
      </c>
      <c r="BU134" s="132" t="s">
        <v>77</v>
      </c>
      <c r="BV134" s="132" t="s">
        <v>78</v>
      </c>
      <c r="BW134" s="132" t="s">
        <v>187</v>
      </c>
      <c r="BX134" s="132" t="s">
        <v>5</v>
      </c>
      <c r="CL134" s="132" t="s">
        <v>1</v>
      </c>
      <c r="CM134" s="132" t="s">
        <v>86</v>
      </c>
    </row>
    <row r="135" s="4" customFormat="1" ht="16.5" customHeight="1">
      <c r="A135" s="120" t="s">
        <v>80</v>
      </c>
      <c r="B135" s="71"/>
      <c r="C135" s="134"/>
      <c r="D135" s="134"/>
      <c r="E135" s="135" t="s">
        <v>133</v>
      </c>
      <c r="F135" s="135"/>
      <c r="G135" s="135"/>
      <c r="H135" s="135"/>
      <c r="I135" s="135"/>
      <c r="J135" s="134"/>
      <c r="K135" s="135" t="s">
        <v>188</v>
      </c>
      <c r="L135" s="135"/>
      <c r="M135" s="135"/>
      <c r="N135" s="135"/>
      <c r="O135" s="135"/>
      <c r="P135" s="135"/>
      <c r="Q135" s="135"/>
      <c r="R135" s="135"/>
      <c r="S135" s="135"/>
      <c r="T135" s="135"/>
      <c r="U135" s="135"/>
      <c r="V135" s="135"/>
      <c r="W135" s="135"/>
      <c r="X135" s="135"/>
      <c r="Y135" s="135"/>
      <c r="Z135" s="135"/>
      <c r="AA135" s="135"/>
      <c r="AB135" s="135"/>
      <c r="AC135" s="135"/>
      <c r="AD135" s="135"/>
      <c r="AE135" s="135"/>
      <c r="AF135" s="135"/>
      <c r="AG135" s="136">
        <f>'001 - ZRN - most v km 7,911'!J32</f>
        <v>0</v>
      </c>
      <c r="AH135" s="134"/>
      <c r="AI135" s="134"/>
      <c r="AJ135" s="134"/>
      <c r="AK135" s="134"/>
      <c r="AL135" s="134"/>
      <c r="AM135" s="134"/>
      <c r="AN135" s="136">
        <f>SUM(AG135,AT135)</f>
        <v>0</v>
      </c>
      <c r="AO135" s="134"/>
      <c r="AP135" s="134"/>
      <c r="AQ135" s="137" t="s">
        <v>93</v>
      </c>
      <c r="AR135" s="73"/>
      <c r="AS135" s="138">
        <v>0</v>
      </c>
      <c r="AT135" s="139">
        <f>ROUND(SUM(AV135:AW135),2)</f>
        <v>0</v>
      </c>
      <c r="AU135" s="140">
        <f>'001 - ZRN - most v km 7,911'!P128</f>
        <v>0</v>
      </c>
      <c r="AV135" s="139">
        <f>'001 - ZRN - most v km 7,911'!J35</f>
        <v>0</v>
      </c>
      <c r="AW135" s="139">
        <f>'001 - ZRN - most v km 7,911'!J36</f>
        <v>0</v>
      </c>
      <c r="AX135" s="139">
        <f>'001 - ZRN - most v km 7,911'!J37</f>
        <v>0</v>
      </c>
      <c r="AY135" s="139">
        <f>'001 - ZRN - most v km 7,911'!J38</f>
        <v>0</v>
      </c>
      <c r="AZ135" s="139">
        <f>'001 - ZRN - most v km 7,911'!F35</f>
        <v>0</v>
      </c>
      <c r="BA135" s="139">
        <f>'001 - ZRN - most v km 7,911'!F36</f>
        <v>0</v>
      </c>
      <c r="BB135" s="139">
        <f>'001 - ZRN - most v km 7,911'!F37</f>
        <v>0</v>
      </c>
      <c r="BC135" s="139">
        <f>'001 - ZRN - most v km 7,911'!F38</f>
        <v>0</v>
      </c>
      <c r="BD135" s="141">
        <f>'001 - ZRN - most v km 7,911'!F39</f>
        <v>0</v>
      </c>
      <c r="BE135" s="4"/>
      <c r="BT135" s="142" t="s">
        <v>86</v>
      </c>
      <c r="BV135" s="142" t="s">
        <v>78</v>
      </c>
      <c r="BW135" s="142" t="s">
        <v>189</v>
      </c>
      <c r="BX135" s="142" t="s">
        <v>187</v>
      </c>
      <c r="CL135" s="142" t="s">
        <v>1</v>
      </c>
    </row>
    <row r="136" s="4" customFormat="1" ht="16.5" customHeight="1">
      <c r="A136" s="120" t="s">
        <v>80</v>
      </c>
      <c r="B136" s="71"/>
      <c r="C136" s="134"/>
      <c r="D136" s="134"/>
      <c r="E136" s="135" t="s">
        <v>136</v>
      </c>
      <c r="F136" s="135"/>
      <c r="G136" s="135"/>
      <c r="H136" s="135"/>
      <c r="I136" s="135"/>
      <c r="J136" s="134"/>
      <c r="K136" s="135" t="s">
        <v>190</v>
      </c>
      <c r="L136" s="135"/>
      <c r="M136" s="135"/>
      <c r="N136" s="135"/>
      <c r="O136" s="135"/>
      <c r="P136" s="135"/>
      <c r="Q136" s="135"/>
      <c r="R136" s="135"/>
      <c r="S136" s="135"/>
      <c r="T136" s="135"/>
      <c r="U136" s="135"/>
      <c r="V136" s="135"/>
      <c r="W136" s="135"/>
      <c r="X136" s="135"/>
      <c r="Y136" s="135"/>
      <c r="Z136" s="135"/>
      <c r="AA136" s="135"/>
      <c r="AB136" s="135"/>
      <c r="AC136" s="135"/>
      <c r="AD136" s="135"/>
      <c r="AE136" s="135"/>
      <c r="AF136" s="135"/>
      <c r="AG136" s="136">
        <f>'002 - VRN - most v km 7,911'!J32</f>
        <v>0</v>
      </c>
      <c r="AH136" s="134"/>
      <c r="AI136" s="134"/>
      <c r="AJ136" s="134"/>
      <c r="AK136" s="134"/>
      <c r="AL136" s="134"/>
      <c r="AM136" s="134"/>
      <c r="AN136" s="136">
        <f>SUM(AG136,AT136)</f>
        <v>0</v>
      </c>
      <c r="AO136" s="134"/>
      <c r="AP136" s="134"/>
      <c r="AQ136" s="137" t="s">
        <v>93</v>
      </c>
      <c r="AR136" s="73"/>
      <c r="AS136" s="138">
        <v>0</v>
      </c>
      <c r="AT136" s="139">
        <f>ROUND(SUM(AV136:AW136),2)</f>
        <v>0</v>
      </c>
      <c r="AU136" s="140">
        <f>'002 - VRN - most v km 7,911'!P123</f>
        <v>0</v>
      </c>
      <c r="AV136" s="139">
        <f>'002 - VRN - most v km 7,911'!J35</f>
        <v>0</v>
      </c>
      <c r="AW136" s="139">
        <f>'002 - VRN - most v km 7,911'!J36</f>
        <v>0</v>
      </c>
      <c r="AX136" s="139">
        <f>'002 - VRN - most v km 7,911'!J37</f>
        <v>0</v>
      </c>
      <c r="AY136" s="139">
        <f>'002 - VRN - most v km 7,911'!J38</f>
        <v>0</v>
      </c>
      <c r="AZ136" s="139">
        <f>'002 - VRN - most v km 7,911'!F35</f>
        <v>0</v>
      </c>
      <c r="BA136" s="139">
        <f>'002 - VRN - most v km 7,911'!F36</f>
        <v>0</v>
      </c>
      <c r="BB136" s="139">
        <f>'002 - VRN - most v km 7,911'!F37</f>
        <v>0</v>
      </c>
      <c r="BC136" s="139">
        <f>'002 - VRN - most v km 7,911'!F38</f>
        <v>0</v>
      </c>
      <c r="BD136" s="141">
        <f>'002 - VRN - most v km 7,911'!F39</f>
        <v>0</v>
      </c>
      <c r="BE136" s="4"/>
      <c r="BT136" s="142" t="s">
        <v>86</v>
      </c>
      <c r="BV136" s="142" t="s">
        <v>78</v>
      </c>
      <c r="BW136" s="142" t="s">
        <v>191</v>
      </c>
      <c r="BX136" s="142" t="s">
        <v>187</v>
      </c>
      <c r="CL136" s="142" t="s">
        <v>1</v>
      </c>
    </row>
    <row r="137" s="7" customFormat="1" ht="24.75" customHeight="1">
      <c r="A137" s="7"/>
      <c r="B137" s="121"/>
      <c r="C137" s="122"/>
      <c r="D137" s="123" t="s">
        <v>192</v>
      </c>
      <c r="E137" s="123"/>
      <c r="F137" s="123"/>
      <c r="G137" s="123"/>
      <c r="H137" s="123"/>
      <c r="I137" s="124"/>
      <c r="J137" s="123" t="s">
        <v>193</v>
      </c>
      <c r="K137" s="123"/>
      <c r="L137" s="123"/>
      <c r="M137" s="123"/>
      <c r="N137" s="123"/>
      <c r="O137" s="123"/>
      <c r="P137" s="123"/>
      <c r="Q137" s="123"/>
      <c r="R137" s="123"/>
      <c r="S137" s="123"/>
      <c r="T137" s="123"/>
      <c r="U137" s="123"/>
      <c r="V137" s="123"/>
      <c r="W137" s="123"/>
      <c r="X137" s="123"/>
      <c r="Y137" s="123"/>
      <c r="Z137" s="123"/>
      <c r="AA137" s="123"/>
      <c r="AB137" s="123"/>
      <c r="AC137" s="123"/>
      <c r="AD137" s="123"/>
      <c r="AE137" s="123"/>
      <c r="AF137" s="123"/>
      <c r="AG137" s="133">
        <f>ROUND(SUM(AG138:AG139),2)</f>
        <v>0</v>
      </c>
      <c r="AH137" s="124"/>
      <c r="AI137" s="124"/>
      <c r="AJ137" s="124"/>
      <c r="AK137" s="124"/>
      <c r="AL137" s="124"/>
      <c r="AM137" s="124"/>
      <c r="AN137" s="125">
        <f>SUM(AG137,AT137)</f>
        <v>0</v>
      </c>
      <c r="AO137" s="124"/>
      <c r="AP137" s="124"/>
      <c r="AQ137" s="126" t="s">
        <v>83</v>
      </c>
      <c r="AR137" s="127"/>
      <c r="AS137" s="128">
        <f>ROUND(SUM(AS138:AS139),2)</f>
        <v>0</v>
      </c>
      <c r="AT137" s="129">
        <f>ROUND(SUM(AV137:AW137),2)</f>
        <v>0</v>
      </c>
      <c r="AU137" s="130">
        <f>ROUND(SUM(AU138:AU139),5)</f>
        <v>0</v>
      </c>
      <c r="AV137" s="129">
        <f>ROUND(AZ137*L29,2)</f>
        <v>0</v>
      </c>
      <c r="AW137" s="129">
        <f>ROUND(BA137*L30,2)</f>
        <v>0</v>
      </c>
      <c r="AX137" s="129">
        <f>ROUND(BB137*L29,2)</f>
        <v>0</v>
      </c>
      <c r="AY137" s="129">
        <f>ROUND(BC137*L30,2)</f>
        <v>0</v>
      </c>
      <c r="AZ137" s="129">
        <f>ROUND(SUM(AZ138:AZ139),2)</f>
        <v>0</v>
      </c>
      <c r="BA137" s="129">
        <f>ROUND(SUM(BA138:BA139),2)</f>
        <v>0</v>
      </c>
      <c r="BB137" s="129">
        <f>ROUND(SUM(BB138:BB139),2)</f>
        <v>0</v>
      </c>
      <c r="BC137" s="129">
        <f>ROUND(SUM(BC138:BC139),2)</f>
        <v>0</v>
      </c>
      <c r="BD137" s="131">
        <f>ROUND(SUM(BD138:BD139),2)</f>
        <v>0</v>
      </c>
      <c r="BE137" s="7"/>
      <c r="BS137" s="132" t="s">
        <v>75</v>
      </c>
      <c r="BT137" s="132" t="s">
        <v>84</v>
      </c>
      <c r="BU137" s="132" t="s">
        <v>77</v>
      </c>
      <c r="BV137" s="132" t="s">
        <v>78</v>
      </c>
      <c r="BW137" s="132" t="s">
        <v>194</v>
      </c>
      <c r="BX137" s="132" t="s">
        <v>5</v>
      </c>
      <c r="CL137" s="132" t="s">
        <v>1</v>
      </c>
      <c r="CM137" s="132" t="s">
        <v>86</v>
      </c>
    </row>
    <row r="138" s="4" customFormat="1" ht="16.5" customHeight="1">
      <c r="A138" s="120" t="s">
        <v>80</v>
      </c>
      <c r="B138" s="71"/>
      <c r="C138" s="134"/>
      <c r="D138" s="134"/>
      <c r="E138" s="135" t="s">
        <v>133</v>
      </c>
      <c r="F138" s="135"/>
      <c r="G138" s="135"/>
      <c r="H138" s="135"/>
      <c r="I138" s="135"/>
      <c r="J138" s="134"/>
      <c r="K138" s="135" t="s">
        <v>195</v>
      </c>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6">
        <f>'001 - ZRN - most v km 7,980'!J32</f>
        <v>0</v>
      </c>
      <c r="AH138" s="134"/>
      <c r="AI138" s="134"/>
      <c r="AJ138" s="134"/>
      <c r="AK138" s="134"/>
      <c r="AL138" s="134"/>
      <c r="AM138" s="134"/>
      <c r="AN138" s="136">
        <f>SUM(AG138,AT138)</f>
        <v>0</v>
      </c>
      <c r="AO138" s="134"/>
      <c r="AP138" s="134"/>
      <c r="AQ138" s="137" t="s">
        <v>93</v>
      </c>
      <c r="AR138" s="73"/>
      <c r="AS138" s="138">
        <v>0</v>
      </c>
      <c r="AT138" s="139">
        <f>ROUND(SUM(AV138:AW138),2)</f>
        <v>0</v>
      </c>
      <c r="AU138" s="140">
        <f>'001 - ZRN - most v km 7,980'!P128</f>
        <v>0</v>
      </c>
      <c r="AV138" s="139">
        <f>'001 - ZRN - most v km 7,980'!J35</f>
        <v>0</v>
      </c>
      <c r="AW138" s="139">
        <f>'001 - ZRN - most v km 7,980'!J36</f>
        <v>0</v>
      </c>
      <c r="AX138" s="139">
        <f>'001 - ZRN - most v km 7,980'!J37</f>
        <v>0</v>
      </c>
      <c r="AY138" s="139">
        <f>'001 - ZRN - most v km 7,980'!J38</f>
        <v>0</v>
      </c>
      <c r="AZ138" s="139">
        <f>'001 - ZRN - most v km 7,980'!F35</f>
        <v>0</v>
      </c>
      <c r="BA138" s="139">
        <f>'001 - ZRN - most v km 7,980'!F36</f>
        <v>0</v>
      </c>
      <c r="BB138" s="139">
        <f>'001 - ZRN - most v km 7,980'!F37</f>
        <v>0</v>
      </c>
      <c r="BC138" s="139">
        <f>'001 - ZRN - most v km 7,980'!F38</f>
        <v>0</v>
      </c>
      <c r="BD138" s="141">
        <f>'001 - ZRN - most v km 7,980'!F39</f>
        <v>0</v>
      </c>
      <c r="BE138" s="4"/>
      <c r="BT138" s="142" t="s">
        <v>86</v>
      </c>
      <c r="BV138" s="142" t="s">
        <v>78</v>
      </c>
      <c r="BW138" s="142" t="s">
        <v>196</v>
      </c>
      <c r="BX138" s="142" t="s">
        <v>194</v>
      </c>
      <c r="CL138" s="142" t="s">
        <v>1</v>
      </c>
    </row>
    <row r="139" s="4" customFormat="1" ht="16.5" customHeight="1">
      <c r="A139" s="120" t="s">
        <v>80</v>
      </c>
      <c r="B139" s="71"/>
      <c r="C139" s="134"/>
      <c r="D139" s="134"/>
      <c r="E139" s="135" t="s">
        <v>136</v>
      </c>
      <c r="F139" s="135"/>
      <c r="G139" s="135"/>
      <c r="H139" s="135"/>
      <c r="I139" s="135"/>
      <c r="J139" s="134"/>
      <c r="K139" s="135" t="s">
        <v>197</v>
      </c>
      <c r="L139" s="135"/>
      <c r="M139" s="135"/>
      <c r="N139" s="135"/>
      <c r="O139" s="135"/>
      <c r="P139" s="135"/>
      <c r="Q139" s="135"/>
      <c r="R139" s="135"/>
      <c r="S139" s="135"/>
      <c r="T139" s="135"/>
      <c r="U139" s="135"/>
      <c r="V139" s="135"/>
      <c r="W139" s="135"/>
      <c r="X139" s="135"/>
      <c r="Y139" s="135"/>
      <c r="Z139" s="135"/>
      <c r="AA139" s="135"/>
      <c r="AB139" s="135"/>
      <c r="AC139" s="135"/>
      <c r="AD139" s="135"/>
      <c r="AE139" s="135"/>
      <c r="AF139" s="135"/>
      <c r="AG139" s="136">
        <f>'002 - VRN - most v km 7,980'!J32</f>
        <v>0</v>
      </c>
      <c r="AH139" s="134"/>
      <c r="AI139" s="134"/>
      <c r="AJ139" s="134"/>
      <c r="AK139" s="134"/>
      <c r="AL139" s="134"/>
      <c r="AM139" s="134"/>
      <c r="AN139" s="136">
        <f>SUM(AG139,AT139)</f>
        <v>0</v>
      </c>
      <c r="AO139" s="134"/>
      <c r="AP139" s="134"/>
      <c r="AQ139" s="137" t="s">
        <v>93</v>
      </c>
      <c r="AR139" s="73"/>
      <c r="AS139" s="138">
        <v>0</v>
      </c>
      <c r="AT139" s="139">
        <f>ROUND(SUM(AV139:AW139),2)</f>
        <v>0</v>
      </c>
      <c r="AU139" s="140">
        <f>'002 - VRN - most v km 7,980'!P123</f>
        <v>0</v>
      </c>
      <c r="AV139" s="139">
        <f>'002 - VRN - most v km 7,980'!J35</f>
        <v>0</v>
      </c>
      <c r="AW139" s="139">
        <f>'002 - VRN - most v km 7,980'!J36</f>
        <v>0</v>
      </c>
      <c r="AX139" s="139">
        <f>'002 - VRN - most v km 7,980'!J37</f>
        <v>0</v>
      </c>
      <c r="AY139" s="139">
        <f>'002 - VRN - most v km 7,980'!J38</f>
        <v>0</v>
      </c>
      <c r="AZ139" s="139">
        <f>'002 - VRN - most v km 7,980'!F35</f>
        <v>0</v>
      </c>
      <c r="BA139" s="139">
        <f>'002 - VRN - most v km 7,980'!F36</f>
        <v>0</v>
      </c>
      <c r="BB139" s="139">
        <f>'002 - VRN - most v km 7,980'!F37</f>
        <v>0</v>
      </c>
      <c r="BC139" s="139">
        <f>'002 - VRN - most v km 7,980'!F38</f>
        <v>0</v>
      </c>
      <c r="BD139" s="141">
        <f>'002 - VRN - most v km 7,980'!F39</f>
        <v>0</v>
      </c>
      <c r="BE139" s="4"/>
      <c r="BT139" s="142" t="s">
        <v>86</v>
      </c>
      <c r="BV139" s="142" t="s">
        <v>78</v>
      </c>
      <c r="BW139" s="142" t="s">
        <v>198</v>
      </c>
      <c r="BX139" s="142" t="s">
        <v>194</v>
      </c>
      <c r="CL139" s="142" t="s">
        <v>1</v>
      </c>
    </row>
    <row r="140" s="7" customFormat="1" ht="24.75" customHeight="1">
      <c r="A140" s="7"/>
      <c r="B140" s="121"/>
      <c r="C140" s="122"/>
      <c r="D140" s="123" t="s">
        <v>199</v>
      </c>
      <c r="E140" s="123"/>
      <c r="F140" s="123"/>
      <c r="G140" s="123"/>
      <c r="H140" s="123"/>
      <c r="I140" s="124"/>
      <c r="J140" s="123" t="s">
        <v>200</v>
      </c>
      <c r="K140" s="123"/>
      <c r="L140" s="123"/>
      <c r="M140" s="123"/>
      <c r="N140" s="123"/>
      <c r="O140" s="123"/>
      <c r="P140" s="123"/>
      <c r="Q140" s="123"/>
      <c r="R140" s="123"/>
      <c r="S140" s="123"/>
      <c r="T140" s="123"/>
      <c r="U140" s="123"/>
      <c r="V140" s="123"/>
      <c r="W140" s="123"/>
      <c r="X140" s="123"/>
      <c r="Y140" s="123"/>
      <c r="Z140" s="123"/>
      <c r="AA140" s="123"/>
      <c r="AB140" s="123"/>
      <c r="AC140" s="123"/>
      <c r="AD140" s="123"/>
      <c r="AE140" s="123"/>
      <c r="AF140" s="123"/>
      <c r="AG140" s="133">
        <f>ROUND(SUM(AG141:AG142),2)</f>
        <v>0</v>
      </c>
      <c r="AH140" s="124"/>
      <c r="AI140" s="124"/>
      <c r="AJ140" s="124"/>
      <c r="AK140" s="124"/>
      <c r="AL140" s="124"/>
      <c r="AM140" s="124"/>
      <c r="AN140" s="125">
        <f>SUM(AG140,AT140)</f>
        <v>0</v>
      </c>
      <c r="AO140" s="124"/>
      <c r="AP140" s="124"/>
      <c r="AQ140" s="126" t="s">
        <v>83</v>
      </c>
      <c r="AR140" s="127"/>
      <c r="AS140" s="128">
        <f>ROUND(SUM(AS141:AS142),2)</f>
        <v>0</v>
      </c>
      <c r="AT140" s="129">
        <f>ROUND(SUM(AV140:AW140),2)</f>
        <v>0</v>
      </c>
      <c r="AU140" s="130">
        <f>ROUND(SUM(AU141:AU142),5)</f>
        <v>0</v>
      </c>
      <c r="AV140" s="129">
        <f>ROUND(AZ140*L29,2)</f>
        <v>0</v>
      </c>
      <c r="AW140" s="129">
        <f>ROUND(BA140*L30,2)</f>
        <v>0</v>
      </c>
      <c r="AX140" s="129">
        <f>ROUND(BB140*L29,2)</f>
        <v>0</v>
      </c>
      <c r="AY140" s="129">
        <f>ROUND(BC140*L30,2)</f>
        <v>0</v>
      </c>
      <c r="AZ140" s="129">
        <f>ROUND(SUM(AZ141:AZ142),2)</f>
        <v>0</v>
      </c>
      <c r="BA140" s="129">
        <f>ROUND(SUM(BA141:BA142),2)</f>
        <v>0</v>
      </c>
      <c r="BB140" s="129">
        <f>ROUND(SUM(BB141:BB142),2)</f>
        <v>0</v>
      </c>
      <c r="BC140" s="129">
        <f>ROUND(SUM(BC141:BC142),2)</f>
        <v>0</v>
      </c>
      <c r="BD140" s="131">
        <f>ROUND(SUM(BD141:BD142),2)</f>
        <v>0</v>
      </c>
      <c r="BE140" s="7"/>
      <c r="BS140" s="132" t="s">
        <v>75</v>
      </c>
      <c r="BT140" s="132" t="s">
        <v>84</v>
      </c>
      <c r="BU140" s="132" t="s">
        <v>77</v>
      </c>
      <c r="BV140" s="132" t="s">
        <v>78</v>
      </c>
      <c r="BW140" s="132" t="s">
        <v>201</v>
      </c>
      <c r="BX140" s="132" t="s">
        <v>5</v>
      </c>
      <c r="CL140" s="132" t="s">
        <v>1</v>
      </c>
      <c r="CM140" s="132" t="s">
        <v>86</v>
      </c>
    </row>
    <row r="141" s="4" customFormat="1" ht="16.5" customHeight="1">
      <c r="A141" s="120" t="s">
        <v>80</v>
      </c>
      <c r="B141" s="71"/>
      <c r="C141" s="134"/>
      <c r="D141" s="134"/>
      <c r="E141" s="135" t="s">
        <v>133</v>
      </c>
      <c r="F141" s="135"/>
      <c r="G141" s="135"/>
      <c r="H141" s="135"/>
      <c r="I141" s="135"/>
      <c r="J141" s="134"/>
      <c r="K141" s="135" t="s">
        <v>202</v>
      </c>
      <c r="L141" s="135"/>
      <c r="M141" s="135"/>
      <c r="N141" s="135"/>
      <c r="O141" s="135"/>
      <c r="P141" s="135"/>
      <c r="Q141" s="135"/>
      <c r="R141" s="135"/>
      <c r="S141" s="135"/>
      <c r="T141" s="135"/>
      <c r="U141" s="135"/>
      <c r="V141" s="135"/>
      <c r="W141" s="135"/>
      <c r="X141" s="135"/>
      <c r="Y141" s="135"/>
      <c r="Z141" s="135"/>
      <c r="AA141" s="135"/>
      <c r="AB141" s="135"/>
      <c r="AC141" s="135"/>
      <c r="AD141" s="135"/>
      <c r="AE141" s="135"/>
      <c r="AF141" s="135"/>
      <c r="AG141" s="136">
        <f>'001 - ZRN - most v km 8,259'!J32</f>
        <v>0</v>
      </c>
      <c r="AH141" s="134"/>
      <c r="AI141" s="134"/>
      <c r="AJ141" s="134"/>
      <c r="AK141" s="134"/>
      <c r="AL141" s="134"/>
      <c r="AM141" s="134"/>
      <c r="AN141" s="136">
        <f>SUM(AG141,AT141)</f>
        <v>0</v>
      </c>
      <c r="AO141" s="134"/>
      <c r="AP141" s="134"/>
      <c r="AQ141" s="137" t="s">
        <v>93</v>
      </c>
      <c r="AR141" s="73"/>
      <c r="AS141" s="138">
        <v>0</v>
      </c>
      <c r="AT141" s="139">
        <f>ROUND(SUM(AV141:AW141),2)</f>
        <v>0</v>
      </c>
      <c r="AU141" s="140">
        <f>'001 - ZRN - most v km 8,259'!P129</f>
        <v>0</v>
      </c>
      <c r="AV141" s="139">
        <f>'001 - ZRN - most v km 8,259'!J35</f>
        <v>0</v>
      </c>
      <c r="AW141" s="139">
        <f>'001 - ZRN - most v km 8,259'!J36</f>
        <v>0</v>
      </c>
      <c r="AX141" s="139">
        <f>'001 - ZRN - most v km 8,259'!J37</f>
        <v>0</v>
      </c>
      <c r="AY141" s="139">
        <f>'001 - ZRN - most v km 8,259'!J38</f>
        <v>0</v>
      </c>
      <c r="AZ141" s="139">
        <f>'001 - ZRN - most v km 8,259'!F35</f>
        <v>0</v>
      </c>
      <c r="BA141" s="139">
        <f>'001 - ZRN - most v km 8,259'!F36</f>
        <v>0</v>
      </c>
      <c r="BB141" s="139">
        <f>'001 - ZRN - most v km 8,259'!F37</f>
        <v>0</v>
      </c>
      <c r="BC141" s="139">
        <f>'001 - ZRN - most v km 8,259'!F38</f>
        <v>0</v>
      </c>
      <c r="BD141" s="141">
        <f>'001 - ZRN - most v km 8,259'!F39</f>
        <v>0</v>
      </c>
      <c r="BE141" s="4"/>
      <c r="BT141" s="142" t="s">
        <v>86</v>
      </c>
      <c r="BV141" s="142" t="s">
        <v>78</v>
      </c>
      <c r="BW141" s="142" t="s">
        <v>203</v>
      </c>
      <c r="BX141" s="142" t="s">
        <v>201</v>
      </c>
      <c r="CL141" s="142" t="s">
        <v>1</v>
      </c>
    </row>
    <row r="142" s="4" customFormat="1" ht="16.5" customHeight="1">
      <c r="A142" s="120" t="s">
        <v>80</v>
      </c>
      <c r="B142" s="71"/>
      <c r="C142" s="134"/>
      <c r="D142" s="134"/>
      <c r="E142" s="135" t="s">
        <v>136</v>
      </c>
      <c r="F142" s="135"/>
      <c r="G142" s="135"/>
      <c r="H142" s="135"/>
      <c r="I142" s="135"/>
      <c r="J142" s="134"/>
      <c r="K142" s="135" t="s">
        <v>204</v>
      </c>
      <c r="L142" s="135"/>
      <c r="M142" s="135"/>
      <c r="N142" s="135"/>
      <c r="O142" s="135"/>
      <c r="P142" s="135"/>
      <c r="Q142" s="135"/>
      <c r="R142" s="135"/>
      <c r="S142" s="135"/>
      <c r="T142" s="135"/>
      <c r="U142" s="135"/>
      <c r="V142" s="135"/>
      <c r="W142" s="135"/>
      <c r="X142" s="135"/>
      <c r="Y142" s="135"/>
      <c r="Z142" s="135"/>
      <c r="AA142" s="135"/>
      <c r="AB142" s="135"/>
      <c r="AC142" s="135"/>
      <c r="AD142" s="135"/>
      <c r="AE142" s="135"/>
      <c r="AF142" s="135"/>
      <c r="AG142" s="136">
        <f>'002 - VRN - most v km 8,259'!J32</f>
        <v>0</v>
      </c>
      <c r="AH142" s="134"/>
      <c r="AI142" s="134"/>
      <c r="AJ142" s="134"/>
      <c r="AK142" s="134"/>
      <c r="AL142" s="134"/>
      <c r="AM142" s="134"/>
      <c r="AN142" s="136">
        <f>SUM(AG142,AT142)</f>
        <v>0</v>
      </c>
      <c r="AO142" s="134"/>
      <c r="AP142" s="134"/>
      <c r="AQ142" s="137" t="s">
        <v>93</v>
      </c>
      <c r="AR142" s="73"/>
      <c r="AS142" s="138">
        <v>0</v>
      </c>
      <c r="AT142" s="139">
        <f>ROUND(SUM(AV142:AW142),2)</f>
        <v>0</v>
      </c>
      <c r="AU142" s="140">
        <f>'002 - VRN - most v km 8,259'!P123</f>
        <v>0</v>
      </c>
      <c r="AV142" s="139">
        <f>'002 - VRN - most v km 8,259'!J35</f>
        <v>0</v>
      </c>
      <c r="AW142" s="139">
        <f>'002 - VRN - most v km 8,259'!J36</f>
        <v>0</v>
      </c>
      <c r="AX142" s="139">
        <f>'002 - VRN - most v km 8,259'!J37</f>
        <v>0</v>
      </c>
      <c r="AY142" s="139">
        <f>'002 - VRN - most v km 8,259'!J38</f>
        <v>0</v>
      </c>
      <c r="AZ142" s="139">
        <f>'002 - VRN - most v km 8,259'!F35</f>
        <v>0</v>
      </c>
      <c r="BA142" s="139">
        <f>'002 - VRN - most v km 8,259'!F36</f>
        <v>0</v>
      </c>
      <c r="BB142" s="139">
        <f>'002 - VRN - most v km 8,259'!F37</f>
        <v>0</v>
      </c>
      <c r="BC142" s="139">
        <f>'002 - VRN - most v km 8,259'!F38</f>
        <v>0</v>
      </c>
      <c r="BD142" s="141">
        <f>'002 - VRN - most v km 8,259'!F39</f>
        <v>0</v>
      </c>
      <c r="BE142" s="4"/>
      <c r="BT142" s="142" t="s">
        <v>86</v>
      </c>
      <c r="BV142" s="142" t="s">
        <v>78</v>
      </c>
      <c r="BW142" s="142" t="s">
        <v>205</v>
      </c>
      <c r="BX142" s="142" t="s">
        <v>201</v>
      </c>
      <c r="CL142" s="142" t="s">
        <v>1</v>
      </c>
    </row>
    <row r="143" s="7" customFormat="1" ht="24.75" customHeight="1">
      <c r="A143" s="7"/>
      <c r="B143" s="121"/>
      <c r="C143" s="122"/>
      <c r="D143" s="123" t="s">
        <v>206</v>
      </c>
      <c r="E143" s="123"/>
      <c r="F143" s="123"/>
      <c r="G143" s="123"/>
      <c r="H143" s="123"/>
      <c r="I143" s="124"/>
      <c r="J143" s="123" t="s">
        <v>207</v>
      </c>
      <c r="K143" s="123"/>
      <c r="L143" s="123"/>
      <c r="M143" s="123"/>
      <c r="N143" s="123"/>
      <c r="O143" s="123"/>
      <c r="P143" s="123"/>
      <c r="Q143" s="123"/>
      <c r="R143" s="123"/>
      <c r="S143" s="123"/>
      <c r="T143" s="123"/>
      <c r="U143" s="123"/>
      <c r="V143" s="123"/>
      <c r="W143" s="123"/>
      <c r="X143" s="123"/>
      <c r="Y143" s="123"/>
      <c r="Z143" s="123"/>
      <c r="AA143" s="123"/>
      <c r="AB143" s="123"/>
      <c r="AC143" s="123"/>
      <c r="AD143" s="123"/>
      <c r="AE143" s="123"/>
      <c r="AF143" s="123"/>
      <c r="AG143" s="133">
        <f>ROUND(SUM(AG144:AG145),2)</f>
        <v>0</v>
      </c>
      <c r="AH143" s="124"/>
      <c r="AI143" s="124"/>
      <c r="AJ143" s="124"/>
      <c r="AK143" s="124"/>
      <c r="AL143" s="124"/>
      <c r="AM143" s="124"/>
      <c r="AN143" s="125">
        <f>SUM(AG143,AT143)</f>
        <v>0</v>
      </c>
      <c r="AO143" s="124"/>
      <c r="AP143" s="124"/>
      <c r="AQ143" s="126" t="s">
        <v>83</v>
      </c>
      <c r="AR143" s="127"/>
      <c r="AS143" s="128">
        <f>ROUND(SUM(AS144:AS145),2)</f>
        <v>0</v>
      </c>
      <c r="AT143" s="129">
        <f>ROUND(SUM(AV143:AW143),2)</f>
        <v>0</v>
      </c>
      <c r="AU143" s="130">
        <f>ROUND(SUM(AU144:AU145),5)</f>
        <v>0</v>
      </c>
      <c r="AV143" s="129">
        <f>ROUND(AZ143*L29,2)</f>
        <v>0</v>
      </c>
      <c r="AW143" s="129">
        <f>ROUND(BA143*L30,2)</f>
        <v>0</v>
      </c>
      <c r="AX143" s="129">
        <f>ROUND(BB143*L29,2)</f>
        <v>0</v>
      </c>
      <c r="AY143" s="129">
        <f>ROUND(BC143*L30,2)</f>
        <v>0</v>
      </c>
      <c r="AZ143" s="129">
        <f>ROUND(SUM(AZ144:AZ145),2)</f>
        <v>0</v>
      </c>
      <c r="BA143" s="129">
        <f>ROUND(SUM(BA144:BA145),2)</f>
        <v>0</v>
      </c>
      <c r="BB143" s="129">
        <f>ROUND(SUM(BB144:BB145),2)</f>
        <v>0</v>
      </c>
      <c r="BC143" s="129">
        <f>ROUND(SUM(BC144:BC145),2)</f>
        <v>0</v>
      </c>
      <c r="BD143" s="131">
        <f>ROUND(SUM(BD144:BD145),2)</f>
        <v>0</v>
      </c>
      <c r="BE143" s="7"/>
      <c r="BS143" s="132" t="s">
        <v>75</v>
      </c>
      <c r="BT143" s="132" t="s">
        <v>84</v>
      </c>
      <c r="BU143" s="132" t="s">
        <v>77</v>
      </c>
      <c r="BV143" s="132" t="s">
        <v>78</v>
      </c>
      <c r="BW143" s="132" t="s">
        <v>208</v>
      </c>
      <c r="BX143" s="132" t="s">
        <v>5</v>
      </c>
      <c r="CL143" s="132" t="s">
        <v>1</v>
      </c>
      <c r="CM143" s="132" t="s">
        <v>86</v>
      </c>
    </row>
    <row r="144" s="4" customFormat="1" ht="16.5" customHeight="1">
      <c r="A144" s="120" t="s">
        <v>80</v>
      </c>
      <c r="B144" s="71"/>
      <c r="C144" s="134"/>
      <c r="D144" s="134"/>
      <c r="E144" s="135" t="s">
        <v>133</v>
      </c>
      <c r="F144" s="135"/>
      <c r="G144" s="135"/>
      <c r="H144" s="135"/>
      <c r="I144" s="135"/>
      <c r="J144" s="134"/>
      <c r="K144" s="135" t="s">
        <v>209</v>
      </c>
      <c r="L144" s="135"/>
      <c r="M144" s="135"/>
      <c r="N144" s="135"/>
      <c r="O144" s="135"/>
      <c r="P144" s="135"/>
      <c r="Q144" s="135"/>
      <c r="R144" s="135"/>
      <c r="S144" s="135"/>
      <c r="T144" s="135"/>
      <c r="U144" s="135"/>
      <c r="V144" s="135"/>
      <c r="W144" s="135"/>
      <c r="X144" s="135"/>
      <c r="Y144" s="135"/>
      <c r="Z144" s="135"/>
      <c r="AA144" s="135"/>
      <c r="AB144" s="135"/>
      <c r="AC144" s="135"/>
      <c r="AD144" s="135"/>
      <c r="AE144" s="135"/>
      <c r="AF144" s="135"/>
      <c r="AG144" s="136">
        <f>'001 - ZRN - most v km 8,954'!J32</f>
        <v>0</v>
      </c>
      <c r="AH144" s="134"/>
      <c r="AI144" s="134"/>
      <c r="AJ144" s="134"/>
      <c r="AK144" s="134"/>
      <c r="AL144" s="134"/>
      <c r="AM144" s="134"/>
      <c r="AN144" s="136">
        <f>SUM(AG144,AT144)</f>
        <v>0</v>
      </c>
      <c r="AO144" s="134"/>
      <c r="AP144" s="134"/>
      <c r="AQ144" s="137" t="s">
        <v>93</v>
      </c>
      <c r="AR144" s="73"/>
      <c r="AS144" s="138">
        <v>0</v>
      </c>
      <c r="AT144" s="139">
        <f>ROUND(SUM(AV144:AW144),2)</f>
        <v>0</v>
      </c>
      <c r="AU144" s="140">
        <f>'001 - ZRN - most v km 8,954'!P131</f>
        <v>0</v>
      </c>
      <c r="AV144" s="139">
        <f>'001 - ZRN - most v km 8,954'!J35</f>
        <v>0</v>
      </c>
      <c r="AW144" s="139">
        <f>'001 - ZRN - most v km 8,954'!J36</f>
        <v>0</v>
      </c>
      <c r="AX144" s="139">
        <f>'001 - ZRN - most v km 8,954'!J37</f>
        <v>0</v>
      </c>
      <c r="AY144" s="139">
        <f>'001 - ZRN - most v km 8,954'!J38</f>
        <v>0</v>
      </c>
      <c r="AZ144" s="139">
        <f>'001 - ZRN - most v km 8,954'!F35</f>
        <v>0</v>
      </c>
      <c r="BA144" s="139">
        <f>'001 - ZRN - most v km 8,954'!F36</f>
        <v>0</v>
      </c>
      <c r="BB144" s="139">
        <f>'001 - ZRN - most v km 8,954'!F37</f>
        <v>0</v>
      </c>
      <c r="BC144" s="139">
        <f>'001 - ZRN - most v km 8,954'!F38</f>
        <v>0</v>
      </c>
      <c r="BD144" s="141">
        <f>'001 - ZRN - most v km 8,954'!F39</f>
        <v>0</v>
      </c>
      <c r="BE144" s="4"/>
      <c r="BT144" s="142" t="s">
        <v>86</v>
      </c>
      <c r="BV144" s="142" t="s">
        <v>78</v>
      </c>
      <c r="BW144" s="142" t="s">
        <v>210</v>
      </c>
      <c r="BX144" s="142" t="s">
        <v>208</v>
      </c>
      <c r="CL144" s="142" t="s">
        <v>1</v>
      </c>
    </row>
    <row r="145" s="4" customFormat="1" ht="16.5" customHeight="1">
      <c r="A145" s="120" t="s">
        <v>80</v>
      </c>
      <c r="B145" s="71"/>
      <c r="C145" s="134"/>
      <c r="D145" s="134"/>
      <c r="E145" s="135" t="s">
        <v>136</v>
      </c>
      <c r="F145" s="135"/>
      <c r="G145" s="135"/>
      <c r="H145" s="135"/>
      <c r="I145" s="135"/>
      <c r="J145" s="134"/>
      <c r="K145" s="135" t="s">
        <v>211</v>
      </c>
      <c r="L145" s="135"/>
      <c r="M145" s="135"/>
      <c r="N145" s="135"/>
      <c r="O145" s="135"/>
      <c r="P145" s="135"/>
      <c r="Q145" s="135"/>
      <c r="R145" s="135"/>
      <c r="S145" s="135"/>
      <c r="T145" s="135"/>
      <c r="U145" s="135"/>
      <c r="V145" s="135"/>
      <c r="W145" s="135"/>
      <c r="X145" s="135"/>
      <c r="Y145" s="135"/>
      <c r="Z145" s="135"/>
      <c r="AA145" s="135"/>
      <c r="AB145" s="135"/>
      <c r="AC145" s="135"/>
      <c r="AD145" s="135"/>
      <c r="AE145" s="135"/>
      <c r="AF145" s="135"/>
      <c r="AG145" s="136">
        <f>'002 - VRN - most v km 8,954'!J32</f>
        <v>0</v>
      </c>
      <c r="AH145" s="134"/>
      <c r="AI145" s="134"/>
      <c r="AJ145" s="134"/>
      <c r="AK145" s="134"/>
      <c r="AL145" s="134"/>
      <c r="AM145" s="134"/>
      <c r="AN145" s="136">
        <f>SUM(AG145,AT145)</f>
        <v>0</v>
      </c>
      <c r="AO145" s="134"/>
      <c r="AP145" s="134"/>
      <c r="AQ145" s="137" t="s">
        <v>93</v>
      </c>
      <c r="AR145" s="73"/>
      <c r="AS145" s="138">
        <v>0</v>
      </c>
      <c r="AT145" s="139">
        <f>ROUND(SUM(AV145:AW145),2)</f>
        <v>0</v>
      </c>
      <c r="AU145" s="140">
        <f>'002 - VRN - most v km 8,954'!P124</f>
        <v>0</v>
      </c>
      <c r="AV145" s="139">
        <f>'002 - VRN - most v km 8,954'!J35</f>
        <v>0</v>
      </c>
      <c r="AW145" s="139">
        <f>'002 - VRN - most v km 8,954'!J36</f>
        <v>0</v>
      </c>
      <c r="AX145" s="139">
        <f>'002 - VRN - most v km 8,954'!J37</f>
        <v>0</v>
      </c>
      <c r="AY145" s="139">
        <f>'002 - VRN - most v km 8,954'!J38</f>
        <v>0</v>
      </c>
      <c r="AZ145" s="139">
        <f>'002 - VRN - most v km 8,954'!F35</f>
        <v>0</v>
      </c>
      <c r="BA145" s="139">
        <f>'002 - VRN - most v km 8,954'!F36</f>
        <v>0</v>
      </c>
      <c r="BB145" s="139">
        <f>'002 - VRN - most v km 8,954'!F37</f>
        <v>0</v>
      </c>
      <c r="BC145" s="139">
        <f>'002 - VRN - most v km 8,954'!F38</f>
        <v>0</v>
      </c>
      <c r="BD145" s="141">
        <f>'002 - VRN - most v km 8,954'!F39</f>
        <v>0</v>
      </c>
      <c r="BE145" s="4"/>
      <c r="BT145" s="142" t="s">
        <v>86</v>
      </c>
      <c r="BV145" s="142" t="s">
        <v>78</v>
      </c>
      <c r="BW145" s="142" t="s">
        <v>212</v>
      </c>
      <c r="BX145" s="142" t="s">
        <v>208</v>
      </c>
      <c r="CL145" s="142" t="s">
        <v>1</v>
      </c>
    </row>
    <row r="146" s="7" customFormat="1" ht="24.75" customHeight="1">
      <c r="A146" s="7"/>
      <c r="B146" s="121"/>
      <c r="C146" s="122"/>
      <c r="D146" s="123" t="s">
        <v>213</v>
      </c>
      <c r="E146" s="123"/>
      <c r="F146" s="123"/>
      <c r="G146" s="123"/>
      <c r="H146" s="123"/>
      <c r="I146" s="124"/>
      <c r="J146" s="123" t="s">
        <v>214</v>
      </c>
      <c r="K146" s="123"/>
      <c r="L146" s="123"/>
      <c r="M146" s="123"/>
      <c r="N146" s="123"/>
      <c r="O146" s="123"/>
      <c r="P146" s="123"/>
      <c r="Q146" s="123"/>
      <c r="R146" s="123"/>
      <c r="S146" s="123"/>
      <c r="T146" s="123"/>
      <c r="U146" s="123"/>
      <c r="V146" s="123"/>
      <c r="W146" s="123"/>
      <c r="X146" s="123"/>
      <c r="Y146" s="123"/>
      <c r="Z146" s="123"/>
      <c r="AA146" s="123"/>
      <c r="AB146" s="123"/>
      <c r="AC146" s="123"/>
      <c r="AD146" s="123"/>
      <c r="AE146" s="123"/>
      <c r="AF146" s="123"/>
      <c r="AG146" s="133">
        <f>ROUND(SUM(AG147:AG148),2)</f>
        <v>0</v>
      </c>
      <c r="AH146" s="124"/>
      <c r="AI146" s="124"/>
      <c r="AJ146" s="124"/>
      <c r="AK146" s="124"/>
      <c r="AL146" s="124"/>
      <c r="AM146" s="124"/>
      <c r="AN146" s="125">
        <f>SUM(AG146,AT146)</f>
        <v>0</v>
      </c>
      <c r="AO146" s="124"/>
      <c r="AP146" s="124"/>
      <c r="AQ146" s="126" t="s">
        <v>83</v>
      </c>
      <c r="AR146" s="127"/>
      <c r="AS146" s="128">
        <f>ROUND(SUM(AS147:AS148),2)</f>
        <v>0</v>
      </c>
      <c r="AT146" s="129">
        <f>ROUND(SUM(AV146:AW146),2)</f>
        <v>0</v>
      </c>
      <c r="AU146" s="130">
        <f>ROUND(SUM(AU147:AU148),5)</f>
        <v>0</v>
      </c>
      <c r="AV146" s="129">
        <f>ROUND(AZ146*L29,2)</f>
        <v>0</v>
      </c>
      <c r="AW146" s="129">
        <f>ROUND(BA146*L30,2)</f>
        <v>0</v>
      </c>
      <c r="AX146" s="129">
        <f>ROUND(BB146*L29,2)</f>
        <v>0</v>
      </c>
      <c r="AY146" s="129">
        <f>ROUND(BC146*L30,2)</f>
        <v>0</v>
      </c>
      <c r="AZ146" s="129">
        <f>ROUND(SUM(AZ147:AZ148),2)</f>
        <v>0</v>
      </c>
      <c r="BA146" s="129">
        <f>ROUND(SUM(BA147:BA148),2)</f>
        <v>0</v>
      </c>
      <c r="BB146" s="129">
        <f>ROUND(SUM(BB147:BB148),2)</f>
        <v>0</v>
      </c>
      <c r="BC146" s="129">
        <f>ROUND(SUM(BC147:BC148),2)</f>
        <v>0</v>
      </c>
      <c r="BD146" s="131">
        <f>ROUND(SUM(BD147:BD148),2)</f>
        <v>0</v>
      </c>
      <c r="BE146" s="7"/>
      <c r="BS146" s="132" t="s">
        <v>75</v>
      </c>
      <c r="BT146" s="132" t="s">
        <v>84</v>
      </c>
      <c r="BU146" s="132" t="s">
        <v>77</v>
      </c>
      <c r="BV146" s="132" t="s">
        <v>78</v>
      </c>
      <c r="BW146" s="132" t="s">
        <v>215</v>
      </c>
      <c r="BX146" s="132" t="s">
        <v>5</v>
      </c>
      <c r="CL146" s="132" t="s">
        <v>1</v>
      </c>
      <c r="CM146" s="132" t="s">
        <v>86</v>
      </c>
    </row>
    <row r="147" s="4" customFormat="1" ht="16.5" customHeight="1">
      <c r="A147" s="120" t="s">
        <v>80</v>
      </c>
      <c r="B147" s="71"/>
      <c r="C147" s="134"/>
      <c r="D147" s="134"/>
      <c r="E147" s="135" t="s">
        <v>133</v>
      </c>
      <c r="F147" s="135"/>
      <c r="G147" s="135"/>
      <c r="H147" s="135"/>
      <c r="I147" s="135"/>
      <c r="J147" s="134"/>
      <c r="K147" s="135" t="s">
        <v>216</v>
      </c>
      <c r="L147" s="135"/>
      <c r="M147" s="135"/>
      <c r="N147" s="135"/>
      <c r="O147" s="135"/>
      <c r="P147" s="135"/>
      <c r="Q147" s="135"/>
      <c r="R147" s="135"/>
      <c r="S147" s="135"/>
      <c r="T147" s="135"/>
      <c r="U147" s="135"/>
      <c r="V147" s="135"/>
      <c r="W147" s="135"/>
      <c r="X147" s="135"/>
      <c r="Y147" s="135"/>
      <c r="Z147" s="135"/>
      <c r="AA147" s="135"/>
      <c r="AB147" s="135"/>
      <c r="AC147" s="135"/>
      <c r="AD147" s="135"/>
      <c r="AE147" s="135"/>
      <c r="AF147" s="135"/>
      <c r="AG147" s="136">
        <f>'001 - ZRN - most v km 9,093'!J32</f>
        <v>0</v>
      </c>
      <c r="AH147" s="134"/>
      <c r="AI147" s="134"/>
      <c r="AJ147" s="134"/>
      <c r="AK147" s="134"/>
      <c r="AL147" s="134"/>
      <c r="AM147" s="134"/>
      <c r="AN147" s="136">
        <f>SUM(AG147,AT147)</f>
        <v>0</v>
      </c>
      <c r="AO147" s="134"/>
      <c r="AP147" s="134"/>
      <c r="AQ147" s="137" t="s">
        <v>93</v>
      </c>
      <c r="AR147" s="73"/>
      <c r="AS147" s="138">
        <v>0</v>
      </c>
      <c r="AT147" s="139">
        <f>ROUND(SUM(AV147:AW147),2)</f>
        <v>0</v>
      </c>
      <c r="AU147" s="140">
        <f>'001 - ZRN - most v km 9,093'!P129</f>
        <v>0</v>
      </c>
      <c r="AV147" s="139">
        <f>'001 - ZRN - most v km 9,093'!J35</f>
        <v>0</v>
      </c>
      <c r="AW147" s="139">
        <f>'001 - ZRN - most v km 9,093'!J36</f>
        <v>0</v>
      </c>
      <c r="AX147" s="139">
        <f>'001 - ZRN - most v km 9,093'!J37</f>
        <v>0</v>
      </c>
      <c r="AY147" s="139">
        <f>'001 - ZRN - most v km 9,093'!J38</f>
        <v>0</v>
      </c>
      <c r="AZ147" s="139">
        <f>'001 - ZRN - most v km 9,093'!F35</f>
        <v>0</v>
      </c>
      <c r="BA147" s="139">
        <f>'001 - ZRN - most v km 9,093'!F36</f>
        <v>0</v>
      </c>
      <c r="BB147" s="139">
        <f>'001 - ZRN - most v km 9,093'!F37</f>
        <v>0</v>
      </c>
      <c r="BC147" s="139">
        <f>'001 - ZRN - most v km 9,093'!F38</f>
        <v>0</v>
      </c>
      <c r="BD147" s="141">
        <f>'001 - ZRN - most v km 9,093'!F39</f>
        <v>0</v>
      </c>
      <c r="BE147" s="4"/>
      <c r="BT147" s="142" t="s">
        <v>86</v>
      </c>
      <c r="BV147" s="142" t="s">
        <v>78</v>
      </c>
      <c r="BW147" s="142" t="s">
        <v>217</v>
      </c>
      <c r="BX147" s="142" t="s">
        <v>215</v>
      </c>
      <c r="CL147" s="142" t="s">
        <v>1</v>
      </c>
    </row>
    <row r="148" s="4" customFormat="1" ht="16.5" customHeight="1">
      <c r="A148" s="120" t="s">
        <v>80</v>
      </c>
      <c r="B148" s="71"/>
      <c r="C148" s="134"/>
      <c r="D148" s="134"/>
      <c r="E148" s="135" t="s">
        <v>136</v>
      </c>
      <c r="F148" s="135"/>
      <c r="G148" s="135"/>
      <c r="H148" s="135"/>
      <c r="I148" s="135"/>
      <c r="J148" s="134"/>
      <c r="K148" s="135" t="s">
        <v>218</v>
      </c>
      <c r="L148" s="135"/>
      <c r="M148" s="135"/>
      <c r="N148" s="135"/>
      <c r="O148" s="135"/>
      <c r="P148" s="135"/>
      <c r="Q148" s="135"/>
      <c r="R148" s="135"/>
      <c r="S148" s="135"/>
      <c r="T148" s="135"/>
      <c r="U148" s="135"/>
      <c r="V148" s="135"/>
      <c r="W148" s="135"/>
      <c r="X148" s="135"/>
      <c r="Y148" s="135"/>
      <c r="Z148" s="135"/>
      <c r="AA148" s="135"/>
      <c r="AB148" s="135"/>
      <c r="AC148" s="135"/>
      <c r="AD148" s="135"/>
      <c r="AE148" s="135"/>
      <c r="AF148" s="135"/>
      <c r="AG148" s="136">
        <f>'002 - VRN - most v km 9,033'!J32</f>
        <v>0</v>
      </c>
      <c r="AH148" s="134"/>
      <c r="AI148" s="134"/>
      <c r="AJ148" s="134"/>
      <c r="AK148" s="134"/>
      <c r="AL148" s="134"/>
      <c r="AM148" s="134"/>
      <c r="AN148" s="136">
        <f>SUM(AG148,AT148)</f>
        <v>0</v>
      </c>
      <c r="AO148" s="134"/>
      <c r="AP148" s="134"/>
      <c r="AQ148" s="137" t="s">
        <v>93</v>
      </c>
      <c r="AR148" s="73"/>
      <c r="AS148" s="138">
        <v>0</v>
      </c>
      <c r="AT148" s="139">
        <f>ROUND(SUM(AV148:AW148),2)</f>
        <v>0</v>
      </c>
      <c r="AU148" s="140">
        <f>'002 - VRN - most v km 9,033'!P124</f>
        <v>0</v>
      </c>
      <c r="AV148" s="139">
        <f>'002 - VRN - most v km 9,033'!J35</f>
        <v>0</v>
      </c>
      <c r="AW148" s="139">
        <f>'002 - VRN - most v km 9,033'!J36</f>
        <v>0</v>
      </c>
      <c r="AX148" s="139">
        <f>'002 - VRN - most v km 9,033'!J37</f>
        <v>0</v>
      </c>
      <c r="AY148" s="139">
        <f>'002 - VRN - most v km 9,033'!J38</f>
        <v>0</v>
      </c>
      <c r="AZ148" s="139">
        <f>'002 - VRN - most v km 9,033'!F35</f>
        <v>0</v>
      </c>
      <c r="BA148" s="139">
        <f>'002 - VRN - most v km 9,033'!F36</f>
        <v>0</v>
      </c>
      <c r="BB148" s="139">
        <f>'002 - VRN - most v km 9,033'!F37</f>
        <v>0</v>
      </c>
      <c r="BC148" s="139">
        <f>'002 - VRN - most v km 9,033'!F38</f>
        <v>0</v>
      </c>
      <c r="BD148" s="141">
        <f>'002 - VRN - most v km 9,033'!F39</f>
        <v>0</v>
      </c>
      <c r="BE148" s="4"/>
      <c r="BT148" s="142" t="s">
        <v>86</v>
      </c>
      <c r="BV148" s="142" t="s">
        <v>78</v>
      </c>
      <c r="BW148" s="142" t="s">
        <v>219</v>
      </c>
      <c r="BX148" s="142" t="s">
        <v>215</v>
      </c>
      <c r="CL148" s="142" t="s">
        <v>1</v>
      </c>
    </row>
    <row r="149" s="7" customFormat="1" ht="24.75" customHeight="1">
      <c r="A149" s="7"/>
      <c r="B149" s="121"/>
      <c r="C149" s="122"/>
      <c r="D149" s="123" t="s">
        <v>220</v>
      </c>
      <c r="E149" s="123"/>
      <c r="F149" s="123"/>
      <c r="G149" s="123"/>
      <c r="H149" s="123"/>
      <c r="I149" s="124"/>
      <c r="J149" s="123" t="s">
        <v>221</v>
      </c>
      <c r="K149" s="123"/>
      <c r="L149" s="123"/>
      <c r="M149" s="123"/>
      <c r="N149" s="123"/>
      <c r="O149" s="123"/>
      <c r="P149" s="123"/>
      <c r="Q149" s="123"/>
      <c r="R149" s="123"/>
      <c r="S149" s="123"/>
      <c r="T149" s="123"/>
      <c r="U149" s="123"/>
      <c r="V149" s="123"/>
      <c r="W149" s="123"/>
      <c r="X149" s="123"/>
      <c r="Y149" s="123"/>
      <c r="Z149" s="123"/>
      <c r="AA149" s="123"/>
      <c r="AB149" s="123"/>
      <c r="AC149" s="123"/>
      <c r="AD149" s="123"/>
      <c r="AE149" s="123"/>
      <c r="AF149" s="123"/>
      <c r="AG149" s="133">
        <f>ROUND(SUM(AG150:AG151),2)</f>
        <v>0</v>
      </c>
      <c r="AH149" s="124"/>
      <c r="AI149" s="124"/>
      <c r="AJ149" s="124"/>
      <c r="AK149" s="124"/>
      <c r="AL149" s="124"/>
      <c r="AM149" s="124"/>
      <c r="AN149" s="125">
        <f>SUM(AG149,AT149)</f>
        <v>0</v>
      </c>
      <c r="AO149" s="124"/>
      <c r="AP149" s="124"/>
      <c r="AQ149" s="126" t="s">
        <v>83</v>
      </c>
      <c r="AR149" s="127"/>
      <c r="AS149" s="128">
        <f>ROUND(SUM(AS150:AS151),2)</f>
        <v>0</v>
      </c>
      <c r="AT149" s="129">
        <f>ROUND(SUM(AV149:AW149),2)</f>
        <v>0</v>
      </c>
      <c r="AU149" s="130">
        <f>ROUND(SUM(AU150:AU151),5)</f>
        <v>0</v>
      </c>
      <c r="AV149" s="129">
        <f>ROUND(AZ149*L29,2)</f>
        <v>0</v>
      </c>
      <c r="AW149" s="129">
        <f>ROUND(BA149*L30,2)</f>
        <v>0</v>
      </c>
      <c r="AX149" s="129">
        <f>ROUND(BB149*L29,2)</f>
        <v>0</v>
      </c>
      <c r="AY149" s="129">
        <f>ROUND(BC149*L30,2)</f>
        <v>0</v>
      </c>
      <c r="AZ149" s="129">
        <f>ROUND(SUM(AZ150:AZ151),2)</f>
        <v>0</v>
      </c>
      <c r="BA149" s="129">
        <f>ROUND(SUM(BA150:BA151),2)</f>
        <v>0</v>
      </c>
      <c r="BB149" s="129">
        <f>ROUND(SUM(BB150:BB151),2)</f>
        <v>0</v>
      </c>
      <c r="BC149" s="129">
        <f>ROUND(SUM(BC150:BC151),2)</f>
        <v>0</v>
      </c>
      <c r="BD149" s="131">
        <f>ROUND(SUM(BD150:BD151),2)</f>
        <v>0</v>
      </c>
      <c r="BE149" s="7"/>
      <c r="BS149" s="132" t="s">
        <v>75</v>
      </c>
      <c r="BT149" s="132" t="s">
        <v>84</v>
      </c>
      <c r="BU149" s="132" t="s">
        <v>77</v>
      </c>
      <c r="BV149" s="132" t="s">
        <v>78</v>
      </c>
      <c r="BW149" s="132" t="s">
        <v>222</v>
      </c>
      <c r="BX149" s="132" t="s">
        <v>5</v>
      </c>
      <c r="CL149" s="132" t="s">
        <v>1</v>
      </c>
      <c r="CM149" s="132" t="s">
        <v>86</v>
      </c>
    </row>
    <row r="150" s="4" customFormat="1" ht="16.5" customHeight="1">
      <c r="A150" s="120" t="s">
        <v>80</v>
      </c>
      <c r="B150" s="71"/>
      <c r="C150" s="134"/>
      <c r="D150" s="134"/>
      <c r="E150" s="135" t="s">
        <v>133</v>
      </c>
      <c r="F150" s="135"/>
      <c r="G150" s="135"/>
      <c r="H150" s="135"/>
      <c r="I150" s="135"/>
      <c r="J150" s="134"/>
      <c r="K150" s="135" t="s">
        <v>223</v>
      </c>
      <c r="L150" s="135"/>
      <c r="M150" s="135"/>
      <c r="N150" s="135"/>
      <c r="O150" s="135"/>
      <c r="P150" s="135"/>
      <c r="Q150" s="135"/>
      <c r="R150" s="135"/>
      <c r="S150" s="135"/>
      <c r="T150" s="135"/>
      <c r="U150" s="135"/>
      <c r="V150" s="135"/>
      <c r="W150" s="135"/>
      <c r="X150" s="135"/>
      <c r="Y150" s="135"/>
      <c r="Z150" s="135"/>
      <c r="AA150" s="135"/>
      <c r="AB150" s="135"/>
      <c r="AC150" s="135"/>
      <c r="AD150" s="135"/>
      <c r="AE150" s="135"/>
      <c r="AF150" s="135"/>
      <c r="AG150" s="136">
        <f>'001 - ZRN - most v km 9,860'!J32</f>
        <v>0</v>
      </c>
      <c r="AH150" s="134"/>
      <c r="AI150" s="134"/>
      <c r="AJ150" s="134"/>
      <c r="AK150" s="134"/>
      <c r="AL150" s="134"/>
      <c r="AM150" s="134"/>
      <c r="AN150" s="136">
        <f>SUM(AG150,AT150)</f>
        <v>0</v>
      </c>
      <c r="AO150" s="134"/>
      <c r="AP150" s="134"/>
      <c r="AQ150" s="137" t="s">
        <v>93</v>
      </c>
      <c r="AR150" s="73"/>
      <c r="AS150" s="138">
        <v>0</v>
      </c>
      <c r="AT150" s="139">
        <f>ROUND(SUM(AV150:AW150),2)</f>
        <v>0</v>
      </c>
      <c r="AU150" s="140">
        <f>'001 - ZRN - most v km 9,860'!P132</f>
        <v>0</v>
      </c>
      <c r="AV150" s="139">
        <f>'001 - ZRN - most v km 9,860'!J35</f>
        <v>0</v>
      </c>
      <c r="AW150" s="139">
        <f>'001 - ZRN - most v km 9,860'!J36</f>
        <v>0</v>
      </c>
      <c r="AX150" s="139">
        <f>'001 - ZRN - most v km 9,860'!J37</f>
        <v>0</v>
      </c>
      <c r="AY150" s="139">
        <f>'001 - ZRN - most v km 9,860'!J38</f>
        <v>0</v>
      </c>
      <c r="AZ150" s="139">
        <f>'001 - ZRN - most v km 9,860'!F35</f>
        <v>0</v>
      </c>
      <c r="BA150" s="139">
        <f>'001 - ZRN - most v km 9,860'!F36</f>
        <v>0</v>
      </c>
      <c r="BB150" s="139">
        <f>'001 - ZRN - most v km 9,860'!F37</f>
        <v>0</v>
      </c>
      <c r="BC150" s="139">
        <f>'001 - ZRN - most v km 9,860'!F38</f>
        <v>0</v>
      </c>
      <c r="BD150" s="141">
        <f>'001 - ZRN - most v km 9,860'!F39</f>
        <v>0</v>
      </c>
      <c r="BE150" s="4"/>
      <c r="BT150" s="142" t="s">
        <v>86</v>
      </c>
      <c r="BV150" s="142" t="s">
        <v>78</v>
      </c>
      <c r="BW150" s="142" t="s">
        <v>224</v>
      </c>
      <c r="BX150" s="142" t="s">
        <v>222</v>
      </c>
      <c r="CL150" s="142" t="s">
        <v>1</v>
      </c>
    </row>
    <row r="151" s="4" customFormat="1" ht="16.5" customHeight="1">
      <c r="A151" s="120" t="s">
        <v>80</v>
      </c>
      <c r="B151" s="71"/>
      <c r="C151" s="134"/>
      <c r="D151" s="134"/>
      <c r="E151" s="135" t="s">
        <v>136</v>
      </c>
      <c r="F151" s="135"/>
      <c r="G151" s="135"/>
      <c r="H151" s="135"/>
      <c r="I151" s="135"/>
      <c r="J151" s="134"/>
      <c r="K151" s="135" t="s">
        <v>225</v>
      </c>
      <c r="L151" s="135"/>
      <c r="M151" s="135"/>
      <c r="N151" s="135"/>
      <c r="O151" s="135"/>
      <c r="P151" s="135"/>
      <c r="Q151" s="135"/>
      <c r="R151" s="135"/>
      <c r="S151" s="135"/>
      <c r="T151" s="135"/>
      <c r="U151" s="135"/>
      <c r="V151" s="135"/>
      <c r="W151" s="135"/>
      <c r="X151" s="135"/>
      <c r="Y151" s="135"/>
      <c r="Z151" s="135"/>
      <c r="AA151" s="135"/>
      <c r="AB151" s="135"/>
      <c r="AC151" s="135"/>
      <c r="AD151" s="135"/>
      <c r="AE151" s="135"/>
      <c r="AF151" s="135"/>
      <c r="AG151" s="136">
        <f>'002 - VRN - most v km 9,860'!J32</f>
        <v>0</v>
      </c>
      <c r="AH151" s="134"/>
      <c r="AI151" s="134"/>
      <c r="AJ151" s="134"/>
      <c r="AK151" s="134"/>
      <c r="AL151" s="134"/>
      <c r="AM151" s="134"/>
      <c r="AN151" s="136">
        <f>SUM(AG151,AT151)</f>
        <v>0</v>
      </c>
      <c r="AO151" s="134"/>
      <c r="AP151" s="134"/>
      <c r="AQ151" s="137" t="s">
        <v>93</v>
      </c>
      <c r="AR151" s="73"/>
      <c r="AS151" s="138">
        <v>0</v>
      </c>
      <c r="AT151" s="139">
        <f>ROUND(SUM(AV151:AW151),2)</f>
        <v>0</v>
      </c>
      <c r="AU151" s="140">
        <f>'002 - VRN - most v km 9,860'!P123</f>
        <v>0</v>
      </c>
      <c r="AV151" s="139">
        <f>'002 - VRN - most v km 9,860'!J35</f>
        <v>0</v>
      </c>
      <c r="AW151" s="139">
        <f>'002 - VRN - most v km 9,860'!J36</f>
        <v>0</v>
      </c>
      <c r="AX151" s="139">
        <f>'002 - VRN - most v km 9,860'!J37</f>
        <v>0</v>
      </c>
      <c r="AY151" s="139">
        <f>'002 - VRN - most v km 9,860'!J38</f>
        <v>0</v>
      </c>
      <c r="AZ151" s="139">
        <f>'002 - VRN - most v km 9,860'!F35</f>
        <v>0</v>
      </c>
      <c r="BA151" s="139">
        <f>'002 - VRN - most v km 9,860'!F36</f>
        <v>0</v>
      </c>
      <c r="BB151" s="139">
        <f>'002 - VRN - most v km 9,860'!F37</f>
        <v>0</v>
      </c>
      <c r="BC151" s="139">
        <f>'002 - VRN - most v km 9,860'!F38</f>
        <v>0</v>
      </c>
      <c r="BD151" s="141">
        <f>'002 - VRN - most v km 9,860'!F39</f>
        <v>0</v>
      </c>
      <c r="BE151" s="4"/>
      <c r="BT151" s="142" t="s">
        <v>86</v>
      </c>
      <c r="BV151" s="142" t="s">
        <v>78</v>
      </c>
      <c r="BW151" s="142" t="s">
        <v>226</v>
      </c>
      <c r="BX151" s="142" t="s">
        <v>222</v>
      </c>
      <c r="CL151" s="142" t="s">
        <v>1</v>
      </c>
    </row>
    <row r="152" s="7" customFormat="1" ht="24.75" customHeight="1">
      <c r="A152" s="7"/>
      <c r="B152" s="121"/>
      <c r="C152" s="122"/>
      <c r="D152" s="123" t="s">
        <v>227</v>
      </c>
      <c r="E152" s="123"/>
      <c r="F152" s="123"/>
      <c r="G152" s="123"/>
      <c r="H152" s="123"/>
      <c r="I152" s="124"/>
      <c r="J152" s="123" t="s">
        <v>228</v>
      </c>
      <c r="K152" s="123"/>
      <c r="L152" s="123"/>
      <c r="M152" s="123"/>
      <c r="N152" s="123"/>
      <c r="O152" s="123"/>
      <c r="P152" s="123"/>
      <c r="Q152" s="123"/>
      <c r="R152" s="123"/>
      <c r="S152" s="123"/>
      <c r="T152" s="123"/>
      <c r="U152" s="123"/>
      <c r="V152" s="123"/>
      <c r="W152" s="123"/>
      <c r="X152" s="123"/>
      <c r="Y152" s="123"/>
      <c r="Z152" s="123"/>
      <c r="AA152" s="123"/>
      <c r="AB152" s="123"/>
      <c r="AC152" s="123"/>
      <c r="AD152" s="123"/>
      <c r="AE152" s="123"/>
      <c r="AF152" s="123"/>
      <c r="AG152" s="133">
        <f>ROUND(SUM(AG153:AG154),2)</f>
        <v>0</v>
      </c>
      <c r="AH152" s="124"/>
      <c r="AI152" s="124"/>
      <c r="AJ152" s="124"/>
      <c r="AK152" s="124"/>
      <c r="AL152" s="124"/>
      <c r="AM152" s="124"/>
      <c r="AN152" s="125">
        <f>SUM(AG152,AT152)</f>
        <v>0</v>
      </c>
      <c r="AO152" s="124"/>
      <c r="AP152" s="124"/>
      <c r="AQ152" s="126" t="s">
        <v>83</v>
      </c>
      <c r="AR152" s="127"/>
      <c r="AS152" s="128">
        <f>ROUND(SUM(AS153:AS154),2)</f>
        <v>0</v>
      </c>
      <c r="AT152" s="129">
        <f>ROUND(SUM(AV152:AW152),2)</f>
        <v>0</v>
      </c>
      <c r="AU152" s="130">
        <f>ROUND(SUM(AU153:AU154),5)</f>
        <v>0</v>
      </c>
      <c r="AV152" s="129">
        <f>ROUND(AZ152*L29,2)</f>
        <v>0</v>
      </c>
      <c r="AW152" s="129">
        <f>ROUND(BA152*L30,2)</f>
        <v>0</v>
      </c>
      <c r="AX152" s="129">
        <f>ROUND(BB152*L29,2)</f>
        <v>0</v>
      </c>
      <c r="AY152" s="129">
        <f>ROUND(BC152*L30,2)</f>
        <v>0</v>
      </c>
      <c r="AZ152" s="129">
        <f>ROUND(SUM(AZ153:AZ154),2)</f>
        <v>0</v>
      </c>
      <c r="BA152" s="129">
        <f>ROUND(SUM(BA153:BA154),2)</f>
        <v>0</v>
      </c>
      <c r="BB152" s="129">
        <f>ROUND(SUM(BB153:BB154),2)</f>
        <v>0</v>
      </c>
      <c r="BC152" s="129">
        <f>ROUND(SUM(BC153:BC154),2)</f>
        <v>0</v>
      </c>
      <c r="BD152" s="131">
        <f>ROUND(SUM(BD153:BD154),2)</f>
        <v>0</v>
      </c>
      <c r="BE152" s="7"/>
      <c r="BS152" s="132" t="s">
        <v>75</v>
      </c>
      <c r="BT152" s="132" t="s">
        <v>84</v>
      </c>
      <c r="BU152" s="132" t="s">
        <v>77</v>
      </c>
      <c r="BV152" s="132" t="s">
        <v>78</v>
      </c>
      <c r="BW152" s="132" t="s">
        <v>229</v>
      </c>
      <c r="BX152" s="132" t="s">
        <v>5</v>
      </c>
      <c r="CL152" s="132" t="s">
        <v>1</v>
      </c>
      <c r="CM152" s="132" t="s">
        <v>86</v>
      </c>
    </row>
    <row r="153" s="4" customFormat="1" ht="16.5" customHeight="1">
      <c r="A153" s="120" t="s">
        <v>80</v>
      </c>
      <c r="B153" s="71"/>
      <c r="C153" s="134"/>
      <c r="D153" s="134"/>
      <c r="E153" s="135" t="s">
        <v>133</v>
      </c>
      <c r="F153" s="135"/>
      <c r="G153" s="135"/>
      <c r="H153" s="135"/>
      <c r="I153" s="135"/>
      <c r="J153" s="134"/>
      <c r="K153" s="135" t="s">
        <v>230</v>
      </c>
      <c r="L153" s="135"/>
      <c r="M153" s="135"/>
      <c r="N153" s="135"/>
      <c r="O153" s="135"/>
      <c r="P153" s="135"/>
      <c r="Q153" s="135"/>
      <c r="R153" s="135"/>
      <c r="S153" s="135"/>
      <c r="T153" s="135"/>
      <c r="U153" s="135"/>
      <c r="V153" s="135"/>
      <c r="W153" s="135"/>
      <c r="X153" s="135"/>
      <c r="Y153" s="135"/>
      <c r="Z153" s="135"/>
      <c r="AA153" s="135"/>
      <c r="AB153" s="135"/>
      <c r="AC153" s="135"/>
      <c r="AD153" s="135"/>
      <c r="AE153" s="135"/>
      <c r="AF153" s="135"/>
      <c r="AG153" s="136">
        <f>'001 - ZRN - most v km 9,914'!J32</f>
        <v>0</v>
      </c>
      <c r="AH153" s="134"/>
      <c r="AI153" s="134"/>
      <c r="AJ153" s="134"/>
      <c r="AK153" s="134"/>
      <c r="AL153" s="134"/>
      <c r="AM153" s="134"/>
      <c r="AN153" s="136">
        <f>SUM(AG153,AT153)</f>
        <v>0</v>
      </c>
      <c r="AO153" s="134"/>
      <c r="AP153" s="134"/>
      <c r="AQ153" s="137" t="s">
        <v>93</v>
      </c>
      <c r="AR153" s="73"/>
      <c r="AS153" s="138">
        <v>0</v>
      </c>
      <c r="AT153" s="139">
        <f>ROUND(SUM(AV153:AW153),2)</f>
        <v>0</v>
      </c>
      <c r="AU153" s="140">
        <f>'001 - ZRN - most v km 9,914'!P128</f>
        <v>0</v>
      </c>
      <c r="AV153" s="139">
        <f>'001 - ZRN - most v km 9,914'!J35</f>
        <v>0</v>
      </c>
      <c r="AW153" s="139">
        <f>'001 - ZRN - most v km 9,914'!J36</f>
        <v>0</v>
      </c>
      <c r="AX153" s="139">
        <f>'001 - ZRN - most v km 9,914'!J37</f>
        <v>0</v>
      </c>
      <c r="AY153" s="139">
        <f>'001 - ZRN - most v km 9,914'!J38</f>
        <v>0</v>
      </c>
      <c r="AZ153" s="139">
        <f>'001 - ZRN - most v km 9,914'!F35</f>
        <v>0</v>
      </c>
      <c r="BA153" s="139">
        <f>'001 - ZRN - most v km 9,914'!F36</f>
        <v>0</v>
      </c>
      <c r="BB153" s="139">
        <f>'001 - ZRN - most v km 9,914'!F37</f>
        <v>0</v>
      </c>
      <c r="BC153" s="139">
        <f>'001 - ZRN - most v km 9,914'!F38</f>
        <v>0</v>
      </c>
      <c r="BD153" s="141">
        <f>'001 - ZRN - most v km 9,914'!F39</f>
        <v>0</v>
      </c>
      <c r="BE153" s="4"/>
      <c r="BT153" s="142" t="s">
        <v>86</v>
      </c>
      <c r="BV153" s="142" t="s">
        <v>78</v>
      </c>
      <c r="BW153" s="142" t="s">
        <v>231</v>
      </c>
      <c r="BX153" s="142" t="s">
        <v>229</v>
      </c>
      <c r="CL153" s="142" t="s">
        <v>1</v>
      </c>
    </row>
    <row r="154" s="4" customFormat="1" ht="16.5" customHeight="1">
      <c r="A154" s="120" t="s">
        <v>80</v>
      </c>
      <c r="B154" s="71"/>
      <c r="C154" s="134"/>
      <c r="D154" s="134"/>
      <c r="E154" s="135" t="s">
        <v>136</v>
      </c>
      <c r="F154" s="135"/>
      <c r="G154" s="135"/>
      <c r="H154" s="135"/>
      <c r="I154" s="135"/>
      <c r="J154" s="134"/>
      <c r="K154" s="135" t="s">
        <v>232</v>
      </c>
      <c r="L154" s="135"/>
      <c r="M154" s="135"/>
      <c r="N154" s="135"/>
      <c r="O154" s="135"/>
      <c r="P154" s="135"/>
      <c r="Q154" s="135"/>
      <c r="R154" s="135"/>
      <c r="S154" s="135"/>
      <c r="T154" s="135"/>
      <c r="U154" s="135"/>
      <c r="V154" s="135"/>
      <c r="W154" s="135"/>
      <c r="X154" s="135"/>
      <c r="Y154" s="135"/>
      <c r="Z154" s="135"/>
      <c r="AA154" s="135"/>
      <c r="AB154" s="135"/>
      <c r="AC154" s="135"/>
      <c r="AD154" s="135"/>
      <c r="AE154" s="135"/>
      <c r="AF154" s="135"/>
      <c r="AG154" s="136">
        <f>'002 - VRN - most v km 9,914'!J32</f>
        <v>0</v>
      </c>
      <c r="AH154" s="134"/>
      <c r="AI154" s="134"/>
      <c r="AJ154" s="134"/>
      <c r="AK154" s="134"/>
      <c r="AL154" s="134"/>
      <c r="AM154" s="134"/>
      <c r="AN154" s="136">
        <f>SUM(AG154,AT154)</f>
        <v>0</v>
      </c>
      <c r="AO154" s="134"/>
      <c r="AP154" s="134"/>
      <c r="AQ154" s="137" t="s">
        <v>93</v>
      </c>
      <c r="AR154" s="73"/>
      <c r="AS154" s="138">
        <v>0</v>
      </c>
      <c r="AT154" s="139">
        <f>ROUND(SUM(AV154:AW154),2)</f>
        <v>0</v>
      </c>
      <c r="AU154" s="140">
        <f>'002 - VRN - most v km 9,914'!P123</f>
        <v>0</v>
      </c>
      <c r="AV154" s="139">
        <f>'002 - VRN - most v km 9,914'!J35</f>
        <v>0</v>
      </c>
      <c r="AW154" s="139">
        <f>'002 - VRN - most v km 9,914'!J36</f>
        <v>0</v>
      </c>
      <c r="AX154" s="139">
        <f>'002 - VRN - most v km 9,914'!J37</f>
        <v>0</v>
      </c>
      <c r="AY154" s="139">
        <f>'002 - VRN - most v km 9,914'!J38</f>
        <v>0</v>
      </c>
      <c r="AZ154" s="139">
        <f>'002 - VRN - most v km 9,914'!F35</f>
        <v>0</v>
      </c>
      <c r="BA154" s="139">
        <f>'002 - VRN - most v km 9,914'!F36</f>
        <v>0</v>
      </c>
      <c r="BB154" s="139">
        <f>'002 - VRN - most v km 9,914'!F37</f>
        <v>0</v>
      </c>
      <c r="BC154" s="139">
        <f>'002 - VRN - most v km 9,914'!F38</f>
        <v>0</v>
      </c>
      <c r="BD154" s="141">
        <f>'002 - VRN - most v km 9,914'!F39</f>
        <v>0</v>
      </c>
      <c r="BE154" s="4"/>
      <c r="BT154" s="142" t="s">
        <v>86</v>
      </c>
      <c r="BV154" s="142" t="s">
        <v>78</v>
      </c>
      <c r="BW154" s="142" t="s">
        <v>233</v>
      </c>
      <c r="BX154" s="142" t="s">
        <v>229</v>
      </c>
      <c r="CL154" s="142" t="s">
        <v>1</v>
      </c>
    </row>
    <row r="155" s="7" customFormat="1" ht="24.75" customHeight="1">
      <c r="A155" s="7"/>
      <c r="B155" s="121"/>
      <c r="C155" s="122"/>
      <c r="D155" s="123" t="s">
        <v>234</v>
      </c>
      <c r="E155" s="123"/>
      <c r="F155" s="123"/>
      <c r="G155" s="123"/>
      <c r="H155" s="123"/>
      <c r="I155" s="124"/>
      <c r="J155" s="123" t="s">
        <v>235</v>
      </c>
      <c r="K155" s="123"/>
      <c r="L155" s="123"/>
      <c r="M155" s="123"/>
      <c r="N155" s="123"/>
      <c r="O155" s="123"/>
      <c r="P155" s="123"/>
      <c r="Q155" s="123"/>
      <c r="R155" s="123"/>
      <c r="S155" s="123"/>
      <c r="T155" s="123"/>
      <c r="U155" s="123"/>
      <c r="V155" s="123"/>
      <c r="W155" s="123"/>
      <c r="X155" s="123"/>
      <c r="Y155" s="123"/>
      <c r="Z155" s="123"/>
      <c r="AA155" s="123"/>
      <c r="AB155" s="123"/>
      <c r="AC155" s="123"/>
      <c r="AD155" s="123"/>
      <c r="AE155" s="123"/>
      <c r="AF155" s="123"/>
      <c r="AG155" s="133">
        <f>ROUND(SUM(AG156:AG157),2)</f>
        <v>0</v>
      </c>
      <c r="AH155" s="124"/>
      <c r="AI155" s="124"/>
      <c r="AJ155" s="124"/>
      <c r="AK155" s="124"/>
      <c r="AL155" s="124"/>
      <c r="AM155" s="124"/>
      <c r="AN155" s="125">
        <f>SUM(AG155,AT155)</f>
        <v>0</v>
      </c>
      <c r="AO155" s="124"/>
      <c r="AP155" s="124"/>
      <c r="AQ155" s="126" t="s">
        <v>83</v>
      </c>
      <c r="AR155" s="127"/>
      <c r="AS155" s="128">
        <f>ROUND(SUM(AS156:AS157),2)</f>
        <v>0</v>
      </c>
      <c r="AT155" s="129">
        <f>ROUND(SUM(AV155:AW155),2)</f>
        <v>0</v>
      </c>
      <c r="AU155" s="130">
        <f>ROUND(SUM(AU156:AU157),5)</f>
        <v>0</v>
      </c>
      <c r="AV155" s="129">
        <f>ROUND(AZ155*L29,2)</f>
        <v>0</v>
      </c>
      <c r="AW155" s="129">
        <f>ROUND(BA155*L30,2)</f>
        <v>0</v>
      </c>
      <c r="AX155" s="129">
        <f>ROUND(BB155*L29,2)</f>
        <v>0</v>
      </c>
      <c r="AY155" s="129">
        <f>ROUND(BC155*L30,2)</f>
        <v>0</v>
      </c>
      <c r="AZ155" s="129">
        <f>ROUND(SUM(AZ156:AZ157),2)</f>
        <v>0</v>
      </c>
      <c r="BA155" s="129">
        <f>ROUND(SUM(BA156:BA157),2)</f>
        <v>0</v>
      </c>
      <c r="BB155" s="129">
        <f>ROUND(SUM(BB156:BB157),2)</f>
        <v>0</v>
      </c>
      <c r="BC155" s="129">
        <f>ROUND(SUM(BC156:BC157),2)</f>
        <v>0</v>
      </c>
      <c r="BD155" s="131">
        <f>ROUND(SUM(BD156:BD157),2)</f>
        <v>0</v>
      </c>
      <c r="BE155" s="7"/>
      <c r="BS155" s="132" t="s">
        <v>75</v>
      </c>
      <c r="BT155" s="132" t="s">
        <v>84</v>
      </c>
      <c r="BU155" s="132" t="s">
        <v>77</v>
      </c>
      <c r="BV155" s="132" t="s">
        <v>78</v>
      </c>
      <c r="BW155" s="132" t="s">
        <v>236</v>
      </c>
      <c r="BX155" s="132" t="s">
        <v>5</v>
      </c>
      <c r="CL155" s="132" t="s">
        <v>1</v>
      </c>
      <c r="CM155" s="132" t="s">
        <v>86</v>
      </c>
    </row>
    <row r="156" s="4" customFormat="1" ht="16.5" customHeight="1">
      <c r="A156" s="120" t="s">
        <v>80</v>
      </c>
      <c r="B156" s="71"/>
      <c r="C156" s="134"/>
      <c r="D156" s="134"/>
      <c r="E156" s="135" t="s">
        <v>133</v>
      </c>
      <c r="F156" s="135"/>
      <c r="G156" s="135"/>
      <c r="H156" s="135"/>
      <c r="I156" s="135"/>
      <c r="J156" s="134"/>
      <c r="K156" s="135" t="s">
        <v>237</v>
      </c>
      <c r="L156" s="135"/>
      <c r="M156" s="135"/>
      <c r="N156" s="135"/>
      <c r="O156" s="135"/>
      <c r="P156" s="135"/>
      <c r="Q156" s="135"/>
      <c r="R156" s="135"/>
      <c r="S156" s="135"/>
      <c r="T156" s="135"/>
      <c r="U156" s="135"/>
      <c r="V156" s="135"/>
      <c r="W156" s="135"/>
      <c r="X156" s="135"/>
      <c r="Y156" s="135"/>
      <c r="Z156" s="135"/>
      <c r="AA156" s="135"/>
      <c r="AB156" s="135"/>
      <c r="AC156" s="135"/>
      <c r="AD156" s="135"/>
      <c r="AE156" s="135"/>
      <c r="AF156" s="135"/>
      <c r="AG156" s="136">
        <f>'001 - ZRN - propustek v k...'!J32</f>
        <v>0</v>
      </c>
      <c r="AH156" s="134"/>
      <c r="AI156" s="134"/>
      <c r="AJ156" s="134"/>
      <c r="AK156" s="134"/>
      <c r="AL156" s="134"/>
      <c r="AM156" s="134"/>
      <c r="AN156" s="136">
        <f>SUM(AG156,AT156)</f>
        <v>0</v>
      </c>
      <c r="AO156" s="134"/>
      <c r="AP156" s="134"/>
      <c r="AQ156" s="137" t="s">
        <v>93</v>
      </c>
      <c r="AR156" s="73"/>
      <c r="AS156" s="138">
        <v>0</v>
      </c>
      <c r="AT156" s="139">
        <f>ROUND(SUM(AV156:AW156),2)</f>
        <v>0</v>
      </c>
      <c r="AU156" s="140">
        <f>'001 - ZRN - propustek v k...'!P129</f>
        <v>0</v>
      </c>
      <c r="AV156" s="139">
        <f>'001 - ZRN - propustek v k...'!J35</f>
        <v>0</v>
      </c>
      <c r="AW156" s="139">
        <f>'001 - ZRN - propustek v k...'!J36</f>
        <v>0</v>
      </c>
      <c r="AX156" s="139">
        <f>'001 - ZRN - propustek v k...'!J37</f>
        <v>0</v>
      </c>
      <c r="AY156" s="139">
        <f>'001 - ZRN - propustek v k...'!J38</f>
        <v>0</v>
      </c>
      <c r="AZ156" s="139">
        <f>'001 - ZRN - propustek v k...'!F35</f>
        <v>0</v>
      </c>
      <c r="BA156" s="139">
        <f>'001 - ZRN - propustek v k...'!F36</f>
        <v>0</v>
      </c>
      <c r="BB156" s="139">
        <f>'001 - ZRN - propustek v k...'!F37</f>
        <v>0</v>
      </c>
      <c r="BC156" s="139">
        <f>'001 - ZRN - propustek v k...'!F38</f>
        <v>0</v>
      </c>
      <c r="BD156" s="141">
        <f>'001 - ZRN - propustek v k...'!F39</f>
        <v>0</v>
      </c>
      <c r="BE156" s="4"/>
      <c r="BT156" s="142" t="s">
        <v>86</v>
      </c>
      <c r="BV156" s="142" t="s">
        <v>78</v>
      </c>
      <c r="BW156" s="142" t="s">
        <v>238</v>
      </c>
      <c r="BX156" s="142" t="s">
        <v>236</v>
      </c>
      <c r="CL156" s="142" t="s">
        <v>1</v>
      </c>
    </row>
    <row r="157" s="4" customFormat="1" ht="16.5" customHeight="1">
      <c r="A157" s="120" t="s">
        <v>80</v>
      </c>
      <c r="B157" s="71"/>
      <c r="C157" s="134"/>
      <c r="D157" s="134"/>
      <c r="E157" s="135" t="s">
        <v>136</v>
      </c>
      <c r="F157" s="135"/>
      <c r="G157" s="135"/>
      <c r="H157" s="135"/>
      <c r="I157" s="135"/>
      <c r="J157" s="134"/>
      <c r="K157" s="135" t="s">
        <v>239</v>
      </c>
      <c r="L157" s="135"/>
      <c r="M157" s="135"/>
      <c r="N157" s="135"/>
      <c r="O157" s="135"/>
      <c r="P157" s="135"/>
      <c r="Q157" s="135"/>
      <c r="R157" s="135"/>
      <c r="S157" s="135"/>
      <c r="T157" s="135"/>
      <c r="U157" s="135"/>
      <c r="V157" s="135"/>
      <c r="W157" s="135"/>
      <c r="X157" s="135"/>
      <c r="Y157" s="135"/>
      <c r="Z157" s="135"/>
      <c r="AA157" s="135"/>
      <c r="AB157" s="135"/>
      <c r="AC157" s="135"/>
      <c r="AD157" s="135"/>
      <c r="AE157" s="135"/>
      <c r="AF157" s="135"/>
      <c r="AG157" s="136">
        <f>'002 - VRN - propustek v k...'!J32</f>
        <v>0</v>
      </c>
      <c r="AH157" s="134"/>
      <c r="AI157" s="134"/>
      <c r="AJ157" s="134"/>
      <c r="AK157" s="134"/>
      <c r="AL157" s="134"/>
      <c r="AM157" s="134"/>
      <c r="AN157" s="136">
        <f>SUM(AG157,AT157)</f>
        <v>0</v>
      </c>
      <c r="AO157" s="134"/>
      <c r="AP157" s="134"/>
      <c r="AQ157" s="137" t="s">
        <v>93</v>
      </c>
      <c r="AR157" s="73"/>
      <c r="AS157" s="138">
        <v>0</v>
      </c>
      <c r="AT157" s="139">
        <f>ROUND(SUM(AV157:AW157),2)</f>
        <v>0</v>
      </c>
      <c r="AU157" s="140">
        <f>'002 - VRN - propustek v k...'!P123</f>
        <v>0</v>
      </c>
      <c r="AV157" s="139">
        <f>'002 - VRN - propustek v k...'!J35</f>
        <v>0</v>
      </c>
      <c r="AW157" s="139">
        <f>'002 - VRN - propustek v k...'!J36</f>
        <v>0</v>
      </c>
      <c r="AX157" s="139">
        <f>'002 - VRN - propustek v k...'!J37</f>
        <v>0</v>
      </c>
      <c r="AY157" s="139">
        <f>'002 - VRN - propustek v k...'!J38</f>
        <v>0</v>
      </c>
      <c r="AZ157" s="139">
        <f>'002 - VRN - propustek v k...'!F35</f>
        <v>0</v>
      </c>
      <c r="BA157" s="139">
        <f>'002 - VRN - propustek v k...'!F36</f>
        <v>0</v>
      </c>
      <c r="BB157" s="139">
        <f>'002 - VRN - propustek v k...'!F37</f>
        <v>0</v>
      </c>
      <c r="BC157" s="139">
        <f>'002 - VRN - propustek v k...'!F38</f>
        <v>0</v>
      </c>
      <c r="BD157" s="141">
        <f>'002 - VRN - propustek v k...'!F39</f>
        <v>0</v>
      </c>
      <c r="BE157" s="4"/>
      <c r="BT157" s="142" t="s">
        <v>86</v>
      </c>
      <c r="BV157" s="142" t="s">
        <v>78</v>
      </c>
      <c r="BW157" s="142" t="s">
        <v>240</v>
      </c>
      <c r="BX157" s="142" t="s">
        <v>236</v>
      </c>
      <c r="CL157" s="142" t="s">
        <v>1</v>
      </c>
    </row>
    <row r="158" s="7" customFormat="1" ht="24.75" customHeight="1">
      <c r="A158" s="7"/>
      <c r="B158" s="121"/>
      <c r="C158" s="122"/>
      <c r="D158" s="123" t="s">
        <v>241</v>
      </c>
      <c r="E158" s="123"/>
      <c r="F158" s="123"/>
      <c r="G158" s="123"/>
      <c r="H158" s="123"/>
      <c r="I158" s="124"/>
      <c r="J158" s="123" t="s">
        <v>242</v>
      </c>
      <c r="K158" s="123"/>
      <c r="L158" s="123"/>
      <c r="M158" s="123"/>
      <c r="N158" s="123"/>
      <c r="O158" s="123"/>
      <c r="P158" s="123"/>
      <c r="Q158" s="123"/>
      <c r="R158" s="123"/>
      <c r="S158" s="123"/>
      <c r="T158" s="123"/>
      <c r="U158" s="123"/>
      <c r="V158" s="123"/>
      <c r="W158" s="123"/>
      <c r="X158" s="123"/>
      <c r="Y158" s="123"/>
      <c r="Z158" s="123"/>
      <c r="AA158" s="123"/>
      <c r="AB158" s="123"/>
      <c r="AC158" s="123"/>
      <c r="AD158" s="123"/>
      <c r="AE158" s="123"/>
      <c r="AF158" s="123"/>
      <c r="AG158" s="133">
        <f>ROUND(SUM(AG159:AG160),2)</f>
        <v>0</v>
      </c>
      <c r="AH158" s="124"/>
      <c r="AI158" s="124"/>
      <c r="AJ158" s="124"/>
      <c r="AK158" s="124"/>
      <c r="AL158" s="124"/>
      <c r="AM158" s="124"/>
      <c r="AN158" s="125">
        <f>SUM(AG158,AT158)</f>
        <v>0</v>
      </c>
      <c r="AO158" s="124"/>
      <c r="AP158" s="124"/>
      <c r="AQ158" s="126" t="s">
        <v>83</v>
      </c>
      <c r="AR158" s="127"/>
      <c r="AS158" s="128">
        <f>ROUND(SUM(AS159:AS160),2)</f>
        <v>0</v>
      </c>
      <c r="AT158" s="129">
        <f>ROUND(SUM(AV158:AW158),2)</f>
        <v>0</v>
      </c>
      <c r="AU158" s="130">
        <f>ROUND(SUM(AU159:AU160),5)</f>
        <v>0</v>
      </c>
      <c r="AV158" s="129">
        <f>ROUND(AZ158*L29,2)</f>
        <v>0</v>
      </c>
      <c r="AW158" s="129">
        <f>ROUND(BA158*L30,2)</f>
        <v>0</v>
      </c>
      <c r="AX158" s="129">
        <f>ROUND(BB158*L29,2)</f>
        <v>0</v>
      </c>
      <c r="AY158" s="129">
        <f>ROUND(BC158*L30,2)</f>
        <v>0</v>
      </c>
      <c r="AZ158" s="129">
        <f>ROUND(SUM(AZ159:AZ160),2)</f>
        <v>0</v>
      </c>
      <c r="BA158" s="129">
        <f>ROUND(SUM(BA159:BA160),2)</f>
        <v>0</v>
      </c>
      <c r="BB158" s="129">
        <f>ROUND(SUM(BB159:BB160),2)</f>
        <v>0</v>
      </c>
      <c r="BC158" s="129">
        <f>ROUND(SUM(BC159:BC160),2)</f>
        <v>0</v>
      </c>
      <c r="BD158" s="131">
        <f>ROUND(SUM(BD159:BD160),2)</f>
        <v>0</v>
      </c>
      <c r="BE158" s="7"/>
      <c r="BS158" s="132" t="s">
        <v>75</v>
      </c>
      <c r="BT158" s="132" t="s">
        <v>84</v>
      </c>
      <c r="BU158" s="132" t="s">
        <v>77</v>
      </c>
      <c r="BV158" s="132" t="s">
        <v>78</v>
      </c>
      <c r="BW158" s="132" t="s">
        <v>243</v>
      </c>
      <c r="BX158" s="132" t="s">
        <v>5</v>
      </c>
      <c r="CL158" s="132" t="s">
        <v>1</v>
      </c>
      <c r="CM158" s="132" t="s">
        <v>86</v>
      </c>
    </row>
    <row r="159" s="4" customFormat="1" ht="16.5" customHeight="1">
      <c r="A159" s="120" t="s">
        <v>80</v>
      </c>
      <c r="B159" s="71"/>
      <c r="C159" s="134"/>
      <c r="D159" s="134"/>
      <c r="E159" s="135" t="s">
        <v>133</v>
      </c>
      <c r="F159" s="135"/>
      <c r="G159" s="135"/>
      <c r="H159" s="135"/>
      <c r="I159" s="135"/>
      <c r="J159" s="134"/>
      <c r="K159" s="135" t="s">
        <v>244</v>
      </c>
      <c r="L159" s="135"/>
      <c r="M159" s="135"/>
      <c r="N159" s="135"/>
      <c r="O159" s="135"/>
      <c r="P159" s="135"/>
      <c r="Q159" s="135"/>
      <c r="R159" s="135"/>
      <c r="S159" s="135"/>
      <c r="T159" s="135"/>
      <c r="U159" s="135"/>
      <c r="V159" s="135"/>
      <c r="W159" s="135"/>
      <c r="X159" s="135"/>
      <c r="Y159" s="135"/>
      <c r="Z159" s="135"/>
      <c r="AA159" s="135"/>
      <c r="AB159" s="135"/>
      <c r="AC159" s="135"/>
      <c r="AD159" s="135"/>
      <c r="AE159" s="135"/>
      <c r="AF159" s="135"/>
      <c r="AG159" s="136">
        <f>'001 - ZRN - propustek v k..._01'!J32</f>
        <v>0</v>
      </c>
      <c r="AH159" s="134"/>
      <c r="AI159" s="134"/>
      <c r="AJ159" s="134"/>
      <c r="AK159" s="134"/>
      <c r="AL159" s="134"/>
      <c r="AM159" s="134"/>
      <c r="AN159" s="136">
        <f>SUM(AG159,AT159)</f>
        <v>0</v>
      </c>
      <c r="AO159" s="134"/>
      <c r="AP159" s="134"/>
      <c r="AQ159" s="137" t="s">
        <v>93</v>
      </c>
      <c r="AR159" s="73"/>
      <c r="AS159" s="138">
        <v>0</v>
      </c>
      <c r="AT159" s="139">
        <f>ROUND(SUM(AV159:AW159),2)</f>
        <v>0</v>
      </c>
      <c r="AU159" s="140">
        <f>'001 - ZRN - propustek v k..._01'!P129</f>
        <v>0</v>
      </c>
      <c r="AV159" s="139">
        <f>'001 - ZRN - propustek v k..._01'!J35</f>
        <v>0</v>
      </c>
      <c r="AW159" s="139">
        <f>'001 - ZRN - propustek v k..._01'!J36</f>
        <v>0</v>
      </c>
      <c r="AX159" s="139">
        <f>'001 - ZRN - propustek v k..._01'!J37</f>
        <v>0</v>
      </c>
      <c r="AY159" s="139">
        <f>'001 - ZRN - propustek v k..._01'!J38</f>
        <v>0</v>
      </c>
      <c r="AZ159" s="139">
        <f>'001 - ZRN - propustek v k..._01'!F35</f>
        <v>0</v>
      </c>
      <c r="BA159" s="139">
        <f>'001 - ZRN - propustek v k..._01'!F36</f>
        <v>0</v>
      </c>
      <c r="BB159" s="139">
        <f>'001 - ZRN - propustek v k..._01'!F37</f>
        <v>0</v>
      </c>
      <c r="BC159" s="139">
        <f>'001 - ZRN - propustek v k..._01'!F38</f>
        <v>0</v>
      </c>
      <c r="BD159" s="141">
        <f>'001 - ZRN - propustek v k..._01'!F39</f>
        <v>0</v>
      </c>
      <c r="BE159" s="4"/>
      <c r="BT159" s="142" t="s">
        <v>86</v>
      </c>
      <c r="BV159" s="142" t="s">
        <v>78</v>
      </c>
      <c r="BW159" s="142" t="s">
        <v>245</v>
      </c>
      <c r="BX159" s="142" t="s">
        <v>243</v>
      </c>
      <c r="CL159" s="142" t="s">
        <v>1</v>
      </c>
    </row>
    <row r="160" s="4" customFormat="1" ht="16.5" customHeight="1">
      <c r="A160" s="120" t="s">
        <v>80</v>
      </c>
      <c r="B160" s="71"/>
      <c r="C160" s="134"/>
      <c r="D160" s="134"/>
      <c r="E160" s="135" t="s">
        <v>136</v>
      </c>
      <c r="F160" s="135"/>
      <c r="G160" s="135"/>
      <c r="H160" s="135"/>
      <c r="I160" s="135"/>
      <c r="J160" s="134"/>
      <c r="K160" s="135" t="s">
        <v>246</v>
      </c>
      <c r="L160" s="135"/>
      <c r="M160" s="135"/>
      <c r="N160" s="135"/>
      <c r="O160" s="135"/>
      <c r="P160" s="135"/>
      <c r="Q160" s="135"/>
      <c r="R160" s="135"/>
      <c r="S160" s="135"/>
      <c r="T160" s="135"/>
      <c r="U160" s="135"/>
      <c r="V160" s="135"/>
      <c r="W160" s="135"/>
      <c r="X160" s="135"/>
      <c r="Y160" s="135"/>
      <c r="Z160" s="135"/>
      <c r="AA160" s="135"/>
      <c r="AB160" s="135"/>
      <c r="AC160" s="135"/>
      <c r="AD160" s="135"/>
      <c r="AE160" s="135"/>
      <c r="AF160" s="135"/>
      <c r="AG160" s="136">
        <f>'002 - VRN - propustek v k..._01'!J32</f>
        <v>0</v>
      </c>
      <c r="AH160" s="134"/>
      <c r="AI160" s="134"/>
      <c r="AJ160" s="134"/>
      <c r="AK160" s="134"/>
      <c r="AL160" s="134"/>
      <c r="AM160" s="134"/>
      <c r="AN160" s="136">
        <f>SUM(AG160,AT160)</f>
        <v>0</v>
      </c>
      <c r="AO160" s="134"/>
      <c r="AP160" s="134"/>
      <c r="AQ160" s="137" t="s">
        <v>93</v>
      </c>
      <c r="AR160" s="73"/>
      <c r="AS160" s="138">
        <v>0</v>
      </c>
      <c r="AT160" s="139">
        <f>ROUND(SUM(AV160:AW160),2)</f>
        <v>0</v>
      </c>
      <c r="AU160" s="140">
        <f>'002 - VRN - propustek v k..._01'!P123</f>
        <v>0</v>
      </c>
      <c r="AV160" s="139">
        <f>'002 - VRN - propustek v k..._01'!J35</f>
        <v>0</v>
      </c>
      <c r="AW160" s="139">
        <f>'002 - VRN - propustek v k..._01'!J36</f>
        <v>0</v>
      </c>
      <c r="AX160" s="139">
        <f>'002 - VRN - propustek v k..._01'!J37</f>
        <v>0</v>
      </c>
      <c r="AY160" s="139">
        <f>'002 - VRN - propustek v k..._01'!J38</f>
        <v>0</v>
      </c>
      <c r="AZ160" s="139">
        <f>'002 - VRN - propustek v k..._01'!F35</f>
        <v>0</v>
      </c>
      <c r="BA160" s="139">
        <f>'002 - VRN - propustek v k..._01'!F36</f>
        <v>0</v>
      </c>
      <c r="BB160" s="139">
        <f>'002 - VRN - propustek v k..._01'!F37</f>
        <v>0</v>
      </c>
      <c r="BC160" s="139">
        <f>'002 - VRN - propustek v k..._01'!F38</f>
        <v>0</v>
      </c>
      <c r="BD160" s="141">
        <f>'002 - VRN - propustek v k..._01'!F39</f>
        <v>0</v>
      </c>
      <c r="BE160" s="4"/>
      <c r="BT160" s="142" t="s">
        <v>86</v>
      </c>
      <c r="BV160" s="142" t="s">
        <v>78</v>
      </c>
      <c r="BW160" s="142" t="s">
        <v>247</v>
      </c>
      <c r="BX160" s="142" t="s">
        <v>243</v>
      </c>
      <c r="CL160" s="142" t="s">
        <v>1</v>
      </c>
    </row>
    <row r="161" s="7" customFormat="1" ht="24.75" customHeight="1">
      <c r="A161" s="7"/>
      <c r="B161" s="121"/>
      <c r="C161" s="122"/>
      <c r="D161" s="123" t="s">
        <v>248</v>
      </c>
      <c r="E161" s="123"/>
      <c r="F161" s="123"/>
      <c r="G161" s="123"/>
      <c r="H161" s="123"/>
      <c r="I161" s="124"/>
      <c r="J161" s="123" t="s">
        <v>249</v>
      </c>
      <c r="K161" s="123"/>
      <c r="L161" s="123"/>
      <c r="M161" s="123"/>
      <c r="N161" s="123"/>
      <c r="O161" s="123"/>
      <c r="P161" s="123"/>
      <c r="Q161" s="123"/>
      <c r="R161" s="123"/>
      <c r="S161" s="123"/>
      <c r="T161" s="123"/>
      <c r="U161" s="123"/>
      <c r="V161" s="123"/>
      <c r="W161" s="123"/>
      <c r="X161" s="123"/>
      <c r="Y161" s="123"/>
      <c r="Z161" s="123"/>
      <c r="AA161" s="123"/>
      <c r="AB161" s="123"/>
      <c r="AC161" s="123"/>
      <c r="AD161" s="123"/>
      <c r="AE161" s="123"/>
      <c r="AF161" s="123"/>
      <c r="AG161" s="133">
        <f>ROUND(SUM(AG162:AG163),2)</f>
        <v>0</v>
      </c>
      <c r="AH161" s="124"/>
      <c r="AI161" s="124"/>
      <c r="AJ161" s="124"/>
      <c r="AK161" s="124"/>
      <c r="AL161" s="124"/>
      <c r="AM161" s="124"/>
      <c r="AN161" s="125">
        <f>SUM(AG161,AT161)</f>
        <v>0</v>
      </c>
      <c r="AO161" s="124"/>
      <c r="AP161" s="124"/>
      <c r="AQ161" s="126" t="s">
        <v>83</v>
      </c>
      <c r="AR161" s="127"/>
      <c r="AS161" s="128">
        <f>ROUND(SUM(AS162:AS163),2)</f>
        <v>0</v>
      </c>
      <c r="AT161" s="129">
        <f>ROUND(SUM(AV161:AW161),2)</f>
        <v>0</v>
      </c>
      <c r="AU161" s="130">
        <f>ROUND(SUM(AU162:AU163),5)</f>
        <v>0</v>
      </c>
      <c r="AV161" s="129">
        <f>ROUND(AZ161*L29,2)</f>
        <v>0</v>
      </c>
      <c r="AW161" s="129">
        <f>ROUND(BA161*L30,2)</f>
        <v>0</v>
      </c>
      <c r="AX161" s="129">
        <f>ROUND(BB161*L29,2)</f>
        <v>0</v>
      </c>
      <c r="AY161" s="129">
        <f>ROUND(BC161*L30,2)</f>
        <v>0</v>
      </c>
      <c r="AZ161" s="129">
        <f>ROUND(SUM(AZ162:AZ163),2)</f>
        <v>0</v>
      </c>
      <c r="BA161" s="129">
        <f>ROUND(SUM(BA162:BA163),2)</f>
        <v>0</v>
      </c>
      <c r="BB161" s="129">
        <f>ROUND(SUM(BB162:BB163),2)</f>
        <v>0</v>
      </c>
      <c r="BC161" s="129">
        <f>ROUND(SUM(BC162:BC163),2)</f>
        <v>0</v>
      </c>
      <c r="BD161" s="131">
        <f>ROUND(SUM(BD162:BD163),2)</f>
        <v>0</v>
      </c>
      <c r="BE161" s="7"/>
      <c r="BS161" s="132" t="s">
        <v>75</v>
      </c>
      <c r="BT161" s="132" t="s">
        <v>84</v>
      </c>
      <c r="BU161" s="132" t="s">
        <v>77</v>
      </c>
      <c r="BV161" s="132" t="s">
        <v>78</v>
      </c>
      <c r="BW161" s="132" t="s">
        <v>250</v>
      </c>
      <c r="BX161" s="132" t="s">
        <v>5</v>
      </c>
      <c r="CL161" s="132" t="s">
        <v>1</v>
      </c>
      <c r="CM161" s="132" t="s">
        <v>86</v>
      </c>
    </row>
    <row r="162" s="4" customFormat="1" ht="16.5" customHeight="1">
      <c r="A162" s="120" t="s">
        <v>80</v>
      </c>
      <c r="B162" s="71"/>
      <c r="C162" s="134"/>
      <c r="D162" s="134"/>
      <c r="E162" s="135" t="s">
        <v>133</v>
      </c>
      <c r="F162" s="135"/>
      <c r="G162" s="135"/>
      <c r="H162" s="135"/>
      <c r="I162" s="135"/>
      <c r="J162" s="134"/>
      <c r="K162" s="135" t="s">
        <v>251</v>
      </c>
      <c r="L162" s="135"/>
      <c r="M162" s="135"/>
      <c r="N162" s="135"/>
      <c r="O162" s="135"/>
      <c r="P162" s="135"/>
      <c r="Q162" s="135"/>
      <c r="R162" s="135"/>
      <c r="S162" s="135"/>
      <c r="T162" s="135"/>
      <c r="U162" s="135"/>
      <c r="V162" s="135"/>
      <c r="W162" s="135"/>
      <c r="X162" s="135"/>
      <c r="Y162" s="135"/>
      <c r="Z162" s="135"/>
      <c r="AA162" s="135"/>
      <c r="AB162" s="135"/>
      <c r="AC162" s="135"/>
      <c r="AD162" s="135"/>
      <c r="AE162" s="135"/>
      <c r="AF162" s="135"/>
      <c r="AG162" s="136">
        <f>'001 - ZRN - propustek v k..._02'!J32</f>
        <v>0</v>
      </c>
      <c r="AH162" s="134"/>
      <c r="AI162" s="134"/>
      <c r="AJ162" s="134"/>
      <c r="AK162" s="134"/>
      <c r="AL162" s="134"/>
      <c r="AM162" s="134"/>
      <c r="AN162" s="136">
        <f>SUM(AG162,AT162)</f>
        <v>0</v>
      </c>
      <c r="AO162" s="134"/>
      <c r="AP162" s="134"/>
      <c r="AQ162" s="137" t="s">
        <v>93</v>
      </c>
      <c r="AR162" s="73"/>
      <c r="AS162" s="138">
        <v>0</v>
      </c>
      <c r="AT162" s="139">
        <f>ROUND(SUM(AV162:AW162),2)</f>
        <v>0</v>
      </c>
      <c r="AU162" s="140">
        <f>'001 - ZRN - propustek v k..._02'!P127</f>
        <v>0</v>
      </c>
      <c r="AV162" s="139">
        <f>'001 - ZRN - propustek v k..._02'!J35</f>
        <v>0</v>
      </c>
      <c r="AW162" s="139">
        <f>'001 - ZRN - propustek v k..._02'!J36</f>
        <v>0</v>
      </c>
      <c r="AX162" s="139">
        <f>'001 - ZRN - propustek v k..._02'!J37</f>
        <v>0</v>
      </c>
      <c r="AY162" s="139">
        <f>'001 - ZRN - propustek v k..._02'!J38</f>
        <v>0</v>
      </c>
      <c r="AZ162" s="139">
        <f>'001 - ZRN - propustek v k..._02'!F35</f>
        <v>0</v>
      </c>
      <c r="BA162" s="139">
        <f>'001 - ZRN - propustek v k..._02'!F36</f>
        <v>0</v>
      </c>
      <c r="BB162" s="139">
        <f>'001 - ZRN - propustek v k..._02'!F37</f>
        <v>0</v>
      </c>
      <c r="BC162" s="139">
        <f>'001 - ZRN - propustek v k..._02'!F38</f>
        <v>0</v>
      </c>
      <c r="BD162" s="141">
        <f>'001 - ZRN - propustek v k..._02'!F39</f>
        <v>0</v>
      </c>
      <c r="BE162" s="4"/>
      <c r="BT162" s="142" t="s">
        <v>86</v>
      </c>
      <c r="BV162" s="142" t="s">
        <v>78</v>
      </c>
      <c r="BW162" s="142" t="s">
        <v>252</v>
      </c>
      <c r="BX162" s="142" t="s">
        <v>250</v>
      </c>
      <c r="CL162" s="142" t="s">
        <v>1</v>
      </c>
    </row>
    <row r="163" s="4" customFormat="1" ht="16.5" customHeight="1">
      <c r="A163" s="120" t="s">
        <v>80</v>
      </c>
      <c r="B163" s="71"/>
      <c r="C163" s="134"/>
      <c r="D163" s="134"/>
      <c r="E163" s="135" t="s">
        <v>136</v>
      </c>
      <c r="F163" s="135"/>
      <c r="G163" s="135"/>
      <c r="H163" s="135"/>
      <c r="I163" s="135"/>
      <c r="J163" s="134"/>
      <c r="K163" s="135" t="s">
        <v>253</v>
      </c>
      <c r="L163" s="135"/>
      <c r="M163" s="135"/>
      <c r="N163" s="135"/>
      <c r="O163" s="135"/>
      <c r="P163" s="135"/>
      <c r="Q163" s="135"/>
      <c r="R163" s="135"/>
      <c r="S163" s="135"/>
      <c r="T163" s="135"/>
      <c r="U163" s="135"/>
      <c r="V163" s="135"/>
      <c r="W163" s="135"/>
      <c r="X163" s="135"/>
      <c r="Y163" s="135"/>
      <c r="Z163" s="135"/>
      <c r="AA163" s="135"/>
      <c r="AB163" s="135"/>
      <c r="AC163" s="135"/>
      <c r="AD163" s="135"/>
      <c r="AE163" s="135"/>
      <c r="AF163" s="135"/>
      <c r="AG163" s="136">
        <f>'002 - VRN - propustek v k..._02'!J32</f>
        <v>0</v>
      </c>
      <c r="AH163" s="134"/>
      <c r="AI163" s="134"/>
      <c r="AJ163" s="134"/>
      <c r="AK163" s="134"/>
      <c r="AL163" s="134"/>
      <c r="AM163" s="134"/>
      <c r="AN163" s="136">
        <f>SUM(AG163,AT163)</f>
        <v>0</v>
      </c>
      <c r="AO163" s="134"/>
      <c r="AP163" s="134"/>
      <c r="AQ163" s="137" t="s">
        <v>93</v>
      </c>
      <c r="AR163" s="73"/>
      <c r="AS163" s="138">
        <v>0</v>
      </c>
      <c r="AT163" s="139">
        <f>ROUND(SUM(AV163:AW163),2)</f>
        <v>0</v>
      </c>
      <c r="AU163" s="140">
        <f>'002 - VRN - propustek v k..._02'!P123</f>
        <v>0</v>
      </c>
      <c r="AV163" s="139">
        <f>'002 - VRN - propustek v k..._02'!J35</f>
        <v>0</v>
      </c>
      <c r="AW163" s="139">
        <f>'002 - VRN - propustek v k..._02'!J36</f>
        <v>0</v>
      </c>
      <c r="AX163" s="139">
        <f>'002 - VRN - propustek v k..._02'!J37</f>
        <v>0</v>
      </c>
      <c r="AY163" s="139">
        <f>'002 - VRN - propustek v k..._02'!J38</f>
        <v>0</v>
      </c>
      <c r="AZ163" s="139">
        <f>'002 - VRN - propustek v k..._02'!F35</f>
        <v>0</v>
      </c>
      <c r="BA163" s="139">
        <f>'002 - VRN - propustek v k..._02'!F36</f>
        <v>0</v>
      </c>
      <c r="BB163" s="139">
        <f>'002 - VRN - propustek v k..._02'!F37</f>
        <v>0</v>
      </c>
      <c r="BC163" s="139">
        <f>'002 - VRN - propustek v k..._02'!F38</f>
        <v>0</v>
      </c>
      <c r="BD163" s="141">
        <f>'002 - VRN - propustek v k..._02'!F39</f>
        <v>0</v>
      </c>
      <c r="BE163" s="4"/>
      <c r="BT163" s="142" t="s">
        <v>86</v>
      </c>
      <c r="BV163" s="142" t="s">
        <v>78</v>
      </c>
      <c r="BW163" s="142" t="s">
        <v>254</v>
      </c>
      <c r="BX163" s="142" t="s">
        <v>250</v>
      </c>
      <c r="CL163" s="142" t="s">
        <v>1</v>
      </c>
    </row>
    <row r="164" s="7" customFormat="1" ht="24.75" customHeight="1">
      <c r="A164" s="7"/>
      <c r="B164" s="121"/>
      <c r="C164" s="122"/>
      <c r="D164" s="123" t="s">
        <v>255</v>
      </c>
      <c r="E164" s="123"/>
      <c r="F164" s="123"/>
      <c r="G164" s="123"/>
      <c r="H164" s="123"/>
      <c r="I164" s="124"/>
      <c r="J164" s="123" t="s">
        <v>256</v>
      </c>
      <c r="K164" s="123"/>
      <c r="L164" s="123"/>
      <c r="M164" s="123"/>
      <c r="N164" s="123"/>
      <c r="O164" s="123"/>
      <c r="P164" s="123"/>
      <c r="Q164" s="123"/>
      <c r="R164" s="123"/>
      <c r="S164" s="123"/>
      <c r="T164" s="123"/>
      <c r="U164" s="123"/>
      <c r="V164" s="123"/>
      <c r="W164" s="123"/>
      <c r="X164" s="123"/>
      <c r="Y164" s="123"/>
      <c r="Z164" s="123"/>
      <c r="AA164" s="123"/>
      <c r="AB164" s="123"/>
      <c r="AC164" s="123"/>
      <c r="AD164" s="123"/>
      <c r="AE164" s="123"/>
      <c r="AF164" s="123"/>
      <c r="AG164" s="133">
        <f>ROUND(SUM(AG165:AG166),2)</f>
        <v>0</v>
      </c>
      <c r="AH164" s="124"/>
      <c r="AI164" s="124"/>
      <c r="AJ164" s="124"/>
      <c r="AK164" s="124"/>
      <c r="AL164" s="124"/>
      <c r="AM164" s="124"/>
      <c r="AN164" s="125">
        <f>SUM(AG164,AT164)</f>
        <v>0</v>
      </c>
      <c r="AO164" s="124"/>
      <c r="AP164" s="124"/>
      <c r="AQ164" s="126" t="s">
        <v>83</v>
      </c>
      <c r="AR164" s="127"/>
      <c r="AS164" s="128">
        <f>ROUND(SUM(AS165:AS166),2)</f>
        <v>0</v>
      </c>
      <c r="AT164" s="129">
        <f>ROUND(SUM(AV164:AW164),2)</f>
        <v>0</v>
      </c>
      <c r="AU164" s="130">
        <f>ROUND(SUM(AU165:AU166),5)</f>
        <v>0</v>
      </c>
      <c r="AV164" s="129">
        <f>ROUND(AZ164*L29,2)</f>
        <v>0</v>
      </c>
      <c r="AW164" s="129">
        <f>ROUND(BA164*L30,2)</f>
        <v>0</v>
      </c>
      <c r="AX164" s="129">
        <f>ROUND(BB164*L29,2)</f>
        <v>0</v>
      </c>
      <c r="AY164" s="129">
        <f>ROUND(BC164*L30,2)</f>
        <v>0</v>
      </c>
      <c r="AZ164" s="129">
        <f>ROUND(SUM(AZ165:AZ166),2)</f>
        <v>0</v>
      </c>
      <c r="BA164" s="129">
        <f>ROUND(SUM(BA165:BA166),2)</f>
        <v>0</v>
      </c>
      <c r="BB164" s="129">
        <f>ROUND(SUM(BB165:BB166),2)</f>
        <v>0</v>
      </c>
      <c r="BC164" s="129">
        <f>ROUND(SUM(BC165:BC166),2)</f>
        <v>0</v>
      </c>
      <c r="BD164" s="131">
        <f>ROUND(SUM(BD165:BD166),2)</f>
        <v>0</v>
      </c>
      <c r="BE164" s="7"/>
      <c r="BS164" s="132" t="s">
        <v>75</v>
      </c>
      <c r="BT164" s="132" t="s">
        <v>84</v>
      </c>
      <c r="BU164" s="132" t="s">
        <v>77</v>
      </c>
      <c r="BV164" s="132" t="s">
        <v>78</v>
      </c>
      <c r="BW164" s="132" t="s">
        <v>257</v>
      </c>
      <c r="BX164" s="132" t="s">
        <v>5</v>
      </c>
      <c r="CL164" s="132" t="s">
        <v>1</v>
      </c>
      <c r="CM164" s="132" t="s">
        <v>86</v>
      </c>
    </row>
    <row r="165" s="4" customFormat="1" ht="16.5" customHeight="1">
      <c r="A165" s="120" t="s">
        <v>80</v>
      </c>
      <c r="B165" s="71"/>
      <c r="C165" s="134"/>
      <c r="D165" s="134"/>
      <c r="E165" s="135" t="s">
        <v>133</v>
      </c>
      <c r="F165" s="135"/>
      <c r="G165" s="135"/>
      <c r="H165" s="135"/>
      <c r="I165" s="135"/>
      <c r="J165" s="134"/>
      <c r="K165" s="135" t="s">
        <v>258</v>
      </c>
      <c r="L165" s="135"/>
      <c r="M165" s="135"/>
      <c r="N165" s="135"/>
      <c r="O165" s="135"/>
      <c r="P165" s="135"/>
      <c r="Q165" s="135"/>
      <c r="R165" s="135"/>
      <c r="S165" s="135"/>
      <c r="T165" s="135"/>
      <c r="U165" s="135"/>
      <c r="V165" s="135"/>
      <c r="W165" s="135"/>
      <c r="X165" s="135"/>
      <c r="Y165" s="135"/>
      <c r="Z165" s="135"/>
      <c r="AA165" s="135"/>
      <c r="AB165" s="135"/>
      <c r="AC165" s="135"/>
      <c r="AD165" s="135"/>
      <c r="AE165" s="135"/>
      <c r="AF165" s="135"/>
      <c r="AG165" s="136">
        <f>'001 - ZRN - propustek v k..._03'!J32</f>
        <v>0</v>
      </c>
      <c r="AH165" s="134"/>
      <c r="AI165" s="134"/>
      <c r="AJ165" s="134"/>
      <c r="AK165" s="134"/>
      <c r="AL165" s="134"/>
      <c r="AM165" s="134"/>
      <c r="AN165" s="136">
        <f>SUM(AG165,AT165)</f>
        <v>0</v>
      </c>
      <c r="AO165" s="134"/>
      <c r="AP165" s="134"/>
      <c r="AQ165" s="137" t="s">
        <v>93</v>
      </c>
      <c r="AR165" s="73"/>
      <c r="AS165" s="138">
        <v>0</v>
      </c>
      <c r="AT165" s="139">
        <f>ROUND(SUM(AV165:AW165),2)</f>
        <v>0</v>
      </c>
      <c r="AU165" s="140">
        <f>'001 - ZRN - propustek v k..._03'!P127</f>
        <v>0</v>
      </c>
      <c r="AV165" s="139">
        <f>'001 - ZRN - propustek v k..._03'!J35</f>
        <v>0</v>
      </c>
      <c r="AW165" s="139">
        <f>'001 - ZRN - propustek v k..._03'!J36</f>
        <v>0</v>
      </c>
      <c r="AX165" s="139">
        <f>'001 - ZRN - propustek v k..._03'!J37</f>
        <v>0</v>
      </c>
      <c r="AY165" s="139">
        <f>'001 - ZRN - propustek v k..._03'!J38</f>
        <v>0</v>
      </c>
      <c r="AZ165" s="139">
        <f>'001 - ZRN - propustek v k..._03'!F35</f>
        <v>0</v>
      </c>
      <c r="BA165" s="139">
        <f>'001 - ZRN - propustek v k..._03'!F36</f>
        <v>0</v>
      </c>
      <c r="BB165" s="139">
        <f>'001 - ZRN - propustek v k..._03'!F37</f>
        <v>0</v>
      </c>
      <c r="BC165" s="139">
        <f>'001 - ZRN - propustek v k..._03'!F38</f>
        <v>0</v>
      </c>
      <c r="BD165" s="141">
        <f>'001 - ZRN - propustek v k..._03'!F39</f>
        <v>0</v>
      </c>
      <c r="BE165" s="4"/>
      <c r="BT165" s="142" t="s">
        <v>86</v>
      </c>
      <c r="BV165" s="142" t="s">
        <v>78</v>
      </c>
      <c r="BW165" s="142" t="s">
        <v>259</v>
      </c>
      <c r="BX165" s="142" t="s">
        <v>257</v>
      </c>
      <c r="CL165" s="142" t="s">
        <v>1</v>
      </c>
    </row>
    <row r="166" s="4" customFormat="1" ht="16.5" customHeight="1">
      <c r="A166" s="120" t="s">
        <v>80</v>
      </c>
      <c r="B166" s="71"/>
      <c r="C166" s="134"/>
      <c r="D166" s="134"/>
      <c r="E166" s="135" t="s">
        <v>136</v>
      </c>
      <c r="F166" s="135"/>
      <c r="G166" s="135"/>
      <c r="H166" s="135"/>
      <c r="I166" s="135"/>
      <c r="J166" s="134"/>
      <c r="K166" s="135" t="s">
        <v>260</v>
      </c>
      <c r="L166" s="135"/>
      <c r="M166" s="135"/>
      <c r="N166" s="135"/>
      <c r="O166" s="135"/>
      <c r="P166" s="135"/>
      <c r="Q166" s="135"/>
      <c r="R166" s="135"/>
      <c r="S166" s="135"/>
      <c r="T166" s="135"/>
      <c r="U166" s="135"/>
      <c r="V166" s="135"/>
      <c r="W166" s="135"/>
      <c r="X166" s="135"/>
      <c r="Y166" s="135"/>
      <c r="Z166" s="135"/>
      <c r="AA166" s="135"/>
      <c r="AB166" s="135"/>
      <c r="AC166" s="135"/>
      <c r="AD166" s="135"/>
      <c r="AE166" s="135"/>
      <c r="AF166" s="135"/>
      <c r="AG166" s="136">
        <f>'002 - VRN - propustek v k..._03'!J32</f>
        <v>0</v>
      </c>
      <c r="AH166" s="134"/>
      <c r="AI166" s="134"/>
      <c r="AJ166" s="134"/>
      <c r="AK166" s="134"/>
      <c r="AL166" s="134"/>
      <c r="AM166" s="134"/>
      <c r="AN166" s="136">
        <f>SUM(AG166,AT166)</f>
        <v>0</v>
      </c>
      <c r="AO166" s="134"/>
      <c r="AP166" s="134"/>
      <c r="AQ166" s="137" t="s">
        <v>93</v>
      </c>
      <c r="AR166" s="73"/>
      <c r="AS166" s="138">
        <v>0</v>
      </c>
      <c r="AT166" s="139">
        <f>ROUND(SUM(AV166:AW166),2)</f>
        <v>0</v>
      </c>
      <c r="AU166" s="140">
        <f>'002 - VRN - propustek v k..._03'!P123</f>
        <v>0</v>
      </c>
      <c r="AV166" s="139">
        <f>'002 - VRN - propustek v k..._03'!J35</f>
        <v>0</v>
      </c>
      <c r="AW166" s="139">
        <f>'002 - VRN - propustek v k..._03'!J36</f>
        <v>0</v>
      </c>
      <c r="AX166" s="139">
        <f>'002 - VRN - propustek v k..._03'!J37</f>
        <v>0</v>
      </c>
      <c r="AY166" s="139">
        <f>'002 - VRN - propustek v k..._03'!J38</f>
        <v>0</v>
      </c>
      <c r="AZ166" s="139">
        <f>'002 - VRN - propustek v k..._03'!F35</f>
        <v>0</v>
      </c>
      <c r="BA166" s="139">
        <f>'002 - VRN - propustek v k..._03'!F36</f>
        <v>0</v>
      </c>
      <c r="BB166" s="139">
        <f>'002 - VRN - propustek v k..._03'!F37</f>
        <v>0</v>
      </c>
      <c r="BC166" s="139">
        <f>'002 - VRN - propustek v k..._03'!F38</f>
        <v>0</v>
      </c>
      <c r="BD166" s="141">
        <f>'002 - VRN - propustek v k..._03'!F39</f>
        <v>0</v>
      </c>
      <c r="BE166" s="4"/>
      <c r="BT166" s="142" t="s">
        <v>86</v>
      </c>
      <c r="BV166" s="142" t="s">
        <v>78</v>
      </c>
      <c r="BW166" s="142" t="s">
        <v>261</v>
      </c>
      <c r="BX166" s="142" t="s">
        <v>257</v>
      </c>
      <c r="CL166" s="142" t="s">
        <v>1</v>
      </c>
    </row>
    <row r="167" s="7" customFormat="1" ht="24.75" customHeight="1">
      <c r="A167" s="7"/>
      <c r="B167" s="121"/>
      <c r="C167" s="122"/>
      <c r="D167" s="123" t="s">
        <v>262</v>
      </c>
      <c r="E167" s="123"/>
      <c r="F167" s="123"/>
      <c r="G167" s="123"/>
      <c r="H167" s="123"/>
      <c r="I167" s="124"/>
      <c r="J167" s="123" t="s">
        <v>263</v>
      </c>
      <c r="K167" s="123"/>
      <c r="L167" s="123"/>
      <c r="M167" s="123"/>
      <c r="N167" s="123"/>
      <c r="O167" s="123"/>
      <c r="P167" s="123"/>
      <c r="Q167" s="123"/>
      <c r="R167" s="123"/>
      <c r="S167" s="123"/>
      <c r="T167" s="123"/>
      <c r="U167" s="123"/>
      <c r="V167" s="123"/>
      <c r="W167" s="123"/>
      <c r="X167" s="123"/>
      <c r="Y167" s="123"/>
      <c r="Z167" s="123"/>
      <c r="AA167" s="123"/>
      <c r="AB167" s="123"/>
      <c r="AC167" s="123"/>
      <c r="AD167" s="123"/>
      <c r="AE167" s="123"/>
      <c r="AF167" s="123"/>
      <c r="AG167" s="133">
        <f>ROUND(SUM(AG168:AG169),2)</f>
        <v>0</v>
      </c>
      <c r="AH167" s="124"/>
      <c r="AI167" s="124"/>
      <c r="AJ167" s="124"/>
      <c r="AK167" s="124"/>
      <c r="AL167" s="124"/>
      <c r="AM167" s="124"/>
      <c r="AN167" s="125">
        <f>SUM(AG167,AT167)</f>
        <v>0</v>
      </c>
      <c r="AO167" s="124"/>
      <c r="AP167" s="124"/>
      <c r="AQ167" s="126" t="s">
        <v>83</v>
      </c>
      <c r="AR167" s="127"/>
      <c r="AS167" s="128">
        <f>ROUND(SUM(AS168:AS169),2)</f>
        <v>0</v>
      </c>
      <c r="AT167" s="129">
        <f>ROUND(SUM(AV167:AW167),2)</f>
        <v>0</v>
      </c>
      <c r="AU167" s="130">
        <f>ROUND(SUM(AU168:AU169),5)</f>
        <v>0</v>
      </c>
      <c r="AV167" s="129">
        <f>ROUND(AZ167*L29,2)</f>
        <v>0</v>
      </c>
      <c r="AW167" s="129">
        <f>ROUND(BA167*L30,2)</f>
        <v>0</v>
      </c>
      <c r="AX167" s="129">
        <f>ROUND(BB167*L29,2)</f>
        <v>0</v>
      </c>
      <c r="AY167" s="129">
        <f>ROUND(BC167*L30,2)</f>
        <v>0</v>
      </c>
      <c r="AZ167" s="129">
        <f>ROUND(SUM(AZ168:AZ169),2)</f>
        <v>0</v>
      </c>
      <c r="BA167" s="129">
        <f>ROUND(SUM(BA168:BA169),2)</f>
        <v>0</v>
      </c>
      <c r="BB167" s="129">
        <f>ROUND(SUM(BB168:BB169),2)</f>
        <v>0</v>
      </c>
      <c r="BC167" s="129">
        <f>ROUND(SUM(BC168:BC169),2)</f>
        <v>0</v>
      </c>
      <c r="BD167" s="131">
        <f>ROUND(SUM(BD168:BD169),2)</f>
        <v>0</v>
      </c>
      <c r="BE167" s="7"/>
      <c r="BS167" s="132" t="s">
        <v>75</v>
      </c>
      <c r="BT167" s="132" t="s">
        <v>84</v>
      </c>
      <c r="BU167" s="132" t="s">
        <v>77</v>
      </c>
      <c r="BV167" s="132" t="s">
        <v>78</v>
      </c>
      <c r="BW167" s="132" t="s">
        <v>264</v>
      </c>
      <c r="BX167" s="132" t="s">
        <v>5</v>
      </c>
      <c r="CL167" s="132" t="s">
        <v>1</v>
      </c>
      <c r="CM167" s="132" t="s">
        <v>86</v>
      </c>
    </row>
    <row r="168" s="4" customFormat="1" ht="16.5" customHeight="1">
      <c r="A168" s="120" t="s">
        <v>80</v>
      </c>
      <c r="B168" s="71"/>
      <c r="C168" s="134"/>
      <c r="D168" s="134"/>
      <c r="E168" s="135" t="s">
        <v>133</v>
      </c>
      <c r="F168" s="135"/>
      <c r="G168" s="135"/>
      <c r="H168" s="135"/>
      <c r="I168" s="135"/>
      <c r="J168" s="134"/>
      <c r="K168" s="135" t="s">
        <v>265</v>
      </c>
      <c r="L168" s="135"/>
      <c r="M168" s="135"/>
      <c r="N168" s="135"/>
      <c r="O168" s="135"/>
      <c r="P168" s="135"/>
      <c r="Q168" s="135"/>
      <c r="R168" s="135"/>
      <c r="S168" s="135"/>
      <c r="T168" s="135"/>
      <c r="U168" s="135"/>
      <c r="V168" s="135"/>
      <c r="W168" s="135"/>
      <c r="X168" s="135"/>
      <c r="Y168" s="135"/>
      <c r="Z168" s="135"/>
      <c r="AA168" s="135"/>
      <c r="AB168" s="135"/>
      <c r="AC168" s="135"/>
      <c r="AD168" s="135"/>
      <c r="AE168" s="135"/>
      <c r="AF168" s="135"/>
      <c r="AG168" s="136">
        <f>'001 - ZRN - propustek v k..._04'!J32</f>
        <v>0</v>
      </c>
      <c r="AH168" s="134"/>
      <c r="AI168" s="134"/>
      <c r="AJ168" s="134"/>
      <c r="AK168" s="134"/>
      <c r="AL168" s="134"/>
      <c r="AM168" s="134"/>
      <c r="AN168" s="136">
        <f>SUM(AG168,AT168)</f>
        <v>0</v>
      </c>
      <c r="AO168" s="134"/>
      <c r="AP168" s="134"/>
      <c r="AQ168" s="137" t="s">
        <v>93</v>
      </c>
      <c r="AR168" s="73"/>
      <c r="AS168" s="138">
        <v>0</v>
      </c>
      <c r="AT168" s="139">
        <f>ROUND(SUM(AV168:AW168),2)</f>
        <v>0</v>
      </c>
      <c r="AU168" s="140">
        <f>'001 - ZRN - propustek v k..._04'!P126</f>
        <v>0</v>
      </c>
      <c r="AV168" s="139">
        <f>'001 - ZRN - propustek v k..._04'!J35</f>
        <v>0</v>
      </c>
      <c r="AW168" s="139">
        <f>'001 - ZRN - propustek v k..._04'!J36</f>
        <v>0</v>
      </c>
      <c r="AX168" s="139">
        <f>'001 - ZRN - propustek v k..._04'!J37</f>
        <v>0</v>
      </c>
      <c r="AY168" s="139">
        <f>'001 - ZRN - propustek v k..._04'!J38</f>
        <v>0</v>
      </c>
      <c r="AZ168" s="139">
        <f>'001 - ZRN - propustek v k..._04'!F35</f>
        <v>0</v>
      </c>
      <c r="BA168" s="139">
        <f>'001 - ZRN - propustek v k..._04'!F36</f>
        <v>0</v>
      </c>
      <c r="BB168" s="139">
        <f>'001 - ZRN - propustek v k..._04'!F37</f>
        <v>0</v>
      </c>
      <c r="BC168" s="139">
        <f>'001 - ZRN - propustek v k..._04'!F38</f>
        <v>0</v>
      </c>
      <c r="BD168" s="141">
        <f>'001 - ZRN - propustek v k..._04'!F39</f>
        <v>0</v>
      </c>
      <c r="BE168" s="4"/>
      <c r="BT168" s="142" t="s">
        <v>86</v>
      </c>
      <c r="BV168" s="142" t="s">
        <v>78</v>
      </c>
      <c r="BW168" s="142" t="s">
        <v>266</v>
      </c>
      <c r="BX168" s="142" t="s">
        <v>264</v>
      </c>
      <c r="CL168" s="142" t="s">
        <v>1</v>
      </c>
    </row>
    <row r="169" s="4" customFormat="1" ht="16.5" customHeight="1">
      <c r="A169" s="120" t="s">
        <v>80</v>
      </c>
      <c r="B169" s="71"/>
      <c r="C169" s="134"/>
      <c r="D169" s="134"/>
      <c r="E169" s="135" t="s">
        <v>136</v>
      </c>
      <c r="F169" s="135"/>
      <c r="G169" s="135"/>
      <c r="H169" s="135"/>
      <c r="I169" s="135"/>
      <c r="J169" s="134"/>
      <c r="K169" s="135" t="s">
        <v>267</v>
      </c>
      <c r="L169" s="135"/>
      <c r="M169" s="135"/>
      <c r="N169" s="135"/>
      <c r="O169" s="135"/>
      <c r="P169" s="135"/>
      <c r="Q169" s="135"/>
      <c r="R169" s="135"/>
      <c r="S169" s="135"/>
      <c r="T169" s="135"/>
      <c r="U169" s="135"/>
      <c r="V169" s="135"/>
      <c r="W169" s="135"/>
      <c r="X169" s="135"/>
      <c r="Y169" s="135"/>
      <c r="Z169" s="135"/>
      <c r="AA169" s="135"/>
      <c r="AB169" s="135"/>
      <c r="AC169" s="135"/>
      <c r="AD169" s="135"/>
      <c r="AE169" s="135"/>
      <c r="AF169" s="135"/>
      <c r="AG169" s="136">
        <f>'002 - VRN - propustek v k..._04'!J32</f>
        <v>0</v>
      </c>
      <c r="AH169" s="134"/>
      <c r="AI169" s="134"/>
      <c r="AJ169" s="134"/>
      <c r="AK169" s="134"/>
      <c r="AL169" s="134"/>
      <c r="AM169" s="134"/>
      <c r="AN169" s="136">
        <f>SUM(AG169,AT169)</f>
        <v>0</v>
      </c>
      <c r="AO169" s="134"/>
      <c r="AP169" s="134"/>
      <c r="AQ169" s="137" t="s">
        <v>93</v>
      </c>
      <c r="AR169" s="73"/>
      <c r="AS169" s="138">
        <v>0</v>
      </c>
      <c r="AT169" s="139">
        <f>ROUND(SUM(AV169:AW169),2)</f>
        <v>0</v>
      </c>
      <c r="AU169" s="140">
        <f>'002 - VRN - propustek v k..._04'!P122</f>
        <v>0</v>
      </c>
      <c r="AV169" s="139">
        <f>'002 - VRN - propustek v k..._04'!J35</f>
        <v>0</v>
      </c>
      <c r="AW169" s="139">
        <f>'002 - VRN - propustek v k..._04'!J36</f>
        <v>0</v>
      </c>
      <c r="AX169" s="139">
        <f>'002 - VRN - propustek v k..._04'!J37</f>
        <v>0</v>
      </c>
      <c r="AY169" s="139">
        <f>'002 - VRN - propustek v k..._04'!J38</f>
        <v>0</v>
      </c>
      <c r="AZ169" s="139">
        <f>'002 - VRN - propustek v k..._04'!F35</f>
        <v>0</v>
      </c>
      <c r="BA169" s="139">
        <f>'002 - VRN - propustek v k..._04'!F36</f>
        <v>0</v>
      </c>
      <c r="BB169" s="139">
        <f>'002 - VRN - propustek v k..._04'!F37</f>
        <v>0</v>
      </c>
      <c r="BC169" s="139">
        <f>'002 - VRN - propustek v k..._04'!F38</f>
        <v>0</v>
      </c>
      <c r="BD169" s="141">
        <f>'002 - VRN - propustek v k..._04'!F39</f>
        <v>0</v>
      </c>
      <c r="BE169" s="4"/>
      <c r="BT169" s="142" t="s">
        <v>86</v>
      </c>
      <c r="BV169" s="142" t="s">
        <v>78</v>
      </c>
      <c r="BW169" s="142" t="s">
        <v>268</v>
      </c>
      <c r="BX169" s="142" t="s">
        <v>264</v>
      </c>
      <c r="CL169" s="142" t="s">
        <v>1</v>
      </c>
    </row>
    <row r="170" s="7" customFormat="1" ht="24.75" customHeight="1">
      <c r="A170" s="7"/>
      <c r="B170" s="121"/>
      <c r="C170" s="122"/>
      <c r="D170" s="123" t="s">
        <v>269</v>
      </c>
      <c r="E170" s="123"/>
      <c r="F170" s="123"/>
      <c r="G170" s="123"/>
      <c r="H170" s="123"/>
      <c r="I170" s="124"/>
      <c r="J170" s="123" t="s">
        <v>270</v>
      </c>
      <c r="K170" s="123"/>
      <c r="L170" s="123"/>
      <c r="M170" s="123"/>
      <c r="N170" s="123"/>
      <c r="O170" s="123"/>
      <c r="P170" s="123"/>
      <c r="Q170" s="123"/>
      <c r="R170" s="123"/>
      <c r="S170" s="123"/>
      <c r="T170" s="123"/>
      <c r="U170" s="123"/>
      <c r="V170" s="123"/>
      <c r="W170" s="123"/>
      <c r="X170" s="123"/>
      <c r="Y170" s="123"/>
      <c r="Z170" s="123"/>
      <c r="AA170" s="123"/>
      <c r="AB170" s="123"/>
      <c r="AC170" s="123"/>
      <c r="AD170" s="123"/>
      <c r="AE170" s="123"/>
      <c r="AF170" s="123"/>
      <c r="AG170" s="133">
        <f>ROUND(SUM(AG171:AG172),2)</f>
        <v>0</v>
      </c>
      <c r="AH170" s="124"/>
      <c r="AI170" s="124"/>
      <c r="AJ170" s="124"/>
      <c r="AK170" s="124"/>
      <c r="AL170" s="124"/>
      <c r="AM170" s="124"/>
      <c r="AN170" s="125">
        <f>SUM(AG170,AT170)</f>
        <v>0</v>
      </c>
      <c r="AO170" s="124"/>
      <c r="AP170" s="124"/>
      <c r="AQ170" s="126" t="s">
        <v>83</v>
      </c>
      <c r="AR170" s="127"/>
      <c r="AS170" s="128">
        <f>ROUND(SUM(AS171:AS172),2)</f>
        <v>0</v>
      </c>
      <c r="AT170" s="129">
        <f>ROUND(SUM(AV170:AW170),2)</f>
        <v>0</v>
      </c>
      <c r="AU170" s="130">
        <f>ROUND(SUM(AU171:AU172),5)</f>
        <v>0</v>
      </c>
      <c r="AV170" s="129">
        <f>ROUND(AZ170*L29,2)</f>
        <v>0</v>
      </c>
      <c r="AW170" s="129">
        <f>ROUND(BA170*L30,2)</f>
        <v>0</v>
      </c>
      <c r="AX170" s="129">
        <f>ROUND(BB170*L29,2)</f>
        <v>0</v>
      </c>
      <c r="AY170" s="129">
        <f>ROUND(BC170*L30,2)</f>
        <v>0</v>
      </c>
      <c r="AZ170" s="129">
        <f>ROUND(SUM(AZ171:AZ172),2)</f>
        <v>0</v>
      </c>
      <c r="BA170" s="129">
        <f>ROUND(SUM(BA171:BA172),2)</f>
        <v>0</v>
      </c>
      <c r="BB170" s="129">
        <f>ROUND(SUM(BB171:BB172),2)</f>
        <v>0</v>
      </c>
      <c r="BC170" s="129">
        <f>ROUND(SUM(BC171:BC172),2)</f>
        <v>0</v>
      </c>
      <c r="BD170" s="131">
        <f>ROUND(SUM(BD171:BD172),2)</f>
        <v>0</v>
      </c>
      <c r="BE170" s="7"/>
      <c r="BS170" s="132" t="s">
        <v>75</v>
      </c>
      <c r="BT170" s="132" t="s">
        <v>84</v>
      </c>
      <c r="BU170" s="132" t="s">
        <v>77</v>
      </c>
      <c r="BV170" s="132" t="s">
        <v>78</v>
      </c>
      <c r="BW170" s="132" t="s">
        <v>271</v>
      </c>
      <c r="BX170" s="132" t="s">
        <v>5</v>
      </c>
      <c r="CL170" s="132" t="s">
        <v>1</v>
      </c>
      <c r="CM170" s="132" t="s">
        <v>86</v>
      </c>
    </row>
    <row r="171" s="4" customFormat="1" ht="16.5" customHeight="1">
      <c r="A171" s="120" t="s">
        <v>80</v>
      </c>
      <c r="B171" s="71"/>
      <c r="C171" s="134"/>
      <c r="D171" s="134"/>
      <c r="E171" s="135" t="s">
        <v>133</v>
      </c>
      <c r="F171" s="135"/>
      <c r="G171" s="135"/>
      <c r="H171" s="135"/>
      <c r="I171" s="135"/>
      <c r="J171" s="134"/>
      <c r="K171" s="135" t="s">
        <v>272</v>
      </c>
      <c r="L171" s="135"/>
      <c r="M171" s="135"/>
      <c r="N171" s="135"/>
      <c r="O171" s="135"/>
      <c r="P171" s="135"/>
      <c r="Q171" s="135"/>
      <c r="R171" s="135"/>
      <c r="S171" s="135"/>
      <c r="T171" s="135"/>
      <c r="U171" s="135"/>
      <c r="V171" s="135"/>
      <c r="W171" s="135"/>
      <c r="X171" s="135"/>
      <c r="Y171" s="135"/>
      <c r="Z171" s="135"/>
      <c r="AA171" s="135"/>
      <c r="AB171" s="135"/>
      <c r="AC171" s="135"/>
      <c r="AD171" s="135"/>
      <c r="AE171" s="135"/>
      <c r="AF171" s="135"/>
      <c r="AG171" s="136">
        <f>'001 - ZRN - propustek v k..._05'!J32</f>
        <v>0</v>
      </c>
      <c r="AH171" s="134"/>
      <c r="AI171" s="134"/>
      <c r="AJ171" s="134"/>
      <c r="AK171" s="134"/>
      <c r="AL171" s="134"/>
      <c r="AM171" s="134"/>
      <c r="AN171" s="136">
        <f>SUM(AG171,AT171)</f>
        <v>0</v>
      </c>
      <c r="AO171" s="134"/>
      <c r="AP171" s="134"/>
      <c r="AQ171" s="137" t="s">
        <v>93</v>
      </c>
      <c r="AR171" s="73"/>
      <c r="AS171" s="138">
        <v>0</v>
      </c>
      <c r="AT171" s="139">
        <f>ROUND(SUM(AV171:AW171),2)</f>
        <v>0</v>
      </c>
      <c r="AU171" s="140">
        <f>'001 - ZRN - propustek v k..._05'!P129</f>
        <v>0</v>
      </c>
      <c r="AV171" s="139">
        <f>'001 - ZRN - propustek v k..._05'!J35</f>
        <v>0</v>
      </c>
      <c r="AW171" s="139">
        <f>'001 - ZRN - propustek v k..._05'!J36</f>
        <v>0</v>
      </c>
      <c r="AX171" s="139">
        <f>'001 - ZRN - propustek v k..._05'!J37</f>
        <v>0</v>
      </c>
      <c r="AY171" s="139">
        <f>'001 - ZRN - propustek v k..._05'!J38</f>
        <v>0</v>
      </c>
      <c r="AZ171" s="139">
        <f>'001 - ZRN - propustek v k..._05'!F35</f>
        <v>0</v>
      </c>
      <c r="BA171" s="139">
        <f>'001 - ZRN - propustek v k..._05'!F36</f>
        <v>0</v>
      </c>
      <c r="BB171" s="139">
        <f>'001 - ZRN - propustek v k..._05'!F37</f>
        <v>0</v>
      </c>
      <c r="BC171" s="139">
        <f>'001 - ZRN - propustek v k..._05'!F38</f>
        <v>0</v>
      </c>
      <c r="BD171" s="141">
        <f>'001 - ZRN - propustek v k..._05'!F39</f>
        <v>0</v>
      </c>
      <c r="BE171" s="4"/>
      <c r="BT171" s="142" t="s">
        <v>86</v>
      </c>
      <c r="BV171" s="142" t="s">
        <v>78</v>
      </c>
      <c r="BW171" s="142" t="s">
        <v>273</v>
      </c>
      <c r="BX171" s="142" t="s">
        <v>271</v>
      </c>
      <c r="CL171" s="142" t="s">
        <v>1</v>
      </c>
    </row>
    <row r="172" s="4" customFormat="1" ht="16.5" customHeight="1">
      <c r="A172" s="120" t="s">
        <v>80</v>
      </c>
      <c r="B172" s="71"/>
      <c r="C172" s="134"/>
      <c r="D172" s="134"/>
      <c r="E172" s="135" t="s">
        <v>136</v>
      </c>
      <c r="F172" s="135"/>
      <c r="G172" s="135"/>
      <c r="H172" s="135"/>
      <c r="I172" s="135"/>
      <c r="J172" s="134"/>
      <c r="K172" s="135" t="s">
        <v>274</v>
      </c>
      <c r="L172" s="135"/>
      <c r="M172" s="135"/>
      <c r="N172" s="135"/>
      <c r="O172" s="135"/>
      <c r="P172" s="135"/>
      <c r="Q172" s="135"/>
      <c r="R172" s="135"/>
      <c r="S172" s="135"/>
      <c r="T172" s="135"/>
      <c r="U172" s="135"/>
      <c r="V172" s="135"/>
      <c r="W172" s="135"/>
      <c r="X172" s="135"/>
      <c r="Y172" s="135"/>
      <c r="Z172" s="135"/>
      <c r="AA172" s="135"/>
      <c r="AB172" s="135"/>
      <c r="AC172" s="135"/>
      <c r="AD172" s="135"/>
      <c r="AE172" s="135"/>
      <c r="AF172" s="135"/>
      <c r="AG172" s="136">
        <f>'002 - VRN - propustek v k..._05'!J32</f>
        <v>0</v>
      </c>
      <c r="AH172" s="134"/>
      <c r="AI172" s="134"/>
      <c r="AJ172" s="134"/>
      <c r="AK172" s="134"/>
      <c r="AL172" s="134"/>
      <c r="AM172" s="134"/>
      <c r="AN172" s="136">
        <f>SUM(AG172,AT172)</f>
        <v>0</v>
      </c>
      <c r="AO172" s="134"/>
      <c r="AP172" s="134"/>
      <c r="AQ172" s="137" t="s">
        <v>93</v>
      </c>
      <c r="AR172" s="73"/>
      <c r="AS172" s="138">
        <v>0</v>
      </c>
      <c r="AT172" s="139">
        <f>ROUND(SUM(AV172:AW172),2)</f>
        <v>0</v>
      </c>
      <c r="AU172" s="140">
        <f>'002 - VRN - propustek v k..._05'!P122</f>
        <v>0</v>
      </c>
      <c r="AV172" s="139">
        <f>'002 - VRN - propustek v k..._05'!J35</f>
        <v>0</v>
      </c>
      <c r="AW172" s="139">
        <f>'002 - VRN - propustek v k..._05'!J36</f>
        <v>0</v>
      </c>
      <c r="AX172" s="139">
        <f>'002 - VRN - propustek v k..._05'!J37</f>
        <v>0</v>
      </c>
      <c r="AY172" s="139">
        <f>'002 - VRN - propustek v k..._05'!J38</f>
        <v>0</v>
      </c>
      <c r="AZ172" s="139">
        <f>'002 - VRN - propustek v k..._05'!F35</f>
        <v>0</v>
      </c>
      <c r="BA172" s="139">
        <f>'002 - VRN - propustek v k..._05'!F36</f>
        <v>0</v>
      </c>
      <c r="BB172" s="139">
        <f>'002 - VRN - propustek v k..._05'!F37</f>
        <v>0</v>
      </c>
      <c r="BC172" s="139">
        <f>'002 - VRN - propustek v k..._05'!F38</f>
        <v>0</v>
      </c>
      <c r="BD172" s="141">
        <f>'002 - VRN - propustek v k..._05'!F39</f>
        <v>0</v>
      </c>
      <c r="BE172" s="4"/>
      <c r="BT172" s="142" t="s">
        <v>86</v>
      </c>
      <c r="BV172" s="142" t="s">
        <v>78</v>
      </c>
      <c r="BW172" s="142" t="s">
        <v>275</v>
      </c>
      <c r="BX172" s="142" t="s">
        <v>271</v>
      </c>
      <c r="CL172" s="142" t="s">
        <v>1</v>
      </c>
    </row>
    <row r="173" s="7" customFormat="1" ht="24.75" customHeight="1">
      <c r="A173" s="7"/>
      <c r="B173" s="121"/>
      <c r="C173" s="122"/>
      <c r="D173" s="123" t="s">
        <v>276</v>
      </c>
      <c r="E173" s="123"/>
      <c r="F173" s="123"/>
      <c r="G173" s="123"/>
      <c r="H173" s="123"/>
      <c r="I173" s="124"/>
      <c r="J173" s="123" t="s">
        <v>277</v>
      </c>
      <c r="K173" s="123"/>
      <c r="L173" s="123"/>
      <c r="M173" s="123"/>
      <c r="N173" s="123"/>
      <c r="O173" s="123"/>
      <c r="P173" s="123"/>
      <c r="Q173" s="123"/>
      <c r="R173" s="123"/>
      <c r="S173" s="123"/>
      <c r="T173" s="123"/>
      <c r="U173" s="123"/>
      <c r="V173" s="123"/>
      <c r="W173" s="123"/>
      <c r="X173" s="123"/>
      <c r="Y173" s="123"/>
      <c r="Z173" s="123"/>
      <c r="AA173" s="123"/>
      <c r="AB173" s="123"/>
      <c r="AC173" s="123"/>
      <c r="AD173" s="123"/>
      <c r="AE173" s="123"/>
      <c r="AF173" s="123"/>
      <c r="AG173" s="133">
        <f>ROUND(SUM(AG174:AG175),2)</f>
        <v>0</v>
      </c>
      <c r="AH173" s="124"/>
      <c r="AI173" s="124"/>
      <c r="AJ173" s="124"/>
      <c r="AK173" s="124"/>
      <c r="AL173" s="124"/>
      <c r="AM173" s="124"/>
      <c r="AN173" s="125">
        <f>SUM(AG173,AT173)</f>
        <v>0</v>
      </c>
      <c r="AO173" s="124"/>
      <c r="AP173" s="124"/>
      <c r="AQ173" s="126" t="s">
        <v>83</v>
      </c>
      <c r="AR173" s="127"/>
      <c r="AS173" s="128">
        <f>ROUND(SUM(AS174:AS175),2)</f>
        <v>0</v>
      </c>
      <c r="AT173" s="129">
        <f>ROUND(SUM(AV173:AW173),2)</f>
        <v>0</v>
      </c>
      <c r="AU173" s="130">
        <f>ROUND(SUM(AU174:AU175),5)</f>
        <v>0</v>
      </c>
      <c r="AV173" s="129">
        <f>ROUND(AZ173*L29,2)</f>
        <v>0</v>
      </c>
      <c r="AW173" s="129">
        <f>ROUND(BA173*L30,2)</f>
        <v>0</v>
      </c>
      <c r="AX173" s="129">
        <f>ROUND(BB173*L29,2)</f>
        <v>0</v>
      </c>
      <c r="AY173" s="129">
        <f>ROUND(BC173*L30,2)</f>
        <v>0</v>
      </c>
      <c r="AZ173" s="129">
        <f>ROUND(SUM(AZ174:AZ175),2)</f>
        <v>0</v>
      </c>
      <c r="BA173" s="129">
        <f>ROUND(SUM(BA174:BA175),2)</f>
        <v>0</v>
      </c>
      <c r="BB173" s="129">
        <f>ROUND(SUM(BB174:BB175),2)</f>
        <v>0</v>
      </c>
      <c r="BC173" s="129">
        <f>ROUND(SUM(BC174:BC175),2)</f>
        <v>0</v>
      </c>
      <c r="BD173" s="131">
        <f>ROUND(SUM(BD174:BD175),2)</f>
        <v>0</v>
      </c>
      <c r="BE173" s="7"/>
      <c r="BS173" s="132" t="s">
        <v>75</v>
      </c>
      <c r="BT173" s="132" t="s">
        <v>84</v>
      </c>
      <c r="BU173" s="132" t="s">
        <v>77</v>
      </c>
      <c r="BV173" s="132" t="s">
        <v>78</v>
      </c>
      <c r="BW173" s="132" t="s">
        <v>278</v>
      </c>
      <c r="BX173" s="132" t="s">
        <v>5</v>
      </c>
      <c r="CL173" s="132" t="s">
        <v>1</v>
      </c>
      <c r="CM173" s="132" t="s">
        <v>86</v>
      </c>
    </row>
    <row r="174" s="4" customFormat="1" ht="16.5" customHeight="1">
      <c r="A174" s="120" t="s">
        <v>80</v>
      </c>
      <c r="B174" s="71"/>
      <c r="C174" s="134"/>
      <c r="D174" s="134"/>
      <c r="E174" s="135" t="s">
        <v>133</v>
      </c>
      <c r="F174" s="135"/>
      <c r="G174" s="135"/>
      <c r="H174" s="135"/>
      <c r="I174" s="135"/>
      <c r="J174" s="134"/>
      <c r="K174" s="135" t="s">
        <v>279</v>
      </c>
      <c r="L174" s="135"/>
      <c r="M174" s="135"/>
      <c r="N174" s="135"/>
      <c r="O174" s="135"/>
      <c r="P174" s="135"/>
      <c r="Q174" s="135"/>
      <c r="R174" s="135"/>
      <c r="S174" s="135"/>
      <c r="T174" s="135"/>
      <c r="U174" s="135"/>
      <c r="V174" s="135"/>
      <c r="W174" s="135"/>
      <c r="X174" s="135"/>
      <c r="Y174" s="135"/>
      <c r="Z174" s="135"/>
      <c r="AA174" s="135"/>
      <c r="AB174" s="135"/>
      <c r="AC174" s="135"/>
      <c r="AD174" s="135"/>
      <c r="AE174" s="135"/>
      <c r="AF174" s="135"/>
      <c r="AG174" s="136">
        <f>'001 - ZRN - propustek v k..._06'!J32</f>
        <v>0</v>
      </c>
      <c r="AH174" s="134"/>
      <c r="AI174" s="134"/>
      <c r="AJ174" s="134"/>
      <c r="AK174" s="134"/>
      <c r="AL174" s="134"/>
      <c r="AM174" s="134"/>
      <c r="AN174" s="136">
        <f>SUM(AG174,AT174)</f>
        <v>0</v>
      </c>
      <c r="AO174" s="134"/>
      <c r="AP174" s="134"/>
      <c r="AQ174" s="137" t="s">
        <v>93</v>
      </c>
      <c r="AR174" s="73"/>
      <c r="AS174" s="138">
        <v>0</v>
      </c>
      <c r="AT174" s="139">
        <f>ROUND(SUM(AV174:AW174),2)</f>
        <v>0</v>
      </c>
      <c r="AU174" s="140">
        <f>'001 - ZRN - propustek v k..._06'!P129</f>
        <v>0</v>
      </c>
      <c r="AV174" s="139">
        <f>'001 - ZRN - propustek v k..._06'!J35</f>
        <v>0</v>
      </c>
      <c r="AW174" s="139">
        <f>'001 - ZRN - propustek v k..._06'!J36</f>
        <v>0</v>
      </c>
      <c r="AX174" s="139">
        <f>'001 - ZRN - propustek v k..._06'!J37</f>
        <v>0</v>
      </c>
      <c r="AY174" s="139">
        <f>'001 - ZRN - propustek v k..._06'!J38</f>
        <v>0</v>
      </c>
      <c r="AZ174" s="139">
        <f>'001 - ZRN - propustek v k..._06'!F35</f>
        <v>0</v>
      </c>
      <c r="BA174" s="139">
        <f>'001 - ZRN - propustek v k..._06'!F36</f>
        <v>0</v>
      </c>
      <c r="BB174" s="139">
        <f>'001 - ZRN - propustek v k..._06'!F37</f>
        <v>0</v>
      </c>
      <c r="BC174" s="139">
        <f>'001 - ZRN - propustek v k..._06'!F38</f>
        <v>0</v>
      </c>
      <c r="BD174" s="141">
        <f>'001 - ZRN - propustek v k..._06'!F39</f>
        <v>0</v>
      </c>
      <c r="BE174" s="4"/>
      <c r="BT174" s="142" t="s">
        <v>86</v>
      </c>
      <c r="BV174" s="142" t="s">
        <v>78</v>
      </c>
      <c r="BW174" s="142" t="s">
        <v>280</v>
      </c>
      <c r="BX174" s="142" t="s">
        <v>278</v>
      </c>
      <c r="CL174" s="142" t="s">
        <v>1</v>
      </c>
    </row>
    <row r="175" s="4" customFormat="1" ht="16.5" customHeight="1">
      <c r="A175" s="120" t="s">
        <v>80</v>
      </c>
      <c r="B175" s="71"/>
      <c r="C175" s="134"/>
      <c r="D175" s="134"/>
      <c r="E175" s="135" t="s">
        <v>136</v>
      </c>
      <c r="F175" s="135"/>
      <c r="G175" s="135"/>
      <c r="H175" s="135"/>
      <c r="I175" s="135"/>
      <c r="J175" s="134"/>
      <c r="K175" s="135" t="s">
        <v>281</v>
      </c>
      <c r="L175" s="135"/>
      <c r="M175" s="135"/>
      <c r="N175" s="135"/>
      <c r="O175" s="135"/>
      <c r="P175" s="135"/>
      <c r="Q175" s="135"/>
      <c r="R175" s="135"/>
      <c r="S175" s="135"/>
      <c r="T175" s="135"/>
      <c r="U175" s="135"/>
      <c r="V175" s="135"/>
      <c r="W175" s="135"/>
      <c r="X175" s="135"/>
      <c r="Y175" s="135"/>
      <c r="Z175" s="135"/>
      <c r="AA175" s="135"/>
      <c r="AB175" s="135"/>
      <c r="AC175" s="135"/>
      <c r="AD175" s="135"/>
      <c r="AE175" s="135"/>
      <c r="AF175" s="135"/>
      <c r="AG175" s="136">
        <f>'002 - VRN - propustek v k..._06'!J32</f>
        <v>0</v>
      </c>
      <c r="AH175" s="134"/>
      <c r="AI175" s="134"/>
      <c r="AJ175" s="134"/>
      <c r="AK175" s="134"/>
      <c r="AL175" s="134"/>
      <c r="AM175" s="134"/>
      <c r="AN175" s="136">
        <f>SUM(AG175,AT175)</f>
        <v>0</v>
      </c>
      <c r="AO175" s="134"/>
      <c r="AP175" s="134"/>
      <c r="AQ175" s="137" t="s">
        <v>93</v>
      </c>
      <c r="AR175" s="73"/>
      <c r="AS175" s="138">
        <v>0</v>
      </c>
      <c r="AT175" s="139">
        <f>ROUND(SUM(AV175:AW175),2)</f>
        <v>0</v>
      </c>
      <c r="AU175" s="140">
        <f>'002 - VRN - propustek v k..._06'!P122</f>
        <v>0</v>
      </c>
      <c r="AV175" s="139">
        <f>'002 - VRN - propustek v k..._06'!J35</f>
        <v>0</v>
      </c>
      <c r="AW175" s="139">
        <f>'002 - VRN - propustek v k..._06'!J36</f>
        <v>0</v>
      </c>
      <c r="AX175" s="139">
        <f>'002 - VRN - propustek v k..._06'!J37</f>
        <v>0</v>
      </c>
      <c r="AY175" s="139">
        <f>'002 - VRN - propustek v k..._06'!J38</f>
        <v>0</v>
      </c>
      <c r="AZ175" s="139">
        <f>'002 - VRN - propustek v k..._06'!F35</f>
        <v>0</v>
      </c>
      <c r="BA175" s="139">
        <f>'002 - VRN - propustek v k..._06'!F36</f>
        <v>0</v>
      </c>
      <c r="BB175" s="139">
        <f>'002 - VRN - propustek v k..._06'!F37</f>
        <v>0</v>
      </c>
      <c r="BC175" s="139">
        <f>'002 - VRN - propustek v k..._06'!F38</f>
        <v>0</v>
      </c>
      <c r="BD175" s="141">
        <f>'002 - VRN - propustek v k..._06'!F39</f>
        <v>0</v>
      </c>
      <c r="BE175" s="4"/>
      <c r="BT175" s="142" t="s">
        <v>86</v>
      </c>
      <c r="BV175" s="142" t="s">
        <v>78</v>
      </c>
      <c r="BW175" s="142" t="s">
        <v>282</v>
      </c>
      <c r="BX175" s="142" t="s">
        <v>278</v>
      </c>
      <c r="CL175" s="142" t="s">
        <v>1</v>
      </c>
    </row>
    <row r="176" s="7" customFormat="1" ht="24.75" customHeight="1">
      <c r="A176" s="7"/>
      <c r="B176" s="121"/>
      <c r="C176" s="122"/>
      <c r="D176" s="123" t="s">
        <v>283</v>
      </c>
      <c r="E176" s="123"/>
      <c r="F176" s="123"/>
      <c r="G176" s="123"/>
      <c r="H176" s="123"/>
      <c r="I176" s="124"/>
      <c r="J176" s="123" t="s">
        <v>284</v>
      </c>
      <c r="K176" s="123"/>
      <c r="L176" s="123"/>
      <c r="M176" s="123"/>
      <c r="N176" s="123"/>
      <c r="O176" s="123"/>
      <c r="P176" s="123"/>
      <c r="Q176" s="123"/>
      <c r="R176" s="123"/>
      <c r="S176" s="123"/>
      <c r="T176" s="123"/>
      <c r="U176" s="123"/>
      <c r="V176" s="123"/>
      <c r="W176" s="123"/>
      <c r="X176" s="123"/>
      <c r="Y176" s="123"/>
      <c r="Z176" s="123"/>
      <c r="AA176" s="123"/>
      <c r="AB176" s="123"/>
      <c r="AC176" s="123"/>
      <c r="AD176" s="123"/>
      <c r="AE176" s="123"/>
      <c r="AF176" s="123"/>
      <c r="AG176" s="133">
        <f>ROUND(SUM(AG177:AG178),2)</f>
        <v>0</v>
      </c>
      <c r="AH176" s="124"/>
      <c r="AI176" s="124"/>
      <c r="AJ176" s="124"/>
      <c r="AK176" s="124"/>
      <c r="AL176" s="124"/>
      <c r="AM176" s="124"/>
      <c r="AN176" s="125">
        <f>SUM(AG176,AT176)</f>
        <v>0</v>
      </c>
      <c r="AO176" s="124"/>
      <c r="AP176" s="124"/>
      <c r="AQ176" s="126" t="s">
        <v>83</v>
      </c>
      <c r="AR176" s="127"/>
      <c r="AS176" s="128">
        <f>ROUND(SUM(AS177:AS178),2)</f>
        <v>0</v>
      </c>
      <c r="AT176" s="129">
        <f>ROUND(SUM(AV176:AW176),2)</f>
        <v>0</v>
      </c>
      <c r="AU176" s="130">
        <f>ROUND(SUM(AU177:AU178),5)</f>
        <v>0</v>
      </c>
      <c r="AV176" s="129">
        <f>ROUND(AZ176*L29,2)</f>
        <v>0</v>
      </c>
      <c r="AW176" s="129">
        <f>ROUND(BA176*L30,2)</f>
        <v>0</v>
      </c>
      <c r="AX176" s="129">
        <f>ROUND(BB176*L29,2)</f>
        <v>0</v>
      </c>
      <c r="AY176" s="129">
        <f>ROUND(BC176*L30,2)</f>
        <v>0</v>
      </c>
      <c r="AZ176" s="129">
        <f>ROUND(SUM(AZ177:AZ178),2)</f>
        <v>0</v>
      </c>
      <c r="BA176" s="129">
        <f>ROUND(SUM(BA177:BA178),2)</f>
        <v>0</v>
      </c>
      <c r="BB176" s="129">
        <f>ROUND(SUM(BB177:BB178),2)</f>
        <v>0</v>
      </c>
      <c r="BC176" s="129">
        <f>ROUND(SUM(BC177:BC178),2)</f>
        <v>0</v>
      </c>
      <c r="BD176" s="131">
        <f>ROUND(SUM(BD177:BD178),2)</f>
        <v>0</v>
      </c>
      <c r="BE176" s="7"/>
      <c r="BS176" s="132" t="s">
        <v>75</v>
      </c>
      <c r="BT176" s="132" t="s">
        <v>84</v>
      </c>
      <c r="BU176" s="132" t="s">
        <v>77</v>
      </c>
      <c r="BV176" s="132" t="s">
        <v>78</v>
      </c>
      <c r="BW176" s="132" t="s">
        <v>285</v>
      </c>
      <c r="BX176" s="132" t="s">
        <v>5</v>
      </c>
      <c r="CL176" s="132" t="s">
        <v>1</v>
      </c>
      <c r="CM176" s="132" t="s">
        <v>86</v>
      </c>
    </row>
    <row r="177" s="4" customFormat="1" ht="16.5" customHeight="1">
      <c r="A177" s="120" t="s">
        <v>80</v>
      </c>
      <c r="B177" s="71"/>
      <c r="C177" s="134"/>
      <c r="D177" s="134"/>
      <c r="E177" s="135" t="s">
        <v>133</v>
      </c>
      <c r="F177" s="135"/>
      <c r="G177" s="135"/>
      <c r="H177" s="135"/>
      <c r="I177" s="135"/>
      <c r="J177" s="134"/>
      <c r="K177" s="135" t="s">
        <v>286</v>
      </c>
      <c r="L177" s="135"/>
      <c r="M177" s="135"/>
      <c r="N177" s="135"/>
      <c r="O177" s="135"/>
      <c r="P177" s="135"/>
      <c r="Q177" s="135"/>
      <c r="R177" s="135"/>
      <c r="S177" s="135"/>
      <c r="T177" s="135"/>
      <c r="U177" s="135"/>
      <c r="V177" s="135"/>
      <c r="W177" s="135"/>
      <c r="X177" s="135"/>
      <c r="Y177" s="135"/>
      <c r="Z177" s="135"/>
      <c r="AA177" s="135"/>
      <c r="AB177" s="135"/>
      <c r="AC177" s="135"/>
      <c r="AD177" s="135"/>
      <c r="AE177" s="135"/>
      <c r="AF177" s="135"/>
      <c r="AG177" s="136">
        <f>'001 - ZRN - propustek v k..._07'!J32</f>
        <v>0</v>
      </c>
      <c r="AH177" s="134"/>
      <c r="AI177" s="134"/>
      <c r="AJ177" s="134"/>
      <c r="AK177" s="134"/>
      <c r="AL177" s="134"/>
      <c r="AM177" s="134"/>
      <c r="AN177" s="136">
        <f>SUM(AG177,AT177)</f>
        <v>0</v>
      </c>
      <c r="AO177" s="134"/>
      <c r="AP177" s="134"/>
      <c r="AQ177" s="137" t="s">
        <v>93</v>
      </c>
      <c r="AR177" s="73"/>
      <c r="AS177" s="138">
        <v>0</v>
      </c>
      <c r="AT177" s="139">
        <f>ROUND(SUM(AV177:AW177),2)</f>
        <v>0</v>
      </c>
      <c r="AU177" s="140">
        <f>'001 - ZRN - propustek v k..._07'!P126</f>
        <v>0</v>
      </c>
      <c r="AV177" s="139">
        <f>'001 - ZRN - propustek v k..._07'!J35</f>
        <v>0</v>
      </c>
      <c r="AW177" s="139">
        <f>'001 - ZRN - propustek v k..._07'!J36</f>
        <v>0</v>
      </c>
      <c r="AX177" s="139">
        <f>'001 - ZRN - propustek v k..._07'!J37</f>
        <v>0</v>
      </c>
      <c r="AY177" s="139">
        <f>'001 - ZRN - propustek v k..._07'!J38</f>
        <v>0</v>
      </c>
      <c r="AZ177" s="139">
        <f>'001 - ZRN - propustek v k..._07'!F35</f>
        <v>0</v>
      </c>
      <c r="BA177" s="139">
        <f>'001 - ZRN - propustek v k..._07'!F36</f>
        <v>0</v>
      </c>
      <c r="BB177" s="139">
        <f>'001 - ZRN - propustek v k..._07'!F37</f>
        <v>0</v>
      </c>
      <c r="BC177" s="139">
        <f>'001 - ZRN - propustek v k..._07'!F38</f>
        <v>0</v>
      </c>
      <c r="BD177" s="141">
        <f>'001 - ZRN - propustek v k..._07'!F39</f>
        <v>0</v>
      </c>
      <c r="BE177" s="4"/>
      <c r="BT177" s="142" t="s">
        <v>86</v>
      </c>
      <c r="BV177" s="142" t="s">
        <v>78</v>
      </c>
      <c r="BW177" s="142" t="s">
        <v>287</v>
      </c>
      <c r="BX177" s="142" t="s">
        <v>285</v>
      </c>
      <c r="CL177" s="142" t="s">
        <v>1</v>
      </c>
    </row>
    <row r="178" s="4" customFormat="1" ht="16.5" customHeight="1">
      <c r="A178" s="120" t="s">
        <v>80</v>
      </c>
      <c r="B178" s="71"/>
      <c r="C178" s="134"/>
      <c r="D178" s="134"/>
      <c r="E178" s="135" t="s">
        <v>136</v>
      </c>
      <c r="F178" s="135"/>
      <c r="G178" s="135"/>
      <c r="H178" s="135"/>
      <c r="I178" s="135"/>
      <c r="J178" s="134"/>
      <c r="K178" s="135" t="s">
        <v>288</v>
      </c>
      <c r="L178" s="135"/>
      <c r="M178" s="135"/>
      <c r="N178" s="135"/>
      <c r="O178" s="135"/>
      <c r="P178" s="135"/>
      <c r="Q178" s="135"/>
      <c r="R178" s="135"/>
      <c r="S178" s="135"/>
      <c r="T178" s="135"/>
      <c r="U178" s="135"/>
      <c r="V178" s="135"/>
      <c r="W178" s="135"/>
      <c r="X178" s="135"/>
      <c r="Y178" s="135"/>
      <c r="Z178" s="135"/>
      <c r="AA178" s="135"/>
      <c r="AB178" s="135"/>
      <c r="AC178" s="135"/>
      <c r="AD178" s="135"/>
      <c r="AE178" s="135"/>
      <c r="AF178" s="135"/>
      <c r="AG178" s="136">
        <f>'002 - VRN - propustek v k..._07'!J32</f>
        <v>0</v>
      </c>
      <c r="AH178" s="134"/>
      <c r="AI178" s="134"/>
      <c r="AJ178" s="134"/>
      <c r="AK178" s="134"/>
      <c r="AL178" s="134"/>
      <c r="AM178" s="134"/>
      <c r="AN178" s="136">
        <f>SUM(AG178,AT178)</f>
        <v>0</v>
      </c>
      <c r="AO178" s="134"/>
      <c r="AP178" s="134"/>
      <c r="AQ178" s="137" t="s">
        <v>93</v>
      </c>
      <c r="AR178" s="73"/>
      <c r="AS178" s="138">
        <v>0</v>
      </c>
      <c r="AT178" s="139">
        <f>ROUND(SUM(AV178:AW178),2)</f>
        <v>0</v>
      </c>
      <c r="AU178" s="140">
        <f>'002 - VRN - propustek v k..._07'!P122</f>
        <v>0</v>
      </c>
      <c r="AV178" s="139">
        <f>'002 - VRN - propustek v k..._07'!J35</f>
        <v>0</v>
      </c>
      <c r="AW178" s="139">
        <f>'002 - VRN - propustek v k..._07'!J36</f>
        <v>0</v>
      </c>
      <c r="AX178" s="139">
        <f>'002 - VRN - propustek v k..._07'!J37</f>
        <v>0</v>
      </c>
      <c r="AY178" s="139">
        <f>'002 - VRN - propustek v k..._07'!J38</f>
        <v>0</v>
      </c>
      <c r="AZ178" s="139">
        <f>'002 - VRN - propustek v k..._07'!F35</f>
        <v>0</v>
      </c>
      <c r="BA178" s="139">
        <f>'002 - VRN - propustek v k..._07'!F36</f>
        <v>0</v>
      </c>
      <c r="BB178" s="139">
        <f>'002 - VRN - propustek v k..._07'!F37</f>
        <v>0</v>
      </c>
      <c r="BC178" s="139">
        <f>'002 - VRN - propustek v k..._07'!F38</f>
        <v>0</v>
      </c>
      <c r="BD178" s="141">
        <f>'002 - VRN - propustek v k..._07'!F39</f>
        <v>0</v>
      </c>
      <c r="BE178" s="4"/>
      <c r="BT178" s="142" t="s">
        <v>86</v>
      </c>
      <c r="BV178" s="142" t="s">
        <v>78</v>
      </c>
      <c r="BW178" s="142" t="s">
        <v>289</v>
      </c>
      <c r="BX178" s="142" t="s">
        <v>285</v>
      </c>
      <c r="CL178" s="142" t="s">
        <v>1</v>
      </c>
    </row>
    <row r="179" s="7" customFormat="1" ht="24.75" customHeight="1">
      <c r="A179" s="7"/>
      <c r="B179" s="121"/>
      <c r="C179" s="122"/>
      <c r="D179" s="123" t="s">
        <v>290</v>
      </c>
      <c r="E179" s="123"/>
      <c r="F179" s="123"/>
      <c r="G179" s="123"/>
      <c r="H179" s="123"/>
      <c r="I179" s="124"/>
      <c r="J179" s="123" t="s">
        <v>291</v>
      </c>
      <c r="K179" s="123"/>
      <c r="L179" s="123"/>
      <c r="M179" s="123"/>
      <c r="N179" s="123"/>
      <c r="O179" s="123"/>
      <c r="P179" s="123"/>
      <c r="Q179" s="123"/>
      <c r="R179" s="123"/>
      <c r="S179" s="123"/>
      <c r="T179" s="123"/>
      <c r="U179" s="123"/>
      <c r="V179" s="123"/>
      <c r="W179" s="123"/>
      <c r="X179" s="123"/>
      <c r="Y179" s="123"/>
      <c r="Z179" s="123"/>
      <c r="AA179" s="123"/>
      <c r="AB179" s="123"/>
      <c r="AC179" s="123"/>
      <c r="AD179" s="123"/>
      <c r="AE179" s="123"/>
      <c r="AF179" s="123"/>
      <c r="AG179" s="133">
        <f>ROUND(SUM(AG180:AG181),2)</f>
        <v>0</v>
      </c>
      <c r="AH179" s="124"/>
      <c r="AI179" s="124"/>
      <c r="AJ179" s="124"/>
      <c r="AK179" s="124"/>
      <c r="AL179" s="124"/>
      <c r="AM179" s="124"/>
      <c r="AN179" s="125">
        <f>SUM(AG179,AT179)</f>
        <v>0</v>
      </c>
      <c r="AO179" s="124"/>
      <c r="AP179" s="124"/>
      <c r="AQ179" s="126" t="s">
        <v>83</v>
      </c>
      <c r="AR179" s="127"/>
      <c r="AS179" s="128">
        <f>ROUND(SUM(AS180:AS181),2)</f>
        <v>0</v>
      </c>
      <c r="AT179" s="129">
        <f>ROUND(SUM(AV179:AW179),2)</f>
        <v>0</v>
      </c>
      <c r="AU179" s="130">
        <f>ROUND(SUM(AU180:AU181),5)</f>
        <v>0</v>
      </c>
      <c r="AV179" s="129">
        <f>ROUND(AZ179*L29,2)</f>
        <v>0</v>
      </c>
      <c r="AW179" s="129">
        <f>ROUND(BA179*L30,2)</f>
        <v>0</v>
      </c>
      <c r="AX179" s="129">
        <f>ROUND(BB179*L29,2)</f>
        <v>0</v>
      </c>
      <c r="AY179" s="129">
        <f>ROUND(BC179*L30,2)</f>
        <v>0</v>
      </c>
      <c r="AZ179" s="129">
        <f>ROUND(SUM(AZ180:AZ181),2)</f>
        <v>0</v>
      </c>
      <c r="BA179" s="129">
        <f>ROUND(SUM(BA180:BA181),2)</f>
        <v>0</v>
      </c>
      <c r="BB179" s="129">
        <f>ROUND(SUM(BB180:BB181),2)</f>
        <v>0</v>
      </c>
      <c r="BC179" s="129">
        <f>ROUND(SUM(BC180:BC181),2)</f>
        <v>0</v>
      </c>
      <c r="BD179" s="131">
        <f>ROUND(SUM(BD180:BD181),2)</f>
        <v>0</v>
      </c>
      <c r="BE179" s="7"/>
      <c r="BS179" s="132" t="s">
        <v>75</v>
      </c>
      <c r="BT179" s="132" t="s">
        <v>84</v>
      </c>
      <c r="BU179" s="132" t="s">
        <v>77</v>
      </c>
      <c r="BV179" s="132" t="s">
        <v>78</v>
      </c>
      <c r="BW179" s="132" t="s">
        <v>292</v>
      </c>
      <c r="BX179" s="132" t="s">
        <v>5</v>
      </c>
      <c r="CL179" s="132" t="s">
        <v>1</v>
      </c>
      <c r="CM179" s="132" t="s">
        <v>86</v>
      </c>
    </row>
    <row r="180" s="4" customFormat="1" ht="16.5" customHeight="1">
      <c r="A180" s="120" t="s">
        <v>80</v>
      </c>
      <c r="B180" s="71"/>
      <c r="C180" s="134"/>
      <c r="D180" s="134"/>
      <c r="E180" s="135" t="s">
        <v>133</v>
      </c>
      <c r="F180" s="135"/>
      <c r="G180" s="135"/>
      <c r="H180" s="135"/>
      <c r="I180" s="135"/>
      <c r="J180" s="134"/>
      <c r="K180" s="135" t="s">
        <v>293</v>
      </c>
      <c r="L180" s="135"/>
      <c r="M180" s="135"/>
      <c r="N180" s="135"/>
      <c r="O180" s="135"/>
      <c r="P180" s="135"/>
      <c r="Q180" s="135"/>
      <c r="R180" s="135"/>
      <c r="S180" s="135"/>
      <c r="T180" s="135"/>
      <c r="U180" s="135"/>
      <c r="V180" s="135"/>
      <c r="W180" s="135"/>
      <c r="X180" s="135"/>
      <c r="Y180" s="135"/>
      <c r="Z180" s="135"/>
      <c r="AA180" s="135"/>
      <c r="AB180" s="135"/>
      <c r="AC180" s="135"/>
      <c r="AD180" s="135"/>
      <c r="AE180" s="135"/>
      <c r="AF180" s="135"/>
      <c r="AG180" s="136">
        <f>'001 - ZRN - propustek v k..._08'!J32</f>
        <v>0</v>
      </c>
      <c r="AH180" s="134"/>
      <c r="AI180" s="134"/>
      <c r="AJ180" s="134"/>
      <c r="AK180" s="134"/>
      <c r="AL180" s="134"/>
      <c r="AM180" s="134"/>
      <c r="AN180" s="136">
        <f>SUM(AG180,AT180)</f>
        <v>0</v>
      </c>
      <c r="AO180" s="134"/>
      <c r="AP180" s="134"/>
      <c r="AQ180" s="137" t="s">
        <v>93</v>
      </c>
      <c r="AR180" s="73"/>
      <c r="AS180" s="138">
        <v>0</v>
      </c>
      <c r="AT180" s="139">
        <f>ROUND(SUM(AV180:AW180),2)</f>
        <v>0</v>
      </c>
      <c r="AU180" s="140">
        <f>'001 - ZRN - propustek v k..._08'!P128</f>
        <v>0</v>
      </c>
      <c r="AV180" s="139">
        <f>'001 - ZRN - propustek v k..._08'!J35</f>
        <v>0</v>
      </c>
      <c r="AW180" s="139">
        <f>'001 - ZRN - propustek v k..._08'!J36</f>
        <v>0</v>
      </c>
      <c r="AX180" s="139">
        <f>'001 - ZRN - propustek v k..._08'!J37</f>
        <v>0</v>
      </c>
      <c r="AY180" s="139">
        <f>'001 - ZRN - propustek v k..._08'!J38</f>
        <v>0</v>
      </c>
      <c r="AZ180" s="139">
        <f>'001 - ZRN - propustek v k..._08'!F35</f>
        <v>0</v>
      </c>
      <c r="BA180" s="139">
        <f>'001 - ZRN - propustek v k..._08'!F36</f>
        <v>0</v>
      </c>
      <c r="BB180" s="139">
        <f>'001 - ZRN - propustek v k..._08'!F37</f>
        <v>0</v>
      </c>
      <c r="BC180" s="139">
        <f>'001 - ZRN - propustek v k..._08'!F38</f>
        <v>0</v>
      </c>
      <c r="BD180" s="141">
        <f>'001 - ZRN - propustek v k..._08'!F39</f>
        <v>0</v>
      </c>
      <c r="BE180" s="4"/>
      <c r="BT180" s="142" t="s">
        <v>86</v>
      </c>
      <c r="BV180" s="142" t="s">
        <v>78</v>
      </c>
      <c r="BW180" s="142" t="s">
        <v>294</v>
      </c>
      <c r="BX180" s="142" t="s">
        <v>292</v>
      </c>
      <c r="CL180" s="142" t="s">
        <v>1</v>
      </c>
    </row>
    <row r="181" s="4" customFormat="1" ht="16.5" customHeight="1">
      <c r="A181" s="120" t="s">
        <v>80</v>
      </c>
      <c r="B181" s="71"/>
      <c r="C181" s="134"/>
      <c r="D181" s="134"/>
      <c r="E181" s="135" t="s">
        <v>136</v>
      </c>
      <c r="F181" s="135"/>
      <c r="G181" s="135"/>
      <c r="H181" s="135"/>
      <c r="I181" s="135"/>
      <c r="J181" s="134"/>
      <c r="K181" s="135" t="s">
        <v>295</v>
      </c>
      <c r="L181" s="135"/>
      <c r="M181" s="135"/>
      <c r="N181" s="135"/>
      <c r="O181" s="135"/>
      <c r="P181" s="135"/>
      <c r="Q181" s="135"/>
      <c r="R181" s="135"/>
      <c r="S181" s="135"/>
      <c r="T181" s="135"/>
      <c r="U181" s="135"/>
      <c r="V181" s="135"/>
      <c r="W181" s="135"/>
      <c r="X181" s="135"/>
      <c r="Y181" s="135"/>
      <c r="Z181" s="135"/>
      <c r="AA181" s="135"/>
      <c r="AB181" s="135"/>
      <c r="AC181" s="135"/>
      <c r="AD181" s="135"/>
      <c r="AE181" s="135"/>
      <c r="AF181" s="135"/>
      <c r="AG181" s="136">
        <f>'002 - VRN - propustek v k..._08'!J32</f>
        <v>0</v>
      </c>
      <c r="AH181" s="134"/>
      <c r="AI181" s="134"/>
      <c r="AJ181" s="134"/>
      <c r="AK181" s="134"/>
      <c r="AL181" s="134"/>
      <c r="AM181" s="134"/>
      <c r="AN181" s="136">
        <f>SUM(AG181,AT181)</f>
        <v>0</v>
      </c>
      <c r="AO181" s="134"/>
      <c r="AP181" s="134"/>
      <c r="AQ181" s="137" t="s">
        <v>93</v>
      </c>
      <c r="AR181" s="73"/>
      <c r="AS181" s="138">
        <v>0</v>
      </c>
      <c r="AT181" s="139">
        <f>ROUND(SUM(AV181:AW181),2)</f>
        <v>0</v>
      </c>
      <c r="AU181" s="140">
        <f>'002 - VRN - propustek v k..._08'!P122</f>
        <v>0</v>
      </c>
      <c r="AV181" s="139">
        <f>'002 - VRN - propustek v k..._08'!J35</f>
        <v>0</v>
      </c>
      <c r="AW181" s="139">
        <f>'002 - VRN - propustek v k..._08'!J36</f>
        <v>0</v>
      </c>
      <c r="AX181" s="139">
        <f>'002 - VRN - propustek v k..._08'!J37</f>
        <v>0</v>
      </c>
      <c r="AY181" s="139">
        <f>'002 - VRN - propustek v k..._08'!J38</f>
        <v>0</v>
      </c>
      <c r="AZ181" s="139">
        <f>'002 - VRN - propustek v k..._08'!F35</f>
        <v>0</v>
      </c>
      <c r="BA181" s="139">
        <f>'002 - VRN - propustek v k..._08'!F36</f>
        <v>0</v>
      </c>
      <c r="BB181" s="139">
        <f>'002 - VRN - propustek v k..._08'!F37</f>
        <v>0</v>
      </c>
      <c r="BC181" s="139">
        <f>'002 - VRN - propustek v k..._08'!F38</f>
        <v>0</v>
      </c>
      <c r="BD181" s="141">
        <f>'002 - VRN - propustek v k..._08'!F39</f>
        <v>0</v>
      </c>
      <c r="BE181" s="4"/>
      <c r="BT181" s="142" t="s">
        <v>86</v>
      </c>
      <c r="BV181" s="142" t="s">
        <v>78</v>
      </c>
      <c r="BW181" s="142" t="s">
        <v>296</v>
      </c>
      <c r="BX181" s="142" t="s">
        <v>292</v>
      </c>
      <c r="CL181" s="142" t="s">
        <v>1</v>
      </c>
    </row>
    <row r="182" s="7" customFormat="1" ht="24.75" customHeight="1">
      <c r="A182" s="7"/>
      <c r="B182" s="121"/>
      <c r="C182" s="122"/>
      <c r="D182" s="123" t="s">
        <v>297</v>
      </c>
      <c r="E182" s="123"/>
      <c r="F182" s="123"/>
      <c r="G182" s="123"/>
      <c r="H182" s="123"/>
      <c r="I182" s="124"/>
      <c r="J182" s="123" t="s">
        <v>298</v>
      </c>
      <c r="K182" s="123"/>
      <c r="L182" s="123"/>
      <c r="M182" s="123"/>
      <c r="N182" s="123"/>
      <c r="O182" s="123"/>
      <c r="P182" s="123"/>
      <c r="Q182" s="123"/>
      <c r="R182" s="123"/>
      <c r="S182" s="123"/>
      <c r="T182" s="123"/>
      <c r="U182" s="123"/>
      <c r="V182" s="123"/>
      <c r="W182" s="123"/>
      <c r="X182" s="123"/>
      <c r="Y182" s="123"/>
      <c r="Z182" s="123"/>
      <c r="AA182" s="123"/>
      <c r="AB182" s="123"/>
      <c r="AC182" s="123"/>
      <c r="AD182" s="123"/>
      <c r="AE182" s="123"/>
      <c r="AF182" s="123"/>
      <c r="AG182" s="133">
        <f>ROUND(SUM(AG183:AG184),2)</f>
        <v>0</v>
      </c>
      <c r="AH182" s="124"/>
      <c r="AI182" s="124"/>
      <c r="AJ182" s="124"/>
      <c r="AK182" s="124"/>
      <c r="AL182" s="124"/>
      <c r="AM182" s="124"/>
      <c r="AN182" s="125">
        <f>SUM(AG182,AT182)</f>
        <v>0</v>
      </c>
      <c r="AO182" s="124"/>
      <c r="AP182" s="124"/>
      <c r="AQ182" s="126" t="s">
        <v>83</v>
      </c>
      <c r="AR182" s="127"/>
      <c r="AS182" s="128">
        <f>ROUND(SUM(AS183:AS184),2)</f>
        <v>0</v>
      </c>
      <c r="AT182" s="129">
        <f>ROUND(SUM(AV182:AW182),2)</f>
        <v>0</v>
      </c>
      <c r="AU182" s="130">
        <f>ROUND(SUM(AU183:AU184),5)</f>
        <v>0</v>
      </c>
      <c r="AV182" s="129">
        <f>ROUND(AZ182*L29,2)</f>
        <v>0</v>
      </c>
      <c r="AW182" s="129">
        <f>ROUND(BA182*L30,2)</f>
        <v>0</v>
      </c>
      <c r="AX182" s="129">
        <f>ROUND(BB182*L29,2)</f>
        <v>0</v>
      </c>
      <c r="AY182" s="129">
        <f>ROUND(BC182*L30,2)</f>
        <v>0</v>
      </c>
      <c r="AZ182" s="129">
        <f>ROUND(SUM(AZ183:AZ184),2)</f>
        <v>0</v>
      </c>
      <c r="BA182" s="129">
        <f>ROUND(SUM(BA183:BA184),2)</f>
        <v>0</v>
      </c>
      <c r="BB182" s="129">
        <f>ROUND(SUM(BB183:BB184),2)</f>
        <v>0</v>
      </c>
      <c r="BC182" s="129">
        <f>ROUND(SUM(BC183:BC184),2)</f>
        <v>0</v>
      </c>
      <c r="BD182" s="131">
        <f>ROUND(SUM(BD183:BD184),2)</f>
        <v>0</v>
      </c>
      <c r="BE182" s="7"/>
      <c r="BS182" s="132" t="s">
        <v>75</v>
      </c>
      <c r="BT182" s="132" t="s">
        <v>84</v>
      </c>
      <c r="BU182" s="132" t="s">
        <v>77</v>
      </c>
      <c r="BV182" s="132" t="s">
        <v>78</v>
      </c>
      <c r="BW182" s="132" t="s">
        <v>299</v>
      </c>
      <c r="BX182" s="132" t="s">
        <v>5</v>
      </c>
      <c r="CL182" s="132" t="s">
        <v>1</v>
      </c>
      <c r="CM182" s="132" t="s">
        <v>86</v>
      </c>
    </row>
    <row r="183" s="4" customFormat="1" ht="16.5" customHeight="1">
      <c r="A183" s="120" t="s">
        <v>80</v>
      </c>
      <c r="B183" s="71"/>
      <c r="C183" s="134"/>
      <c r="D183" s="134"/>
      <c r="E183" s="135" t="s">
        <v>133</v>
      </c>
      <c r="F183" s="135"/>
      <c r="G183" s="135"/>
      <c r="H183" s="135"/>
      <c r="I183" s="135"/>
      <c r="J183" s="134"/>
      <c r="K183" s="135" t="s">
        <v>300</v>
      </c>
      <c r="L183" s="135"/>
      <c r="M183" s="135"/>
      <c r="N183" s="135"/>
      <c r="O183" s="135"/>
      <c r="P183" s="135"/>
      <c r="Q183" s="135"/>
      <c r="R183" s="135"/>
      <c r="S183" s="135"/>
      <c r="T183" s="135"/>
      <c r="U183" s="135"/>
      <c r="V183" s="135"/>
      <c r="W183" s="135"/>
      <c r="X183" s="135"/>
      <c r="Y183" s="135"/>
      <c r="Z183" s="135"/>
      <c r="AA183" s="135"/>
      <c r="AB183" s="135"/>
      <c r="AC183" s="135"/>
      <c r="AD183" s="135"/>
      <c r="AE183" s="135"/>
      <c r="AF183" s="135"/>
      <c r="AG183" s="136">
        <f>'001 - ZRN - propustek v k..._09'!J32</f>
        <v>0</v>
      </c>
      <c r="AH183" s="134"/>
      <c r="AI183" s="134"/>
      <c r="AJ183" s="134"/>
      <c r="AK183" s="134"/>
      <c r="AL183" s="134"/>
      <c r="AM183" s="134"/>
      <c r="AN183" s="136">
        <f>SUM(AG183,AT183)</f>
        <v>0</v>
      </c>
      <c r="AO183" s="134"/>
      <c r="AP183" s="134"/>
      <c r="AQ183" s="137" t="s">
        <v>93</v>
      </c>
      <c r="AR183" s="73"/>
      <c r="AS183" s="138">
        <v>0</v>
      </c>
      <c r="AT183" s="139">
        <f>ROUND(SUM(AV183:AW183),2)</f>
        <v>0</v>
      </c>
      <c r="AU183" s="140">
        <f>'001 - ZRN - propustek v k..._09'!P128</f>
        <v>0</v>
      </c>
      <c r="AV183" s="139">
        <f>'001 - ZRN - propustek v k..._09'!J35</f>
        <v>0</v>
      </c>
      <c r="AW183" s="139">
        <f>'001 - ZRN - propustek v k..._09'!J36</f>
        <v>0</v>
      </c>
      <c r="AX183" s="139">
        <f>'001 - ZRN - propustek v k..._09'!J37</f>
        <v>0</v>
      </c>
      <c r="AY183" s="139">
        <f>'001 - ZRN - propustek v k..._09'!J38</f>
        <v>0</v>
      </c>
      <c r="AZ183" s="139">
        <f>'001 - ZRN - propustek v k..._09'!F35</f>
        <v>0</v>
      </c>
      <c r="BA183" s="139">
        <f>'001 - ZRN - propustek v k..._09'!F36</f>
        <v>0</v>
      </c>
      <c r="BB183" s="139">
        <f>'001 - ZRN - propustek v k..._09'!F37</f>
        <v>0</v>
      </c>
      <c r="BC183" s="139">
        <f>'001 - ZRN - propustek v k..._09'!F38</f>
        <v>0</v>
      </c>
      <c r="BD183" s="141">
        <f>'001 - ZRN - propustek v k..._09'!F39</f>
        <v>0</v>
      </c>
      <c r="BE183" s="4"/>
      <c r="BT183" s="142" t="s">
        <v>86</v>
      </c>
      <c r="BV183" s="142" t="s">
        <v>78</v>
      </c>
      <c r="BW183" s="142" t="s">
        <v>301</v>
      </c>
      <c r="BX183" s="142" t="s">
        <v>299</v>
      </c>
      <c r="CL183" s="142" t="s">
        <v>1</v>
      </c>
    </row>
    <row r="184" s="4" customFormat="1" ht="16.5" customHeight="1">
      <c r="A184" s="120" t="s">
        <v>80</v>
      </c>
      <c r="B184" s="71"/>
      <c r="C184" s="134"/>
      <c r="D184" s="134"/>
      <c r="E184" s="135" t="s">
        <v>136</v>
      </c>
      <c r="F184" s="135"/>
      <c r="G184" s="135"/>
      <c r="H184" s="135"/>
      <c r="I184" s="135"/>
      <c r="J184" s="134"/>
      <c r="K184" s="135" t="s">
        <v>302</v>
      </c>
      <c r="L184" s="135"/>
      <c r="M184" s="135"/>
      <c r="N184" s="135"/>
      <c r="O184" s="135"/>
      <c r="P184" s="135"/>
      <c r="Q184" s="135"/>
      <c r="R184" s="135"/>
      <c r="S184" s="135"/>
      <c r="T184" s="135"/>
      <c r="U184" s="135"/>
      <c r="V184" s="135"/>
      <c r="W184" s="135"/>
      <c r="X184" s="135"/>
      <c r="Y184" s="135"/>
      <c r="Z184" s="135"/>
      <c r="AA184" s="135"/>
      <c r="AB184" s="135"/>
      <c r="AC184" s="135"/>
      <c r="AD184" s="135"/>
      <c r="AE184" s="135"/>
      <c r="AF184" s="135"/>
      <c r="AG184" s="136">
        <f>'002 - VRN - propustek v k..._09'!J32</f>
        <v>0</v>
      </c>
      <c r="AH184" s="134"/>
      <c r="AI184" s="134"/>
      <c r="AJ184" s="134"/>
      <c r="AK184" s="134"/>
      <c r="AL184" s="134"/>
      <c r="AM184" s="134"/>
      <c r="AN184" s="136">
        <f>SUM(AG184,AT184)</f>
        <v>0</v>
      </c>
      <c r="AO184" s="134"/>
      <c r="AP184" s="134"/>
      <c r="AQ184" s="137" t="s">
        <v>93</v>
      </c>
      <c r="AR184" s="73"/>
      <c r="AS184" s="138">
        <v>0</v>
      </c>
      <c r="AT184" s="139">
        <f>ROUND(SUM(AV184:AW184),2)</f>
        <v>0</v>
      </c>
      <c r="AU184" s="140">
        <f>'002 - VRN - propustek v k..._09'!P122</f>
        <v>0</v>
      </c>
      <c r="AV184" s="139">
        <f>'002 - VRN - propustek v k..._09'!J35</f>
        <v>0</v>
      </c>
      <c r="AW184" s="139">
        <f>'002 - VRN - propustek v k..._09'!J36</f>
        <v>0</v>
      </c>
      <c r="AX184" s="139">
        <f>'002 - VRN - propustek v k..._09'!J37</f>
        <v>0</v>
      </c>
      <c r="AY184" s="139">
        <f>'002 - VRN - propustek v k..._09'!J38</f>
        <v>0</v>
      </c>
      <c r="AZ184" s="139">
        <f>'002 - VRN - propustek v k..._09'!F35</f>
        <v>0</v>
      </c>
      <c r="BA184" s="139">
        <f>'002 - VRN - propustek v k..._09'!F36</f>
        <v>0</v>
      </c>
      <c r="BB184" s="139">
        <f>'002 - VRN - propustek v k..._09'!F37</f>
        <v>0</v>
      </c>
      <c r="BC184" s="139">
        <f>'002 - VRN - propustek v k..._09'!F38</f>
        <v>0</v>
      </c>
      <c r="BD184" s="141">
        <f>'002 - VRN - propustek v k..._09'!F39</f>
        <v>0</v>
      </c>
      <c r="BE184" s="4"/>
      <c r="BT184" s="142" t="s">
        <v>86</v>
      </c>
      <c r="BV184" s="142" t="s">
        <v>78</v>
      </c>
      <c r="BW184" s="142" t="s">
        <v>303</v>
      </c>
      <c r="BX184" s="142" t="s">
        <v>299</v>
      </c>
      <c r="CL184" s="142" t="s">
        <v>1</v>
      </c>
    </row>
    <row r="185" s="7" customFormat="1" ht="24.75" customHeight="1">
      <c r="A185" s="7"/>
      <c r="B185" s="121"/>
      <c r="C185" s="122"/>
      <c r="D185" s="123" t="s">
        <v>304</v>
      </c>
      <c r="E185" s="123"/>
      <c r="F185" s="123"/>
      <c r="G185" s="123"/>
      <c r="H185" s="123"/>
      <c r="I185" s="124"/>
      <c r="J185" s="123" t="s">
        <v>305</v>
      </c>
      <c r="K185" s="123"/>
      <c r="L185" s="123"/>
      <c r="M185" s="123"/>
      <c r="N185" s="123"/>
      <c r="O185" s="123"/>
      <c r="P185" s="123"/>
      <c r="Q185" s="123"/>
      <c r="R185" s="123"/>
      <c r="S185" s="123"/>
      <c r="T185" s="123"/>
      <c r="U185" s="123"/>
      <c r="V185" s="123"/>
      <c r="W185" s="123"/>
      <c r="X185" s="123"/>
      <c r="Y185" s="123"/>
      <c r="Z185" s="123"/>
      <c r="AA185" s="123"/>
      <c r="AB185" s="123"/>
      <c r="AC185" s="123"/>
      <c r="AD185" s="123"/>
      <c r="AE185" s="123"/>
      <c r="AF185" s="123"/>
      <c r="AG185" s="133">
        <f>ROUND(SUM(AG186:AG187),2)</f>
        <v>0</v>
      </c>
      <c r="AH185" s="124"/>
      <c r="AI185" s="124"/>
      <c r="AJ185" s="124"/>
      <c r="AK185" s="124"/>
      <c r="AL185" s="124"/>
      <c r="AM185" s="124"/>
      <c r="AN185" s="125">
        <f>SUM(AG185,AT185)</f>
        <v>0</v>
      </c>
      <c r="AO185" s="124"/>
      <c r="AP185" s="124"/>
      <c r="AQ185" s="126" t="s">
        <v>83</v>
      </c>
      <c r="AR185" s="127"/>
      <c r="AS185" s="128">
        <f>ROUND(SUM(AS186:AS187),2)</f>
        <v>0</v>
      </c>
      <c r="AT185" s="129">
        <f>ROUND(SUM(AV185:AW185),2)</f>
        <v>0</v>
      </c>
      <c r="AU185" s="130">
        <f>ROUND(SUM(AU186:AU187),5)</f>
        <v>0</v>
      </c>
      <c r="AV185" s="129">
        <f>ROUND(AZ185*L29,2)</f>
        <v>0</v>
      </c>
      <c r="AW185" s="129">
        <f>ROUND(BA185*L30,2)</f>
        <v>0</v>
      </c>
      <c r="AX185" s="129">
        <f>ROUND(BB185*L29,2)</f>
        <v>0</v>
      </c>
      <c r="AY185" s="129">
        <f>ROUND(BC185*L30,2)</f>
        <v>0</v>
      </c>
      <c r="AZ185" s="129">
        <f>ROUND(SUM(AZ186:AZ187),2)</f>
        <v>0</v>
      </c>
      <c r="BA185" s="129">
        <f>ROUND(SUM(BA186:BA187),2)</f>
        <v>0</v>
      </c>
      <c r="BB185" s="129">
        <f>ROUND(SUM(BB186:BB187),2)</f>
        <v>0</v>
      </c>
      <c r="BC185" s="129">
        <f>ROUND(SUM(BC186:BC187),2)</f>
        <v>0</v>
      </c>
      <c r="BD185" s="131">
        <f>ROUND(SUM(BD186:BD187),2)</f>
        <v>0</v>
      </c>
      <c r="BE185" s="7"/>
      <c r="BS185" s="132" t="s">
        <v>75</v>
      </c>
      <c r="BT185" s="132" t="s">
        <v>84</v>
      </c>
      <c r="BU185" s="132" t="s">
        <v>77</v>
      </c>
      <c r="BV185" s="132" t="s">
        <v>78</v>
      </c>
      <c r="BW185" s="132" t="s">
        <v>306</v>
      </c>
      <c r="BX185" s="132" t="s">
        <v>5</v>
      </c>
      <c r="CL185" s="132" t="s">
        <v>1</v>
      </c>
      <c r="CM185" s="132" t="s">
        <v>86</v>
      </c>
    </row>
    <row r="186" s="4" customFormat="1" ht="16.5" customHeight="1">
      <c r="A186" s="120" t="s">
        <v>80</v>
      </c>
      <c r="B186" s="71"/>
      <c r="C186" s="134"/>
      <c r="D186" s="134"/>
      <c r="E186" s="135" t="s">
        <v>133</v>
      </c>
      <c r="F186" s="135"/>
      <c r="G186" s="135"/>
      <c r="H186" s="135"/>
      <c r="I186" s="135"/>
      <c r="J186" s="134"/>
      <c r="K186" s="135" t="s">
        <v>307</v>
      </c>
      <c r="L186" s="135"/>
      <c r="M186" s="135"/>
      <c r="N186" s="135"/>
      <c r="O186" s="135"/>
      <c r="P186" s="135"/>
      <c r="Q186" s="135"/>
      <c r="R186" s="135"/>
      <c r="S186" s="135"/>
      <c r="T186" s="135"/>
      <c r="U186" s="135"/>
      <c r="V186" s="135"/>
      <c r="W186" s="135"/>
      <c r="X186" s="135"/>
      <c r="Y186" s="135"/>
      <c r="Z186" s="135"/>
      <c r="AA186" s="135"/>
      <c r="AB186" s="135"/>
      <c r="AC186" s="135"/>
      <c r="AD186" s="135"/>
      <c r="AE186" s="135"/>
      <c r="AF186" s="135"/>
      <c r="AG186" s="136">
        <f>'001 - ZRN - propustek v k..._10'!J32</f>
        <v>0</v>
      </c>
      <c r="AH186" s="134"/>
      <c r="AI186" s="134"/>
      <c r="AJ186" s="134"/>
      <c r="AK186" s="134"/>
      <c r="AL186" s="134"/>
      <c r="AM186" s="134"/>
      <c r="AN186" s="136">
        <f>SUM(AG186,AT186)</f>
        <v>0</v>
      </c>
      <c r="AO186" s="134"/>
      <c r="AP186" s="134"/>
      <c r="AQ186" s="137" t="s">
        <v>93</v>
      </c>
      <c r="AR186" s="73"/>
      <c r="AS186" s="138">
        <v>0</v>
      </c>
      <c r="AT186" s="139">
        <f>ROUND(SUM(AV186:AW186),2)</f>
        <v>0</v>
      </c>
      <c r="AU186" s="140">
        <f>'001 - ZRN - propustek v k..._10'!P129</f>
        <v>0</v>
      </c>
      <c r="AV186" s="139">
        <f>'001 - ZRN - propustek v k..._10'!J35</f>
        <v>0</v>
      </c>
      <c r="AW186" s="139">
        <f>'001 - ZRN - propustek v k..._10'!J36</f>
        <v>0</v>
      </c>
      <c r="AX186" s="139">
        <f>'001 - ZRN - propustek v k..._10'!J37</f>
        <v>0</v>
      </c>
      <c r="AY186" s="139">
        <f>'001 - ZRN - propustek v k..._10'!J38</f>
        <v>0</v>
      </c>
      <c r="AZ186" s="139">
        <f>'001 - ZRN - propustek v k..._10'!F35</f>
        <v>0</v>
      </c>
      <c r="BA186" s="139">
        <f>'001 - ZRN - propustek v k..._10'!F36</f>
        <v>0</v>
      </c>
      <c r="BB186" s="139">
        <f>'001 - ZRN - propustek v k..._10'!F37</f>
        <v>0</v>
      </c>
      <c r="BC186" s="139">
        <f>'001 - ZRN - propustek v k..._10'!F38</f>
        <v>0</v>
      </c>
      <c r="BD186" s="141">
        <f>'001 - ZRN - propustek v k..._10'!F39</f>
        <v>0</v>
      </c>
      <c r="BE186" s="4"/>
      <c r="BT186" s="142" t="s">
        <v>86</v>
      </c>
      <c r="BV186" s="142" t="s">
        <v>78</v>
      </c>
      <c r="BW186" s="142" t="s">
        <v>308</v>
      </c>
      <c r="BX186" s="142" t="s">
        <v>306</v>
      </c>
      <c r="CL186" s="142" t="s">
        <v>1</v>
      </c>
    </row>
    <row r="187" s="4" customFormat="1" ht="16.5" customHeight="1">
      <c r="A187" s="120" t="s">
        <v>80</v>
      </c>
      <c r="B187" s="71"/>
      <c r="C187" s="134"/>
      <c r="D187" s="134"/>
      <c r="E187" s="135" t="s">
        <v>136</v>
      </c>
      <c r="F187" s="135"/>
      <c r="G187" s="135"/>
      <c r="H187" s="135"/>
      <c r="I187" s="135"/>
      <c r="J187" s="134"/>
      <c r="K187" s="135" t="s">
        <v>309</v>
      </c>
      <c r="L187" s="135"/>
      <c r="M187" s="135"/>
      <c r="N187" s="135"/>
      <c r="O187" s="135"/>
      <c r="P187" s="135"/>
      <c r="Q187" s="135"/>
      <c r="R187" s="135"/>
      <c r="S187" s="135"/>
      <c r="T187" s="135"/>
      <c r="U187" s="135"/>
      <c r="V187" s="135"/>
      <c r="W187" s="135"/>
      <c r="X187" s="135"/>
      <c r="Y187" s="135"/>
      <c r="Z187" s="135"/>
      <c r="AA187" s="135"/>
      <c r="AB187" s="135"/>
      <c r="AC187" s="135"/>
      <c r="AD187" s="135"/>
      <c r="AE187" s="135"/>
      <c r="AF187" s="135"/>
      <c r="AG187" s="136">
        <f>'002 - VRN - propustek v k..._10'!J32</f>
        <v>0</v>
      </c>
      <c r="AH187" s="134"/>
      <c r="AI187" s="134"/>
      <c r="AJ187" s="134"/>
      <c r="AK187" s="134"/>
      <c r="AL187" s="134"/>
      <c r="AM187" s="134"/>
      <c r="AN187" s="136">
        <f>SUM(AG187,AT187)</f>
        <v>0</v>
      </c>
      <c r="AO187" s="134"/>
      <c r="AP187" s="134"/>
      <c r="AQ187" s="137" t="s">
        <v>93</v>
      </c>
      <c r="AR187" s="73"/>
      <c r="AS187" s="138">
        <v>0</v>
      </c>
      <c r="AT187" s="139">
        <f>ROUND(SUM(AV187:AW187),2)</f>
        <v>0</v>
      </c>
      <c r="AU187" s="140">
        <f>'002 - VRN - propustek v k..._10'!P123</f>
        <v>0</v>
      </c>
      <c r="AV187" s="139">
        <f>'002 - VRN - propustek v k..._10'!J35</f>
        <v>0</v>
      </c>
      <c r="AW187" s="139">
        <f>'002 - VRN - propustek v k..._10'!J36</f>
        <v>0</v>
      </c>
      <c r="AX187" s="139">
        <f>'002 - VRN - propustek v k..._10'!J37</f>
        <v>0</v>
      </c>
      <c r="AY187" s="139">
        <f>'002 - VRN - propustek v k..._10'!J38</f>
        <v>0</v>
      </c>
      <c r="AZ187" s="139">
        <f>'002 - VRN - propustek v k..._10'!F35</f>
        <v>0</v>
      </c>
      <c r="BA187" s="139">
        <f>'002 - VRN - propustek v k..._10'!F36</f>
        <v>0</v>
      </c>
      <c r="BB187" s="139">
        <f>'002 - VRN - propustek v k..._10'!F37</f>
        <v>0</v>
      </c>
      <c r="BC187" s="139">
        <f>'002 - VRN - propustek v k..._10'!F38</f>
        <v>0</v>
      </c>
      <c r="BD187" s="141">
        <f>'002 - VRN - propustek v k..._10'!F39</f>
        <v>0</v>
      </c>
      <c r="BE187" s="4"/>
      <c r="BT187" s="142" t="s">
        <v>86</v>
      </c>
      <c r="BV187" s="142" t="s">
        <v>78</v>
      </c>
      <c r="BW187" s="142" t="s">
        <v>310</v>
      </c>
      <c r="BX187" s="142" t="s">
        <v>306</v>
      </c>
      <c r="CL187" s="142" t="s">
        <v>1</v>
      </c>
    </row>
    <row r="188" s="7" customFormat="1" ht="24.75" customHeight="1">
      <c r="A188" s="7"/>
      <c r="B188" s="121"/>
      <c r="C188" s="122"/>
      <c r="D188" s="123" t="s">
        <v>311</v>
      </c>
      <c r="E188" s="123"/>
      <c r="F188" s="123"/>
      <c r="G188" s="123"/>
      <c r="H188" s="123"/>
      <c r="I188" s="124"/>
      <c r="J188" s="123" t="s">
        <v>312</v>
      </c>
      <c r="K188" s="123"/>
      <c r="L188" s="123"/>
      <c r="M188" s="123"/>
      <c r="N188" s="123"/>
      <c r="O188" s="123"/>
      <c r="P188" s="123"/>
      <c r="Q188" s="123"/>
      <c r="R188" s="123"/>
      <c r="S188" s="123"/>
      <c r="T188" s="123"/>
      <c r="U188" s="123"/>
      <c r="V188" s="123"/>
      <c r="W188" s="123"/>
      <c r="X188" s="123"/>
      <c r="Y188" s="123"/>
      <c r="Z188" s="123"/>
      <c r="AA188" s="123"/>
      <c r="AB188" s="123"/>
      <c r="AC188" s="123"/>
      <c r="AD188" s="123"/>
      <c r="AE188" s="123"/>
      <c r="AF188" s="123"/>
      <c r="AG188" s="133">
        <f>ROUND(SUM(AG189:AG190),2)</f>
        <v>0</v>
      </c>
      <c r="AH188" s="124"/>
      <c r="AI188" s="124"/>
      <c r="AJ188" s="124"/>
      <c r="AK188" s="124"/>
      <c r="AL188" s="124"/>
      <c r="AM188" s="124"/>
      <c r="AN188" s="125">
        <f>SUM(AG188,AT188)</f>
        <v>0</v>
      </c>
      <c r="AO188" s="124"/>
      <c r="AP188" s="124"/>
      <c r="AQ188" s="126" t="s">
        <v>83</v>
      </c>
      <c r="AR188" s="127"/>
      <c r="AS188" s="128">
        <f>ROUND(SUM(AS189:AS190),2)</f>
        <v>0</v>
      </c>
      <c r="AT188" s="129">
        <f>ROUND(SUM(AV188:AW188),2)</f>
        <v>0</v>
      </c>
      <c r="AU188" s="130">
        <f>ROUND(SUM(AU189:AU190),5)</f>
        <v>0</v>
      </c>
      <c r="AV188" s="129">
        <f>ROUND(AZ188*L29,2)</f>
        <v>0</v>
      </c>
      <c r="AW188" s="129">
        <f>ROUND(BA188*L30,2)</f>
        <v>0</v>
      </c>
      <c r="AX188" s="129">
        <f>ROUND(BB188*L29,2)</f>
        <v>0</v>
      </c>
      <c r="AY188" s="129">
        <f>ROUND(BC188*L30,2)</f>
        <v>0</v>
      </c>
      <c r="AZ188" s="129">
        <f>ROUND(SUM(AZ189:AZ190),2)</f>
        <v>0</v>
      </c>
      <c r="BA188" s="129">
        <f>ROUND(SUM(BA189:BA190),2)</f>
        <v>0</v>
      </c>
      <c r="BB188" s="129">
        <f>ROUND(SUM(BB189:BB190),2)</f>
        <v>0</v>
      </c>
      <c r="BC188" s="129">
        <f>ROUND(SUM(BC189:BC190),2)</f>
        <v>0</v>
      </c>
      <c r="BD188" s="131">
        <f>ROUND(SUM(BD189:BD190),2)</f>
        <v>0</v>
      </c>
      <c r="BE188" s="7"/>
      <c r="BS188" s="132" t="s">
        <v>75</v>
      </c>
      <c r="BT188" s="132" t="s">
        <v>84</v>
      </c>
      <c r="BU188" s="132" t="s">
        <v>77</v>
      </c>
      <c r="BV188" s="132" t="s">
        <v>78</v>
      </c>
      <c r="BW188" s="132" t="s">
        <v>313</v>
      </c>
      <c r="BX188" s="132" t="s">
        <v>5</v>
      </c>
      <c r="CL188" s="132" t="s">
        <v>1</v>
      </c>
      <c r="CM188" s="132" t="s">
        <v>86</v>
      </c>
    </row>
    <row r="189" s="4" customFormat="1" ht="16.5" customHeight="1">
      <c r="A189" s="120" t="s">
        <v>80</v>
      </c>
      <c r="B189" s="71"/>
      <c r="C189" s="134"/>
      <c r="D189" s="134"/>
      <c r="E189" s="135" t="s">
        <v>133</v>
      </c>
      <c r="F189" s="135"/>
      <c r="G189" s="135"/>
      <c r="H189" s="135"/>
      <c r="I189" s="135"/>
      <c r="J189" s="134"/>
      <c r="K189" s="135" t="s">
        <v>314</v>
      </c>
      <c r="L189" s="135"/>
      <c r="M189" s="135"/>
      <c r="N189" s="135"/>
      <c r="O189" s="135"/>
      <c r="P189" s="135"/>
      <c r="Q189" s="135"/>
      <c r="R189" s="135"/>
      <c r="S189" s="135"/>
      <c r="T189" s="135"/>
      <c r="U189" s="135"/>
      <c r="V189" s="135"/>
      <c r="W189" s="135"/>
      <c r="X189" s="135"/>
      <c r="Y189" s="135"/>
      <c r="Z189" s="135"/>
      <c r="AA189" s="135"/>
      <c r="AB189" s="135"/>
      <c r="AC189" s="135"/>
      <c r="AD189" s="135"/>
      <c r="AE189" s="135"/>
      <c r="AF189" s="135"/>
      <c r="AG189" s="136">
        <f>'001 - ZRN - propustek v k..._11'!J32</f>
        <v>0</v>
      </c>
      <c r="AH189" s="134"/>
      <c r="AI189" s="134"/>
      <c r="AJ189" s="134"/>
      <c r="AK189" s="134"/>
      <c r="AL189" s="134"/>
      <c r="AM189" s="134"/>
      <c r="AN189" s="136">
        <f>SUM(AG189,AT189)</f>
        <v>0</v>
      </c>
      <c r="AO189" s="134"/>
      <c r="AP189" s="134"/>
      <c r="AQ189" s="137" t="s">
        <v>93</v>
      </c>
      <c r="AR189" s="73"/>
      <c r="AS189" s="138">
        <v>0</v>
      </c>
      <c r="AT189" s="139">
        <f>ROUND(SUM(AV189:AW189),2)</f>
        <v>0</v>
      </c>
      <c r="AU189" s="140">
        <f>'001 - ZRN - propustek v k..._11'!P128</f>
        <v>0</v>
      </c>
      <c r="AV189" s="139">
        <f>'001 - ZRN - propustek v k..._11'!J35</f>
        <v>0</v>
      </c>
      <c r="AW189" s="139">
        <f>'001 - ZRN - propustek v k..._11'!J36</f>
        <v>0</v>
      </c>
      <c r="AX189" s="139">
        <f>'001 - ZRN - propustek v k..._11'!J37</f>
        <v>0</v>
      </c>
      <c r="AY189" s="139">
        <f>'001 - ZRN - propustek v k..._11'!J38</f>
        <v>0</v>
      </c>
      <c r="AZ189" s="139">
        <f>'001 - ZRN - propustek v k..._11'!F35</f>
        <v>0</v>
      </c>
      <c r="BA189" s="139">
        <f>'001 - ZRN - propustek v k..._11'!F36</f>
        <v>0</v>
      </c>
      <c r="BB189" s="139">
        <f>'001 - ZRN - propustek v k..._11'!F37</f>
        <v>0</v>
      </c>
      <c r="BC189" s="139">
        <f>'001 - ZRN - propustek v k..._11'!F38</f>
        <v>0</v>
      </c>
      <c r="BD189" s="141">
        <f>'001 - ZRN - propustek v k..._11'!F39</f>
        <v>0</v>
      </c>
      <c r="BE189" s="4"/>
      <c r="BT189" s="142" t="s">
        <v>86</v>
      </c>
      <c r="BV189" s="142" t="s">
        <v>78</v>
      </c>
      <c r="BW189" s="142" t="s">
        <v>315</v>
      </c>
      <c r="BX189" s="142" t="s">
        <v>313</v>
      </c>
      <c r="CL189" s="142" t="s">
        <v>1</v>
      </c>
    </row>
    <row r="190" s="4" customFormat="1" ht="16.5" customHeight="1">
      <c r="A190" s="120" t="s">
        <v>80</v>
      </c>
      <c r="B190" s="71"/>
      <c r="C190" s="134"/>
      <c r="D190" s="134"/>
      <c r="E190" s="135" t="s">
        <v>136</v>
      </c>
      <c r="F190" s="135"/>
      <c r="G190" s="135"/>
      <c r="H190" s="135"/>
      <c r="I190" s="135"/>
      <c r="J190" s="134"/>
      <c r="K190" s="135" t="s">
        <v>316</v>
      </c>
      <c r="L190" s="135"/>
      <c r="M190" s="135"/>
      <c r="N190" s="135"/>
      <c r="O190" s="135"/>
      <c r="P190" s="135"/>
      <c r="Q190" s="135"/>
      <c r="R190" s="135"/>
      <c r="S190" s="135"/>
      <c r="T190" s="135"/>
      <c r="U190" s="135"/>
      <c r="V190" s="135"/>
      <c r="W190" s="135"/>
      <c r="X190" s="135"/>
      <c r="Y190" s="135"/>
      <c r="Z190" s="135"/>
      <c r="AA190" s="135"/>
      <c r="AB190" s="135"/>
      <c r="AC190" s="135"/>
      <c r="AD190" s="135"/>
      <c r="AE190" s="135"/>
      <c r="AF190" s="135"/>
      <c r="AG190" s="136">
        <f>'002 - VRN - propustek v k..._11'!J32</f>
        <v>0</v>
      </c>
      <c r="AH190" s="134"/>
      <c r="AI190" s="134"/>
      <c r="AJ190" s="134"/>
      <c r="AK190" s="134"/>
      <c r="AL190" s="134"/>
      <c r="AM190" s="134"/>
      <c r="AN190" s="136">
        <f>SUM(AG190,AT190)</f>
        <v>0</v>
      </c>
      <c r="AO190" s="134"/>
      <c r="AP190" s="134"/>
      <c r="AQ190" s="137" t="s">
        <v>93</v>
      </c>
      <c r="AR190" s="73"/>
      <c r="AS190" s="138">
        <v>0</v>
      </c>
      <c r="AT190" s="139">
        <f>ROUND(SUM(AV190:AW190),2)</f>
        <v>0</v>
      </c>
      <c r="AU190" s="140">
        <f>'002 - VRN - propustek v k..._11'!P123</f>
        <v>0</v>
      </c>
      <c r="AV190" s="139">
        <f>'002 - VRN - propustek v k..._11'!J35</f>
        <v>0</v>
      </c>
      <c r="AW190" s="139">
        <f>'002 - VRN - propustek v k..._11'!J36</f>
        <v>0</v>
      </c>
      <c r="AX190" s="139">
        <f>'002 - VRN - propustek v k..._11'!J37</f>
        <v>0</v>
      </c>
      <c r="AY190" s="139">
        <f>'002 - VRN - propustek v k..._11'!J38</f>
        <v>0</v>
      </c>
      <c r="AZ190" s="139">
        <f>'002 - VRN - propustek v k..._11'!F35</f>
        <v>0</v>
      </c>
      <c r="BA190" s="139">
        <f>'002 - VRN - propustek v k..._11'!F36</f>
        <v>0</v>
      </c>
      <c r="BB190" s="139">
        <f>'002 - VRN - propustek v k..._11'!F37</f>
        <v>0</v>
      </c>
      <c r="BC190" s="139">
        <f>'002 - VRN - propustek v k..._11'!F38</f>
        <v>0</v>
      </c>
      <c r="BD190" s="141">
        <f>'002 - VRN - propustek v k..._11'!F39</f>
        <v>0</v>
      </c>
      <c r="BE190" s="4"/>
      <c r="BT190" s="142" t="s">
        <v>86</v>
      </c>
      <c r="BV190" s="142" t="s">
        <v>78</v>
      </c>
      <c r="BW190" s="142" t="s">
        <v>317</v>
      </c>
      <c r="BX190" s="142" t="s">
        <v>313</v>
      </c>
      <c r="CL190" s="142" t="s">
        <v>1</v>
      </c>
    </row>
    <row r="191" s="7" customFormat="1" ht="24.75" customHeight="1">
      <c r="A191" s="7"/>
      <c r="B191" s="121"/>
      <c r="C191" s="122"/>
      <c r="D191" s="123" t="s">
        <v>318</v>
      </c>
      <c r="E191" s="123"/>
      <c r="F191" s="123"/>
      <c r="G191" s="123"/>
      <c r="H191" s="123"/>
      <c r="I191" s="124"/>
      <c r="J191" s="123" t="s">
        <v>319</v>
      </c>
      <c r="K191" s="123"/>
      <c r="L191" s="123"/>
      <c r="M191" s="123"/>
      <c r="N191" s="123"/>
      <c r="O191" s="123"/>
      <c r="P191" s="123"/>
      <c r="Q191" s="123"/>
      <c r="R191" s="123"/>
      <c r="S191" s="123"/>
      <c r="T191" s="123"/>
      <c r="U191" s="123"/>
      <c r="V191" s="123"/>
      <c r="W191" s="123"/>
      <c r="X191" s="123"/>
      <c r="Y191" s="123"/>
      <c r="Z191" s="123"/>
      <c r="AA191" s="123"/>
      <c r="AB191" s="123"/>
      <c r="AC191" s="123"/>
      <c r="AD191" s="123"/>
      <c r="AE191" s="123"/>
      <c r="AF191" s="123"/>
      <c r="AG191" s="133">
        <f>ROUND(SUM(AG192:AG193),2)</f>
        <v>0</v>
      </c>
      <c r="AH191" s="124"/>
      <c r="AI191" s="124"/>
      <c r="AJ191" s="124"/>
      <c r="AK191" s="124"/>
      <c r="AL191" s="124"/>
      <c r="AM191" s="124"/>
      <c r="AN191" s="125">
        <f>SUM(AG191,AT191)</f>
        <v>0</v>
      </c>
      <c r="AO191" s="124"/>
      <c r="AP191" s="124"/>
      <c r="AQ191" s="126" t="s">
        <v>83</v>
      </c>
      <c r="AR191" s="127"/>
      <c r="AS191" s="128">
        <f>ROUND(SUM(AS192:AS193),2)</f>
        <v>0</v>
      </c>
      <c r="AT191" s="129">
        <f>ROUND(SUM(AV191:AW191),2)</f>
        <v>0</v>
      </c>
      <c r="AU191" s="130">
        <f>ROUND(SUM(AU192:AU193),5)</f>
        <v>0</v>
      </c>
      <c r="AV191" s="129">
        <f>ROUND(AZ191*L29,2)</f>
        <v>0</v>
      </c>
      <c r="AW191" s="129">
        <f>ROUND(BA191*L30,2)</f>
        <v>0</v>
      </c>
      <c r="AX191" s="129">
        <f>ROUND(BB191*L29,2)</f>
        <v>0</v>
      </c>
      <c r="AY191" s="129">
        <f>ROUND(BC191*L30,2)</f>
        <v>0</v>
      </c>
      <c r="AZ191" s="129">
        <f>ROUND(SUM(AZ192:AZ193),2)</f>
        <v>0</v>
      </c>
      <c r="BA191" s="129">
        <f>ROUND(SUM(BA192:BA193),2)</f>
        <v>0</v>
      </c>
      <c r="BB191" s="129">
        <f>ROUND(SUM(BB192:BB193),2)</f>
        <v>0</v>
      </c>
      <c r="BC191" s="129">
        <f>ROUND(SUM(BC192:BC193),2)</f>
        <v>0</v>
      </c>
      <c r="BD191" s="131">
        <f>ROUND(SUM(BD192:BD193),2)</f>
        <v>0</v>
      </c>
      <c r="BE191" s="7"/>
      <c r="BS191" s="132" t="s">
        <v>75</v>
      </c>
      <c r="BT191" s="132" t="s">
        <v>84</v>
      </c>
      <c r="BU191" s="132" t="s">
        <v>77</v>
      </c>
      <c r="BV191" s="132" t="s">
        <v>78</v>
      </c>
      <c r="BW191" s="132" t="s">
        <v>320</v>
      </c>
      <c r="BX191" s="132" t="s">
        <v>5</v>
      </c>
      <c r="CL191" s="132" t="s">
        <v>1</v>
      </c>
      <c r="CM191" s="132" t="s">
        <v>86</v>
      </c>
    </row>
    <row r="192" s="4" customFormat="1" ht="16.5" customHeight="1">
      <c r="A192" s="120" t="s">
        <v>80</v>
      </c>
      <c r="B192" s="71"/>
      <c r="C192" s="134"/>
      <c r="D192" s="134"/>
      <c r="E192" s="135" t="s">
        <v>133</v>
      </c>
      <c r="F192" s="135"/>
      <c r="G192" s="135"/>
      <c r="H192" s="135"/>
      <c r="I192" s="135"/>
      <c r="J192" s="134"/>
      <c r="K192" s="135" t="s">
        <v>321</v>
      </c>
      <c r="L192" s="135"/>
      <c r="M192" s="135"/>
      <c r="N192" s="135"/>
      <c r="O192" s="135"/>
      <c r="P192" s="135"/>
      <c r="Q192" s="135"/>
      <c r="R192" s="135"/>
      <c r="S192" s="135"/>
      <c r="T192" s="135"/>
      <c r="U192" s="135"/>
      <c r="V192" s="135"/>
      <c r="W192" s="135"/>
      <c r="X192" s="135"/>
      <c r="Y192" s="135"/>
      <c r="Z192" s="135"/>
      <c r="AA192" s="135"/>
      <c r="AB192" s="135"/>
      <c r="AC192" s="135"/>
      <c r="AD192" s="135"/>
      <c r="AE192" s="135"/>
      <c r="AF192" s="135"/>
      <c r="AG192" s="136">
        <f>'001 - ZRN - propustek v k..._12'!J32</f>
        <v>0</v>
      </c>
      <c r="AH192" s="134"/>
      <c r="AI192" s="134"/>
      <c r="AJ192" s="134"/>
      <c r="AK192" s="134"/>
      <c r="AL192" s="134"/>
      <c r="AM192" s="134"/>
      <c r="AN192" s="136">
        <f>SUM(AG192,AT192)</f>
        <v>0</v>
      </c>
      <c r="AO192" s="134"/>
      <c r="AP192" s="134"/>
      <c r="AQ192" s="137" t="s">
        <v>93</v>
      </c>
      <c r="AR192" s="73"/>
      <c r="AS192" s="138">
        <v>0</v>
      </c>
      <c r="AT192" s="139">
        <f>ROUND(SUM(AV192:AW192),2)</f>
        <v>0</v>
      </c>
      <c r="AU192" s="140">
        <f>'001 - ZRN - propustek v k..._12'!P128</f>
        <v>0</v>
      </c>
      <c r="AV192" s="139">
        <f>'001 - ZRN - propustek v k..._12'!J35</f>
        <v>0</v>
      </c>
      <c r="AW192" s="139">
        <f>'001 - ZRN - propustek v k..._12'!J36</f>
        <v>0</v>
      </c>
      <c r="AX192" s="139">
        <f>'001 - ZRN - propustek v k..._12'!J37</f>
        <v>0</v>
      </c>
      <c r="AY192" s="139">
        <f>'001 - ZRN - propustek v k..._12'!J38</f>
        <v>0</v>
      </c>
      <c r="AZ192" s="139">
        <f>'001 - ZRN - propustek v k..._12'!F35</f>
        <v>0</v>
      </c>
      <c r="BA192" s="139">
        <f>'001 - ZRN - propustek v k..._12'!F36</f>
        <v>0</v>
      </c>
      <c r="BB192" s="139">
        <f>'001 - ZRN - propustek v k..._12'!F37</f>
        <v>0</v>
      </c>
      <c r="BC192" s="139">
        <f>'001 - ZRN - propustek v k..._12'!F38</f>
        <v>0</v>
      </c>
      <c r="BD192" s="141">
        <f>'001 - ZRN - propustek v k..._12'!F39</f>
        <v>0</v>
      </c>
      <c r="BE192" s="4"/>
      <c r="BT192" s="142" t="s">
        <v>86</v>
      </c>
      <c r="BV192" s="142" t="s">
        <v>78</v>
      </c>
      <c r="BW192" s="142" t="s">
        <v>322</v>
      </c>
      <c r="BX192" s="142" t="s">
        <v>320</v>
      </c>
      <c r="CL192" s="142" t="s">
        <v>1</v>
      </c>
    </row>
    <row r="193" s="4" customFormat="1" ht="16.5" customHeight="1">
      <c r="A193" s="120" t="s">
        <v>80</v>
      </c>
      <c r="B193" s="71"/>
      <c r="C193" s="134"/>
      <c r="D193" s="134"/>
      <c r="E193" s="135" t="s">
        <v>136</v>
      </c>
      <c r="F193" s="135"/>
      <c r="G193" s="135"/>
      <c r="H193" s="135"/>
      <c r="I193" s="135"/>
      <c r="J193" s="134"/>
      <c r="K193" s="135" t="s">
        <v>321</v>
      </c>
      <c r="L193" s="135"/>
      <c r="M193" s="135"/>
      <c r="N193" s="135"/>
      <c r="O193" s="135"/>
      <c r="P193" s="135"/>
      <c r="Q193" s="135"/>
      <c r="R193" s="135"/>
      <c r="S193" s="135"/>
      <c r="T193" s="135"/>
      <c r="U193" s="135"/>
      <c r="V193" s="135"/>
      <c r="W193" s="135"/>
      <c r="X193" s="135"/>
      <c r="Y193" s="135"/>
      <c r="Z193" s="135"/>
      <c r="AA193" s="135"/>
      <c r="AB193" s="135"/>
      <c r="AC193" s="135"/>
      <c r="AD193" s="135"/>
      <c r="AE193" s="135"/>
      <c r="AF193" s="135"/>
      <c r="AG193" s="136">
        <f>'002 - ZRN - propustek v k...'!J32</f>
        <v>0</v>
      </c>
      <c r="AH193" s="134"/>
      <c r="AI193" s="134"/>
      <c r="AJ193" s="134"/>
      <c r="AK193" s="134"/>
      <c r="AL193" s="134"/>
      <c r="AM193" s="134"/>
      <c r="AN193" s="136">
        <f>SUM(AG193,AT193)</f>
        <v>0</v>
      </c>
      <c r="AO193" s="134"/>
      <c r="AP193" s="134"/>
      <c r="AQ193" s="137" t="s">
        <v>93</v>
      </c>
      <c r="AR193" s="73"/>
      <c r="AS193" s="138">
        <v>0</v>
      </c>
      <c r="AT193" s="139">
        <f>ROUND(SUM(AV193:AW193),2)</f>
        <v>0</v>
      </c>
      <c r="AU193" s="140">
        <f>'002 - ZRN - propustek v k...'!P123</f>
        <v>0</v>
      </c>
      <c r="AV193" s="139">
        <f>'002 - ZRN - propustek v k...'!J35</f>
        <v>0</v>
      </c>
      <c r="AW193" s="139">
        <f>'002 - ZRN - propustek v k...'!J36</f>
        <v>0</v>
      </c>
      <c r="AX193" s="139">
        <f>'002 - ZRN - propustek v k...'!J37</f>
        <v>0</v>
      </c>
      <c r="AY193" s="139">
        <f>'002 - ZRN - propustek v k...'!J38</f>
        <v>0</v>
      </c>
      <c r="AZ193" s="139">
        <f>'002 - ZRN - propustek v k...'!F35</f>
        <v>0</v>
      </c>
      <c r="BA193" s="139">
        <f>'002 - ZRN - propustek v k...'!F36</f>
        <v>0</v>
      </c>
      <c r="BB193" s="139">
        <f>'002 - ZRN - propustek v k...'!F37</f>
        <v>0</v>
      </c>
      <c r="BC193" s="139">
        <f>'002 - ZRN - propustek v k...'!F38</f>
        <v>0</v>
      </c>
      <c r="BD193" s="141">
        <f>'002 - ZRN - propustek v k...'!F39</f>
        <v>0</v>
      </c>
      <c r="BE193" s="4"/>
      <c r="BT193" s="142" t="s">
        <v>86</v>
      </c>
      <c r="BV193" s="142" t="s">
        <v>78</v>
      </c>
      <c r="BW193" s="142" t="s">
        <v>323</v>
      </c>
      <c r="BX193" s="142" t="s">
        <v>320</v>
      </c>
      <c r="CL193" s="142" t="s">
        <v>1</v>
      </c>
    </row>
    <row r="194" s="7" customFormat="1" ht="24.75" customHeight="1">
      <c r="A194" s="7"/>
      <c r="B194" s="121"/>
      <c r="C194" s="122"/>
      <c r="D194" s="123" t="s">
        <v>324</v>
      </c>
      <c r="E194" s="123"/>
      <c r="F194" s="123"/>
      <c r="G194" s="123"/>
      <c r="H194" s="123"/>
      <c r="I194" s="124"/>
      <c r="J194" s="123" t="s">
        <v>325</v>
      </c>
      <c r="K194" s="123"/>
      <c r="L194" s="123"/>
      <c r="M194" s="123"/>
      <c r="N194" s="123"/>
      <c r="O194" s="123"/>
      <c r="P194" s="123"/>
      <c r="Q194" s="123"/>
      <c r="R194" s="123"/>
      <c r="S194" s="123"/>
      <c r="T194" s="123"/>
      <c r="U194" s="123"/>
      <c r="V194" s="123"/>
      <c r="W194" s="123"/>
      <c r="X194" s="123"/>
      <c r="Y194" s="123"/>
      <c r="Z194" s="123"/>
      <c r="AA194" s="123"/>
      <c r="AB194" s="123"/>
      <c r="AC194" s="123"/>
      <c r="AD194" s="123"/>
      <c r="AE194" s="123"/>
      <c r="AF194" s="123"/>
      <c r="AG194" s="133">
        <f>ROUND(SUM(AG195:AG196),2)</f>
        <v>0</v>
      </c>
      <c r="AH194" s="124"/>
      <c r="AI194" s="124"/>
      <c r="AJ194" s="124"/>
      <c r="AK194" s="124"/>
      <c r="AL194" s="124"/>
      <c r="AM194" s="124"/>
      <c r="AN194" s="125">
        <f>SUM(AG194,AT194)</f>
        <v>0</v>
      </c>
      <c r="AO194" s="124"/>
      <c r="AP194" s="124"/>
      <c r="AQ194" s="126" t="s">
        <v>83</v>
      </c>
      <c r="AR194" s="127"/>
      <c r="AS194" s="128">
        <f>ROUND(SUM(AS195:AS196),2)</f>
        <v>0</v>
      </c>
      <c r="AT194" s="129">
        <f>ROUND(SUM(AV194:AW194),2)</f>
        <v>0</v>
      </c>
      <c r="AU194" s="130">
        <f>ROUND(SUM(AU195:AU196),5)</f>
        <v>0</v>
      </c>
      <c r="AV194" s="129">
        <f>ROUND(AZ194*L29,2)</f>
        <v>0</v>
      </c>
      <c r="AW194" s="129">
        <f>ROUND(BA194*L30,2)</f>
        <v>0</v>
      </c>
      <c r="AX194" s="129">
        <f>ROUND(BB194*L29,2)</f>
        <v>0</v>
      </c>
      <c r="AY194" s="129">
        <f>ROUND(BC194*L30,2)</f>
        <v>0</v>
      </c>
      <c r="AZ194" s="129">
        <f>ROUND(SUM(AZ195:AZ196),2)</f>
        <v>0</v>
      </c>
      <c r="BA194" s="129">
        <f>ROUND(SUM(BA195:BA196),2)</f>
        <v>0</v>
      </c>
      <c r="BB194" s="129">
        <f>ROUND(SUM(BB195:BB196),2)</f>
        <v>0</v>
      </c>
      <c r="BC194" s="129">
        <f>ROUND(SUM(BC195:BC196),2)</f>
        <v>0</v>
      </c>
      <c r="BD194" s="131">
        <f>ROUND(SUM(BD195:BD196),2)</f>
        <v>0</v>
      </c>
      <c r="BE194" s="7"/>
      <c r="BS194" s="132" t="s">
        <v>75</v>
      </c>
      <c r="BT194" s="132" t="s">
        <v>84</v>
      </c>
      <c r="BU194" s="132" t="s">
        <v>77</v>
      </c>
      <c r="BV194" s="132" t="s">
        <v>78</v>
      </c>
      <c r="BW194" s="132" t="s">
        <v>326</v>
      </c>
      <c r="BX194" s="132" t="s">
        <v>5</v>
      </c>
      <c r="CL194" s="132" t="s">
        <v>1</v>
      </c>
      <c r="CM194" s="132" t="s">
        <v>86</v>
      </c>
    </row>
    <row r="195" s="4" customFormat="1" ht="16.5" customHeight="1">
      <c r="A195" s="120" t="s">
        <v>80</v>
      </c>
      <c r="B195" s="71"/>
      <c r="C195" s="134"/>
      <c r="D195" s="134"/>
      <c r="E195" s="135" t="s">
        <v>133</v>
      </c>
      <c r="F195" s="135"/>
      <c r="G195" s="135"/>
      <c r="H195" s="135"/>
      <c r="I195" s="135"/>
      <c r="J195" s="134"/>
      <c r="K195" s="135" t="s">
        <v>327</v>
      </c>
      <c r="L195" s="135"/>
      <c r="M195" s="135"/>
      <c r="N195" s="135"/>
      <c r="O195" s="135"/>
      <c r="P195" s="135"/>
      <c r="Q195" s="135"/>
      <c r="R195" s="135"/>
      <c r="S195" s="135"/>
      <c r="T195" s="135"/>
      <c r="U195" s="135"/>
      <c r="V195" s="135"/>
      <c r="W195" s="135"/>
      <c r="X195" s="135"/>
      <c r="Y195" s="135"/>
      <c r="Z195" s="135"/>
      <c r="AA195" s="135"/>
      <c r="AB195" s="135"/>
      <c r="AC195" s="135"/>
      <c r="AD195" s="135"/>
      <c r="AE195" s="135"/>
      <c r="AF195" s="135"/>
      <c r="AG195" s="136">
        <f>'001 - ZRN - Propustek v k..._13'!J32</f>
        <v>0</v>
      </c>
      <c r="AH195" s="134"/>
      <c r="AI195" s="134"/>
      <c r="AJ195" s="134"/>
      <c r="AK195" s="134"/>
      <c r="AL195" s="134"/>
      <c r="AM195" s="134"/>
      <c r="AN195" s="136">
        <f>SUM(AG195,AT195)</f>
        <v>0</v>
      </c>
      <c r="AO195" s="134"/>
      <c r="AP195" s="134"/>
      <c r="AQ195" s="137" t="s">
        <v>93</v>
      </c>
      <c r="AR195" s="73"/>
      <c r="AS195" s="138">
        <v>0</v>
      </c>
      <c r="AT195" s="139">
        <f>ROUND(SUM(AV195:AW195),2)</f>
        <v>0</v>
      </c>
      <c r="AU195" s="140">
        <f>'001 - ZRN - Propustek v k..._13'!P130</f>
        <v>0</v>
      </c>
      <c r="AV195" s="139">
        <f>'001 - ZRN - Propustek v k..._13'!J35</f>
        <v>0</v>
      </c>
      <c r="AW195" s="139">
        <f>'001 - ZRN - Propustek v k..._13'!J36</f>
        <v>0</v>
      </c>
      <c r="AX195" s="139">
        <f>'001 - ZRN - Propustek v k..._13'!J37</f>
        <v>0</v>
      </c>
      <c r="AY195" s="139">
        <f>'001 - ZRN - Propustek v k..._13'!J38</f>
        <v>0</v>
      </c>
      <c r="AZ195" s="139">
        <f>'001 - ZRN - Propustek v k..._13'!F35</f>
        <v>0</v>
      </c>
      <c r="BA195" s="139">
        <f>'001 - ZRN - Propustek v k..._13'!F36</f>
        <v>0</v>
      </c>
      <c r="BB195" s="139">
        <f>'001 - ZRN - Propustek v k..._13'!F37</f>
        <v>0</v>
      </c>
      <c r="BC195" s="139">
        <f>'001 - ZRN - Propustek v k..._13'!F38</f>
        <v>0</v>
      </c>
      <c r="BD195" s="141">
        <f>'001 - ZRN - Propustek v k..._13'!F39</f>
        <v>0</v>
      </c>
      <c r="BE195" s="4"/>
      <c r="BT195" s="142" t="s">
        <v>86</v>
      </c>
      <c r="BV195" s="142" t="s">
        <v>78</v>
      </c>
      <c r="BW195" s="142" t="s">
        <v>328</v>
      </c>
      <c r="BX195" s="142" t="s">
        <v>326</v>
      </c>
      <c r="CL195" s="142" t="s">
        <v>1</v>
      </c>
    </row>
    <row r="196" s="4" customFormat="1" ht="16.5" customHeight="1">
      <c r="A196" s="120" t="s">
        <v>80</v>
      </c>
      <c r="B196" s="71"/>
      <c r="C196" s="134"/>
      <c r="D196" s="134"/>
      <c r="E196" s="135" t="s">
        <v>136</v>
      </c>
      <c r="F196" s="135"/>
      <c r="G196" s="135"/>
      <c r="H196" s="135"/>
      <c r="I196" s="135"/>
      <c r="J196" s="134"/>
      <c r="K196" s="135" t="s">
        <v>329</v>
      </c>
      <c r="L196" s="135"/>
      <c r="M196" s="135"/>
      <c r="N196" s="135"/>
      <c r="O196" s="135"/>
      <c r="P196" s="135"/>
      <c r="Q196" s="135"/>
      <c r="R196" s="135"/>
      <c r="S196" s="135"/>
      <c r="T196" s="135"/>
      <c r="U196" s="135"/>
      <c r="V196" s="135"/>
      <c r="W196" s="135"/>
      <c r="X196" s="135"/>
      <c r="Y196" s="135"/>
      <c r="Z196" s="135"/>
      <c r="AA196" s="135"/>
      <c r="AB196" s="135"/>
      <c r="AC196" s="135"/>
      <c r="AD196" s="135"/>
      <c r="AE196" s="135"/>
      <c r="AF196" s="135"/>
      <c r="AG196" s="136">
        <f>'002 - VRN - Propustek v k..._12'!J32</f>
        <v>0</v>
      </c>
      <c r="AH196" s="134"/>
      <c r="AI196" s="134"/>
      <c r="AJ196" s="134"/>
      <c r="AK196" s="134"/>
      <c r="AL196" s="134"/>
      <c r="AM196" s="134"/>
      <c r="AN196" s="136">
        <f>SUM(AG196,AT196)</f>
        <v>0</v>
      </c>
      <c r="AO196" s="134"/>
      <c r="AP196" s="134"/>
      <c r="AQ196" s="137" t="s">
        <v>93</v>
      </c>
      <c r="AR196" s="73"/>
      <c r="AS196" s="138">
        <v>0</v>
      </c>
      <c r="AT196" s="139">
        <f>ROUND(SUM(AV196:AW196),2)</f>
        <v>0</v>
      </c>
      <c r="AU196" s="140">
        <f>'002 - VRN - Propustek v k..._12'!P123</f>
        <v>0</v>
      </c>
      <c r="AV196" s="139">
        <f>'002 - VRN - Propustek v k..._12'!J35</f>
        <v>0</v>
      </c>
      <c r="AW196" s="139">
        <f>'002 - VRN - Propustek v k..._12'!J36</f>
        <v>0</v>
      </c>
      <c r="AX196" s="139">
        <f>'002 - VRN - Propustek v k..._12'!J37</f>
        <v>0</v>
      </c>
      <c r="AY196" s="139">
        <f>'002 - VRN - Propustek v k..._12'!J38</f>
        <v>0</v>
      </c>
      <c r="AZ196" s="139">
        <f>'002 - VRN - Propustek v k..._12'!F35</f>
        <v>0</v>
      </c>
      <c r="BA196" s="139">
        <f>'002 - VRN - Propustek v k..._12'!F36</f>
        <v>0</v>
      </c>
      <c r="BB196" s="139">
        <f>'002 - VRN - Propustek v k..._12'!F37</f>
        <v>0</v>
      </c>
      <c r="BC196" s="139">
        <f>'002 - VRN - Propustek v k..._12'!F38</f>
        <v>0</v>
      </c>
      <c r="BD196" s="141">
        <f>'002 - VRN - Propustek v k..._12'!F39</f>
        <v>0</v>
      </c>
      <c r="BE196" s="4"/>
      <c r="BT196" s="142" t="s">
        <v>86</v>
      </c>
      <c r="BV196" s="142" t="s">
        <v>78</v>
      </c>
      <c r="BW196" s="142" t="s">
        <v>330</v>
      </c>
      <c r="BX196" s="142" t="s">
        <v>326</v>
      </c>
      <c r="CL196" s="142" t="s">
        <v>1</v>
      </c>
    </row>
    <row r="197" s="7" customFormat="1" ht="24.75" customHeight="1">
      <c r="A197" s="7"/>
      <c r="B197" s="121"/>
      <c r="C197" s="122"/>
      <c r="D197" s="123" t="s">
        <v>331</v>
      </c>
      <c r="E197" s="123"/>
      <c r="F197" s="123"/>
      <c r="G197" s="123"/>
      <c r="H197" s="123"/>
      <c r="I197" s="124"/>
      <c r="J197" s="123" t="s">
        <v>332</v>
      </c>
      <c r="K197" s="123"/>
      <c r="L197" s="123"/>
      <c r="M197" s="123"/>
      <c r="N197" s="123"/>
      <c r="O197" s="123"/>
      <c r="P197" s="123"/>
      <c r="Q197" s="123"/>
      <c r="R197" s="123"/>
      <c r="S197" s="123"/>
      <c r="T197" s="123"/>
      <c r="U197" s="123"/>
      <c r="V197" s="123"/>
      <c r="W197" s="123"/>
      <c r="X197" s="123"/>
      <c r="Y197" s="123"/>
      <c r="Z197" s="123"/>
      <c r="AA197" s="123"/>
      <c r="AB197" s="123"/>
      <c r="AC197" s="123"/>
      <c r="AD197" s="123"/>
      <c r="AE197" s="123"/>
      <c r="AF197" s="123"/>
      <c r="AG197" s="133">
        <f>ROUND(SUM(AG198:AG199),2)</f>
        <v>0</v>
      </c>
      <c r="AH197" s="124"/>
      <c r="AI197" s="124"/>
      <c r="AJ197" s="124"/>
      <c r="AK197" s="124"/>
      <c r="AL197" s="124"/>
      <c r="AM197" s="124"/>
      <c r="AN197" s="125">
        <f>SUM(AG197,AT197)</f>
        <v>0</v>
      </c>
      <c r="AO197" s="124"/>
      <c r="AP197" s="124"/>
      <c r="AQ197" s="126" t="s">
        <v>83</v>
      </c>
      <c r="AR197" s="127"/>
      <c r="AS197" s="128">
        <f>ROUND(SUM(AS198:AS199),2)</f>
        <v>0</v>
      </c>
      <c r="AT197" s="129">
        <f>ROUND(SUM(AV197:AW197),2)</f>
        <v>0</v>
      </c>
      <c r="AU197" s="130">
        <f>ROUND(SUM(AU198:AU199),5)</f>
        <v>0</v>
      </c>
      <c r="AV197" s="129">
        <f>ROUND(AZ197*L29,2)</f>
        <v>0</v>
      </c>
      <c r="AW197" s="129">
        <f>ROUND(BA197*L30,2)</f>
        <v>0</v>
      </c>
      <c r="AX197" s="129">
        <f>ROUND(BB197*L29,2)</f>
        <v>0</v>
      </c>
      <c r="AY197" s="129">
        <f>ROUND(BC197*L30,2)</f>
        <v>0</v>
      </c>
      <c r="AZ197" s="129">
        <f>ROUND(SUM(AZ198:AZ199),2)</f>
        <v>0</v>
      </c>
      <c r="BA197" s="129">
        <f>ROUND(SUM(BA198:BA199),2)</f>
        <v>0</v>
      </c>
      <c r="BB197" s="129">
        <f>ROUND(SUM(BB198:BB199),2)</f>
        <v>0</v>
      </c>
      <c r="BC197" s="129">
        <f>ROUND(SUM(BC198:BC199),2)</f>
        <v>0</v>
      </c>
      <c r="BD197" s="131">
        <f>ROUND(SUM(BD198:BD199),2)</f>
        <v>0</v>
      </c>
      <c r="BE197" s="7"/>
      <c r="BS197" s="132" t="s">
        <v>75</v>
      </c>
      <c r="BT197" s="132" t="s">
        <v>84</v>
      </c>
      <c r="BU197" s="132" t="s">
        <v>77</v>
      </c>
      <c r="BV197" s="132" t="s">
        <v>78</v>
      </c>
      <c r="BW197" s="132" t="s">
        <v>333</v>
      </c>
      <c r="BX197" s="132" t="s">
        <v>5</v>
      </c>
      <c r="CL197" s="132" t="s">
        <v>1</v>
      </c>
      <c r="CM197" s="132" t="s">
        <v>86</v>
      </c>
    </row>
    <row r="198" s="4" customFormat="1" ht="16.5" customHeight="1">
      <c r="A198" s="120" t="s">
        <v>80</v>
      </c>
      <c r="B198" s="71"/>
      <c r="C198" s="134"/>
      <c r="D198" s="134"/>
      <c r="E198" s="135" t="s">
        <v>133</v>
      </c>
      <c r="F198" s="135"/>
      <c r="G198" s="135"/>
      <c r="H198" s="135"/>
      <c r="I198" s="135"/>
      <c r="J198" s="134"/>
      <c r="K198" s="135" t="s">
        <v>334</v>
      </c>
      <c r="L198" s="135"/>
      <c r="M198" s="135"/>
      <c r="N198" s="135"/>
      <c r="O198" s="135"/>
      <c r="P198" s="135"/>
      <c r="Q198" s="135"/>
      <c r="R198" s="135"/>
      <c r="S198" s="135"/>
      <c r="T198" s="135"/>
      <c r="U198" s="135"/>
      <c r="V198" s="135"/>
      <c r="W198" s="135"/>
      <c r="X198" s="135"/>
      <c r="Y198" s="135"/>
      <c r="Z198" s="135"/>
      <c r="AA198" s="135"/>
      <c r="AB198" s="135"/>
      <c r="AC198" s="135"/>
      <c r="AD198" s="135"/>
      <c r="AE198" s="135"/>
      <c r="AF198" s="135"/>
      <c r="AG198" s="136">
        <f>'001 - ZRN - Propustek v k..._14'!J32</f>
        <v>0</v>
      </c>
      <c r="AH198" s="134"/>
      <c r="AI198" s="134"/>
      <c r="AJ198" s="134"/>
      <c r="AK198" s="134"/>
      <c r="AL198" s="134"/>
      <c r="AM198" s="134"/>
      <c r="AN198" s="136">
        <f>SUM(AG198,AT198)</f>
        <v>0</v>
      </c>
      <c r="AO198" s="134"/>
      <c r="AP198" s="134"/>
      <c r="AQ198" s="137" t="s">
        <v>93</v>
      </c>
      <c r="AR198" s="73"/>
      <c r="AS198" s="138">
        <v>0</v>
      </c>
      <c r="AT198" s="139">
        <f>ROUND(SUM(AV198:AW198),2)</f>
        <v>0</v>
      </c>
      <c r="AU198" s="140">
        <f>'001 - ZRN - Propustek v k..._14'!P130</f>
        <v>0</v>
      </c>
      <c r="AV198" s="139">
        <f>'001 - ZRN - Propustek v k..._14'!J35</f>
        <v>0</v>
      </c>
      <c r="AW198" s="139">
        <f>'001 - ZRN - Propustek v k..._14'!J36</f>
        <v>0</v>
      </c>
      <c r="AX198" s="139">
        <f>'001 - ZRN - Propustek v k..._14'!J37</f>
        <v>0</v>
      </c>
      <c r="AY198" s="139">
        <f>'001 - ZRN - Propustek v k..._14'!J38</f>
        <v>0</v>
      </c>
      <c r="AZ198" s="139">
        <f>'001 - ZRN - Propustek v k..._14'!F35</f>
        <v>0</v>
      </c>
      <c r="BA198" s="139">
        <f>'001 - ZRN - Propustek v k..._14'!F36</f>
        <v>0</v>
      </c>
      <c r="BB198" s="139">
        <f>'001 - ZRN - Propustek v k..._14'!F37</f>
        <v>0</v>
      </c>
      <c r="BC198" s="139">
        <f>'001 - ZRN - Propustek v k..._14'!F38</f>
        <v>0</v>
      </c>
      <c r="BD198" s="141">
        <f>'001 - ZRN - Propustek v k..._14'!F39</f>
        <v>0</v>
      </c>
      <c r="BE198" s="4"/>
      <c r="BT198" s="142" t="s">
        <v>86</v>
      </c>
      <c r="BV198" s="142" t="s">
        <v>78</v>
      </c>
      <c r="BW198" s="142" t="s">
        <v>335</v>
      </c>
      <c r="BX198" s="142" t="s">
        <v>333</v>
      </c>
      <c r="CL198" s="142" t="s">
        <v>1</v>
      </c>
    </row>
    <row r="199" s="4" customFormat="1" ht="16.5" customHeight="1">
      <c r="A199" s="120" t="s">
        <v>80</v>
      </c>
      <c r="B199" s="71"/>
      <c r="C199" s="134"/>
      <c r="D199" s="134"/>
      <c r="E199" s="135" t="s">
        <v>136</v>
      </c>
      <c r="F199" s="135"/>
      <c r="G199" s="135"/>
      <c r="H199" s="135"/>
      <c r="I199" s="135"/>
      <c r="J199" s="134"/>
      <c r="K199" s="135" t="s">
        <v>336</v>
      </c>
      <c r="L199" s="135"/>
      <c r="M199" s="135"/>
      <c r="N199" s="135"/>
      <c r="O199" s="135"/>
      <c r="P199" s="135"/>
      <c r="Q199" s="135"/>
      <c r="R199" s="135"/>
      <c r="S199" s="135"/>
      <c r="T199" s="135"/>
      <c r="U199" s="135"/>
      <c r="V199" s="135"/>
      <c r="W199" s="135"/>
      <c r="X199" s="135"/>
      <c r="Y199" s="135"/>
      <c r="Z199" s="135"/>
      <c r="AA199" s="135"/>
      <c r="AB199" s="135"/>
      <c r="AC199" s="135"/>
      <c r="AD199" s="135"/>
      <c r="AE199" s="135"/>
      <c r="AF199" s="135"/>
      <c r="AG199" s="136">
        <f>'002 - VRN - Propustek v k..._13'!J32</f>
        <v>0</v>
      </c>
      <c r="AH199" s="134"/>
      <c r="AI199" s="134"/>
      <c r="AJ199" s="134"/>
      <c r="AK199" s="134"/>
      <c r="AL199" s="134"/>
      <c r="AM199" s="134"/>
      <c r="AN199" s="136">
        <f>SUM(AG199,AT199)</f>
        <v>0</v>
      </c>
      <c r="AO199" s="134"/>
      <c r="AP199" s="134"/>
      <c r="AQ199" s="137" t="s">
        <v>93</v>
      </c>
      <c r="AR199" s="73"/>
      <c r="AS199" s="138">
        <v>0</v>
      </c>
      <c r="AT199" s="139">
        <f>ROUND(SUM(AV199:AW199),2)</f>
        <v>0</v>
      </c>
      <c r="AU199" s="140">
        <f>'002 - VRN - Propustek v k..._13'!P123</f>
        <v>0</v>
      </c>
      <c r="AV199" s="139">
        <f>'002 - VRN - Propustek v k..._13'!J35</f>
        <v>0</v>
      </c>
      <c r="AW199" s="139">
        <f>'002 - VRN - Propustek v k..._13'!J36</f>
        <v>0</v>
      </c>
      <c r="AX199" s="139">
        <f>'002 - VRN - Propustek v k..._13'!J37</f>
        <v>0</v>
      </c>
      <c r="AY199" s="139">
        <f>'002 - VRN - Propustek v k..._13'!J38</f>
        <v>0</v>
      </c>
      <c r="AZ199" s="139">
        <f>'002 - VRN - Propustek v k..._13'!F35</f>
        <v>0</v>
      </c>
      <c r="BA199" s="139">
        <f>'002 - VRN - Propustek v k..._13'!F36</f>
        <v>0</v>
      </c>
      <c r="BB199" s="139">
        <f>'002 - VRN - Propustek v k..._13'!F37</f>
        <v>0</v>
      </c>
      <c r="BC199" s="139">
        <f>'002 - VRN - Propustek v k..._13'!F38</f>
        <v>0</v>
      </c>
      <c r="BD199" s="141">
        <f>'002 - VRN - Propustek v k..._13'!F39</f>
        <v>0</v>
      </c>
      <c r="BE199" s="4"/>
      <c r="BT199" s="142" t="s">
        <v>86</v>
      </c>
      <c r="BV199" s="142" t="s">
        <v>78</v>
      </c>
      <c r="BW199" s="142" t="s">
        <v>337</v>
      </c>
      <c r="BX199" s="142" t="s">
        <v>333</v>
      </c>
      <c r="CL199" s="142" t="s">
        <v>1</v>
      </c>
    </row>
    <row r="200" s="7" customFormat="1" ht="24.75" customHeight="1">
      <c r="A200" s="7"/>
      <c r="B200" s="121"/>
      <c r="C200" s="122"/>
      <c r="D200" s="123" t="s">
        <v>338</v>
      </c>
      <c r="E200" s="123"/>
      <c r="F200" s="123"/>
      <c r="G200" s="123"/>
      <c r="H200" s="123"/>
      <c r="I200" s="124"/>
      <c r="J200" s="123" t="s">
        <v>339</v>
      </c>
      <c r="K200" s="123"/>
      <c r="L200" s="123"/>
      <c r="M200" s="123"/>
      <c r="N200" s="123"/>
      <c r="O200" s="123"/>
      <c r="P200" s="123"/>
      <c r="Q200" s="123"/>
      <c r="R200" s="123"/>
      <c r="S200" s="123"/>
      <c r="T200" s="123"/>
      <c r="U200" s="123"/>
      <c r="V200" s="123"/>
      <c r="W200" s="123"/>
      <c r="X200" s="123"/>
      <c r="Y200" s="123"/>
      <c r="Z200" s="123"/>
      <c r="AA200" s="123"/>
      <c r="AB200" s="123"/>
      <c r="AC200" s="123"/>
      <c r="AD200" s="123"/>
      <c r="AE200" s="123"/>
      <c r="AF200" s="123"/>
      <c r="AG200" s="133">
        <f>ROUND(SUM(AG201:AG202),2)</f>
        <v>0</v>
      </c>
      <c r="AH200" s="124"/>
      <c r="AI200" s="124"/>
      <c r="AJ200" s="124"/>
      <c r="AK200" s="124"/>
      <c r="AL200" s="124"/>
      <c r="AM200" s="124"/>
      <c r="AN200" s="125">
        <f>SUM(AG200,AT200)</f>
        <v>0</v>
      </c>
      <c r="AO200" s="124"/>
      <c r="AP200" s="124"/>
      <c r="AQ200" s="126" t="s">
        <v>83</v>
      </c>
      <c r="AR200" s="127"/>
      <c r="AS200" s="128">
        <f>ROUND(SUM(AS201:AS202),2)</f>
        <v>0</v>
      </c>
      <c r="AT200" s="129">
        <f>ROUND(SUM(AV200:AW200),2)</f>
        <v>0</v>
      </c>
      <c r="AU200" s="130">
        <f>ROUND(SUM(AU201:AU202),5)</f>
        <v>0</v>
      </c>
      <c r="AV200" s="129">
        <f>ROUND(AZ200*L29,2)</f>
        <v>0</v>
      </c>
      <c r="AW200" s="129">
        <f>ROUND(BA200*L30,2)</f>
        <v>0</v>
      </c>
      <c r="AX200" s="129">
        <f>ROUND(BB200*L29,2)</f>
        <v>0</v>
      </c>
      <c r="AY200" s="129">
        <f>ROUND(BC200*L30,2)</f>
        <v>0</v>
      </c>
      <c r="AZ200" s="129">
        <f>ROUND(SUM(AZ201:AZ202),2)</f>
        <v>0</v>
      </c>
      <c r="BA200" s="129">
        <f>ROUND(SUM(BA201:BA202),2)</f>
        <v>0</v>
      </c>
      <c r="BB200" s="129">
        <f>ROUND(SUM(BB201:BB202),2)</f>
        <v>0</v>
      </c>
      <c r="BC200" s="129">
        <f>ROUND(SUM(BC201:BC202),2)</f>
        <v>0</v>
      </c>
      <c r="BD200" s="131">
        <f>ROUND(SUM(BD201:BD202),2)</f>
        <v>0</v>
      </c>
      <c r="BE200" s="7"/>
      <c r="BS200" s="132" t="s">
        <v>75</v>
      </c>
      <c r="BT200" s="132" t="s">
        <v>84</v>
      </c>
      <c r="BU200" s="132" t="s">
        <v>77</v>
      </c>
      <c r="BV200" s="132" t="s">
        <v>78</v>
      </c>
      <c r="BW200" s="132" t="s">
        <v>340</v>
      </c>
      <c r="BX200" s="132" t="s">
        <v>5</v>
      </c>
      <c r="CL200" s="132" t="s">
        <v>1</v>
      </c>
      <c r="CM200" s="132" t="s">
        <v>86</v>
      </c>
    </row>
    <row r="201" s="4" customFormat="1" ht="16.5" customHeight="1">
      <c r="A201" s="120" t="s">
        <v>80</v>
      </c>
      <c r="B201" s="71"/>
      <c r="C201" s="134"/>
      <c r="D201" s="134"/>
      <c r="E201" s="135" t="s">
        <v>133</v>
      </c>
      <c r="F201" s="135"/>
      <c r="G201" s="135"/>
      <c r="H201" s="135"/>
      <c r="I201" s="135"/>
      <c r="J201" s="134"/>
      <c r="K201" s="135" t="s">
        <v>341</v>
      </c>
      <c r="L201" s="135"/>
      <c r="M201" s="135"/>
      <c r="N201" s="135"/>
      <c r="O201" s="135"/>
      <c r="P201" s="135"/>
      <c r="Q201" s="135"/>
      <c r="R201" s="135"/>
      <c r="S201" s="135"/>
      <c r="T201" s="135"/>
      <c r="U201" s="135"/>
      <c r="V201" s="135"/>
      <c r="W201" s="135"/>
      <c r="X201" s="135"/>
      <c r="Y201" s="135"/>
      <c r="Z201" s="135"/>
      <c r="AA201" s="135"/>
      <c r="AB201" s="135"/>
      <c r="AC201" s="135"/>
      <c r="AD201" s="135"/>
      <c r="AE201" s="135"/>
      <c r="AF201" s="135"/>
      <c r="AG201" s="136">
        <f>'001 - ZRN - Propustek v k..._15'!J32</f>
        <v>0</v>
      </c>
      <c r="AH201" s="134"/>
      <c r="AI201" s="134"/>
      <c r="AJ201" s="134"/>
      <c r="AK201" s="134"/>
      <c r="AL201" s="134"/>
      <c r="AM201" s="134"/>
      <c r="AN201" s="136">
        <f>SUM(AG201,AT201)</f>
        <v>0</v>
      </c>
      <c r="AO201" s="134"/>
      <c r="AP201" s="134"/>
      <c r="AQ201" s="137" t="s">
        <v>93</v>
      </c>
      <c r="AR201" s="73"/>
      <c r="AS201" s="138">
        <v>0</v>
      </c>
      <c r="AT201" s="139">
        <f>ROUND(SUM(AV201:AW201),2)</f>
        <v>0</v>
      </c>
      <c r="AU201" s="140">
        <f>'001 - ZRN - Propustek v k..._15'!P131</f>
        <v>0</v>
      </c>
      <c r="AV201" s="139">
        <f>'001 - ZRN - Propustek v k..._15'!J35</f>
        <v>0</v>
      </c>
      <c r="AW201" s="139">
        <f>'001 - ZRN - Propustek v k..._15'!J36</f>
        <v>0</v>
      </c>
      <c r="AX201" s="139">
        <f>'001 - ZRN - Propustek v k..._15'!J37</f>
        <v>0</v>
      </c>
      <c r="AY201" s="139">
        <f>'001 - ZRN - Propustek v k..._15'!J38</f>
        <v>0</v>
      </c>
      <c r="AZ201" s="139">
        <f>'001 - ZRN - Propustek v k..._15'!F35</f>
        <v>0</v>
      </c>
      <c r="BA201" s="139">
        <f>'001 - ZRN - Propustek v k..._15'!F36</f>
        <v>0</v>
      </c>
      <c r="BB201" s="139">
        <f>'001 - ZRN - Propustek v k..._15'!F37</f>
        <v>0</v>
      </c>
      <c r="BC201" s="139">
        <f>'001 - ZRN - Propustek v k..._15'!F38</f>
        <v>0</v>
      </c>
      <c r="BD201" s="141">
        <f>'001 - ZRN - Propustek v k..._15'!F39</f>
        <v>0</v>
      </c>
      <c r="BE201" s="4"/>
      <c r="BT201" s="142" t="s">
        <v>86</v>
      </c>
      <c r="BV201" s="142" t="s">
        <v>78</v>
      </c>
      <c r="BW201" s="142" t="s">
        <v>342</v>
      </c>
      <c r="BX201" s="142" t="s">
        <v>340</v>
      </c>
      <c r="CL201" s="142" t="s">
        <v>1</v>
      </c>
    </row>
    <row r="202" s="4" customFormat="1" ht="16.5" customHeight="1">
      <c r="A202" s="120" t="s">
        <v>80</v>
      </c>
      <c r="B202" s="71"/>
      <c r="C202" s="134"/>
      <c r="D202" s="134"/>
      <c r="E202" s="135" t="s">
        <v>136</v>
      </c>
      <c r="F202" s="135"/>
      <c r="G202" s="135"/>
      <c r="H202" s="135"/>
      <c r="I202" s="135"/>
      <c r="J202" s="134"/>
      <c r="K202" s="135" t="s">
        <v>343</v>
      </c>
      <c r="L202" s="135"/>
      <c r="M202" s="135"/>
      <c r="N202" s="135"/>
      <c r="O202" s="135"/>
      <c r="P202" s="135"/>
      <c r="Q202" s="135"/>
      <c r="R202" s="135"/>
      <c r="S202" s="135"/>
      <c r="T202" s="135"/>
      <c r="U202" s="135"/>
      <c r="V202" s="135"/>
      <c r="W202" s="135"/>
      <c r="X202" s="135"/>
      <c r="Y202" s="135"/>
      <c r="Z202" s="135"/>
      <c r="AA202" s="135"/>
      <c r="AB202" s="135"/>
      <c r="AC202" s="135"/>
      <c r="AD202" s="135"/>
      <c r="AE202" s="135"/>
      <c r="AF202" s="135"/>
      <c r="AG202" s="136">
        <f>'002 - VRN - Propustek v k..._14'!J32</f>
        <v>0</v>
      </c>
      <c r="AH202" s="134"/>
      <c r="AI202" s="134"/>
      <c r="AJ202" s="134"/>
      <c r="AK202" s="134"/>
      <c r="AL202" s="134"/>
      <c r="AM202" s="134"/>
      <c r="AN202" s="136">
        <f>SUM(AG202,AT202)</f>
        <v>0</v>
      </c>
      <c r="AO202" s="134"/>
      <c r="AP202" s="134"/>
      <c r="AQ202" s="137" t="s">
        <v>93</v>
      </c>
      <c r="AR202" s="73"/>
      <c r="AS202" s="138">
        <v>0</v>
      </c>
      <c r="AT202" s="139">
        <f>ROUND(SUM(AV202:AW202),2)</f>
        <v>0</v>
      </c>
      <c r="AU202" s="140">
        <f>'002 - VRN - Propustek v k..._14'!P124</f>
        <v>0</v>
      </c>
      <c r="AV202" s="139">
        <f>'002 - VRN - Propustek v k..._14'!J35</f>
        <v>0</v>
      </c>
      <c r="AW202" s="139">
        <f>'002 - VRN - Propustek v k..._14'!J36</f>
        <v>0</v>
      </c>
      <c r="AX202" s="139">
        <f>'002 - VRN - Propustek v k..._14'!J37</f>
        <v>0</v>
      </c>
      <c r="AY202" s="139">
        <f>'002 - VRN - Propustek v k..._14'!J38</f>
        <v>0</v>
      </c>
      <c r="AZ202" s="139">
        <f>'002 - VRN - Propustek v k..._14'!F35</f>
        <v>0</v>
      </c>
      <c r="BA202" s="139">
        <f>'002 - VRN - Propustek v k..._14'!F36</f>
        <v>0</v>
      </c>
      <c r="BB202" s="139">
        <f>'002 - VRN - Propustek v k..._14'!F37</f>
        <v>0</v>
      </c>
      <c r="BC202" s="139">
        <f>'002 - VRN - Propustek v k..._14'!F38</f>
        <v>0</v>
      </c>
      <c r="BD202" s="141">
        <f>'002 - VRN - Propustek v k..._14'!F39</f>
        <v>0</v>
      </c>
      <c r="BE202" s="4"/>
      <c r="BT202" s="142" t="s">
        <v>86</v>
      </c>
      <c r="BV202" s="142" t="s">
        <v>78</v>
      </c>
      <c r="BW202" s="142" t="s">
        <v>344</v>
      </c>
      <c r="BX202" s="142" t="s">
        <v>340</v>
      </c>
      <c r="CL202" s="142" t="s">
        <v>1</v>
      </c>
    </row>
    <row r="203" s="7" customFormat="1" ht="24.75" customHeight="1">
      <c r="A203" s="7"/>
      <c r="B203" s="121"/>
      <c r="C203" s="122"/>
      <c r="D203" s="123" t="s">
        <v>345</v>
      </c>
      <c r="E203" s="123"/>
      <c r="F203" s="123"/>
      <c r="G203" s="123"/>
      <c r="H203" s="123"/>
      <c r="I203" s="124"/>
      <c r="J203" s="123" t="s">
        <v>346</v>
      </c>
      <c r="K203" s="123"/>
      <c r="L203" s="123"/>
      <c r="M203" s="123"/>
      <c r="N203" s="123"/>
      <c r="O203" s="123"/>
      <c r="P203" s="123"/>
      <c r="Q203" s="123"/>
      <c r="R203" s="123"/>
      <c r="S203" s="123"/>
      <c r="T203" s="123"/>
      <c r="U203" s="123"/>
      <c r="V203" s="123"/>
      <c r="W203" s="123"/>
      <c r="X203" s="123"/>
      <c r="Y203" s="123"/>
      <c r="Z203" s="123"/>
      <c r="AA203" s="123"/>
      <c r="AB203" s="123"/>
      <c r="AC203" s="123"/>
      <c r="AD203" s="123"/>
      <c r="AE203" s="123"/>
      <c r="AF203" s="123"/>
      <c r="AG203" s="133">
        <f>ROUND(SUM(AG204:AG205),2)</f>
        <v>0</v>
      </c>
      <c r="AH203" s="124"/>
      <c r="AI203" s="124"/>
      <c r="AJ203" s="124"/>
      <c r="AK203" s="124"/>
      <c r="AL203" s="124"/>
      <c r="AM203" s="124"/>
      <c r="AN203" s="125">
        <f>SUM(AG203,AT203)</f>
        <v>0</v>
      </c>
      <c r="AO203" s="124"/>
      <c r="AP203" s="124"/>
      <c r="AQ203" s="126" t="s">
        <v>83</v>
      </c>
      <c r="AR203" s="127"/>
      <c r="AS203" s="128">
        <f>ROUND(SUM(AS204:AS205),2)</f>
        <v>0</v>
      </c>
      <c r="AT203" s="129">
        <f>ROUND(SUM(AV203:AW203),2)</f>
        <v>0</v>
      </c>
      <c r="AU203" s="130">
        <f>ROUND(SUM(AU204:AU205),5)</f>
        <v>0</v>
      </c>
      <c r="AV203" s="129">
        <f>ROUND(AZ203*L29,2)</f>
        <v>0</v>
      </c>
      <c r="AW203" s="129">
        <f>ROUND(BA203*L30,2)</f>
        <v>0</v>
      </c>
      <c r="AX203" s="129">
        <f>ROUND(BB203*L29,2)</f>
        <v>0</v>
      </c>
      <c r="AY203" s="129">
        <f>ROUND(BC203*L30,2)</f>
        <v>0</v>
      </c>
      <c r="AZ203" s="129">
        <f>ROUND(SUM(AZ204:AZ205),2)</f>
        <v>0</v>
      </c>
      <c r="BA203" s="129">
        <f>ROUND(SUM(BA204:BA205),2)</f>
        <v>0</v>
      </c>
      <c r="BB203" s="129">
        <f>ROUND(SUM(BB204:BB205),2)</f>
        <v>0</v>
      </c>
      <c r="BC203" s="129">
        <f>ROUND(SUM(BC204:BC205),2)</f>
        <v>0</v>
      </c>
      <c r="BD203" s="131">
        <f>ROUND(SUM(BD204:BD205),2)</f>
        <v>0</v>
      </c>
      <c r="BE203" s="7"/>
      <c r="BS203" s="132" t="s">
        <v>75</v>
      </c>
      <c r="BT203" s="132" t="s">
        <v>84</v>
      </c>
      <c r="BU203" s="132" t="s">
        <v>77</v>
      </c>
      <c r="BV203" s="132" t="s">
        <v>78</v>
      </c>
      <c r="BW203" s="132" t="s">
        <v>347</v>
      </c>
      <c r="BX203" s="132" t="s">
        <v>5</v>
      </c>
      <c r="CL203" s="132" t="s">
        <v>1</v>
      </c>
      <c r="CM203" s="132" t="s">
        <v>86</v>
      </c>
    </row>
    <row r="204" s="4" customFormat="1" ht="16.5" customHeight="1">
      <c r="A204" s="120" t="s">
        <v>80</v>
      </c>
      <c r="B204" s="71"/>
      <c r="C204" s="134"/>
      <c r="D204" s="134"/>
      <c r="E204" s="135" t="s">
        <v>133</v>
      </c>
      <c r="F204" s="135"/>
      <c r="G204" s="135"/>
      <c r="H204" s="135"/>
      <c r="I204" s="135"/>
      <c r="J204" s="134"/>
      <c r="K204" s="135" t="s">
        <v>348</v>
      </c>
      <c r="L204" s="135"/>
      <c r="M204" s="135"/>
      <c r="N204" s="135"/>
      <c r="O204" s="135"/>
      <c r="P204" s="135"/>
      <c r="Q204" s="135"/>
      <c r="R204" s="135"/>
      <c r="S204" s="135"/>
      <c r="T204" s="135"/>
      <c r="U204" s="135"/>
      <c r="V204" s="135"/>
      <c r="W204" s="135"/>
      <c r="X204" s="135"/>
      <c r="Y204" s="135"/>
      <c r="Z204" s="135"/>
      <c r="AA204" s="135"/>
      <c r="AB204" s="135"/>
      <c r="AC204" s="135"/>
      <c r="AD204" s="135"/>
      <c r="AE204" s="135"/>
      <c r="AF204" s="135"/>
      <c r="AG204" s="136">
        <f>'001 - ZRN - Propustek v k..._16'!J32</f>
        <v>0</v>
      </c>
      <c r="AH204" s="134"/>
      <c r="AI204" s="134"/>
      <c r="AJ204" s="134"/>
      <c r="AK204" s="134"/>
      <c r="AL204" s="134"/>
      <c r="AM204" s="134"/>
      <c r="AN204" s="136">
        <f>SUM(AG204,AT204)</f>
        <v>0</v>
      </c>
      <c r="AO204" s="134"/>
      <c r="AP204" s="134"/>
      <c r="AQ204" s="137" t="s">
        <v>93</v>
      </c>
      <c r="AR204" s="73"/>
      <c r="AS204" s="138">
        <v>0</v>
      </c>
      <c r="AT204" s="139">
        <f>ROUND(SUM(AV204:AW204),2)</f>
        <v>0</v>
      </c>
      <c r="AU204" s="140">
        <f>'001 - ZRN - Propustek v k..._16'!P130</f>
        <v>0</v>
      </c>
      <c r="AV204" s="139">
        <f>'001 - ZRN - Propustek v k..._16'!J35</f>
        <v>0</v>
      </c>
      <c r="AW204" s="139">
        <f>'001 - ZRN - Propustek v k..._16'!J36</f>
        <v>0</v>
      </c>
      <c r="AX204" s="139">
        <f>'001 - ZRN - Propustek v k..._16'!J37</f>
        <v>0</v>
      </c>
      <c r="AY204" s="139">
        <f>'001 - ZRN - Propustek v k..._16'!J38</f>
        <v>0</v>
      </c>
      <c r="AZ204" s="139">
        <f>'001 - ZRN - Propustek v k..._16'!F35</f>
        <v>0</v>
      </c>
      <c r="BA204" s="139">
        <f>'001 - ZRN - Propustek v k..._16'!F36</f>
        <v>0</v>
      </c>
      <c r="BB204" s="139">
        <f>'001 - ZRN - Propustek v k..._16'!F37</f>
        <v>0</v>
      </c>
      <c r="BC204" s="139">
        <f>'001 - ZRN - Propustek v k..._16'!F38</f>
        <v>0</v>
      </c>
      <c r="BD204" s="141">
        <f>'001 - ZRN - Propustek v k..._16'!F39</f>
        <v>0</v>
      </c>
      <c r="BE204" s="4"/>
      <c r="BT204" s="142" t="s">
        <v>86</v>
      </c>
      <c r="BV204" s="142" t="s">
        <v>78</v>
      </c>
      <c r="BW204" s="142" t="s">
        <v>349</v>
      </c>
      <c r="BX204" s="142" t="s">
        <v>347</v>
      </c>
      <c r="CL204" s="142" t="s">
        <v>1</v>
      </c>
    </row>
    <row r="205" s="4" customFormat="1" ht="16.5" customHeight="1">
      <c r="A205" s="120" t="s">
        <v>80</v>
      </c>
      <c r="B205" s="71"/>
      <c r="C205" s="134"/>
      <c r="D205" s="134"/>
      <c r="E205" s="135" t="s">
        <v>136</v>
      </c>
      <c r="F205" s="135"/>
      <c r="G205" s="135"/>
      <c r="H205" s="135"/>
      <c r="I205" s="135"/>
      <c r="J205" s="134"/>
      <c r="K205" s="135" t="s">
        <v>350</v>
      </c>
      <c r="L205" s="135"/>
      <c r="M205" s="135"/>
      <c r="N205" s="135"/>
      <c r="O205" s="135"/>
      <c r="P205" s="135"/>
      <c r="Q205" s="135"/>
      <c r="R205" s="135"/>
      <c r="S205" s="135"/>
      <c r="T205" s="135"/>
      <c r="U205" s="135"/>
      <c r="V205" s="135"/>
      <c r="W205" s="135"/>
      <c r="X205" s="135"/>
      <c r="Y205" s="135"/>
      <c r="Z205" s="135"/>
      <c r="AA205" s="135"/>
      <c r="AB205" s="135"/>
      <c r="AC205" s="135"/>
      <c r="AD205" s="135"/>
      <c r="AE205" s="135"/>
      <c r="AF205" s="135"/>
      <c r="AG205" s="136">
        <f>'002 - VRN - Propustek v k..._15'!J32</f>
        <v>0</v>
      </c>
      <c r="AH205" s="134"/>
      <c r="AI205" s="134"/>
      <c r="AJ205" s="134"/>
      <c r="AK205" s="134"/>
      <c r="AL205" s="134"/>
      <c r="AM205" s="134"/>
      <c r="AN205" s="136">
        <f>SUM(AG205,AT205)</f>
        <v>0</v>
      </c>
      <c r="AO205" s="134"/>
      <c r="AP205" s="134"/>
      <c r="AQ205" s="137" t="s">
        <v>93</v>
      </c>
      <c r="AR205" s="73"/>
      <c r="AS205" s="138">
        <v>0</v>
      </c>
      <c r="AT205" s="139">
        <f>ROUND(SUM(AV205:AW205),2)</f>
        <v>0</v>
      </c>
      <c r="AU205" s="140">
        <f>'002 - VRN - Propustek v k..._15'!P124</f>
        <v>0</v>
      </c>
      <c r="AV205" s="139">
        <f>'002 - VRN - Propustek v k..._15'!J35</f>
        <v>0</v>
      </c>
      <c r="AW205" s="139">
        <f>'002 - VRN - Propustek v k..._15'!J36</f>
        <v>0</v>
      </c>
      <c r="AX205" s="139">
        <f>'002 - VRN - Propustek v k..._15'!J37</f>
        <v>0</v>
      </c>
      <c r="AY205" s="139">
        <f>'002 - VRN - Propustek v k..._15'!J38</f>
        <v>0</v>
      </c>
      <c r="AZ205" s="139">
        <f>'002 - VRN - Propustek v k..._15'!F35</f>
        <v>0</v>
      </c>
      <c r="BA205" s="139">
        <f>'002 - VRN - Propustek v k..._15'!F36</f>
        <v>0</v>
      </c>
      <c r="BB205" s="139">
        <f>'002 - VRN - Propustek v k..._15'!F37</f>
        <v>0</v>
      </c>
      <c r="BC205" s="139">
        <f>'002 - VRN - Propustek v k..._15'!F38</f>
        <v>0</v>
      </c>
      <c r="BD205" s="141">
        <f>'002 - VRN - Propustek v k..._15'!F39</f>
        <v>0</v>
      </c>
      <c r="BE205" s="4"/>
      <c r="BT205" s="142" t="s">
        <v>86</v>
      </c>
      <c r="BV205" s="142" t="s">
        <v>78</v>
      </c>
      <c r="BW205" s="142" t="s">
        <v>351</v>
      </c>
      <c r="BX205" s="142" t="s">
        <v>347</v>
      </c>
      <c r="CL205" s="142" t="s">
        <v>1</v>
      </c>
    </row>
    <row r="206" s="7" customFormat="1" ht="24.75" customHeight="1">
      <c r="A206" s="7"/>
      <c r="B206" s="121"/>
      <c r="C206" s="122"/>
      <c r="D206" s="123" t="s">
        <v>352</v>
      </c>
      <c r="E206" s="123"/>
      <c r="F206" s="123"/>
      <c r="G206" s="123"/>
      <c r="H206" s="123"/>
      <c r="I206" s="124"/>
      <c r="J206" s="123" t="s">
        <v>353</v>
      </c>
      <c r="K206" s="123"/>
      <c r="L206" s="123"/>
      <c r="M206" s="123"/>
      <c r="N206" s="123"/>
      <c r="O206" s="123"/>
      <c r="P206" s="123"/>
      <c r="Q206" s="123"/>
      <c r="R206" s="123"/>
      <c r="S206" s="123"/>
      <c r="T206" s="123"/>
      <c r="U206" s="123"/>
      <c r="V206" s="123"/>
      <c r="W206" s="123"/>
      <c r="X206" s="123"/>
      <c r="Y206" s="123"/>
      <c r="Z206" s="123"/>
      <c r="AA206" s="123"/>
      <c r="AB206" s="123"/>
      <c r="AC206" s="123"/>
      <c r="AD206" s="123"/>
      <c r="AE206" s="123"/>
      <c r="AF206" s="123"/>
      <c r="AG206" s="133">
        <f>ROUND(SUM(AG207:AG209),2)</f>
        <v>0</v>
      </c>
      <c r="AH206" s="124"/>
      <c r="AI206" s="124"/>
      <c r="AJ206" s="124"/>
      <c r="AK206" s="124"/>
      <c r="AL206" s="124"/>
      <c r="AM206" s="124"/>
      <c r="AN206" s="125">
        <f>SUM(AG206,AT206)</f>
        <v>0</v>
      </c>
      <c r="AO206" s="124"/>
      <c r="AP206" s="124"/>
      <c r="AQ206" s="126" t="s">
        <v>83</v>
      </c>
      <c r="AR206" s="127"/>
      <c r="AS206" s="128">
        <f>ROUND(SUM(AS207:AS209),2)</f>
        <v>0</v>
      </c>
      <c r="AT206" s="129">
        <f>ROUND(SUM(AV206:AW206),2)</f>
        <v>0</v>
      </c>
      <c r="AU206" s="130">
        <f>ROUND(SUM(AU207:AU209),5)</f>
        <v>0</v>
      </c>
      <c r="AV206" s="129">
        <f>ROUND(AZ206*L29,2)</f>
        <v>0</v>
      </c>
      <c r="AW206" s="129">
        <f>ROUND(BA206*L30,2)</f>
        <v>0</v>
      </c>
      <c r="AX206" s="129">
        <f>ROUND(BB206*L29,2)</f>
        <v>0</v>
      </c>
      <c r="AY206" s="129">
        <f>ROUND(BC206*L30,2)</f>
        <v>0</v>
      </c>
      <c r="AZ206" s="129">
        <f>ROUND(SUM(AZ207:AZ209),2)</f>
        <v>0</v>
      </c>
      <c r="BA206" s="129">
        <f>ROUND(SUM(BA207:BA209),2)</f>
        <v>0</v>
      </c>
      <c r="BB206" s="129">
        <f>ROUND(SUM(BB207:BB209),2)</f>
        <v>0</v>
      </c>
      <c r="BC206" s="129">
        <f>ROUND(SUM(BC207:BC209),2)</f>
        <v>0</v>
      </c>
      <c r="BD206" s="131">
        <f>ROUND(SUM(BD207:BD209),2)</f>
        <v>0</v>
      </c>
      <c r="BE206" s="7"/>
      <c r="BS206" s="132" t="s">
        <v>75</v>
      </c>
      <c r="BT206" s="132" t="s">
        <v>84</v>
      </c>
      <c r="BU206" s="132" t="s">
        <v>77</v>
      </c>
      <c r="BV206" s="132" t="s">
        <v>78</v>
      </c>
      <c r="BW206" s="132" t="s">
        <v>354</v>
      </c>
      <c r="BX206" s="132" t="s">
        <v>5</v>
      </c>
      <c r="CL206" s="132" t="s">
        <v>1</v>
      </c>
      <c r="CM206" s="132" t="s">
        <v>76</v>
      </c>
    </row>
    <row r="207" s="4" customFormat="1" ht="16.5" customHeight="1">
      <c r="A207" s="120" t="s">
        <v>80</v>
      </c>
      <c r="B207" s="71"/>
      <c r="C207" s="134"/>
      <c r="D207" s="134"/>
      <c r="E207" s="135" t="s">
        <v>355</v>
      </c>
      <c r="F207" s="135"/>
      <c r="G207" s="135"/>
      <c r="H207" s="135"/>
      <c r="I207" s="135"/>
      <c r="J207" s="134"/>
      <c r="K207" s="135" t="s">
        <v>356</v>
      </c>
      <c r="L207" s="135"/>
      <c r="M207" s="135"/>
      <c r="N207" s="135"/>
      <c r="O207" s="135"/>
      <c r="P207" s="135"/>
      <c r="Q207" s="135"/>
      <c r="R207" s="135"/>
      <c r="S207" s="135"/>
      <c r="T207" s="135"/>
      <c r="U207" s="135"/>
      <c r="V207" s="135"/>
      <c r="W207" s="135"/>
      <c r="X207" s="135"/>
      <c r="Y207" s="135"/>
      <c r="Z207" s="135"/>
      <c r="AA207" s="135"/>
      <c r="AB207" s="135"/>
      <c r="AC207" s="135"/>
      <c r="AD207" s="135"/>
      <c r="AE207" s="135"/>
      <c r="AF207" s="135"/>
      <c r="AG207" s="136">
        <f>'04.1 - Lávka v km 6,320 -...'!J32</f>
        <v>0</v>
      </c>
      <c r="AH207" s="134"/>
      <c r="AI207" s="134"/>
      <c r="AJ207" s="134"/>
      <c r="AK207" s="134"/>
      <c r="AL207" s="134"/>
      <c r="AM207" s="134"/>
      <c r="AN207" s="136">
        <f>SUM(AG207,AT207)</f>
        <v>0</v>
      </c>
      <c r="AO207" s="134"/>
      <c r="AP207" s="134"/>
      <c r="AQ207" s="137" t="s">
        <v>93</v>
      </c>
      <c r="AR207" s="73"/>
      <c r="AS207" s="138">
        <v>0</v>
      </c>
      <c r="AT207" s="139">
        <f>ROUND(SUM(AV207:AW207),2)</f>
        <v>0</v>
      </c>
      <c r="AU207" s="140">
        <f>'04.1 - Lávka v km 6,320 -...'!P128</f>
        <v>0</v>
      </c>
      <c r="AV207" s="139">
        <f>'04.1 - Lávka v km 6,320 -...'!J35</f>
        <v>0</v>
      </c>
      <c r="AW207" s="139">
        <f>'04.1 - Lávka v km 6,320 -...'!J36</f>
        <v>0</v>
      </c>
      <c r="AX207" s="139">
        <f>'04.1 - Lávka v km 6,320 -...'!J37</f>
        <v>0</v>
      </c>
      <c r="AY207" s="139">
        <f>'04.1 - Lávka v km 6,320 -...'!J38</f>
        <v>0</v>
      </c>
      <c r="AZ207" s="139">
        <f>'04.1 - Lávka v km 6,320 -...'!F35</f>
        <v>0</v>
      </c>
      <c r="BA207" s="139">
        <f>'04.1 - Lávka v km 6,320 -...'!F36</f>
        <v>0</v>
      </c>
      <c r="BB207" s="139">
        <f>'04.1 - Lávka v km 6,320 -...'!F37</f>
        <v>0</v>
      </c>
      <c r="BC207" s="139">
        <f>'04.1 - Lávka v km 6,320 -...'!F38</f>
        <v>0</v>
      </c>
      <c r="BD207" s="141">
        <f>'04.1 - Lávka v km 6,320 -...'!F39</f>
        <v>0</v>
      </c>
      <c r="BE207" s="4"/>
      <c r="BT207" s="142" t="s">
        <v>86</v>
      </c>
      <c r="BV207" s="142" t="s">
        <v>78</v>
      </c>
      <c r="BW207" s="142" t="s">
        <v>357</v>
      </c>
      <c r="BX207" s="142" t="s">
        <v>354</v>
      </c>
      <c r="CL207" s="142" t="s">
        <v>1</v>
      </c>
    </row>
    <row r="208" s="4" customFormat="1" ht="16.5" customHeight="1">
      <c r="A208" s="120" t="s">
        <v>80</v>
      </c>
      <c r="B208" s="71"/>
      <c r="C208" s="134"/>
      <c r="D208" s="134"/>
      <c r="E208" s="135" t="s">
        <v>358</v>
      </c>
      <c r="F208" s="135"/>
      <c r="G208" s="135"/>
      <c r="H208" s="135"/>
      <c r="I208" s="135"/>
      <c r="J208" s="134"/>
      <c r="K208" s="135" t="s">
        <v>359</v>
      </c>
      <c r="L208" s="135"/>
      <c r="M208" s="135"/>
      <c r="N208" s="135"/>
      <c r="O208" s="135"/>
      <c r="P208" s="135"/>
      <c r="Q208" s="135"/>
      <c r="R208" s="135"/>
      <c r="S208" s="135"/>
      <c r="T208" s="135"/>
      <c r="U208" s="135"/>
      <c r="V208" s="135"/>
      <c r="W208" s="135"/>
      <c r="X208" s="135"/>
      <c r="Y208" s="135"/>
      <c r="Z208" s="135"/>
      <c r="AA208" s="135"/>
      <c r="AB208" s="135"/>
      <c r="AC208" s="135"/>
      <c r="AD208" s="135"/>
      <c r="AE208" s="135"/>
      <c r="AF208" s="135"/>
      <c r="AG208" s="136">
        <f>'04.2 - Lávka v km 6,320 -...'!J32</f>
        <v>0</v>
      </c>
      <c r="AH208" s="134"/>
      <c r="AI208" s="134"/>
      <c r="AJ208" s="134"/>
      <c r="AK208" s="134"/>
      <c r="AL208" s="134"/>
      <c r="AM208" s="134"/>
      <c r="AN208" s="136">
        <f>SUM(AG208,AT208)</f>
        <v>0</v>
      </c>
      <c r="AO208" s="134"/>
      <c r="AP208" s="134"/>
      <c r="AQ208" s="137" t="s">
        <v>93</v>
      </c>
      <c r="AR208" s="73"/>
      <c r="AS208" s="138">
        <v>0</v>
      </c>
      <c r="AT208" s="139">
        <f>ROUND(SUM(AV208:AW208),2)</f>
        <v>0</v>
      </c>
      <c r="AU208" s="140">
        <f>'04.2 - Lávka v km 6,320 -...'!P121</f>
        <v>0</v>
      </c>
      <c r="AV208" s="139">
        <f>'04.2 - Lávka v km 6,320 -...'!J35</f>
        <v>0</v>
      </c>
      <c r="AW208" s="139">
        <f>'04.2 - Lávka v km 6,320 -...'!J36</f>
        <v>0</v>
      </c>
      <c r="AX208" s="139">
        <f>'04.2 - Lávka v km 6,320 -...'!J37</f>
        <v>0</v>
      </c>
      <c r="AY208" s="139">
        <f>'04.2 - Lávka v km 6,320 -...'!J38</f>
        <v>0</v>
      </c>
      <c r="AZ208" s="139">
        <f>'04.2 - Lávka v km 6,320 -...'!F35</f>
        <v>0</v>
      </c>
      <c r="BA208" s="139">
        <f>'04.2 - Lávka v km 6,320 -...'!F36</f>
        <v>0</v>
      </c>
      <c r="BB208" s="139">
        <f>'04.2 - Lávka v km 6,320 -...'!F37</f>
        <v>0</v>
      </c>
      <c r="BC208" s="139">
        <f>'04.2 - Lávka v km 6,320 -...'!F38</f>
        <v>0</v>
      </c>
      <c r="BD208" s="141">
        <f>'04.2 - Lávka v km 6,320 -...'!F39</f>
        <v>0</v>
      </c>
      <c r="BE208" s="4"/>
      <c r="BT208" s="142" t="s">
        <v>86</v>
      </c>
      <c r="BV208" s="142" t="s">
        <v>78</v>
      </c>
      <c r="BW208" s="142" t="s">
        <v>360</v>
      </c>
      <c r="BX208" s="142" t="s">
        <v>354</v>
      </c>
      <c r="CL208" s="142" t="s">
        <v>1</v>
      </c>
    </row>
    <row r="209" s="4" customFormat="1" ht="16.5" customHeight="1">
      <c r="A209" s="120" t="s">
        <v>80</v>
      </c>
      <c r="B209" s="71"/>
      <c r="C209" s="134"/>
      <c r="D209" s="134"/>
      <c r="E209" s="135" t="s">
        <v>361</v>
      </c>
      <c r="F209" s="135"/>
      <c r="G209" s="135"/>
      <c r="H209" s="135"/>
      <c r="I209" s="135"/>
      <c r="J209" s="134"/>
      <c r="K209" s="135" t="s">
        <v>362</v>
      </c>
      <c r="L209" s="135"/>
      <c r="M209" s="135"/>
      <c r="N209" s="135"/>
      <c r="O209" s="135"/>
      <c r="P209" s="135"/>
      <c r="Q209" s="135"/>
      <c r="R209" s="135"/>
      <c r="S209" s="135"/>
      <c r="T209" s="135"/>
      <c r="U209" s="135"/>
      <c r="V209" s="135"/>
      <c r="W209" s="135"/>
      <c r="X209" s="135"/>
      <c r="Y209" s="135"/>
      <c r="Z209" s="135"/>
      <c r="AA209" s="135"/>
      <c r="AB209" s="135"/>
      <c r="AC209" s="135"/>
      <c r="AD209" s="135"/>
      <c r="AE209" s="135"/>
      <c r="AF209" s="135"/>
      <c r="AG209" s="136">
        <f>'04.3 - Lávka v km 6,320 -...'!J32</f>
        <v>0</v>
      </c>
      <c r="AH209" s="134"/>
      <c r="AI209" s="134"/>
      <c r="AJ209" s="134"/>
      <c r="AK209" s="134"/>
      <c r="AL209" s="134"/>
      <c r="AM209" s="134"/>
      <c r="AN209" s="136">
        <f>SUM(AG209,AT209)</f>
        <v>0</v>
      </c>
      <c r="AO209" s="134"/>
      <c r="AP209" s="134"/>
      <c r="AQ209" s="137" t="s">
        <v>93</v>
      </c>
      <c r="AR209" s="73"/>
      <c r="AS209" s="138">
        <v>0</v>
      </c>
      <c r="AT209" s="139">
        <f>ROUND(SUM(AV209:AW209),2)</f>
        <v>0</v>
      </c>
      <c r="AU209" s="140">
        <f>'04.3 - Lávka v km 6,320 -...'!P121</f>
        <v>0</v>
      </c>
      <c r="AV209" s="139">
        <f>'04.3 - Lávka v km 6,320 -...'!J35</f>
        <v>0</v>
      </c>
      <c r="AW209" s="139">
        <f>'04.3 - Lávka v km 6,320 -...'!J36</f>
        <v>0</v>
      </c>
      <c r="AX209" s="139">
        <f>'04.3 - Lávka v km 6,320 -...'!J37</f>
        <v>0</v>
      </c>
      <c r="AY209" s="139">
        <f>'04.3 - Lávka v km 6,320 -...'!J38</f>
        <v>0</v>
      </c>
      <c r="AZ209" s="139">
        <f>'04.3 - Lávka v km 6,320 -...'!F35</f>
        <v>0</v>
      </c>
      <c r="BA209" s="139">
        <f>'04.3 - Lávka v km 6,320 -...'!F36</f>
        <v>0</v>
      </c>
      <c r="BB209" s="139">
        <f>'04.3 - Lávka v km 6,320 -...'!F37</f>
        <v>0</v>
      </c>
      <c r="BC209" s="139">
        <f>'04.3 - Lávka v km 6,320 -...'!F38</f>
        <v>0</v>
      </c>
      <c r="BD209" s="141">
        <f>'04.3 - Lávka v km 6,320 -...'!F39</f>
        <v>0</v>
      </c>
      <c r="BE209" s="4"/>
      <c r="BT209" s="142" t="s">
        <v>86</v>
      </c>
      <c r="BV209" s="142" t="s">
        <v>78</v>
      </c>
      <c r="BW209" s="142" t="s">
        <v>363</v>
      </c>
      <c r="BX209" s="142" t="s">
        <v>354</v>
      </c>
      <c r="CL209" s="142" t="s">
        <v>1</v>
      </c>
    </row>
    <row r="210" s="7" customFormat="1" ht="24.75" customHeight="1">
      <c r="A210" s="7"/>
      <c r="B210" s="121"/>
      <c r="C210" s="122"/>
      <c r="D210" s="123" t="s">
        <v>364</v>
      </c>
      <c r="E210" s="123"/>
      <c r="F210" s="123"/>
      <c r="G210" s="123"/>
      <c r="H210" s="123"/>
      <c r="I210" s="124"/>
      <c r="J210" s="123" t="s">
        <v>365</v>
      </c>
      <c r="K210" s="123"/>
      <c r="L210" s="123"/>
      <c r="M210" s="123"/>
      <c r="N210" s="123"/>
      <c r="O210" s="123"/>
      <c r="P210" s="123"/>
      <c r="Q210" s="123"/>
      <c r="R210" s="123"/>
      <c r="S210" s="123"/>
      <c r="T210" s="123"/>
      <c r="U210" s="123"/>
      <c r="V210" s="123"/>
      <c r="W210" s="123"/>
      <c r="X210" s="123"/>
      <c r="Y210" s="123"/>
      <c r="Z210" s="123"/>
      <c r="AA210" s="123"/>
      <c r="AB210" s="123"/>
      <c r="AC210" s="123"/>
      <c r="AD210" s="123"/>
      <c r="AE210" s="123"/>
      <c r="AF210" s="123"/>
      <c r="AG210" s="133">
        <f>ROUND(SUM(AG211:AG213),2)</f>
        <v>0</v>
      </c>
      <c r="AH210" s="124"/>
      <c r="AI210" s="124"/>
      <c r="AJ210" s="124"/>
      <c r="AK210" s="124"/>
      <c r="AL210" s="124"/>
      <c r="AM210" s="124"/>
      <c r="AN210" s="125">
        <f>SUM(AG210,AT210)</f>
        <v>0</v>
      </c>
      <c r="AO210" s="124"/>
      <c r="AP210" s="124"/>
      <c r="AQ210" s="126" t="s">
        <v>83</v>
      </c>
      <c r="AR210" s="127"/>
      <c r="AS210" s="128">
        <f>ROUND(SUM(AS211:AS213),2)</f>
        <v>0</v>
      </c>
      <c r="AT210" s="129">
        <f>ROUND(SUM(AV210:AW210),2)</f>
        <v>0</v>
      </c>
      <c r="AU210" s="130">
        <f>ROUND(SUM(AU211:AU213),5)</f>
        <v>0</v>
      </c>
      <c r="AV210" s="129">
        <f>ROUND(AZ210*L29,2)</f>
        <v>0</v>
      </c>
      <c r="AW210" s="129">
        <f>ROUND(BA210*L30,2)</f>
        <v>0</v>
      </c>
      <c r="AX210" s="129">
        <f>ROUND(BB210*L29,2)</f>
        <v>0</v>
      </c>
      <c r="AY210" s="129">
        <f>ROUND(BC210*L30,2)</f>
        <v>0</v>
      </c>
      <c r="AZ210" s="129">
        <f>ROUND(SUM(AZ211:AZ213),2)</f>
        <v>0</v>
      </c>
      <c r="BA210" s="129">
        <f>ROUND(SUM(BA211:BA213),2)</f>
        <v>0</v>
      </c>
      <c r="BB210" s="129">
        <f>ROUND(SUM(BB211:BB213),2)</f>
        <v>0</v>
      </c>
      <c r="BC210" s="129">
        <f>ROUND(SUM(BC211:BC213),2)</f>
        <v>0</v>
      </c>
      <c r="BD210" s="131">
        <f>ROUND(SUM(BD211:BD213),2)</f>
        <v>0</v>
      </c>
      <c r="BE210" s="7"/>
      <c r="BS210" s="132" t="s">
        <v>75</v>
      </c>
      <c r="BT210" s="132" t="s">
        <v>84</v>
      </c>
      <c r="BU210" s="132" t="s">
        <v>77</v>
      </c>
      <c r="BV210" s="132" t="s">
        <v>78</v>
      </c>
      <c r="BW210" s="132" t="s">
        <v>366</v>
      </c>
      <c r="BX210" s="132" t="s">
        <v>5</v>
      </c>
      <c r="CL210" s="132" t="s">
        <v>1</v>
      </c>
      <c r="CM210" s="132" t="s">
        <v>76</v>
      </c>
    </row>
    <row r="211" s="4" customFormat="1" ht="16.5" customHeight="1">
      <c r="A211" s="120" t="s">
        <v>80</v>
      </c>
      <c r="B211" s="71"/>
      <c r="C211" s="134"/>
      <c r="D211" s="134"/>
      <c r="E211" s="135" t="s">
        <v>367</v>
      </c>
      <c r="F211" s="135"/>
      <c r="G211" s="135"/>
      <c r="H211" s="135"/>
      <c r="I211" s="135"/>
      <c r="J211" s="134"/>
      <c r="K211" s="135" t="s">
        <v>368</v>
      </c>
      <c r="L211" s="135"/>
      <c r="M211" s="135"/>
      <c r="N211" s="135"/>
      <c r="O211" s="135"/>
      <c r="P211" s="135"/>
      <c r="Q211" s="135"/>
      <c r="R211" s="135"/>
      <c r="S211" s="135"/>
      <c r="T211" s="135"/>
      <c r="U211" s="135"/>
      <c r="V211" s="135"/>
      <c r="W211" s="135"/>
      <c r="X211" s="135"/>
      <c r="Y211" s="135"/>
      <c r="Z211" s="135"/>
      <c r="AA211" s="135"/>
      <c r="AB211" s="135"/>
      <c r="AC211" s="135"/>
      <c r="AD211" s="135"/>
      <c r="AE211" s="135"/>
      <c r="AF211" s="135"/>
      <c r="AG211" s="136">
        <f>'03.1 - Lávka v km 8,100 -...'!J32</f>
        <v>0</v>
      </c>
      <c r="AH211" s="134"/>
      <c r="AI211" s="134"/>
      <c r="AJ211" s="134"/>
      <c r="AK211" s="134"/>
      <c r="AL211" s="134"/>
      <c r="AM211" s="134"/>
      <c r="AN211" s="136">
        <f>SUM(AG211,AT211)</f>
        <v>0</v>
      </c>
      <c r="AO211" s="134"/>
      <c r="AP211" s="134"/>
      <c r="AQ211" s="137" t="s">
        <v>93</v>
      </c>
      <c r="AR211" s="73"/>
      <c r="AS211" s="138">
        <v>0</v>
      </c>
      <c r="AT211" s="139">
        <f>ROUND(SUM(AV211:AW211),2)</f>
        <v>0</v>
      </c>
      <c r="AU211" s="140">
        <f>'03.1 - Lávka v km 8,100 -...'!P128</f>
        <v>0</v>
      </c>
      <c r="AV211" s="139">
        <f>'03.1 - Lávka v km 8,100 -...'!J35</f>
        <v>0</v>
      </c>
      <c r="AW211" s="139">
        <f>'03.1 - Lávka v km 8,100 -...'!J36</f>
        <v>0</v>
      </c>
      <c r="AX211" s="139">
        <f>'03.1 - Lávka v km 8,100 -...'!J37</f>
        <v>0</v>
      </c>
      <c r="AY211" s="139">
        <f>'03.1 - Lávka v km 8,100 -...'!J38</f>
        <v>0</v>
      </c>
      <c r="AZ211" s="139">
        <f>'03.1 - Lávka v km 8,100 -...'!F35</f>
        <v>0</v>
      </c>
      <c r="BA211" s="139">
        <f>'03.1 - Lávka v km 8,100 -...'!F36</f>
        <v>0</v>
      </c>
      <c r="BB211" s="139">
        <f>'03.1 - Lávka v km 8,100 -...'!F37</f>
        <v>0</v>
      </c>
      <c r="BC211" s="139">
        <f>'03.1 - Lávka v km 8,100 -...'!F38</f>
        <v>0</v>
      </c>
      <c r="BD211" s="141">
        <f>'03.1 - Lávka v km 8,100 -...'!F39</f>
        <v>0</v>
      </c>
      <c r="BE211" s="4"/>
      <c r="BT211" s="142" t="s">
        <v>86</v>
      </c>
      <c r="BV211" s="142" t="s">
        <v>78</v>
      </c>
      <c r="BW211" s="142" t="s">
        <v>369</v>
      </c>
      <c r="BX211" s="142" t="s">
        <v>366</v>
      </c>
      <c r="CL211" s="142" t="s">
        <v>1</v>
      </c>
    </row>
    <row r="212" s="4" customFormat="1" ht="16.5" customHeight="1">
      <c r="A212" s="120" t="s">
        <v>80</v>
      </c>
      <c r="B212" s="71"/>
      <c r="C212" s="134"/>
      <c r="D212" s="134"/>
      <c r="E212" s="135" t="s">
        <v>370</v>
      </c>
      <c r="F212" s="135"/>
      <c r="G212" s="135"/>
      <c r="H212" s="135"/>
      <c r="I212" s="135"/>
      <c r="J212" s="134"/>
      <c r="K212" s="135" t="s">
        <v>371</v>
      </c>
      <c r="L212" s="135"/>
      <c r="M212" s="135"/>
      <c r="N212" s="135"/>
      <c r="O212" s="135"/>
      <c r="P212" s="135"/>
      <c r="Q212" s="135"/>
      <c r="R212" s="135"/>
      <c r="S212" s="135"/>
      <c r="T212" s="135"/>
      <c r="U212" s="135"/>
      <c r="V212" s="135"/>
      <c r="W212" s="135"/>
      <c r="X212" s="135"/>
      <c r="Y212" s="135"/>
      <c r="Z212" s="135"/>
      <c r="AA212" s="135"/>
      <c r="AB212" s="135"/>
      <c r="AC212" s="135"/>
      <c r="AD212" s="135"/>
      <c r="AE212" s="135"/>
      <c r="AF212" s="135"/>
      <c r="AG212" s="136">
        <f>'03.2 - Lávka v km 8,100 -...'!J32</f>
        <v>0</v>
      </c>
      <c r="AH212" s="134"/>
      <c r="AI212" s="134"/>
      <c r="AJ212" s="134"/>
      <c r="AK212" s="134"/>
      <c r="AL212" s="134"/>
      <c r="AM212" s="134"/>
      <c r="AN212" s="136">
        <f>SUM(AG212,AT212)</f>
        <v>0</v>
      </c>
      <c r="AO212" s="134"/>
      <c r="AP212" s="134"/>
      <c r="AQ212" s="137" t="s">
        <v>93</v>
      </c>
      <c r="AR212" s="73"/>
      <c r="AS212" s="138">
        <v>0</v>
      </c>
      <c r="AT212" s="139">
        <f>ROUND(SUM(AV212:AW212),2)</f>
        <v>0</v>
      </c>
      <c r="AU212" s="140">
        <f>'03.2 - Lávka v km 8,100 -...'!P121</f>
        <v>0</v>
      </c>
      <c r="AV212" s="139">
        <f>'03.2 - Lávka v km 8,100 -...'!J35</f>
        <v>0</v>
      </c>
      <c r="AW212" s="139">
        <f>'03.2 - Lávka v km 8,100 -...'!J36</f>
        <v>0</v>
      </c>
      <c r="AX212" s="139">
        <f>'03.2 - Lávka v km 8,100 -...'!J37</f>
        <v>0</v>
      </c>
      <c r="AY212" s="139">
        <f>'03.2 - Lávka v km 8,100 -...'!J38</f>
        <v>0</v>
      </c>
      <c r="AZ212" s="139">
        <f>'03.2 - Lávka v km 8,100 -...'!F35</f>
        <v>0</v>
      </c>
      <c r="BA212" s="139">
        <f>'03.2 - Lávka v km 8,100 -...'!F36</f>
        <v>0</v>
      </c>
      <c r="BB212" s="139">
        <f>'03.2 - Lávka v km 8,100 -...'!F37</f>
        <v>0</v>
      </c>
      <c r="BC212" s="139">
        <f>'03.2 - Lávka v km 8,100 -...'!F38</f>
        <v>0</v>
      </c>
      <c r="BD212" s="141">
        <f>'03.2 - Lávka v km 8,100 -...'!F39</f>
        <v>0</v>
      </c>
      <c r="BE212" s="4"/>
      <c r="BT212" s="142" t="s">
        <v>86</v>
      </c>
      <c r="BV212" s="142" t="s">
        <v>78</v>
      </c>
      <c r="BW212" s="142" t="s">
        <v>372</v>
      </c>
      <c r="BX212" s="142" t="s">
        <v>366</v>
      </c>
      <c r="CL212" s="142" t="s">
        <v>1</v>
      </c>
    </row>
    <row r="213" s="4" customFormat="1" ht="16.5" customHeight="1">
      <c r="A213" s="120" t="s">
        <v>80</v>
      </c>
      <c r="B213" s="71"/>
      <c r="C213" s="134"/>
      <c r="D213" s="134"/>
      <c r="E213" s="135" t="s">
        <v>373</v>
      </c>
      <c r="F213" s="135"/>
      <c r="G213" s="135"/>
      <c r="H213" s="135"/>
      <c r="I213" s="135"/>
      <c r="J213" s="134"/>
      <c r="K213" s="135" t="s">
        <v>374</v>
      </c>
      <c r="L213" s="135"/>
      <c r="M213" s="135"/>
      <c r="N213" s="135"/>
      <c r="O213" s="135"/>
      <c r="P213" s="135"/>
      <c r="Q213" s="135"/>
      <c r="R213" s="135"/>
      <c r="S213" s="135"/>
      <c r="T213" s="135"/>
      <c r="U213" s="135"/>
      <c r="V213" s="135"/>
      <c r="W213" s="135"/>
      <c r="X213" s="135"/>
      <c r="Y213" s="135"/>
      <c r="Z213" s="135"/>
      <c r="AA213" s="135"/>
      <c r="AB213" s="135"/>
      <c r="AC213" s="135"/>
      <c r="AD213" s="135"/>
      <c r="AE213" s="135"/>
      <c r="AF213" s="135"/>
      <c r="AG213" s="136">
        <f>'03.3 - Lávka v km 8,100 -...'!J32</f>
        <v>0</v>
      </c>
      <c r="AH213" s="134"/>
      <c r="AI213" s="134"/>
      <c r="AJ213" s="134"/>
      <c r="AK213" s="134"/>
      <c r="AL213" s="134"/>
      <c r="AM213" s="134"/>
      <c r="AN213" s="136">
        <f>SUM(AG213,AT213)</f>
        <v>0</v>
      </c>
      <c r="AO213" s="134"/>
      <c r="AP213" s="134"/>
      <c r="AQ213" s="137" t="s">
        <v>93</v>
      </c>
      <c r="AR213" s="73"/>
      <c r="AS213" s="138">
        <v>0</v>
      </c>
      <c r="AT213" s="139">
        <f>ROUND(SUM(AV213:AW213),2)</f>
        <v>0</v>
      </c>
      <c r="AU213" s="140">
        <f>'03.3 - Lávka v km 8,100 -...'!P121</f>
        <v>0</v>
      </c>
      <c r="AV213" s="139">
        <f>'03.3 - Lávka v km 8,100 -...'!J35</f>
        <v>0</v>
      </c>
      <c r="AW213" s="139">
        <f>'03.3 - Lávka v km 8,100 -...'!J36</f>
        <v>0</v>
      </c>
      <c r="AX213" s="139">
        <f>'03.3 - Lávka v km 8,100 -...'!J37</f>
        <v>0</v>
      </c>
      <c r="AY213" s="139">
        <f>'03.3 - Lávka v km 8,100 -...'!J38</f>
        <v>0</v>
      </c>
      <c r="AZ213" s="139">
        <f>'03.3 - Lávka v km 8,100 -...'!F35</f>
        <v>0</v>
      </c>
      <c r="BA213" s="139">
        <f>'03.3 - Lávka v km 8,100 -...'!F36</f>
        <v>0</v>
      </c>
      <c r="BB213" s="139">
        <f>'03.3 - Lávka v km 8,100 -...'!F37</f>
        <v>0</v>
      </c>
      <c r="BC213" s="139">
        <f>'03.3 - Lávka v km 8,100 -...'!F38</f>
        <v>0</v>
      </c>
      <c r="BD213" s="141">
        <f>'03.3 - Lávka v km 8,100 -...'!F39</f>
        <v>0</v>
      </c>
      <c r="BE213" s="4"/>
      <c r="BT213" s="142" t="s">
        <v>86</v>
      </c>
      <c r="BV213" s="142" t="s">
        <v>78</v>
      </c>
      <c r="BW213" s="142" t="s">
        <v>375</v>
      </c>
      <c r="BX213" s="142" t="s">
        <v>366</v>
      </c>
      <c r="CL213" s="142" t="s">
        <v>1</v>
      </c>
    </row>
    <row r="214" s="7" customFormat="1" ht="24.75" customHeight="1">
      <c r="A214" s="120" t="s">
        <v>80</v>
      </c>
      <c r="B214" s="121"/>
      <c r="C214" s="122"/>
      <c r="D214" s="123" t="s">
        <v>376</v>
      </c>
      <c r="E214" s="123"/>
      <c r="F214" s="123"/>
      <c r="G214" s="123"/>
      <c r="H214" s="123"/>
      <c r="I214" s="124"/>
      <c r="J214" s="123" t="s">
        <v>377</v>
      </c>
      <c r="K214" s="123"/>
      <c r="L214" s="123"/>
      <c r="M214" s="123"/>
      <c r="N214" s="123"/>
      <c r="O214" s="123"/>
      <c r="P214" s="123"/>
      <c r="Q214" s="123"/>
      <c r="R214" s="123"/>
      <c r="S214" s="123"/>
      <c r="T214" s="123"/>
      <c r="U214" s="123"/>
      <c r="V214" s="123"/>
      <c r="W214" s="123"/>
      <c r="X214" s="123"/>
      <c r="Y214" s="123"/>
      <c r="Z214" s="123"/>
      <c r="AA214" s="123"/>
      <c r="AB214" s="123"/>
      <c r="AC214" s="123"/>
      <c r="AD214" s="123"/>
      <c r="AE214" s="123"/>
      <c r="AF214" s="123"/>
      <c r="AG214" s="125">
        <f>'SO 93-71-01 - Děčín Prost...'!J30</f>
        <v>0</v>
      </c>
      <c r="AH214" s="124"/>
      <c r="AI214" s="124"/>
      <c r="AJ214" s="124"/>
      <c r="AK214" s="124"/>
      <c r="AL214" s="124"/>
      <c r="AM214" s="124"/>
      <c r="AN214" s="125">
        <f>SUM(AG214,AT214)</f>
        <v>0</v>
      </c>
      <c r="AO214" s="124"/>
      <c r="AP214" s="124"/>
      <c r="AQ214" s="126" t="s">
        <v>83</v>
      </c>
      <c r="AR214" s="127"/>
      <c r="AS214" s="128">
        <v>0</v>
      </c>
      <c r="AT214" s="129">
        <f>ROUND(SUM(AV214:AW214),2)</f>
        <v>0</v>
      </c>
      <c r="AU214" s="130">
        <f>'SO 93-71-01 - Děčín Prost...'!P116</f>
        <v>0</v>
      </c>
      <c r="AV214" s="129">
        <f>'SO 93-71-01 - Děčín Prost...'!J33</f>
        <v>0</v>
      </c>
      <c r="AW214" s="129">
        <f>'SO 93-71-01 - Děčín Prost...'!J34</f>
        <v>0</v>
      </c>
      <c r="AX214" s="129">
        <f>'SO 93-71-01 - Děčín Prost...'!J35</f>
        <v>0</v>
      </c>
      <c r="AY214" s="129">
        <f>'SO 93-71-01 - Děčín Prost...'!J36</f>
        <v>0</v>
      </c>
      <c r="AZ214" s="129">
        <f>'SO 93-71-01 - Děčín Prost...'!F33</f>
        <v>0</v>
      </c>
      <c r="BA214" s="129">
        <f>'SO 93-71-01 - Děčín Prost...'!F34</f>
        <v>0</v>
      </c>
      <c r="BB214" s="129">
        <f>'SO 93-71-01 - Děčín Prost...'!F35</f>
        <v>0</v>
      </c>
      <c r="BC214" s="129">
        <f>'SO 93-71-01 - Děčín Prost...'!F36</f>
        <v>0</v>
      </c>
      <c r="BD214" s="131">
        <f>'SO 93-71-01 - Děčín Prost...'!F37</f>
        <v>0</v>
      </c>
      <c r="BE214" s="7"/>
      <c r="BT214" s="132" t="s">
        <v>84</v>
      </c>
      <c r="BV214" s="132" t="s">
        <v>78</v>
      </c>
      <c r="BW214" s="132" t="s">
        <v>378</v>
      </c>
      <c r="BX214" s="132" t="s">
        <v>5</v>
      </c>
      <c r="CL214" s="132" t="s">
        <v>1</v>
      </c>
      <c r="CM214" s="132" t="s">
        <v>86</v>
      </c>
    </row>
    <row r="215" s="7" customFormat="1" ht="24.75" customHeight="1">
      <c r="A215" s="120" t="s">
        <v>80</v>
      </c>
      <c r="B215" s="121"/>
      <c r="C215" s="122"/>
      <c r="D215" s="123" t="s">
        <v>379</v>
      </c>
      <c r="E215" s="123"/>
      <c r="F215" s="123"/>
      <c r="G215" s="123"/>
      <c r="H215" s="123"/>
      <c r="I215" s="124"/>
      <c r="J215" s="123" t="s">
        <v>380</v>
      </c>
      <c r="K215" s="123"/>
      <c r="L215" s="123"/>
      <c r="M215" s="123"/>
      <c r="N215" s="123"/>
      <c r="O215" s="123"/>
      <c r="P215" s="123"/>
      <c r="Q215" s="123"/>
      <c r="R215" s="123"/>
      <c r="S215" s="123"/>
      <c r="T215" s="123"/>
      <c r="U215" s="123"/>
      <c r="V215" s="123"/>
      <c r="W215" s="123"/>
      <c r="X215" s="123"/>
      <c r="Y215" s="123"/>
      <c r="Z215" s="123"/>
      <c r="AA215" s="123"/>
      <c r="AB215" s="123"/>
      <c r="AC215" s="123"/>
      <c r="AD215" s="123"/>
      <c r="AE215" s="123"/>
      <c r="AF215" s="123"/>
      <c r="AG215" s="125">
        <f>'SO 93-76-01 - Děčín Prost...'!J30</f>
        <v>0</v>
      </c>
      <c r="AH215" s="124"/>
      <c r="AI215" s="124"/>
      <c r="AJ215" s="124"/>
      <c r="AK215" s="124"/>
      <c r="AL215" s="124"/>
      <c r="AM215" s="124"/>
      <c r="AN215" s="125">
        <f>SUM(AG215,AT215)</f>
        <v>0</v>
      </c>
      <c r="AO215" s="124"/>
      <c r="AP215" s="124"/>
      <c r="AQ215" s="126" t="s">
        <v>83</v>
      </c>
      <c r="AR215" s="127"/>
      <c r="AS215" s="128">
        <v>0</v>
      </c>
      <c r="AT215" s="129">
        <f>ROUND(SUM(AV215:AW215),2)</f>
        <v>0</v>
      </c>
      <c r="AU215" s="130">
        <f>'SO 93-76-01 - Děčín Prost...'!P116</f>
        <v>0</v>
      </c>
      <c r="AV215" s="129">
        <f>'SO 93-76-01 - Děčín Prost...'!J33</f>
        <v>0</v>
      </c>
      <c r="AW215" s="129">
        <f>'SO 93-76-01 - Děčín Prost...'!J34</f>
        <v>0</v>
      </c>
      <c r="AX215" s="129">
        <f>'SO 93-76-01 - Děčín Prost...'!J35</f>
        <v>0</v>
      </c>
      <c r="AY215" s="129">
        <f>'SO 93-76-01 - Děčín Prost...'!J36</f>
        <v>0</v>
      </c>
      <c r="AZ215" s="129">
        <f>'SO 93-76-01 - Děčín Prost...'!F33</f>
        <v>0</v>
      </c>
      <c r="BA215" s="129">
        <f>'SO 93-76-01 - Děčín Prost...'!F34</f>
        <v>0</v>
      </c>
      <c r="BB215" s="129">
        <f>'SO 93-76-01 - Děčín Prost...'!F35</f>
        <v>0</v>
      </c>
      <c r="BC215" s="129">
        <f>'SO 93-76-01 - Děčín Prost...'!F36</f>
        <v>0</v>
      </c>
      <c r="BD215" s="131">
        <f>'SO 93-76-01 - Děčín Prost...'!F37</f>
        <v>0</v>
      </c>
      <c r="BE215" s="7"/>
      <c r="BT215" s="132" t="s">
        <v>84</v>
      </c>
      <c r="BV215" s="132" t="s">
        <v>78</v>
      </c>
      <c r="BW215" s="132" t="s">
        <v>381</v>
      </c>
      <c r="BX215" s="132" t="s">
        <v>5</v>
      </c>
      <c r="CL215" s="132" t="s">
        <v>1</v>
      </c>
      <c r="CM215" s="132" t="s">
        <v>86</v>
      </c>
    </row>
    <row r="216" s="7" customFormat="1" ht="24.75" customHeight="1">
      <c r="A216" s="120" t="s">
        <v>80</v>
      </c>
      <c r="B216" s="121"/>
      <c r="C216" s="122"/>
      <c r="D216" s="123" t="s">
        <v>382</v>
      </c>
      <c r="E216" s="123"/>
      <c r="F216" s="123"/>
      <c r="G216" s="123"/>
      <c r="H216" s="123"/>
      <c r="I216" s="124"/>
      <c r="J216" s="123" t="s">
        <v>383</v>
      </c>
      <c r="K216" s="123"/>
      <c r="L216" s="123"/>
      <c r="M216" s="123"/>
      <c r="N216" s="123"/>
      <c r="O216" s="123"/>
      <c r="P216" s="123"/>
      <c r="Q216" s="123"/>
      <c r="R216" s="123"/>
      <c r="S216" s="123"/>
      <c r="T216" s="123"/>
      <c r="U216" s="123"/>
      <c r="V216" s="123"/>
      <c r="W216" s="123"/>
      <c r="X216" s="123"/>
      <c r="Y216" s="123"/>
      <c r="Z216" s="123"/>
      <c r="AA216" s="123"/>
      <c r="AB216" s="123"/>
      <c r="AC216" s="123"/>
      <c r="AD216" s="123"/>
      <c r="AE216" s="123"/>
      <c r="AF216" s="123"/>
      <c r="AG216" s="125">
        <f>'SO 93-77-01 - Děčín Prost...'!J30</f>
        <v>0</v>
      </c>
      <c r="AH216" s="124"/>
      <c r="AI216" s="124"/>
      <c r="AJ216" s="124"/>
      <c r="AK216" s="124"/>
      <c r="AL216" s="124"/>
      <c r="AM216" s="124"/>
      <c r="AN216" s="125">
        <f>SUM(AG216,AT216)</f>
        <v>0</v>
      </c>
      <c r="AO216" s="124"/>
      <c r="AP216" s="124"/>
      <c r="AQ216" s="126" t="s">
        <v>83</v>
      </c>
      <c r="AR216" s="127"/>
      <c r="AS216" s="128">
        <v>0</v>
      </c>
      <c r="AT216" s="129">
        <f>ROUND(SUM(AV216:AW216),2)</f>
        <v>0</v>
      </c>
      <c r="AU216" s="130">
        <f>'SO 93-77-01 - Děčín Prost...'!P116</f>
        <v>0</v>
      </c>
      <c r="AV216" s="129">
        <f>'SO 93-77-01 - Děčín Prost...'!J33</f>
        <v>0</v>
      </c>
      <c r="AW216" s="129">
        <f>'SO 93-77-01 - Děčín Prost...'!J34</f>
        <v>0</v>
      </c>
      <c r="AX216" s="129">
        <f>'SO 93-77-01 - Děčín Prost...'!J35</f>
        <v>0</v>
      </c>
      <c r="AY216" s="129">
        <f>'SO 93-77-01 - Děčín Prost...'!J36</f>
        <v>0</v>
      </c>
      <c r="AZ216" s="129">
        <f>'SO 93-77-01 - Děčín Prost...'!F33</f>
        <v>0</v>
      </c>
      <c r="BA216" s="129">
        <f>'SO 93-77-01 - Děčín Prost...'!F34</f>
        <v>0</v>
      </c>
      <c r="BB216" s="129">
        <f>'SO 93-77-01 - Děčín Prost...'!F35</f>
        <v>0</v>
      </c>
      <c r="BC216" s="129">
        <f>'SO 93-77-01 - Děčín Prost...'!F36</f>
        <v>0</v>
      </c>
      <c r="BD216" s="131">
        <f>'SO 93-77-01 - Děčín Prost...'!F37</f>
        <v>0</v>
      </c>
      <c r="BE216" s="7"/>
      <c r="BT216" s="132" t="s">
        <v>84</v>
      </c>
      <c r="BV216" s="132" t="s">
        <v>78</v>
      </c>
      <c r="BW216" s="132" t="s">
        <v>384</v>
      </c>
      <c r="BX216" s="132" t="s">
        <v>5</v>
      </c>
      <c r="CL216" s="132" t="s">
        <v>1</v>
      </c>
      <c r="CM216" s="132" t="s">
        <v>86</v>
      </c>
    </row>
    <row r="217" s="7" customFormat="1" ht="24.75" customHeight="1">
      <c r="A217" s="120" t="s">
        <v>80</v>
      </c>
      <c r="B217" s="121"/>
      <c r="C217" s="122"/>
      <c r="D217" s="123" t="s">
        <v>385</v>
      </c>
      <c r="E217" s="123"/>
      <c r="F217" s="123"/>
      <c r="G217" s="123"/>
      <c r="H217" s="123"/>
      <c r="I217" s="124"/>
      <c r="J217" s="123" t="s">
        <v>386</v>
      </c>
      <c r="K217" s="123"/>
      <c r="L217" s="123"/>
      <c r="M217" s="123"/>
      <c r="N217" s="123"/>
      <c r="O217" s="123"/>
      <c r="P217" s="123"/>
      <c r="Q217" s="123"/>
      <c r="R217" s="123"/>
      <c r="S217" s="123"/>
      <c r="T217" s="123"/>
      <c r="U217" s="123"/>
      <c r="V217" s="123"/>
      <c r="W217" s="123"/>
      <c r="X217" s="123"/>
      <c r="Y217" s="123"/>
      <c r="Z217" s="123"/>
      <c r="AA217" s="123"/>
      <c r="AB217" s="123"/>
      <c r="AC217" s="123"/>
      <c r="AD217" s="123"/>
      <c r="AE217" s="123"/>
      <c r="AF217" s="123"/>
      <c r="AG217" s="125">
        <f>'SO 98-98 - Všeobecný objekt'!J30</f>
        <v>0</v>
      </c>
      <c r="AH217" s="124"/>
      <c r="AI217" s="124"/>
      <c r="AJ217" s="124"/>
      <c r="AK217" s="124"/>
      <c r="AL217" s="124"/>
      <c r="AM217" s="124"/>
      <c r="AN217" s="125">
        <f>SUM(AG217,AT217)</f>
        <v>0</v>
      </c>
      <c r="AO217" s="124"/>
      <c r="AP217" s="124"/>
      <c r="AQ217" s="126" t="s">
        <v>83</v>
      </c>
      <c r="AR217" s="127"/>
      <c r="AS217" s="144">
        <v>0</v>
      </c>
      <c r="AT217" s="145">
        <f>ROUND(SUM(AV217:AW217),2)</f>
        <v>0</v>
      </c>
      <c r="AU217" s="146">
        <f>'SO 98-98 - Všeobecný objekt'!P116</f>
        <v>0</v>
      </c>
      <c r="AV217" s="145">
        <f>'SO 98-98 - Všeobecný objekt'!J33</f>
        <v>0</v>
      </c>
      <c r="AW217" s="145">
        <f>'SO 98-98 - Všeobecný objekt'!J34</f>
        <v>0</v>
      </c>
      <c r="AX217" s="145">
        <f>'SO 98-98 - Všeobecný objekt'!J35</f>
        <v>0</v>
      </c>
      <c r="AY217" s="145">
        <f>'SO 98-98 - Všeobecný objekt'!J36</f>
        <v>0</v>
      </c>
      <c r="AZ217" s="145">
        <f>'SO 98-98 - Všeobecný objekt'!F33</f>
        <v>0</v>
      </c>
      <c r="BA217" s="145">
        <f>'SO 98-98 - Všeobecný objekt'!F34</f>
        <v>0</v>
      </c>
      <c r="BB217" s="145">
        <f>'SO 98-98 - Všeobecný objekt'!F35</f>
        <v>0</v>
      </c>
      <c r="BC217" s="145">
        <f>'SO 98-98 - Všeobecný objekt'!F36</f>
        <v>0</v>
      </c>
      <c r="BD217" s="147">
        <f>'SO 98-98 - Všeobecný objekt'!F37</f>
        <v>0</v>
      </c>
      <c r="BE217" s="7"/>
      <c r="BT217" s="132" t="s">
        <v>84</v>
      </c>
      <c r="BV217" s="132" t="s">
        <v>78</v>
      </c>
      <c r="BW217" s="132" t="s">
        <v>387</v>
      </c>
      <c r="BX217" s="132" t="s">
        <v>5</v>
      </c>
      <c r="CL217" s="132" t="s">
        <v>1</v>
      </c>
      <c r="CM217" s="132" t="s">
        <v>86</v>
      </c>
    </row>
    <row r="218" s="2" customFormat="1" ht="30" customHeight="1">
      <c r="A218" s="39"/>
      <c r="B218" s="40"/>
      <c r="C218" s="41"/>
      <c r="D218" s="41"/>
      <c r="E218" s="41"/>
      <c r="F218" s="41"/>
      <c r="G218" s="41"/>
      <c r="H218" s="41"/>
      <c r="I218" s="41"/>
      <c r="J218" s="41"/>
      <c r="K218" s="41"/>
      <c r="L218" s="41"/>
      <c r="M218" s="41"/>
      <c r="N218" s="41"/>
      <c r="O218" s="41"/>
      <c r="P218" s="41"/>
      <c r="Q218" s="41"/>
      <c r="R218" s="41"/>
      <c r="S218" s="41"/>
      <c r="T218" s="41"/>
      <c r="U218" s="41"/>
      <c r="V218" s="41"/>
      <c r="W218" s="41"/>
      <c r="X218" s="41"/>
      <c r="Y218" s="41"/>
      <c r="Z218" s="41"/>
      <c r="AA218" s="41"/>
      <c r="AB218" s="41"/>
      <c r="AC218" s="41"/>
      <c r="AD218" s="41"/>
      <c r="AE218" s="41"/>
      <c r="AF218" s="41"/>
      <c r="AG218" s="41"/>
      <c r="AH218" s="41"/>
      <c r="AI218" s="41"/>
      <c r="AJ218" s="41"/>
      <c r="AK218" s="41"/>
      <c r="AL218" s="41"/>
      <c r="AM218" s="41"/>
      <c r="AN218" s="41"/>
      <c r="AO218" s="41"/>
      <c r="AP218" s="41"/>
      <c r="AQ218" s="41"/>
      <c r="AR218" s="45"/>
      <c r="AS218" s="39"/>
      <c r="AT218" s="39"/>
      <c r="AU218" s="39"/>
      <c r="AV218" s="39"/>
      <c r="AW218" s="39"/>
      <c r="AX218" s="39"/>
      <c r="AY218" s="39"/>
      <c r="AZ218" s="39"/>
      <c r="BA218" s="39"/>
      <c r="BB218" s="39"/>
      <c r="BC218" s="39"/>
      <c r="BD218" s="39"/>
      <c r="BE218" s="39"/>
    </row>
    <row r="219" s="2" customFormat="1" ht="6.96" customHeight="1">
      <c r="A219" s="39"/>
      <c r="B219" s="67"/>
      <c r="C219" s="68"/>
      <c r="D219" s="68"/>
      <c r="E219" s="68"/>
      <c r="F219" s="68"/>
      <c r="G219" s="68"/>
      <c r="H219" s="68"/>
      <c r="I219" s="68"/>
      <c r="J219" s="68"/>
      <c r="K219" s="68"/>
      <c r="L219" s="68"/>
      <c r="M219" s="68"/>
      <c r="N219" s="68"/>
      <c r="O219" s="68"/>
      <c r="P219" s="68"/>
      <c r="Q219" s="68"/>
      <c r="R219" s="68"/>
      <c r="S219" s="68"/>
      <c r="T219" s="68"/>
      <c r="U219" s="68"/>
      <c r="V219" s="68"/>
      <c r="W219" s="68"/>
      <c r="X219" s="68"/>
      <c r="Y219" s="68"/>
      <c r="Z219" s="68"/>
      <c r="AA219" s="68"/>
      <c r="AB219" s="68"/>
      <c r="AC219" s="68"/>
      <c r="AD219" s="68"/>
      <c r="AE219" s="68"/>
      <c r="AF219" s="68"/>
      <c r="AG219" s="68"/>
      <c r="AH219" s="68"/>
      <c r="AI219" s="68"/>
      <c r="AJ219" s="68"/>
      <c r="AK219" s="68"/>
      <c r="AL219" s="68"/>
      <c r="AM219" s="68"/>
      <c r="AN219" s="68"/>
      <c r="AO219" s="68"/>
      <c r="AP219" s="68"/>
      <c r="AQ219" s="68"/>
      <c r="AR219" s="45"/>
      <c r="AS219" s="39"/>
      <c r="AT219" s="39"/>
      <c r="AU219" s="39"/>
      <c r="AV219" s="39"/>
      <c r="AW219" s="39"/>
      <c r="AX219" s="39"/>
      <c r="AY219" s="39"/>
      <c r="AZ219" s="39"/>
      <c r="BA219" s="39"/>
      <c r="BB219" s="39"/>
      <c r="BC219" s="39"/>
      <c r="BD219" s="39"/>
      <c r="BE219" s="39"/>
    </row>
  </sheetData>
  <sheetProtection sheet="1" formatColumns="0" formatRows="0" objects="1" scenarios="1" spinCount="100000" saltValue="uauIZ4T1hcmGjT6hMyFVyTtdgHRjN0ifMI+6Mr/eb3wQJX3jGOIUsIL3gHhCuuELkhal/BkNURsVrvXBCR8R9g==" hashValue="NbYGlrWHR8+GTECPKIzk8xbAck/l+ZpNF7cvm0sLq6pVMy9DFkq3mgN3crocUNZOFNOCdieDXw3y+Vnv4jnFmw==" algorithmName="SHA-512" password="CC35"/>
  <mergeCells count="530">
    <mergeCell ref="BE5:BE34"/>
    <mergeCell ref="K5:AO5"/>
    <mergeCell ref="K6:AO6"/>
    <mergeCell ref="E14:AJ14"/>
    <mergeCell ref="E23:AN23"/>
    <mergeCell ref="AK26:AO26"/>
    <mergeCell ref="L28:P28"/>
    <mergeCell ref="W28:AE28"/>
    <mergeCell ref="AK28:AO28"/>
    <mergeCell ref="W29:AE29"/>
    <mergeCell ref="L29:P29"/>
    <mergeCell ref="AK29:AO29"/>
    <mergeCell ref="AK30:AO30"/>
    <mergeCell ref="L30:P30"/>
    <mergeCell ref="W30:AE30"/>
    <mergeCell ref="L31:P31"/>
    <mergeCell ref="W31:AE31"/>
    <mergeCell ref="AK31:AO31"/>
    <mergeCell ref="AK32:AO32"/>
    <mergeCell ref="L32:P32"/>
    <mergeCell ref="W32:AE32"/>
    <mergeCell ref="AK33:AO33"/>
    <mergeCell ref="L33:P33"/>
    <mergeCell ref="W33:AE33"/>
    <mergeCell ref="AK35:AO35"/>
    <mergeCell ref="X35:AB35"/>
    <mergeCell ref="AR2:BE2"/>
    <mergeCell ref="AG101:AM101"/>
    <mergeCell ref="AN101:AP101"/>
    <mergeCell ref="AN102:AP102"/>
    <mergeCell ref="AG102:AM102"/>
    <mergeCell ref="AN103:AP103"/>
    <mergeCell ref="AG103:AM103"/>
    <mergeCell ref="AN104:AP104"/>
    <mergeCell ref="AG104:AM104"/>
    <mergeCell ref="AN105:AP105"/>
    <mergeCell ref="AG105:AM105"/>
    <mergeCell ref="AN106:AP106"/>
    <mergeCell ref="AG106:AM106"/>
    <mergeCell ref="AN107:AP107"/>
    <mergeCell ref="AG107:AM107"/>
    <mergeCell ref="AN108:AP108"/>
    <mergeCell ref="AG108:AM108"/>
    <mergeCell ref="AN109:AP109"/>
    <mergeCell ref="AG109:AM109"/>
    <mergeCell ref="AN110:AP110"/>
    <mergeCell ref="AG110:AM110"/>
    <mergeCell ref="AN111:AP111"/>
    <mergeCell ref="AG111:AM111"/>
    <mergeCell ref="AG112:AM112"/>
    <mergeCell ref="AN112:AP112"/>
    <mergeCell ref="AN113:AP113"/>
    <mergeCell ref="AG113:AM113"/>
    <mergeCell ref="AG114:AM114"/>
    <mergeCell ref="AN114:AP114"/>
    <mergeCell ref="AG115:AM115"/>
    <mergeCell ref="AN115:AP115"/>
    <mergeCell ref="AG116:AM116"/>
    <mergeCell ref="AN116:AP116"/>
    <mergeCell ref="AN117:AP117"/>
    <mergeCell ref="AG117:AM117"/>
    <mergeCell ref="AG118:AM118"/>
    <mergeCell ref="AN118:AP118"/>
    <mergeCell ref="AN119:AP119"/>
    <mergeCell ref="AG119:AM119"/>
    <mergeCell ref="AN120:AP120"/>
    <mergeCell ref="AG120:AM120"/>
    <mergeCell ref="AG121:AM121"/>
    <mergeCell ref="AN121:AP121"/>
    <mergeCell ref="AN122:AP122"/>
    <mergeCell ref="AG122:AM122"/>
    <mergeCell ref="AN123:AP123"/>
    <mergeCell ref="AG123:AM123"/>
    <mergeCell ref="AN124:AP124"/>
    <mergeCell ref="AG124:AM124"/>
    <mergeCell ref="AN125:AP125"/>
    <mergeCell ref="AG125:AM125"/>
    <mergeCell ref="AN126:AP126"/>
    <mergeCell ref="AG126:AM126"/>
    <mergeCell ref="AN127:AP127"/>
    <mergeCell ref="AG127:AM127"/>
    <mergeCell ref="AN128:AP128"/>
    <mergeCell ref="AG128:AM128"/>
    <mergeCell ref="AN129:AP129"/>
    <mergeCell ref="AG129:AM129"/>
    <mergeCell ref="AG130:AM130"/>
    <mergeCell ref="AN130:AP130"/>
    <mergeCell ref="AG131:AM131"/>
    <mergeCell ref="AN131:AP131"/>
    <mergeCell ref="AN132:AP132"/>
    <mergeCell ref="AG132:AM132"/>
    <mergeCell ref="AN133:AP133"/>
    <mergeCell ref="AG133:AM133"/>
    <mergeCell ref="AN134:AP134"/>
    <mergeCell ref="AG134:AM134"/>
    <mergeCell ref="AN135:AP135"/>
    <mergeCell ref="AG135:AM135"/>
    <mergeCell ref="AN136:AP136"/>
    <mergeCell ref="AG136:AM136"/>
    <mergeCell ref="AG137:AM137"/>
    <mergeCell ref="AN137:AP137"/>
    <mergeCell ref="AG138:AM138"/>
    <mergeCell ref="AN138:AP138"/>
    <mergeCell ref="AN139:AP139"/>
    <mergeCell ref="AG139:AM139"/>
    <mergeCell ref="AN140:AP140"/>
    <mergeCell ref="AG140:AM140"/>
    <mergeCell ref="AG141:AM141"/>
    <mergeCell ref="AN141:AP141"/>
    <mergeCell ref="AG142:AM142"/>
    <mergeCell ref="AN142:AP142"/>
    <mergeCell ref="AG143:AM143"/>
    <mergeCell ref="AN143:AP143"/>
    <mergeCell ref="AG144:AM144"/>
    <mergeCell ref="AN144:AP144"/>
    <mergeCell ref="AG145:AM145"/>
    <mergeCell ref="AN145:AP145"/>
    <mergeCell ref="AN146:AP146"/>
    <mergeCell ref="AG146:AM146"/>
    <mergeCell ref="AN147:AP147"/>
    <mergeCell ref="AG147:AM147"/>
    <mergeCell ref="AN148:AP148"/>
    <mergeCell ref="AG148:AM148"/>
    <mergeCell ref="AG149:AM149"/>
    <mergeCell ref="AN149:AP149"/>
    <mergeCell ref="AG150:AM150"/>
    <mergeCell ref="AN150:AP150"/>
    <mergeCell ref="AG151:AM151"/>
    <mergeCell ref="AN151:AP151"/>
    <mergeCell ref="AG152:AM152"/>
    <mergeCell ref="AN152:AP152"/>
    <mergeCell ref="AN153:AP153"/>
    <mergeCell ref="AG153:AM153"/>
    <mergeCell ref="AG154:AM154"/>
    <mergeCell ref="AN154:AP154"/>
    <mergeCell ref="AN155:AP155"/>
    <mergeCell ref="AG155:AM155"/>
    <mergeCell ref="AN156:AP156"/>
    <mergeCell ref="AG156:AM156"/>
    <mergeCell ref="AN157:AP157"/>
    <mergeCell ref="AG157:AM157"/>
    <mergeCell ref="AN158:AP158"/>
    <mergeCell ref="AG158:AM158"/>
    <mergeCell ref="AN159:AP159"/>
    <mergeCell ref="AG159:AM159"/>
    <mergeCell ref="AG160:AM160"/>
    <mergeCell ref="AN160:AP160"/>
    <mergeCell ref="AG161:AM161"/>
    <mergeCell ref="AN161:AP161"/>
    <mergeCell ref="AN162:AP162"/>
    <mergeCell ref="AG162:AM162"/>
    <mergeCell ref="AN163:AP163"/>
    <mergeCell ref="AG163:AM163"/>
    <mergeCell ref="AN164:AP164"/>
    <mergeCell ref="AG164:AM164"/>
    <mergeCell ref="AN165:AP165"/>
    <mergeCell ref="AG165:AM165"/>
    <mergeCell ref="AN166:AP166"/>
    <mergeCell ref="AG166:AM166"/>
    <mergeCell ref="AG167:AM167"/>
    <mergeCell ref="AN167:AP167"/>
    <mergeCell ref="AN168:AP168"/>
    <mergeCell ref="AG168:AM168"/>
    <mergeCell ref="AN169:AP169"/>
    <mergeCell ref="AG169:AM169"/>
    <mergeCell ref="AN170:AP170"/>
    <mergeCell ref="AG170:AM170"/>
    <mergeCell ref="AG171:AM171"/>
    <mergeCell ref="AN171:AP171"/>
    <mergeCell ref="AN172:AP172"/>
    <mergeCell ref="AG172:AM172"/>
    <mergeCell ref="AN173:AP173"/>
    <mergeCell ref="AG173:AM173"/>
    <mergeCell ref="AN174:AP174"/>
    <mergeCell ref="AG174:AM174"/>
    <mergeCell ref="AN175:AP175"/>
    <mergeCell ref="AG175:AM175"/>
    <mergeCell ref="AN176:AP176"/>
    <mergeCell ref="AG176:AM176"/>
    <mergeCell ref="AG177:AM177"/>
    <mergeCell ref="AN177:AP177"/>
    <mergeCell ref="AG178:AM178"/>
    <mergeCell ref="AN178:AP178"/>
    <mergeCell ref="AN179:AP179"/>
    <mergeCell ref="AG179:AM179"/>
    <mergeCell ref="AN180:AP180"/>
    <mergeCell ref="AG180:AM180"/>
    <mergeCell ref="AG181:AM181"/>
    <mergeCell ref="AN181:AP181"/>
    <mergeCell ref="AG182:AM182"/>
    <mergeCell ref="AN182:AP182"/>
    <mergeCell ref="AG183:AM183"/>
    <mergeCell ref="AN183:AP183"/>
    <mergeCell ref="AG184:AM184"/>
    <mergeCell ref="AN184:AP184"/>
    <mergeCell ref="AG185:AM185"/>
    <mergeCell ref="AN185:AP185"/>
    <mergeCell ref="AN186:AP186"/>
    <mergeCell ref="AG186:AM186"/>
    <mergeCell ref="AN187:AP187"/>
    <mergeCell ref="AG187:AM187"/>
    <mergeCell ref="AN188:AP188"/>
    <mergeCell ref="AG188:AM188"/>
    <mergeCell ref="AG189:AM189"/>
    <mergeCell ref="AN189:AP189"/>
    <mergeCell ref="AG190:AM190"/>
    <mergeCell ref="AN190:AP190"/>
    <mergeCell ref="L85:AO85"/>
    <mergeCell ref="C92:G92"/>
    <mergeCell ref="I92:AF92"/>
    <mergeCell ref="D95:H95"/>
    <mergeCell ref="J95:AF95"/>
    <mergeCell ref="J96:AF96"/>
    <mergeCell ref="D96:H96"/>
    <mergeCell ref="D97:H97"/>
    <mergeCell ref="J97:AF97"/>
    <mergeCell ref="K98:AF98"/>
    <mergeCell ref="E98:I98"/>
    <mergeCell ref="K99:AF99"/>
    <mergeCell ref="E99:I99"/>
    <mergeCell ref="J100:AF100"/>
    <mergeCell ref="D100:H100"/>
    <mergeCell ref="D101:H101"/>
    <mergeCell ref="J101:AF101"/>
    <mergeCell ref="D102:H102"/>
    <mergeCell ref="J102:AF102"/>
    <mergeCell ref="J103:AF103"/>
    <mergeCell ref="D103:H103"/>
    <mergeCell ref="AM87:AN87"/>
    <mergeCell ref="AS89:AT91"/>
    <mergeCell ref="AM89:AP89"/>
    <mergeCell ref="AM90:AP90"/>
    <mergeCell ref="AN92:AP92"/>
    <mergeCell ref="AG92:AM92"/>
    <mergeCell ref="AN95:AP95"/>
    <mergeCell ref="AG95:AM95"/>
    <mergeCell ref="AN96:AP96"/>
    <mergeCell ref="AG96:AM96"/>
    <mergeCell ref="AG97:AM97"/>
    <mergeCell ref="AN97:AP97"/>
    <mergeCell ref="AN98:AP98"/>
    <mergeCell ref="AG98:AM98"/>
    <mergeCell ref="AN99:AP99"/>
    <mergeCell ref="AG99:AM99"/>
    <mergeCell ref="AG100:AM100"/>
    <mergeCell ref="AN100:AP100"/>
    <mergeCell ref="AG94:AM94"/>
    <mergeCell ref="AN94:AP94"/>
    <mergeCell ref="AG191:AM191"/>
    <mergeCell ref="AN191:AP191"/>
    <mergeCell ref="AG192:AM192"/>
    <mergeCell ref="AN192:AP192"/>
    <mergeCell ref="AN193:AP193"/>
    <mergeCell ref="AG193:AM193"/>
    <mergeCell ref="AG194:AM194"/>
    <mergeCell ref="AN194:AP194"/>
    <mergeCell ref="AN195:AP195"/>
    <mergeCell ref="AG195:AM195"/>
    <mergeCell ref="AN196:AP196"/>
    <mergeCell ref="AG196:AM196"/>
    <mergeCell ref="AN197:AP197"/>
    <mergeCell ref="AG197:AM197"/>
    <mergeCell ref="AN198:AP198"/>
    <mergeCell ref="AG198:AM198"/>
    <mergeCell ref="AN199:AP199"/>
    <mergeCell ref="AG199:AM199"/>
    <mergeCell ref="AG200:AM200"/>
    <mergeCell ref="AN200:AP200"/>
    <mergeCell ref="AG201:AM201"/>
    <mergeCell ref="AN201:AP201"/>
    <mergeCell ref="AG202:AM202"/>
    <mergeCell ref="AN202:AP202"/>
    <mergeCell ref="AG203:AM203"/>
    <mergeCell ref="AN203:AP203"/>
    <mergeCell ref="AN204:AP204"/>
    <mergeCell ref="AG204:AM204"/>
    <mergeCell ref="AN205:AP205"/>
    <mergeCell ref="AG205:AM205"/>
    <mergeCell ref="AN206:AP206"/>
    <mergeCell ref="AG206:AM206"/>
    <mergeCell ref="AG207:AM207"/>
    <mergeCell ref="AN207:AP207"/>
    <mergeCell ref="AG208:AM208"/>
    <mergeCell ref="AN208:AP208"/>
    <mergeCell ref="AN209:AP209"/>
    <mergeCell ref="AG209:AM209"/>
    <mergeCell ref="AN210:AP210"/>
    <mergeCell ref="AG210:AM210"/>
    <mergeCell ref="AN211:AP211"/>
    <mergeCell ref="AG211:AM211"/>
    <mergeCell ref="AG212:AM212"/>
    <mergeCell ref="AN212:AP212"/>
    <mergeCell ref="AN213:AP213"/>
    <mergeCell ref="AG213:AM213"/>
    <mergeCell ref="AN214:AP214"/>
    <mergeCell ref="AG214:AM214"/>
    <mergeCell ref="AG215:AM215"/>
    <mergeCell ref="AN215:AP215"/>
    <mergeCell ref="AN216:AP216"/>
    <mergeCell ref="AG216:AM216"/>
    <mergeCell ref="AN217:AP217"/>
    <mergeCell ref="AG217:AM217"/>
    <mergeCell ref="K104:AF104"/>
    <mergeCell ref="E104:I104"/>
    <mergeCell ref="L105:AF105"/>
    <mergeCell ref="F105:J105"/>
    <mergeCell ref="L106:AF106"/>
    <mergeCell ref="F106:J106"/>
    <mergeCell ref="L107:AF107"/>
    <mergeCell ref="F107:J107"/>
    <mergeCell ref="L108:AF108"/>
    <mergeCell ref="F108:J108"/>
    <mergeCell ref="L109:AF109"/>
    <mergeCell ref="F109:J109"/>
    <mergeCell ref="K110:AF110"/>
    <mergeCell ref="E110:I110"/>
    <mergeCell ref="D111:H111"/>
    <mergeCell ref="J111:AF111"/>
    <mergeCell ref="K112:AF112"/>
    <mergeCell ref="E112:I112"/>
    <mergeCell ref="K113:AF113"/>
    <mergeCell ref="E113:I113"/>
    <mergeCell ref="J114:AF114"/>
    <mergeCell ref="K115:AF115"/>
    <mergeCell ref="K116:AF116"/>
    <mergeCell ref="J117:AF117"/>
    <mergeCell ref="K118:AF118"/>
    <mergeCell ref="K119:AF119"/>
    <mergeCell ref="J120:AF120"/>
    <mergeCell ref="K121:AF121"/>
    <mergeCell ref="K122:AF122"/>
    <mergeCell ref="J123:AF123"/>
    <mergeCell ref="K124:AF124"/>
    <mergeCell ref="K125:AF125"/>
    <mergeCell ref="K126:AF126"/>
    <mergeCell ref="J127:AF127"/>
    <mergeCell ref="K128:AF128"/>
    <mergeCell ref="K129:AF129"/>
    <mergeCell ref="K130:AF130"/>
    <mergeCell ref="J131:AF131"/>
    <mergeCell ref="K132:AF132"/>
    <mergeCell ref="K133:AF133"/>
    <mergeCell ref="J134:AF134"/>
    <mergeCell ref="K135:AF135"/>
    <mergeCell ref="K136:AF136"/>
    <mergeCell ref="J137:AF137"/>
    <mergeCell ref="K138:AF138"/>
    <mergeCell ref="K139:AF139"/>
    <mergeCell ref="J140:AF140"/>
    <mergeCell ref="K141:AF141"/>
    <mergeCell ref="K142:AF142"/>
    <mergeCell ref="J143:AF143"/>
    <mergeCell ref="K144:AF144"/>
    <mergeCell ref="K145:AF145"/>
    <mergeCell ref="J146:AF146"/>
    <mergeCell ref="K147:AF147"/>
    <mergeCell ref="K148:AF148"/>
    <mergeCell ref="J149:AF149"/>
    <mergeCell ref="K150:AF150"/>
    <mergeCell ref="K151:AF151"/>
    <mergeCell ref="J152:AF152"/>
    <mergeCell ref="K153:AF153"/>
    <mergeCell ref="D114:H114"/>
    <mergeCell ref="E115:I115"/>
    <mergeCell ref="E116:I116"/>
    <mergeCell ref="D117:H117"/>
    <mergeCell ref="E118:I118"/>
    <mergeCell ref="E119:I119"/>
    <mergeCell ref="D120:H120"/>
    <mergeCell ref="E121:I121"/>
    <mergeCell ref="E122:I122"/>
    <mergeCell ref="D123:H123"/>
    <mergeCell ref="E124:I124"/>
    <mergeCell ref="E125:I125"/>
    <mergeCell ref="E126:I126"/>
    <mergeCell ref="D127:H127"/>
    <mergeCell ref="E128:I128"/>
    <mergeCell ref="E129:I129"/>
    <mergeCell ref="E130:I130"/>
    <mergeCell ref="D131:H131"/>
    <mergeCell ref="E132:I132"/>
    <mergeCell ref="E133:I133"/>
    <mergeCell ref="K154:AF154"/>
    <mergeCell ref="J155:AF155"/>
    <mergeCell ref="K156:AF156"/>
    <mergeCell ref="K157:AF157"/>
    <mergeCell ref="J158:AF158"/>
    <mergeCell ref="K159:AF159"/>
    <mergeCell ref="K160:AF160"/>
    <mergeCell ref="J161:AF161"/>
    <mergeCell ref="K162:AF162"/>
    <mergeCell ref="K163:AF163"/>
    <mergeCell ref="J164:AF164"/>
    <mergeCell ref="K165:AF165"/>
    <mergeCell ref="K166:AF166"/>
    <mergeCell ref="J167:AF167"/>
    <mergeCell ref="K168:AF168"/>
    <mergeCell ref="K169:AF169"/>
    <mergeCell ref="J170:AF170"/>
    <mergeCell ref="K171:AF171"/>
    <mergeCell ref="K172:AF172"/>
    <mergeCell ref="J173:AF173"/>
    <mergeCell ref="D134:H134"/>
    <mergeCell ref="E135:I135"/>
    <mergeCell ref="E136:I136"/>
    <mergeCell ref="D137:H137"/>
    <mergeCell ref="E138:I138"/>
    <mergeCell ref="E139:I139"/>
    <mergeCell ref="D140:H140"/>
    <mergeCell ref="E141:I141"/>
    <mergeCell ref="E142:I142"/>
    <mergeCell ref="D143:H143"/>
    <mergeCell ref="E144:I144"/>
    <mergeCell ref="E145:I145"/>
    <mergeCell ref="D146:H146"/>
    <mergeCell ref="E147:I147"/>
    <mergeCell ref="E148:I148"/>
    <mergeCell ref="D149:H149"/>
    <mergeCell ref="E150:I150"/>
    <mergeCell ref="E151:I151"/>
    <mergeCell ref="D152:H152"/>
    <mergeCell ref="E153:I153"/>
    <mergeCell ref="E154:I154"/>
    <mergeCell ref="D155:H155"/>
    <mergeCell ref="E156:I156"/>
    <mergeCell ref="E157:I157"/>
    <mergeCell ref="D158:H158"/>
    <mergeCell ref="E159:I159"/>
    <mergeCell ref="E160:I160"/>
    <mergeCell ref="D161:H161"/>
    <mergeCell ref="E162:I162"/>
    <mergeCell ref="E163:I163"/>
    <mergeCell ref="D164:H164"/>
    <mergeCell ref="E165:I165"/>
    <mergeCell ref="E166:I166"/>
    <mergeCell ref="D167:H167"/>
    <mergeCell ref="E168:I168"/>
    <mergeCell ref="E169:I169"/>
    <mergeCell ref="D170:H170"/>
    <mergeCell ref="E171:I171"/>
    <mergeCell ref="E172:I172"/>
    <mergeCell ref="D173:H173"/>
    <mergeCell ref="K174:AF174"/>
    <mergeCell ref="K175:AF175"/>
    <mergeCell ref="J176:AF176"/>
    <mergeCell ref="K177:AF177"/>
    <mergeCell ref="K178:AF178"/>
    <mergeCell ref="J179:AF179"/>
    <mergeCell ref="K180:AF180"/>
    <mergeCell ref="K181:AF181"/>
    <mergeCell ref="J182:AF182"/>
    <mergeCell ref="K183:AF183"/>
    <mergeCell ref="K184:AF184"/>
    <mergeCell ref="J185:AF185"/>
    <mergeCell ref="K186:AF186"/>
    <mergeCell ref="K187:AF187"/>
    <mergeCell ref="J188:AF188"/>
    <mergeCell ref="K189:AF189"/>
    <mergeCell ref="K190:AF190"/>
    <mergeCell ref="J191:AF191"/>
    <mergeCell ref="K192:AF192"/>
    <mergeCell ref="K193:AF193"/>
    <mergeCell ref="J194:AF194"/>
    <mergeCell ref="K195:AF195"/>
    <mergeCell ref="K196:AF196"/>
    <mergeCell ref="J197:AF197"/>
    <mergeCell ref="K198:AF198"/>
    <mergeCell ref="K199:AF199"/>
    <mergeCell ref="J200:AF200"/>
    <mergeCell ref="K201:AF201"/>
    <mergeCell ref="K202:AF202"/>
    <mergeCell ref="J203:AF203"/>
    <mergeCell ref="K204:AF204"/>
    <mergeCell ref="K205:AF205"/>
    <mergeCell ref="J206:AF206"/>
    <mergeCell ref="K207:AF207"/>
    <mergeCell ref="K208:AF208"/>
    <mergeCell ref="K209:AF209"/>
    <mergeCell ref="J210:AF210"/>
    <mergeCell ref="K211:AF211"/>
    <mergeCell ref="K212:AF212"/>
    <mergeCell ref="K213:AF213"/>
    <mergeCell ref="J214:AF214"/>
    <mergeCell ref="J215:AF215"/>
    <mergeCell ref="J216:AF216"/>
    <mergeCell ref="J217:AF217"/>
    <mergeCell ref="E174:I174"/>
    <mergeCell ref="E175:I175"/>
    <mergeCell ref="D176:H176"/>
    <mergeCell ref="E177:I177"/>
    <mergeCell ref="E178:I178"/>
    <mergeCell ref="D179:H179"/>
    <mergeCell ref="E180:I180"/>
    <mergeCell ref="E181:I181"/>
    <mergeCell ref="D182:H182"/>
    <mergeCell ref="E183:I183"/>
    <mergeCell ref="E184:I184"/>
    <mergeCell ref="D185:H185"/>
    <mergeCell ref="E186:I186"/>
    <mergeCell ref="E187:I187"/>
    <mergeCell ref="D188:H188"/>
    <mergeCell ref="E189:I189"/>
    <mergeCell ref="E190:I190"/>
    <mergeCell ref="D191:H191"/>
    <mergeCell ref="E192:I192"/>
    <mergeCell ref="E193:I193"/>
    <mergeCell ref="D194:H194"/>
    <mergeCell ref="E195:I195"/>
    <mergeCell ref="E196:I196"/>
    <mergeCell ref="D197:H197"/>
    <mergeCell ref="E198:I198"/>
    <mergeCell ref="E199:I199"/>
    <mergeCell ref="D200:H200"/>
    <mergeCell ref="E201:I201"/>
    <mergeCell ref="E202:I202"/>
    <mergeCell ref="D203:H203"/>
    <mergeCell ref="E204:I204"/>
    <mergeCell ref="E205:I205"/>
    <mergeCell ref="D206:H206"/>
    <mergeCell ref="E207:I207"/>
    <mergeCell ref="E208:I208"/>
    <mergeCell ref="E209:I209"/>
    <mergeCell ref="D210:H210"/>
    <mergeCell ref="E211:I211"/>
    <mergeCell ref="E212:I212"/>
    <mergeCell ref="E213:I213"/>
    <mergeCell ref="D214:H214"/>
    <mergeCell ref="D215:H215"/>
    <mergeCell ref="D216:H216"/>
    <mergeCell ref="D217:H217"/>
  </mergeCells>
  <hyperlinks>
    <hyperlink ref="A95" location="'PS 92-03-11 - Děčín Prost...'!C2" display="/"/>
    <hyperlink ref="A96" location="'PS 92-03-41 - Děčín Prost...'!C2" display="/"/>
    <hyperlink ref="A98" location="'PS 93-01-21 - Děčín Prost...'!C2" display="/"/>
    <hyperlink ref="A99" location="'01 - dodávky URS'!C2" display="/"/>
    <hyperlink ref="A100" location="'SO 92-61-01 - Děčín Prost...'!C2" display="/"/>
    <hyperlink ref="A101" location="'SO 92-71-01 - Děčín Prost...'!C2" display="/"/>
    <hyperlink ref="A102" location="'SO 92-76-01 - Děčín Prost...'!C2" display="/"/>
    <hyperlink ref="A105" location="'SO 01 - SO 01 - 1. TK Pro...'!C2" display="/"/>
    <hyperlink ref="A106" location="'SO 02 - SO 02 - 2. TK Pro...'!C2" display="/"/>
    <hyperlink ref="A107" location="'SO 03 - Souhrnné výkony p...'!C2" display="/"/>
    <hyperlink ref="A108" location="'SO 04 - Následné propraco...'!C2" display="/"/>
    <hyperlink ref="A109" location="'SO 05 - Materiál dodávaný...'!C2" display="/"/>
    <hyperlink ref="A110" location="'2 - VRN'!C2" display="/"/>
    <hyperlink ref="A112" location="'001 - ZRN - most v km 5,838'!C2" display="/"/>
    <hyperlink ref="A113" location="'002 - VRN - most v km 5,948'!C2" display="/"/>
    <hyperlink ref="A115" location="'001 - ZRN - most v km 5,948'!C2" display="/"/>
    <hyperlink ref="A116" location="'002 - VRN - most v km 5,948_01'!C2" display="/"/>
    <hyperlink ref="A118" location="'001 - ZRN - most v km 6,240'!C2" display="/"/>
    <hyperlink ref="A119" location="'002 - VRN - most v km 6,240'!C2" display="/"/>
    <hyperlink ref="A121" location="'001 - ZRN - most v km 6,463'!C2" display="/"/>
    <hyperlink ref="A122" location="'002 - VRN - most v km 6,463'!C2" display="/"/>
    <hyperlink ref="A124" location="'001 - ZRN - most v km 6,706'!C2" display="/"/>
    <hyperlink ref="A125" location="'002 - ZRN - most v km 6,7...'!C2" display="/"/>
    <hyperlink ref="A126" location="'003 - VRN - most v km 6,706'!C2" display="/"/>
    <hyperlink ref="A128" location="'001 - ZRN - most v km 7,021'!C2" display="/"/>
    <hyperlink ref="A129" location="'002 - ZRN - most v km 7,0...'!C2" display="/"/>
    <hyperlink ref="A130" location="'003 - VRN - most v km 7,021'!C2" display="/"/>
    <hyperlink ref="A132" location="'001 - ZRN - most v km 7,485'!C2" display="/"/>
    <hyperlink ref="A133" location="'002 - VRN - most v km 7,485'!C2" display="/"/>
    <hyperlink ref="A135" location="'001 - ZRN - most v km 7,911'!C2" display="/"/>
    <hyperlink ref="A136" location="'002 - VRN - most v km 7,911'!C2" display="/"/>
    <hyperlink ref="A138" location="'001 - ZRN - most v km 7,980'!C2" display="/"/>
    <hyperlink ref="A139" location="'002 - VRN - most v km 7,980'!C2" display="/"/>
    <hyperlink ref="A141" location="'001 - ZRN - most v km 8,259'!C2" display="/"/>
    <hyperlink ref="A142" location="'002 - VRN - most v km 8,259'!C2" display="/"/>
    <hyperlink ref="A144" location="'001 - ZRN - most v km 8,954'!C2" display="/"/>
    <hyperlink ref="A145" location="'002 - VRN - most v km 8,954'!C2" display="/"/>
    <hyperlink ref="A147" location="'001 - ZRN - most v km 9,093'!C2" display="/"/>
    <hyperlink ref="A148" location="'002 - VRN - most v km 9,033'!C2" display="/"/>
    <hyperlink ref="A150" location="'001 - ZRN - most v km 9,860'!C2" display="/"/>
    <hyperlink ref="A151" location="'002 - VRN - most v km 9,860'!C2" display="/"/>
    <hyperlink ref="A153" location="'001 - ZRN - most v km 9,914'!C2" display="/"/>
    <hyperlink ref="A154" location="'002 - VRN - most v km 9,914'!C2" display="/"/>
    <hyperlink ref="A156" location="'001 - ZRN - propustek v k...'!C2" display="/"/>
    <hyperlink ref="A157" location="'002 - VRN - propustek v k...'!C2" display="/"/>
    <hyperlink ref="A159" location="'001 - ZRN - propustek v k..._01'!C2" display="/"/>
    <hyperlink ref="A160" location="'002 - VRN - propustek v k..._01'!C2" display="/"/>
    <hyperlink ref="A162" location="'001 - ZRN - propustek v k..._02'!C2" display="/"/>
    <hyperlink ref="A163" location="'002 - VRN - propustek v k..._02'!C2" display="/"/>
    <hyperlink ref="A165" location="'001 - ZRN - propustek v k..._03'!C2" display="/"/>
    <hyperlink ref="A166" location="'002 - VRN - propustek v k..._03'!C2" display="/"/>
    <hyperlink ref="A168" location="'001 - ZRN - propustek v k..._04'!C2" display="/"/>
    <hyperlink ref="A169" location="'002 - VRN - propustek v k..._04'!C2" display="/"/>
    <hyperlink ref="A171" location="'001 - ZRN - propustek v k..._05'!C2" display="/"/>
    <hyperlink ref="A172" location="'002 - VRN - propustek v k..._05'!C2" display="/"/>
    <hyperlink ref="A174" location="'001 - ZRN - propustek v k..._06'!C2" display="/"/>
    <hyperlink ref="A175" location="'002 - VRN - propustek v k..._06'!C2" display="/"/>
    <hyperlink ref="A177" location="'001 - ZRN - propustek v k..._07'!C2" display="/"/>
    <hyperlink ref="A178" location="'002 - VRN - propustek v k..._07'!C2" display="/"/>
    <hyperlink ref="A180" location="'001 - ZRN - propustek v k..._08'!C2" display="/"/>
    <hyperlink ref="A181" location="'002 - VRN - propustek v k..._08'!C2" display="/"/>
    <hyperlink ref="A183" location="'001 - ZRN - propustek v k..._09'!C2" display="/"/>
    <hyperlink ref="A184" location="'002 - VRN - propustek v k..._09'!C2" display="/"/>
    <hyperlink ref="A186" location="'001 - ZRN - propustek v k..._10'!C2" display="/"/>
    <hyperlink ref="A187" location="'002 - VRN - propustek v k..._10'!C2" display="/"/>
    <hyperlink ref="A189" location="'001 - ZRN - propustek v k..._11'!C2" display="/"/>
    <hyperlink ref="A190" location="'002 - VRN - propustek v k..._11'!C2" display="/"/>
    <hyperlink ref="A192" location="'001 - ZRN - propustek v k..._12'!C2" display="/"/>
    <hyperlink ref="A193" location="'002 - ZRN - propustek v k...'!C2" display="/"/>
    <hyperlink ref="A195" location="'001 - ZRN - Propustek v k..._13'!C2" display="/"/>
    <hyperlink ref="A196" location="'002 - VRN - Propustek v k..._12'!C2" display="/"/>
    <hyperlink ref="A198" location="'001 - ZRN - Propustek v k..._14'!C2" display="/"/>
    <hyperlink ref="A199" location="'002 - VRN - Propustek v k..._13'!C2" display="/"/>
    <hyperlink ref="A201" location="'001 - ZRN - Propustek v k..._15'!C2" display="/"/>
    <hyperlink ref="A202" location="'002 - VRN - Propustek v k..._14'!C2" display="/"/>
    <hyperlink ref="A204" location="'001 - ZRN - Propustek v k..._16'!C2" display="/"/>
    <hyperlink ref="A205" location="'002 - VRN - Propustek v k..._15'!C2" display="/"/>
    <hyperlink ref="A207" location="'04.1 - Lávka v km 6,320 -...'!C2" display="/"/>
    <hyperlink ref="A208" location="'04.2 - Lávka v km 6,320 -...'!C2" display="/"/>
    <hyperlink ref="A209" location="'04.3 - Lávka v km 6,320 -...'!C2" display="/"/>
    <hyperlink ref="A211" location="'03.1 - Lávka v km 8,100 -...'!C2" display="/"/>
    <hyperlink ref="A212" location="'03.2 - Lávka v km 8,100 -...'!C2" display="/"/>
    <hyperlink ref="A213" location="'03.3 - Lávka v km 8,100 -...'!C2" display="/"/>
    <hyperlink ref="A214" location="'SO 93-71-01 - Děčín Prost...'!C2" display="/"/>
    <hyperlink ref="A215" location="'SO 93-76-01 - Děčín Prost...'!C2" display="/"/>
    <hyperlink ref="A216" location="'SO 93-77-01 - Děčín Prost...'!C2" display="/"/>
    <hyperlink ref="A217" location="'SO 98-98 - Všeobecný objekt'!C2" display="/"/>
  </hyperlinks>
  <pageMargins left="0.39375" right="0.39375" top="0.39375" bottom="0.39375" header="0" footer="0"/>
  <pageSetup paperSize="9" orientation="portrait" blackAndWhite="1" fitToHeight="100"/>
  <headerFooter>
    <oddFooter>&amp;CStrana &amp;P z &amp;N</oddFooter>
  </headerFooter>
  <drawing r:id="rId1"/>
</worksheet>
</file>

<file path=xl/worksheets/sheet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85</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2" customFormat="1" ht="12" customHeight="1">
      <c r="A8" s="39"/>
      <c r="B8" s="45"/>
      <c r="C8" s="39"/>
      <c r="D8" s="154" t="s">
        <v>389</v>
      </c>
      <c r="E8" s="39"/>
      <c r="F8" s="39"/>
      <c r="G8" s="39"/>
      <c r="H8" s="39"/>
      <c r="I8" s="156"/>
      <c r="J8" s="39"/>
      <c r="K8" s="39"/>
      <c r="L8" s="64"/>
      <c r="S8" s="39"/>
      <c r="T8" s="39"/>
      <c r="U8" s="39"/>
      <c r="V8" s="39"/>
      <c r="W8" s="39"/>
      <c r="X8" s="39"/>
      <c r="Y8" s="39"/>
      <c r="Z8" s="39"/>
      <c r="AA8" s="39"/>
      <c r="AB8" s="39"/>
      <c r="AC8" s="39"/>
      <c r="AD8" s="39"/>
      <c r="AE8" s="39"/>
    </row>
    <row r="9" s="2" customFormat="1" ht="16.5" customHeight="1">
      <c r="A9" s="39"/>
      <c r="B9" s="45"/>
      <c r="C9" s="39"/>
      <c r="D9" s="39"/>
      <c r="E9" s="157" t="s">
        <v>390</v>
      </c>
      <c r="F9" s="39"/>
      <c r="G9" s="39"/>
      <c r="H9" s="39"/>
      <c r="I9" s="156"/>
      <c r="J9" s="39"/>
      <c r="K9" s="39"/>
      <c r="L9" s="64"/>
      <c r="S9" s="39"/>
      <c r="T9" s="39"/>
      <c r="U9" s="39"/>
      <c r="V9" s="39"/>
      <c r="W9" s="39"/>
      <c r="X9" s="39"/>
      <c r="Y9" s="39"/>
      <c r="Z9" s="39"/>
      <c r="AA9" s="39"/>
      <c r="AB9" s="39"/>
      <c r="AC9" s="39"/>
      <c r="AD9" s="39"/>
      <c r="AE9" s="39"/>
    </row>
    <row r="10" s="2" customFormat="1">
      <c r="A10" s="39"/>
      <c r="B10" s="45"/>
      <c r="C10" s="39"/>
      <c r="D10" s="39"/>
      <c r="E10" s="39"/>
      <c r="F10" s="39"/>
      <c r="G10" s="39"/>
      <c r="H10" s="39"/>
      <c r="I10" s="156"/>
      <c r="J10" s="39"/>
      <c r="K10" s="39"/>
      <c r="L10" s="64"/>
      <c r="S10" s="39"/>
      <c r="T10" s="39"/>
      <c r="U10" s="39"/>
      <c r="V10" s="39"/>
      <c r="W10" s="39"/>
      <c r="X10" s="39"/>
      <c r="Y10" s="39"/>
      <c r="Z10" s="39"/>
      <c r="AA10" s="39"/>
      <c r="AB10" s="39"/>
      <c r="AC10" s="39"/>
      <c r="AD10" s="39"/>
      <c r="AE10" s="39"/>
    </row>
    <row r="11" s="2" customFormat="1" ht="12" customHeight="1">
      <c r="A11" s="39"/>
      <c r="B11" s="45"/>
      <c r="C11" s="39"/>
      <c r="D11" s="154" t="s">
        <v>18</v>
      </c>
      <c r="E11" s="39"/>
      <c r="F11" s="142" t="s">
        <v>1</v>
      </c>
      <c r="G11" s="39"/>
      <c r="H11" s="39"/>
      <c r="I11" s="158" t="s">
        <v>19</v>
      </c>
      <c r="J11" s="142" t="s">
        <v>1</v>
      </c>
      <c r="K11" s="39"/>
      <c r="L11" s="64"/>
      <c r="S11" s="39"/>
      <c r="T11" s="39"/>
      <c r="U11" s="39"/>
      <c r="V11" s="39"/>
      <c r="W11" s="39"/>
      <c r="X11" s="39"/>
      <c r="Y11" s="39"/>
      <c r="Z11" s="39"/>
      <c r="AA11" s="39"/>
      <c r="AB11" s="39"/>
      <c r="AC11" s="39"/>
      <c r="AD11" s="39"/>
      <c r="AE11" s="39"/>
    </row>
    <row r="12" s="2" customFormat="1" ht="12" customHeight="1">
      <c r="A12" s="39"/>
      <c r="B12" s="45"/>
      <c r="C12" s="39"/>
      <c r="D12" s="154" t="s">
        <v>20</v>
      </c>
      <c r="E12" s="39"/>
      <c r="F12" s="142" t="s">
        <v>21</v>
      </c>
      <c r="G12" s="39"/>
      <c r="H12" s="39"/>
      <c r="I12" s="158" t="s">
        <v>22</v>
      </c>
      <c r="J12" s="159" t="str">
        <f>'Rekapitulace stavby'!AN8</f>
        <v>21. 11. 2019</v>
      </c>
      <c r="K12" s="39"/>
      <c r="L12" s="64"/>
      <c r="S12" s="39"/>
      <c r="T12" s="39"/>
      <c r="U12" s="39"/>
      <c r="V12" s="39"/>
      <c r="W12" s="39"/>
      <c r="X12" s="39"/>
      <c r="Y12" s="39"/>
      <c r="Z12" s="39"/>
      <c r="AA12" s="39"/>
      <c r="AB12" s="39"/>
      <c r="AC12" s="39"/>
      <c r="AD12" s="39"/>
      <c r="AE12" s="39"/>
    </row>
    <row r="13" s="2" customFormat="1" ht="10.8" customHeight="1">
      <c r="A13" s="39"/>
      <c r="B13" s="45"/>
      <c r="C13" s="39"/>
      <c r="D13" s="39"/>
      <c r="E13" s="39"/>
      <c r="F13" s="39"/>
      <c r="G13" s="39"/>
      <c r="H13" s="39"/>
      <c r="I13" s="156"/>
      <c r="J13" s="39"/>
      <c r="K13" s="39"/>
      <c r="L13" s="64"/>
      <c r="S13" s="39"/>
      <c r="T13" s="39"/>
      <c r="U13" s="39"/>
      <c r="V13" s="39"/>
      <c r="W13" s="39"/>
      <c r="X13" s="39"/>
      <c r="Y13" s="39"/>
      <c r="Z13" s="39"/>
      <c r="AA13" s="39"/>
      <c r="AB13" s="39"/>
      <c r="AC13" s="39"/>
      <c r="AD13" s="39"/>
      <c r="AE13" s="39"/>
    </row>
    <row r="14" s="2" customFormat="1" ht="12" customHeight="1">
      <c r="A14" s="39"/>
      <c r="B14" s="45"/>
      <c r="C14" s="39"/>
      <c r="D14" s="154" t="s">
        <v>24</v>
      </c>
      <c r="E14" s="39"/>
      <c r="F14" s="39"/>
      <c r="G14" s="39"/>
      <c r="H14" s="39"/>
      <c r="I14" s="158" t="s">
        <v>25</v>
      </c>
      <c r="J14" s="142" t="s">
        <v>26</v>
      </c>
      <c r="K14" s="39"/>
      <c r="L14" s="64"/>
      <c r="S14" s="39"/>
      <c r="T14" s="39"/>
      <c r="U14" s="39"/>
      <c r="V14" s="39"/>
      <c r="W14" s="39"/>
      <c r="X14" s="39"/>
      <c r="Y14" s="39"/>
      <c r="Z14" s="39"/>
      <c r="AA14" s="39"/>
      <c r="AB14" s="39"/>
      <c r="AC14" s="39"/>
      <c r="AD14" s="39"/>
      <c r="AE14" s="39"/>
    </row>
    <row r="15" s="2" customFormat="1" ht="18" customHeight="1">
      <c r="A15" s="39"/>
      <c r="B15" s="45"/>
      <c r="C15" s="39"/>
      <c r="D15" s="39"/>
      <c r="E15" s="142" t="s">
        <v>1</v>
      </c>
      <c r="F15" s="39"/>
      <c r="G15" s="39"/>
      <c r="H15" s="39"/>
      <c r="I15" s="158" t="s">
        <v>28</v>
      </c>
      <c r="J15" s="142" t="s">
        <v>29</v>
      </c>
      <c r="K15" s="39"/>
      <c r="L15" s="64"/>
      <c r="S15" s="39"/>
      <c r="T15" s="39"/>
      <c r="U15" s="39"/>
      <c r="V15" s="39"/>
      <c r="W15" s="39"/>
      <c r="X15" s="39"/>
      <c r="Y15" s="39"/>
      <c r="Z15" s="39"/>
      <c r="AA15" s="39"/>
      <c r="AB15" s="39"/>
      <c r="AC15" s="39"/>
      <c r="AD15" s="39"/>
      <c r="AE15" s="39"/>
    </row>
    <row r="16" s="2" customFormat="1" ht="6.96" customHeight="1">
      <c r="A16" s="39"/>
      <c r="B16" s="45"/>
      <c r="C16" s="39"/>
      <c r="D16" s="39"/>
      <c r="E16" s="39"/>
      <c r="F16" s="39"/>
      <c r="G16" s="39"/>
      <c r="H16" s="39"/>
      <c r="I16" s="156"/>
      <c r="J16" s="39"/>
      <c r="K16" s="39"/>
      <c r="L16" s="64"/>
      <c r="S16" s="39"/>
      <c r="T16" s="39"/>
      <c r="U16" s="39"/>
      <c r="V16" s="39"/>
      <c r="W16" s="39"/>
      <c r="X16" s="39"/>
      <c r="Y16" s="39"/>
      <c r="Z16" s="39"/>
      <c r="AA16" s="39"/>
      <c r="AB16" s="39"/>
      <c r="AC16" s="39"/>
      <c r="AD16" s="39"/>
      <c r="AE16" s="39"/>
    </row>
    <row r="17" s="2" customFormat="1" ht="12" customHeight="1">
      <c r="A17" s="39"/>
      <c r="B17" s="45"/>
      <c r="C17" s="39"/>
      <c r="D17" s="154" t="s">
        <v>30</v>
      </c>
      <c r="E17" s="39"/>
      <c r="F17" s="39"/>
      <c r="G17" s="39"/>
      <c r="H17" s="39"/>
      <c r="I17" s="158" t="s">
        <v>25</v>
      </c>
      <c r="J17" s="34" t="str">
        <f>'Rekapitulace stavby'!AN13</f>
        <v>Vyplň údaj</v>
      </c>
      <c r="K17" s="39"/>
      <c r="L17" s="64"/>
      <c r="S17" s="39"/>
      <c r="T17" s="39"/>
      <c r="U17" s="39"/>
      <c r="V17" s="39"/>
      <c r="W17" s="39"/>
      <c r="X17" s="39"/>
      <c r="Y17" s="39"/>
      <c r="Z17" s="39"/>
      <c r="AA17" s="39"/>
      <c r="AB17" s="39"/>
      <c r="AC17" s="39"/>
      <c r="AD17" s="39"/>
      <c r="AE17" s="39"/>
    </row>
    <row r="18" s="2" customFormat="1" ht="18" customHeight="1">
      <c r="A18" s="39"/>
      <c r="B18" s="45"/>
      <c r="C18" s="39"/>
      <c r="D18" s="39"/>
      <c r="E18" s="34" t="str">
        <f>'Rekapitulace stavby'!E14</f>
        <v>Vyplň údaj</v>
      </c>
      <c r="F18" s="142"/>
      <c r="G18" s="142"/>
      <c r="H18" s="142"/>
      <c r="I18" s="158" t="s">
        <v>28</v>
      </c>
      <c r="J18" s="34" t="str">
        <f>'Rekapitulace stavby'!AN14</f>
        <v>Vyplň údaj</v>
      </c>
      <c r="K18" s="39"/>
      <c r="L18" s="64"/>
      <c r="S18" s="39"/>
      <c r="T18" s="39"/>
      <c r="U18" s="39"/>
      <c r="V18" s="39"/>
      <c r="W18" s="39"/>
      <c r="X18" s="39"/>
      <c r="Y18" s="39"/>
      <c r="Z18" s="39"/>
      <c r="AA18" s="39"/>
      <c r="AB18" s="39"/>
      <c r="AC18" s="39"/>
      <c r="AD18" s="39"/>
      <c r="AE18" s="39"/>
    </row>
    <row r="19" s="2" customFormat="1" ht="6.96" customHeight="1">
      <c r="A19" s="39"/>
      <c r="B19" s="45"/>
      <c r="C19" s="39"/>
      <c r="D19" s="39"/>
      <c r="E19" s="39"/>
      <c r="F19" s="39"/>
      <c r="G19" s="39"/>
      <c r="H19" s="39"/>
      <c r="I19" s="156"/>
      <c r="J19" s="39"/>
      <c r="K19" s="39"/>
      <c r="L19" s="64"/>
      <c r="S19" s="39"/>
      <c r="T19" s="39"/>
      <c r="U19" s="39"/>
      <c r="V19" s="39"/>
      <c r="W19" s="39"/>
      <c r="X19" s="39"/>
      <c r="Y19" s="39"/>
      <c r="Z19" s="39"/>
      <c r="AA19" s="39"/>
      <c r="AB19" s="39"/>
      <c r="AC19" s="39"/>
      <c r="AD19" s="39"/>
      <c r="AE19" s="39"/>
    </row>
    <row r="20" s="2" customFormat="1" ht="12" customHeight="1">
      <c r="A20" s="39"/>
      <c r="B20" s="45"/>
      <c r="C20" s="39"/>
      <c r="D20" s="154" t="s">
        <v>32</v>
      </c>
      <c r="E20" s="39"/>
      <c r="F20" s="39"/>
      <c r="G20" s="39"/>
      <c r="H20" s="39"/>
      <c r="I20" s="158" t="s">
        <v>25</v>
      </c>
      <c r="J20" s="142" t="s">
        <v>1</v>
      </c>
      <c r="K20" s="39"/>
      <c r="L20" s="64"/>
      <c r="S20" s="39"/>
      <c r="T20" s="39"/>
      <c r="U20" s="39"/>
      <c r="V20" s="39"/>
      <c r="W20" s="39"/>
      <c r="X20" s="39"/>
      <c r="Y20" s="39"/>
      <c r="Z20" s="39"/>
      <c r="AA20" s="39"/>
      <c r="AB20" s="39"/>
      <c r="AC20" s="39"/>
      <c r="AD20" s="39"/>
      <c r="AE20" s="39"/>
    </row>
    <row r="21" s="2" customFormat="1" ht="18" customHeight="1">
      <c r="A21" s="39"/>
      <c r="B21" s="45"/>
      <c r="C21" s="39"/>
      <c r="D21" s="39"/>
      <c r="E21" s="142" t="s">
        <v>21</v>
      </c>
      <c r="F21" s="39"/>
      <c r="G21" s="39"/>
      <c r="H21" s="39"/>
      <c r="I21" s="158" t="s">
        <v>28</v>
      </c>
      <c r="J21" s="142" t="s">
        <v>1</v>
      </c>
      <c r="K21" s="39"/>
      <c r="L21" s="64"/>
      <c r="S21" s="39"/>
      <c r="T21" s="39"/>
      <c r="U21" s="39"/>
      <c r="V21" s="39"/>
      <c r="W21" s="39"/>
      <c r="X21" s="39"/>
      <c r="Y21" s="39"/>
      <c r="Z21" s="39"/>
      <c r="AA21" s="39"/>
      <c r="AB21" s="39"/>
      <c r="AC21" s="39"/>
      <c r="AD21" s="39"/>
      <c r="AE21" s="39"/>
    </row>
    <row r="22" s="2" customFormat="1" ht="6.96" customHeight="1">
      <c r="A22" s="39"/>
      <c r="B22" s="45"/>
      <c r="C22" s="39"/>
      <c r="D22" s="39"/>
      <c r="E22" s="39"/>
      <c r="F22" s="39"/>
      <c r="G22" s="39"/>
      <c r="H22" s="39"/>
      <c r="I22" s="156"/>
      <c r="J22" s="39"/>
      <c r="K22" s="39"/>
      <c r="L22" s="64"/>
      <c r="S22" s="39"/>
      <c r="T22" s="39"/>
      <c r="U22" s="39"/>
      <c r="V22" s="39"/>
      <c r="W22" s="39"/>
      <c r="X22" s="39"/>
      <c r="Y22" s="39"/>
      <c r="Z22" s="39"/>
      <c r="AA22" s="39"/>
      <c r="AB22" s="39"/>
      <c r="AC22" s="39"/>
      <c r="AD22" s="39"/>
      <c r="AE22" s="39"/>
    </row>
    <row r="23" s="2" customFormat="1" ht="12" customHeight="1">
      <c r="A23" s="39"/>
      <c r="B23" s="45"/>
      <c r="C23" s="39"/>
      <c r="D23" s="154" t="s">
        <v>34</v>
      </c>
      <c r="E23" s="39"/>
      <c r="F23" s="39"/>
      <c r="G23" s="39"/>
      <c r="H23" s="39"/>
      <c r="I23" s="158" t="s">
        <v>25</v>
      </c>
      <c r="J23" s="142" t="s">
        <v>1</v>
      </c>
      <c r="K23" s="39"/>
      <c r="L23" s="64"/>
      <c r="S23" s="39"/>
      <c r="T23" s="39"/>
      <c r="U23" s="39"/>
      <c r="V23" s="39"/>
      <c r="W23" s="39"/>
      <c r="X23" s="39"/>
      <c r="Y23" s="39"/>
      <c r="Z23" s="39"/>
      <c r="AA23" s="39"/>
      <c r="AB23" s="39"/>
      <c r="AC23" s="39"/>
      <c r="AD23" s="39"/>
      <c r="AE23" s="39"/>
    </row>
    <row r="24" s="2" customFormat="1" ht="18" customHeight="1">
      <c r="A24" s="39"/>
      <c r="B24" s="45"/>
      <c r="C24" s="39"/>
      <c r="D24" s="39"/>
      <c r="E24" s="142" t="s">
        <v>21</v>
      </c>
      <c r="F24" s="39"/>
      <c r="G24" s="39"/>
      <c r="H24" s="39"/>
      <c r="I24" s="158" t="s">
        <v>28</v>
      </c>
      <c r="J24" s="142" t="s">
        <v>1</v>
      </c>
      <c r="K24" s="39"/>
      <c r="L24" s="64"/>
      <c r="S24" s="39"/>
      <c r="T24" s="39"/>
      <c r="U24" s="39"/>
      <c r="V24" s="39"/>
      <c r="W24" s="39"/>
      <c r="X24" s="39"/>
      <c r="Y24" s="39"/>
      <c r="Z24" s="39"/>
      <c r="AA24" s="39"/>
      <c r="AB24" s="39"/>
      <c r="AC24" s="39"/>
      <c r="AD24" s="39"/>
      <c r="AE24" s="39"/>
    </row>
    <row r="25" s="2" customFormat="1" ht="6.96" customHeight="1">
      <c r="A25" s="39"/>
      <c r="B25" s="45"/>
      <c r="C25" s="39"/>
      <c r="D25" s="39"/>
      <c r="E25" s="39"/>
      <c r="F25" s="39"/>
      <c r="G25" s="39"/>
      <c r="H25" s="39"/>
      <c r="I25" s="156"/>
      <c r="J25" s="39"/>
      <c r="K25" s="39"/>
      <c r="L25" s="64"/>
      <c r="S25" s="39"/>
      <c r="T25" s="39"/>
      <c r="U25" s="39"/>
      <c r="V25" s="39"/>
      <c r="W25" s="39"/>
      <c r="X25" s="39"/>
      <c r="Y25" s="39"/>
      <c r="Z25" s="39"/>
      <c r="AA25" s="39"/>
      <c r="AB25" s="39"/>
      <c r="AC25" s="39"/>
      <c r="AD25" s="39"/>
      <c r="AE25" s="39"/>
    </row>
    <row r="26" s="2" customFormat="1" ht="12" customHeight="1">
      <c r="A26" s="39"/>
      <c r="B26" s="45"/>
      <c r="C26" s="39"/>
      <c r="D26" s="154" t="s">
        <v>35</v>
      </c>
      <c r="E26" s="39"/>
      <c r="F26" s="39"/>
      <c r="G26" s="39"/>
      <c r="H26" s="39"/>
      <c r="I26" s="156"/>
      <c r="J26" s="39"/>
      <c r="K26" s="39"/>
      <c r="L26" s="64"/>
      <c r="S26" s="39"/>
      <c r="T26" s="39"/>
      <c r="U26" s="39"/>
      <c r="V26" s="39"/>
      <c r="W26" s="39"/>
      <c r="X26" s="39"/>
      <c r="Y26" s="39"/>
      <c r="Z26" s="39"/>
      <c r="AA26" s="39"/>
      <c r="AB26" s="39"/>
      <c r="AC26" s="39"/>
      <c r="AD26" s="39"/>
      <c r="AE26" s="39"/>
    </row>
    <row r="27" s="8" customFormat="1" ht="16.5" customHeight="1">
      <c r="A27" s="160"/>
      <c r="B27" s="161"/>
      <c r="C27" s="160"/>
      <c r="D27" s="160"/>
      <c r="E27" s="162" t="s">
        <v>1</v>
      </c>
      <c r="F27" s="162"/>
      <c r="G27" s="162"/>
      <c r="H27" s="162"/>
      <c r="I27" s="163"/>
      <c r="J27" s="160"/>
      <c r="K27" s="160"/>
      <c r="L27" s="164"/>
      <c r="S27" s="160"/>
      <c r="T27" s="160"/>
      <c r="U27" s="160"/>
      <c r="V27" s="160"/>
      <c r="W27" s="160"/>
      <c r="X27" s="160"/>
      <c r="Y27" s="160"/>
      <c r="Z27" s="160"/>
      <c r="AA27" s="160"/>
      <c r="AB27" s="160"/>
      <c r="AC27" s="160"/>
      <c r="AD27" s="160"/>
      <c r="AE27" s="160"/>
    </row>
    <row r="28" s="2" customFormat="1" ht="6.96" customHeight="1">
      <c r="A28" s="39"/>
      <c r="B28" s="45"/>
      <c r="C28" s="39"/>
      <c r="D28" s="39"/>
      <c r="E28" s="39"/>
      <c r="F28" s="39"/>
      <c r="G28" s="39"/>
      <c r="H28" s="39"/>
      <c r="I28" s="156"/>
      <c r="J28" s="39"/>
      <c r="K28" s="39"/>
      <c r="L28" s="64"/>
      <c r="S28" s="39"/>
      <c r="T28" s="39"/>
      <c r="U28" s="39"/>
      <c r="V28" s="39"/>
      <c r="W28" s="39"/>
      <c r="X28" s="39"/>
      <c r="Y28" s="39"/>
      <c r="Z28" s="39"/>
      <c r="AA28" s="39"/>
      <c r="AB28" s="39"/>
      <c r="AC28" s="39"/>
      <c r="AD28" s="39"/>
      <c r="AE28" s="39"/>
    </row>
    <row r="29" s="2" customFormat="1" ht="6.96" customHeight="1">
      <c r="A29" s="39"/>
      <c r="B29" s="45"/>
      <c r="C29" s="39"/>
      <c r="D29" s="165"/>
      <c r="E29" s="165"/>
      <c r="F29" s="165"/>
      <c r="G29" s="165"/>
      <c r="H29" s="165"/>
      <c r="I29" s="166"/>
      <c r="J29" s="165"/>
      <c r="K29" s="165"/>
      <c r="L29" s="64"/>
      <c r="S29" s="39"/>
      <c r="T29" s="39"/>
      <c r="U29" s="39"/>
      <c r="V29" s="39"/>
      <c r="W29" s="39"/>
      <c r="X29" s="39"/>
      <c r="Y29" s="39"/>
      <c r="Z29" s="39"/>
      <c r="AA29" s="39"/>
      <c r="AB29" s="39"/>
      <c r="AC29" s="39"/>
      <c r="AD29" s="39"/>
      <c r="AE29" s="39"/>
    </row>
    <row r="30" s="2" customFormat="1" ht="25.44" customHeight="1">
      <c r="A30" s="39"/>
      <c r="B30" s="45"/>
      <c r="C30" s="39"/>
      <c r="D30" s="167" t="s">
        <v>36</v>
      </c>
      <c r="E30" s="39"/>
      <c r="F30" s="39"/>
      <c r="G30" s="39"/>
      <c r="H30" s="39"/>
      <c r="I30" s="156"/>
      <c r="J30" s="168">
        <f>ROUND(J116, 2)</f>
        <v>0</v>
      </c>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14.4" customHeight="1">
      <c r="A32" s="39"/>
      <c r="B32" s="45"/>
      <c r="C32" s="39"/>
      <c r="D32" s="39"/>
      <c r="E32" s="39"/>
      <c r="F32" s="169" t="s">
        <v>38</v>
      </c>
      <c r="G32" s="39"/>
      <c r="H32" s="39"/>
      <c r="I32" s="170" t="s">
        <v>37</v>
      </c>
      <c r="J32" s="169" t="s">
        <v>39</v>
      </c>
      <c r="K32" s="39"/>
      <c r="L32" s="64"/>
      <c r="S32" s="39"/>
      <c r="T32" s="39"/>
      <c r="U32" s="39"/>
      <c r="V32" s="39"/>
      <c r="W32" s="39"/>
      <c r="X32" s="39"/>
      <c r="Y32" s="39"/>
      <c r="Z32" s="39"/>
      <c r="AA32" s="39"/>
      <c r="AB32" s="39"/>
      <c r="AC32" s="39"/>
      <c r="AD32" s="39"/>
      <c r="AE32" s="39"/>
    </row>
    <row r="33" s="2" customFormat="1" ht="14.4" customHeight="1">
      <c r="A33" s="39"/>
      <c r="B33" s="45"/>
      <c r="C33" s="39"/>
      <c r="D33" s="171" t="s">
        <v>40</v>
      </c>
      <c r="E33" s="154" t="s">
        <v>41</v>
      </c>
      <c r="F33" s="172">
        <f>ROUND((SUM(BE116:BE164)),  2)</f>
        <v>0</v>
      </c>
      <c r="G33" s="39"/>
      <c r="H33" s="39"/>
      <c r="I33" s="173">
        <v>0.20999999999999999</v>
      </c>
      <c r="J33" s="172">
        <f>ROUND(((SUM(BE116:BE164))*I33),  2)</f>
        <v>0</v>
      </c>
      <c r="K33" s="39"/>
      <c r="L33" s="64"/>
      <c r="S33" s="39"/>
      <c r="T33" s="39"/>
      <c r="U33" s="39"/>
      <c r="V33" s="39"/>
      <c r="W33" s="39"/>
      <c r="X33" s="39"/>
      <c r="Y33" s="39"/>
      <c r="Z33" s="39"/>
      <c r="AA33" s="39"/>
      <c r="AB33" s="39"/>
      <c r="AC33" s="39"/>
      <c r="AD33" s="39"/>
      <c r="AE33" s="39"/>
    </row>
    <row r="34" s="2" customFormat="1" ht="14.4" customHeight="1">
      <c r="A34" s="39"/>
      <c r="B34" s="45"/>
      <c r="C34" s="39"/>
      <c r="D34" s="39"/>
      <c r="E34" s="154" t="s">
        <v>42</v>
      </c>
      <c r="F34" s="172">
        <f>ROUND((SUM(BF116:BF164)),  2)</f>
        <v>0</v>
      </c>
      <c r="G34" s="39"/>
      <c r="H34" s="39"/>
      <c r="I34" s="173">
        <v>0.14999999999999999</v>
      </c>
      <c r="J34" s="172">
        <f>ROUND(((SUM(BF116:BF164))*I34),  2)</f>
        <v>0</v>
      </c>
      <c r="K34" s="39"/>
      <c r="L34" s="64"/>
      <c r="S34" s="39"/>
      <c r="T34" s="39"/>
      <c r="U34" s="39"/>
      <c r="V34" s="39"/>
      <c r="W34" s="39"/>
      <c r="X34" s="39"/>
      <c r="Y34" s="39"/>
      <c r="Z34" s="39"/>
      <c r="AA34" s="39"/>
      <c r="AB34" s="39"/>
      <c r="AC34" s="39"/>
      <c r="AD34" s="39"/>
      <c r="AE34" s="39"/>
    </row>
    <row r="35" hidden="1" s="2" customFormat="1" ht="14.4" customHeight="1">
      <c r="A35" s="39"/>
      <c r="B35" s="45"/>
      <c r="C35" s="39"/>
      <c r="D35" s="39"/>
      <c r="E35" s="154" t="s">
        <v>43</v>
      </c>
      <c r="F35" s="172">
        <f>ROUND((SUM(BG116:BG164)),  2)</f>
        <v>0</v>
      </c>
      <c r="G35" s="39"/>
      <c r="H35" s="39"/>
      <c r="I35" s="173">
        <v>0.20999999999999999</v>
      </c>
      <c r="J35" s="172">
        <f>0</f>
        <v>0</v>
      </c>
      <c r="K35" s="39"/>
      <c r="L35" s="64"/>
      <c r="S35" s="39"/>
      <c r="T35" s="39"/>
      <c r="U35" s="39"/>
      <c r="V35" s="39"/>
      <c r="W35" s="39"/>
      <c r="X35" s="39"/>
      <c r="Y35" s="39"/>
      <c r="Z35" s="39"/>
      <c r="AA35" s="39"/>
      <c r="AB35" s="39"/>
      <c r="AC35" s="39"/>
      <c r="AD35" s="39"/>
      <c r="AE35" s="39"/>
    </row>
    <row r="36" hidden="1" s="2" customFormat="1" ht="14.4" customHeight="1">
      <c r="A36" s="39"/>
      <c r="B36" s="45"/>
      <c r="C36" s="39"/>
      <c r="D36" s="39"/>
      <c r="E36" s="154" t="s">
        <v>44</v>
      </c>
      <c r="F36" s="172">
        <f>ROUND((SUM(BH116:BH164)),  2)</f>
        <v>0</v>
      </c>
      <c r="G36" s="39"/>
      <c r="H36" s="39"/>
      <c r="I36" s="173">
        <v>0.14999999999999999</v>
      </c>
      <c r="J36" s="172">
        <f>0</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45</v>
      </c>
      <c r="F37" s="172">
        <f>ROUND((SUM(BI116:BI164)),  2)</f>
        <v>0</v>
      </c>
      <c r="G37" s="39"/>
      <c r="H37" s="39"/>
      <c r="I37" s="173">
        <v>0</v>
      </c>
      <c r="J37" s="172">
        <f>0</f>
        <v>0</v>
      </c>
      <c r="K37" s="39"/>
      <c r="L37" s="64"/>
      <c r="S37" s="39"/>
      <c r="T37" s="39"/>
      <c r="U37" s="39"/>
      <c r="V37" s="39"/>
      <c r="W37" s="39"/>
      <c r="X37" s="39"/>
      <c r="Y37" s="39"/>
      <c r="Z37" s="39"/>
      <c r="AA37" s="39"/>
      <c r="AB37" s="39"/>
      <c r="AC37" s="39"/>
      <c r="AD37" s="39"/>
      <c r="AE37" s="39"/>
    </row>
    <row r="38" s="2" customFormat="1" ht="6.96" customHeight="1">
      <c r="A38" s="39"/>
      <c r="B38" s="45"/>
      <c r="C38" s="39"/>
      <c r="D38" s="39"/>
      <c r="E38" s="39"/>
      <c r="F38" s="39"/>
      <c r="G38" s="39"/>
      <c r="H38" s="39"/>
      <c r="I38" s="156"/>
      <c r="J38" s="39"/>
      <c r="K38" s="39"/>
      <c r="L38" s="64"/>
      <c r="S38" s="39"/>
      <c r="T38" s="39"/>
      <c r="U38" s="39"/>
      <c r="V38" s="39"/>
      <c r="W38" s="39"/>
      <c r="X38" s="39"/>
      <c r="Y38" s="39"/>
      <c r="Z38" s="39"/>
      <c r="AA38" s="39"/>
      <c r="AB38" s="39"/>
      <c r="AC38" s="39"/>
      <c r="AD38" s="39"/>
      <c r="AE38" s="39"/>
    </row>
    <row r="39" s="2" customFormat="1" ht="25.44" customHeight="1">
      <c r="A39" s="39"/>
      <c r="B39" s="45"/>
      <c r="C39" s="174"/>
      <c r="D39" s="175" t="s">
        <v>46</v>
      </c>
      <c r="E39" s="176"/>
      <c r="F39" s="176"/>
      <c r="G39" s="177" t="s">
        <v>47</v>
      </c>
      <c r="H39" s="178" t="s">
        <v>48</v>
      </c>
      <c r="I39" s="179"/>
      <c r="J39" s="180">
        <f>SUM(J30:J37)</f>
        <v>0</v>
      </c>
      <c r="K39" s="181"/>
      <c r="L39" s="64"/>
      <c r="S39" s="39"/>
      <c r="T39" s="39"/>
      <c r="U39" s="39"/>
      <c r="V39" s="39"/>
      <c r="W39" s="39"/>
      <c r="X39" s="39"/>
      <c r="Y39" s="39"/>
      <c r="Z39" s="39"/>
      <c r="AA39" s="39"/>
      <c r="AB39" s="39"/>
      <c r="AC39" s="39"/>
      <c r="AD39" s="39"/>
      <c r="AE39" s="39"/>
    </row>
    <row r="40" s="2" customFormat="1" ht="14.4"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1" customFormat="1" ht="14.4" customHeight="1">
      <c r="B41" s="21"/>
      <c r="I41" s="148"/>
      <c r="L41" s="21"/>
    </row>
    <row r="42" s="1" customFormat="1" ht="14.4" customHeight="1">
      <c r="B42" s="21"/>
      <c r="I42" s="148"/>
      <c r="L42" s="21"/>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2" customFormat="1" ht="12" customHeight="1">
      <c r="A86" s="39"/>
      <c r="B86" s="40"/>
      <c r="C86" s="33" t="s">
        <v>389</v>
      </c>
      <c r="D86" s="41"/>
      <c r="E86" s="41"/>
      <c r="F86" s="41"/>
      <c r="G86" s="41"/>
      <c r="H86" s="41"/>
      <c r="I86" s="156"/>
      <c r="J86" s="41"/>
      <c r="K86" s="41"/>
      <c r="L86" s="64"/>
      <c r="S86" s="39"/>
      <c r="T86" s="39"/>
      <c r="U86" s="39"/>
      <c r="V86" s="39"/>
      <c r="W86" s="39"/>
      <c r="X86" s="39"/>
      <c r="Y86" s="39"/>
      <c r="Z86" s="39"/>
      <c r="AA86" s="39"/>
      <c r="AB86" s="39"/>
      <c r="AC86" s="39"/>
      <c r="AD86" s="39"/>
      <c r="AE86" s="39"/>
    </row>
    <row r="87" hidden="1" s="2" customFormat="1" ht="16.5" customHeight="1">
      <c r="A87" s="39"/>
      <c r="B87" s="40"/>
      <c r="C87" s="41"/>
      <c r="D87" s="41"/>
      <c r="E87" s="77" t="str">
        <f>E9</f>
        <v>PS 92-03-11 - Děčín Prostřední Žleb, DŘT</v>
      </c>
      <c r="F87" s="41"/>
      <c r="G87" s="41"/>
      <c r="H87" s="41"/>
      <c r="I87" s="156"/>
      <c r="J87" s="41"/>
      <c r="K87" s="41"/>
      <c r="L87" s="64"/>
      <c r="S87" s="39"/>
      <c r="T87" s="39"/>
      <c r="U87" s="39"/>
      <c r="V87" s="39"/>
      <c r="W87" s="39"/>
      <c r="X87" s="39"/>
      <c r="Y87" s="39"/>
      <c r="Z87" s="39"/>
      <c r="AA87" s="39"/>
      <c r="AB87" s="39"/>
      <c r="AC87" s="39"/>
      <c r="AD87" s="39"/>
      <c r="AE87" s="39"/>
    </row>
    <row r="88" hidden="1" s="2" customFormat="1" ht="6.96" customHeight="1">
      <c r="A88" s="39"/>
      <c r="B88" s="40"/>
      <c r="C88" s="41"/>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2" customHeight="1">
      <c r="A89" s="39"/>
      <c r="B89" s="40"/>
      <c r="C89" s="33" t="s">
        <v>20</v>
      </c>
      <c r="D89" s="41"/>
      <c r="E89" s="41"/>
      <c r="F89" s="28" t="str">
        <f>F12</f>
        <v xml:space="preserve"> </v>
      </c>
      <c r="G89" s="41"/>
      <c r="H89" s="41"/>
      <c r="I89" s="158" t="s">
        <v>22</v>
      </c>
      <c r="J89" s="80" t="str">
        <f>IF(J12="","",J12)</f>
        <v>21. 11. 2019</v>
      </c>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5.15" customHeight="1">
      <c r="A91" s="39"/>
      <c r="B91" s="40"/>
      <c r="C91" s="33" t="s">
        <v>24</v>
      </c>
      <c r="D91" s="41"/>
      <c r="E91" s="41"/>
      <c r="F91" s="28" t="str">
        <f>E15</f>
        <v/>
      </c>
      <c r="G91" s="41"/>
      <c r="H91" s="41"/>
      <c r="I91" s="158" t="s">
        <v>32</v>
      </c>
      <c r="J91" s="37" t="str">
        <f>E21</f>
        <v xml:space="preserve"> </v>
      </c>
      <c r="K91" s="41"/>
      <c r="L91" s="64"/>
      <c r="S91" s="39"/>
      <c r="T91" s="39"/>
      <c r="U91" s="39"/>
      <c r="V91" s="39"/>
      <c r="W91" s="39"/>
      <c r="X91" s="39"/>
      <c r="Y91" s="39"/>
      <c r="Z91" s="39"/>
      <c r="AA91" s="39"/>
      <c r="AB91" s="39"/>
      <c r="AC91" s="39"/>
      <c r="AD91" s="39"/>
      <c r="AE91" s="39"/>
    </row>
    <row r="92" hidden="1" s="2" customFormat="1" ht="15.15" customHeight="1">
      <c r="A92" s="39"/>
      <c r="B92" s="40"/>
      <c r="C92" s="33" t="s">
        <v>30</v>
      </c>
      <c r="D92" s="41"/>
      <c r="E92" s="41"/>
      <c r="F92" s="28" t="str">
        <f>IF(E18="","",E18)</f>
        <v>Vyplň údaj</v>
      </c>
      <c r="G92" s="41"/>
      <c r="H92" s="41"/>
      <c r="I92" s="158" t="s">
        <v>34</v>
      </c>
      <c r="J92" s="37" t="str">
        <f>E24</f>
        <v xml:space="preserve"> </v>
      </c>
      <c r="K92" s="41"/>
      <c r="L92" s="64"/>
      <c r="S92" s="39"/>
      <c r="T92" s="39"/>
      <c r="U92" s="39"/>
      <c r="V92" s="39"/>
      <c r="W92" s="39"/>
      <c r="X92" s="39"/>
      <c r="Y92" s="39"/>
      <c r="Z92" s="39"/>
      <c r="AA92" s="39"/>
      <c r="AB92" s="39"/>
      <c r="AC92" s="39"/>
      <c r="AD92" s="39"/>
      <c r="AE92" s="39"/>
    </row>
    <row r="93" hidden="1" s="2" customFormat="1" ht="10.32" customHeight="1">
      <c r="A93" s="39"/>
      <c r="B93" s="40"/>
      <c r="C93" s="41"/>
      <c r="D93" s="41"/>
      <c r="E93" s="41"/>
      <c r="F93" s="41"/>
      <c r="G93" s="41"/>
      <c r="H93" s="41"/>
      <c r="I93" s="156"/>
      <c r="J93" s="41"/>
      <c r="K93" s="41"/>
      <c r="L93" s="64"/>
      <c r="S93" s="39"/>
      <c r="T93" s="39"/>
      <c r="U93" s="39"/>
      <c r="V93" s="39"/>
      <c r="W93" s="39"/>
      <c r="X93" s="39"/>
      <c r="Y93" s="39"/>
      <c r="Z93" s="39"/>
      <c r="AA93" s="39"/>
      <c r="AB93" s="39"/>
      <c r="AC93" s="39"/>
      <c r="AD93" s="39"/>
      <c r="AE93" s="39"/>
    </row>
    <row r="94" hidden="1" s="2" customFormat="1" ht="29.28" customHeight="1">
      <c r="A94" s="39"/>
      <c r="B94" s="40"/>
      <c r="C94" s="199" t="s">
        <v>392</v>
      </c>
      <c r="D94" s="200"/>
      <c r="E94" s="200"/>
      <c r="F94" s="200"/>
      <c r="G94" s="200"/>
      <c r="H94" s="200"/>
      <c r="I94" s="201"/>
      <c r="J94" s="202" t="s">
        <v>393</v>
      </c>
      <c r="K94" s="200"/>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2.8" customHeight="1">
      <c r="A96" s="39"/>
      <c r="B96" s="40"/>
      <c r="C96" s="203" t="s">
        <v>394</v>
      </c>
      <c r="D96" s="41"/>
      <c r="E96" s="41"/>
      <c r="F96" s="41"/>
      <c r="G96" s="41"/>
      <c r="H96" s="41"/>
      <c r="I96" s="156"/>
      <c r="J96" s="111">
        <f>J116</f>
        <v>0</v>
      </c>
      <c r="K96" s="41"/>
      <c r="L96" s="64"/>
      <c r="S96" s="39"/>
      <c r="T96" s="39"/>
      <c r="U96" s="39"/>
      <c r="V96" s="39"/>
      <c r="W96" s="39"/>
      <c r="X96" s="39"/>
      <c r="Y96" s="39"/>
      <c r="Z96" s="39"/>
      <c r="AA96" s="39"/>
      <c r="AB96" s="39"/>
      <c r="AC96" s="39"/>
      <c r="AD96" s="39"/>
      <c r="AE96" s="39"/>
      <c r="AU96" s="18" t="s">
        <v>395</v>
      </c>
    </row>
    <row r="97" hidden="1" s="2" customFormat="1" ht="21.84"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6.96" customHeight="1">
      <c r="A98" s="39"/>
      <c r="B98" s="67"/>
      <c r="C98" s="68"/>
      <c r="D98" s="68"/>
      <c r="E98" s="68"/>
      <c r="F98" s="68"/>
      <c r="G98" s="68"/>
      <c r="H98" s="68"/>
      <c r="I98" s="194"/>
      <c r="J98" s="68"/>
      <c r="K98" s="68"/>
      <c r="L98" s="64"/>
      <c r="S98" s="39"/>
      <c r="T98" s="39"/>
      <c r="U98" s="39"/>
      <c r="V98" s="39"/>
      <c r="W98" s="39"/>
      <c r="X98" s="39"/>
      <c r="Y98" s="39"/>
      <c r="Z98" s="39"/>
      <c r="AA98" s="39"/>
      <c r="AB98" s="39"/>
      <c r="AC98" s="39"/>
      <c r="AD98" s="39"/>
      <c r="AE98" s="39"/>
    </row>
    <row r="99" hidden="1"/>
    <row r="100" hidden="1"/>
    <row r="101" hidden="1"/>
    <row r="102" s="2" customFormat="1" ht="6.96" customHeight="1">
      <c r="A102" s="39"/>
      <c r="B102" s="69"/>
      <c r="C102" s="70"/>
      <c r="D102" s="70"/>
      <c r="E102" s="70"/>
      <c r="F102" s="70"/>
      <c r="G102" s="70"/>
      <c r="H102" s="70"/>
      <c r="I102" s="197"/>
      <c r="J102" s="70"/>
      <c r="K102" s="70"/>
      <c r="L102" s="64"/>
      <c r="S102" s="39"/>
      <c r="T102" s="39"/>
      <c r="U102" s="39"/>
      <c r="V102" s="39"/>
      <c r="W102" s="39"/>
      <c r="X102" s="39"/>
      <c r="Y102" s="39"/>
      <c r="Z102" s="39"/>
      <c r="AA102" s="39"/>
      <c r="AB102" s="39"/>
      <c r="AC102" s="39"/>
      <c r="AD102" s="39"/>
      <c r="AE102" s="39"/>
    </row>
    <row r="103" s="2" customFormat="1" ht="24.96" customHeight="1">
      <c r="A103" s="39"/>
      <c r="B103" s="40"/>
      <c r="C103" s="24" t="s">
        <v>396</v>
      </c>
      <c r="D103" s="41"/>
      <c r="E103" s="41"/>
      <c r="F103" s="41"/>
      <c r="G103" s="41"/>
      <c r="H103" s="41"/>
      <c r="I103" s="156"/>
      <c r="J103" s="41"/>
      <c r="K103" s="41"/>
      <c r="L103" s="64"/>
      <c r="S103" s="39"/>
      <c r="T103" s="39"/>
      <c r="U103" s="39"/>
      <c r="V103" s="39"/>
      <c r="W103" s="39"/>
      <c r="X103" s="39"/>
      <c r="Y103" s="39"/>
      <c r="Z103" s="39"/>
      <c r="AA103" s="39"/>
      <c r="AB103" s="39"/>
      <c r="AC103" s="39"/>
      <c r="AD103" s="39"/>
      <c r="AE103" s="39"/>
    </row>
    <row r="104" s="2" customFormat="1" ht="6.96" customHeight="1">
      <c r="A104" s="39"/>
      <c r="B104" s="40"/>
      <c r="C104" s="41"/>
      <c r="D104" s="41"/>
      <c r="E104" s="41"/>
      <c r="F104" s="41"/>
      <c r="G104" s="41"/>
      <c r="H104" s="41"/>
      <c r="I104" s="156"/>
      <c r="J104" s="41"/>
      <c r="K104" s="41"/>
      <c r="L104" s="64"/>
      <c r="S104" s="39"/>
      <c r="T104" s="39"/>
      <c r="U104" s="39"/>
      <c r="V104" s="39"/>
      <c r="W104" s="39"/>
      <c r="X104" s="39"/>
      <c r="Y104" s="39"/>
      <c r="Z104" s="39"/>
      <c r="AA104" s="39"/>
      <c r="AB104" s="39"/>
      <c r="AC104" s="39"/>
      <c r="AD104" s="39"/>
      <c r="AE104" s="39"/>
    </row>
    <row r="105" s="2" customFormat="1" ht="12" customHeight="1">
      <c r="A105" s="39"/>
      <c r="B105" s="40"/>
      <c r="C105" s="33" t="s">
        <v>16</v>
      </c>
      <c r="D105" s="41"/>
      <c r="E105" s="41"/>
      <c r="F105" s="41"/>
      <c r="G105" s="41"/>
      <c r="H105" s="41"/>
      <c r="I105" s="156"/>
      <c r="J105" s="41"/>
      <c r="K105" s="41"/>
      <c r="L105" s="64"/>
      <c r="S105" s="39"/>
      <c r="T105" s="39"/>
      <c r="U105" s="39"/>
      <c r="V105" s="39"/>
      <c r="W105" s="39"/>
      <c r="X105" s="39"/>
      <c r="Y105" s="39"/>
      <c r="Z105" s="39"/>
      <c r="AA105" s="39"/>
      <c r="AB105" s="39"/>
      <c r="AC105" s="39"/>
      <c r="AD105" s="39"/>
      <c r="AE105" s="39"/>
    </row>
    <row r="106" s="2" customFormat="1" ht="23.25" customHeight="1">
      <c r="A106" s="39"/>
      <c r="B106" s="40"/>
      <c r="C106" s="41"/>
      <c r="D106" s="41"/>
      <c r="E106" s="198" t="str">
        <f>E7</f>
        <v>Oprava trati v úseku 1.TK a 2.TK Děčín Prostřední Žleb - Dolní Žleb_OPRAVA č. 2</v>
      </c>
      <c r="F106" s="33"/>
      <c r="G106" s="33"/>
      <c r="H106" s="33"/>
      <c r="I106" s="156"/>
      <c r="J106" s="41"/>
      <c r="K106" s="41"/>
      <c r="L106" s="64"/>
      <c r="S106" s="39"/>
      <c r="T106" s="39"/>
      <c r="U106" s="39"/>
      <c r="V106" s="39"/>
      <c r="W106" s="39"/>
      <c r="X106" s="39"/>
      <c r="Y106" s="39"/>
      <c r="Z106" s="39"/>
      <c r="AA106" s="39"/>
      <c r="AB106" s="39"/>
      <c r="AC106" s="39"/>
      <c r="AD106" s="39"/>
      <c r="AE106" s="39"/>
    </row>
    <row r="107" s="2" customFormat="1" ht="12" customHeight="1">
      <c r="A107" s="39"/>
      <c r="B107" s="40"/>
      <c r="C107" s="33" t="s">
        <v>389</v>
      </c>
      <c r="D107" s="41"/>
      <c r="E107" s="41"/>
      <c r="F107" s="41"/>
      <c r="G107" s="41"/>
      <c r="H107" s="41"/>
      <c r="I107" s="156"/>
      <c r="J107" s="41"/>
      <c r="K107" s="41"/>
      <c r="L107" s="64"/>
      <c r="S107" s="39"/>
      <c r="T107" s="39"/>
      <c r="U107" s="39"/>
      <c r="V107" s="39"/>
      <c r="W107" s="39"/>
      <c r="X107" s="39"/>
      <c r="Y107" s="39"/>
      <c r="Z107" s="39"/>
      <c r="AA107" s="39"/>
      <c r="AB107" s="39"/>
      <c r="AC107" s="39"/>
      <c r="AD107" s="39"/>
      <c r="AE107" s="39"/>
    </row>
    <row r="108" s="2" customFormat="1" ht="16.5" customHeight="1">
      <c r="A108" s="39"/>
      <c r="B108" s="40"/>
      <c r="C108" s="41"/>
      <c r="D108" s="41"/>
      <c r="E108" s="77" t="str">
        <f>E9</f>
        <v>PS 92-03-11 - Děčín Prostřední Žleb, DŘT</v>
      </c>
      <c r="F108" s="41"/>
      <c r="G108" s="41"/>
      <c r="H108" s="41"/>
      <c r="I108" s="156"/>
      <c r="J108" s="41"/>
      <c r="K108" s="41"/>
      <c r="L108" s="64"/>
      <c r="S108" s="39"/>
      <c r="T108" s="39"/>
      <c r="U108" s="39"/>
      <c r="V108" s="39"/>
      <c r="W108" s="39"/>
      <c r="X108" s="39"/>
      <c r="Y108" s="39"/>
      <c r="Z108" s="39"/>
      <c r="AA108" s="39"/>
      <c r="AB108" s="39"/>
      <c r="AC108" s="39"/>
      <c r="AD108" s="39"/>
      <c r="AE108" s="39"/>
    </row>
    <row r="109" s="2" customFormat="1" ht="6.96" customHeight="1">
      <c r="A109" s="39"/>
      <c r="B109" s="40"/>
      <c r="C109" s="41"/>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s="2" customFormat="1" ht="12" customHeight="1">
      <c r="A110" s="39"/>
      <c r="B110" s="40"/>
      <c r="C110" s="33" t="s">
        <v>20</v>
      </c>
      <c r="D110" s="41"/>
      <c r="E110" s="41"/>
      <c r="F110" s="28" t="str">
        <f>F12</f>
        <v xml:space="preserve"> </v>
      </c>
      <c r="G110" s="41"/>
      <c r="H110" s="41"/>
      <c r="I110" s="158" t="s">
        <v>22</v>
      </c>
      <c r="J110" s="80" t="str">
        <f>IF(J12="","",J12)</f>
        <v>21. 11. 2019</v>
      </c>
      <c r="K110" s="41"/>
      <c r="L110" s="64"/>
      <c r="S110" s="39"/>
      <c r="T110" s="39"/>
      <c r="U110" s="39"/>
      <c r="V110" s="39"/>
      <c r="W110" s="39"/>
      <c r="X110" s="39"/>
      <c r="Y110" s="39"/>
      <c r="Z110" s="39"/>
      <c r="AA110" s="39"/>
      <c r="AB110" s="39"/>
      <c r="AC110" s="39"/>
      <c r="AD110" s="39"/>
      <c r="AE110" s="39"/>
    </row>
    <row r="111" s="2" customFormat="1" ht="6.96" customHeight="1">
      <c r="A111" s="39"/>
      <c r="B111" s="40"/>
      <c r="C111" s="41"/>
      <c r="D111" s="41"/>
      <c r="E111" s="41"/>
      <c r="F111" s="41"/>
      <c r="G111" s="41"/>
      <c r="H111" s="41"/>
      <c r="I111" s="156"/>
      <c r="J111" s="41"/>
      <c r="K111" s="41"/>
      <c r="L111" s="64"/>
      <c r="S111" s="39"/>
      <c r="T111" s="39"/>
      <c r="U111" s="39"/>
      <c r="V111" s="39"/>
      <c r="W111" s="39"/>
      <c r="X111" s="39"/>
      <c r="Y111" s="39"/>
      <c r="Z111" s="39"/>
      <c r="AA111" s="39"/>
      <c r="AB111" s="39"/>
      <c r="AC111" s="39"/>
      <c r="AD111" s="39"/>
      <c r="AE111" s="39"/>
    </row>
    <row r="112" s="2" customFormat="1" ht="15.15" customHeight="1">
      <c r="A112" s="39"/>
      <c r="B112" s="40"/>
      <c r="C112" s="33" t="s">
        <v>24</v>
      </c>
      <c r="D112" s="41"/>
      <c r="E112" s="41"/>
      <c r="F112" s="28" t="str">
        <f>E15</f>
        <v/>
      </c>
      <c r="G112" s="41"/>
      <c r="H112" s="41"/>
      <c r="I112" s="158" t="s">
        <v>32</v>
      </c>
      <c r="J112" s="37" t="str">
        <f>E21</f>
        <v xml:space="preserve"> </v>
      </c>
      <c r="K112" s="41"/>
      <c r="L112" s="64"/>
      <c r="S112" s="39"/>
      <c r="T112" s="39"/>
      <c r="U112" s="39"/>
      <c r="V112" s="39"/>
      <c r="W112" s="39"/>
      <c r="X112" s="39"/>
      <c r="Y112" s="39"/>
      <c r="Z112" s="39"/>
      <c r="AA112" s="39"/>
      <c r="AB112" s="39"/>
      <c r="AC112" s="39"/>
      <c r="AD112" s="39"/>
      <c r="AE112" s="39"/>
    </row>
    <row r="113" s="2" customFormat="1" ht="15.15" customHeight="1">
      <c r="A113" s="39"/>
      <c r="B113" s="40"/>
      <c r="C113" s="33" t="s">
        <v>30</v>
      </c>
      <c r="D113" s="41"/>
      <c r="E113" s="41"/>
      <c r="F113" s="28" t="str">
        <f>IF(E18="","",E18)</f>
        <v>Vyplň údaj</v>
      </c>
      <c r="G113" s="41"/>
      <c r="H113" s="41"/>
      <c r="I113" s="158" t="s">
        <v>34</v>
      </c>
      <c r="J113" s="37" t="str">
        <f>E24</f>
        <v xml:space="preserve"> </v>
      </c>
      <c r="K113" s="41"/>
      <c r="L113" s="64"/>
      <c r="S113" s="39"/>
      <c r="T113" s="39"/>
      <c r="U113" s="39"/>
      <c r="V113" s="39"/>
      <c r="W113" s="39"/>
      <c r="X113" s="39"/>
      <c r="Y113" s="39"/>
      <c r="Z113" s="39"/>
      <c r="AA113" s="39"/>
      <c r="AB113" s="39"/>
      <c r="AC113" s="39"/>
      <c r="AD113" s="39"/>
      <c r="AE113" s="39"/>
    </row>
    <row r="114" s="2" customFormat="1" ht="10.32" customHeight="1">
      <c r="A114" s="39"/>
      <c r="B114" s="40"/>
      <c r="C114" s="41"/>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9" customFormat="1" ht="29.28" customHeight="1">
      <c r="A115" s="204"/>
      <c r="B115" s="205"/>
      <c r="C115" s="206" t="s">
        <v>397</v>
      </c>
      <c r="D115" s="207" t="s">
        <v>61</v>
      </c>
      <c r="E115" s="207" t="s">
        <v>57</v>
      </c>
      <c r="F115" s="207" t="s">
        <v>58</v>
      </c>
      <c r="G115" s="207" t="s">
        <v>398</v>
      </c>
      <c r="H115" s="207" t="s">
        <v>399</v>
      </c>
      <c r="I115" s="208" t="s">
        <v>400</v>
      </c>
      <c r="J115" s="207" t="s">
        <v>393</v>
      </c>
      <c r="K115" s="209" t="s">
        <v>401</v>
      </c>
      <c r="L115" s="210"/>
      <c r="M115" s="101" t="s">
        <v>1</v>
      </c>
      <c r="N115" s="102" t="s">
        <v>40</v>
      </c>
      <c r="O115" s="102" t="s">
        <v>402</v>
      </c>
      <c r="P115" s="102" t="s">
        <v>403</v>
      </c>
      <c r="Q115" s="102" t="s">
        <v>404</v>
      </c>
      <c r="R115" s="102" t="s">
        <v>405</v>
      </c>
      <c r="S115" s="102" t="s">
        <v>406</v>
      </c>
      <c r="T115" s="103" t="s">
        <v>407</v>
      </c>
      <c r="U115" s="204"/>
      <c r="V115" s="204"/>
      <c r="W115" s="204"/>
      <c r="X115" s="204"/>
      <c r="Y115" s="204"/>
      <c r="Z115" s="204"/>
      <c r="AA115" s="204"/>
      <c r="AB115" s="204"/>
      <c r="AC115" s="204"/>
      <c r="AD115" s="204"/>
      <c r="AE115" s="204"/>
    </row>
    <row r="116" s="2" customFormat="1" ht="22.8" customHeight="1">
      <c r="A116" s="39"/>
      <c r="B116" s="40"/>
      <c r="C116" s="108" t="s">
        <v>408</v>
      </c>
      <c r="D116" s="41"/>
      <c r="E116" s="41"/>
      <c r="F116" s="41"/>
      <c r="G116" s="41"/>
      <c r="H116" s="41"/>
      <c r="I116" s="156"/>
      <c r="J116" s="211">
        <f>BK116</f>
        <v>0</v>
      </c>
      <c r="K116" s="41"/>
      <c r="L116" s="45"/>
      <c r="M116" s="104"/>
      <c r="N116" s="212"/>
      <c r="O116" s="105"/>
      <c r="P116" s="213">
        <f>SUM(P117:P164)</f>
        <v>0</v>
      </c>
      <c r="Q116" s="105"/>
      <c r="R116" s="213">
        <f>SUM(R117:R164)</f>
        <v>0</v>
      </c>
      <c r="S116" s="105"/>
      <c r="T116" s="214">
        <f>SUM(T117:T164)</f>
        <v>0</v>
      </c>
      <c r="U116" s="39"/>
      <c r="V116" s="39"/>
      <c r="W116" s="39"/>
      <c r="X116" s="39"/>
      <c r="Y116" s="39"/>
      <c r="Z116" s="39"/>
      <c r="AA116" s="39"/>
      <c r="AB116" s="39"/>
      <c r="AC116" s="39"/>
      <c r="AD116" s="39"/>
      <c r="AE116" s="39"/>
      <c r="AT116" s="18" t="s">
        <v>75</v>
      </c>
      <c r="AU116" s="18" t="s">
        <v>395</v>
      </c>
      <c r="BK116" s="215">
        <f>SUM(BK117:BK164)</f>
        <v>0</v>
      </c>
    </row>
    <row r="117" s="2" customFormat="1" ht="21.75" customHeight="1">
      <c r="A117" s="39"/>
      <c r="B117" s="40"/>
      <c r="C117" s="216" t="s">
        <v>84</v>
      </c>
      <c r="D117" s="216" t="s">
        <v>409</v>
      </c>
      <c r="E117" s="217" t="s">
        <v>410</v>
      </c>
      <c r="F117" s="218" t="s">
        <v>411</v>
      </c>
      <c r="G117" s="219" t="s">
        <v>412</v>
      </c>
      <c r="H117" s="220">
        <v>1</v>
      </c>
      <c r="I117" s="221"/>
      <c r="J117" s="222">
        <f>ROUND(I117*H117,2)</f>
        <v>0</v>
      </c>
      <c r="K117" s="218" t="s">
        <v>1</v>
      </c>
      <c r="L117" s="223"/>
      <c r="M117" s="224" t="s">
        <v>1</v>
      </c>
      <c r="N117" s="225" t="s">
        <v>41</v>
      </c>
      <c r="O117" s="92"/>
      <c r="P117" s="226">
        <f>O117*H117</f>
        <v>0</v>
      </c>
      <c r="Q117" s="226">
        <v>0</v>
      </c>
      <c r="R117" s="226">
        <f>Q117*H117</f>
        <v>0</v>
      </c>
      <c r="S117" s="226">
        <v>0</v>
      </c>
      <c r="T117" s="227">
        <f>S117*H117</f>
        <v>0</v>
      </c>
      <c r="U117" s="39"/>
      <c r="V117" s="39"/>
      <c r="W117" s="39"/>
      <c r="X117" s="39"/>
      <c r="Y117" s="39"/>
      <c r="Z117" s="39"/>
      <c r="AA117" s="39"/>
      <c r="AB117" s="39"/>
      <c r="AC117" s="39"/>
      <c r="AD117" s="39"/>
      <c r="AE117" s="39"/>
      <c r="AR117" s="228" t="s">
        <v>413</v>
      </c>
      <c r="AT117" s="228" t="s">
        <v>409</v>
      </c>
      <c r="AU117" s="228" t="s">
        <v>76</v>
      </c>
      <c r="AY117" s="18" t="s">
        <v>414</v>
      </c>
      <c r="BE117" s="229">
        <f>IF(N117="základní",J117,0)</f>
        <v>0</v>
      </c>
      <c r="BF117" s="229">
        <f>IF(N117="snížená",J117,0)</f>
        <v>0</v>
      </c>
      <c r="BG117" s="229">
        <f>IF(N117="zákl. přenesená",J117,0)</f>
        <v>0</v>
      </c>
      <c r="BH117" s="229">
        <f>IF(N117="sníž. přenesená",J117,0)</f>
        <v>0</v>
      </c>
      <c r="BI117" s="229">
        <f>IF(N117="nulová",J117,0)</f>
        <v>0</v>
      </c>
      <c r="BJ117" s="18" t="s">
        <v>84</v>
      </c>
      <c r="BK117" s="229">
        <f>ROUND(I117*H117,2)</f>
        <v>0</v>
      </c>
      <c r="BL117" s="18" t="s">
        <v>415</v>
      </c>
      <c r="BM117" s="228" t="s">
        <v>416</v>
      </c>
    </row>
    <row r="118" s="2" customFormat="1">
      <c r="A118" s="39"/>
      <c r="B118" s="40"/>
      <c r="C118" s="41"/>
      <c r="D118" s="230" t="s">
        <v>417</v>
      </c>
      <c r="E118" s="41"/>
      <c r="F118" s="231" t="s">
        <v>411</v>
      </c>
      <c r="G118" s="41"/>
      <c r="H118" s="41"/>
      <c r="I118" s="156"/>
      <c r="J118" s="41"/>
      <c r="K118" s="41"/>
      <c r="L118" s="45"/>
      <c r="M118" s="232"/>
      <c r="N118" s="233"/>
      <c r="O118" s="92"/>
      <c r="P118" s="92"/>
      <c r="Q118" s="92"/>
      <c r="R118" s="92"/>
      <c r="S118" s="92"/>
      <c r="T118" s="93"/>
      <c r="U118" s="39"/>
      <c r="V118" s="39"/>
      <c r="W118" s="39"/>
      <c r="X118" s="39"/>
      <c r="Y118" s="39"/>
      <c r="Z118" s="39"/>
      <c r="AA118" s="39"/>
      <c r="AB118" s="39"/>
      <c r="AC118" s="39"/>
      <c r="AD118" s="39"/>
      <c r="AE118" s="39"/>
      <c r="AT118" s="18" t="s">
        <v>417</v>
      </c>
      <c r="AU118" s="18" t="s">
        <v>76</v>
      </c>
    </row>
    <row r="119" s="2" customFormat="1" ht="21.75" customHeight="1">
      <c r="A119" s="39"/>
      <c r="B119" s="40"/>
      <c r="C119" s="216" t="s">
        <v>86</v>
      </c>
      <c r="D119" s="216" t="s">
        <v>409</v>
      </c>
      <c r="E119" s="217" t="s">
        <v>418</v>
      </c>
      <c r="F119" s="218" t="s">
        <v>419</v>
      </c>
      <c r="G119" s="219" t="s">
        <v>412</v>
      </c>
      <c r="H119" s="220">
        <v>1</v>
      </c>
      <c r="I119" s="221"/>
      <c r="J119" s="222">
        <f>ROUND(I119*H119,2)</f>
        <v>0</v>
      </c>
      <c r="K119" s="218" t="s">
        <v>1</v>
      </c>
      <c r="L119" s="223"/>
      <c r="M119" s="224" t="s">
        <v>1</v>
      </c>
      <c r="N119" s="225" t="s">
        <v>41</v>
      </c>
      <c r="O119" s="92"/>
      <c r="P119" s="226">
        <f>O119*H119</f>
        <v>0</v>
      </c>
      <c r="Q119" s="226">
        <v>0</v>
      </c>
      <c r="R119" s="226">
        <f>Q119*H119</f>
        <v>0</v>
      </c>
      <c r="S119" s="226">
        <v>0</v>
      </c>
      <c r="T119" s="227">
        <f>S119*H119</f>
        <v>0</v>
      </c>
      <c r="U119" s="39"/>
      <c r="V119" s="39"/>
      <c r="W119" s="39"/>
      <c r="X119" s="39"/>
      <c r="Y119" s="39"/>
      <c r="Z119" s="39"/>
      <c r="AA119" s="39"/>
      <c r="AB119" s="39"/>
      <c r="AC119" s="39"/>
      <c r="AD119" s="39"/>
      <c r="AE119" s="39"/>
      <c r="AR119" s="228" t="s">
        <v>413</v>
      </c>
      <c r="AT119" s="228" t="s">
        <v>409</v>
      </c>
      <c r="AU119" s="228" t="s">
        <v>76</v>
      </c>
      <c r="AY119" s="18" t="s">
        <v>414</v>
      </c>
      <c r="BE119" s="229">
        <f>IF(N119="základní",J119,0)</f>
        <v>0</v>
      </c>
      <c r="BF119" s="229">
        <f>IF(N119="snížená",J119,0)</f>
        <v>0</v>
      </c>
      <c r="BG119" s="229">
        <f>IF(N119="zákl. přenesená",J119,0)</f>
        <v>0</v>
      </c>
      <c r="BH119" s="229">
        <f>IF(N119="sníž. přenesená",J119,0)</f>
        <v>0</v>
      </c>
      <c r="BI119" s="229">
        <f>IF(N119="nulová",J119,0)</f>
        <v>0</v>
      </c>
      <c r="BJ119" s="18" t="s">
        <v>84</v>
      </c>
      <c r="BK119" s="229">
        <f>ROUND(I119*H119,2)</f>
        <v>0</v>
      </c>
      <c r="BL119" s="18" t="s">
        <v>415</v>
      </c>
      <c r="BM119" s="228" t="s">
        <v>420</v>
      </c>
    </row>
    <row r="120" s="2" customFormat="1">
      <c r="A120" s="39"/>
      <c r="B120" s="40"/>
      <c r="C120" s="41"/>
      <c r="D120" s="230" t="s">
        <v>417</v>
      </c>
      <c r="E120" s="41"/>
      <c r="F120" s="231" t="s">
        <v>419</v>
      </c>
      <c r="G120" s="41"/>
      <c r="H120" s="41"/>
      <c r="I120" s="156"/>
      <c r="J120" s="41"/>
      <c r="K120" s="41"/>
      <c r="L120" s="45"/>
      <c r="M120" s="232"/>
      <c r="N120" s="233"/>
      <c r="O120" s="92"/>
      <c r="P120" s="92"/>
      <c r="Q120" s="92"/>
      <c r="R120" s="92"/>
      <c r="S120" s="92"/>
      <c r="T120" s="93"/>
      <c r="U120" s="39"/>
      <c r="V120" s="39"/>
      <c r="W120" s="39"/>
      <c r="X120" s="39"/>
      <c r="Y120" s="39"/>
      <c r="Z120" s="39"/>
      <c r="AA120" s="39"/>
      <c r="AB120" s="39"/>
      <c r="AC120" s="39"/>
      <c r="AD120" s="39"/>
      <c r="AE120" s="39"/>
      <c r="AT120" s="18" t="s">
        <v>417</v>
      </c>
      <c r="AU120" s="18" t="s">
        <v>76</v>
      </c>
    </row>
    <row r="121" s="2" customFormat="1" ht="21.75" customHeight="1">
      <c r="A121" s="39"/>
      <c r="B121" s="40"/>
      <c r="C121" s="216" t="s">
        <v>114</v>
      </c>
      <c r="D121" s="216" t="s">
        <v>409</v>
      </c>
      <c r="E121" s="217" t="s">
        <v>421</v>
      </c>
      <c r="F121" s="218" t="s">
        <v>422</v>
      </c>
      <c r="G121" s="219" t="s">
        <v>412</v>
      </c>
      <c r="H121" s="220">
        <v>1</v>
      </c>
      <c r="I121" s="221"/>
      <c r="J121" s="222">
        <f>ROUND(I121*H121,2)</f>
        <v>0</v>
      </c>
      <c r="K121" s="218" t="s">
        <v>1</v>
      </c>
      <c r="L121" s="223"/>
      <c r="M121" s="224" t="s">
        <v>1</v>
      </c>
      <c r="N121" s="225" t="s">
        <v>41</v>
      </c>
      <c r="O121" s="92"/>
      <c r="P121" s="226">
        <f>O121*H121</f>
        <v>0</v>
      </c>
      <c r="Q121" s="226">
        <v>0</v>
      </c>
      <c r="R121" s="226">
        <f>Q121*H121</f>
        <v>0</v>
      </c>
      <c r="S121" s="226">
        <v>0</v>
      </c>
      <c r="T121" s="227">
        <f>S121*H121</f>
        <v>0</v>
      </c>
      <c r="U121" s="39"/>
      <c r="V121" s="39"/>
      <c r="W121" s="39"/>
      <c r="X121" s="39"/>
      <c r="Y121" s="39"/>
      <c r="Z121" s="39"/>
      <c r="AA121" s="39"/>
      <c r="AB121" s="39"/>
      <c r="AC121" s="39"/>
      <c r="AD121" s="39"/>
      <c r="AE121" s="39"/>
      <c r="AR121" s="228" t="s">
        <v>413</v>
      </c>
      <c r="AT121" s="228" t="s">
        <v>409</v>
      </c>
      <c r="AU121" s="228" t="s">
        <v>76</v>
      </c>
      <c r="AY121" s="18" t="s">
        <v>414</v>
      </c>
      <c r="BE121" s="229">
        <f>IF(N121="základní",J121,0)</f>
        <v>0</v>
      </c>
      <c r="BF121" s="229">
        <f>IF(N121="snížená",J121,0)</f>
        <v>0</v>
      </c>
      <c r="BG121" s="229">
        <f>IF(N121="zákl. přenesená",J121,0)</f>
        <v>0</v>
      </c>
      <c r="BH121" s="229">
        <f>IF(N121="sníž. přenesená",J121,0)</f>
        <v>0</v>
      </c>
      <c r="BI121" s="229">
        <f>IF(N121="nulová",J121,0)</f>
        <v>0</v>
      </c>
      <c r="BJ121" s="18" t="s">
        <v>84</v>
      </c>
      <c r="BK121" s="229">
        <f>ROUND(I121*H121,2)</f>
        <v>0</v>
      </c>
      <c r="BL121" s="18" t="s">
        <v>415</v>
      </c>
      <c r="BM121" s="228" t="s">
        <v>423</v>
      </c>
    </row>
    <row r="122" s="2" customFormat="1">
      <c r="A122" s="39"/>
      <c r="B122" s="40"/>
      <c r="C122" s="41"/>
      <c r="D122" s="230" t="s">
        <v>417</v>
      </c>
      <c r="E122" s="41"/>
      <c r="F122" s="231" t="s">
        <v>422</v>
      </c>
      <c r="G122" s="41"/>
      <c r="H122" s="41"/>
      <c r="I122" s="156"/>
      <c r="J122" s="41"/>
      <c r="K122" s="41"/>
      <c r="L122" s="45"/>
      <c r="M122" s="232"/>
      <c r="N122" s="233"/>
      <c r="O122" s="92"/>
      <c r="P122" s="92"/>
      <c r="Q122" s="92"/>
      <c r="R122" s="92"/>
      <c r="S122" s="92"/>
      <c r="T122" s="93"/>
      <c r="U122" s="39"/>
      <c r="V122" s="39"/>
      <c r="W122" s="39"/>
      <c r="X122" s="39"/>
      <c r="Y122" s="39"/>
      <c r="Z122" s="39"/>
      <c r="AA122" s="39"/>
      <c r="AB122" s="39"/>
      <c r="AC122" s="39"/>
      <c r="AD122" s="39"/>
      <c r="AE122" s="39"/>
      <c r="AT122" s="18" t="s">
        <v>417</v>
      </c>
      <c r="AU122" s="18" t="s">
        <v>76</v>
      </c>
    </row>
    <row r="123" s="2" customFormat="1" ht="33" customHeight="1">
      <c r="A123" s="39"/>
      <c r="B123" s="40"/>
      <c r="C123" s="216" t="s">
        <v>415</v>
      </c>
      <c r="D123" s="216" t="s">
        <v>409</v>
      </c>
      <c r="E123" s="217" t="s">
        <v>424</v>
      </c>
      <c r="F123" s="218" t="s">
        <v>425</v>
      </c>
      <c r="G123" s="219" t="s">
        <v>412</v>
      </c>
      <c r="H123" s="220">
        <v>2</v>
      </c>
      <c r="I123" s="221"/>
      <c r="J123" s="222">
        <f>ROUND(I123*H123,2)</f>
        <v>0</v>
      </c>
      <c r="K123" s="218" t="s">
        <v>1</v>
      </c>
      <c r="L123" s="223"/>
      <c r="M123" s="224" t="s">
        <v>1</v>
      </c>
      <c r="N123" s="225" t="s">
        <v>41</v>
      </c>
      <c r="O123" s="92"/>
      <c r="P123" s="226">
        <f>O123*H123</f>
        <v>0</v>
      </c>
      <c r="Q123" s="226">
        <v>0</v>
      </c>
      <c r="R123" s="226">
        <f>Q123*H123</f>
        <v>0</v>
      </c>
      <c r="S123" s="226">
        <v>0</v>
      </c>
      <c r="T123" s="227">
        <f>S123*H123</f>
        <v>0</v>
      </c>
      <c r="U123" s="39"/>
      <c r="V123" s="39"/>
      <c r="W123" s="39"/>
      <c r="X123" s="39"/>
      <c r="Y123" s="39"/>
      <c r="Z123" s="39"/>
      <c r="AA123" s="39"/>
      <c r="AB123" s="39"/>
      <c r="AC123" s="39"/>
      <c r="AD123" s="39"/>
      <c r="AE123" s="39"/>
      <c r="AR123" s="228" t="s">
        <v>413</v>
      </c>
      <c r="AT123" s="228" t="s">
        <v>409</v>
      </c>
      <c r="AU123" s="228" t="s">
        <v>76</v>
      </c>
      <c r="AY123" s="18" t="s">
        <v>414</v>
      </c>
      <c r="BE123" s="229">
        <f>IF(N123="základní",J123,0)</f>
        <v>0</v>
      </c>
      <c r="BF123" s="229">
        <f>IF(N123="snížená",J123,0)</f>
        <v>0</v>
      </c>
      <c r="BG123" s="229">
        <f>IF(N123="zákl. přenesená",J123,0)</f>
        <v>0</v>
      </c>
      <c r="BH123" s="229">
        <f>IF(N123="sníž. přenesená",J123,0)</f>
        <v>0</v>
      </c>
      <c r="BI123" s="229">
        <f>IF(N123="nulová",J123,0)</f>
        <v>0</v>
      </c>
      <c r="BJ123" s="18" t="s">
        <v>84</v>
      </c>
      <c r="BK123" s="229">
        <f>ROUND(I123*H123,2)</f>
        <v>0</v>
      </c>
      <c r="BL123" s="18" t="s">
        <v>415</v>
      </c>
      <c r="BM123" s="228" t="s">
        <v>426</v>
      </c>
    </row>
    <row r="124" s="2" customFormat="1">
      <c r="A124" s="39"/>
      <c r="B124" s="40"/>
      <c r="C124" s="41"/>
      <c r="D124" s="230" t="s">
        <v>417</v>
      </c>
      <c r="E124" s="41"/>
      <c r="F124" s="231" t="s">
        <v>425</v>
      </c>
      <c r="G124" s="41"/>
      <c r="H124" s="41"/>
      <c r="I124" s="156"/>
      <c r="J124" s="41"/>
      <c r="K124" s="41"/>
      <c r="L124" s="45"/>
      <c r="M124" s="232"/>
      <c r="N124" s="233"/>
      <c r="O124" s="92"/>
      <c r="P124" s="92"/>
      <c r="Q124" s="92"/>
      <c r="R124" s="92"/>
      <c r="S124" s="92"/>
      <c r="T124" s="93"/>
      <c r="U124" s="39"/>
      <c r="V124" s="39"/>
      <c r="W124" s="39"/>
      <c r="X124" s="39"/>
      <c r="Y124" s="39"/>
      <c r="Z124" s="39"/>
      <c r="AA124" s="39"/>
      <c r="AB124" s="39"/>
      <c r="AC124" s="39"/>
      <c r="AD124" s="39"/>
      <c r="AE124" s="39"/>
      <c r="AT124" s="18" t="s">
        <v>417</v>
      </c>
      <c r="AU124" s="18" t="s">
        <v>76</v>
      </c>
    </row>
    <row r="125" s="2" customFormat="1" ht="21.75" customHeight="1">
      <c r="A125" s="39"/>
      <c r="B125" s="40"/>
      <c r="C125" s="216" t="s">
        <v>427</v>
      </c>
      <c r="D125" s="216" t="s">
        <v>409</v>
      </c>
      <c r="E125" s="217" t="s">
        <v>428</v>
      </c>
      <c r="F125" s="218" t="s">
        <v>429</v>
      </c>
      <c r="G125" s="219" t="s">
        <v>412</v>
      </c>
      <c r="H125" s="220">
        <v>1</v>
      </c>
      <c r="I125" s="221"/>
      <c r="J125" s="222">
        <f>ROUND(I125*H125,2)</f>
        <v>0</v>
      </c>
      <c r="K125" s="218" t="s">
        <v>1</v>
      </c>
      <c r="L125" s="223"/>
      <c r="M125" s="224" t="s">
        <v>1</v>
      </c>
      <c r="N125" s="225" t="s">
        <v>41</v>
      </c>
      <c r="O125" s="92"/>
      <c r="P125" s="226">
        <f>O125*H125</f>
        <v>0</v>
      </c>
      <c r="Q125" s="226">
        <v>0</v>
      </c>
      <c r="R125" s="226">
        <f>Q125*H125</f>
        <v>0</v>
      </c>
      <c r="S125" s="226">
        <v>0</v>
      </c>
      <c r="T125" s="227">
        <f>S125*H125</f>
        <v>0</v>
      </c>
      <c r="U125" s="39"/>
      <c r="V125" s="39"/>
      <c r="W125" s="39"/>
      <c r="X125" s="39"/>
      <c r="Y125" s="39"/>
      <c r="Z125" s="39"/>
      <c r="AA125" s="39"/>
      <c r="AB125" s="39"/>
      <c r="AC125" s="39"/>
      <c r="AD125" s="39"/>
      <c r="AE125" s="39"/>
      <c r="AR125" s="228" t="s">
        <v>413</v>
      </c>
      <c r="AT125" s="228" t="s">
        <v>409</v>
      </c>
      <c r="AU125" s="228" t="s">
        <v>76</v>
      </c>
      <c r="AY125" s="18" t="s">
        <v>414</v>
      </c>
      <c r="BE125" s="229">
        <f>IF(N125="základní",J125,0)</f>
        <v>0</v>
      </c>
      <c r="BF125" s="229">
        <f>IF(N125="snížená",J125,0)</f>
        <v>0</v>
      </c>
      <c r="BG125" s="229">
        <f>IF(N125="zákl. přenesená",J125,0)</f>
        <v>0</v>
      </c>
      <c r="BH125" s="229">
        <f>IF(N125="sníž. přenesená",J125,0)</f>
        <v>0</v>
      </c>
      <c r="BI125" s="229">
        <f>IF(N125="nulová",J125,0)</f>
        <v>0</v>
      </c>
      <c r="BJ125" s="18" t="s">
        <v>84</v>
      </c>
      <c r="BK125" s="229">
        <f>ROUND(I125*H125,2)</f>
        <v>0</v>
      </c>
      <c r="BL125" s="18" t="s">
        <v>415</v>
      </c>
      <c r="BM125" s="228" t="s">
        <v>430</v>
      </c>
    </row>
    <row r="126" s="2" customFormat="1">
      <c r="A126" s="39"/>
      <c r="B126" s="40"/>
      <c r="C126" s="41"/>
      <c r="D126" s="230" t="s">
        <v>417</v>
      </c>
      <c r="E126" s="41"/>
      <c r="F126" s="231" t="s">
        <v>429</v>
      </c>
      <c r="G126" s="41"/>
      <c r="H126" s="41"/>
      <c r="I126" s="156"/>
      <c r="J126" s="41"/>
      <c r="K126" s="41"/>
      <c r="L126" s="45"/>
      <c r="M126" s="232"/>
      <c r="N126" s="233"/>
      <c r="O126" s="92"/>
      <c r="P126" s="92"/>
      <c r="Q126" s="92"/>
      <c r="R126" s="92"/>
      <c r="S126" s="92"/>
      <c r="T126" s="93"/>
      <c r="U126" s="39"/>
      <c r="V126" s="39"/>
      <c r="W126" s="39"/>
      <c r="X126" s="39"/>
      <c r="Y126" s="39"/>
      <c r="Z126" s="39"/>
      <c r="AA126" s="39"/>
      <c r="AB126" s="39"/>
      <c r="AC126" s="39"/>
      <c r="AD126" s="39"/>
      <c r="AE126" s="39"/>
      <c r="AT126" s="18" t="s">
        <v>417</v>
      </c>
      <c r="AU126" s="18" t="s">
        <v>76</v>
      </c>
    </row>
    <row r="127" s="2" customFormat="1" ht="21.75" customHeight="1">
      <c r="A127" s="39"/>
      <c r="B127" s="40"/>
      <c r="C127" s="216" t="s">
        <v>431</v>
      </c>
      <c r="D127" s="216" t="s">
        <v>409</v>
      </c>
      <c r="E127" s="217" t="s">
        <v>432</v>
      </c>
      <c r="F127" s="218" t="s">
        <v>433</v>
      </c>
      <c r="G127" s="219" t="s">
        <v>412</v>
      </c>
      <c r="H127" s="220">
        <v>1</v>
      </c>
      <c r="I127" s="221"/>
      <c r="J127" s="222">
        <f>ROUND(I127*H127,2)</f>
        <v>0</v>
      </c>
      <c r="K127" s="218" t="s">
        <v>1</v>
      </c>
      <c r="L127" s="223"/>
      <c r="M127" s="224" t="s">
        <v>1</v>
      </c>
      <c r="N127" s="225" t="s">
        <v>41</v>
      </c>
      <c r="O127" s="92"/>
      <c r="P127" s="226">
        <f>O127*H127</f>
        <v>0</v>
      </c>
      <c r="Q127" s="226">
        <v>0</v>
      </c>
      <c r="R127" s="226">
        <f>Q127*H127</f>
        <v>0</v>
      </c>
      <c r="S127" s="226">
        <v>0</v>
      </c>
      <c r="T127" s="227">
        <f>S127*H127</f>
        <v>0</v>
      </c>
      <c r="U127" s="39"/>
      <c r="V127" s="39"/>
      <c r="W127" s="39"/>
      <c r="X127" s="39"/>
      <c r="Y127" s="39"/>
      <c r="Z127" s="39"/>
      <c r="AA127" s="39"/>
      <c r="AB127" s="39"/>
      <c r="AC127" s="39"/>
      <c r="AD127" s="39"/>
      <c r="AE127" s="39"/>
      <c r="AR127" s="228" t="s">
        <v>413</v>
      </c>
      <c r="AT127" s="228" t="s">
        <v>409</v>
      </c>
      <c r="AU127" s="228" t="s">
        <v>76</v>
      </c>
      <c r="AY127" s="18" t="s">
        <v>414</v>
      </c>
      <c r="BE127" s="229">
        <f>IF(N127="základní",J127,0)</f>
        <v>0</v>
      </c>
      <c r="BF127" s="229">
        <f>IF(N127="snížená",J127,0)</f>
        <v>0</v>
      </c>
      <c r="BG127" s="229">
        <f>IF(N127="zákl. přenesená",J127,0)</f>
        <v>0</v>
      </c>
      <c r="BH127" s="229">
        <f>IF(N127="sníž. přenesená",J127,0)</f>
        <v>0</v>
      </c>
      <c r="BI127" s="229">
        <f>IF(N127="nulová",J127,0)</f>
        <v>0</v>
      </c>
      <c r="BJ127" s="18" t="s">
        <v>84</v>
      </c>
      <c r="BK127" s="229">
        <f>ROUND(I127*H127,2)</f>
        <v>0</v>
      </c>
      <c r="BL127" s="18" t="s">
        <v>415</v>
      </c>
      <c r="BM127" s="228" t="s">
        <v>434</v>
      </c>
    </row>
    <row r="128" s="2" customFormat="1">
      <c r="A128" s="39"/>
      <c r="B128" s="40"/>
      <c r="C128" s="41"/>
      <c r="D128" s="230" t="s">
        <v>417</v>
      </c>
      <c r="E128" s="41"/>
      <c r="F128" s="231" t="s">
        <v>433</v>
      </c>
      <c r="G128" s="41"/>
      <c r="H128" s="41"/>
      <c r="I128" s="156"/>
      <c r="J128" s="41"/>
      <c r="K128" s="41"/>
      <c r="L128" s="45"/>
      <c r="M128" s="232"/>
      <c r="N128" s="233"/>
      <c r="O128" s="92"/>
      <c r="P128" s="92"/>
      <c r="Q128" s="92"/>
      <c r="R128" s="92"/>
      <c r="S128" s="92"/>
      <c r="T128" s="93"/>
      <c r="U128" s="39"/>
      <c r="V128" s="39"/>
      <c r="W128" s="39"/>
      <c r="X128" s="39"/>
      <c r="Y128" s="39"/>
      <c r="Z128" s="39"/>
      <c r="AA128" s="39"/>
      <c r="AB128" s="39"/>
      <c r="AC128" s="39"/>
      <c r="AD128" s="39"/>
      <c r="AE128" s="39"/>
      <c r="AT128" s="18" t="s">
        <v>417</v>
      </c>
      <c r="AU128" s="18" t="s">
        <v>76</v>
      </c>
    </row>
    <row r="129" s="2" customFormat="1" ht="21.75" customHeight="1">
      <c r="A129" s="39"/>
      <c r="B129" s="40"/>
      <c r="C129" s="216" t="s">
        <v>435</v>
      </c>
      <c r="D129" s="216" t="s">
        <v>409</v>
      </c>
      <c r="E129" s="217" t="s">
        <v>436</v>
      </c>
      <c r="F129" s="218" t="s">
        <v>437</v>
      </c>
      <c r="G129" s="219" t="s">
        <v>412</v>
      </c>
      <c r="H129" s="220">
        <v>1</v>
      </c>
      <c r="I129" s="221"/>
      <c r="J129" s="222">
        <f>ROUND(I129*H129,2)</f>
        <v>0</v>
      </c>
      <c r="K129" s="218" t="s">
        <v>1</v>
      </c>
      <c r="L129" s="223"/>
      <c r="M129" s="224" t="s">
        <v>1</v>
      </c>
      <c r="N129" s="225" t="s">
        <v>41</v>
      </c>
      <c r="O129" s="92"/>
      <c r="P129" s="226">
        <f>O129*H129</f>
        <v>0</v>
      </c>
      <c r="Q129" s="226">
        <v>0</v>
      </c>
      <c r="R129" s="226">
        <f>Q129*H129</f>
        <v>0</v>
      </c>
      <c r="S129" s="226">
        <v>0</v>
      </c>
      <c r="T129" s="227">
        <f>S129*H129</f>
        <v>0</v>
      </c>
      <c r="U129" s="39"/>
      <c r="V129" s="39"/>
      <c r="W129" s="39"/>
      <c r="X129" s="39"/>
      <c r="Y129" s="39"/>
      <c r="Z129" s="39"/>
      <c r="AA129" s="39"/>
      <c r="AB129" s="39"/>
      <c r="AC129" s="39"/>
      <c r="AD129" s="39"/>
      <c r="AE129" s="39"/>
      <c r="AR129" s="228" t="s">
        <v>413</v>
      </c>
      <c r="AT129" s="228" t="s">
        <v>409</v>
      </c>
      <c r="AU129" s="228" t="s">
        <v>76</v>
      </c>
      <c r="AY129" s="18" t="s">
        <v>414</v>
      </c>
      <c r="BE129" s="229">
        <f>IF(N129="základní",J129,0)</f>
        <v>0</v>
      </c>
      <c r="BF129" s="229">
        <f>IF(N129="snížená",J129,0)</f>
        <v>0</v>
      </c>
      <c r="BG129" s="229">
        <f>IF(N129="zákl. přenesená",J129,0)</f>
        <v>0</v>
      </c>
      <c r="BH129" s="229">
        <f>IF(N129="sníž. přenesená",J129,0)</f>
        <v>0</v>
      </c>
      <c r="BI129" s="229">
        <f>IF(N129="nulová",J129,0)</f>
        <v>0</v>
      </c>
      <c r="BJ129" s="18" t="s">
        <v>84</v>
      </c>
      <c r="BK129" s="229">
        <f>ROUND(I129*H129,2)</f>
        <v>0</v>
      </c>
      <c r="BL129" s="18" t="s">
        <v>415</v>
      </c>
      <c r="BM129" s="228" t="s">
        <v>438</v>
      </c>
    </row>
    <row r="130" s="2" customFormat="1">
      <c r="A130" s="39"/>
      <c r="B130" s="40"/>
      <c r="C130" s="41"/>
      <c r="D130" s="230" t="s">
        <v>417</v>
      </c>
      <c r="E130" s="41"/>
      <c r="F130" s="231" t="s">
        <v>437</v>
      </c>
      <c r="G130" s="41"/>
      <c r="H130" s="41"/>
      <c r="I130" s="156"/>
      <c r="J130" s="41"/>
      <c r="K130" s="41"/>
      <c r="L130" s="45"/>
      <c r="M130" s="232"/>
      <c r="N130" s="233"/>
      <c r="O130" s="92"/>
      <c r="P130" s="92"/>
      <c r="Q130" s="92"/>
      <c r="R130" s="92"/>
      <c r="S130" s="92"/>
      <c r="T130" s="93"/>
      <c r="U130" s="39"/>
      <c r="V130" s="39"/>
      <c r="W130" s="39"/>
      <c r="X130" s="39"/>
      <c r="Y130" s="39"/>
      <c r="Z130" s="39"/>
      <c r="AA130" s="39"/>
      <c r="AB130" s="39"/>
      <c r="AC130" s="39"/>
      <c r="AD130" s="39"/>
      <c r="AE130" s="39"/>
      <c r="AT130" s="18" t="s">
        <v>417</v>
      </c>
      <c r="AU130" s="18" t="s">
        <v>76</v>
      </c>
    </row>
    <row r="131" s="2" customFormat="1" ht="21.75" customHeight="1">
      <c r="A131" s="39"/>
      <c r="B131" s="40"/>
      <c r="C131" s="216" t="s">
        <v>413</v>
      </c>
      <c r="D131" s="216" t="s">
        <v>409</v>
      </c>
      <c r="E131" s="217" t="s">
        <v>439</v>
      </c>
      <c r="F131" s="218" t="s">
        <v>440</v>
      </c>
      <c r="G131" s="219" t="s">
        <v>412</v>
      </c>
      <c r="H131" s="220">
        <v>2</v>
      </c>
      <c r="I131" s="221"/>
      <c r="J131" s="222">
        <f>ROUND(I131*H131,2)</f>
        <v>0</v>
      </c>
      <c r="K131" s="218" t="s">
        <v>1</v>
      </c>
      <c r="L131" s="223"/>
      <c r="M131" s="224" t="s">
        <v>1</v>
      </c>
      <c r="N131" s="225" t="s">
        <v>41</v>
      </c>
      <c r="O131" s="92"/>
      <c r="P131" s="226">
        <f>O131*H131</f>
        <v>0</v>
      </c>
      <c r="Q131" s="226">
        <v>0</v>
      </c>
      <c r="R131" s="226">
        <f>Q131*H131</f>
        <v>0</v>
      </c>
      <c r="S131" s="226">
        <v>0</v>
      </c>
      <c r="T131" s="227">
        <f>S131*H131</f>
        <v>0</v>
      </c>
      <c r="U131" s="39"/>
      <c r="V131" s="39"/>
      <c r="W131" s="39"/>
      <c r="X131" s="39"/>
      <c r="Y131" s="39"/>
      <c r="Z131" s="39"/>
      <c r="AA131" s="39"/>
      <c r="AB131" s="39"/>
      <c r="AC131" s="39"/>
      <c r="AD131" s="39"/>
      <c r="AE131" s="39"/>
      <c r="AR131" s="228" t="s">
        <v>413</v>
      </c>
      <c r="AT131" s="228" t="s">
        <v>409</v>
      </c>
      <c r="AU131" s="228" t="s">
        <v>76</v>
      </c>
      <c r="AY131" s="18" t="s">
        <v>414</v>
      </c>
      <c r="BE131" s="229">
        <f>IF(N131="základní",J131,0)</f>
        <v>0</v>
      </c>
      <c r="BF131" s="229">
        <f>IF(N131="snížená",J131,0)</f>
        <v>0</v>
      </c>
      <c r="BG131" s="229">
        <f>IF(N131="zákl. přenesená",J131,0)</f>
        <v>0</v>
      </c>
      <c r="BH131" s="229">
        <f>IF(N131="sníž. přenesená",J131,0)</f>
        <v>0</v>
      </c>
      <c r="BI131" s="229">
        <f>IF(N131="nulová",J131,0)</f>
        <v>0</v>
      </c>
      <c r="BJ131" s="18" t="s">
        <v>84</v>
      </c>
      <c r="BK131" s="229">
        <f>ROUND(I131*H131,2)</f>
        <v>0</v>
      </c>
      <c r="BL131" s="18" t="s">
        <v>415</v>
      </c>
      <c r="BM131" s="228" t="s">
        <v>441</v>
      </c>
    </row>
    <row r="132" s="2" customFormat="1">
      <c r="A132" s="39"/>
      <c r="B132" s="40"/>
      <c r="C132" s="41"/>
      <c r="D132" s="230" t="s">
        <v>417</v>
      </c>
      <c r="E132" s="41"/>
      <c r="F132" s="231" t="s">
        <v>440</v>
      </c>
      <c r="G132" s="41"/>
      <c r="H132" s="41"/>
      <c r="I132" s="156"/>
      <c r="J132" s="41"/>
      <c r="K132" s="41"/>
      <c r="L132" s="45"/>
      <c r="M132" s="232"/>
      <c r="N132" s="233"/>
      <c r="O132" s="92"/>
      <c r="P132" s="92"/>
      <c r="Q132" s="92"/>
      <c r="R132" s="92"/>
      <c r="S132" s="92"/>
      <c r="T132" s="93"/>
      <c r="U132" s="39"/>
      <c r="V132" s="39"/>
      <c r="W132" s="39"/>
      <c r="X132" s="39"/>
      <c r="Y132" s="39"/>
      <c r="Z132" s="39"/>
      <c r="AA132" s="39"/>
      <c r="AB132" s="39"/>
      <c r="AC132" s="39"/>
      <c r="AD132" s="39"/>
      <c r="AE132" s="39"/>
      <c r="AT132" s="18" t="s">
        <v>417</v>
      </c>
      <c r="AU132" s="18" t="s">
        <v>76</v>
      </c>
    </row>
    <row r="133" s="2" customFormat="1" ht="21.75" customHeight="1">
      <c r="A133" s="39"/>
      <c r="B133" s="40"/>
      <c r="C133" s="234" t="s">
        <v>442</v>
      </c>
      <c r="D133" s="234" t="s">
        <v>443</v>
      </c>
      <c r="E133" s="235" t="s">
        <v>444</v>
      </c>
      <c r="F133" s="236" t="s">
        <v>445</v>
      </c>
      <c r="G133" s="237" t="s">
        <v>412</v>
      </c>
      <c r="H133" s="238">
        <v>1</v>
      </c>
      <c r="I133" s="239"/>
      <c r="J133" s="240">
        <f>ROUND(I133*H133,2)</f>
        <v>0</v>
      </c>
      <c r="K133" s="236" t="s">
        <v>1</v>
      </c>
      <c r="L133" s="45"/>
      <c r="M133" s="241" t="s">
        <v>1</v>
      </c>
      <c r="N133" s="242" t="s">
        <v>41</v>
      </c>
      <c r="O133" s="92"/>
      <c r="P133" s="226">
        <f>O133*H133</f>
        <v>0</v>
      </c>
      <c r="Q133" s="226">
        <v>0</v>
      </c>
      <c r="R133" s="226">
        <f>Q133*H133</f>
        <v>0</v>
      </c>
      <c r="S133" s="226">
        <v>0</v>
      </c>
      <c r="T133" s="227">
        <f>S133*H133</f>
        <v>0</v>
      </c>
      <c r="U133" s="39"/>
      <c r="V133" s="39"/>
      <c r="W133" s="39"/>
      <c r="X133" s="39"/>
      <c r="Y133" s="39"/>
      <c r="Z133" s="39"/>
      <c r="AA133" s="39"/>
      <c r="AB133" s="39"/>
      <c r="AC133" s="39"/>
      <c r="AD133" s="39"/>
      <c r="AE133" s="39"/>
      <c r="AR133" s="228" t="s">
        <v>415</v>
      </c>
      <c r="AT133" s="228" t="s">
        <v>443</v>
      </c>
      <c r="AU133" s="228" t="s">
        <v>76</v>
      </c>
      <c r="AY133" s="18" t="s">
        <v>414</v>
      </c>
      <c r="BE133" s="229">
        <f>IF(N133="základní",J133,0)</f>
        <v>0</v>
      </c>
      <c r="BF133" s="229">
        <f>IF(N133="snížená",J133,0)</f>
        <v>0</v>
      </c>
      <c r="BG133" s="229">
        <f>IF(N133="zákl. přenesená",J133,0)</f>
        <v>0</v>
      </c>
      <c r="BH133" s="229">
        <f>IF(N133="sníž. přenesená",J133,0)</f>
        <v>0</v>
      </c>
      <c r="BI133" s="229">
        <f>IF(N133="nulová",J133,0)</f>
        <v>0</v>
      </c>
      <c r="BJ133" s="18" t="s">
        <v>84</v>
      </c>
      <c r="BK133" s="229">
        <f>ROUND(I133*H133,2)</f>
        <v>0</v>
      </c>
      <c r="BL133" s="18" t="s">
        <v>415</v>
      </c>
      <c r="BM133" s="228" t="s">
        <v>446</v>
      </c>
    </row>
    <row r="134" s="2" customFormat="1">
      <c r="A134" s="39"/>
      <c r="B134" s="40"/>
      <c r="C134" s="41"/>
      <c r="D134" s="230" t="s">
        <v>417</v>
      </c>
      <c r="E134" s="41"/>
      <c r="F134" s="231" t="s">
        <v>445</v>
      </c>
      <c r="G134" s="41"/>
      <c r="H134" s="41"/>
      <c r="I134" s="156"/>
      <c r="J134" s="41"/>
      <c r="K134" s="41"/>
      <c r="L134" s="45"/>
      <c r="M134" s="232"/>
      <c r="N134" s="233"/>
      <c r="O134" s="92"/>
      <c r="P134" s="92"/>
      <c r="Q134" s="92"/>
      <c r="R134" s="92"/>
      <c r="S134" s="92"/>
      <c r="T134" s="93"/>
      <c r="U134" s="39"/>
      <c r="V134" s="39"/>
      <c r="W134" s="39"/>
      <c r="X134" s="39"/>
      <c r="Y134" s="39"/>
      <c r="Z134" s="39"/>
      <c r="AA134" s="39"/>
      <c r="AB134" s="39"/>
      <c r="AC134" s="39"/>
      <c r="AD134" s="39"/>
      <c r="AE134" s="39"/>
      <c r="AT134" s="18" t="s">
        <v>417</v>
      </c>
      <c r="AU134" s="18" t="s">
        <v>76</v>
      </c>
    </row>
    <row r="135" s="2" customFormat="1" ht="21.75" customHeight="1">
      <c r="A135" s="39"/>
      <c r="B135" s="40"/>
      <c r="C135" s="234" t="s">
        <v>447</v>
      </c>
      <c r="D135" s="234" t="s">
        <v>443</v>
      </c>
      <c r="E135" s="235" t="s">
        <v>448</v>
      </c>
      <c r="F135" s="236" t="s">
        <v>449</v>
      </c>
      <c r="G135" s="237" t="s">
        <v>412</v>
      </c>
      <c r="H135" s="238">
        <v>1</v>
      </c>
      <c r="I135" s="239"/>
      <c r="J135" s="240">
        <f>ROUND(I135*H135,2)</f>
        <v>0</v>
      </c>
      <c r="K135" s="236" t="s">
        <v>1</v>
      </c>
      <c r="L135" s="45"/>
      <c r="M135" s="241" t="s">
        <v>1</v>
      </c>
      <c r="N135" s="242" t="s">
        <v>41</v>
      </c>
      <c r="O135" s="92"/>
      <c r="P135" s="226">
        <f>O135*H135</f>
        <v>0</v>
      </c>
      <c r="Q135" s="226">
        <v>0</v>
      </c>
      <c r="R135" s="226">
        <f>Q135*H135</f>
        <v>0</v>
      </c>
      <c r="S135" s="226">
        <v>0</v>
      </c>
      <c r="T135" s="227">
        <f>S135*H135</f>
        <v>0</v>
      </c>
      <c r="U135" s="39"/>
      <c r="V135" s="39"/>
      <c r="W135" s="39"/>
      <c r="X135" s="39"/>
      <c r="Y135" s="39"/>
      <c r="Z135" s="39"/>
      <c r="AA135" s="39"/>
      <c r="AB135" s="39"/>
      <c r="AC135" s="39"/>
      <c r="AD135" s="39"/>
      <c r="AE135" s="39"/>
      <c r="AR135" s="228" t="s">
        <v>415</v>
      </c>
      <c r="AT135" s="228" t="s">
        <v>443</v>
      </c>
      <c r="AU135" s="228" t="s">
        <v>76</v>
      </c>
      <c r="AY135" s="18" t="s">
        <v>414</v>
      </c>
      <c r="BE135" s="229">
        <f>IF(N135="základní",J135,0)</f>
        <v>0</v>
      </c>
      <c r="BF135" s="229">
        <f>IF(N135="snížená",J135,0)</f>
        <v>0</v>
      </c>
      <c r="BG135" s="229">
        <f>IF(N135="zákl. přenesená",J135,0)</f>
        <v>0</v>
      </c>
      <c r="BH135" s="229">
        <f>IF(N135="sníž. přenesená",J135,0)</f>
        <v>0</v>
      </c>
      <c r="BI135" s="229">
        <f>IF(N135="nulová",J135,0)</f>
        <v>0</v>
      </c>
      <c r="BJ135" s="18" t="s">
        <v>84</v>
      </c>
      <c r="BK135" s="229">
        <f>ROUND(I135*H135,2)</f>
        <v>0</v>
      </c>
      <c r="BL135" s="18" t="s">
        <v>415</v>
      </c>
      <c r="BM135" s="228" t="s">
        <v>450</v>
      </c>
    </row>
    <row r="136" s="2" customFormat="1">
      <c r="A136" s="39"/>
      <c r="B136" s="40"/>
      <c r="C136" s="41"/>
      <c r="D136" s="230" t="s">
        <v>417</v>
      </c>
      <c r="E136" s="41"/>
      <c r="F136" s="231" t="s">
        <v>449</v>
      </c>
      <c r="G136" s="41"/>
      <c r="H136" s="41"/>
      <c r="I136" s="156"/>
      <c r="J136" s="41"/>
      <c r="K136" s="41"/>
      <c r="L136" s="45"/>
      <c r="M136" s="232"/>
      <c r="N136" s="233"/>
      <c r="O136" s="92"/>
      <c r="P136" s="92"/>
      <c r="Q136" s="92"/>
      <c r="R136" s="92"/>
      <c r="S136" s="92"/>
      <c r="T136" s="93"/>
      <c r="U136" s="39"/>
      <c r="V136" s="39"/>
      <c r="W136" s="39"/>
      <c r="X136" s="39"/>
      <c r="Y136" s="39"/>
      <c r="Z136" s="39"/>
      <c r="AA136" s="39"/>
      <c r="AB136" s="39"/>
      <c r="AC136" s="39"/>
      <c r="AD136" s="39"/>
      <c r="AE136" s="39"/>
      <c r="AT136" s="18" t="s">
        <v>417</v>
      </c>
      <c r="AU136" s="18" t="s">
        <v>76</v>
      </c>
    </row>
    <row r="137" s="2" customFormat="1" ht="21.75" customHeight="1">
      <c r="A137" s="39"/>
      <c r="B137" s="40"/>
      <c r="C137" s="234" t="s">
        <v>451</v>
      </c>
      <c r="D137" s="234" t="s">
        <v>443</v>
      </c>
      <c r="E137" s="235" t="s">
        <v>452</v>
      </c>
      <c r="F137" s="236" t="s">
        <v>453</v>
      </c>
      <c r="G137" s="237" t="s">
        <v>412</v>
      </c>
      <c r="H137" s="238">
        <v>1</v>
      </c>
      <c r="I137" s="239"/>
      <c r="J137" s="240">
        <f>ROUND(I137*H137,2)</f>
        <v>0</v>
      </c>
      <c r="K137" s="236" t="s">
        <v>1</v>
      </c>
      <c r="L137" s="45"/>
      <c r="M137" s="241" t="s">
        <v>1</v>
      </c>
      <c r="N137" s="242" t="s">
        <v>41</v>
      </c>
      <c r="O137" s="92"/>
      <c r="P137" s="226">
        <f>O137*H137</f>
        <v>0</v>
      </c>
      <c r="Q137" s="226">
        <v>0</v>
      </c>
      <c r="R137" s="226">
        <f>Q137*H137</f>
        <v>0</v>
      </c>
      <c r="S137" s="226">
        <v>0</v>
      </c>
      <c r="T137" s="227">
        <f>S137*H137</f>
        <v>0</v>
      </c>
      <c r="U137" s="39"/>
      <c r="V137" s="39"/>
      <c r="W137" s="39"/>
      <c r="X137" s="39"/>
      <c r="Y137" s="39"/>
      <c r="Z137" s="39"/>
      <c r="AA137" s="39"/>
      <c r="AB137" s="39"/>
      <c r="AC137" s="39"/>
      <c r="AD137" s="39"/>
      <c r="AE137" s="39"/>
      <c r="AR137" s="228" t="s">
        <v>415</v>
      </c>
      <c r="AT137" s="228" t="s">
        <v>443</v>
      </c>
      <c r="AU137" s="228" t="s">
        <v>76</v>
      </c>
      <c r="AY137" s="18" t="s">
        <v>414</v>
      </c>
      <c r="BE137" s="229">
        <f>IF(N137="základní",J137,0)</f>
        <v>0</v>
      </c>
      <c r="BF137" s="229">
        <f>IF(N137="snížená",J137,0)</f>
        <v>0</v>
      </c>
      <c r="BG137" s="229">
        <f>IF(N137="zákl. přenesená",J137,0)</f>
        <v>0</v>
      </c>
      <c r="BH137" s="229">
        <f>IF(N137="sníž. přenesená",J137,0)</f>
        <v>0</v>
      </c>
      <c r="BI137" s="229">
        <f>IF(N137="nulová",J137,0)</f>
        <v>0</v>
      </c>
      <c r="BJ137" s="18" t="s">
        <v>84</v>
      </c>
      <c r="BK137" s="229">
        <f>ROUND(I137*H137,2)</f>
        <v>0</v>
      </c>
      <c r="BL137" s="18" t="s">
        <v>415</v>
      </c>
      <c r="BM137" s="228" t="s">
        <v>454</v>
      </c>
    </row>
    <row r="138" s="2" customFormat="1">
      <c r="A138" s="39"/>
      <c r="B138" s="40"/>
      <c r="C138" s="41"/>
      <c r="D138" s="230" t="s">
        <v>417</v>
      </c>
      <c r="E138" s="41"/>
      <c r="F138" s="231" t="s">
        <v>453</v>
      </c>
      <c r="G138" s="41"/>
      <c r="H138" s="41"/>
      <c r="I138" s="156"/>
      <c r="J138" s="41"/>
      <c r="K138" s="41"/>
      <c r="L138" s="45"/>
      <c r="M138" s="232"/>
      <c r="N138" s="233"/>
      <c r="O138" s="92"/>
      <c r="P138" s="92"/>
      <c r="Q138" s="92"/>
      <c r="R138" s="92"/>
      <c r="S138" s="92"/>
      <c r="T138" s="93"/>
      <c r="U138" s="39"/>
      <c r="V138" s="39"/>
      <c r="W138" s="39"/>
      <c r="X138" s="39"/>
      <c r="Y138" s="39"/>
      <c r="Z138" s="39"/>
      <c r="AA138" s="39"/>
      <c r="AB138" s="39"/>
      <c r="AC138" s="39"/>
      <c r="AD138" s="39"/>
      <c r="AE138" s="39"/>
      <c r="AT138" s="18" t="s">
        <v>417</v>
      </c>
      <c r="AU138" s="18" t="s">
        <v>76</v>
      </c>
    </row>
    <row r="139" s="2" customFormat="1" ht="21.75" customHeight="1">
      <c r="A139" s="39"/>
      <c r="B139" s="40"/>
      <c r="C139" s="234" t="s">
        <v>455</v>
      </c>
      <c r="D139" s="234" t="s">
        <v>443</v>
      </c>
      <c r="E139" s="235" t="s">
        <v>456</v>
      </c>
      <c r="F139" s="236" t="s">
        <v>457</v>
      </c>
      <c r="G139" s="237" t="s">
        <v>412</v>
      </c>
      <c r="H139" s="238">
        <v>1</v>
      </c>
      <c r="I139" s="239"/>
      <c r="J139" s="240">
        <f>ROUND(I139*H139,2)</f>
        <v>0</v>
      </c>
      <c r="K139" s="236" t="s">
        <v>1</v>
      </c>
      <c r="L139" s="45"/>
      <c r="M139" s="241" t="s">
        <v>1</v>
      </c>
      <c r="N139" s="242" t="s">
        <v>41</v>
      </c>
      <c r="O139" s="92"/>
      <c r="P139" s="226">
        <f>O139*H139</f>
        <v>0</v>
      </c>
      <c r="Q139" s="226">
        <v>0</v>
      </c>
      <c r="R139" s="226">
        <f>Q139*H139</f>
        <v>0</v>
      </c>
      <c r="S139" s="226">
        <v>0</v>
      </c>
      <c r="T139" s="227">
        <f>S139*H139</f>
        <v>0</v>
      </c>
      <c r="U139" s="39"/>
      <c r="V139" s="39"/>
      <c r="W139" s="39"/>
      <c r="X139" s="39"/>
      <c r="Y139" s="39"/>
      <c r="Z139" s="39"/>
      <c r="AA139" s="39"/>
      <c r="AB139" s="39"/>
      <c r="AC139" s="39"/>
      <c r="AD139" s="39"/>
      <c r="AE139" s="39"/>
      <c r="AR139" s="228" t="s">
        <v>415</v>
      </c>
      <c r="AT139" s="228" t="s">
        <v>443</v>
      </c>
      <c r="AU139" s="228" t="s">
        <v>76</v>
      </c>
      <c r="AY139" s="18" t="s">
        <v>414</v>
      </c>
      <c r="BE139" s="229">
        <f>IF(N139="základní",J139,0)</f>
        <v>0</v>
      </c>
      <c r="BF139" s="229">
        <f>IF(N139="snížená",J139,0)</f>
        <v>0</v>
      </c>
      <c r="BG139" s="229">
        <f>IF(N139="zákl. přenesená",J139,0)</f>
        <v>0</v>
      </c>
      <c r="BH139" s="229">
        <f>IF(N139="sníž. přenesená",J139,0)</f>
        <v>0</v>
      </c>
      <c r="BI139" s="229">
        <f>IF(N139="nulová",J139,0)</f>
        <v>0</v>
      </c>
      <c r="BJ139" s="18" t="s">
        <v>84</v>
      </c>
      <c r="BK139" s="229">
        <f>ROUND(I139*H139,2)</f>
        <v>0</v>
      </c>
      <c r="BL139" s="18" t="s">
        <v>415</v>
      </c>
      <c r="BM139" s="228" t="s">
        <v>458</v>
      </c>
    </row>
    <row r="140" s="2" customFormat="1">
      <c r="A140" s="39"/>
      <c r="B140" s="40"/>
      <c r="C140" s="41"/>
      <c r="D140" s="230" t="s">
        <v>417</v>
      </c>
      <c r="E140" s="41"/>
      <c r="F140" s="231" t="s">
        <v>457</v>
      </c>
      <c r="G140" s="41"/>
      <c r="H140" s="41"/>
      <c r="I140" s="156"/>
      <c r="J140" s="41"/>
      <c r="K140" s="41"/>
      <c r="L140" s="45"/>
      <c r="M140" s="232"/>
      <c r="N140" s="233"/>
      <c r="O140" s="92"/>
      <c r="P140" s="92"/>
      <c r="Q140" s="92"/>
      <c r="R140" s="92"/>
      <c r="S140" s="92"/>
      <c r="T140" s="93"/>
      <c r="U140" s="39"/>
      <c r="V140" s="39"/>
      <c r="W140" s="39"/>
      <c r="X140" s="39"/>
      <c r="Y140" s="39"/>
      <c r="Z140" s="39"/>
      <c r="AA140" s="39"/>
      <c r="AB140" s="39"/>
      <c r="AC140" s="39"/>
      <c r="AD140" s="39"/>
      <c r="AE140" s="39"/>
      <c r="AT140" s="18" t="s">
        <v>417</v>
      </c>
      <c r="AU140" s="18" t="s">
        <v>76</v>
      </c>
    </row>
    <row r="141" s="2" customFormat="1" ht="33" customHeight="1">
      <c r="A141" s="39"/>
      <c r="B141" s="40"/>
      <c r="C141" s="216" t="s">
        <v>459</v>
      </c>
      <c r="D141" s="216" t="s">
        <v>409</v>
      </c>
      <c r="E141" s="217" t="s">
        <v>460</v>
      </c>
      <c r="F141" s="218" t="s">
        <v>461</v>
      </c>
      <c r="G141" s="219" t="s">
        <v>412</v>
      </c>
      <c r="H141" s="220">
        <v>1</v>
      </c>
      <c r="I141" s="221"/>
      <c r="J141" s="222">
        <f>ROUND(I141*H141,2)</f>
        <v>0</v>
      </c>
      <c r="K141" s="218" t="s">
        <v>1</v>
      </c>
      <c r="L141" s="223"/>
      <c r="M141" s="224" t="s">
        <v>1</v>
      </c>
      <c r="N141" s="225" t="s">
        <v>41</v>
      </c>
      <c r="O141" s="92"/>
      <c r="P141" s="226">
        <f>O141*H141</f>
        <v>0</v>
      </c>
      <c r="Q141" s="226">
        <v>0</v>
      </c>
      <c r="R141" s="226">
        <f>Q141*H141</f>
        <v>0</v>
      </c>
      <c r="S141" s="226">
        <v>0</v>
      </c>
      <c r="T141" s="227">
        <f>S141*H141</f>
        <v>0</v>
      </c>
      <c r="U141" s="39"/>
      <c r="V141" s="39"/>
      <c r="W141" s="39"/>
      <c r="X141" s="39"/>
      <c r="Y141" s="39"/>
      <c r="Z141" s="39"/>
      <c r="AA141" s="39"/>
      <c r="AB141" s="39"/>
      <c r="AC141" s="39"/>
      <c r="AD141" s="39"/>
      <c r="AE141" s="39"/>
      <c r="AR141" s="228" t="s">
        <v>413</v>
      </c>
      <c r="AT141" s="228" t="s">
        <v>409</v>
      </c>
      <c r="AU141" s="228" t="s">
        <v>76</v>
      </c>
      <c r="AY141" s="18" t="s">
        <v>414</v>
      </c>
      <c r="BE141" s="229">
        <f>IF(N141="základní",J141,0)</f>
        <v>0</v>
      </c>
      <c r="BF141" s="229">
        <f>IF(N141="snížená",J141,0)</f>
        <v>0</v>
      </c>
      <c r="BG141" s="229">
        <f>IF(N141="zákl. přenesená",J141,0)</f>
        <v>0</v>
      </c>
      <c r="BH141" s="229">
        <f>IF(N141="sníž. přenesená",J141,0)</f>
        <v>0</v>
      </c>
      <c r="BI141" s="229">
        <f>IF(N141="nulová",J141,0)</f>
        <v>0</v>
      </c>
      <c r="BJ141" s="18" t="s">
        <v>84</v>
      </c>
      <c r="BK141" s="229">
        <f>ROUND(I141*H141,2)</f>
        <v>0</v>
      </c>
      <c r="BL141" s="18" t="s">
        <v>415</v>
      </c>
      <c r="BM141" s="228" t="s">
        <v>462</v>
      </c>
    </row>
    <row r="142" s="2" customFormat="1">
      <c r="A142" s="39"/>
      <c r="B142" s="40"/>
      <c r="C142" s="41"/>
      <c r="D142" s="230" t="s">
        <v>417</v>
      </c>
      <c r="E142" s="41"/>
      <c r="F142" s="231" t="s">
        <v>461</v>
      </c>
      <c r="G142" s="41"/>
      <c r="H142" s="41"/>
      <c r="I142" s="156"/>
      <c r="J142" s="41"/>
      <c r="K142" s="41"/>
      <c r="L142" s="45"/>
      <c r="M142" s="232"/>
      <c r="N142" s="233"/>
      <c r="O142" s="92"/>
      <c r="P142" s="92"/>
      <c r="Q142" s="92"/>
      <c r="R142" s="92"/>
      <c r="S142" s="92"/>
      <c r="T142" s="93"/>
      <c r="U142" s="39"/>
      <c r="V142" s="39"/>
      <c r="W142" s="39"/>
      <c r="X142" s="39"/>
      <c r="Y142" s="39"/>
      <c r="Z142" s="39"/>
      <c r="AA142" s="39"/>
      <c r="AB142" s="39"/>
      <c r="AC142" s="39"/>
      <c r="AD142" s="39"/>
      <c r="AE142" s="39"/>
      <c r="AT142" s="18" t="s">
        <v>417</v>
      </c>
      <c r="AU142" s="18" t="s">
        <v>76</v>
      </c>
    </row>
    <row r="143" s="2" customFormat="1" ht="21.75" customHeight="1">
      <c r="A143" s="39"/>
      <c r="B143" s="40"/>
      <c r="C143" s="234" t="s">
        <v>463</v>
      </c>
      <c r="D143" s="234" t="s">
        <v>443</v>
      </c>
      <c r="E143" s="235" t="s">
        <v>464</v>
      </c>
      <c r="F143" s="236" t="s">
        <v>465</v>
      </c>
      <c r="G143" s="237" t="s">
        <v>412</v>
      </c>
      <c r="H143" s="238">
        <v>1</v>
      </c>
      <c r="I143" s="239"/>
      <c r="J143" s="240">
        <f>ROUND(I143*H143,2)</f>
        <v>0</v>
      </c>
      <c r="K143" s="236" t="s">
        <v>1</v>
      </c>
      <c r="L143" s="45"/>
      <c r="M143" s="241" t="s">
        <v>1</v>
      </c>
      <c r="N143" s="242" t="s">
        <v>41</v>
      </c>
      <c r="O143" s="92"/>
      <c r="P143" s="226">
        <f>O143*H143</f>
        <v>0</v>
      </c>
      <c r="Q143" s="226">
        <v>0</v>
      </c>
      <c r="R143" s="226">
        <f>Q143*H143</f>
        <v>0</v>
      </c>
      <c r="S143" s="226">
        <v>0</v>
      </c>
      <c r="T143" s="227">
        <f>S143*H143</f>
        <v>0</v>
      </c>
      <c r="U143" s="39"/>
      <c r="V143" s="39"/>
      <c r="W143" s="39"/>
      <c r="X143" s="39"/>
      <c r="Y143" s="39"/>
      <c r="Z143" s="39"/>
      <c r="AA143" s="39"/>
      <c r="AB143" s="39"/>
      <c r="AC143" s="39"/>
      <c r="AD143" s="39"/>
      <c r="AE143" s="39"/>
      <c r="AR143" s="228" t="s">
        <v>415</v>
      </c>
      <c r="AT143" s="228" t="s">
        <v>443</v>
      </c>
      <c r="AU143" s="228" t="s">
        <v>76</v>
      </c>
      <c r="AY143" s="18" t="s">
        <v>414</v>
      </c>
      <c r="BE143" s="229">
        <f>IF(N143="základní",J143,0)</f>
        <v>0</v>
      </c>
      <c r="BF143" s="229">
        <f>IF(N143="snížená",J143,0)</f>
        <v>0</v>
      </c>
      <c r="BG143" s="229">
        <f>IF(N143="zákl. přenesená",J143,0)</f>
        <v>0</v>
      </c>
      <c r="BH143" s="229">
        <f>IF(N143="sníž. přenesená",J143,0)</f>
        <v>0</v>
      </c>
      <c r="BI143" s="229">
        <f>IF(N143="nulová",J143,0)</f>
        <v>0</v>
      </c>
      <c r="BJ143" s="18" t="s">
        <v>84</v>
      </c>
      <c r="BK143" s="229">
        <f>ROUND(I143*H143,2)</f>
        <v>0</v>
      </c>
      <c r="BL143" s="18" t="s">
        <v>415</v>
      </c>
      <c r="BM143" s="228" t="s">
        <v>466</v>
      </c>
    </row>
    <row r="144" s="2" customFormat="1">
      <c r="A144" s="39"/>
      <c r="B144" s="40"/>
      <c r="C144" s="41"/>
      <c r="D144" s="230" t="s">
        <v>417</v>
      </c>
      <c r="E144" s="41"/>
      <c r="F144" s="231" t="s">
        <v>465</v>
      </c>
      <c r="G144" s="41"/>
      <c r="H144" s="41"/>
      <c r="I144" s="156"/>
      <c r="J144" s="41"/>
      <c r="K144" s="41"/>
      <c r="L144" s="45"/>
      <c r="M144" s="232"/>
      <c r="N144" s="233"/>
      <c r="O144" s="92"/>
      <c r="P144" s="92"/>
      <c r="Q144" s="92"/>
      <c r="R144" s="92"/>
      <c r="S144" s="92"/>
      <c r="T144" s="93"/>
      <c r="U144" s="39"/>
      <c r="V144" s="39"/>
      <c r="W144" s="39"/>
      <c r="X144" s="39"/>
      <c r="Y144" s="39"/>
      <c r="Z144" s="39"/>
      <c r="AA144" s="39"/>
      <c r="AB144" s="39"/>
      <c r="AC144" s="39"/>
      <c r="AD144" s="39"/>
      <c r="AE144" s="39"/>
      <c r="AT144" s="18" t="s">
        <v>417</v>
      </c>
      <c r="AU144" s="18" t="s">
        <v>76</v>
      </c>
    </row>
    <row r="145" s="2" customFormat="1" ht="21.75" customHeight="1">
      <c r="A145" s="39"/>
      <c r="B145" s="40"/>
      <c r="C145" s="234" t="s">
        <v>8</v>
      </c>
      <c r="D145" s="234" t="s">
        <v>443</v>
      </c>
      <c r="E145" s="235" t="s">
        <v>467</v>
      </c>
      <c r="F145" s="236" t="s">
        <v>468</v>
      </c>
      <c r="G145" s="237" t="s">
        <v>412</v>
      </c>
      <c r="H145" s="238">
        <v>1</v>
      </c>
      <c r="I145" s="239"/>
      <c r="J145" s="240">
        <f>ROUND(I145*H145,2)</f>
        <v>0</v>
      </c>
      <c r="K145" s="236" t="s">
        <v>1</v>
      </c>
      <c r="L145" s="45"/>
      <c r="M145" s="241" t="s">
        <v>1</v>
      </c>
      <c r="N145" s="242" t="s">
        <v>41</v>
      </c>
      <c r="O145" s="92"/>
      <c r="P145" s="226">
        <f>O145*H145</f>
        <v>0</v>
      </c>
      <c r="Q145" s="226">
        <v>0</v>
      </c>
      <c r="R145" s="226">
        <f>Q145*H145</f>
        <v>0</v>
      </c>
      <c r="S145" s="226">
        <v>0</v>
      </c>
      <c r="T145" s="227">
        <f>S145*H145</f>
        <v>0</v>
      </c>
      <c r="U145" s="39"/>
      <c r="V145" s="39"/>
      <c r="W145" s="39"/>
      <c r="X145" s="39"/>
      <c r="Y145" s="39"/>
      <c r="Z145" s="39"/>
      <c r="AA145" s="39"/>
      <c r="AB145" s="39"/>
      <c r="AC145" s="39"/>
      <c r="AD145" s="39"/>
      <c r="AE145" s="39"/>
      <c r="AR145" s="228" t="s">
        <v>415</v>
      </c>
      <c r="AT145" s="228" t="s">
        <v>443</v>
      </c>
      <c r="AU145" s="228" t="s">
        <v>76</v>
      </c>
      <c r="AY145" s="18" t="s">
        <v>414</v>
      </c>
      <c r="BE145" s="229">
        <f>IF(N145="základní",J145,0)</f>
        <v>0</v>
      </c>
      <c r="BF145" s="229">
        <f>IF(N145="snížená",J145,0)</f>
        <v>0</v>
      </c>
      <c r="BG145" s="229">
        <f>IF(N145="zákl. přenesená",J145,0)</f>
        <v>0</v>
      </c>
      <c r="BH145" s="229">
        <f>IF(N145="sníž. přenesená",J145,0)</f>
        <v>0</v>
      </c>
      <c r="BI145" s="229">
        <f>IF(N145="nulová",J145,0)</f>
        <v>0</v>
      </c>
      <c r="BJ145" s="18" t="s">
        <v>84</v>
      </c>
      <c r="BK145" s="229">
        <f>ROUND(I145*H145,2)</f>
        <v>0</v>
      </c>
      <c r="BL145" s="18" t="s">
        <v>415</v>
      </c>
      <c r="BM145" s="228" t="s">
        <v>469</v>
      </c>
    </row>
    <row r="146" s="2" customFormat="1">
      <c r="A146" s="39"/>
      <c r="B146" s="40"/>
      <c r="C146" s="41"/>
      <c r="D146" s="230" t="s">
        <v>417</v>
      </c>
      <c r="E146" s="41"/>
      <c r="F146" s="231" t="s">
        <v>468</v>
      </c>
      <c r="G146" s="41"/>
      <c r="H146" s="41"/>
      <c r="I146" s="156"/>
      <c r="J146" s="41"/>
      <c r="K146" s="41"/>
      <c r="L146" s="45"/>
      <c r="M146" s="232"/>
      <c r="N146" s="233"/>
      <c r="O146" s="92"/>
      <c r="P146" s="92"/>
      <c r="Q146" s="92"/>
      <c r="R146" s="92"/>
      <c r="S146" s="92"/>
      <c r="T146" s="93"/>
      <c r="U146" s="39"/>
      <c r="V146" s="39"/>
      <c r="W146" s="39"/>
      <c r="X146" s="39"/>
      <c r="Y146" s="39"/>
      <c r="Z146" s="39"/>
      <c r="AA146" s="39"/>
      <c r="AB146" s="39"/>
      <c r="AC146" s="39"/>
      <c r="AD146" s="39"/>
      <c r="AE146" s="39"/>
      <c r="AT146" s="18" t="s">
        <v>417</v>
      </c>
      <c r="AU146" s="18" t="s">
        <v>76</v>
      </c>
    </row>
    <row r="147" s="2" customFormat="1" ht="16.5" customHeight="1">
      <c r="A147" s="39"/>
      <c r="B147" s="40"/>
      <c r="C147" s="234" t="s">
        <v>470</v>
      </c>
      <c r="D147" s="234" t="s">
        <v>443</v>
      </c>
      <c r="E147" s="235" t="s">
        <v>471</v>
      </c>
      <c r="F147" s="236" t="s">
        <v>472</v>
      </c>
      <c r="G147" s="237" t="s">
        <v>473</v>
      </c>
      <c r="H147" s="238">
        <v>4</v>
      </c>
      <c r="I147" s="239"/>
      <c r="J147" s="240">
        <f>ROUND(I147*H147,2)</f>
        <v>0</v>
      </c>
      <c r="K147" s="236" t="s">
        <v>1</v>
      </c>
      <c r="L147" s="45"/>
      <c r="M147" s="241" t="s">
        <v>1</v>
      </c>
      <c r="N147" s="242" t="s">
        <v>41</v>
      </c>
      <c r="O147" s="92"/>
      <c r="P147" s="226">
        <f>O147*H147</f>
        <v>0</v>
      </c>
      <c r="Q147" s="226">
        <v>0</v>
      </c>
      <c r="R147" s="226">
        <f>Q147*H147</f>
        <v>0</v>
      </c>
      <c r="S147" s="226">
        <v>0</v>
      </c>
      <c r="T147" s="227">
        <f>S147*H147</f>
        <v>0</v>
      </c>
      <c r="U147" s="39"/>
      <c r="V147" s="39"/>
      <c r="W147" s="39"/>
      <c r="X147" s="39"/>
      <c r="Y147" s="39"/>
      <c r="Z147" s="39"/>
      <c r="AA147" s="39"/>
      <c r="AB147" s="39"/>
      <c r="AC147" s="39"/>
      <c r="AD147" s="39"/>
      <c r="AE147" s="39"/>
      <c r="AR147" s="228" t="s">
        <v>415</v>
      </c>
      <c r="AT147" s="228" t="s">
        <v>443</v>
      </c>
      <c r="AU147" s="228" t="s">
        <v>76</v>
      </c>
      <c r="AY147" s="18" t="s">
        <v>414</v>
      </c>
      <c r="BE147" s="229">
        <f>IF(N147="základní",J147,0)</f>
        <v>0</v>
      </c>
      <c r="BF147" s="229">
        <f>IF(N147="snížená",J147,0)</f>
        <v>0</v>
      </c>
      <c r="BG147" s="229">
        <f>IF(N147="zákl. přenesená",J147,0)</f>
        <v>0</v>
      </c>
      <c r="BH147" s="229">
        <f>IF(N147="sníž. přenesená",J147,0)</f>
        <v>0</v>
      </c>
      <c r="BI147" s="229">
        <f>IF(N147="nulová",J147,0)</f>
        <v>0</v>
      </c>
      <c r="BJ147" s="18" t="s">
        <v>84</v>
      </c>
      <c r="BK147" s="229">
        <f>ROUND(I147*H147,2)</f>
        <v>0</v>
      </c>
      <c r="BL147" s="18" t="s">
        <v>415</v>
      </c>
      <c r="BM147" s="228" t="s">
        <v>474</v>
      </c>
    </row>
    <row r="148" s="2" customFormat="1">
      <c r="A148" s="39"/>
      <c r="B148" s="40"/>
      <c r="C148" s="41"/>
      <c r="D148" s="230" t="s">
        <v>417</v>
      </c>
      <c r="E148" s="41"/>
      <c r="F148" s="231" t="s">
        <v>472</v>
      </c>
      <c r="G148" s="41"/>
      <c r="H148" s="41"/>
      <c r="I148" s="156"/>
      <c r="J148" s="41"/>
      <c r="K148" s="41"/>
      <c r="L148" s="45"/>
      <c r="M148" s="232"/>
      <c r="N148" s="233"/>
      <c r="O148" s="92"/>
      <c r="P148" s="92"/>
      <c r="Q148" s="92"/>
      <c r="R148" s="92"/>
      <c r="S148" s="92"/>
      <c r="T148" s="93"/>
      <c r="U148" s="39"/>
      <c r="V148" s="39"/>
      <c r="W148" s="39"/>
      <c r="X148" s="39"/>
      <c r="Y148" s="39"/>
      <c r="Z148" s="39"/>
      <c r="AA148" s="39"/>
      <c r="AB148" s="39"/>
      <c r="AC148" s="39"/>
      <c r="AD148" s="39"/>
      <c r="AE148" s="39"/>
      <c r="AT148" s="18" t="s">
        <v>417</v>
      </c>
      <c r="AU148" s="18" t="s">
        <v>76</v>
      </c>
    </row>
    <row r="149" s="2" customFormat="1" ht="16.5" customHeight="1">
      <c r="A149" s="39"/>
      <c r="B149" s="40"/>
      <c r="C149" s="234" t="s">
        <v>475</v>
      </c>
      <c r="D149" s="234" t="s">
        <v>443</v>
      </c>
      <c r="E149" s="235" t="s">
        <v>476</v>
      </c>
      <c r="F149" s="236" t="s">
        <v>477</v>
      </c>
      <c r="G149" s="237" t="s">
        <v>412</v>
      </c>
      <c r="H149" s="238">
        <v>3</v>
      </c>
      <c r="I149" s="239"/>
      <c r="J149" s="240">
        <f>ROUND(I149*H149,2)</f>
        <v>0</v>
      </c>
      <c r="K149" s="236" t="s">
        <v>1</v>
      </c>
      <c r="L149" s="45"/>
      <c r="M149" s="241" t="s">
        <v>1</v>
      </c>
      <c r="N149" s="242" t="s">
        <v>41</v>
      </c>
      <c r="O149" s="92"/>
      <c r="P149" s="226">
        <f>O149*H149</f>
        <v>0</v>
      </c>
      <c r="Q149" s="226">
        <v>0</v>
      </c>
      <c r="R149" s="226">
        <f>Q149*H149</f>
        <v>0</v>
      </c>
      <c r="S149" s="226">
        <v>0</v>
      </c>
      <c r="T149" s="227">
        <f>S149*H149</f>
        <v>0</v>
      </c>
      <c r="U149" s="39"/>
      <c r="V149" s="39"/>
      <c r="W149" s="39"/>
      <c r="X149" s="39"/>
      <c r="Y149" s="39"/>
      <c r="Z149" s="39"/>
      <c r="AA149" s="39"/>
      <c r="AB149" s="39"/>
      <c r="AC149" s="39"/>
      <c r="AD149" s="39"/>
      <c r="AE149" s="39"/>
      <c r="AR149" s="228" t="s">
        <v>415</v>
      </c>
      <c r="AT149" s="228" t="s">
        <v>443</v>
      </c>
      <c r="AU149" s="228" t="s">
        <v>76</v>
      </c>
      <c r="AY149" s="18" t="s">
        <v>414</v>
      </c>
      <c r="BE149" s="229">
        <f>IF(N149="základní",J149,0)</f>
        <v>0</v>
      </c>
      <c r="BF149" s="229">
        <f>IF(N149="snížená",J149,0)</f>
        <v>0</v>
      </c>
      <c r="BG149" s="229">
        <f>IF(N149="zákl. přenesená",J149,0)</f>
        <v>0</v>
      </c>
      <c r="BH149" s="229">
        <f>IF(N149="sníž. přenesená",J149,0)</f>
        <v>0</v>
      </c>
      <c r="BI149" s="229">
        <f>IF(N149="nulová",J149,0)</f>
        <v>0</v>
      </c>
      <c r="BJ149" s="18" t="s">
        <v>84</v>
      </c>
      <c r="BK149" s="229">
        <f>ROUND(I149*H149,2)</f>
        <v>0</v>
      </c>
      <c r="BL149" s="18" t="s">
        <v>415</v>
      </c>
      <c r="BM149" s="228" t="s">
        <v>478</v>
      </c>
    </row>
    <row r="150" s="2" customFormat="1">
      <c r="A150" s="39"/>
      <c r="B150" s="40"/>
      <c r="C150" s="41"/>
      <c r="D150" s="230" t="s">
        <v>417</v>
      </c>
      <c r="E150" s="41"/>
      <c r="F150" s="231" t="s">
        <v>477</v>
      </c>
      <c r="G150" s="41"/>
      <c r="H150" s="41"/>
      <c r="I150" s="156"/>
      <c r="J150" s="41"/>
      <c r="K150" s="41"/>
      <c r="L150" s="45"/>
      <c r="M150" s="232"/>
      <c r="N150" s="233"/>
      <c r="O150" s="92"/>
      <c r="P150" s="92"/>
      <c r="Q150" s="92"/>
      <c r="R150" s="92"/>
      <c r="S150" s="92"/>
      <c r="T150" s="93"/>
      <c r="U150" s="39"/>
      <c r="V150" s="39"/>
      <c r="W150" s="39"/>
      <c r="X150" s="39"/>
      <c r="Y150" s="39"/>
      <c r="Z150" s="39"/>
      <c r="AA150" s="39"/>
      <c r="AB150" s="39"/>
      <c r="AC150" s="39"/>
      <c r="AD150" s="39"/>
      <c r="AE150" s="39"/>
      <c r="AT150" s="18" t="s">
        <v>417</v>
      </c>
      <c r="AU150" s="18" t="s">
        <v>76</v>
      </c>
    </row>
    <row r="151" s="2" customFormat="1" ht="16.5" customHeight="1">
      <c r="A151" s="39"/>
      <c r="B151" s="40"/>
      <c r="C151" s="234" t="s">
        <v>479</v>
      </c>
      <c r="D151" s="234" t="s">
        <v>443</v>
      </c>
      <c r="E151" s="235" t="s">
        <v>480</v>
      </c>
      <c r="F151" s="236" t="s">
        <v>481</v>
      </c>
      <c r="G151" s="237" t="s">
        <v>412</v>
      </c>
      <c r="H151" s="238">
        <v>1</v>
      </c>
      <c r="I151" s="239"/>
      <c r="J151" s="240">
        <f>ROUND(I151*H151,2)</f>
        <v>0</v>
      </c>
      <c r="K151" s="236" t="s">
        <v>1</v>
      </c>
      <c r="L151" s="45"/>
      <c r="M151" s="241" t="s">
        <v>1</v>
      </c>
      <c r="N151" s="242" t="s">
        <v>41</v>
      </c>
      <c r="O151" s="92"/>
      <c r="P151" s="226">
        <f>O151*H151</f>
        <v>0</v>
      </c>
      <c r="Q151" s="226">
        <v>0</v>
      </c>
      <c r="R151" s="226">
        <f>Q151*H151</f>
        <v>0</v>
      </c>
      <c r="S151" s="226">
        <v>0</v>
      </c>
      <c r="T151" s="227">
        <f>S151*H151</f>
        <v>0</v>
      </c>
      <c r="U151" s="39"/>
      <c r="V151" s="39"/>
      <c r="W151" s="39"/>
      <c r="X151" s="39"/>
      <c r="Y151" s="39"/>
      <c r="Z151" s="39"/>
      <c r="AA151" s="39"/>
      <c r="AB151" s="39"/>
      <c r="AC151" s="39"/>
      <c r="AD151" s="39"/>
      <c r="AE151" s="39"/>
      <c r="AR151" s="228" t="s">
        <v>415</v>
      </c>
      <c r="AT151" s="228" t="s">
        <v>443</v>
      </c>
      <c r="AU151" s="228" t="s">
        <v>76</v>
      </c>
      <c r="AY151" s="18" t="s">
        <v>414</v>
      </c>
      <c r="BE151" s="229">
        <f>IF(N151="základní",J151,0)</f>
        <v>0</v>
      </c>
      <c r="BF151" s="229">
        <f>IF(N151="snížená",J151,0)</f>
        <v>0</v>
      </c>
      <c r="BG151" s="229">
        <f>IF(N151="zákl. přenesená",J151,0)</f>
        <v>0</v>
      </c>
      <c r="BH151" s="229">
        <f>IF(N151="sníž. přenesená",J151,0)</f>
        <v>0</v>
      </c>
      <c r="BI151" s="229">
        <f>IF(N151="nulová",J151,0)</f>
        <v>0</v>
      </c>
      <c r="BJ151" s="18" t="s">
        <v>84</v>
      </c>
      <c r="BK151" s="229">
        <f>ROUND(I151*H151,2)</f>
        <v>0</v>
      </c>
      <c r="BL151" s="18" t="s">
        <v>415</v>
      </c>
      <c r="BM151" s="228" t="s">
        <v>482</v>
      </c>
    </row>
    <row r="152" s="2" customFormat="1">
      <c r="A152" s="39"/>
      <c r="B152" s="40"/>
      <c r="C152" s="41"/>
      <c r="D152" s="230" t="s">
        <v>417</v>
      </c>
      <c r="E152" s="41"/>
      <c r="F152" s="231" t="s">
        <v>481</v>
      </c>
      <c r="G152" s="41"/>
      <c r="H152" s="41"/>
      <c r="I152" s="156"/>
      <c r="J152" s="41"/>
      <c r="K152" s="41"/>
      <c r="L152" s="45"/>
      <c r="M152" s="232"/>
      <c r="N152" s="233"/>
      <c r="O152" s="92"/>
      <c r="P152" s="92"/>
      <c r="Q152" s="92"/>
      <c r="R152" s="92"/>
      <c r="S152" s="92"/>
      <c r="T152" s="93"/>
      <c r="U152" s="39"/>
      <c r="V152" s="39"/>
      <c r="W152" s="39"/>
      <c r="X152" s="39"/>
      <c r="Y152" s="39"/>
      <c r="Z152" s="39"/>
      <c r="AA152" s="39"/>
      <c r="AB152" s="39"/>
      <c r="AC152" s="39"/>
      <c r="AD152" s="39"/>
      <c r="AE152" s="39"/>
      <c r="AT152" s="18" t="s">
        <v>417</v>
      </c>
      <c r="AU152" s="18" t="s">
        <v>76</v>
      </c>
    </row>
    <row r="153" s="2" customFormat="1" ht="16.5" customHeight="1">
      <c r="A153" s="39"/>
      <c r="B153" s="40"/>
      <c r="C153" s="216" t="s">
        <v>483</v>
      </c>
      <c r="D153" s="216" t="s">
        <v>409</v>
      </c>
      <c r="E153" s="217" t="s">
        <v>484</v>
      </c>
      <c r="F153" s="218" t="s">
        <v>485</v>
      </c>
      <c r="G153" s="219" t="s">
        <v>412</v>
      </c>
      <c r="H153" s="220">
        <v>1</v>
      </c>
      <c r="I153" s="221"/>
      <c r="J153" s="222">
        <f>ROUND(I153*H153,2)</f>
        <v>0</v>
      </c>
      <c r="K153" s="218" t="s">
        <v>1</v>
      </c>
      <c r="L153" s="223"/>
      <c r="M153" s="224" t="s">
        <v>1</v>
      </c>
      <c r="N153" s="225" t="s">
        <v>41</v>
      </c>
      <c r="O153" s="92"/>
      <c r="P153" s="226">
        <f>O153*H153</f>
        <v>0</v>
      </c>
      <c r="Q153" s="226">
        <v>0</v>
      </c>
      <c r="R153" s="226">
        <f>Q153*H153</f>
        <v>0</v>
      </c>
      <c r="S153" s="226">
        <v>0</v>
      </c>
      <c r="T153" s="227">
        <f>S153*H153</f>
        <v>0</v>
      </c>
      <c r="U153" s="39"/>
      <c r="V153" s="39"/>
      <c r="W153" s="39"/>
      <c r="X153" s="39"/>
      <c r="Y153" s="39"/>
      <c r="Z153" s="39"/>
      <c r="AA153" s="39"/>
      <c r="AB153" s="39"/>
      <c r="AC153" s="39"/>
      <c r="AD153" s="39"/>
      <c r="AE153" s="39"/>
      <c r="AR153" s="228" t="s">
        <v>413</v>
      </c>
      <c r="AT153" s="228" t="s">
        <v>409</v>
      </c>
      <c r="AU153" s="228" t="s">
        <v>76</v>
      </c>
      <c r="AY153" s="18" t="s">
        <v>414</v>
      </c>
      <c r="BE153" s="229">
        <f>IF(N153="základní",J153,0)</f>
        <v>0</v>
      </c>
      <c r="BF153" s="229">
        <f>IF(N153="snížená",J153,0)</f>
        <v>0</v>
      </c>
      <c r="BG153" s="229">
        <f>IF(N153="zákl. přenesená",J153,0)</f>
        <v>0</v>
      </c>
      <c r="BH153" s="229">
        <f>IF(N153="sníž. přenesená",J153,0)</f>
        <v>0</v>
      </c>
      <c r="BI153" s="229">
        <f>IF(N153="nulová",J153,0)</f>
        <v>0</v>
      </c>
      <c r="BJ153" s="18" t="s">
        <v>84</v>
      </c>
      <c r="BK153" s="229">
        <f>ROUND(I153*H153,2)</f>
        <v>0</v>
      </c>
      <c r="BL153" s="18" t="s">
        <v>415</v>
      </c>
      <c r="BM153" s="228" t="s">
        <v>486</v>
      </c>
    </row>
    <row r="154" s="2" customFormat="1">
      <c r="A154" s="39"/>
      <c r="B154" s="40"/>
      <c r="C154" s="41"/>
      <c r="D154" s="230" t="s">
        <v>417</v>
      </c>
      <c r="E154" s="41"/>
      <c r="F154" s="231" t="s">
        <v>485</v>
      </c>
      <c r="G154" s="41"/>
      <c r="H154" s="41"/>
      <c r="I154" s="156"/>
      <c r="J154" s="41"/>
      <c r="K154" s="41"/>
      <c r="L154" s="45"/>
      <c r="M154" s="232"/>
      <c r="N154" s="233"/>
      <c r="O154" s="92"/>
      <c r="P154" s="92"/>
      <c r="Q154" s="92"/>
      <c r="R154" s="92"/>
      <c r="S154" s="92"/>
      <c r="T154" s="93"/>
      <c r="U154" s="39"/>
      <c r="V154" s="39"/>
      <c r="W154" s="39"/>
      <c r="X154" s="39"/>
      <c r="Y154" s="39"/>
      <c r="Z154" s="39"/>
      <c r="AA154" s="39"/>
      <c r="AB154" s="39"/>
      <c r="AC154" s="39"/>
      <c r="AD154" s="39"/>
      <c r="AE154" s="39"/>
      <c r="AT154" s="18" t="s">
        <v>417</v>
      </c>
      <c r="AU154" s="18" t="s">
        <v>76</v>
      </c>
    </row>
    <row r="155" s="2" customFormat="1" ht="16.5" customHeight="1">
      <c r="A155" s="39"/>
      <c r="B155" s="40"/>
      <c r="C155" s="216" t="s">
        <v>487</v>
      </c>
      <c r="D155" s="216" t="s">
        <v>409</v>
      </c>
      <c r="E155" s="217" t="s">
        <v>488</v>
      </c>
      <c r="F155" s="218" t="s">
        <v>489</v>
      </c>
      <c r="G155" s="219" t="s">
        <v>412</v>
      </c>
      <c r="H155" s="220">
        <v>1</v>
      </c>
      <c r="I155" s="221"/>
      <c r="J155" s="222">
        <f>ROUND(I155*H155,2)</f>
        <v>0</v>
      </c>
      <c r="K155" s="218" t="s">
        <v>1</v>
      </c>
      <c r="L155" s="223"/>
      <c r="M155" s="224" t="s">
        <v>1</v>
      </c>
      <c r="N155" s="225" t="s">
        <v>41</v>
      </c>
      <c r="O155" s="92"/>
      <c r="P155" s="226">
        <f>O155*H155</f>
        <v>0</v>
      </c>
      <c r="Q155" s="226">
        <v>0</v>
      </c>
      <c r="R155" s="226">
        <f>Q155*H155</f>
        <v>0</v>
      </c>
      <c r="S155" s="226">
        <v>0</v>
      </c>
      <c r="T155" s="227">
        <f>S155*H155</f>
        <v>0</v>
      </c>
      <c r="U155" s="39"/>
      <c r="V155" s="39"/>
      <c r="W155" s="39"/>
      <c r="X155" s="39"/>
      <c r="Y155" s="39"/>
      <c r="Z155" s="39"/>
      <c r="AA155" s="39"/>
      <c r="AB155" s="39"/>
      <c r="AC155" s="39"/>
      <c r="AD155" s="39"/>
      <c r="AE155" s="39"/>
      <c r="AR155" s="228" t="s">
        <v>413</v>
      </c>
      <c r="AT155" s="228" t="s">
        <v>409</v>
      </c>
      <c r="AU155" s="228" t="s">
        <v>76</v>
      </c>
      <c r="AY155" s="18" t="s">
        <v>414</v>
      </c>
      <c r="BE155" s="229">
        <f>IF(N155="základní",J155,0)</f>
        <v>0</v>
      </c>
      <c r="BF155" s="229">
        <f>IF(N155="snížená",J155,0)</f>
        <v>0</v>
      </c>
      <c r="BG155" s="229">
        <f>IF(N155="zákl. přenesená",J155,0)</f>
        <v>0</v>
      </c>
      <c r="BH155" s="229">
        <f>IF(N155="sníž. přenesená",J155,0)</f>
        <v>0</v>
      </c>
      <c r="BI155" s="229">
        <f>IF(N155="nulová",J155,0)</f>
        <v>0</v>
      </c>
      <c r="BJ155" s="18" t="s">
        <v>84</v>
      </c>
      <c r="BK155" s="229">
        <f>ROUND(I155*H155,2)</f>
        <v>0</v>
      </c>
      <c r="BL155" s="18" t="s">
        <v>415</v>
      </c>
      <c r="BM155" s="228" t="s">
        <v>490</v>
      </c>
    </row>
    <row r="156" s="2" customFormat="1">
      <c r="A156" s="39"/>
      <c r="B156" s="40"/>
      <c r="C156" s="41"/>
      <c r="D156" s="230" t="s">
        <v>417</v>
      </c>
      <c r="E156" s="41"/>
      <c r="F156" s="231" t="s">
        <v>489</v>
      </c>
      <c r="G156" s="41"/>
      <c r="H156" s="41"/>
      <c r="I156" s="156"/>
      <c r="J156" s="41"/>
      <c r="K156" s="41"/>
      <c r="L156" s="45"/>
      <c r="M156" s="232"/>
      <c r="N156" s="233"/>
      <c r="O156" s="92"/>
      <c r="P156" s="92"/>
      <c r="Q156" s="92"/>
      <c r="R156" s="92"/>
      <c r="S156" s="92"/>
      <c r="T156" s="93"/>
      <c r="U156" s="39"/>
      <c r="V156" s="39"/>
      <c r="W156" s="39"/>
      <c r="X156" s="39"/>
      <c r="Y156" s="39"/>
      <c r="Z156" s="39"/>
      <c r="AA156" s="39"/>
      <c r="AB156" s="39"/>
      <c r="AC156" s="39"/>
      <c r="AD156" s="39"/>
      <c r="AE156" s="39"/>
      <c r="AT156" s="18" t="s">
        <v>417</v>
      </c>
      <c r="AU156" s="18" t="s">
        <v>76</v>
      </c>
    </row>
    <row r="157" s="2" customFormat="1" ht="33" customHeight="1">
      <c r="A157" s="39"/>
      <c r="B157" s="40"/>
      <c r="C157" s="234" t="s">
        <v>7</v>
      </c>
      <c r="D157" s="234" t="s">
        <v>443</v>
      </c>
      <c r="E157" s="235" t="s">
        <v>491</v>
      </c>
      <c r="F157" s="236" t="s">
        <v>492</v>
      </c>
      <c r="G157" s="237" t="s">
        <v>412</v>
      </c>
      <c r="H157" s="238">
        <v>2</v>
      </c>
      <c r="I157" s="239"/>
      <c r="J157" s="240">
        <f>ROUND(I157*H157,2)</f>
        <v>0</v>
      </c>
      <c r="K157" s="236" t="s">
        <v>1</v>
      </c>
      <c r="L157" s="45"/>
      <c r="M157" s="241" t="s">
        <v>1</v>
      </c>
      <c r="N157" s="242" t="s">
        <v>41</v>
      </c>
      <c r="O157" s="92"/>
      <c r="P157" s="226">
        <f>O157*H157</f>
        <v>0</v>
      </c>
      <c r="Q157" s="226">
        <v>0</v>
      </c>
      <c r="R157" s="226">
        <f>Q157*H157</f>
        <v>0</v>
      </c>
      <c r="S157" s="226">
        <v>0</v>
      </c>
      <c r="T157" s="227">
        <f>S157*H157</f>
        <v>0</v>
      </c>
      <c r="U157" s="39"/>
      <c r="V157" s="39"/>
      <c r="W157" s="39"/>
      <c r="X157" s="39"/>
      <c r="Y157" s="39"/>
      <c r="Z157" s="39"/>
      <c r="AA157" s="39"/>
      <c r="AB157" s="39"/>
      <c r="AC157" s="39"/>
      <c r="AD157" s="39"/>
      <c r="AE157" s="39"/>
      <c r="AR157" s="228" t="s">
        <v>415</v>
      </c>
      <c r="AT157" s="228" t="s">
        <v>443</v>
      </c>
      <c r="AU157" s="228" t="s">
        <v>76</v>
      </c>
      <c r="AY157" s="18" t="s">
        <v>414</v>
      </c>
      <c r="BE157" s="229">
        <f>IF(N157="základní",J157,0)</f>
        <v>0</v>
      </c>
      <c r="BF157" s="229">
        <f>IF(N157="snížená",J157,0)</f>
        <v>0</v>
      </c>
      <c r="BG157" s="229">
        <f>IF(N157="zákl. přenesená",J157,0)</f>
        <v>0</v>
      </c>
      <c r="BH157" s="229">
        <f>IF(N157="sníž. přenesená",J157,0)</f>
        <v>0</v>
      </c>
      <c r="BI157" s="229">
        <f>IF(N157="nulová",J157,0)</f>
        <v>0</v>
      </c>
      <c r="BJ157" s="18" t="s">
        <v>84</v>
      </c>
      <c r="BK157" s="229">
        <f>ROUND(I157*H157,2)</f>
        <v>0</v>
      </c>
      <c r="BL157" s="18" t="s">
        <v>415</v>
      </c>
      <c r="BM157" s="228" t="s">
        <v>493</v>
      </c>
    </row>
    <row r="158" s="2" customFormat="1">
      <c r="A158" s="39"/>
      <c r="B158" s="40"/>
      <c r="C158" s="41"/>
      <c r="D158" s="230" t="s">
        <v>417</v>
      </c>
      <c r="E158" s="41"/>
      <c r="F158" s="231" t="s">
        <v>492</v>
      </c>
      <c r="G158" s="41"/>
      <c r="H158" s="41"/>
      <c r="I158" s="156"/>
      <c r="J158" s="41"/>
      <c r="K158" s="41"/>
      <c r="L158" s="45"/>
      <c r="M158" s="232"/>
      <c r="N158" s="233"/>
      <c r="O158" s="92"/>
      <c r="P158" s="92"/>
      <c r="Q158" s="92"/>
      <c r="R158" s="92"/>
      <c r="S158" s="92"/>
      <c r="T158" s="93"/>
      <c r="U158" s="39"/>
      <c r="V158" s="39"/>
      <c r="W158" s="39"/>
      <c r="X158" s="39"/>
      <c r="Y158" s="39"/>
      <c r="Z158" s="39"/>
      <c r="AA158" s="39"/>
      <c r="AB158" s="39"/>
      <c r="AC158" s="39"/>
      <c r="AD158" s="39"/>
      <c r="AE158" s="39"/>
      <c r="AT158" s="18" t="s">
        <v>417</v>
      </c>
      <c r="AU158" s="18" t="s">
        <v>76</v>
      </c>
    </row>
    <row r="159" s="2" customFormat="1" ht="33" customHeight="1">
      <c r="A159" s="39"/>
      <c r="B159" s="40"/>
      <c r="C159" s="234" t="s">
        <v>494</v>
      </c>
      <c r="D159" s="234" t="s">
        <v>443</v>
      </c>
      <c r="E159" s="235" t="s">
        <v>495</v>
      </c>
      <c r="F159" s="236" t="s">
        <v>496</v>
      </c>
      <c r="G159" s="237" t="s">
        <v>412</v>
      </c>
      <c r="H159" s="238">
        <v>1</v>
      </c>
      <c r="I159" s="239"/>
      <c r="J159" s="240">
        <f>ROUND(I159*H159,2)</f>
        <v>0</v>
      </c>
      <c r="K159" s="236" t="s">
        <v>1</v>
      </c>
      <c r="L159" s="45"/>
      <c r="M159" s="241" t="s">
        <v>1</v>
      </c>
      <c r="N159" s="242" t="s">
        <v>41</v>
      </c>
      <c r="O159" s="92"/>
      <c r="P159" s="226">
        <f>O159*H159</f>
        <v>0</v>
      </c>
      <c r="Q159" s="226">
        <v>0</v>
      </c>
      <c r="R159" s="226">
        <f>Q159*H159</f>
        <v>0</v>
      </c>
      <c r="S159" s="226">
        <v>0</v>
      </c>
      <c r="T159" s="227">
        <f>S159*H159</f>
        <v>0</v>
      </c>
      <c r="U159" s="39"/>
      <c r="V159" s="39"/>
      <c r="W159" s="39"/>
      <c r="X159" s="39"/>
      <c r="Y159" s="39"/>
      <c r="Z159" s="39"/>
      <c r="AA159" s="39"/>
      <c r="AB159" s="39"/>
      <c r="AC159" s="39"/>
      <c r="AD159" s="39"/>
      <c r="AE159" s="39"/>
      <c r="AR159" s="228" t="s">
        <v>415</v>
      </c>
      <c r="AT159" s="228" t="s">
        <v>443</v>
      </c>
      <c r="AU159" s="228" t="s">
        <v>76</v>
      </c>
      <c r="AY159" s="18" t="s">
        <v>414</v>
      </c>
      <c r="BE159" s="229">
        <f>IF(N159="základní",J159,0)</f>
        <v>0</v>
      </c>
      <c r="BF159" s="229">
        <f>IF(N159="snížená",J159,0)</f>
        <v>0</v>
      </c>
      <c r="BG159" s="229">
        <f>IF(N159="zákl. přenesená",J159,0)</f>
        <v>0</v>
      </c>
      <c r="BH159" s="229">
        <f>IF(N159="sníž. přenesená",J159,0)</f>
        <v>0</v>
      </c>
      <c r="BI159" s="229">
        <f>IF(N159="nulová",J159,0)</f>
        <v>0</v>
      </c>
      <c r="BJ159" s="18" t="s">
        <v>84</v>
      </c>
      <c r="BK159" s="229">
        <f>ROUND(I159*H159,2)</f>
        <v>0</v>
      </c>
      <c r="BL159" s="18" t="s">
        <v>415</v>
      </c>
      <c r="BM159" s="228" t="s">
        <v>497</v>
      </c>
    </row>
    <row r="160" s="2" customFormat="1">
      <c r="A160" s="39"/>
      <c r="B160" s="40"/>
      <c r="C160" s="41"/>
      <c r="D160" s="230" t="s">
        <v>417</v>
      </c>
      <c r="E160" s="41"/>
      <c r="F160" s="231" t="s">
        <v>496</v>
      </c>
      <c r="G160" s="41"/>
      <c r="H160" s="41"/>
      <c r="I160" s="156"/>
      <c r="J160" s="41"/>
      <c r="K160" s="41"/>
      <c r="L160" s="45"/>
      <c r="M160" s="232"/>
      <c r="N160" s="233"/>
      <c r="O160" s="92"/>
      <c r="P160" s="92"/>
      <c r="Q160" s="92"/>
      <c r="R160" s="92"/>
      <c r="S160" s="92"/>
      <c r="T160" s="93"/>
      <c r="U160" s="39"/>
      <c r="V160" s="39"/>
      <c r="W160" s="39"/>
      <c r="X160" s="39"/>
      <c r="Y160" s="39"/>
      <c r="Z160" s="39"/>
      <c r="AA160" s="39"/>
      <c r="AB160" s="39"/>
      <c r="AC160" s="39"/>
      <c r="AD160" s="39"/>
      <c r="AE160" s="39"/>
      <c r="AT160" s="18" t="s">
        <v>417</v>
      </c>
      <c r="AU160" s="18" t="s">
        <v>76</v>
      </c>
    </row>
    <row r="161" s="2" customFormat="1" ht="44.25" customHeight="1">
      <c r="A161" s="39"/>
      <c r="B161" s="40"/>
      <c r="C161" s="234" t="s">
        <v>498</v>
      </c>
      <c r="D161" s="234" t="s">
        <v>443</v>
      </c>
      <c r="E161" s="235" t="s">
        <v>499</v>
      </c>
      <c r="F161" s="236" t="s">
        <v>500</v>
      </c>
      <c r="G161" s="237" t="s">
        <v>412</v>
      </c>
      <c r="H161" s="238">
        <v>1</v>
      </c>
      <c r="I161" s="239"/>
      <c r="J161" s="240">
        <f>ROUND(I161*H161,2)</f>
        <v>0</v>
      </c>
      <c r="K161" s="236" t="s">
        <v>1</v>
      </c>
      <c r="L161" s="45"/>
      <c r="M161" s="241" t="s">
        <v>1</v>
      </c>
      <c r="N161" s="242" t="s">
        <v>41</v>
      </c>
      <c r="O161" s="92"/>
      <c r="P161" s="226">
        <f>O161*H161</f>
        <v>0</v>
      </c>
      <c r="Q161" s="226">
        <v>0</v>
      </c>
      <c r="R161" s="226">
        <f>Q161*H161</f>
        <v>0</v>
      </c>
      <c r="S161" s="226">
        <v>0</v>
      </c>
      <c r="T161" s="227">
        <f>S161*H161</f>
        <v>0</v>
      </c>
      <c r="U161" s="39"/>
      <c r="V161" s="39"/>
      <c r="W161" s="39"/>
      <c r="X161" s="39"/>
      <c r="Y161" s="39"/>
      <c r="Z161" s="39"/>
      <c r="AA161" s="39"/>
      <c r="AB161" s="39"/>
      <c r="AC161" s="39"/>
      <c r="AD161" s="39"/>
      <c r="AE161" s="39"/>
      <c r="AR161" s="228" t="s">
        <v>415</v>
      </c>
      <c r="AT161" s="228" t="s">
        <v>443</v>
      </c>
      <c r="AU161" s="228" t="s">
        <v>76</v>
      </c>
      <c r="AY161" s="18" t="s">
        <v>414</v>
      </c>
      <c r="BE161" s="229">
        <f>IF(N161="základní",J161,0)</f>
        <v>0</v>
      </c>
      <c r="BF161" s="229">
        <f>IF(N161="snížená",J161,0)</f>
        <v>0</v>
      </c>
      <c r="BG161" s="229">
        <f>IF(N161="zákl. přenesená",J161,0)</f>
        <v>0</v>
      </c>
      <c r="BH161" s="229">
        <f>IF(N161="sníž. přenesená",J161,0)</f>
        <v>0</v>
      </c>
      <c r="BI161" s="229">
        <f>IF(N161="nulová",J161,0)</f>
        <v>0</v>
      </c>
      <c r="BJ161" s="18" t="s">
        <v>84</v>
      </c>
      <c r="BK161" s="229">
        <f>ROUND(I161*H161,2)</f>
        <v>0</v>
      </c>
      <c r="BL161" s="18" t="s">
        <v>415</v>
      </c>
      <c r="BM161" s="228" t="s">
        <v>501</v>
      </c>
    </row>
    <row r="162" s="2" customFormat="1">
      <c r="A162" s="39"/>
      <c r="B162" s="40"/>
      <c r="C162" s="41"/>
      <c r="D162" s="230" t="s">
        <v>417</v>
      </c>
      <c r="E162" s="41"/>
      <c r="F162" s="231" t="s">
        <v>500</v>
      </c>
      <c r="G162" s="41"/>
      <c r="H162" s="41"/>
      <c r="I162" s="156"/>
      <c r="J162" s="41"/>
      <c r="K162" s="41"/>
      <c r="L162" s="45"/>
      <c r="M162" s="232"/>
      <c r="N162" s="233"/>
      <c r="O162" s="92"/>
      <c r="P162" s="92"/>
      <c r="Q162" s="92"/>
      <c r="R162" s="92"/>
      <c r="S162" s="92"/>
      <c r="T162" s="93"/>
      <c r="U162" s="39"/>
      <c r="V162" s="39"/>
      <c r="W162" s="39"/>
      <c r="X162" s="39"/>
      <c r="Y162" s="39"/>
      <c r="Z162" s="39"/>
      <c r="AA162" s="39"/>
      <c r="AB162" s="39"/>
      <c r="AC162" s="39"/>
      <c r="AD162" s="39"/>
      <c r="AE162" s="39"/>
      <c r="AT162" s="18" t="s">
        <v>417</v>
      </c>
      <c r="AU162" s="18" t="s">
        <v>76</v>
      </c>
    </row>
    <row r="163" s="2" customFormat="1" ht="21.75" customHeight="1">
      <c r="A163" s="39"/>
      <c r="B163" s="40"/>
      <c r="C163" s="234" t="s">
        <v>502</v>
      </c>
      <c r="D163" s="234" t="s">
        <v>443</v>
      </c>
      <c r="E163" s="235" t="s">
        <v>503</v>
      </c>
      <c r="F163" s="236" t="s">
        <v>504</v>
      </c>
      <c r="G163" s="237" t="s">
        <v>412</v>
      </c>
      <c r="H163" s="238">
        <v>1</v>
      </c>
      <c r="I163" s="239"/>
      <c r="J163" s="240">
        <f>ROUND(I163*H163,2)</f>
        <v>0</v>
      </c>
      <c r="K163" s="236" t="s">
        <v>1</v>
      </c>
      <c r="L163" s="45"/>
      <c r="M163" s="241" t="s">
        <v>1</v>
      </c>
      <c r="N163" s="242" t="s">
        <v>41</v>
      </c>
      <c r="O163" s="92"/>
      <c r="P163" s="226">
        <f>O163*H163</f>
        <v>0</v>
      </c>
      <c r="Q163" s="226">
        <v>0</v>
      </c>
      <c r="R163" s="226">
        <f>Q163*H163</f>
        <v>0</v>
      </c>
      <c r="S163" s="226">
        <v>0</v>
      </c>
      <c r="T163" s="227">
        <f>S163*H163</f>
        <v>0</v>
      </c>
      <c r="U163" s="39"/>
      <c r="V163" s="39"/>
      <c r="W163" s="39"/>
      <c r="X163" s="39"/>
      <c r="Y163" s="39"/>
      <c r="Z163" s="39"/>
      <c r="AA163" s="39"/>
      <c r="AB163" s="39"/>
      <c r="AC163" s="39"/>
      <c r="AD163" s="39"/>
      <c r="AE163" s="39"/>
      <c r="AR163" s="228" t="s">
        <v>415</v>
      </c>
      <c r="AT163" s="228" t="s">
        <v>443</v>
      </c>
      <c r="AU163" s="228" t="s">
        <v>76</v>
      </c>
      <c r="AY163" s="18" t="s">
        <v>414</v>
      </c>
      <c r="BE163" s="229">
        <f>IF(N163="základní",J163,0)</f>
        <v>0</v>
      </c>
      <c r="BF163" s="229">
        <f>IF(N163="snížená",J163,0)</f>
        <v>0</v>
      </c>
      <c r="BG163" s="229">
        <f>IF(N163="zákl. přenesená",J163,0)</f>
        <v>0</v>
      </c>
      <c r="BH163" s="229">
        <f>IF(N163="sníž. přenesená",J163,0)</f>
        <v>0</v>
      </c>
      <c r="BI163" s="229">
        <f>IF(N163="nulová",J163,0)</f>
        <v>0</v>
      </c>
      <c r="BJ163" s="18" t="s">
        <v>84</v>
      </c>
      <c r="BK163" s="229">
        <f>ROUND(I163*H163,2)</f>
        <v>0</v>
      </c>
      <c r="BL163" s="18" t="s">
        <v>415</v>
      </c>
      <c r="BM163" s="228" t="s">
        <v>505</v>
      </c>
    </row>
    <row r="164" s="2" customFormat="1">
      <c r="A164" s="39"/>
      <c r="B164" s="40"/>
      <c r="C164" s="41"/>
      <c r="D164" s="230" t="s">
        <v>417</v>
      </c>
      <c r="E164" s="41"/>
      <c r="F164" s="231" t="s">
        <v>504</v>
      </c>
      <c r="G164" s="41"/>
      <c r="H164" s="41"/>
      <c r="I164" s="156"/>
      <c r="J164" s="41"/>
      <c r="K164" s="41"/>
      <c r="L164" s="45"/>
      <c r="M164" s="243"/>
      <c r="N164" s="244"/>
      <c r="O164" s="245"/>
      <c r="P164" s="245"/>
      <c r="Q164" s="245"/>
      <c r="R164" s="245"/>
      <c r="S164" s="245"/>
      <c r="T164" s="246"/>
      <c r="U164" s="39"/>
      <c r="V164" s="39"/>
      <c r="W164" s="39"/>
      <c r="X164" s="39"/>
      <c r="Y164" s="39"/>
      <c r="Z164" s="39"/>
      <c r="AA164" s="39"/>
      <c r="AB164" s="39"/>
      <c r="AC164" s="39"/>
      <c r="AD164" s="39"/>
      <c r="AE164" s="39"/>
      <c r="AT164" s="18" t="s">
        <v>417</v>
      </c>
      <c r="AU164" s="18" t="s">
        <v>76</v>
      </c>
    </row>
    <row r="165" s="2" customFormat="1" ht="6.96" customHeight="1">
      <c r="A165" s="39"/>
      <c r="B165" s="67"/>
      <c r="C165" s="68"/>
      <c r="D165" s="68"/>
      <c r="E165" s="68"/>
      <c r="F165" s="68"/>
      <c r="G165" s="68"/>
      <c r="H165" s="68"/>
      <c r="I165" s="194"/>
      <c r="J165" s="68"/>
      <c r="K165" s="68"/>
      <c r="L165" s="45"/>
      <c r="M165" s="39"/>
      <c r="O165" s="39"/>
      <c r="P165" s="39"/>
      <c r="Q165" s="39"/>
      <c r="R165" s="39"/>
      <c r="S165" s="39"/>
      <c r="T165" s="39"/>
      <c r="U165" s="39"/>
      <c r="V165" s="39"/>
      <c r="W165" s="39"/>
      <c r="X165" s="39"/>
      <c r="Y165" s="39"/>
      <c r="Z165" s="39"/>
      <c r="AA165" s="39"/>
      <c r="AB165" s="39"/>
      <c r="AC165" s="39"/>
      <c r="AD165" s="39"/>
      <c r="AE165" s="39"/>
    </row>
  </sheetData>
  <sheetProtection sheet="1" autoFilter="0" formatColumns="0" formatRows="0" objects="1" scenarios="1" spinCount="100000" saltValue="H/KSwcKY4D4bZypOtmuZWnFKtpaGNFwsMuXsW2rblpD+4Fg/QT+enRNN7Zj8Q3lBzzPrQzBVLT6/Q1MqAaaIgg==" hashValue="L2bBie38oOC7NKr1NCHfYaAFbKdAwfNuNfTXeRRKWf2dyqicPs2vZd83kx1WvVh4gc8dCBan8LBQYHq6fcxw2g==" algorithmName="SHA-512" password="CC35"/>
  <autoFilter ref="C115:K164"/>
  <mergeCells count="9">
    <mergeCell ref="E7:H7"/>
    <mergeCell ref="E9:H9"/>
    <mergeCell ref="E18:H18"/>
    <mergeCell ref="E27:H27"/>
    <mergeCell ref="E85:H85"/>
    <mergeCell ref="E87:H87"/>
    <mergeCell ref="E106:H106"/>
    <mergeCell ref="E108:H108"/>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89</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2" customFormat="1" ht="12" customHeight="1">
      <c r="A8" s="39"/>
      <c r="B8" s="45"/>
      <c r="C8" s="39"/>
      <c r="D8" s="154" t="s">
        <v>389</v>
      </c>
      <c r="E8" s="39"/>
      <c r="F8" s="39"/>
      <c r="G8" s="39"/>
      <c r="H8" s="39"/>
      <c r="I8" s="156"/>
      <c r="J8" s="39"/>
      <c r="K8" s="39"/>
      <c r="L8" s="64"/>
      <c r="S8" s="39"/>
      <c r="T8" s="39"/>
      <c r="U8" s="39"/>
      <c r="V8" s="39"/>
      <c r="W8" s="39"/>
      <c r="X8" s="39"/>
      <c r="Y8" s="39"/>
      <c r="Z8" s="39"/>
      <c r="AA8" s="39"/>
      <c r="AB8" s="39"/>
      <c r="AC8" s="39"/>
      <c r="AD8" s="39"/>
      <c r="AE8" s="39"/>
    </row>
    <row r="9" s="2" customFormat="1" ht="24.75" customHeight="1">
      <c r="A9" s="39"/>
      <c r="B9" s="45"/>
      <c r="C9" s="39"/>
      <c r="D9" s="39"/>
      <c r="E9" s="157" t="s">
        <v>506</v>
      </c>
      <c r="F9" s="39"/>
      <c r="G9" s="39"/>
      <c r="H9" s="39"/>
      <c r="I9" s="156"/>
      <c r="J9" s="39"/>
      <c r="K9" s="39"/>
      <c r="L9" s="64"/>
      <c r="S9" s="39"/>
      <c r="T9" s="39"/>
      <c r="U9" s="39"/>
      <c r="V9" s="39"/>
      <c r="W9" s="39"/>
      <c r="X9" s="39"/>
      <c r="Y9" s="39"/>
      <c r="Z9" s="39"/>
      <c r="AA9" s="39"/>
      <c r="AB9" s="39"/>
      <c r="AC9" s="39"/>
      <c r="AD9" s="39"/>
      <c r="AE9" s="39"/>
    </row>
    <row r="10" s="2" customFormat="1">
      <c r="A10" s="39"/>
      <c r="B10" s="45"/>
      <c r="C10" s="39"/>
      <c r="D10" s="39"/>
      <c r="E10" s="39"/>
      <c r="F10" s="39"/>
      <c r="G10" s="39"/>
      <c r="H10" s="39"/>
      <c r="I10" s="156"/>
      <c r="J10" s="39"/>
      <c r="K10" s="39"/>
      <c r="L10" s="64"/>
      <c r="S10" s="39"/>
      <c r="T10" s="39"/>
      <c r="U10" s="39"/>
      <c r="V10" s="39"/>
      <c r="W10" s="39"/>
      <c r="X10" s="39"/>
      <c r="Y10" s="39"/>
      <c r="Z10" s="39"/>
      <c r="AA10" s="39"/>
      <c r="AB10" s="39"/>
      <c r="AC10" s="39"/>
      <c r="AD10" s="39"/>
      <c r="AE10" s="39"/>
    </row>
    <row r="11" s="2" customFormat="1" ht="12" customHeight="1">
      <c r="A11" s="39"/>
      <c r="B11" s="45"/>
      <c r="C11" s="39"/>
      <c r="D11" s="154" t="s">
        <v>18</v>
      </c>
      <c r="E11" s="39"/>
      <c r="F11" s="142" t="s">
        <v>1</v>
      </c>
      <c r="G11" s="39"/>
      <c r="H11" s="39"/>
      <c r="I11" s="158" t="s">
        <v>19</v>
      </c>
      <c r="J11" s="142" t="s">
        <v>1</v>
      </c>
      <c r="K11" s="39"/>
      <c r="L11" s="64"/>
      <c r="S11" s="39"/>
      <c r="T11" s="39"/>
      <c r="U11" s="39"/>
      <c r="V11" s="39"/>
      <c r="W11" s="39"/>
      <c r="X11" s="39"/>
      <c r="Y11" s="39"/>
      <c r="Z11" s="39"/>
      <c r="AA11" s="39"/>
      <c r="AB11" s="39"/>
      <c r="AC11" s="39"/>
      <c r="AD11" s="39"/>
      <c r="AE11" s="39"/>
    </row>
    <row r="12" s="2" customFormat="1" ht="12" customHeight="1">
      <c r="A12" s="39"/>
      <c r="B12" s="45"/>
      <c r="C12" s="39"/>
      <c r="D12" s="154" t="s">
        <v>20</v>
      </c>
      <c r="E12" s="39"/>
      <c r="F12" s="142" t="s">
        <v>21</v>
      </c>
      <c r="G12" s="39"/>
      <c r="H12" s="39"/>
      <c r="I12" s="158" t="s">
        <v>22</v>
      </c>
      <c r="J12" s="159" t="str">
        <f>'Rekapitulace stavby'!AN8</f>
        <v>21. 11. 2019</v>
      </c>
      <c r="K12" s="39"/>
      <c r="L12" s="64"/>
      <c r="S12" s="39"/>
      <c r="T12" s="39"/>
      <c r="U12" s="39"/>
      <c r="V12" s="39"/>
      <c r="W12" s="39"/>
      <c r="X12" s="39"/>
      <c r="Y12" s="39"/>
      <c r="Z12" s="39"/>
      <c r="AA12" s="39"/>
      <c r="AB12" s="39"/>
      <c r="AC12" s="39"/>
      <c r="AD12" s="39"/>
      <c r="AE12" s="39"/>
    </row>
    <row r="13" s="2" customFormat="1" ht="10.8" customHeight="1">
      <c r="A13" s="39"/>
      <c r="B13" s="45"/>
      <c r="C13" s="39"/>
      <c r="D13" s="39"/>
      <c r="E13" s="39"/>
      <c r="F13" s="39"/>
      <c r="G13" s="39"/>
      <c r="H13" s="39"/>
      <c r="I13" s="156"/>
      <c r="J13" s="39"/>
      <c r="K13" s="39"/>
      <c r="L13" s="64"/>
      <c r="S13" s="39"/>
      <c r="T13" s="39"/>
      <c r="U13" s="39"/>
      <c r="V13" s="39"/>
      <c r="W13" s="39"/>
      <c r="X13" s="39"/>
      <c r="Y13" s="39"/>
      <c r="Z13" s="39"/>
      <c r="AA13" s="39"/>
      <c r="AB13" s="39"/>
      <c r="AC13" s="39"/>
      <c r="AD13" s="39"/>
      <c r="AE13" s="39"/>
    </row>
    <row r="14" s="2" customFormat="1" ht="12" customHeight="1">
      <c r="A14" s="39"/>
      <c r="B14" s="45"/>
      <c r="C14" s="39"/>
      <c r="D14" s="154" t="s">
        <v>24</v>
      </c>
      <c r="E14" s="39"/>
      <c r="F14" s="39"/>
      <c r="G14" s="39"/>
      <c r="H14" s="39"/>
      <c r="I14" s="158" t="s">
        <v>25</v>
      </c>
      <c r="J14" s="142" t="s">
        <v>26</v>
      </c>
      <c r="K14" s="39"/>
      <c r="L14" s="64"/>
      <c r="S14" s="39"/>
      <c r="T14" s="39"/>
      <c r="U14" s="39"/>
      <c r="V14" s="39"/>
      <c r="W14" s="39"/>
      <c r="X14" s="39"/>
      <c r="Y14" s="39"/>
      <c r="Z14" s="39"/>
      <c r="AA14" s="39"/>
      <c r="AB14" s="39"/>
      <c r="AC14" s="39"/>
      <c r="AD14" s="39"/>
      <c r="AE14" s="39"/>
    </row>
    <row r="15" s="2" customFormat="1" ht="18" customHeight="1">
      <c r="A15" s="39"/>
      <c r="B15" s="45"/>
      <c r="C15" s="39"/>
      <c r="D15" s="39"/>
      <c r="E15" s="142" t="s">
        <v>1</v>
      </c>
      <c r="F15" s="39"/>
      <c r="G15" s="39"/>
      <c r="H15" s="39"/>
      <c r="I15" s="158" t="s">
        <v>28</v>
      </c>
      <c r="J15" s="142" t="s">
        <v>29</v>
      </c>
      <c r="K15" s="39"/>
      <c r="L15" s="64"/>
      <c r="S15" s="39"/>
      <c r="T15" s="39"/>
      <c r="U15" s="39"/>
      <c r="V15" s="39"/>
      <c r="W15" s="39"/>
      <c r="X15" s="39"/>
      <c r="Y15" s="39"/>
      <c r="Z15" s="39"/>
      <c r="AA15" s="39"/>
      <c r="AB15" s="39"/>
      <c r="AC15" s="39"/>
      <c r="AD15" s="39"/>
      <c r="AE15" s="39"/>
    </row>
    <row r="16" s="2" customFormat="1" ht="6.96" customHeight="1">
      <c r="A16" s="39"/>
      <c r="B16" s="45"/>
      <c r="C16" s="39"/>
      <c r="D16" s="39"/>
      <c r="E16" s="39"/>
      <c r="F16" s="39"/>
      <c r="G16" s="39"/>
      <c r="H16" s="39"/>
      <c r="I16" s="156"/>
      <c r="J16" s="39"/>
      <c r="K16" s="39"/>
      <c r="L16" s="64"/>
      <c r="S16" s="39"/>
      <c r="T16" s="39"/>
      <c r="U16" s="39"/>
      <c r="V16" s="39"/>
      <c r="W16" s="39"/>
      <c r="X16" s="39"/>
      <c r="Y16" s="39"/>
      <c r="Z16" s="39"/>
      <c r="AA16" s="39"/>
      <c r="AB16" s="39"/>
      <c r="AC16" s="39"/>
      <c r="AD16" s="39"/>
      <c r="AE16" s="39"/>
    </row>
    <row r="17" s="2" customFormat="1" ht="12" customHeight="1">
      <c r="A17" s="39"/>
      <c r="B17" s="45"/>
      <c r="C17" s="39"/>
      <c r="D17" s="154" t="s">
        <v>30</v>
      </c>
      <c r="E17" s="39"/>
      <c r="F17" s="39"/>
      <c r="G17" s="39"/>
      <c r="H17" s="39"/>
      <c r="I17" s="158" t="s">
        <v>25</v>
      </c>
      <c r="J17" s="34" t="str">
        <f>'Rekapitulace stavby'!AN13</f>
        <v>Vyplň údaj</v>
      </c>
      <c r="K17" s="39"/>
      <c r="L17" s="64"/>
      <c r="S17" s="39"/>
      <c r="T17" s="39"/>
      <c r="U17" s="39"/>
      <c r="V17" s="39"/>
      <c r="W17" s="39"/>
      <c r="X17" s="39"/>
      <c r="Y17" s="39"/>
      <c r="Z17" s="39"/>
      <c r="AA17" s="39"/>
      <c r="AB17" s="39"/>
      <c r="AC17" s="39"/>
      <c r="AD17" s="39"/>
      <c r="AE17" s="39"/>
    </row>
    <row r="18" s="2" customFormat="1" ht="18" customHeight="1">
      <c r="A18" s="39"/>
      <c r="B18" s="45"/>
      <c r="C18" s="39"/>
      <c r="D18" s="39"/>
      <c r="E18" s="34" t="str">
        <f>'Rekapitulace stavby'!E14</f>
        <v>Vyplň údaj</v>
      </c>
      <c r="F18" s="142"/>
      <c r="G18" s="142"/>
      <c r="H18" s="142"/>
      <c r="I18" s="158" t="s">
        <v>28</v>
      </c>
      <c r="J18" s="34" t="str">
        <f>'Rekapitulace stavby'!AN14</f>
        <v>Vyplň údaj</v>
      </c>
      <c r="K18" s="39"/>
      <c r="L18" s="64"/>
      <c r="S18" s="39"/>
      <c r="T18" s="39"/>
      <c r="U18" s="39"/>
      <c r="V18" s="39"/>
      <c r="W18" s="39"/>
      <c r="X18" s="39"/>
      <c r="Y18" s="39"/>
      <c r="Z18" s="39"/>
      <c r="AA18" s="39"/>
      <c r="AB18" s="39"/>
      <c r="AC18" s="39"/>
      <c r="AD18" s="39"/>
      <c r="AE18" s="39"/>
    </row>
    <row r="19" s="2" customFormat="1" ht="6.96" customHeight="1">
      <c r="A19" s="39"/>
      <c r="B19" s="45"/>
      <c r="C19" s="39"/>
      <c r="D19" s="39"/>
      <c r="E19" s="39"/>
      <c r="F19" s="39"/>
      <c r="G19" s="39"/>
      <c r="H19" s="39"/>
      <c r="I19" s="156"/>
      <c r="J19" s="39"/>
      <c r="K19" s="39"/>
      <c r="L19" s="64"/>
      <c r="S19" s="39"/>
      <c r="T19" s="39"/>
      <c r="U19" s="39"/>
      <c r="V19" s="39"/>
      <c r="W19" s="39"/>
      <c r="X19" s="39"/>
      <c r="Y19" s="39"/>
      <c r="Z19" s="39"/>
      <c r="AA19" s="39"/>
      <c r="AB19" s="39"/>
      <c r="AC19" s="39"/>
      <c r="AD19" s="39"/>
      <c r="AE19" s="39"/>
    </row>
    <row r="20" s="2" customFormat="1" ht="12" customHeight="1">
      <c r="A20" s="39"/>
      <c r="B20" s="45"/>
      <c r="C20" s="39"/>
      <c r="D20" s="154" t="s">
        <v>32</v>
      </c>
      <c r="E20" s="39"/>
      <c r="F20" s="39"/>
      <c r="G20" s="39"/>
      <c r="H20" s="39"/>
      <c r="I20" s="158" t="s">
        <v>25</v>
      </c>
      <c r="J20" s="142" t="s">
        <v>1</v>
      </c>
      <c r="K20" s="39"/>
      <c r="L20" s="64"/>
      <c r="S20" s="39"/>
      <c r="T20" s="39"/>
      <c r="U20" s="39"/>
      <c r="V20" s="39"/>
      <c r="W20" s="39"/>
      <c r="X20" s="39"/>
      <c r="Y20" s="39"/>
      <c r="Z20" s="39"/>
      <c r="AA20" s="39"/>
      <c r="AB20" s="39"/>
      <c r="AC20" s="39"/>
      <c r="AD20" s="39"/>
      <c r="AE20" s="39"/>
    </row>
    <row r="21" s="2" customFormat="1" ht="18" customHeight="1">
      <c r="A21" s="39"/>
      <c r="B21" s="45"/>
      <c r="C21" s="39"/>
      <c r="D21" s="39"/>
      <c r="E21" s="142" t="s">
        <v>21</v>
      </c>
      <c r="F21" s="39"/>
      <c r="G21" s="39"/>
      <c r="H21" s="39"/>
      <c r="I21" s="158" t="s">
        <v>28</v>
      </c>
      <c r="J21" s="142" t="s">
        <v>1</v>
      </c>
      <c r="K21" s="39"/>
      <c r="L21" s="64"/>
      <c r="S21" s="39"/>
      <c r="T21" s="39"/>
      <c r="U21" s="39"/>
      <c r="V21" s="39"/>
      <c r="W21" s="39"/>
      <c r="X21" s="39"/>
      <c r="Y21" s="39"/>
      <c r="Z21" s="39"/>
      <c r="AA21" s="39"/>
      <c r="AB21" s="39"/>
      <c r="AC21" s="39"/>
      <c r="AD21" s="39"/>
      <c r="AE21" s="39"/>
    </row>
    <row r="22" s="2" customFormat="1" ht="6.96" customHeight="1">
      <c r="A22" s="39"/>
      <c r="B22" s="45"/>
      <c r="C22" s="39"/>
      <c r="D22" s="39"/>
      <c r="E22" s="39"/>
      <c r="F22" s="39"/>
      <c r="G22" s="39"/>
      <c r="H22" s="39"/>
      <c r="I22" s="156"/>
      <c r="J22" s="39"/>
      <c r="K22" s="39"/>
      <c r="L22" s="64"/>
      <c r="S22" s="39"/>
      <c r="T22" s="39"/>
      <c r="U22" s="39"/>
      <c r="V22" s="39"/>
      <c r="W22" s="39"/>
      <c r="X22" s="39"/>
      <c r="Y22" s="39"/>
      <c r="Z22" s="39"/>
      <c r="AA22" s="39"/>
      <c r="AB22" s="39"/>
      <c r="AC22" s="39"/>
      <c r="AD22" s="39"/>
      <c r="AE22" s="39"/>
    </row>
    <row r="23" s="2" customFormat="1" ht="12" customHeight="1">
      <c r="A23" s="39"/>
      <c r="B23" s="45"/>
      <c r="C23" s="39"/>
      <c r="D23" s="154" t="s">
        <v>34</v>
      </c>
      <c r="E23" s="39"/>
      <c r="F23" s="39"/>
      <c r="G23" s="39"/>
      <c r="H23" s="39"/>
      <c r="I23" s="158" t="s">
        <v>25</v>
      </c>
      <c r="J23" s="142" t="s">
        <v>1</v>
      </c>
      <c r="K23" s="39"/>
      <c r="L23" s="64"/>
      <c r="S23" s="39"/>
      <c r="T23" s="39"/>
      <c r="U23" s="39"/>
      <c r="V23" s="39"/>
      <c r="W23" s="39"/>
      <c r="X23" s="39"/>
      <c r="Y23" s="39"/>
      <c r="Z23" s="39"/>
      <c r="AA23" s="39"/>
      <c r="AB23" s="39"/>
      <c r="AC23" s="39"/>
      <c r="AD23" s="39"/>
      <c r="AE23" s="39"/>
    </row>
    <row r="24" s="2" customFormat="1" ht="18" customHeight="1">
      <c r="A24" s="39"/>
      <c r="B24" s="45"/>
      <c r="C24" s="39"/>
      <c r="D24" s="39"/>
      <c r="E24" s="142" t="s">
        <v>21</v>
      </c>
      <c r="F24" s="39"/>
      <c r="G24" s="39"/>
      <c r="H24" s="39"/>
      <c r="I24" s="158" t="s">
        <v>28</v>
      </c>
      <c r="J24" s="142" t="s">
        <v>1</v>
      </c>
      <c r="K24" s="39"/>
      <c r="L24" s="64"/>
      <c r="S24" s="39"/>
      <c r="T24" s="39"/>
      <c r="U24" s="39"/>
      <c r="V24" s="39"/>
      <c r="W24" s="39"/>
      <c r="X24" s="39"/>
      <c r="Y24" s="39"/>
      <c r="Z24" s="39"/>
      <c r="AA24" s="39"/>
      <c r="AB24" s="39"/>
      <c r="AC24" s="39"/>
      <c r="AD24" s="39"/>
      <c r="AE24" s="39"/>
    </row>
    <row r="25" s="2" customFormat="1" ht="6.96" customHeight="1">
      <c r="A25" s="39"/>
      <c r="B25" s="45"/>
      <c r="C25" s="39"/>
      <c r="D25" s="39"/>
      <c r="E25" s="39"/>
      <c r="F25" s="39"/>
      <c r="G25" s="39"/>
      <c r="H25" s="39"/>
      <c r="I25" s="156"/>
      <c r="J25" s="39"/>
      <c r="K25" s="39"/>
      <c r="L25" s="64"/>
      <c r="S25" s="39"/>
      <c r="T25" s="39"/>
      <c r="U25" s="39"/>
      <c r="V25" s="39"/>
      <c r="W25" s="39"/>
      <c r="X25" s="39"/>
      <c r="Y25" s="39"/>
      <c r="Z25" s="39"/>
      <c r="AA25" s="39"/>
      <c r="AB25" s="39"/>
      <c r="AC25" s="39"/>
      <c r="AD25" s="39"/>
      <c r="AE25" s="39"/>
    </row>
    <row r="26" s="2" customFormat="1" ht="12" customHeight="1">
      <c r="A26" s="39"/>
      <c r="B26" s="45"/>
      <c r="C26" s="39"/>
      <c r="D26" s="154" t="s">
        <v>35</v>
      </c>
      <c r="E26" s="39"/>
      <c r="F26" s="39"/>
      <c r="G26" s="39"/>
      <c r="H26" s="39"/>
      <c r="I26" s="156"/>
      <c r="J26" s="39"/>
      <c r="K26" s="39"/>
      <c r="L26" s="64"/>
      <c r="S26" s="39"/>
      <c r="T26" s="39"/>
      <c r="U26" s="39"/>
      <c r="V26" s="39"/>
      <c r="W26" s="39"/>
      <c r="X26" s="39"/>
      <c r="Y26" s="39"/>
      <c r="Z26" s="39"/>
      <c r="AA26" s="39"/>
      <c r="AB26" s="39"/>
      <c r="AC26" s="39"/>
      <c r="AD26" s="39"/>
      <c r="AE26" s="39"/>
    </row>
    <row r="27" s="8" customFormat="1" ht="16.5" customHeight="1">
      <c r="A27" s="160"/>
      <c r="B27" s="161"/>
      <c r="C27" s="160"/>
      <c r="D27" s="160"/>
      <c r="E27" s="162" t="s">
        <v>1</v>
      </c>
      <c r="F27" s="162"/>
      <c r="G27" s="162"/>
      <c r="H27" s="162"/>
      <c r="I27" s="163"/>
      <c r="J27" s="160"/>
      <c r="K27" s="160"/>
      <c r="L27" s="164"/>
      <c r="S27" s="160"/>
      <c r="T27" s="160"/>
      <c r="U27" s="160"/>
      <c r="V27" s="160"/>
      <c r="W27" s="160"/>
      <c r="X27" s="160"/>
      <c r="Y27" s="160"/>
      <c r="Z27" s="160"/>
      <c r="AA27" s="160"/>
      <c r="AB27" s="160"/>
      <c r="AC27" s="160"/>
      <c r="AD27" s="160"/>
      <c r="AE27" s="160"/>
    </row>
    <row r="28" s="2" customFormat="1" ht="6.96" customHeight="1">
      <c r="A28" s="39"/>
      <c r="B28" s="45"/>
      <c r="C28" s="39"/>
      <c r="D28" s="39"/>
      <c r="E28" s="39"/>
      <c r="F28" s="39"/>
      <c r="G28" s="39"/>
      <c r="H28" s="39"/>
      <c r="I28" s="156"/>
      <c r="J28" s="39"/>
      <c r="K28" s="39"/>
      <c r="L28" s="64"/>
      <c r="S28" s="39"/>
      <c r="T28" s="39"/>
      <c r="U28" s="39"/>
      <c r="V28" s="39"/>
      <c r="W28" s="39"/>
      <c r="X28" s="39"/>
      <c r="Y28" s="39"/>
      <c r="Z28" s="39"/>
      <c r="AA28" s="39"/>
      <c r="AB28" s="39"/>
      <c r="AC28" s="39"/>
      <c r="AD28" s="39"/>
      <c r="AE28" s="39"/>
    </row>
    <row r="29" s="2" customFormat="1" ht="6.96" customHeight="1">
      <c r="A29" s="39"/>
      <c r="B29" s="45"/>
      <c r="C29" s="39"/>
      <c r="D29" s="165"/>
      <c r="E29" s="165"/>
      <c r="F29" s="165"/>
      <c r="G29" s="165"/>
      <c r="H29" s="165"/>
      <c r="I29" s="166"/>
      <c r="J29" s="165"/>
      <c r="K29" s="165"/>
      <c r="L29" s="64"/>
      <c r="S29" s="39"/>
      <c r="T29" s="39"/>
      <c r="U29" s="39"/>
      <c r="V29" s="39"/>
      <c r="W29" s="39"/>
      <c r="X29" s="39"/>
      <c r="Y29" s="39"/>
      <c r="Z29" s="39"/>
      <c r="AA29" s="39"/>
      <c r="AB29" s="39"/>
      <c r="AC29" s="39"/>
      <c r="AD29" s="39"/>
      <c r="AE29" s="39"/>
    </row>
    <row r="30" s="2" customFormat="1" ht="25.44" customHeight="1">
      <c r="A30" s="39"/>
      <c r="B30" s="45"/>
      <c r="C30" s="39"/>
      <c r="D30" s="167" t="s">
        <v>36</v>
      </c>
      <c r="E30" s="39"/>
      <c r="F30" s="39"/>
      <c r="G30" s="39"/>
      <c r="H30" s="39"/>
      <c r="I30" s="156"/>
      <c r="J30" s="168">
        <f>ROUND(J116, 2)</f>
        <v>0</v>
      </c>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14.4" customHeight="1">
      <c r="A32" s="39"/>
      <c r="B32" s="45"/>
      <c r="C32" s="39"/>
      <c r="D32" s="39"/>
      <c r="E32" s="39"/>
      <c r="F32" s="169" t="s">
        <v>38</v>
      </c>
      <c r="G32" s="39"/>
      <c r="H32" s="39"/>
      <c r="I32" s="170" t="s">
        <v>37</v>
      </c>
      <c r="J32" s="169" t="s">
        <v>39</v>
      </c>
      <c r="K32" s="39"/>
      <c r="L32" s="64"/>
      <c r="S32" s="39"/>
      <c r="T32" s="39"/>
      <c r="U32" s="39"/>
      <c r="V32" s="39"/>
      <c r="W32" s="39"/>
      <c r="X32" s="39"/>
      <c r="Y32" s="39"/>
      <c r="Z32" s="39"/>
      <c r="AA32" s="39"/>
      <c r="AB32" s="39"/>
      <c r="AC32" s="39"/>
      <c r="AD32" s="39"/>
      <c r="AE32" s="39"/>
    </row>
    <row r="33" s="2" customFormat="1" ht="14.4" customHeight="1">
      <c r="A33" s="39"/>
      <c r="B33" s="45"/>
      <c r="C33" s="39"/>
      <c r="D33" s="171" t="s">
        <v>40</v>
      </c>
      <c r="E33" s="154" t="s">
        <v>41</v>
      </c>
      <c r="F33" s="172">
        <f>ROUND((SUM(BE116:BE216)),  2)</f>
        <v>0</v>
      </c>
      <c r="G33" s="39"/>
      <c r="H33" s="39"/>
      <c r="I33" s="173">
        <v>0.20999999999999999</v>
      </c>
      <c r="J33" s="172">
        <f>ROUND(((SUM(BE116:BE216))*I33),  2)</f>
        <v>0</v>
      </c>
      <c r="K33" s="39"/>
      <c r="L33" s="64"/>
      <c r="S33" s="39"/>
      <c r="T33" s="39"/>
      <c r="U33" s="39"/>
      <c r="V33" s="39"/>
      <c r="W33" s="39"/>
      <c r="X33" s="39"/>
      <c r="Y33" s="39"/>
      <c r="Z33" s="39"/>
      <c r="AA33" s="39"/>
      <c r="AB33" s="39"/>
      <c r="AC33" s="39"/>
      <c r="AD33" s="39"/>
      <c r="AE33" s="39"/>
    </row>
    <row r="34" s="2" customFormat="1" ht="14.4" customHeight="1">
      <c r="A34" s="39"/>
      <c r="B34" s="45"/>
      <c r="C34" s="39"/>
      <c r="D34" s="39"/>
      <c r="E34" s="154" t="s">
        <v>42</v>
      </c>
      <c r="F34" s="172">
        <f>ROUND((SUM(BF116:BF216)),  2)</f>
        <v>0</v>
      </c>
      <c r="G34" s="39"/>
      <c r="H34" s="39"/>
      <c r="I34" s="173">
        <v>0.14999999999999999</v>
      </c>
      <c r="J34" s="172">
        <f>ROUND(((SUM(BF116:BF216))*I34),  2)</f>
        <v>0</v>
      </c>
      <c r="K34" s="39"/>
      <c r="L34" s="64"/>
      <c r="S34" s="39"/>
      <c r="T34" s="39"/>
      <c r="U34" s="39"/>
      <c r="V34" s="39"/>
      <c r="W34" s="39"/>
      <c r="X34" s="39"/>
      <c r="Y34" s="39"/>
      <c r="Z34" s="39"/>
      <c r="AA34" s="39"/>
      <c r="AB34" s="39"/>
      <c r="AC34" s="39"/>
      <c r="AD34" s="39"/>
      <c r="AE34" s="39"/>
    </row>
    <row r="35" hidden="1" s="2" customFormat="1" ht="14.4" customHeight="1">
      <c r="A35" s="39"/>
      <c r="B35" s="45"/>
      <c r="C35" s="39"/>
      <c r="D35" s="39"/>
      <c r="E35" s="154" t="s">
        <v>43</v>
      </c>
      <c r="F35" s="172">
        <f>ROUND((SUM(BG116:BG216)),  2)</f>
        <v>0</v>
      </c>
      <c r="G35" s="39"/>
      <c r="H35" s="39"/>
      <c r="I35" s="173">
        <v>0.20999999999999999</v>
      </c>
      <c r="J35" s="172">
        <f>0</f>
        <v>0</v>
      </c>
      <c r="K35" s="39"/>
      <c r="L35" s="64"/>
      <c r="S35" s="39"/>
      <c r="T35" s="39"/>
      <c r="U35" s="39"/>
      <c r="V35" s="39"/>
      <c r="W35" s="39"/>
      <c r="X35" s="39"/>
      <c r="Y35" s="39"/>
      <c r="Z35" s="39"/>
      <c r="AA35" s="39"/>
      <c r="AB35" s="39"/>
      <c r="AC35" s="39"/>
      <c r="AD35" s="39"/>
      <c r="AE35" s="39"/>
    </row>
    <row r="36" hidden="1" s="2" customFormat="1" ht="14.4" customHeight="1">
      <c r="A36" s="39"/>
      <c r="B36" s="45"/>
      <c r="C36" s="39"/>
      <c r="D36" s="39"/>
      <c r="E36" s="154" t="s">
        <v>44</v>
      </c>
      <c r="F36" s="172">
        <f>ROUND((SUM(BH116:BH216)),  2)</f>
        <v>0</v>
      </c>
      <c r="G36" s="39"/>
      <c r="H36" s="39"/>
      <c r="I36" s="173">
        <v>0.14999999999999999</v>
      </c>
      <c r="J36" s="172">
        <f>0</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45</v>
      </c>
      <c r="F37" s="172">
        <f>ROUND((SUM(BI116:BI216)),  2)</f>
        <v>0</v>
      </c>
      <c r="G37" s="39"/>
      <c r="H37" s="39"/>
      <c r="I37" s="173">
        <v>0</v>
      </c>
      <c r="J37" s="172">
        <f>0</f>
        <v>0</v>
      </c>
      <c r="K37" s="39"/>
      <c r="L37" s="64"/>
      <c r="S37" s="39"/>
      <c r="T37" s="39"/>
      <c r="U37" s="39"/>
      <c r="V37" s="39"/>
      <c r="W37" s="39"/>
      <c r="X37" s="39"/>
      <c r="Y37" s="39"/>
      <c r="Z37" s="39"/>
      <c r="AA37" s="39"/>
      <c r="AB37" s="39"/>
      <c r="AC37" s="39"/>
      <c r="AD37" s="39"/>
      <c r="AE37" s="39"/>
    </row>
    <row r="38" s="2" customFormat="1" ht="6.96" customHeight="1">
      <c r="A38" s="39"/>
      <c r="B38" s="45"/>
      <c r="C38" s="39"/>
      <c r="D38" s="39"/>
      <c r="E38" s="39"/>
      <c r="F38" s="39"/>
      <c r="G38" s="39"/>
      <c r="H38" s="39"/>
      <c r="I38" s="156"/>
      <c r="J38" s="39"/>
      <c r="K38" s="39"/>
      <c r="L38" s="64"/>
      <c r="S38" s="39"/>
      <c r="T38" s="39"/>
      <c r="U38" s="39"/>
      <c r="V38" s="39"/>
      <c r="W38" s="39"/>
      <c r="X38" s="39"/>
      <c r="Y38" s="39"/>
      <c r="Z38" s="39"/>
      <c r="AA38" s="39"/>
      <c r="AB38" s="39"/>
      <c r="AC38" s="39"/>
      <c r="AD38" s="39"/>
      <c r="AE38" s="39"/>
    </row>
    <row r="39" s="2" customFormat="1" ht="25.44" customHeight="1">
      <c r="A39" s="39"/>
      <c r="B39" s="45"/>
      <c r="C39" s="174"/>
      <c r="D39" s="175" t="s">
        <v>46</v>
      </c>
      <c r="E39" s="176"/>
      <c r="F39" s="176"/>
      <c r="G39" s="177" t="s">
        <v>47</v>
      </c>
      <c r="H39" s="178" t="s">
        <v>48</v>
      </c>
      <c r="I39" s="179"/>
      <c r="J39" s="180">
        <f>SUM(J30:J37)</f>
        <v>0</v>
      </c>
      <c r="K39" s="181"/>
      <c r="L39" s="64"/>
      <c r="S39" s="39"/>
      <c r="T39" s="39"/>
      <c r="U39" s="39"/>
      <c r="V39" s="39"/>
      <c r="W39" s="39"/>
      <c r="X39" s="39"/>
      <c r="Y39" s="39"/>
      <c r="Z39" s="39"/>
      <c r="AA39" s="39"/>
      <c r="AB39" s="39"/>
      <c r="AC39" s="39"/>
      <c r="AD39" s="39"/>
      <c r="AE39" s="39"/>
    </row>
    <row r="40" s="2" customFormat="1" ht="14.4"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1" customFormat="1" ht="14.4" customHeight="1">
      <c r="B41" s="21"/>
      <c r="I41" s="148"/>
      <c r="L41" s="21"/>
    </row>
    <row r="42" s="1" customFormat="1" ht="14.4" customHeight="1">
      <c r="B42" s="21"/>
      <c r="I42" s="148"/>
      <c r="L42" s="21"/>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2" customFormat="1" ht="12" customHeight="1">
      <c r="A86" s="39"/>
      <c r="B86" s="40"/>
      <c r="C86" s="33" t="s">
        <v>389</v>
      </c>
      <c r="D86" s="41"/>
      <c r="E86" s="41"/>
      <c r="F86" s="41"/>
      <c r="G86" s="41"/>
      <c r="H86" s="41"/>
      <c r="I86" s="156"/>
      <c r="J86" s="41"/>
      <c r="K86" s="41"/>
      <c r="L86" s="64"/>
      <c r="S86" s="39"/>
      <c r="T86" s="39"/>
      <c r="U86" s="39"/>
      <c r="V86" s="39"/>
      <c r="W86" s="39"/>
      <c r="X86" s="39"/>
      <c r="Y86" s="39"/>
      <c r="Z86" s="39"/>
      <c r="AA86" s="39"/>
      <c r="AB86" s="39"/>
      <c r="AC86" s="39"/>
      <c r="AD86" s="39"/>
      <c r="AE86" s="39"/>
    </row>
    <row r="87" hidden="1" s="2" customFormat="1" ht="24.75" customHeight="1">
      <c r="A87" s="39"/>
      <c r="B87" s="40"/>
      <c r="C87" s="41"/>
      <c r="D87" s="41"/>
      <c r="E87" s="77" t="str">
        <f>E9</f>
        <v>PS 92-03-41 - Děčín Prostřední Žleb, oprava SpS - technologická část</v>
      </c>
      <c r="F87" s="41"/>
      <c r="G87" s="41"/>
      <c r="H87" s="41"/>
      <c r="I87" s="156"/>
      <c r="J87" s="41"/>
      <c r="K87" s="41"/>
      <c r="L87" s="64"/>
      <c r="S87" s="39"/>
      <c r="T87" s="39"/>
      <c r="U87" s="39"/>
      <c r="V87" s="39"/>
      <c r="W87" s="39"/>
      <c r="X87" s="39"/>
      <c r="Y87" s="39"/>
      <c r="Z87" s="39"/>
      <c r="AA87" s="39"/>
      <c r="AB87" s="39"/>
      <c r="AC87" s="39"/>
      <c r="AD87" s="39"/>
      <c r="AE87" s="39"/>
    </row>
    <row r="88" hidden="1" s="2" customFormat="1" ht="6.96" customHeight="1">
      <c r="A88" s="39"/>
      <c r="B88" s="40"/>
      <c r="C88" s="41"/>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2" customHeight="1">
      <c r="A89" s="39"/>
      <c r="B89" s="40"/>
      <c r="C89" s="33" t="s">
        <v>20</v>
      </c>
      <c r="D89" s="41"/>
      <c r="E89" s="41"/>
      <c r="F89" s="28" t="str">
        <f>F12</f>
        <v xml:space="preserve"> </v>
      </c>
      <c r="G89" s="41"/>
      <c r="H89" s="41"/>
      <c r="I89" s="158" t="s">
        <v>22</v>
      </c>
      <c r="J89" s="80" t="str">
        <f>IF(J12="","",J12)</f>
        <v>21. 11. 2019</v>
      </c>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5.15" customHeight="1">
      <c r="A91" s="39"/>
      <c r="B91" s="40"/>
      <c r="C91" s="33" t="s">
        <v>24</v>
      </c>
      <c r="D91" s="41"/>
      <c r="E91" s="41"/>
      <c r="F91" s="28" t="str">
        <f>E15</f>
        <v/>
      </c>
      <c r="G91" s="41"/>
      <c r="H91" s="41"/>
      <c r="I91" s="158" t="s">
        <v>32</v>
      </c>
      <c r="J91" s="37" t="str">
        <f>E21</f>
        <v xml:space="preserve"> </v>
      </c>
      <c r="K91" s="41"/>
      <c r="L91" s="64"/>
      <c r="S91" s="39"/>
      <c r="T91" s="39"/>
      <c r="U91" s="39"/>
      <c r="V91" s="39"/>
      <c r="W91" s="39"/>
      <c r="X91" s="39"/>
      <c r="Y91" s="39"/>
      <c r="Z91" s="39"/>
      <c r="AA91" s="39"/>
      <c r="AB91" s="39"/>
      <c r="AC91" s="39"/>
      <c r="AD91" s="39"/>
      <c r="AE91" s="39"/>
    </row>
    <row r="92" hidden="1" s="2" customFormat="1" ht="15.15" customHeight="1">
      <c r="A92" s="39"/>
      <c r="B92" s="40"/>
      <c r="C92" s="33" t="s">
        <v>30</v>
      </c>
      <c r="D92" s="41"/>
      <c r="E92" s="41"/>
      <c r="F92" s="28" t="str">
        <f>IF(E18="","",E18)</f>
        <v>Vyplň údaj</v>
      </c>
      <c r="G92" s="41"/>
      <c r="H92" s="41"/>
      <c r="I92" s="158" t="s">
        <v>34</v>
      </c>
      <c r="J92" s="37" t="str">
        <f>E24</f>
        <v xml:space="preserve"> </v>
      </c>
      <c r="K92" s="41"/>
      <c r="L92" s="64"/>
      <c r="S92" s="39"/>
      <c r="T92" s="39"/>
      <c r="U92" s="39"/>
      <c r="V92" s="39"/>
      <c r="W92" s="39"/>
      <c r="X92" s="39"/>
      <c r="Y92" s="39"/>
      <c r="Z92" s="39"/>
      <c r="AA92" s="39"/>
      <c r="AB92" s="39"/>
      <c r="AC92" s="39"/>
      <c r="AD92" s="39"/>
      <c r="AE92" s="39"/>
    </row>
    <row r="93" hidden="1" s="2" customFormat="1" ht="10.32" customHeight="1">
      <c r="A93" s="39"/>
      <c r="B93" s="40"/>
      <c r="C93" s="41"/>
      <c r="D93" s="41"/>
      <c r="E93" s="41"/>
      <c r="F93" s="41"/>
      <c r="G93" s="41"/>
      <c r="H93" s="41"/>
      <c r="I93" s="156"/>
      <c r="J93" s="41"/>
      <c r="K93" s="41"/>
      <c r="L93" s="64"/>
      <c r="S93" s="39"/>
      <c r="T93" s="39"/>
      <c r="U93" s="39"/>
      <c r="V93" s="39"/>
      <c r="W93" s="39"/>
      <c r="X93" s="39"/>
      <c r="Y93" s="39"/>
      <c r="Z93" s="39"/>
      <c r="AA93" s="39"/>
      <c r="AB93" s="39"/>
      <c r="AC93" s="39"/>
      <c r="AD93" s="39"/>
      <c r="AE93" s="39"/>
    </row>
    <row r="94" hidden="1" s="2" customFormat="1" ht="29.28" customHeight="1">
      <c r="A94" s="39"/>
      <c r="B94" s="40"/>
      <c r="C94" s="199" t="s">
        <v>392</v>
      </c>
      <c r="D94" s="200"/>
      <c r="E94" s="200"/>
      <c r="F94" s="200"/>
      <c r="G94" s="200"/>
      <c r="H94" s="200"/>
      <c r="I94" s="201"/>
      <c r="J94" s="202" t="s">
        <v>393</v>
      </c>
      <c r="K94" s="200"/>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2.8" customHeight="1">
      <c r="A96" s="39"/>
      <c r="B96" s="40"/>
      <c r="C96" s="203" t="s">
        <v>394</v>
      </c>
      <c r="D96" s="41"/>
      <c r="E96" s="41"/>
      <c r="F96" s="41"/>
      <c r="G96" s="41"/>
      <c r="H96" s="41"/>
      <c r="I96" s="156"/>
      <c r="J96" s="111">
        <f>J116</f>
        <v>0</v>
      </c>
      <c r="K96" s="41"/>
      <c r="L96" s="64"/>
      <c r="S96" s="39"/>
      <c r="T96" s="39"/>
      <c r="U96" s="39"/>
      <c r="V96" s="39"/>
      <c r="W96" s="39"/>
      <c r="X96" s="39"/>
      <c r="Y96" s="39"/>
      <c r="Z96" s="39"/>
      <c r="AA96" s="39"/>
      <c r="AB96" s="39"/>
      <c r="AC96" s="39"/>
      <c r="AD96" s="39"/>
      <c r="AE96" s="39"/>
      <c r="AU96" s="18" t="s">
        <v>395</v>
      </c>
    </row>
    <row r="97" hidden="1" s="2" customFormat="1" ht="21.84"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6.96" customHeight="1">
      <c r="A98" s="39"/>
      <c r="B98" s="67"/>
      <c r="C98" s="68"/>
      <c r="D98" s="68"/>
      <c r="E98" s="68"/>
      <c r="F98" s="68"/>
      <c r="G98" s="68"/>
      <c r="H98" s="68"/>
      <c r="I98" s="194"/>
      <c r="J98" s="68"/>
      <c r="K98" s="68"/>
      <c r="L98" s="64"/>
      <c r="S98" s="39"/>
      <c r="T98" s="39"/>
      <c r="U98" s="39"/>
      <c r="V98" s="39"/>
      <c r="W98" s="39"/>
      <c r="X98" s="39"/>
      <c r="Y98" s="39"/>
      <c r="Z98" s="39"/>
      <c r="AA98" s="39"/>
      <c r="AB98" s="39"/>
      <c r="AC98" s="39"/>
      <c r="AD98" s="39"/>
      <c r="AE98" s="39"/>
    </row>
    <row r="99" hidden="1"/>
    <row r="100" hidden="1"/>
    <row r="101" hidden="1"/>
    <row r="102" s="2" customFormat="1" ht="6.96" customHeight="1">
      <c r="A102" s="39"/>
      <c r="B102" s="69"/>
      <c r="C102" s="70"/>
      <c r="D102" s="70"/>
      <c r="E102" s="70"/>
      <c r="F102" s="70"/>
      <c r="G102" s="70"/>
      <c r="H102" s="70"/>
      <c r="I102" s="197"/>
      <c r="J102" s="70"/>
      <c r="K102" s="70"/>
      <c r="L102" s="64"/>
      <c r="S102" s="39"/>
      <c r="T102" s="39"/>
      <c r="U102" s="39"/>
      <c r="V102" s="39"/>
      <c r="W102" s="39"/>
      <c r="X102" s="39"/>
      <c r="Y102" s="39"/>
      <c r="Z102" s="39"/>
      <c r="AA102" s="39"/>
      <c r="AB102" s="39"/>
      <c r="AC102" s="39"/>
      <c r="AD102" s="39"/>
      <c r="AE102" s="39"/>
    </row>
    <row r="103" s="2" customFormat="1" ht="24.96" customHeight="1">
      <c r="A103" s="39"/>
      <c r="B103" s="40"/>
      <c r="C103" s="24" t="s">
        <v>396</v>
      </c>
      <c r="D103" s="41"/>
      <c r="E103" s="41"/>
      <c r="F103" s="41"/>
      <c r="G103" s="41"/>
      <c r="H103" s="41"/>
      <c r="I103" s="156"/>
      <c r="J103" s="41"/>
      <c r="K103" s="41"/>
      <c r="L103" s="64"/>
      <c r="S103" s="39"/>
      <c r="T103" s="39"/>
      <c r="U103" s="39"/>
      <c r="V103" s="39"/>
      <c r="W103" s="39"/>
      <c r="X103" s="39"/>
      <c r="Y103" s="39"/>
      <c r="Z103" s="39"/>
      <c r="AA103" s="39"/>
      <c r="AB103" s="39"/>
      <c r="AC103" s="39"/>
      <c r="AD103" s="39"/>
      <c r="AE103" s="39"/>
    </row>
    <row r="104" s="2" customFormat="1" ht="6.96" customHeight="1">
      <c r="A104" s="39"/>
      <c r="B104" s="40"/>
      <c r="C104" s="41"/>
      <c r="D104" s="41"/>
      <c r="E104" s="41"/>
      <c r="F104" s="41"/>
      <c r="G104" s="41"/>
      <c r="H104" s="41"/>
      <c r="I104" s="156"/>
      <c r="J104" s="41"/>
      <c r="K104" s="41"/>
      <c r="L104" s="64"/>
      <c r="S104" s="39"/>
      <c r="T104" s="39"/>
      <c r="U104" s="39"/>
      <c r="V104" s="39"/>
      <c r="W104" s="39"/>
      <c r="X104" s="39"/>
      <c r="Y104" s="39"/>
      <c r="Z104" s="39"/>
      <c r="AA104" s="39"/>
      <c r="AB104" s="39"/>
      <c r="AC104" s="39"/>
      <c r="AD104" s="39"/>
      <c r="AE104" s="39"/>
    </row>
    <row r="105" s="2" customFormat="1" ht="12" customHeight="1">
      <c r="A105" s="39"/>
      <c r="B105" s="40"/>
      <c r="C105" s="33" t="s">
        <v>16</v>
      </c>
      <c r="D105" s="41"/>
      <c r="E105" s="41"/>
      <c r="F105" s="41"/>
      <c r="G105" s="41"/>
      <c r="H105" s="41"/>
      <c r="I105" s="156"/>
      <c r="J105" s="41"/>
      <c r="K105" s="41"/>
      <c r="L105" s="64"/>
      <c r="S105" s="39"/>
      <c r="T105" s="39"/>
      <c r="U105" s="39"/>
      <c r="V105" s="39"/>
      <c r="W105" s="39"/>
      <c r="X105" s="39"/>
      <c r="Y105" s="39"/>
      <c r="Z105" s="39"/>
      <c r="AA105" s="39"/>
      <c r="AB105" s="39"/>
      <c r="AC105" s="39"/>
      <c r="AD105" s="39"/>
      <c r="AE105" s="39"/>
    </row>
    <row r="106" s="2" customFormat="1" ht="23.25" customHeight="1">
      <c r="A106" s="39"/>
      <c r="B106" s="40"/>
      <c r="C106" s="41"/>
      <c r="D106" s="41"/>
      <c r="E106" s="198" t="str">
        <f>E7</f>
        <v>Oprava trati v úseku 1.TK a 2.TK Děčín Prostřední Žleb - Dolní Žleb_OPRAVA č. 2</v>
      </c>
      <c r="F106" s="33"/>
      <c r="G106" s="33"/>
      <c r="H106" s="33"/>
      <c r="I106" s="156"/>
      <c r="J106" s="41"/>
      <c r="K106" s="41"/>
      <c r="L106" s="64"/>
      <c r="S106" s="39"/>
      <c r="T106" s="39"/>
      <c r="U106" s="39"/>
      <c r="V106" s="39"/>
      <c r="W106" s="39"/>
      <c r="X106" s="39"/>
      <c r="Y106" s="39"/>
      <c r="Z106" s="39"/>
      <c r="AA106" s="39"/>
      <c r="AB106" s="39"/>
      <c r="AC106" s="39"/>
      <c r="AD106" s="39"/>
      <c r="AE106" s="39"/>
    </row>
    <row r="107" s="2" customFormat="1" ht="12" customHeight="1">
      <c r="A107" s="39"/>
      <c r="B107" s="40"/>
      <c r="C107" s="33" t="s">
        <v>389</v>
      </c>
      <c r="D107" s="41"/>
      <c r="E107" s="41"/>
      <c r="F107" s="41"/>
      <c r="G107" s="41"/>
      <c r="H107" s="41"/>
      <c r="I107" s="156"/>
      <c r="J107" s="41"/>
      <c r="K107" s="41"/>
      <c r="L107" s="64"/>
      <c r="S107" s="39"/>
      <c r="T107" s="39"/>
      <c r="U107" s="39"/>
      <c r="V107" s="39"/>
      <c r="W107" s="39"/>
      <c r="X107" s="39"/>
      <c r="Y107" s="39"/>
      <c r="Z107" s="39"/>
      <c r="AA107" s="39"/>
      <c r="AB107" s="39"/>
      <c r="AC107" s="39"/>
      <c r="AD107" s="39"/>
      <c r="AE107" s="39"/>
    </row>
    <row r="108" s="2" customFormat="1" ht="24.75" customHeight="1">
      <c r="A108" s="39"/>
      <c r="B108" s="40"/>
      <c r="C108" s="41"/>
      <c r="D108" s="41"/>
      <c r="E108" s="77" t="str">
        <f>E9</f>
        <v>PS 92-03-41 - Děčín Prostřední Žleb, oprava SpS - technologická část</v>
      </c>
      <c r="F108" s="41"/>
      <c r="G108" s="41"/>
      <c r="H108" s="41"/>
      <c r="I108" s="156"/>
      <c r="J108" s="41"/>
      <c r="K108" s="41"/>
      <c r="L108" s="64"/>
      <c r="S108" s="39"/>
      <c r="T108" s="39"/>
      <c r="U108" s="39"/>
      <c r="V108" s="39"/>
      <c r="W108" s="39"/>
      <c r="X108" s="39"/>
      <c r="Y108" s="39"/>
      <c r="Z108" s="39"/>
      <c r="AA108" s="39"/>
      <c r="AB108" s="39"/>
      <c r="AC108" s="39"/>
      <c r="AD108" s="39"/>
      <c r="AE108" s="39"/>
    </row>
    <row r="109" s="2" customFormat="1" ht="6.96" customHeight="1">
      <c r="A109" s="39"/>
      <c r="B109" s="40"/>
      <c r="C109" s="41"/>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s="2" customFormat="1" ht="12" customHeight="1">
      <c r="A110" s="39"/>
      <c r="B110" s="40"/>
      <c r="C110" s="33" t="s">
        <v>20</v>
      </c>
      <c r="D110" s="41"/>
      <c r="E110" s="41"/>
      <c r="F110" s="28" t="str">
        <f>F12</f>
        <v xml:space="preserve"> </v>
      </c>
      <c r="G110" s="41"/>
      <c r="H110" s="41"/>
      <c r="I110" s="158" t="s">
        <v>22</v>
      </c>
      <c r="J110" s="80" t="str">
        <f>IF(J12="","",J12)</f>
        <v>21. 11. 2019</v>
      </c>
      <c r="K110" s="41"/>
      <c r="L110" s="64"/>
      <c r="S110" s="39"/>
      <c r="T110" s="39"/>
      <c r="U110" s="39"/>
      <c r="V110" s="39"/>
      <c r="W110" s="39"/>
      <c r="X110" s="39"/>
      <c r="Y110" s="39"/>
      <c r="Z110" s="39"/>
      <c r="AA110" s="39"/>
      <c r="AB110" s="39"/>
      <c r="AC110" s="39"/>
      <c r="AD110" s="39"/>
      <c r="AE110" s="39"/>
    </row>
    <row r="111" s="2" customFormat="1" ht="6.96" customHeight="1">
      <c r="A111" s="39"/>
      <c r="B111" s="40"/>
      <c r="C111" s="41"/>
      <c r="D111" s="41"/>
      <c r="E111" s="41"/>
      <c r="F111" s="41"/>
      <c r="G111" s="41"/>
      <c r="H111" s="41"/>
      <c r="I111" s="156"/>
      <c r="J111" s="41"/>
      <c r="K111" s="41"/>
      <c r="L111" s="64"/>
      <c r="S111" s="39"/>
      <c r="T111" s="39"/>
      <c r="U111" s="39"/>
      <c r="V111" s="39"/>
      <c r="W111" s="39"/>
      <c r="X111" s="39"/>
      <c r="Y111" s="39"/>
      <c r="Z111" s="39"/>
      <c r="AA111" s="39"/>
      <c r="AB111" s="39"/>
      <c r="AC111" s="39"/>
      <c r="AD111" s="39"/>
      <c r="AE111" s="39"/>
    </row>
    <row r="112" s="2" customFormat="1" ht="15.15" customHeight="1">
      <c r="A112" s="39"/>
      <c r="B112" s="40"/>
      <c r="C112" s="33" t="s">
        <v>24</v>
      </c>
      <c r="D112" s="41"/>
      <c r="E112" s="41"/>
      <c r="F112" s="28" t="str">
        <f>E15</f>
        <v/>
      </c>
      <c r="G112" s="41"/>
      <c r="H112" s="41"/>
      <c r="I112" s="158" t="s">
        <v>32</v>
      </c>
      <c r="J112" s="37" t="str">
        <f>E21</f>
        <v xml:space="preserve"> </v>
      </c>
      <c r="K112" s="41"/>
      <c r="L112" s="64"/>
      <c r="S112" s="39"/>
      <c r="T112" s="39"/>
      <c r="U112" s="39"/>
      <c r="V112" s="39"/>
      <c r="W112" s="39"/>
      <c r="X112" s="39"/>
      <c r="Y112" s="39"/>
      <c r="Z112" s="39"/>
      <c r="AA112" s="39"/>
      <c r="AB112" s="39"/>
      <c r="AC112" s="39"/>
      <c r="AD112" s="39"/>
      <c r="AE112" s="39"/>
    </row>
    <row r="113" s="2" customFormat="1" ht="15.15" customHeight="1">
      <c r="A113" s="39"/>
      <c r="B113" s="40"/>
      <c r="C113" s="33" t="s">
        <v>30</v>
      </c>
      <c r="D113" s="41"/>
      <c r="E113" s="41"/>
      <c r="F113" s="28" t="str">
        <f>IF(E18="","",E18)</f>
        <v>Vyplň údaj</v>
      </c>
      <c r="G113" s="41"/>
      <c r="H113" s="41"/>
      <c r="I113" s="158" t="s">
        <v>34</v>
      </c>
      <c r="J113" s="37" t="str">
        <f>E24</f>
        <v xml:space="preserve"> </v>
      </c>
      <c r="K113" s="41"/>
      <c r="L113" s="64"/>
      <c r="S113" s="39"/>
      <c r="T113" s="39"/>
      <c r="U113" s="39"/>
      <c r="V113" s="39"/>
      <c r="W113" s="39"/>
      <c r="X113" s="39"/>
      <c r="Y113" s="39"/>
      <c r="Z113" s="39"/>
      <c r="AA113" s="39"/>
      <c r="AB113" s="39"/>
      <c r="AC113" s="39"/>
      <c r="AD113" s="39"/>
      <c r="AE113" s="39"/>
    </row>
    <row r="114" s="2" customFormat="1" ht="10.32" customHeight="1">
      <c r="A114" s="39"/>
      <c r="B114" s="40"/>
      <c r="C114" s="41"/>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9" customFormat="1" ht="29.28" customHeight="1">
      <c r="A115" s="204"/>
      <c r="B115" s="205"/>
      <c r="C115" s="206" t="s">
        <v>397</v>
      </c>
      <c r="D115" s="207" t="s">
        <v>61</v>
      </c>
      <c r="E115" s="207" t="s">
        <v>57</v>
      </c>
      <c r="F115" s="207" t="s">
        <v>58</v>
      </c>
      <c r="G115" s="207" t="s">
        <v>398</v>
      </c>
      <c r="H115" s="207" t="s">
        <v>399</v>
      </c>
      <c r="I115" s="208" t="s">
        <v>400</v>
      </c>
      <c r="J115" s="207" t="s">
        <v>393</v>
      </c>
      <c r="K115" s="209" t="s">
        <v>401</v>
      </c>
      <c r="L115" s="210"/>
      <c r="M115" s="101" t="s">
        <v>1</v>
      </c>
      <c r="N115" s="102" t="s">
        <v>40</v>
      </c>
      <c r="O115" s="102" t="s">
        <v>402</v>
      </c>
      <c r="P115" s="102" t="s">
        <v>403</v>
      </c>
      <c r="Q115" s="102" t="s">
        <v>404</v>
      </c>
      <c r="R115" s="102" t="s">
        <v>405</v>
      </c>
      <c r="S115" s="102" t="s">
        <v>406</v>
      </c>
      <c r="T115" s="103" t="s">
        <v>407</v>
      </c>
      <c r="U115" s="204"/>
      <c r="V115" s="204"/>
      <c r="W115" s="204"/>
      <c r="X115" s="204"/>
      <c r="Y115" s="204"/>
      <c r="Z115" s="204"/>
      <c r="AA115" s="204"/>
      <c r="AB115" s="204"/>
      <c r="AC115" s="204"/>
      <c r="AD115" s="204"/>
      <c r="AE115" s="204"/>
    </row>
    <row r="116" s="2" customFormat="1" ht="22.8" customHeight="1">
      <c r="A116" s="39"/>
      <c r="B116" s="40"/>
      <c r="C116" s="108" t="s">
        <v>408</v>
      </c>
      <c r="D116" s="41"/>
      <c r="E116" s="41"/>
      <c r="F116" s="41"/>
      <c r="G116" s="41"/>
      <c r="H116" s="41"/>
      <c r="I116" s="156"/>
      <c r="J116" s="211">
        <f>BK116</f>
        <v>0</v>
      </c>
      <c r="K116" s="41"/>
      <c r="L116" s="45"/>
      <c r="M116" s="104"/>
      <c r="N116" s="212"/>
      <c r="O116" s="105"/>
      <c r="P116" s="213">
        <f>SUM(P117:P216)</f>
        <v>0</v>
      </c>
      <c r="Q116" s="105"/>
      <c r="R116" s="213">
        <f>SUM(R117:R216)</f>
        <v>0</v>
      </c>
      <c r="S116" s="105"/>
      <c r="T116" s="214">
        <f>SUM(T117:T216)</f>
        <v>0</v>
      </c>
      <c r="U116" s="39"/>
      <c r="V116" s="39"/>
      <c r="W116" s="39"/>
      <c r="X116" s="39"/>
      <c r="Y116" s="39"/>
      <c r="Z116" s="39"/>
      <c r="AA116" s="39"/>
      <c r="AB116" s="39"/>
      <c r="AC116" s="39"/>
      <c r="AD116" s="39"/>
      <c r="AE116" s="39"/>
      <c r="AT116" s="18" t="s">
        <v>75</v>
      </c>
      <c r="AU116" s="18" t="s">
        <v>395</v>
      </c>
      <c r="BK116" s="215">
        <f>SUM(BK117:BK216)</f>
        <v>0</v>
      </c>
    </row>
    <row r="117" s="2" customFormat="1" ht="33" customHeight="1">
      <c r="A117" s="39"/>
      <c r="B117" s="40"/>
      <c r="C117" s="216" t="s">
        <v>76</v>
      </c>
      <c r="D117" s="216" t="s">
        <v>409</v>
      </c>
      <c r="E117" s="217" t="s">
        <v>507</v>
      </c>
      <c r="F117" s="218" t="s">
        <v>508</v>
      </c>
      <c r="G117" s="219" t="s">
        <v>509</v>
      </c>
      <c r="H117" s="220">
        <v>1</v>
      </c>
      <c r="I117" s="221"/>
      <c r="J117" s="222">
        <f>ROUND(I117*H117,2)</f>
        <v>0</v>
      </c>
      <c r="K117" s="218" t="s">
        <v>1</v>
      </c>
      <c r="L117" s="223"/>
      <c r="M117" s="224" t="s">
        <v>1</v>
      </c>
      <c r="N117" s="225" t="s">
        <v>41</v>
      </c>
      <c r="O117" s="92"/>
      <c r="P117" s="226">
        <f>O117*H117</f>
        <v>0</v>
      </c>
      <c r="Q117" s="226">
        <v>0</v>
      </c>
      <c r="R117" s="226">
        <f>Q117*H117</f>
        <v>0</v>
      </c>
      <c r="S117" s="226">
        <v>0</v>
      </c>
      <c r="T117" s="227">
        <f>S117*H117</f>
        <v>0</v>
      </c>
      <c r="U117" s="39"/>
      <c r="V117" s="39"/>
      <c r="W117" s="39"/>
      <c r="X117" s="39"/>
      <c r="Y117" s="39"/>
      <c r="Z117" s="39"/>
      <c r="AA117" s="39"/>
      <c r="AB117" s="39"/>
      <c r="AC117" s="39"/>
      <c r="AD117" s="39"/>
      <c r="AE117" s="39"/>
      <c r="AR117" s="228" t="s">
        <v>413</v>
      </c>
      <c r="AT117" s="228" t="s">
        <v>409</v>
      </c>
      <c r="AU117" s="228" t="s">
        <v>76</v>
      </c>
      <c r="AY117" s="18" t="s">
        <v>414</v>
      </c>
      <c r="BE117" s="229">
        <f>IF(N117="základní",J117,0)</f>
        <v>0</v>
      </c>
      <c r="BF117" s="229">
        <f>IF(N117="snížená",J117,0)</f>
        <v>0</v>
      </c>
      <c r="BG117" s="229">
        <f>IF(N117="zákl. přenesená",J117,0)</f>
        <v>0</v>
      </c>
      <c r="BH117" s="229">
        <f>IF(N117="sníž. přenesená",J117,0)</f>
        <v>0</v>
      </c>
      <c r="BI117" s="229">
        <f>IF(N117="nulová",J117,0)</f>
        <v>0</v>
      </c>
      <c r="BJ117" s="18" t="s">
        <v>84</v>
      </c>
      <c r="BK117" s="229">
        <f>ROUND(I117*H117,2)</f>
        <v>0</v>
      </c>
      <c r="BL117" s="18" t="s">
        <v>415</v>
      </c>
      <c r="BM117" s="228" t="s">
        <v>510</v>
      </c>
    </row>
    <row r="118" s="2" customFormat="1">
      <c r="A118" s="39"/>
      <c r="B118" s="40"/>
      <c r="C118" s="41"/>
      <c r="D118" s="230" t="s">
        <v>417</v>
      </c>
      <c r="E118" s="41"/>
      <c r="F118" s="231" t="s">
        <v>508</v>
      </c>
      <c r="G118" s="41"/>
      <c r="H118" s="41"/>
      <c r="I118" s="156"/>
      <c r="J118" s="41"/>
      <c r="K118" s="41"/>
      <c r="L118" s="45"/>
      <c r="M118" s="232"/>
      <c r="N118" s="233"/>
      <c r="O118" s="92"/>
      <c r="P118" s="92"/>
      <c r="Q118" s="92"/>
      <c r="R118" s="92"/>
      <c r="S118" s="92"/>
      <c r="T118" s="93"/>
      <c r="U118" s="39"/>
      <c r="V118" s="39"/>
      <c r="W118" s="39"/>
      <c r="X118" s="39"/>
      <c r="Y118" s="39"/>
      <c r="Z118" s="39"/>
      <c r="AA118" s="39"/>
      <c r="AB118" s="39"/>
      <c r="AC118" s="39"/>
      <c r="AD118" s="39"/>
      <c r="AE118" s="39"/>
      <c r="AT118" s="18" t="s">
        <v>417</v>
      </c>
      <c r="AU118" s="18" t="s">
        <v>76</v>
      </c>
    </row>
    <row r="119" s="2" customFormat="1" ht="21.75" customHeight="1">
      <c r="A119" s="39"/>
      <c r="B119" s="40"/>
      <c r="C119" s="216" t="s">
        <v>76</v>
      </c>
      <c r="D119" s="216" t="s">
        <v>409</v>
      </c>
      <c r="E119" s="217" t="s">
        <v>511</v>
      </c>
      <c r="F119" s="218" t="s">
        <v>512</v>
      </c>
      <c r="G119" s="219" t="s">
        <v>509</v>
      </c>
      <c r="H119" s="220">
        <v>1</v>
      </c>
      <c r="I119" s="221"/>
      <c r="J119" s="222">
        <f>ROUND(I119*H119,2)</f>
        <v>0</v>
      </c>
      <c r="K119" s="218" t="s">
        <v>1</v>
      </c>
      <c r="L119" s="223"/>
      <c r="M119" s="224" t="s">
        <v>1</v>
      </c>
      <c r="N119" s="225" t="s">
        <v>41</v>
      </c>
      <c r="O119" s="92"/>
      <c r="P119" s="226">
        <f>O119*H119</f>
        <v>0</v>
      </c>
      <c r="Q119" s="226">
        <v>0</v>
      </c>
      <c r="R119" s="226">
        <f>Q119*H119</f>
        <v>0</v>
      </c>
      <c r="S119" s="226">
        <v>0</v>
      </c>
      <c r="T119" s="227">
        <f>S119*H119</f>
        <v>0</v>
      </c>
      <c r="U119" s="39"/>
      <c r="V119" s="39"/>
      <c r="W119" s="39"/>
      <c r="X119" s="39"/>
      <c r="Y119" s="39"/>
      <c r="Z119" s="39"/>
      <c r="AA119" s="39"/>
      <c r="AB119" s="39"/>
      <c r="AC119" s="39"/>
      <c r="AD119" s="39"/>
      <c r="AE119" s="39"/>
      <c r="AR119" s="228" t="s">
        <v>413</v>
      </c>
      <c r="AT119" s="228" t="s">
        <v>409</v>
      </c>
      <c r="AU119" s="228" t="s">
        <v>76</v>
      </c>
      <c r="AY119" s="18" t="s">
        <v>414</v>
      </c>
      <c r="BE119" s="229">
        <f>IF(N119="základní",J119,0)</f>
        <v>0</v>
      </c>
      <c r="BF119" s="229">
        <f>IF(N119="snížená",J119,0)</f>
        <v>0</v>
      </c>
      <c r="BG119" s="229">
        <f>IF(N119="zákl. přenesená",J119,0)</f>
        <v>0</v>
      </c>
      <c r="BH119" s="229">
        <f>IF(N119="sníž. přenesená",J119,0)</f>
        <v>0</v>
      </c>
      <c r="BI119" s="229">
        <f>IF(N119="nulová",J119,0)</f>
        <v>0</v>
      </c>
      <c r="BJ119" s="18" t="s">
        <v>84</v>
      </c>
      <c r="BK119" s="229">
        <f>ROUND(I119*H119,2)</f>
        <v>0</v>
      </c>
      <c r="BL119" s="18" t="s">
        <v>415</v>
      </c>
      <c r="BM119" s="228" t="s">
        <v>513</v>
      </c>
    </row>
    <row r="120" s="2" customFormat="1">
      <c r="A120" s="39"/>
      <c r="B120" s="40"/>
      <c r="C120" s="41"/>
      <c r="D120" s="230" t="s">
        <v>417</v>
      </c>
      <c r="E120" s="41"/>
      <c r="F120" s="231" t="s">
        <v>512</v>
      </c>
      <c r="G120" s="41"/>
      <c r="H120" s="41"/>
      <c r="I120" s="156"/>
      <c r="J120" s="41"/>
      <c r="K120" s="41"/>
      <c r="L120" s="45"/>
      <c r="M120" s="232"/>
      <c r="N120" s="233"/>
      <c r="O120" s="92"/>
      <c r="P120" s="92"/>
      <c r="Q120" s="92"/>
      <c r="R120" s="92"/>
      <c r="S120" s="92"/>
      <c r="T120" s="93"/>
      <c r="U120" s="39"/>
      <c r="V120" s="39"/>
      <c r="W120" s="39"/>
      <c r="X120" s="39"/>
      <c r="Y120" s="39"/>
      <c r="Z120" s="39"/>
      <c r="AA120" s="39"/>
      <c r="AB120" s="39"/>
      <c r="AC120" s="39"/>
      <c r="AD120" s="39"/>
      <c r="AE120" s="39"/>
      <c r="AT120" s="18" t="s">
        <v>417</v>
      </c>
      <c r="AU120" s="18" t="s">
        <v>76</v>
      </c>
    </row>
    <row r="121" s="2" customFormat="1" ht="21.75" customHeight="1">
      <c r="A121" s="39"/>
      <c r="B121" s="40"/>
      <c r="C121" s="216" t="s">
        <v>76</v>
      </c>
      <c r="D121" s="216" t="s">
        <v>409</v>
      </c>
      <c r="E121" s="217" t="s">
        <v>514</v>
      </c>
      <c r="F121" s="218" t="s">
        <v>515</v>
      </c>
      <c r="G121" s="219" t="s">
        <v>509</v>
      </c>
      <c r="H121" s="220">
        <v>9</v>
      </c>
      <c r="I121" s="221"/>
      <c r="J121" s="222">
        <f>ROUND(I121*H121,2)</f>
        <v>0</v>
      </c>
      <c r="K121" s="218" t="s">
        <v>1</v>
      </c>
      <c r="L121" s="223"/>
      <c r="M121" s="224" t="s">
        <v>1</v>
      </c>
      <c r="N121" s="225" t="s">
        <v>41</v>
      </c>
      <c r="O121" s="92"/>
      <c r="P121" s="226">
        <f>O121*H121</f>
        <v>0</v>
      </c>
      <c r="Q121" s="226">
        <v>0</v>
      </c>
      <c r="R121" s="226">
        <f>Q121*H121</f>
        <v>0</v>
      </c>
      <c r="S121" s="226">
        <v>0</v>
      </c>
      <c r="T121" s="227">
        <f>S121*H121</f>
        <v>0</v>
      </c>
      <c r="U121" s="39"/>
      <c r="V121" s="39"/>
      <c r="W121" s="39"/>
      <c r="X121" s="39"/>
      <c r="Y121" s="39"/>
      <c r="Z121" s="39"/>
      <c r="AA121" s="39"/>
      <c r="AB121" s="39"/>
      <c r="AC121" s="39"/>
      <c r="AD121" s="39"/>
      <c r="AE121" s="39"/>
      <c r="AR121" s="228" t="s">
        <v>413</v>
      </c>
      <c r="AT121" s="228" t="s">
        <v>409</v>
      </c>
      <c r="AU121" s="228" t="s">
        <v>76</v>
      </c>
      <c r="AY121" s="18" t="s">
        <v>414</v>
      </c>
      <c r="BE121" s="229">
        <f>IF(N121="základní",J121,0)</f>
        <v>0</v>
      </c>
      <c r="BF121" s="229">
        <f>IF(N121="snížená",J121,0)</f>
        <v>0</v>
      </c>
      <c r="BG121" s="229">
        <f>IF(N121="zákl. přenesená",J121,0)</f>
        <v>0</v>
      </c>
      <c r="BH121" s="229">
        <f>IF(N121="sníž. přenesená",J121,0)</f>
        <v>0</v>
      </c>
      <c r="BI121" s="229">
        <f>IF(N121="nulová",J121,0)</f>
        <v>0</v>
      </c>
      <c r="BJ121" s="18" t="s">
        <v>84</v>
      </c>
      <c r="BK121" s="229">
        <f>ROUND(I121*H121,2)</f>
        <v>0</v>
      </c>
      <c r="BL121" s="18" t="s">
        <v>415</v>
      </c>
      <c r="BM121" s="228" t="s">
        <v>516</v>
      </c>
    </row>
    <row r="122" s="2" customFormat="1">
      <c r="A122" s="39"/>
      <c r="B122" s="40"/>
      <c r="C122" s="41"/>
      <c r="D122" s="230" t="s">
        <v>417</v>
      </c>
      <c r="E122" s="41"/>
      <c r="F122" s="231" t="s">
        <v>515</v>
      </c>
      <c r="G122" s="41"/>
      <c r="H122" s="41"/>
      <c r="I122" s="156"/>
      <c r="J122" s="41"/>
      <c r="K122" s="41"/>
      <c r="L122" s="45"/>
      <c r="M122" s="232"/>
      <c r="N122" s="233"/>
      <c r="O122" s="92"/>
      <c r="P122" s="92"/>
      <c r="Q122" s="92"/>
      <c r="R122" s="92"/>
      <c r="S122" s="92"/>
      <c r="T122" s="93"/>
      <c r="U122" s="39"/>
      <c r="V122" s="39"/>
      <c r="W122" s="39"/>
      <c r="X122" s="39"/>
      <c r="Y122" s="39"/>
      <c r="Z122" s="39"/>
      <c r="AA122" s="39"/>
      <c r="AB122" s="39"/>
      <c r="AC122" s="39"/>
      <c r="AD122" s="39"/>
      <c r="AE122" s="39"/>
      <c r="AT122" s="18" t="s">
        <v>417</v>
      </c>
      <c r="AU122" s="18" t="s">
        <v>76</v>
      </c>
    </row>
    <row r="123" s="2" customFormat="1" ht="16.5" customHeight="1">
      <c r="A123" s="39"/>
      <c r="B123" s="40"/>
      <c r="C123" s="216" t="s">
        <v>76</v>
      </c>
      <c r="D123" s="216" t="s">
        <v>409</v>
      </c>
      <c r="E123" s="217" t="s">
        <v>517</v>
      </c>
      <c r="F123" s="218" t="s">
        <v>518</v>
      </c>
      <c r="G123" s="219" t="s">
        <v>509</v>
      </c>
      <c r="H123" s="220">
        <v>1</v>
      </c>
      <c r="I123" s="221"/>
      <c r="J123" s="222">
        <f>ROUND(I123*H123,2)</f>
        <v>0</v>
      </c>
      <c r="K123" s="218" t="s">
        <v>1</v>
      </c>
      <c r="L123" s="223"/>
      <c r="M123" s="224" t="s">
        <v>1</v>
      </c>
      <c r="N123" s="225" t="s">
        <v>41</v>
      </c>
      <c r="O123" s="92"/>
      <c r="P123" s="226">
        <f>O123*H123</f>
        <v>0</v>
      </c>
      <c r="Q123" s="226">
        <v>0</v>
      </c>
      <c r="R123" s="226">
        <f>Q123*H123</f>
        <v>0</v>
      </c>
      <c r="S123" s="226">
        <v>0</v>
      </c>
      <c r="T123" s="227">
        <f>S123*H123</f>
        <v>0</v>
      </c>
      <c r="U123" s="39"/>
      <c r="V123" s="39"/>
      <c r="W123" s="39"/>
      <c r="X123" s="39"/>
      <c r="Y123" s="39"/>
      <c r="Z123" s="39"/>
      <c r="AA123" s="39"/>
      <c r="AB123" s="39"/>
      <c r="AC123" s="39"/>
      <c r="AD123" s="39"/>
      <c r="AE123" s="39"/>
      <c r="AR123" s="228" t="s">
        <v>413</v>
      </c>
      <c r="AT123" s="228" t="s">
        <v>409</v>
      </c>
      <c r="AU123" s="228" t="s">
        <v>76</v>
      </c>
      <c r="AY123" s="18" t="s">
        <v>414</v>
      </c>
      <c r="BE123" s="229">
        <f>IF(N123="základní",J123,0)</f>
        <v>0</v>
      </c>
      <c r="BF123" s="229">
        <f>IF(N123="snížená",J123,0)</f>
        <v>0</v>
      </c>
      <c r="BG123" s="229">
        <f>IF(N123="zákl. přenesená",J123,0)</f>
        <v>0</v>
      </c>
      <c r="BH123" s="229">
        <f>IF(N123="sníž. přenesená",J123,0)</f>
        <v>0</v>
      </c>
      <c r="BI123" s="229">
        <f>IF(N123="nulová",J123,0)</f>
        <v>0</v>
      </c>
      <c r="BJ123" s="18" t="s">
        <v>84</v>
      </c>
      <c r="BK123" s="229">
        <f>ROUND(I123*H123,2)</f>
        <v>0</v>
      </c>
      <c r="BL123" s="18" t="s">
        <v>415</v>
      </c>
      <c r="BM123" s="228" t="s">
        <v>519</v>
      </c>
    </row>
    <row r="124" s="2" customFormat="1">
      <c r="A124" s="39"/>
      <c r="B124" s="40"/>
      <c r="C124" s="41"/>
      <c r="D124" s="230" t="s">
        <v>417</v>
      </c>
      <c r="E124" s="41"/>
      <c r="F124" s="231" t="s">
        <v>518</v>
      </c>
      <c r="G124" s="41"/>
      <c r="H124" s="41"/>
      <c r="I124" s="156"/>
      <c r="J124" s="41"/>
      <c r="K124" s="41"/>
      <c r="L124" s="45"/>
      <c r="M124" s="232"/>
      <c r="N124" s="233"/>
      <c r="O124" s="92"/>
      <c r="P124" s="92"/>
      <c r="Q124" s="92"/>
      <c r="R124" s="92"/>
      <c r="S124" s="92"/>
      <c r="T124" s="93"/>
      <c r="U124" s="39"/>
      <c r="V124" s="39"/>
      <c r="W124" s="39"/>
      <c r="X124" s="39"/>
      <c r="Y124" s="39"/>
      <c r="Z124" s="39"/>
      <c r="AA124" s="39"/>
      <c r="AB124" s="39"/>
      <c r="AC124" s="39"/>
      <c r="AD124" s="39"/>
      <c r="AE124" s="39"/>
      <c r="AT124" s="18" t="s">
        <v>417</v>
      </c>
      <c r="AU124" s="18" t="s">
        <v>76</v>
      </c>
    </row>
    <row r="125" s="2" customFormat="1" ht="33" customHeight="1">
      <c r="A125" s="39"/>
      <c r="B125" s="40"/>
      <c r="C125" s="216" t="s">
        <v>76</v>
      </c>
      <c r="D125" s="216" t="s">
        <v>409</v>
      </c>
      <c r="E125" s="217" t="s">
        <v>520</v>
      </c>
      <c r="F125" s="218" t="s">
        <v>521</v>
      </c>
      <c r="G125" s="219" t="s">
        <v>509</v>
      </c>
      <c r="H125" s="220">
        <v>2</v>
      </c>
      <c r="I125" s="221"/>
      <c r="J125" s="222">
        <f>ROUND(I125*H125,2)</f>
        <v>0</v>
      </c>
      <c r="K125" s="218" t="s">
        <v>1</v>
      </c>
      <c r="L125" s="223"/>
      <c r="M125" s="224" t="s">
        <v>1</v>
      </c>
      <c r="N125" s="225" t="s">
        <v>41</v>
      </c>
      <c r="O125" s="92"/>
      <c r="P125" s="226">
        <f>O125*H125</f>
        <v>0</v>
      </c>
      <c r="Q125" s="226">
        <v>0</v>
      </c>
      <c r="R125" s="226">
        <f>Q125*H125</f>
        <v>0</v>
      </c>
      <c r="S125" s="226">
        <v>0</v>
      </c>
      <c r="T125" s="227">
        <f>S125*H125</f>
        <v>0</v>
      </c>
      <c r="U125" s="39"/>
      <c r="V125" s="39"/>
      <c r="W125" s="39"/>
      <c r="X125" s="39"/>
      <c r="Y125" s="39"/>
      <c r="Z125" s="39"/>
      <c r="AA125" s="39"/>
      <c r="AB125" s="39"/>
      <c r="AC125" s="39"/>
      <c r="AD125" s="39"/>
      <c r="AE125" s="39"/>
      <c r="AR125" s="228" t="s">
        <v>413</v>
      </c>
      <c r="AT125" s="228" t="s">
        <v>409</v>
      </c>
      <c r="AU125" s="228" t="s">
        <v>76</v>
      </c>
      <c r="AY125" s="18" t="s">
        <v>414</v>
      </c>
      <c r="BE125" s="229">
        <f>IF(N125="základní",J125,0)</f>
        <v>0</v>
      </c>
      <c r="BF125" s="229">
        <f>IF(N125="snížená",J125,0)</f>
        <v>0</v>
      </c>
      <c r="BG125" s="229">
        <f>IF(N125="zákl. přenesená",J125,0)</f>
        <v>0</v>
      </c>
      <c r="BH125" s="229">
        <f>IF(N125="sníž. přenesená",J125,0)</f>
        <v>0</v>
      </c>
      <c r="BI125" s="229">
        <f>IF(N125="nulová",J125,0)</f>
        <v>0</v>
      </c>
      <c r="BJ125" s="18" t="s">
        <v>84</v>
      </c>
      <c r="BK125" s="229">
        <f>ROUND(I125*H125,2)</f>
        <v>0</v>
      </c>
      <c r="BL125" s="18" t="s">
        <v>415</v>
      </c>
      <c r="BM125" s="228" t="s">
        <v>522</v>
      </c>
    </row>
    <row r="126" s="2" customFormat="1">
      <c r="A126" s="39"/>
      <c r="B126" s="40"/>
      <c r="C126" s="41"/>
      <c r="D126" s="230" t="s">
        <v>417</v>
      </c>
      <c r="E126" s="41"/>
      <c r="F126" s="231" t="s">
        <v>521</v>
      </c>
      <c r="G126" s="41"/>
      <c r="H126" s="41"/>
      <c r="I126" s="156"/>
      <c r="J126" s="41"/>
      <c r="K126" s="41"/>
      <c r="L126" s="45"/>
      <c r="M126" s="232"/>
      <c r="N126" s="233"/>
      <c r="O126" s="92"/>
      <c r="P126" s="92"/>
      <c r="Q126" s="92"/>
      <c r="R126" s="92"/>
      <c r="S126" s="92"/>
      <c r="T126" s="93"/>
      <c r="U126" s="39"/>
      <c r="V126" s="39"/>
      <c r="W126" s="39"/>
      <c r="X126" s="39"/>
      <c r="Y126" s="39"/>
      <c r="Z126" s="39"/>
      <c r="AA126" s="39"/>
      <c r="AB126" s="39"/>
      <c r="AC126" s="39"/>
      <c r="AD126" s="39"/>
      <c r="AE126" s="39"/>
      <c r="AT126" s="18" t="s">
        <v>417</v>
      </c>
      <c r="AU126" s="18" t="s">
        <v>76</v>
      </c>
    </row>
    <row r="127" s="2" customFormat="1" ht="33" customHeight="1">
      <c r="A127" s="39"/>
      <c r="B127" s="40"/>
      <c r="C127" s="216" t="s">
        <v>76</v>
      </c>
      <c r="D127" s="216" t="s">
        <v>409</v>
      </c>
      <c r="E127" s="217" t="s">
        <v>523</v>
      </c>
      <c r="F127" s="218" t="s">
        <v>524</v>
      </c>
      <c r="G127" s="219" t="s">
        <v>509</v>
      </c>
      <c r="H127" s="220">
        <v>6</v>
      </c>
      <c r="I127" s="221"/>
      <c r="J127" s="222">
        <f>ROUND(I127*H127,2)</f>
        <v>0</v>
      </c>
      <c r="K127" s="218" t="s">
        <v>1</v>
      </c>
      <c r="L127" s="223"/>
      <c r="M127" s="224" t="s">
        <v>1</v>
      </c>
      <c r="N127" s="225" t="s">
        <v>41</v>
      </c>
      <c r="O127" s="92"/>
      <c r="P127" s="226">
        <f>O127*H127</f>
        <v>0</v>
      </c>
      <c r="Q127" s="226">
        <v>0</v>
      </c>
      <c r="R127" s="226">
        <f>Q127*H127</f>
        <v>0</v>
      </c>
      <c r="S127" s="226">
        <v>0</v>
      </c>
      <c r="T127" s="227">
        <f>S127*H127</f>
        <v>0</v>
      </c>
      <c r="U127" s="39"/>
      <c r="V127" s="39"/>
      <c r="W127" s="39"/>
      <c r="X127" s="39"/>
      <c r="Y127" s="39"/>
      <c r="Z127" s="39"/>
      <c r="AA127" s="39"/>
      <c r="AB127" s="39"/>
      <c r="AC127" s="39"/>
      <c r="AD127" s="39"/>
      <c r="AE127" s="39"/>
      <c r="AR127" s="228" t="s">
        <v>413</v>
      </c>
      <c r="AT127" s="228" t="s">
        <v>409</v>
      </c>
      <c r="AU127" s="228" t="s">
        <v>76</v>
      </c>
      <c r="AY127" s="18" t="s">
        <v>414</v>
      </c>
      <c r="BE127" s="229">
        <f>IF(N127="základní",J127,0)</f>
        <v>0</v>
      </c>
      <c r="BF127" s="229">
        <f>IF(N127="snížená",J127,0)</f>
        <v>0</v>
      </c>
      <c r="BG127" s="229">
        <f>IF(N127="zákl. přenesená",J127,0)</f>
        <v>0</v>
      </c>
      <c r="BH127" s="229">
        <f>IF(N127="sníž. přenesená",J127,0)</f>
        <v>0</v>
      </c>
      <c r="BI127" s="229">
        <f>IF(N127="nulová",J127,0)</f>
        <v>0</v>
      </c>
      <c r="BJ127" s="18" t="s">
        <v>84</v>
      </c>
      <c r="BK127" s="229">
        <f>ROUND(I127*H127,2)</f>
        <v>0</v>
      </c>
      <c r="BL127" s="18" t="s">
        <v>415</v>
      </c>
      <c r="BM127" s="228" t="s">
        <v>525</v>
      </c>
    </row>
    <row r="128" s="2" customFormat="1">
      <c r="A128" s="39"/>
      <c r="B128" s="40"/>
      <c r="C128" s="41"/>
      <c r="D128" s="230" t="s">
        <v>417</v>
      </c>
      <c r="E128" s="41"/>
      <c r="F128" s="231" t="s">
        <v>524</v>
      </c>
      <c r="G128" s="41"/>
      <c r="H128" s="41"/>
      <c r="I128" s="156"/>
      <c r="J128" s="41"/>
      <c r="K128" s="41"/>
      <c r="L128" s="45"/>
      <c r="M128" s="232"/>
      <c r="N128" s="233"/>
      <c r="O128" s="92"/>
      <c r="P128" s="92"/>
      <c r="Q128" s="92"/>
      <c r="R128" s="92"/>
      <c r="S128" s="92"/>
      <c r="T128" s="93"/>
      <c r="U128" s="39"/>
      <c r="V128" s="39"/>
      <c r="W128" s="39"/>
      <c r="X128" s="39"/>
      <c r="Y128" s="39"/>
      <c r="Z128" s="39"/>
      <c r="AA128" s="39"/>
      <c r="AB128" s="39"/>
      <c r="AC128" s="39"/>
      <c r="AD128" s="39"/>
      <c r="AE128" s="39"/>
      <c r="AT128" s="18" t="s">
        <v>417</v>
      </c>
      <c r="AU128" s="18" t="s">
        <v>76</v>
      </c>
    </row>
    <row r="129" s="2" customFormat="1" ht="16.5" customHeight="1">
      <c r="A129" s="39"/>
      <c r="B129" s="40"/>
      <c r="C129" s="216" t="s">
        <v>76</v>
      </c>
      <c r="D129" s="216" t="s">
        <v>409</v>
      </c>
      <c r="E129" s="217" t="s">
        <v>526</v>
      </c>
      <c r="F129" s="218" t="s">
        <v>527</v>
      </c>
      <c r="G129" s="219" t="s">
        <v>509</v>
      </c>
      <c r="H129" s="220">
        <v>6</v>
      </c>
      <c r="I129" s="221"/>
      <c r="J129" s="222">
        <f>ROUND(I129*H129,2)</f>
        <v>0</v>
      </c>
      <c r="K129" s="218" t="s">
        <v>1</v>
      </c>
      <c r="L129" s="223"/>
      <c r="M129" s="224" t="s">
        <v>1</v>
      </c>
      <c r="N129" s="225" t="s">
        <v>41</v>
      </c>
      <c r="O129" s="92"/>
      <c r="P129" s="226">
        <f>O129*H129</f>
        <v>0</v>
      </c>
      <c r="Q129" s="226">
        <v>0</v>
      </c>
      <c r="R129" s="226">
        <f>Q129*H129</f>
        <v>0</v>
      </c>
      <c r="S129" s="226">
        <v>0</v>
      </c>
      <c r="T129" s="227">
        <f>S129*H129</f>
        <v>0</v>
      </c>
      <c r="U129" s="39"/>
      <c r="V129" s="39"/>
      <c r="W129" s="39"/>
      <c r="X129" s="39"/>
      <c r="Y129" s="39"/>
      <c r="Z129" s="39"/>
      <c r="AA129" s="39"/>
      <c r="AB129" s="39"/>
      <c r="AC129" s="39"/>
      <c r="AD129" s="39"/>
      <c r="AE129" s="39"/>
      <c r="AR129" s="228" t="s">
        <v>413</v>
      </c>
      <c r="AT129" s="228" t="s">
        <v>409</v>
      </c>
      <c r="AU129" s="228" t="s">
        <v>76</v>
      </c>
      <c r="AY129" s="18" t="s">
        <v>414</v>
      </c>
      <c r="BE129" s="229">
        <f>IF(N129="základní",J129,0)</f>
        <v>0</v>
      </c>
      <c r="BF129" s="229">
        <f>IF(N129="snížená",J129,0)</f>
        <v>0</v>
      </c>
      <c r="BG129" s="229">
        <f>IF(N129="zákl. přenesená",J129,0)</f>
        <v>0</v>
      </c>
      <c r="BH129" s="229">
        <f>IF(N129="sníž. přenesená",J129,0)</f>
        <v>0</v>
      </c>
      <c r="BI129" s="229">
        <f>IF(N129="nulová",J129,0)</f>
        <v>0</v>
      </c>
      <c r="BJ129" s="18" t="s">
        <v>84</v>
      </c>
      <c r="BK129" s="229">
        <f>ROUND(I129*H129,2)</f>
        <v>0</v>
      </c>
      <c r="BL129" s="18" t="s">
        <v>415</v>
      </c>
      <c r="BM129" s="228" t="s">
        <v>528</v>
      </c>
    </row>
    <row r="130" s="2" customFormat="1">
      <c r="A130" s="39"/>
      <c r="B130" s="40"/>
      <c r="C130" s="41"/>
      <c r="D130" s="230" t="s">
        <v>417</v>
      </c>
      <c r="E130" s="41"/>
      <c r="F130" s="231" t="s">
        <v>527</v>
      </c>
      <c r="G130" s="41"/>
      <c r="H130" s="41"/>
      <c r="I130" s="156"/>
      <c r="J130" s="41"/>
      <c r="K130" s="41"/>
      <c r="L130" s="45"/>
      <c r="M130" s="232"/>
      <c r="N130" s="233"/>
      <c r="O130" s="92"/>
      <c r="P130" s="92"/>
      <c r="Q130" s="92"/>
      <c r="R130" s="92"/>
      <c r="S130" s="92"/>
      <c r="T130" s="93"/>
      <c r="U130" s="39"/>
      <c r="V130" s="39"/>
      <c r="W130" s="39"/>
      <c r="X130" s="39"/>
      <c r="Y130" s="39"/>
      <c r="Z130" s="39"/>
      <c r="AA130" s="39"/>
      <c r="AB130" s="39"/>
      <c r="AC130" s="39"/>
      <c r="AD130" s="39"/>
      <c r="AE130" s="39"/>
      <c r="AT130" s="18" t="s">
        <v>417</v>
      </c>
      <c r="AU130" s="18" t="s">
        <v>76</v>
      </c>
    </row>
    <row r="131" s="2" customFormat="1" ht="33" customHeight="1">
      <c r="A131" s="39"/>
      <c r="B131" s="40"/>
      <c r="C131" s="216" t="s">
        <v>76</v>
      </c>
      <c r="D131" s="216" t="s">
        <v>409</v>
      </c>
      <c r="E131" s="217" t="s">
        <v>529</v>
      </c>
      <c r="F131" s="218" t="s">
        <v>530</v>
      </c>
      <c r="G131" s="219" t="s">
        <v>531</v>
      </c>
      <c r="H131" s="220">
        <v>1050</v>
      </c>
      <c r="I131" s="221"/>
      <c r="J131" s="222">
        <f>ROUND(I131*H131,2)</f>
        <v>0</v>
      </c>
      <c r="K131" s="218" t="s">
        <v>1</v>
      </c>
      <c r="L131" s="223"/>
      <c r="M131" s="224" t="s">
        <v>1</v>
      </c>
      <c r="N131" s="225" t="s">
        <v>41</v>
      </c>
      <c r="O131" s="92"/>
      <c r="P131" s="226">
        <f>O131*H131</f>
        <v>0</v>
      </c>
      <c r="Q131" s="226">
        <v>0</v>
      </c>
      <c r="R131" s="226">
        <f>Q131*H131</f>
        <v>0</v>
      </c>
      <c r="S131" s="226">
        <v>0</v>
      </c>
      <c r="T131" s="227">
        <f>S131*H131</f>
        <v>0</v>
      </c>
      <c r="U131" s="39"/>
      <c r="V131" s="39"/>
      <c r="W131" s="39"/>
      <c r="X131" s="39"/>
      <c r="Y131" s="39"/>
      <c r="Z131" s="39"/>
      <c r="AA131" s="39"/>
      <c r="AB131" s="39"/>
      <c r="AC131" s="39"/>
      <c r="AD131" s="39"/>
      <c r="AE131" s="39"/>
      <c r="AR131" s="228" t="s">
        <v>413</v>
      </c>
      <c r="AT131" s="228" t="s">
        <v>409</v>
      </c>
      <c r="AU131" s="228" t="s">
        <v>76</v>
      </c>
      <c r="AY131" s="18" t="s">
        <v>414</v>
      </c>
      <c r="BE131" s="229">
        <f>IF(N131="základní",J131,0)</f>
        <v>0</v>
      </c>
      <c r="BF131" s="229">
        <f>IF(N131="snížená",J131,0)</f>
        <v>0</v>
      </c>
      <c r="BG131" s="229">
        <f>IF(N131="zákl. přenesená",J131,0)</f>
        <v>0</v>
      </c>
      <c r="BH131" s="229">
        <f>IF(N131="sníž. přenesená",J131,0)</f>
        <v>0</v>
      </c>
      <c r="BI131" s="229">
        <f>IF(N131="nulová",J131,0)</f>
        <v>0</v>
      </c>
      <c r="BJ131" s="18" t="s">
        <v>84</v>
      </c>
      <c r="BK131" s="229">
        <f>ROUND(I131*H131,2)</f>
        <v>0</v>
      </c>
      <c r="BL131" s="18" t="s">
        <v>415</v>
      </c>
      <c r="BM131" s="228" t="s">
        <v>532</v>
      </c>
    </row>
    <row r="132" s="2" customFormat="1">
      <c r="A132" s="39"/>
      <c r="B132" s="40"/>
      <c r="C132" s="41"/>
      <c r="D132" s="230" t="s">
        <v>417</v>
      </c>
      <c r="E132" s="41"/>
      <c r="F132" s="231" t="s">
        <v>530</v>
      </c>
      <c r="G132" s="41"/>
      <c r="H132" s="41"/>
      <c r="I132" s="156"/>
      <c r="J132" s="41"/>
      <c r="K132" s="41"/>
      <c r="L132" s="45"/>
      <c r="M132" s="232"/>
      <c r="N132" s="233"/>
      <c r="O132" s="92"/>
      <c r="P132" s="92"/>
      <c r="Q132" s="92"/>
      <c r="R132" s="92"/>
      <c r="S132" s="92"/>
      <c r="T132" s="93"/>
      <c r="U132" s="39"/>
      <c r="V132" s="39"/>
      <c r="W132" s="39"/>
      <c r="X132" s="39"/>
      <c r="Y132" s="39"/>
      <c r="Z132" s="39"/>
      <c r="AA132" s="39"/>
      <c r="AB132" s="39"/>
      <c r="AC132" s="39"/>
      <c r="AD132" s="39"/>
      <c r="AE132" s="39"/>
      <c r="AT132" s="18" t="s">
        <v>417</v>
      </c>
      <c r="AU132" s="18" t="s">
        <v>76</v>
      </c>
    </row>
    <row r="133" s="2" customFormat="1" ht="21.75" customHeight="1">
      <c r="A133" s="39"/>
      <c r="B133" s="40"/>
      <c r="C133" s="216" t="s">
        <v>76</v>
      </c>
      <c r="D133" s="216" t="s">
        <v>409</v>
      </c>
      <c r="E133" s="217" t="s">
        <v>533</v>
      </c>
      <c r="F133" s="218" t="s">
        <v>534</v>
      </c>
      <c r="G133" s="219" t="s">
        <v>509</v>
      </c>
      <c r="H133" s="220">
        <v>24</v>
      </c>
      <c r="I133" s="221"/>
      <c r="J133" s="222">
        <f>ROUND(I133*H133,2)</f>
        <v>0</v>
      </c>
      <c r="K133" s="218" t="s">
        <v>1</v>
      </c>
      <c r="L133" s="223"/>
      <c r="M133" s="224" t="s">
        <v>1</v>
      </c>
      <c r="N133" s="225" t="s">
        <v>41</v>
      </c>
      <c r="O133" s="92"/>
      <c r="P133" s="226">
        <f>O133*H133</f>
        <v>0</v>
      </c>
      <c r="Q133" s="226">
        <v>0</v>
      </c>
      <c r="R133" s="226">
        <f>Q133*H133</f>
        <v>0</v>
      </c>
      <c r="S133" s="226">
        <v>0</v>
      </c>
      <c r="T133" s="227">
        <f>S133*H133</f>
        <v>0</v>
      </c>
      <c r="U133" s="39"/>
      <c r="V133" s="39"/>
      <c r="W133" s="39"/>
      <c r="X133" s="39"/>
      <c r="Y133" s="39"/>
      <c r="Z133" s="39"/>
      <c r="AA133" s="39"/>
      <c r="AB133" s="39"/>
      <c r="AC133" s="39"/>
      <c r="AD133" s="39"/>
      <c r="AE133" s="39"/>
      <c r="AR133" s="228" t="s">
        <v>413</v>
      </c>
      <c r="AT133" s="228" t="s">
        <v>409</v>
      </c>
      <c r="AU133" s="228" t="s">
        <v>76</v>
      </c>
      <c r="AY133" s="18" t="s">
        <v>414</v>
      </c>
      <c r="BE133" s="229">
        <f>IF(N133="základní",J133,0)</f>
        <v>0</v>
      </c>
      <c r="BF133" s="229">
        <f>IF(N133="snížená",J133,0)</f>
        <v>0</v>
      </c>
      <c r="BG133" s="229">
        <f>IF(N133="zákl. přenesená",J133,0)</f>
        <v>0</v>
      </c>
      <c r="BH133" s="229">
        <f>IF(N133="sníž. přenesená",J133,0)</f>
        <v>0</v>
      </c>
      <c r="BI133" s="229">
        <f>IF(N133="nulová",J133,0)</f>
        <v>0</v>
      </c>
      <c r="BJ133" s="18" t="s">
        <v>84</v>
      </c>
      <c r="BK133" s="229">
        <f>ROUND(I133*H133,2)</f>
        <v>0</v>
      </c>
      <c r="BL133" s="18" t="s">
        <v>415</v>
      </c>
      <c r="BM133" s="228" t="s">
        <v>535</v>
      </c>
    </row>
    <row r="134" s="2" customFormat="1">
      <c r="A134" s="39"/>
      <c r="B134" s="40"/>
      <c r="C134" s="41"/>
      <c r="D134" s="230" t="s">
        <v>417</v>
      </c>
      <c r="E134" s="41"/>
      <c r="F134" s="231" t="s">
        <v>534</v>
      </c>
      <c r="G134" s="41"/>
      <c r="H134" s="41"/>
      <c r="I134" s="156"/>
      <c r="J134" s="41"/>
      <c r="K134" s="41"/>
      <c r="L134" s="45"/>
      <c r="M134" s="232"/>
      <c r="N134" s="233"/>
      <c r="O134" s="92"/>
      <c r="P134" s="92"/>
      <c r="Q134" s="92"/>
      <c r="R134" s="92"/>
      <c r="S134" s="92"/>
      <c r="T134" s="93"/>
      <c r="U134" s="39"/>
      <c r="V134" s="39"/>
      <c r="W134" s="39"/>
      <c r="X134" s="39"/>
      <c r="Y134" s="39"/>
      <c r="Z134" s="39"/>
      <c r="AA134" s="39"/>
      <c r="AB134" s="39"/>
      <c r="AC134" s="39"/>
      <c r="AD134" s="39"/>
      <c r="AE134" s="39"/>
      <c r="AT134" s="18" t="s">
        <v>417</v>
      </c>
      <c r="AU134" s="18" t="s">
        <v>76</v>
      </c>
    </row>
    <row r="135" s="2" customFormat="1" ht="21.75" customHeight="1">
      <c r="A135" s="39"/>
      <c r="B135" s="40"/>
      <c r="C135" s="216" t="s">
        <v>76</v>
      </c>
      <c r="D135" s="216" t="s">
        <v>409</v>
      </c>
      <c r="E135" s="217" t="s">
        <v>536</v>
      </c>
      <c r="F135" s="218" t="s">
        <v>537</v>
      </c>
      <c r="G135" s="219" t="s">
        <v>509</v>
      </c>
      <c r="H135" s="220">
        <v>24</v>
      </c>
      <c r="I135" s="221"/>
      <c r="J135" s="222">
        <f>ROUND(I135*H135,2)</f>
        <v>0</v>
      </c>
      <c r="K135" s="218" t="s">
        <v>1</v>
      </c>
      <c r="L135" s="223"/>
      <c r="M135" s="224" t="s">
        <v>1</v>
      </c>
      <c r="N135" s="225" t="s">
        <v>41</v>
      </c>
      <c r="O135" s="92"/>
      <c r="P135" s="226">
        <f>O135*H135</f>
        <v>0</v>
      </c>
      <c r="Q135" s="226">
        <v>0</v>
      </c>
      <c r="R135" s="226">
        <f>Q135*H135</f>
        <v>0</v>
      </c>
      <c r="S135" s="226">
        <v>0</v>
      </c>
      <c r="T135" s="227">
        <f>S135*H135</f>
        <v>0</v>
      </c>
      <c r="U135" s="39"/>
      <c r="V135" s="39"/>
      <c r="W135" s="39"/>
      <c r="X135" s="39"/>
      <c r="Y135" s="39"/>
      <c r="Z135" s="39"/>
      <c r="AA135" s="39"/>
      <c r="AB135" s="39"/>
      <c r="AC135" s="39"/>
      <c r="AD135" s="39"/>
      <c r="AE135" s="39"/>
      <c r="AR135" s="228" t="s">
        <v>413</v>
      </c>
      <c r="AT135" s="228" t="s">
        <v>409</v>
      </c>
      <c r="AU135" s="228" t="s">
        <v>76</v>
      </c>
      <c r="AY135" s="18" t="s">
        <v>414</v>
      </c>
      <c r="BE135" s="229">
        <f>IF(N135="základní",J135,0)</f>
        <v>0</v>
      </c>
      <c r="BF135" s="229">
        <f>IF(N135="snížená",J135,0)</f>
        <v>0</v>
      </c>
      <c r="BG135" s="229">
        <f>IF(N135="zákl. přenesená",J135,0)</f>
        <v>0</v>
      </c>
      <c r="BH135" s="229">
        <f>IF(N135="sníž. přenesená",J135,0)</f>
        <v>0</v>
      </c>
      <c r="BI135" s="229">
        <f>IF(N135="nulová",J135,0)</f>
        <v>0</v>
      </c>
      <c r="BJ135" s="18" t="s">
        <v>84</v>
      </c>
      <c r="BK135" s="229">
        <f>ROUND(I135*H135,2)</f>
        <v>0</v>
      </c>
      <c r="BL135" s="18" t="s">
        <v>415</v>
      </c>
      <c r="BM135" s="228" t="s">
        <v>538</v>
      </c>
    </row>
    <row r="136" s="2" customFormat="1">
      <c r="A136" s="39"/>
      <c r="B136" s="40"/>
      <c r="C136" s="41"/>
      <c r="D136" s="230" t="s">
        <v>417</v>
      </c>
      <c r="E136" s="41"/>
      <c r="F136" s="231" t="s">
        <v>537</v>
      </c>
      <c r="G136" s="41"/>
      <c r="H136" s="41"/>
      <c r="I136" s="156"/>
      <c r="J136" s="41"/>
      <c r="K136" s="41"/>
      <c r="L136" s="45"/>
      <c r="M136" s="232"/>
      <c r="N136" s="233"/>
      <c r="O136" s="92"/>
      <c r="P136" s="92"/>
      <c r="Q136" s="92"/>
      <c r="R136" s="92"/>
      <c r="S136" s="92"/>
      <c r="T136" s="93"/>
      <c r="U136" s="39"/>
      <c r="V136" s="39"/>
      <c r="W136" s="39"/>
      <c r="X136" s="39"/>
      <c r="Y136" s="39"/>
      <c r="Z136" s="39"/>
      <c r="AA136" s="39"/>
      <c r="AB136" s="39"/>
      <c r="AC136" s="39"/>
      <c r="AD136" s="39"/>
      <c r="AE136" s="39"/>
      <c r="AT136" s="18" t="s">
        <v>417</v>
      </c>
      <c r="AU136" s="18" t="s">
        <v>76</v>
      </c>
    </row>
    <row r="137" s="2" customFormat="1" ht="21.75" customHeight="1">
      <c r="A137" s="39"/>
      <c r="B137" s="40"/>
      <c r="C137" s="216" t="s">
        <v>76</v>
      </c>
      <c r="D137" s="216" t="s">
        <v>409</v>
      </c>
      <c r="E137" s="217" t="s">
        <v>539</v>
      </c>
      <c r="F137" s="218" t="s">
        <v>540</v>
      </c>
      <c r="G137" s="219" t="s">
        <v>509</v>
      </c>
      <c r="H137" s="220">
        <v>17</v>
      </c>
      <c r="I137" s="221"/>
      <c r="J137" s="222">
        <f>ROUND(I137*H137,2)</f>
        <v>0</v>
      </c>
      <c r="K137" s="218" t="s">
        <v>1</v>
      </c>
      <c r="L137" s="223"/>
      <c r="M137" s="224" t="s">
        <v>1</v>
      </c>
      <c r="N137" s="225" t="s">
        <v>41</v>
      </c>
      <c r="O137" s="92"/>
      <c r="P137" s="226">
        <f>O137*H137</f>
        <v>0</v>
      </c>
      <c r="Q137" s="226">
        <v>0</v>
      </c>
      <c r="R137" s="226">
        <f>Q137*H137</f>
        <v>0</v>
      </c>
      <c r="S137" s="226">
        <v>0</v>
      </c>
      <c r="T137" s="227">
        <f>S137*H137</f>
        <v>0</v>
      </c>
      <c r="U137" s="39"/>
      <c r="V137" s="39"/>
      <c r="W137" s="39"/>
      <c r="X137" s="39"/>
      <c r="Y137" s="39"/>
      <c r="Z137" s="39"/>
      <c r="AA137" s="39"/>
      <c r="AB137" s="39"/>
      <c r="AC137" s="39"/>
      <c r="AD137" s="39"/>
      <c r="AE137" s="39"/>
      <c r="AR137" s="228" t="s">
        <v>413</v>
      </c>
      <c r="AT137" s="228" t="s">
        <v>409</v>
      </c>
      <c r="AU137" s="228" t="s">
        <v>76</v>
      </c>
      <c r="AY137" s="18" t="s">
        <v>414</v>
      </c>
      <c r="BE137" s="229">
        <f>IF(N137="základní",J137,0)</f>
        <v>0</v>
      </c>
      <c r="BF137" s="229">
        <f>IF(N137="snížená",J137,0)</f>
        <v>0</v>
      </c>
      <c r="BG137" s="229">
        <f>IF(N137="zákl. přenesená",J137,0)</f>
        <v>0</v>
      </c>
      <c r="BH137" s="229">
        <f>IF(N137="sníž. přenesená",J137,0)</f>
        <v>0</v>
      </c>
      <c r="BI137" s="229">
        <f>IF(N137="nulová",J137,0)</f>
        <v>0</v>
      </c>
      <c r="BJ137" s="18" t="s">
        <v>84</v>
      </c>
      <c r="BK137" s="229">
        <f>ROUND(I137*H137,2)</f>
        <v>0</v>
      </c>
      <c r="BL137" s="18" t="s">
        <v>415</v>
      </c>
      <c r="BM137" s="228" t="s">
        <v>541</v>
      </c>
    </row>
    <row r="138" s="2" customFormat="1">
      <c r="A138" s="39"/>
      <c r="B138" s="40"/>
      <c r="C138" s="41"/>
      <c r="D138" s="230" t="s">
        <v>417</v>
      </c>
      <c r="E138" s="41"/>
      <c r="F138" s="231" t="s">
        <v>540</v>
      </c>
      <c r="G138" s="41"/>
      <c r="H138" s="41"/>
      <c r="I138" s="156"/>
      <c r="J138" s="41"/>
      <c r="K138" s="41"/>
      <c r="L138" s="45"/>
      <c r="M138" s="232"/>
      <c r="N138" s="233"/>
      <c r="O138" s="92"/>
      <c r="P138" s="92"/>
      <c r="Q138" s="92"/>
      <c r="R138" s="92"/>
      <c r="S138" s="92"/>
      <c r="T138" s="93"/>
      <c r="U138" s="39"/>
      <c r="V138" s="39"/>
      <c r="W138" s="39"/>
      <c r="X138" s="39"/>
      <c r="Y138" s="39"/>
      <c r="Z138" s="39"/>
      <c r="AA138" s="39"/>
      <c r="AB138" s="39"/>
      <c r="AC138" s="39"/>
      <c r="AD138" s="39"/>
      <c r="AE138" s="39"/>
      <c r="AT138" s="18" t="s">
        <v>417</v>
      </c>
      <c r="AU138" s="18" t="s">
        <v>76</v>
      </c>
    </row>
    <row r="139" s="2" customFormat="1" ht="21.75" customHeight="1">
      <c r="A139" s="39"/>
      <c r="B139" s="40"/>
      <c r="C139" s="216" t="s">
        <v>76</v>
      </c>
      <c r="D139" s="216" t="s">
        <v>409</v>
      </c>
      <c r="E139" s="217" t="s">
        <v>542</v>
      </c>
      <c r="F139" s="218" t="s">
        <v>543</v>
      </c>
      <c r="G139" s="219" t="s">
        <v>531</v>
      </c>
      <c r="H139" s="220">
        <v>60</v>
      </c>
      <c r="I139" s="221"/>
      <c r="J139" s="222">
        <f>ROUND(I139*H139,2)</f>
        <v>0</v>
      </c>
      <c r="K139" s="218" t="s">
        <v>1</v>
      </c>
      <c r="L139" s="223"/>
      <c r="M139" s="224" t="s">
        <v>1</v>
      </c>
      <c r="N139" s="225" t="s">
        <v>41</v>
      </c>
      <c r="O139" s="92"/>
      <c r="P139" s="226">
        <f>O139*H139</f>
        <v>0</v>
      </c>
      <c r="Q139" s="226">
        <v>0</v>
      </c>
      <c r="R139" s="226">
        <f>Q139*H139</f>
        <v>0</v>
      </c>
      <c r="S139" s="226">
        <v>0</v>
      </c>
      <c r="T139" s="227">
        <f>S139*H139</f>
        <v>0</v>
      </c>
      <c r="U139" s="39"/>
      <c r="V139" s="39"/>
      <c r="W139" s="39"/>
      <c r="X139" s="39"/>
      <c r="Y139" s="39"/>
      <c r="Z139" s="39"/>
      <c r="AA139" s="39"/>
      <c r="AB139" s="39"/>
      <c r="AC139" s="39"/>
      <c r="AD139" s="39"/>
      <c r="AE139" s="39"/>
      <c r="AR139" s="228" t="s">
        <v>413</v>
      </c>
      <c r="AT139" s="228" t="s">
        <v>409</v>
      </c>
      <c r="AU139" s="228" t="s">
        <v>76</v>
      </c>
      <c r="AY139" s="18" t="s">
        <v>414</v>
      </c>
      <c r="BE139" s="229">
        <f>IF(N139="základní",J139,0)</f>
        <v>0</v>
      </c>
      <c r="BF139" s="229">
        <f>IF(N139="snížená",J139,0)</f>
        <v>0</v>
      </c>
      <c r="BG139" s="229">
        <f>IF(N139="zákl. přenesená",J139,0)</f>
        <v>0</v>
      </c>
      <c r="BH139" s="229">
        <f>IF(N139="sníž. přenesená",J139,0)</f>
        <v>0</v>
      </c>
      <c r="BI139" s="229">
        <f>IF(N139="nulová",J139,0)</f>
        <v>0</v>
      </c>
      <c r="BJ139" s="18" t="s">
        <v>84</v>
      </c>
      <c r="BK139" s="229">
        <f>ROUND(I139*H139,2)</f>
        <v>0</v>
      </c>
      <c r="BL139" s="18" t="s">
        <v>415</v>
      </c>
      <c r="BM139" s="228" t="s">
        <v>544</v>
      </c>
    </row>
    <row r="140" s="2" customFormat="1">
      <c r="A140" s="39"/>
      <c r="B140" s="40"/>
      <c r="C140" s="41"/>
      <c r="D140" s="230" t="s">
        <v>417</v>
      </c>
      <c r="E140" s="41"/>
      <c r="F140" s="231" t="s">
        <v>543</v>
      </c>
      <c r="G140" s="41"/>
      <c r="H140" s="41"/>
      <c r="I140" s="156"/>
      <c r="J140" s="41"/>
      <c r="K140" s="41"/>
      <c r="L140" s="45"/>
      <c r="M140" s="232"/>
      <c r="N140" s="233"/>
      <c r="O140" s="92"/>
      <c r="P140" s="92"/>
      <c r="Q140" s="92"/>
      <c r="R140" s="92"/>
      <c r="S140" s="92"/>
      <c r="T140" s="93"/>
      <c r="U140" s="39"/>
      <c r="V140" s="39"/>
      <c r="W140" s="39"/>
      <c r="X140" s="39"/>
      <c r="Y140" s="39"/>
      <c r="Z140" s="39"/>
      <c r="AA140" s="39"/>
      <c r="AB140" s="39"/>
      <c r="AC140" s="39"/>
      <c r="AD140" s="39"/>
      <c r="AE140" s="39"/>
      <c r="AT140" s="18" t="s">
        <v>417</v>
      </c>
      <c r="AU140" s="18" t="s">
        <v>76</v>
      </c>
    </row>
    <row r="141" s="2" customFormat="1" ht="21.75" customHeight="1">
      <c r="A141" s="39"/>
      <c r="B141" s="40"/>
      <c r="C141" s="216" t="s">
        <v>76</v>
      </c>
      <c r="D141" s="216" t="s">
        <v>409</v>
      </c>
      <c r="E141" s="217" t="s">
        <v>545</v>
      </c>
      <c r="F141" s="218" t="s">
        <v>546</v>
      </c>
      <c r="G141" s="219" t="s">
        <v>531</v>
      </c>
      <c r="H141" s="220">
        <v>210</v>
      </c>
      <c r="I141" s="221"/>
      <c r="J141" s="222">
        <f>ROUND(I141*H141,2)</f>
        <v>0</v>
      </c>
      <c r="K141" s="218" t="s">
        <v>1</v>
      </c>
      <c r="L141" s="223"/>
      <c r="M141" s="224" t="s">
        <v>1</v>
      </c>
      <c r="N141" s="225" t="s">
        <v>41</v>
      </c>
      <c r="O141" s="92"/>
      <c r="P141" s="226">
        <f>O141*H141</f>
        <v>0</v>
      </c>
      <c r="Q141" s="226">
        <v>0</v>
      </c>
      <c r="R141" s="226">
        <f>Q141*H141</f>
        <v>0</v>
      </c>
      <c r="S141" s="226">
        <v>0</v>
      </c>
      <c r="T141" s="227">
        <f>S141*H141</f>
        <v>0</v>
      </c>
      <c r="U141" s="39"/>
      <c r="V141" s="39"/>
      <c r="W141" s="39"/>
      <c r="X141" s="39"/>
      <c r="Y141" s="39"/>
      <c r="Z141" s="39"/>
      <c r="AA141" s="39"/>
      <c r="AB141" s="39"/>
      <c r="AC141" s="39"/>
      <c r="AD141" s="39"/>
      <c r="AE141" s="39"/>
      <c r="AR141" s="228" t="s">
        <v>413</v>
      </c>
      <c r="AT141" s="228" t="s">
        <v>409</v>
      </c>
      <c r="AU141" s="228" t="s">
        <v>76</v>
      </c>
      <c r="AY141" s="18" t="s">
        <v>414</v>
      </c>
      <c r="BE141" s="229">
        <f>IF(N141="základní",J141,0)</f>
        <v>0</v>
      </c>
      <c r="BF141" s="229">
        <f>IF(N141="snížená",J141,0)</f>
        <v>0</v>
      </c>
      <c r="BG141" s="229">
        <f>IF(N141="zákl. přenesená",J141,0)</f>
        <v>0</v>
      </c>
      <c r="BH141" s="229">
        <f>IF(N141="sníž. přenesená",J141,0)</f>
        <v>0</v>
      </c>
      <c r="BI141" s="229">
        <f>IF(N141="nulová",J141,0)</f>
        <v>0</v>
      </c>
      <c r="BJ141" s="18" t="s">
        <v>84</v>
      </c>
      <c r="BK141" s="229">
        <f>ROUND(I141*H141,2)</f>
        <v>0</v>
      </c>
      <c r="BL141" s="18" t="s">
        <v>415</v>
      </c>
      <c r="BM141" s="228" t="s">
        <v>547</v>
      </c>
    </row>
    <row r="142" s="2" customFormat="1">
      <c r="A142" s="39"/>
      <c r="B142" s="40"/>
      <c r="C142" s="41"/>
      <c r="D142" s="230" t="s">
        <v>417</v>
      </c>
      <c r="E142" s="41"/>
      <c r="F142" s="231" t="s">
        <v>546</v>
      </c>
      <c r="G142" s="41"/>
      <c r="H142" s="41"/>
      <c r="I142" s="156"/>
      <c r="J142" s="41"/>
      <c r="K142" s="41"/>
      <c r="L142" s="45"/>
      <c r="M142" s="232"/>
      <c r="N142" s="233"/>
      <c r="O142" s="92"/>
      <c r="P142" s="92"/>
      <c r="Q142" s="92"/>
      <c r="R142" s="92"/>
      <c r="S142" s="92"/>
      <c r="T142" s="93"/>
      <c r="U142" s="39"/>
      <c r="V142" s="39"/>
      <c r="W142" s="39"/>
      <c r="X142" s="39"/>
      <c r="Y142" s="39"/>
      <c r="Z142" s="39"/>
      <c r="AA142" s="39"/>
      <c r="AB142" s="39"/>
      <c r="AC142" s="39"/>
      <c r="AD142" s="39"/>
      <c r="AE142" s="39"/>
      <c r="AT142" s="18" t="s">
        <v>417</v>
      </c>
      <c r="AU142" s="18" t="s">
        <v>76</v>
      </c>
    </row>
    <row r="143" s="2" customFormat="1" ht="21.75" customHeight="1">
      <c r="A143" s="39"/>
      <c r="B143" s="40"/>
      <c r="C143" s="216" t="s">
        <v>76</v>
      </c>
      <c r="D143" s="216" t="s">
        <v>409</v>
      </c>
      <c r="E143" s="217" t="s">
        <v>548</v>
      </c>
      <c r="F143" s="218" t="s">
        <v>549</v>
      </c>
      <c r="G143" s="219" t="s">
        <v>531</v>
      </c>
      <c r="H143" s="220">
        <v>180</v>
      </c>
      <c r="I143" s="221"/>
      <c r="J143" s="222">
        <f>ROUND(I143*H143,2)</f>
        <v>0</v>
      </c>
      <c r="K143" s="218" t="s">
        <v>1</v>
      </c>
      <c r="L143" s="223"/>
      <c r="M143" s="224" t="s">
        <v>1</v>
      </c>
      <c r="N143" s="225" t="s">
        <v>41</v>
      </c>
      <c r="O143" s="92"/>
      <c r="P143" s="226">
        <f>O143*H143</f>
        <v>0</v>
      </c>
      <c r="Q143" s="226">
        <v>0</v>
      </c>
      <c r="R143" s="226">
        <f>Q143*H143</f>
        <v>0</v>
      </c>
      <c r="S143" s="226">
        <v>0</v>
      </c>
      <c r="T143" s="227">
        <f>S143*H143</f>
        <v>0</v>
      </c>
      <c r="U143" s="39"/>
      <c r="V143" s="39"/>
      <c r="W143" s="39"/>
      <c r="X143" s="39"/>
      <c r="Y143" s="39"/>
      <c r="Z143" s="39"/>
      <c r="AA143" s="39"/>
      <c r="AB143" s="39"/>
      <c r="AC143" s="39"/>
      <c r="AD143" s="39"/>
      <c r="AE143" s="39"/>
      <c r="AR143" s="228" t="s">
        <v>413</v>
      </c>
      <c r="AT143" s="228" t="s">
        <v>409</v>
      </c>
      <c r="AU143" s="228" t="s">
        <v>76</v>
      </c>
      <c r="AY143" s="18" t="s">
        <v>414</v>
      </c>
      <c r="BE143" s="229">
        <f>IF(N143="základní",J143,0)</f>
        <v>0</v>
      </c>
      <c r="BF143" s="229">
        <f>IF(N143="snížená",J143,0)</f>
        <v>0</v>
      </c>
      <c r="BG143" s="229">
        <f>IF(N143="zákl. přenesená",J143,0)</f>
        <v>0</v>
      </c>
      <c r="BH143" s="229">
        <f>IF(N143="sníž. přenesená",J143,0)</f>
        <v>0</v>
      </c>
      <c r="BI143" s="229">
        <f>IF(N143="nulová",J143,0)</f>
        <v>0</v>
      </c>
      <c r="BJ143" s="18" t="s">
        <v>84</v>
      </c>
      <c r="BK143" s="229">
        <f>ROUND(I143*H143,2)</f>
        <v>0</v>
      </c>
      <c r="BL143" s="18" t="s">
        <v>415</v>
      </c>
      <c r="BM143" s="228" t="s">
        <v>550</v>
      </c>
    </row>
    <row r="144" s="2" customFormat="1">
      <c r="A144" s="39"/>
      <c r="B144" s="40"/>
      <c r="C144" s="41"/>
      <c r="D144" s="230" t="s">
        <v>417</v>
      </c>
      <c r="E144" s="41"/>
      <c r="F144" s="231" t="s">
        <v>549</v>
      </c>
      <c r="G144" s="41"/>
      <c r="H144" s="41"/>
      <c r="I144" s="156"/>
      <c r="J144" s="41"/>
      <c r="K144" s="41"/>
      <c r="L144" s="45"/>
      <c r="M144" s="232"/>
      <c r="N144" s="233"/>
      <c r="O144" s="92"/>
      <c r="P144" s="92"/>
      <c r="Q144" s="92"/>
      <c r="R144" s="92"/>
      <c r="S144" s="92"/>
      <c r="T144" s="93"/>
      <c r="U144" s="39"/>
      <c r="V144" s="39"/>
      <c r="W144" s="39"/>
      <c r="X144" s="39"/>
      <c r="Y144" s="39"/>
      <c r="Z144" s="39"/>
      <c r="AA144" s="39"/>
      <c r="AB144" s="39"/>
      <c r="AC144" s="39"/>
      <c r="AD144" s="39"/>
      <c r="AE144" s="39"/>
      <c r="AT144" s="18" t="s">
        <v>417</v>
      </c>
      <c r="AU144" s="18" t="s">
        <v>76</v>
      </c>
    </row>
    <row r="145" s="2" customFormat="1" ht="21.75" customHeight="1">
      <c r="A145" s="39"/>
      <c r="B145" s="40"/>
      <c r="C145" s="216" t="s">
        <v>76</v>
      </c>
      <c r="D145" s="216" t="s">
        <v>409</v>
      </c>
      <c r="E145" s="217" t="s">
        <v>551</v>
      </c>
      <c r="F145" s="218" t="s">
        <v>552</v>
      </c>
      <c r="G145" s="219" t="s">
        <v>531</v>
      </c>
      <c r="H145" s="220">
        <v>15</v>
      </c>
      <c r="I145" s="221"/>
      <c r="J145" s="222">
        <f>ROUND(I145*H145,2)</f>
        <v>0</v>
      </c>
      <c r="K145" s="218" t="s">
        <v>1</v>
      </c>
      <c r="L145" s="223"/>
      <c r="M145" s="224" t="s">
        <v>1</v>
      </c>
      <c r="N145" s="225" t="s">
        <v>41</v>
      </c>
      <c r="O145" s="92"/>
      <c r="P145" s="226">
        <f>O145*H145</f>
        <v>0</v>
      </c>
      <c r="Q145" s="226">
        <v>0</v>
      </c>
      <c r="R145" s="226">
        <f>Q145*H145</f>
        <v>0</v>
      </c>
      <c r="S145" s="226">
        <v>0</v>
      </c>
      <c r="T145" s="227">
        <f>S145*H145</f>
        <v>0</v>
      </c>
      <c r="U145" s="39"/>
      <c r="V145" s="39"/>
      <c r="W145" s="39"/>
      <c r="X145" s="39"/>
      <c r="Y145" s="39"/>
      <c r="Z145" s="39"/>
      <c r="AA145" s="39"/>
      <c r="AB145" s="39"/>
      <c r="AC145" s="39"/>
      <c r="AD145" s="39"/>
      <c r="AE145" s="39"/>
      <c r="AR145" s="228" t="s">
        <v>413</v>
      </c>
      <c r="AT145" s="228" t="s">
        <v>409</v>
      </c>
      <c r="AU145" s="228" t="s">
        <v>76</v>
      </c>
      <c r="AY145" s="18" t="s">
        <v>414</v>
      </c>
      <c r="BE145" s="229">
        <f>IF(N145="základní",J145,0)</f>
        <v>0</v>
      </c>
      <c r="BF145" s="229">
        <f>IF(N145="snížená",J145,0)</f>
        <v>0</v>
      </c>
      <c r="BG145" s="229">
        <f>IF(N145="zákl. přenesená",J145,0)</f>
        <v>0</v>
      </c>
      <c r="BH145" s="229">
        <f>IF(N145="sníž. přenesená",J145,0)</f>
        <v>0</v>
      </c>
      <c r="BI145" s="229">
        <f>IF(N145="nulová",J145,0)</f>
        <v>0</v>
      </c>
      <c r="BJ145" s="18" t="s">
        <v>84</v>
      </c>
      <c r="BK145" s="229">
        <f>ROUND(I145*H145,2)</f>
        <v>0</v>
      </c>
      <c r="BL145" s="18" t="s">
        <v>415</v>
      </c>
      <c r="BM145" s="228" t="s">
        <v>553</v>
      </c>
    </row>
    <row r="146" s="2" customFormat="1">
      <c r="A146" s="39"/>
      <c r="B146" s="40"/>
      <c r="C146" s="41"/>
      <c r="D146" s="230" t="s">
        <v>417</v>
      </c>
      <c r="E146" s="41"/>
      <c r="F146" s="231" t="s">
        <v>552</v>
      </c>
      <c r="G146" s="41"/>
      <c r="H146" s="41"/>
      <c r="I146" s="156"/>
      <c r="J146" s="41"/>
      <c r="K146" s="41"/>
      <c r="L146" s="45"/>
      <c r="M146" s="232"/>
      <c r="N146" s="233"/>
      <c r="O146" s="92"/>
      <c r="P146" s="92"/>
      <c r="Q146" s="92"/>
      <c r="R146" s="92"/>
      <c r="S146" s="92"/>
      <c r="T146" s="93"/>
      <c r="U146" s="39"/>
      <c r="V146" s="39"/>
      <c r="W146" s="39"/>
      <c r="X146" s="39"/>
      <c r="Y146" s="39"/>
      <c r="Z146" s="39"/>
      <c r="AA146" s="39"/>
      <c r="AB146" s="39"/>
      <c r="AC146" s="39"/>
      <c r="AD146" s="39"/>
      <c r="AE146" s="39"/>
      <c r="AT146" s="18" t="s">
        <v>417</v>
      </c>
      <c r="AU146" s="18" t="s">
        <v>76</v>
      </c>
    </row>
    <row r="147" s="2" customFormat="1" ht="21.75" customHeight="1">
      <c r="A147" s="39"/>
      <c r="B147" s="40"/>
      <c r="C147" s="216" t="s">
        <v>76</v>
      </c>
      <c r="D147" s="216" t="s">
        <v>409</v>
      </c>
      <c r="E147" s="217" t="s">
        <v>554</v>
      </c>
      <c r="F147" s="218" t="s">
        <v>555</v>
      </c>
      <c r="G147" s="219" t="s">
        <v>531</v>
      </c>
      <c r="H147" s="220">
        <v>7</v>
      </c>
      <c r="I147" s="221"/>
      <c r="J147" s="222">
        <f>ROUND(I147*H147,2)</f>
        <v>0</v>
      </c>
      <c r="K147" s="218" t="s">
        <v>1</v>
      </c>
      <c r="L147" s="223"/>
      <c r="M147" s="224" t="s">
        <v>1</v>
      </c>
      <c r="N147" s="225" t="s">
        <v>41</v>
      </c>
      <c r="O147" s="92"/>
      <c r="P147" s="226">
        <f>O147*H147</f>
        <v>0</v>
      </c>
      <c r="Q147" s="226">
        <v>0</v>
      </c>
      <c r="R147" s="226">
        <f>Q147*H147</f>
        <v>0</v>
      </c>
      <c r="S147" s="226">
        <v>0</v>
      </c>
      <c r="T147" s="227">
        <f>S147*H147</f>
        <v>0</v>
      </c>
      <c r="U147" s="39"/>
      <c r="V147" s="39"/>
      <c r="W147" s="39"/>
      <c r="X147" s="39"/>
      <c r="Y147" s="39"/>
      <c r="Z147" s="39"/>
      <c r="AA147" s="39"/>
      <c r="AB147" s="39"/>
      <c r="AC147" s="39"/>
      <c r="AD147" s="39"/>
      <c r="AE147" s="39"/>
      <c r="AR147" s="228" t="s">
        <v>413</v>
      </c>
      <c r="AT147" s="228" t="s">
        <v>409</v>
      </c>
      <c r="AU147" s="228" t="s">
        <v>76</v>
      </c>
      <c r="AY147" s="18" t="s">
        <v>414</v>
      </c>
      <c r="BE147" s="229">
        <f>IF(N147="základní",J147,0)</f>
        <v>0</v>
      </c>
      <c r="BF147" s="229">
        <f>IF(N147="snížená",J147,0)</f>
        <v>0</v>
      </c>
      <c r="BG147" s="229">
        <f>IF(N147="zákl. přenesená",J147,0)</f>
        <v>0</v>
      </c>
      <c r="BH147" s="229">
        <f>IF(N147="sníž. přenesená",J147,0)</f>
        <v>0</v>
      </c>
      <c r="BI147" s="229">
        <f>IF(N147="nulová",J147,0)</f>
        <v>0</v>
      </c>
      <c r="BJ147" s="18" t="s">
        <v>84</v>
      </c>
      <c r="BK147" s="229">
        <f>ROUND(I147*H147,2)</f>
        <v>0</v>
      </c>
      <c r="BL147" s="18" t="s">
        <v>415</v>
      </c>
      <c r="BM147" s="228" t="s">
        <v>556</v>
      </c>
    </row>
    <row r="148" s="2" customFormat="1">
      <c r="A148" s="39"/>
      <c r="B148" s="40"/>
      <c r="C148" s="41"/>
      <c r="D148" s="230" t="s">
        <v>417</v>
      </c>
      <c r="E148" s="41"/>
      <c r="F148" s="231" t="s">
        <v>555</v>
      </c>
      <c r="G148" s="41"/>
      <c r="H148" s="41"/>
      <c r="I148" s="156"/>
      <c r="J148" s="41"/>
      <c r="K148" s="41"/>
      <c r="L148" s="45"/>
      <c r="M148" s="232"/>
      <c r="N148" s="233"/>
      <c r="O148" s="92"/>
      <c r="P148" s="92"/>
      <c r="Q148" s="92"/>
      <c r="R148" s="92"/>
      <c r="S148" s="92"/>
      <c r="T148" s="93"/>
      <c r="U148" s="39"/>
      <c r="V148" s="39"/>
      <c r="W148" s="39"/>
      <c r="X148" s="39"/>
      <c r="Y148" s="39"/>
      <c r="Z148" s="39"/>
      <c r="AA148" s="39"/>
      <c r="AB148" s="39"/>
      <c r="AC148" s="39"/>
      <c r="AD148" s="39"/>
      <c r="AE148" s="39"/>
      <c r="AT148" s="18" t="s">
        <v>417</v>
      </c>
      <c r="AU148" s="18" t="s">
        <v>76</v>
      </c>
    </row>
    <row r="149" s="2" customFormat="1" ht="21.75" customHeight="1">
      <c r="A149" s="39"/>
      <c r="B149" s="40"/>
      <c r="C149" s="216" t="s">
        <v>76</v>
      </c>
      <c r="D149" s="216" t="s">
        <v>409</v>
      </c>
      <c r="E149" s="217" t="s">
        <v>557</v>
      </c>
      <c r="F149" s="218" t="s">
        <v>558</v>
      </c>
      <c r="G149" s="219" t="s">
        <v>531</v>
      </c>
      <c r="H149" s="220">
        <v>25</v>
      </c>
      <c r="I149" s="221"/>
      <c r="J149" s="222">
        <f>ROUND(I149*H149,2)</f>
        <v>0</v>
      </c>
      <c r="K149" s="218" t="s">
        <v>1</v>
      </c>
      <c r="L149" s="223"/>
      <c r="M149" s="224" t="s">
        <v>1</v>
      </c>
      <c r="N149" s="225" t="s">
        <v>41</v>
      </c>
      <c r="O149" s="92"/>
      <c r="P149" s="226">
        <f>O149*H149</f>
        <v>0</v>
      </c>
      <c r="Q149" s="226">
        <v>0</v>
      </c>
      <c r="R149" s="226">
        <f>Q149*H149</f>
        <v>0</v>
      </c>
      <c r="S149" s="226">
        <v>0</v>
      </c>
      <c r="T149" s="227">
        <f>S149*H149</f>
        <v>0</v>
      </c>
      <c r="U149" s="39"/>
      <c r="V149" s="39"/>
      <c r="W149" s="39"/>
      <c r="X149" s="39"/>
      <c r="Y149" s="39"/>
      <c r="Z149" s="39"/>
      <c r="AA149" s="39"/>
      <c r="AB149" s="39"/>
      <c r="AC149" s="39"/>
      <c r="AD149" s="39"/>
      <c r="AE149" s="39"/>
      <c r="AR149" s="228" t="s">
        <v>413</v>
      </c>
      <c r="AT149" s="228" t="s">
        <v>409</v>
      </c>
      <c r="AU149" s="228" t="s">
        <v>76</v>
      </c>
      <c r="AY149" s="18" t="s">
        <v>414</v>
      </c>
      <c r="BE149" s="229">
        <f>IF(N149="základní",J149,0)</f>
        <v>0</v>
      </c>
      <c r="BF149" s="229">
        <f>IF(N149="snížená",J149,0)</f>
        <v>0</v>
      </c>
      <c r="BG149" s="229">
        <f>IF(N149="zákl. přenesená",J149,0)</f>
        <v>0</v>
      </c>
      <c r="BH149" s="229">
        <f>IF(N149="sníž. přenesená",J149,0)</f>
        <v>0</v>
      </c>
      <c r="BI149" s="229">
        <f>IF(N149="nulová",J149,0)</f>
        <v>0</v>
      </c>
      <c r="BJ149" s="18" t="s">
        <v>84</v>
      </c>
      <c r="BK149" s="229">
        <f>ROUND(I149*H149,2)</f>
        <v>0</v>
      </c>
      <c r="BL149" s="18" t="s">
        <v>415</v>
      </c>
      <c r="BM149" s="228" t="s">
        <v>559</v>
      </c>
    </row>
    <row r="150" s="2" customFormat="1">
      <c r="A150" s="39"/>
      <c r="B150" s="40"/>
      <c r="C150" s="41"/>
      <c r="D150" s="230" t="s">
        <v>417</v>
      </c>
      <c r="E150" s="41"/>
      <c r="F150" s="231" t="s">
        <v>558</v>
      </c>
      <c r="G150" s="41"/>
      <c r="H150" s="41"/>
      <c r="I150" s="156"/>
      <c r="J150" s="41"/>
      <c r="K150" s="41"/>
      <c r="L150" s="45"/>
      <c r="M150" s="232"/>
      <c r="N150" s="233"/>
      <c r="O150" s="92"/>
      <c r="P150" s="92"/>
      <c r="Q150" s="92"/>
      <c r="R150" s="92"/>
      <c r="S150" s="92"/>
      <c r="T150" s="93"/>
      <c r="U150" s="39"/>
      <c r="V150" s="39"/>
      <c r="W150" s="39"/>
      <c r="X150" s="39"/>
      <c r="Y150" s="39"/>
      <c r="Z150" s="39"/>
      <c r="AA150" s="39"/>
      <c r="AB150" s="39"/>
      <c r="AC150" s="39"/>
      <c r="AD150" s="39"/>
      <c r="AE150" s="39"/>
      <c r="AT150" s="18" t="s">
        <v>417</v>
      </c>
      <c r="AU150" s="18" t="s">
        <v>76</v>
      </c>
    </row>
    <row r="151" s="2" customFormat="1" ht="21.75" customHeight="1">
      <c r="A151" s="39"/>
      <c r="B151" s="40"/>
      <c r="C151" s="216" t="s">
        <v>76</v>
      </c>
      <c r="D151" s="216" t="s">
        <v>409</v>
      </c>
      <c r="E151" s="217" t="s">
        <v>560</v>
      </c>
      <c r="F151" s="218" t="s">
        <v>561</v>
      </c>
      <c r="G151" s="219" t="s">
        <v>531</v>
      </c>
      <c r="H151" s="220">
        <v>300</v>
      </c>
      <c r="I151" s="221"/>
      <c r="J151" s="222">
        <f>ROUND(I151*H151,2)</f>
        <v>0</v>
      </c>
      <c r="K151" s="218" t="s">
        <v>1</v>
      </c>
      <c r="L151" s="223"/>
      <c r="M151" s="224" t="s">
        <v>1</v>
      </c>
      <c r="N151" s="225" t="s">
        <v>41</v>
      </c>
      <c r="O151" s="92"/>
      <c r="P151" s="226">
        <f>O151*H151</f>
        <v>0</v>
      </c>
      <c r="Q151" s="226">
        <v>0</v>
      </c>
      <c r="R151" s="226">
        <f>Q151*H151</f>
        <v>0</v>
      </c>
      <c r="S151" s="226">
        <v>0</v>
      </c>
      <c r="T151" s="227">
        <f>S151*H151</f>
        <v>0</v>
      </c>
      <c r="U151" s="39"/>
      <c r="V151" s="39"/>
      <c r="W151" s="39"/>
      <c r="X151" s="39"/>
      <c r="Y151" s="39"/>
      <c r="Z151" s="39"/>
      <c r="AA151" s="39"/>
      <c r="AB151" s="39"/>
      <c r="AC151" s="39"/>
      <c r="AD151" s="39"/>
      <c r="AE151" s="39"/>
      <c r="AR151" s="228" t="s">
        <v>413</v>
      </c>
      <c r="AT151" s="228" t="s">
        <v>409</v>
      </c>
      <c r="AU151" s="228" t="s">
        <v>76</v>
      </c>
      <c r="AY151" s="18" t="s">
        <v>414</v>
      </c>
      <c r="BE151" s="229">
        <f>IF(N151="základní",J151,0)</f>
        <v>0</v>
      </c>
      <c r="BF151" s="229">
        <f>IF(N151="snížená",J151,0)</f>
        <v>0</v>
      </c>
      <c r="BG151" s="229">
        <f>IF(N151="zákl. přenesená",J151,0)</f>
        <v>0</v>
      </c>
      <c r="BH151" s="229">
        <f>IF(N151="sníž. přenesená",J151,0)</f>
        <v>0</v>
      </c>
      <c r="BI151" s="229">
        <f>IF(N151="nulová",J151,0)</f>
        <v>0</v>
      </c>
      <c r="BJ151" s="18" t="s">
        <v>84</v>
      </c>
      <c r="BK151" s="229">
        <f>ROUND(I151*H151,2)</f>
        <v>0</v>
      </c>
      <c r="BL151" s="18" t="s">
        <v>415</v>
      </c>
      <c r="BM151" s="228" t="s">
        <v>562</v>
      </c>
    </row>
    <row r="152" s="2" customFormat="1">
      <c r="A152" s="39"/>
      <c r="B152" s="40"/>
      <c r="C152" s="41"/>
      <c r="D152" s="230" t="s">
        <v>417</v>
      </c>
      <c r="E152" s="41"/>
      <c r="F152" s="231" t="s">
        <v>561</v>
      </c>
      <c r="G152" s="41"/>
      <c r="H152" s="41"/>
      <c r="I152" s="156"/>
      <c r="J152" s="41"/>
      <c r="K152" s="41"/>
      <c r="L152" s="45"/>
      <c r="M152" s="232"/>
      <c r="N152" s="233"/>
      <c r="O152" s="92"/>
      <c r="P152" s="92"/>
      <c r="Q152" s="92"/>
      <c r="R152" s="92"/>
      <c r="S152" s="92"/>
      <c r="T152" s="93"/>
      <c r="U152" s="39"/>
      <c r="V152" s="39"/>
      <c r="W152" s="39"/>
      <c r="X152" s="39"/>
      <c r="Y152" s="39"/>
      <c r="Z152" s="39"/>
      <c r="AA152" s="39"/>
      <c r="AB152" s="39"/>
      <c r="AC152" s="39"/>
      <c r="AD152" s="39"/>
      <c r="AE152" s="39"/>
      <c r="AT152" s="18" t="s">
        <v>417</v>
      </c>
      <c r="AU152" s="18" t="s">
        <v>76</v>
      </c>
    </row>
    <row r="153" s="2" customFormat="1" ht="21.75" customHeight="1">
      <c r="A153" s="39"/>
      <c r="B153" s="40"/>
      <c r="C153" s="216" t="s">
        <v>76</v>
      </c>
      <c r="D153" s="216" t="s">
        <v>409</v>
      </c>
      <c r="E153" s="217" t="s">
        <v>563</v>
      </c>
      <c r="F153" s="218" t="s">
        <v>564</v>
      </c>
      <c r="G153" s="219" t="s">
        <v>509</v>
      </c>
      <c r="H153" s="220">
        <v>8</v>
      </c>
      <c r="I153" s="221"/>
      <c r="J153" s="222">
        <f>ROUND(I153*H153,2)</f>
        <v>0</v>
      </c>
      <c r="K153" s="218" t="s">
        <v>1</v>
      </c>
      <c r="L153" s="223"/>
      <c r="M153" s="224" t="s">
        <v>1</v>
      </c>
      <c r="N153" s="225" t="s">
        <v>41</v>
      </c>
      <c r="O153" s="92"/>
      <c r="P153" s="226">
        <f>O153*H153</f>
        <v>0</v>
      </c>
      <c r="Q153" s="226">
        <v>0</v>
      </c>
      <c r="R153" s="226">
        <f>Q153*H153</f>
        <v>0</v>
      </c>
      <c r="S153" s="226">
        <v>0</v>
      </c>
      <c r="T153" s="227">
        <f>S153*H153</f>
        <v>0</v>
      </c>
      <c r="U153" s="39"/>
      <c r="V153" s="39"/>
      <c r="W153" s="39"/>
      <c r="X153" s="39"/>
      <c r="Y153" s="39"/>
      <c r="Z153" s="39"/>
      <c r="AA153" s="39"/>
      <c r="AB153" s="39"/>
      <c r="AC153" s="39"/>
      <c r="AD153" s="39"/>
      <c r="AE153" s="39"/>
      <c r="AR153" s="228" t="s">
        <v>413</v>
      </c>
      <c r="AT153" s="228" t="s">
        <v>409</v>
      </c>
      <c r="AU153" s="228" t="s">
        <v>76</v>
      </c>
      <c r="AY153" s="18" t="s">
        <v>414</v>
      </c>
      <c r="BE153" s="229">
        <f>IF(N153="základní",J153,0)</f>
        <v>0</v>
      </c>
      <c r="BF153" s="229">
        <f>IF(N153="snížená",J153,0)</f>
        <v>0</v>
      </c>
      <c r="BG153" s="229">
        <f>IF(N153="zákl. přenesená",J153,0)</f>
        <v>0</v>
      </c>
      <c r="BH153" s="229">
        <f>IF(N153="sníž. přenesená",J153,0)</f>
        <v>0</v>
      </c>
      <c r="BI153" s="229">
        <f>IF(N153="nulová",J153,0)</f>
        <v>0</v>
      </c>
      <c r="BJ153" s="18" t="s">
        <v>84</v>
      </c>
      <c r="BK153" s="229">
        <f>ROUND(I153*H153,2)</f>
        <v>0</v>
      </c>
      <c r="BL153" s="18" t="s">
        <v>415</v>
      </c>
      <c r="BM153" s="228" t="s">
        <v>565</v>
      </c>
    </row>
    <row r="154" s="2" customFormat="1">
      <c r="A154" s="39"/>
      <c r="B154" s="40"/>
      <c r="C154" s="41"/>
      <c r="D154" s="230" t="s">
        <v>417</v>
      </c>
      <c r="E154" s="41"/>
      <c r="F154" s="231" t="s">
        <v>564</v>
      </c>
      <c r="G154" s="41"/>
      <c r="H154" s="41"/>
      <c r="I154" s="156"/>
      <c r="J154" s="41"/>
      <c r="K154" s="41"/>
      <c r="L154" s="45"/>
      <c r="M154" s="232"/>
      <c r="N154" s="233"/>
      <c r="O154" s="92"/>
      <c r="P154" s="92"/>
      <c r="Q154" s="92"/>
      <c r="R154" s="92"/>
      <c r="S154" s="92"/>
      <c r="T154" s="93"/>
      <c r="U154" s="39"/>
      <c r="V154" s="39"/>
      <c r="W154" s="39"/>
      <c r="X154" s="39"/>
      <c r="Y154" s="39"/>
      <c r="Z154" s="39"/>
      <c r="AA154" s="39"/>
      <c r="AB154" s="39"/>
      <c r="AC154" s="39"/>
      <c r="AD154" s="39"/>
      <c r="AE154" s="39"/>
      <c r="AT154" s="18" t="s">
        <v>417</v>
      </c>
      <c r="AU154" s="18" t="s">
        <v>76</v>
      </c>
    </row>
    <row r="155" s="2" customFormat="1" ht="21.75" customHeight="1">
      <c r="A155" s="39"/>
      <c r="B155" s="40"/>
      <c r="C155" s="216" t="s">
        <v>76</v>
      </c>
      <c r="D155" s="216" t="s">
        <v>409</v>
      </c>
      <c r="E155" s="217" t="s">
        <v>566</v>
      </c>
      <c r="F155" s="218" t="s">
        <v>567</v>
      </c>
      <c r="G155" s="219" t="s">
        <v>509</v>
      </c>
      <c r="H155" s="220">
        <v>5</v>
      </c>
      <c r="I155" s="221"/>
      <c r="J155" s="222">
        <f>ROUND(I155*H155,2)</f>
        <v>0</v>
      </c>
      <c r="K155" s="218" t="s">
        <v>1</v>
      </c>
      <c r="L155" s="223"/>
      <c r="M155" s="224" t="s">
        <v>1</v>
      </c>
      <c r="N155" s="225" t="s">
        <v>41</v>
      </c>
      <c r="O155" s="92"/>
      <c r="P155" s="226">
        <f>O155*H155</f>
        <v>0</v>
      </c>
      <c r="Q155" s="226">
        <v>0</v>
      </c>
      <c r="R155" s="226">
        <f>Q155*H155</f>
        <v>0</v>
      </c>
      <c r="S155" s="226">
        <v>0</v>
      </c>
      <c r="T155" s="227">
        <f>S155*H155</f>
        <v>0</v>
      </c>
      <c r="U155" s="39"/>
      <c r="V155" s="39"/>
      <c r="W155" s="39"/>
      <c r="X155" s="39"/>
      <c r="Y155" s="39"/>
      <c r="Z155" s="39"/>
      <c r="AA155" s="39"/>
      <c r="AB155" s="39"/>
      <c r="AC155" s="39"/>
      <c r="AD155" s="39"/>
      <c r="AE155" s="39"/>
      <c r="AR155" s="228" t="s">
        <v>413</v>
      </c>
      <c r="AT155" s="228" t="s">
        <v>409</v>
      </c>
      <c r="AU155" s="228" t="s">
        <v>76</v>
      </c>
      <c r="AY155" s="18" t="s">
        <v>414</v>
      </c>
      <c r="BE155" s="229">
        <f>IF(N155="základní",J155,0)</f>
        <v>0</v>
      </c>
      <c r="BF155" s="229">
        <f>IF(N155="snížená",J155,0)</f>
        <v>0</v>
      </c>
      <c r="BG155" s="229">
        <f>IF(N155="zákl. přenesená",J155,0)</f>
        <v>0</v>
      </c>
      <c r="BH155" s="229">
        <f>IF(N155="sníž. přenesená",J155,0)</f>
        <v>0</v>
      </c>
      <c r="BI155" s="229">
        <f>IF(N155="nulová",J155,0)</f>
        <v>0</v>
      </c>
      <c r="BJ155" s="18" t="s">
        <v>84</v>
      </c>
      <c r="BK155" s="229">
        <f>ROUND(I155*H155,2)</f>
        <v>0</v>
      </c>
      <c r="BL155" s="18" t="s">
        <v>415</v>
      </c>
      <c r="BM155" s="228" t="s">
        <v>568</v>
      </c>
    </row>
    <row r="156" s="2" customFormat="1">
      <c r="A156" s="39"/>
      <c r="B156" s="40"/>
      <c r="C156" s="41"/>
      <c r="D156" s="230" t="s">
        <v>417</v>
      </c>
      <c r="E156" s="41"/>
      <c r="F156" s="231" t="s">
        <v>567</v>
      </c>
      <c r="G156" s="41"/>
      <c r="H156" s="41"/>
      <c r="I156" s="156"/>
      <c r="J156" s="41"/>
      <c r="K156" s="41"/>
      <c r="L156" s="45"/>
      <c r="M156" s="232"/>
      <c r="N156" s="233"/>
      <c r="O156" s="92"/>
      <c r="P156" s="92"/>
      <c r="Q156" s="92"/>
      <c r="R156" s="92"/>
      <c r="S156" s="92"/>
      <c r="T156" s="93"/>
      <c r="U156" s="39"/>
      <c r="V156" s="39"/>
      <c r="W156" s="39"/>
      <c r="X156" s="39"/>
      <c r="Y156" s="39"/>
      <c r="Z156" s="39"/>
      <c r="AA156" s="39"/>
      <c r="AB156" s="39"/>
      <c r="AC156" s="39"/>
      <c r="AD156" s="39"/>
      <c r="AE156" s="39"/>
      <c r="AT156" s="18" t="s">
        <v>417</v>
      </c>
      <c r="AU156" s="18" t="s">
        <v>76</v>
      </c>
    </row>
    <row r="157" s="2" customFormat="1" ht="21.75" customHeight="1">
      <c r="A157" s="39"/>
      <c r="B157" s="40"/>
      <c r="C157" s="216" t="s">
        <v>76</v>
      </c>
      <c r="D157" s="216" t="s">
        <v>409</v>
      </c>
      <c r="E157" s="217" t="s">
        <v>569</v>
      </c>
      <c r="F157" s="218" t="s">
        <v>570</v>
      </c>
      <c r="G157" s="219" t="s">
        <v>509</v>
      </c>
      <c r="H157" s="220">
        <v>3</v>
      </c>
      <c r="I157" s="221"/>
      <c r="J157" s="222">
        <f>ROUND(I157*H157,2)</f>
        <v>0</v>
      </c>
      <c r="K157" s="218" t="s">
        <v>1</v>
      </c>
      <c r="L157" s="223"/>
      <c r="M157" s="224" t="s">
        <v>1</v>
      </c>
      <c r="N157" s="225" t="s">
        <v>41</v>
      </c>
      <c r="O157" s="92"/>
      <c r="P157" s="226">
        <f>O157*H157</f>
        <v>0</v>
      </c>
      <c r="Q157" s="226">
        <v>0</v>
      </c>
      <c r="R157" s="226">
        <f>Q157*H157</f>
        <v>0</v>
      </c>
      <c r="S157" s="226">
        <v>0</v>
      </c>
      <c r="T157" s="227">
        <f>S157*H157</f>
        <v>0</v>
      </c>
      <c r="U157" s="39"/>
      <c r="V157" s="39"/>
      <c r="W157" s="39"/>
      <c r="X157" s="39"/>
      <c r="Y157" s="39"/>
      <c r="Z157" s="39"/>
      <c r="AA157" s="39"/>
      <c r="AB157" s="39"/>
      <c r="AC157" s="39"/>
      <c r="AD157" s="39"/>
      <c r="AE157" s="39"/>
      <c r="AR157" s="228" t="s">
        <v>413</v>
      </c>
      <c r="AT157" s="228" t="s">
        <v>409</v>
      </c>
      <c r="AU157" s="228" t="s">
        <v>76</v>
      </c>
      <c r="AY157" s="18" t="s">
        <v>414</v>
      </c>
      <c r="BE157" s="229">
        <f>IF(N157="základní",J157,0)</f>
        <v>0</v>
      </c>
      <c r="BF157" s="229">
        <f>IF(N157="snížená",J157,0)</f>
        <v>0</v>
      </c>
      <c r="BG157" s="229">
        <f>IF(N157="zákl. přenesená",J157,0)</f>
        <v>0</v>
      </c>
      <c r="BH157" s="229">
        <f>IF(N157="sníž. přenesená",J157,0)</f>
        <v>0</v>
      </c>
      <c r="BI157" s="229">
        <f>IF(N157="nulová",J157,0)</f>
        <v>0</v>
      </c>
      <c r="BJ157" s="18" t="s">
        <v>84</v>
      </c>
      <c r="BK157" s="229">
        <f>ROUND(I157*H157,2)</f>
        <v>0</v>
      </c>
      <c r="BL157" s="18" t="s">
        <v>415</v>
      </c>
      <c r="BM157" s="228" t="s">
        <v>571</v>
      </c>
    </row>
    <row r="158" s="2" customFormat="1">
      <c r="A158" s="39"/>
      <c r="B158" s="40"/>
      <c r="C158" s="41"/>
      <c r="D158" s="230" t="s">
        <v>417</v>
      </c>
      <c r="E158" s="41"/>
      <c r="F158" s="231" t="s">
        <v>570</v>
      </c>
      <c r="G158" s="41"/>
      <c r="H158" s="41"/>
      <c r="I158" s="156"/>
      <c r="J158" s="41"/>
      <c r="K158" s="41"/>
      <c r="L158" s="45"/>
      <c r="M158" s="232"/>
      <c r="N158" s="233"/>
      <c r="O158" s="92"/>
      <c r="P158" s="92"/>
      <c r="Q158" s="92"/>
      <c r="R158" s="92"/>
      <c r="S158" s="92"/>
      <c r="T158" s="93"/>
      <c r="U158" s="39"/>
      <c r="V158" s="39"/>
      <c r="W158" s="39"/>
      <c r="X158" s="39"/>
      <c r="Y158" s="39"/>
      <c r="Z158" s="39"/>
      <c r="AA158" s="39"/>
      <c r="AB158" s="39"/>
      <c r="AC158" s="39"/>
      <c r="AD158" s="39"/>
      <c r="AE158" s="39"/>
      <c r="AT158" s="18" t="s">
        <v>417</v>
      </c>
      <c r="AU158" s="18" t="s">
        <v>76</v>
      </c>
    </row>
    <row r="159" s="2" customFormat="1" ht="21.75" customHeight="1">
      <c r="A159" s="39"/>
      <c r="B159" s="40"/>
      <c r="C159" s="216" t="s">
        <v>76</v>
      </c>
      <c r="D159" s="216" t="s">
        <v>409</v>
      </c>
      <c r="E159" s="217" t="s">
        <v>572</v>
      </c>
      <c r="F159" s="218" t="s">
        <v>573</v>
      </c>
      <c r="G159" s="219" t="s">
        <v>509</v>
      </c>
      <c r="H159" s="220">
        <v>16</v>
      </c>
      <c r="I159" s="221"/>
      <c r="J159" s="222">
        <f>ROUND(I159*H159,2)</f>
        <v>0</v>
      </c>
      <c r="K159" s="218" t="s">
        <v>1</v>
      </c>
      <c r="L159" s="223"/>
      <c r="M159" s="224" t="s">
        <v>1</v>
      </c>
      <c r="N159" s="225" t="s">
        <v>41</v>
      </c>
      <c r="O159" s="92"/>
      <c r="P159" s="226">
        <f>O159*H159</f>
        <v>0</v>
      </c>
      <c r="Q159" s="226">
        <v>0</v>
      </c>
      <c r="R159" s="226">
        <f>Q159*H159</f>
        <v>0</v>
      </c>
      <c r="S159" s="226">
        <v>0</v>
      </c>
      <c r="T159" s="227">
        <f>S159*H159</f>
        <v>0</v>
      </c>
      <c r="U159" s="39"/>
      <c r="V159" s="39"/>
      <c r="W159" s="39"/>
      <c r="X159" s="39"/>
      <c r="Y159" s="39"/>
      <c r="Z159" s="39"/>
      <c r="AA159" s="39"/>
      <c r="AB159" s="39"/>
      <c r="AC159" s="39"/>
      <c r="AD159" s="39"/>
      <c r="AE159" s="39"/>
      <c r="AR159" s="228" t="s">
        <v>413</v>
      </c>
      <c r="AT159" s="228" t="s">
        <v>409</v>
      </c>
      <c r="AU159" s="228" t="s">
        <v>76</v>
      </c>
      <c r="AY159" s="18" t="s">
        <v>414</v>
      </c>
      <c r="BE159" s="229">
        <f>IF(N159="základní",J159,0)</f>
        <v>0</v>
      </c>
      <c r="BF159" s="229">
        <f>IF(N159="snížená",J159,0)</f>
        <v>0</v>
      </c>
      <c r="BG159" s="229">
        <f>IF(N159="zákl. přenesená",J159,0)</f>
        <v>0</v>
      </c>
      <c r="BH159" s="229">
        <f>IF(N159="sníž. přenesená",J159,0)</f>
        <v>0</v>
      </c>
      <c r="BI159" s="229">
        <f>IF(N159="nulová",J159,0)</f>
        <v>0</v>
      </c>
      <c r="BJ159" s="18" t="s">
        <v>84</v>
      </c>
      <c r="BK159" s="229">
        <f>ROUND(I159*H159,2)</f>
        <v>0</v>
      </c>
      <c r="BL159" s="18" t="s">
        <v>415</v>
      </c>
      <c r="BM159" s="228" t="s">
        <v>574</v>
      </c>
    </row>
    <row r="160" s="2" customFormat="1">
      <c r="A160" s="39"/>
      <c r="B160" s="40"/>
      <c r="C160" s="41"/>
      <c r="D160" s="230" t="s">
        <v>417</v>
      </c>
      <c r="E160" s="41"/>
      <c r="F160" s="231" t="s">
        <v>573</v>
      </c>
      <c r="G160" s="41"/>
      <c r="H160" s="41"/>
      <c r="I160" s="156"/>
      <c r="J160" s="41"/>
      <c r="K160" s="41"/>
      <c r="L160" s="45"/>
      <c r="M160" s="232"/>
      <c r="N160" s="233"/>
      <c r="O160" s="92"/>
      <c r="P160" s="92"/>
      <c r="Q160" s="92"/>
      <c r="R160" s="92"/>
      <c r="S160" s="92"/>
      <c r="T160" s="93"/>
      <c r="U160" s="39"/>
      <c r="V160" s="39"/>
      <c r="W160" s="39"/>
      <c r="X160" s="39"/>
      <c r="Y160" s="39"/>
      <c r="Z160" s="39"/>
      <c r="AA160" s="39"/>
      <c r="AB160" s="39"/>
      <c r="AC160" s="39"/>
      <c r="AD160" s="39"/>
      <c r="AE160" s="39"/>
      <c r="AT160" s="18" t="s">
        <v>417</v>
      </c>
      <c r="AU160" s="18" t="s">
        <v>76</v>
      </c>
    </row>
    <row r="161" s="2" customFormat="1" ht="21.75" customHeight="1">
      <c r="A161" s="39"/>
      <c r="B161" s="40"/>
      <c r="C161" s="216" t="s">
        <v>76</v>
      </c>
      <c r="D161" s="216" t="s">
        <v>409</v>
      </c>
      <c r="E161" s="217" t="s">
        <v>575</v>
      </c>
      <c r="F161" s="218" t="s">
        <v>576</v>
      </c>
      <c r="G161" s="219" t="s">
        <v>509</v>
      </c>
      <c r="H161" s="220">
        <v>5</v>
      </c>
      <c r="I161" s="221"/>
      <c r="J161" s="222">
        <f>ROUND(I161*H161,2)</f>
        <v>0</v>
      </c>
      <c r="K161" s="218" t="s">
        <v>1</v>
      </c>
      <c r="L161" s="223"/>
      <c r="M161" s="224" t="s">
        <v>1</v>
      </c>
      <c r="N161" s="225" t="s">
        <v>41</v>
      </c>
      <c r="O161" s="92"/>
      <c r="P161" s="226">
        <f>O161*H161</f>
        <v>0</v>
      </c>
      <c r="Q161" s="226">
        <v>0</v>
      </c>
      <c r="R161" s="226">
        <f>Q161*H161</f>
        <v>0</v>
      </c>
      <c r="S161" s="226">
        <v>0</v>
      </c>
      <c r="T161" s="227">
        <f>S161*H161</f>
        <v>0</v>
      </c>
      <c r="U161" s="39"/>
      <c r="V161" s="39"/>
      <c r="W161" s="39"/>
      <c r="X161" s="39"/>
      <c r="Y161" s="39"/>
      <c r="Z161" s="39"/>
      <c r="AA161" s="39"/>
      <c r="AB161" s="39"/>
      <c r="AC161" s="39"/>
      <c r="AD161" s="39"/>
      <c r="AE161" s="39"/>
      <c r="AR161" s="228" t="s">
        <v>413</v>
      </c>
      <c r="AT161" s="228" t="s">
        <v>409</v>
      </c>
      <c r="AU161" s="228" t="s">
        <v>76</v>
      </c>
      <c r="AY161" s="18" t="s">
        <v>414</v>
      </c>
      <c r="BE161" s="229">
        <f>IF(N161="základní",J161,0)</f>
        <v>0</v>
      </c>
      <c r="BF161" s="229">
        <f>IF(N161="snížená",J161,0)</f>
        <v>0</v>
      </c>
      <c r="BG161" s="229">
        <f>IF(N161="zákl. přenesená",J161,0)</f>
        <v>0</v>
      </c>
      <c r="BH161" s="229">
        <f>IF(N161="sníž. přenesená",J161,0)</f>
        <v>0</v>
      </c>
      <c r="BI161" s="229">
        <f>IF(N161="nulová",J161,0)</f>
        <v>0</v>
      </c>
      <c r="BJ161" s="18" t="s">
        <v>84</v>
      </c>
      <c r="BK161" s="229">
        <f>ROUND(I161*H161,2)</f>
        <v>0</v>
      </c>
      <c r="BL161" s="18" t="s">
        <v>415</v>
      </c>
      <c r="BM161" s="228" t="s">
        <v>577</v>
      </c>
    </row>
    <row r="162" s="2" customFormat="1">
      <c r="A162" s="39"/>
      <c r="B162" s="40"/>
      <c r="C162" s="41"/>
      <c r="D162" s="230" t="s">
        <v>417</v>
      </c>
      <c r="E162" s="41"/>
      <c r="F162" s="231" t="s">
        <v>576</v>
      </c>
      <c r="G162" s="41"/>
      <c r="H162" s="41"/>
      <c r="I162" s="156"/>
      <c r="J162" s="41"/>
      <c r="K162" s="41"/>
      <c r="L162" s="45"/>
      <c r="M162" s="232"/>
      <c r="N162" s="233"/>
      <c r="O162" s="92"/>
      <c r="P162" s="92"/>
      <c r="Q162" s="92"/>
      <c r="R162" s="92"/>
      <c r="S162" s="92"/>
      <c r="T162" s="93"/>
      <c r="U162" s="39"/>
      <c r="V162" s="39"/>
      <c r="W162" s="39"/>
      <c r="X162" s="39"/>
      <c r="Y162" s="39"/>
      <c r="Z162" s="39"/>
      <c r="AA162" s="39"/>
      <c r="AB162" s="39"/>
      <c r="AC162" s="39"/>
      <c r="AD162" s="39"/>
      <c r="AE162" s="39"/>
      <c r="AT162" s="18" t="s">
        <v>417</v>
      </c>
      <c r="AU162" s="18" t="s">
        <v>76</v>
      </c>
    </row>
    <row r="163" s="2" customFormat="1" ht="21.75" customHeight="1">
      <c r="A163" s="39"/>
      <c r="B163" s="40"/>
      <c r="C163" s="216" t="s">
        <v>76</v>
      </c>
      <c r="D163" s="216" t="s">
        <v>409</v>
      </c>
      <c r="E163" s="217" t="s">
        <v>578</v>
      </c>
      <c r="F163" s="218" t="s">
        <v>579</v>
      </c>
      <c r="G163" s="219" t="s">
        <v>509</v>
      </c>
      <c r="H163" s="220">
        <v>8</v>
      </c>
      <c r="I163" s="221"/>
      <c r="J163" s="222">
        <f>ROUND(I163*H163,2)</f>
        <v>0</v>
      </c>
      <c r="K163" s="218" t="s">
        <v>1</v>
      </c>
      <c r="L163" s="223"/>
      <c r="M163" s="224" t="s">
        <v>1</v>
      </c>
      <c r="N163" s="225" t="s">
        <v>41</v>
      </c>
      <c r="O163" s="92"/>
      <c r="P163" s="226">
        <f>O163*H163</f>
        <v>0</v>
      </c>
      <c r="Q163" s="226">
        <v>0</v>
      </c>
      <c r="R163" s="226">
        <f>Q163*H163</f>
        <v>0</v>
      </c>
      <c r="S163" s="226">
        <v>0</v>
      </c>
      <c r="T163" s="227">
        <f>S163*H163</f>
        <v>0</v>
      </c>
      <c r="U163" s="39"/>
      <c r="V163" s="39"/>
      <c r="W163" s="39"/>
      <c r="X163" s="39"/>
      <c r="Y163" s="39"/>
      <c r="Z163" s="39"/>
      <c r="AA163" s="39"/>
      <c r="AB163" s="39"/>
      <c r="AC163" s="39"/>
      <c r="AD163" s="39"/>
      <c r="AE163" s="39"/>
      <c r="AR163" s="228" t="s">
        <v>413</v>
      </c>
      <c r="AT163" s="228" t="s">
        <v>409</v>
      </c>
      <c r="AU163" s="228" t="s">
        <v>76</v>
      </c>
      <c r="AY163" s="18" t="s">
        <v>414</v>
      </c>
      <c r="BE163" s="229">
        <f>IF(N163="základní",J163,0)</f>
        <v>0</v>
      </c>
      <c r="BF163" s="229">
        <f>IF(N163="snížená",J163,0)</f>
        <v>0</v>
      </c>
      <c r="BG163" s="229">
        <f>IF(N163="zákl. přenesená",J163,0)</f>
        <v>0</v>
      </c>
      <c r="BH163" s="229">
        <f>IF(N163="sníž. přenesená",J163,0)</f>
        <v>0</v>
      </c>
      <c r="BI163" s="229">
        <f>IF(N163="nulová",J163,0)</f>
        <v>0</v>
      </c>
      <c r="BJ163" s="18" t="s">
        <v>84</v>
      </c>
      <c r="BK163" s="229">
        <f>ROUND(I163*H163,2)</f>
        <v>0</v>
      </c>
      <c r="BL163" s="18" t="s">
        <v>415</v>
      </c>
      <c r="BM163" s="228" t="s">
        <v>580</v>
      </c>
    </row>
    <row r="164" s="2" customFormat="1">
      <c r="A164" s="39"/>
      <c r="B164" s="40"/>
      <c r="C164" s="41"/>
      <c r="D164" s="230" t="s">
        <v>417</v>
      </c>
      <c r="E164" s="41"/>
      <c r="F164" s="231" t="s">
        <v>579</v>
      </c>
      <c r="G164" s="41"/>
      <c r="H164" s="41"/>
      <c r="I164" s="156"/>
      <c r="J164" s="41"/>
      <c r="K164" s="41"/>
      <c r="L164" s="45"/>
      <c r="M164" s="232"/>
      <c r="N164" s="233"/>
      <c r="O164" s="92"/>
      <c r="P164" s="92"/>
      <c r="Q164" s="92"/>
      <c r="R164" s="92"/>
      <c r="S164" s="92"/>
      <c r="T164" s="93"/>
      <c r="U164" s="39"/>
      <c r="V164" s="39"/>
      <c r="W164" s="39"/>
      <c r="X164" s="39"/>
      <c r="Y164" s="39"/>
      <c r="Z164" s="39"/>
      <c r="AA164" s="39"/>
      <c r="AB164" s="39"/>
      <c r="AC164" s="39"/>
      <c r="AD164" s="39"/>
      <c r="AE164" s="39"/>
      <c r="AT164" s="18" t="s">
        <v>417</v>
      </c>
      <c r="AU164" s="18" t="s">
        <v>76</v>
      </c>
    </row>
    <row r="165" s="2" customFormat="1" ht="33" customHeight="1">
      <c r="A165" s="39"/>
      <c r="B165" s="40"/>
      <c r="C165" s="234" t="s">
        <v>76</v>
      </c>
      <c r="D165" s="234" t="s">
        <v>443</v>
      </c>
      <c r="E165" s="235" t="s">
        <v>581</v>
      </c>
      <c r="F165" s="236" t="s">
        <v>582</v>
      </c>
      <c r="G165" s="237" t="s">
        <v>509</v>
      </c>
      <c r="H165" s="238">
        <v>6</v>
      </c>
      <c r="I165" s="239"/>
      <c r="J165" s="240">
        <f>ROUND(I165*H165,2)</f>
        <v>0</v>
      </c>
      <c r="K165" s="236" t="s">
        <v>1</v>
      </c>
      <c r="L165" s="45"/>
      <c r="M165" s="241" t="s">
        <v>1</v>
      </c>
      <c r="N165" s="242" t="s">
        <v>41</v>
      </c>
      <c r="O165" s="92"/>
      <c r="P165" s="226">
        <f>O165*H165</f>
        <v>0</v>
      </c>
      <c r="Q165" s="226">
        <v>0</v>
      </c>
      <c r="R165" s="226">
        <f>Q165*H165</f>
        <v>0</v>
      </c>
      <c r="S165" s="226">
        <v>0</v>
      </c>
      <c r="T165" s="227">
        <f>S165*H165</f>
        <v>0</v>
      </c>
      <c r="U165" s="39"/>
      <c r="V165" s="39"/>
      <c r="W165" s="39"/>
      <c r="X165" s="39"/>
      <c r="Y165" s="39"/>
      <c r="Z165" s="39"/>
      <c r="AA165" s="39"/>
      <c r="AB165" s="39"/>
      <c r="AC165" s="39"/>
      <c r="AD165" s="39"/>
      <c r="AE165" s="39"/>
      <c r="AR165" s="228" t="s">
        <v>415</v>
      </c>
      <c r="AT165" s="228" t="s">
        <v>443</v>
      </c>
      <c r="AU165" s="228" t="s">
        <v>76</v>
      </c>
      <c r="AY165" s="18" t="s">
        <v>414</v>
      </c>
      <c r="BE165" s="229">
        <f>IF(N165="základní",J165,0)</f>
        <v>0</v>
      </c>
      <c r="BF165" s="229">
        <f>IF(N165="snížená",J165,0)</f>
        <v>0</v>
      </c>
      <c r="BG165" s="229">
        <f>IF(N165="zákl. přenesená",J165,0)</f>
        <v>0</v>
      </c>
      <c r="BH165" s="229">
        <f>IF(N165="sníž. přenesená",J165,0)</f>
        <v>0</v>
      </c>
      <c r="BI165" s="229">
        <f>IF(N165="nulová",J165,0)</f>
        <v>0</v>
      </c>
      <c r="BJ165" s="18" t="s">
        <v>84</v>
      </c>
      <c r="BK165" s="229">
        <f>ROUND(I165*H165,2)</f>
        <v>0</v>
      </c>
      <c r="BL165" s="18" t="s">
        <v>415</v>
      </c>
      <c r="BM165" s="228" t="s">
        <v>583</v>
      </c>
    </row>
    <row r="166" s="2" customFormat="1">
      <c r="A166" s="39"/>
      <c r="B166" s="40"/>
      <c r="C166" s="41"/>
      <c r="D166" s="230" t="s">
        <v>417</v>
      </c>
      <c r="E166" s="41"/>
      <c r="F166" s="231" t="s">
        <v>582</v>
      </c>
      <c r="G166" s="41"/>
      <c r="H166" s="41"/>
      <c r="I166" s="156"/>
      <c r="J166" s="41"/>
      <c r="K166" s="41"/>
      <c r="L166" s="45"/>
      <c r="M166" s="232"/>
      <c r="N166" s="233"/>
      <c r="O166" s="92"/>
      <c r="P166" s="92"/>
      <c r="Q166" s="92"/>
      <c r="R166" s="92"/>
      <c r="S166" s="92"/>
      <c r="T166" s="93"/>
      <c r="U166" s="39"/>
      <c r="V166" s="39"/>
      <c r="W166" s="39"/>
      <c r="X166" s="39"/>
      <c r="Y166" s="39"/>
      <c r="Z166" s="39"/>
      <c r="AA166" s="39"/>
      <c r="AB166" s="39"/>
      <c r="AC166" s="39"/>
      <c r="AD166" s="39"/>
      <c r="AE166" s="39"/>
      <c r="AT166" s="18" t="s">
        <v>417</v>
      </c>
      <c r="AU166" s="18" t="s">
        <v>76</v>
      </c>
    </row>
    <row r="167" s="2" customFormat="1" ht="33" customHeight="1">
      <c r="A167" s="39"/>
      <c r="B167" s="40"/>
      <c r="C167" s="234" t="s">
        <v>76</v>
      </c>
      <c r="D167" s="234" t="s">
        <v>443</v>
      </c>
      <c r="E167" s="235" t="s">
        <v>584</v>
      </c>
      <c r="F167" s="236" t="s">
        <v>585</v>
      </c>
      <c r="G167" s="237" t="s">
        <v>509</v>
      </c>
      <c r="H167" s="238">
        <v>6</v>
      </c>
      <c r="I167" s="239"/>
      <c r="J167" s="240">
        <f>ROUND(I167*H167,2)</f>
        <v>0</v>
      </c>
      <c r="K167" s="236" t="s">
        <v>1</v>
      </c>
      <c r="L167" s="45"/>
      <c r="M167" s="241" t="s">
        <v>1</v>
      </c>
      <c r="N167" s="242" t="s">
        <v>41</v>
      </c>
      <c r="O167" s="92"/>
      <c r="P167" s="226">
        <f>O167*H167</f>
        <v>0</v>
      </c>
      <c r="Q167" s="226">
        <v>0</v>
      </c>
      <c r="R167" s="226">
        <f>Q167*H167</f>
        <v>0</v>
      </c>
      <c r="S167" s="226">
        <v>0</v>
      </c>
      <c r="T167" s="227">
        <f>S167*H167</f>
        <v>0</v>
      </c>
      <c r="U167" s="39"/>
      <c r="V167" s="39"/>
      <c r="W167" s="39"/>
      <c r="X167" s="39"/>
      <c r="Y167" s="39"/>
      <c r="Z167" s="39"/>
      <c r="AA167" s="39"/>
      <c r="AB167" s="39"/>
      <c r="AC167" s="39"/>
      <c r="AD167" s="39"/>
      <c r="AE167" s="39"/>
      <c r="AR167" s="228" t="s">
        <v>415</v>
      </c>
      <c r="AT167" s="228" t="s">
        <v>443</v>
      </c>
      <c r="AU167" s="228" t="s">
        <v>76</v>
      </c>
      <c r="AY167" s="18" t="s">
        <v>414</v>
      </c>
      <c r="BE167" s="229">
        <f>IF(N167="základní",J167,0)</f>
        <v>0</v>
      </c>
      <c r="BF167" s="229">
        <f>IF(N167="snížená",J167,0)</f>
        <v>0</v>
      </c>
      <c r="BG167" s="229">
        <f>IF(N167="zákl. přenesená",J167,0)</f>
        <v>0</v>
      </c>
      <c r="BH167" s="229">
        <f>IF(N167="sníž. přenesená",J167,0)</f>
        <v>0</v>
      </c>
      <c r="BI167" s="229">
        <f>IF(N167="nulová",J167,0)</f>
        <v>0</v>
      </c>
      <c r="BJ167" s="18" t="s">
        <v>84</v>
      </c>
      <c r="BK167" s="229">
        <f>ROUND(I167*H167,2)</f>
        <v>0</v>
      </c>
      <c r="BL167" s="18" t="s">
        <v>415</v>
      </c>
      <c r="BM167" s="228" t="s">
        <v>586</v>
      </c>
    </row>
    <row r="168" s="2" customFormat="1">
      <c r="A168" s="39"/>
      <c r="B168" s="40"/>
      <c r="C168" s="41"/>
      <c r="D168" s="230" t="s">
        <v>417</v>
      </c>
      <c r="E168" s="41"/>
      <c r="F168" s="231" t="s">
        <v>585</v>
      </c>
      <c r="G168" s="41"/>
      <c r="H168" s="41"/>
      <c r="I168" s="156"/>
      <c r="J168" s="41"/>
      <c r="K168" s="41"/>
      <c r="L168" s="45"/>
      <c r="M168" s="232"/>
      <c r="N168" s="233"/>
      <c r="O168" s="92"/>
      <c r="P168" s="92"/>
      <c r="Q168" s="92"/>
      <c r="R168" s="92"/>
      <c r="S168" s="92"/>
      <c r="T168" s="93"/>
      <c r="U168" s="39"/>
      <c r="V168" s="39"/>
      <c r="W168" s="39"/>
      <c r="X168" s="39"/>
      <c r="Y168" s="39"/>
      <c r="Z168" s="39"/>
      <c r="AA168" s="39"/>
      <c r="AB168" s="39"/>
      <c r="AC168" s="39"/>
      <c r="AD168" s="39"/>
      <c r="AE168" s="39"/>
      <c r="AT168" s="18" t="s">
        <v>417</v>
      </c>
      <c r="AU168" s="18" t="s">
        <v>76</v>
      </c>
    </row>
    <row r="169" s="2" customFormat="1" ht="16.5" customHeight="1">
      <c r="A169" s="39"/>
      <c r="B169" s="40"/>
      <c r="C169" s="234" t="s">
        <v>76</v>
      </c>
      <c r="D169" s="234" t="s">
        <v>443</v>
      </c>
      <c r="E169" s="235" t="s">
        <v>587</v>
      </c>
      <c r="F169" s="236" t="s">
        <v>588</v>
      </c>
      <c r="G169" s="237" t="s">
        <v>509</v>
      </c>
      <c r="H169" s="238">
        <v>3</v>
      </c>
      <c r="I169" s="239"/>
      <c r="J169" s="240">
        <f>ROUND(I169*H169,2)</f>
        <v>0</v>
      </c>
      <c r="K169" s="236" t="s">
        <v>1</v>
      </c>
      <c r="L169" s="45"/>
      <c r="M169" s="241" t="s">
        <v>1</v>
      </c>
      <c r="N169" s="242" t="s">
        <v>41</v>
      </c>
      <c r="O169" s="92"/>
      <c r="P169" s="226">
        <f>O169*H169</f>
        <v>0</v>
      </c>
      <c r="Q169" s="226">
        <v>0</v>
      </c>
      <c r="R169" s="226">
        <f>Q169*H169</f>
        <v>0</v>
      </c>
      <c r="S169" s="226">
        <v>0</v>
      </c>
      <c r="T169" s="227">
        <f>S169*H169</f>
        <v>0</v>
      </c>
      <c r="U169" s="39"/>
      <c r="V169" s="39"/>
      <c r="W169" s="39"/>
      <c r="X169" s="39"/>
      <c r="Y169" s="39"/>
      <c r="Z169" s="39"/>
      <c r="AA169" s="39"/>
      <c r="AB169" s="39"/>
      <c r="AC169" s="39"/>
      <c r="AD169" s="39"/>
      <c r="AE169" s="39"/>
      <c r="AR169" s="228" t="s">
        <v>415</v>
      </c>
      <c r="AT169" s="228" t="s">
        <v>443</v>
      </c>
      <c r="AU169" s="228" t="s">
        <v>76</v>
      </c>
      <c r="AY169" s="18" t="s">
        <v>414</v>
      </c>
      <c r="BE169" s="229">
        <f>IF(N169="základní",J169,0)</f>
        <v>0</v>
      </c>
      <c r="BF169" s="229">
        <f>IF(N169="snížená",J169,0)</f>
        <v>0</v>
      </c>
      <c r="BG169" s="229">
        <f>IF(N169="zákl. přenesená",J169,0)</f>
        <v>0</v>
      </c>
      <c r="BH169" s="229">
        <f>IF(N169="sníž. přenesená",J169,0)</f>
        <v>0</v>
      </c>
      <c r="BI169" s="229">
        <f>IF(N169="nulová",J169,0)</f>
        <v>0</v>
      </c>
      <c r="BJ169" s="18" t="s">
        <v>84</v>
      </c>
      <c r="BK169" s="229">
        <f>ROUND(I169*H169,2)</f>
        <v>0</v>
      </c>
      <c r="BL169" s="18" t="s">
        <v>415</v>
      </c>
      <c r="BM169" s="228" t="s">
        <v>589</v>
      </c>
    </row>
    <row r="170" s="2" customFormat="1">
      <c r="A170" s="39"/>
      <c r="B170" s="40"/>
      <c r="C170" s="41"/>
      <c r="D170" s="230" t="s">
        <v>417</v>
      </c>
      <c r="E170" s="41"/>
      <c r="F170" s="231" t="s">
        <v>588</v>
      </c>
      <c r="G170" s="41"/>
      <c r="H170" s="41"/>
      <c r="I170" s="156"/>
      <c r="J170" s="41"/>
      <c r="K170" s="41"/>
      <c r="L170" s="45"/>
      <c r="M170" s="232"/>
      <c r="N170" s="233"/>
      <c r="O170" s="92"/>
      <c r="P170" s="92"/>
      <c r="Q170" s="92"/>
      <c r="R170" s="92"/>
      <c r="S170" s="92"/>
      <c r="T170" s="93"/>
      <c r="U170" s="39"/>
      <c r="V170" s="39"/>
      <c r="W170" s="39"/>
      <c r="X170" s="39"/>
      <c r="Y170" s="39"/>
      <c r="Z170" s="39"/>
      <c r="AA170" s="39"/>
      <c r="AB170" s="39"/>
      <c r="AC170" s="39"/>
      <c r="AD170" s="39"/>
      <c r="AE170" s="39"/>
      <c r="AT170" s="18" t="s">
        <v>417</v>
      </c>
      <c r="AU170" s="18" t="s">
        <v>76</v>
      </c>
    </row>
    <row r="171" s="2" customFormat="1" ht="21.75" customHeight="1">
      <c r="A171" s="39"/>
      <c r="B171" s="40"/>
      <c r="C171" s="234" t="s">
        <v>76</v>
      </c>
      <c r="D171" s="234" t="s">
        <v>443</v>
      </c>
      <c r="E171" s="235" t="s">
        <v>590</v>
      </c>
      <c r="F171" s="236" t="s">
        <v>591</v>
      </c>
      <c r="G171" s="237" t="s">
        <v>509</v>
      </c>
      <c r="H171" s="238">
        <v>1</v>
      </c>
      <c r="I171" s="239"/>
      <c r="J171" s="240">
        <f>ROUND(I171*H171,2)</f>
        <v>0</v>
      </c>
      <c r="K171" s="236" t="s">
        <v>1</v>
      </c>
      <c r="L171" s="45"/>
      <c r="M171" s="241" t="s">
        <v>1</v>
      </c>
      <c r="N171" s="242" t="s">
        <v>41</v>
      </c>
      <c r="O171" s="92"/>
      <c r="P171" s="226">
        <f>O171*H171</f>
        <v>0</v>
      </c>
      <c r="Q171" s="226">
        <v>0</v>
      </c>
      <c r="R171" s="226">
        <f>Q171*H171</f>
        <v>0</v>
      </c>
      <c r="S171" s="226">
        <v>0</v>
      </c>
      <c r="T171" s="227">
        <f>S171*H171</f>
        <v>0</v>
      </c>
      <c r="U171" s="39"/>
      <c r="V171" s="39"/>
      <c r="W171" s="39"/>
      <c r="X171" s="39"/>
      <c r="Y171" s="39"/>
      <c r="Z171" s="39"/>
      <c r="AA171" s="39"/>
      <c r="AB171" s="39"/>
      <c r="AC171" s="39"/>
      <c r="AD171" s="39"/>
      <c r="AE171" s="39"/>
      <c r="AR171" s="228" t="s">
        <v>415</v>
      </c>
      <c r="AT171" s="228" t="s">
        <v>443</v>
      </c>
      <c r="AU171" s="228" t="s">
        <v>76</v>
      </c>
      <c r="AY171" s="18" t="s">
        <v>414</v>
      </c>
      <c r="BE171" s="229">
        <f>IF(N171="základní",J171,0)</f>
        <v>0</v>
      </c>
      <c r="BF171" s="229">
        <f>IF(N171="snížená",J171,0)</f>
        <v>0</v>
      </c>
      <c r="BG171" s="229">
        <f>IF(N171="zákl. přenesená",J171,0)</f>
        <v>0</v>
      </c>
      <c r="BH171" s="229">
        <f>IF(N171="sníž. přenesená",J171,0)</f>
        <v>0</v>
      </c>
      <c r="BI171" s="229">
        <f>IF(N171="nulová",J171,0)</f>
        <v>0</v>
      </c>
      <c r="BJ171" s="18" t="s">
        <v>84</v>
      </c>
      <c r="BK171" s="229">
        <f>ROUND(I171*H171,2)</f>
        <v>0</v>
      </c>
      <c r="BL171" s="18" t="s">
        <v>415</v>
      </c>
      <c r="BM171" s="228" t="s">
        <v>592</v>
      </c>
    </row>
    <row r="172" s="2" customFormat="1">
      <c r="A172" s="39"/>
      <c r="B172" s="40"/>
      <c r="C172" s="41"/>
      <c r="D172" s="230" t="s">
        <v>417</v>
      </c>
      <c r="E172" s="41"/>
      <c r="F172" s="231" t="s">
        <v>591</v>
      </c>
      <c r="G172" s="41"/>
      <c r="H172" s="41"/>
      <c r="I172" s="156"/>
      <c r="J172" s="41"/>
      <c r="K172" s="41"/>
      <c r="L172" s="45"/>
      <c r="M172" s="232"/>
      <c r="N172" s="233"/>
      <c r="O172" s="92"/>
      <c r="P172" s="92"/>
      <c r="Q172" s="92"/>
      <c r="R172" s="92"/>
      <c r="S172" s="92"/>
      <c r="T172" s="93"/>
      <c r="U172" s="39"/>
      <c r="V172" s="39"/>
      <c r="W172" s="39"/>
      <c r="X172" s="39"/>
      <c r="Y172" s="39"/>
      <c r="Z172" s="39"/>
      <c r="AA172" s="39"/>
      <c r="AB172" s="39"/>
      <c r="AC172" s="39"/>
      <c r="AD172" s="39"/>
      <c r="AE172" s="39"/>
      <c r="AT172" s="18" t="s">
        <v>417</v>
      </c>
      <c r="AU172" s="18" t="s">
        <v>76</v>
      </c>
    </row>
    <row r="173" s="2" customFormat="1" ht="16.5" customHeight="1">
      <c r="A173" s="39"/>
      <c r="B173" s="40"/>
      <c r="C173" s="234" t="s">
        <v>76</v>
      </c>
      <c r="D173" s="234" t="s">
        <v>443</v>
      </c>
      <c r="E173" s="235" t="s">
        <v>593</v>
      </c>
      <c r="F173" s="236" t="s">
        <v>594</v>
      </c>
      <c r="G173" s="237" t="s">
        <v>509</v>
      </c>
      <c r="H173" s="238">
        <v>1</v>
      </c>
      <c r="I173" s="239"/>
      <c r="J173" s="240">
        <f>ROUND(I173*H173,2)</f>
        <v>0</v>
      </c>
      <c r="K173" s="236" t="s">
        <v>1</v>
      </c>
      <c r="L173" s="45"/>
      <c r="M173" s="241" t="s">
        <v>1</v>
      </c>
      <c r="N173" s="242" t="s">
        <v>41</v>
      </c>
      <c r="O173" s="92"/>
      <c r="P173" s="226">
        <f>O173*H173</f>
        <v>0</v>
      </c>
      <c r="Q173" s="226">
        <v>0</v>
      </c>
      <c r="R173" s="226">
        <f>Q173*H173</f>
        <v>0</v>
      </c>
      <c r="S173" s="226">
        <v>0</v>
      </c>
      <c r="T173" s="227">
        <f>S173*H173</f>
        <v>0</v>
      </c>
      <c r="U173" s="39"/>
      <c r="V173" s="39"/>
      <c r="W173" s="39"/>
      <c r="X173" s="39"/>
      <c r="Y173" s="39"/>
      <c r="Z173" s="39"/>
      <c r="AA173" s="39"/>
      <c r="AB173" s="39"/>
      <c r="AC173" s="39"/>
      <c r="AD173" s="39"/>
      <c r="AE173" s="39"/>
      <c r="AR173" s="228" t="s">
        <v>415</v>
      </c>
      <c r="AT173" s="228" t="s">
        <v>443</v>
      </c>
      <c r="AU173" s="228" t="s">
        <v>76</v>
      </c>
      <c r="AY173" s="18" t="s">
        <v>414</v>
      </c>
      <c r="BE173" s="229">
        <f>IF(N173="základní",J173,0)</f>
        <v>0</v>
      </c>
      <c r="BF173" s="229">
        <f>IF(N173="snížená",J173,0)</f>
        <v>0</v>
      </c>
      <c r="BG173" s="229">
        <f>IF(N173="zákl. přenesená",J173,0)</f>
        <v>0</v>
      </c>
      <c r="BH173" s="229">
        <f>IF(N173="sníž. přenesená",J173,0)</f>
        <v>0</v>
      </c>
      <c r="BI173" s="229">
        <f>IF(N173="nulová",J173,0)</f>
        <v>0</v>
      </c>
      <c r="BJ173" s="18" t="s">
        <v>84</v>
      </c>
      <c r="BK173" s="229">
        <f>ROUND(I173*H173,2)</f>
        <v>0</v>
      </c>
      <c r="BL173" s="18" t="s">
        <v>415</v>
      </c>
      <c r="BM173" s="228" t="s">
        <v>595</v>
      </c>
    </row>
    <row r="174" s="2" customFormat="1">
      <c r="A174" s="39"/>
      <c r="B174" s="40"/>
      <c r="C174" s="41"/>
      <c r="D174" s="230" t="s">
        <v>417</v>
      </c>
      <c r="E174" s="41"/>
      <c r="F174" s="231" t="s">
        <v>594</v>
      </c>
      <c r="G174" s="41"/>
      <c r="H174" s="41"/>
      <c r="I174" s="156"/>
      <c r="J174" s="41"/>
      <c r="K174" s="41"/>
      <c r="L174" s="45"/>
      <c r="M174" s="232"/>
      <c r="N174" s="233"/>
      <c r="O174" s="92"/>
      <c r="P174" s="92"/>
      <c r="Q174" s="92"/>
      <c r="R174" s="92"/>
      <c r="S174" s="92"/>
      <c r="T174" s="93"/>
      <c r="U174" s="39"/>
      <c r="V174" s="39"/>
      <c r="W174" s="39"/>
      <c r="X174" s="39"/>
      <c r="Y174" s="39"/>
      <c r="Z174" s="39"/>
      <c r="AA174" s="39"/>
      <c r="AB174" s="39"/>
      <c r="AC174" s="39"/>
      <c r="AD174" s="39"/>
      <c r="AE174" s="39"/>
      <c r="AT174" s="18" t="s">
        <v>417</v>
      </c>
      <c r="AU174" s="18" t="s">
        <v>76</v>
      </c>
    </row>
    <row r="175" s="2" customFormat="1" ht="21.75" customHeight="1">
      <c r="A175" s="39"/>
      <c r="B175" s="40"/>
      <c r="C175" s="234" t="s">
        <v>76</v>
      </c>
      <c r="D175" s="234" t="s">
        <v>443</v>
      </c>
      <c r="E175" s="235" t="s">
        <v>596</v>
      </c>
      <c r="F175" s="236" t="s">
        <v>597</v>
      </c>
      <c r="G175" s="237" t="s">
        <v>509</v>
      </c>
      <c r="H175" s="238">
        <v>9</v>
      </c>
      <c r="I175" s="239"/>
      <c r="J175" s="240">
        <f>ROUND(I175*H175,2)</f>
        <v>0</v>
      </c>
      <c r="K175" s="236" t="s">
        <v>1</v>
      </c>
      <c r="L175" s="45"/>
      <c r="M175" s="241" t="s">
        <v>1</v>
      </c>
      <c r="N175" s="242" t="s">
        <v>41</v>
      </c>
      <c r="O175" s="92"/>
      <c r="P175" s="226">
        <f>O175*H175</f>
        <v>0</v>
      </c>
      <c r="Q175" s="226">
        <v>0</v>
      </c>
      <c r="R175" s="226">
        <f>Q175*H175</f>
        <v>0</v>
      </c>
      <c r="S175" s="226">
        <v>0</v>
      </c>
      <c r="T175" s="227">
        <f>S175*H175</f>
        <v>0</v>
      </c>
      <c r="U175" s="39"/>
      <c r="V175" s="39"/>
      <c r="W175" s="39"/>
      <c r="X175" s="39"/>
      <c r="Y175" s="39"/>
      <c r="Z175" s="39"/>
      <c r="AA175" s="39"/>
      <c r="AB175" s="39"/>
      <c r="AC175" s="39"/>
      <c r="AD175" s="39"/>
      <c r="AE175" s="39"/>
      <c r="AR175" s="228" t="s">
        <v>415</v>
      </c>
      <c r="AT175" s="228" t="s">
        <v>443</v>
      </c>
      <c r="AU175" s="228" t="s">
        <v>76</v>
      </c>
      <c r="AY175" s="18" t="s">
        <v>414</v>
      </c>
      <c r="BE175" s="229">
        <f>IF(N175="základní",J175,0)</f>
        <v>0</v>
      </c>
      <c r="BF175" s="229">
        <f>IF(N175="snížená",J175,0)</f>
        <v>0</v>
      </c>
      <c r="BG175" s="229">
        <f>IF(N175="zákl. přenesená",J175,0)</f>
        <v>0</v>
      </c>
      <c r="BH175" s="229">
        <f>IF(N175="sníž. přenesená",J175,0)</f>
        <v>0</v>
      </c>
      <c r="BI175" s="229">
        <f>IF(N175="nulová",J175,0)</f>
        <v>0</v>
      </c>
      <c r="BJ175" s="18" t="s">
        <v>84</v>
      </c>
      <c r="BK175" s="229">
        <f>ROUND(I175*H175,2)</f>
        <v>0</v>
      </c>
      <c r="BL175" s="18" t="s">
        <v>415</v>
      </c>
      <c r="BM175" s="228" t="s">
        <v>598</v>
      </c>
    </row>
    <row r="176" s="2" customFormat="1">
      <c r="A176" s="39"/>
      <c r="B176" s="40"/>
      <c r="C176" s="41"/>
      <c r="D176" s="230" t="s">
        <v>417</v>
      </c>
      <c r="E176" s="41"/>
      <c r="F176" s="231" t="s">
        <v>597</v>
      </c>
      <c r="G176" s="41"/>
      <c r="H176" s="41"/>
      <c r="I176" s="156"/>
      <c r="J176" s="41"/>
      <c r="K176" s="41"/>
      <c r="L176" s="45"/>
      <c r="M176" s="232"/>
      <c r="N176" s="233"/>
      <c r="O176" s="92"/>
      <c r="P176" s="92"/>
      <c r="Q176" s="92"/>
      <c r="R176" s="92"/>
      <c r="S176" s="92"/>
      <c r="T176" s="93"/>
      <c r="U176" s="39"/>
      <c r="V176" s="39"/>
      <c r="W176" s="39"/>
      <c r="X176" s="39"/>
      <c r="Y176" s="39"/>
      <c r="Z176" s="39"/>
      <c r="AA176" s="39"/>
      <c r="AB176" s="39"/>
      <c r="AC176" s="39"/>
      <c r="AD176" s="39"/>
      <c r="AE176" s="39"/>
      <c r="AT176" s="18" t="s">
        <v>417</v>
      </c>
      <c r="AU176" s="18" t="s">
        <v>76</v>
      </c>
    </row>
    <row r="177" s="2" customFormat="1" ht="21.75" customHeight="1">
      <c r="A177" s="39"/>
      <c r="B177" s="40"/>
      <c r="C177" s="234" t="s">
        <v>599</v>
      </c>
      <c r="D177" s="234" t="s">
        <v>443</v>
      </c>
      <c r="E177" s="235" t="s">
        <v>600</v>
      </c>
      <c r="F177" s="236" t="s">
        <v>601</v>
      </c>
      <c r="G177" s="237" t="s">
        <v>509</v>
      </c>
      <c r="H177" s="238">
        <v>51</v>
      </c>
      <c r="I177" s="239"/>
      <c r="J177" s="240">
        <f>ROUND(I177*H177,2)</f>
        <v>0</v>
      </c>
      <c r="K177" s="236" t="s">
        <v>1</v>
      </c>
      <c r="L177" s="45"/>
      <c r="M177" s="241" t="s">
        <v>1</v>
      </c>
      <c r="N177" s="242" t="s">
        <v>41</v>
      </c>
      <c r="O177" s="92"/>
      <c r="P177" s="226">
        <f>O177*H177</f>
        <v>0</v>
      </c>
      <c r="Q177" s="226">
        <v>0</v>
      </c>
      <c r="R177" s="226">
        <f>Q177*H177</f>
        <v>0</v>
      </c>
      <c r="S177" s="226">
        <v>0</v>
      </c>
      <c r="T177" s="227">
        <f>S177*H177</f>
        <v>0</v>
      </c>
      <c r="U177" s="39"/>
      <c r="V177" s="39"/>
      <c r="W177" s="39"/>
      <c r="X177" s="39"/>
      <c r="Y177" s="39"/>
      <c r="Z177" s="39"/>
      <c r="AA177" s="39"/>
      <c r="AB177" s="39"/>
      <c r="AC177" s="39"/>
      <c r="AD177" s="39"/>
      <c r="AE177" s="39"/>
      <c r="AR177" s="228" t="s">
        <v>415</v>
      </c>
      <c r="AT177" s="228" t="s">
        <v>443</v>
      </c>
      <c r="AU177" s="228" t="s">
        <v>76</v>
      </c>
      <c r="AY177" s="18" t="s">
        <v>414</v>
      </c>
      <c r="BE177" s="229">
        <f>IF(N177="základní",J177,0)</f>
        <v>0</v>
      </c>
      <c r="BF177" s="229">
        <f>IF(N177="snížená",J177,0)</f>
        <v>0</v>
      </c>
      <c r="BG177" s="229">
        <f>IF(N177="zákl. přenesená",J177,0)</f>
        <v>0</v>
      </c>
      <c r="BH177" s="229">
        <f>IF(N177="sníž. přenesená",J177,0)</f>
        <v>0</v>
      </c>
      <c r="BI177" s="229">
        <f>IF(N177="nulová",J177,0)</f>
        <v>0</v>
      </c>
      <c r="BJ177" s="18" t="s">
        <v>84</v>
      </c>
      <c r="BK177" s="229">
        <f>ROUND(I177*H177,2)</f>
        <v>0</v>
      </c>
      <c r="BL177" s="18" t="s">
        <v>415</v>
      </c>
      <c r="BM177" s="228" t="s">
        <v>602</v>
      </c>
    </row>
    <row r="178" s="2" customFormat="1">
      <c r="A178" s="39"/>
      <c r="B178" s="40"/>
      <c r="C178" s="41"/>
      <c r="D178" s="230" t="s">
        <v>417</v>
      </c>
      <c r="E178" s="41"/>
      <c r="F178" s="231" t="s">
        <v>601</v>
      </c>
      <c r="G178" s="41"/>
      <c r="H178" s="41"/>
      <c r="I178" s="156"/>
      <c r="J178" s="41"/>
      <c r="K178" s="41"/>
      <c r="L178" s="45"/>
      <c r="M178" s="232"/>
      <c r="N178" s="233"/>
      <c r="O178" s="92"/>
      <c r="P178" s="92"/>
      <c r="Q178" s="92"/>
      <c r="R178" s="92"/>
      <c r="S178" s="92"/>
      <c r="T178" s="93"/>
      <c r="U178" s="39"/>
      <c r="V178" s="39"/>
      <c r="W178" s="39"/>
      <c r="X178" s="39"/>
      <c r="Y178" s="39"/>
      <c r="Z178" s="39"/>
      <c r="AA178" s="39"/>
      <c r="AB178" s="39"/>
      <c r="AC178" s="39"/>
      <c r="AD178" s="39"/>
      <c r="AE178" s="39"/>
      <c r="AT178" s="18" t="s">
        <v>417</v>
      </c>
      <c r="AU178" s="18" t="s">
        <v>76</v>
      </c>
    </row>
    <row r="179" s="2" customFormat="1" ht="21.75" customHeight="1">
      <c r="A179" s="39"/>
      <c r="B179" s="40"/>
      <c r="C179" s="234" t="s">
        <v>76</v>
      </c>
      <c r="D179" s="234" t="s">
        <v>443</v>
      </c>
      <c r="E179" s="235" t="s">
        <v>603</v>
      </c>
      <c r="F179" s="236" t="s">
        <v>604</v>
      </c>
      <c r="G179" s="237" t="s">
        <v>509</v>
      </c>
      <c r="H179" s="238">
        <v>17</v>
      </c>
      <c r="I179" s="239"/>
      <c r="J179" s="240">
        <f>ROUND(I179*H179,2)</f>
        <v>0</v>
      </c>
      <c r="K179" s="236" t="s">
        <v>1</v>
      </c>
      <c r="L179" s="45"/>
      <c r="M179" s="241" t="s">
        <v>1</v>
      </c>
      <c r="N179" s="242" t="s">
        <v>41</v>
      </c>
      <c r="O179" s="92"/>
      <c r="P179" s="226">
        <f>O179*H179</f>
        <v>0</v>
      </c>
      <c r="Q179" s="226">
        <v>0</v>
      </c>
      <c r="R179" s="226">
        <f>Q179*H179</f>
        <v>0</v>
      </c>
      <c r="S179" s="226">
        <v>0</v>
      </c>
      <c r="T179" s="227">
        <f>S179*H179</f>
        <v>0</v>
      </c>
      <c r="U179" s="39"/>
      <c r="V179" s="39"/>
      <c r="W179" s="39"/>
      <c r="X179" s="39"/>
      <c r="Y179" s="39"/>
      <c r="Z179" s="39"/>
      <c r="AA179" s="39"/>
      <c r="AB179" s="39"/>
      <c r="AC179" s="39"/>
      <c r="AD179" s="39"/>
      <c r="AE179" s="39"/>
      <c r="AR179" s="228" t="s">
        <v>415</v>
      </c>
      <c r="AT179" s="228" t="s">
        <v>443</v>
      </c>
      <c r="AU179" s="228" t="s">
        <v>76</v>
      </c>
      <c r="AY179" s="18" t="s">
        <v>414</v>
      </c>
      <c r="BE179" s="229">
        <f>IF(N179="základní",J179,0)</f>
        <v>0</v>
      </c>
      <c r="BF179" s="229">
        <f>IF(N179="snížená",J179,0)</f>
        <v>0</v>
      </c>
      <c r="BG179" s="229">
        <f>IF(N179="zákl. přenesená",J179,0)</f>
        <v>0</v>
      </c>
      <c r="BH179" s="229">
        <f>IF(N179="sníž. přenesená",J179,0)</f>
        <v>0</v>
      </c>
      <c r="BI179" s="229">
        <f>IF(N179="nulová",J179,0)</f>
        <v>0</v>
      </c>
      <c r="BJ179" s="18" t="s">
        <v>84</v>
      </c>
      <c r="BK179" s="229">
        <f>ROUND(I179*H179,2)</f>
        <v>0</v>
      </c>
      <c r="BL179" s="18" t="s">
        <v>415</v>
      </c>
      <c r="BM179" s="228" t="s">
        <v>605</v>
      </c>
    </row>
    <row r="180" s="2" customFormat="1">
      <c r="A180" s="39"/>
      <c r="B180" s="40"/>
      <c r="C180" s="41"/>
      <c r="D180" s="230" t="s">
        <v>417</v>
      </c>
      <c r="E180" s="41"/>
      <c r="F180" s="231" t="s">
        <v>604</v>
      </c>
      <c r="G180" s="41"/>
      <c r="H180" s="41"/>
      <c r="I180" s="156"/>
      <c r="J180" s="41"/>
      <c r="K180" s="41"/>
      <c r="L180" s="45"/>
      <c r="M180" s="232"/>
      <c r="N180" s="233"/>
      <c r="O180" s="92"/>
      <c r="P180" s="92"/>
      <c r="Q180" s="92"/>
      <c r="R180" s="92"/>
      <c r="S180" s="92"/>
      <c r="T180" s="93"/>
      <c r="U180" s="39"/>
      <c r="V180" s="39"/>
      <c r="W180" s="39"/>
      <c r="X180" s="39"/>
      <c r="Y180" s="39"/>
      <c r="Z180" s="39"/>
      <c r="AA180" s="39"/>
      <c r="AB180" s="39"/>
      <c r="AC180" s="39"/>
      <c r="AD180" s="39"/>
      <c r="AE180" s="39"/>
      <c r="AT180" s="18" t="s">
        <v>417</v>
      </c>
      <c r="AU180" s="18" t="s">
        <v>76</v>
      </c>
    </row>
    <row r="181" s="2" customFormat="1" ht="21.75" customHeight="1">
      <c r="A181" s="39"/>
      <c r="B181" s="40"/>
      <c r="C181" s="234" t="s">
        <v>76</v>
      </c>
      <c r="D181" s="234" t="s">
        <v>443</v>
      </c>
      <c r="E181" s="235" t="s">
        <v>606</v>
      </c>
      <c r="F181" s="236" t="s">
        <v>607</v>
      </c>
      <c r="G181" s="237" t="s">
        <v>531</v>
      </c>
      <c r="H181" s="238">
        <v>25</v>
      </c>
      <c r="I181" s="239"/>
      <c r="J181" s="240">
        <f>ROUND(I181*H181,2)</f>
        <v>0</v>
      </c>
      <c r="K181" s="236" t="s">
        <v>1</v>
      </c>
      <c r="L181" s="45"/>
      <c r="M181" s="241" t="s">
        <v>1</v>
      </c>
      <c r="N181" s="242" t="s">
        <v>41</v>
      </c>
      <c r="O181" s="92"/>
      <c r="P181" s="226">
        <f>O181*H181</f>
        <v>0</v>
      </c>
      <c r="Q181" s="226">
        <v>0</v>
      </c>
      <c r="R181" s="226">
        <f>Q181*H181</f>
        <v>0</v>
      </c>
      <c r="S181" s="226">
        <v>0</v>
      </c>
      <c r="T181" s="227">
        <f>S181*H181</f>
        <v>0</v>
      </c>
      <c r="U181" s="39"/>
      <c r="V181" s="39"/>
      <c r="W181" s="39"/>
      <c r="X181" s="39"/>
      <c r="Y181" s="39"/>
      <c r="Z181" s="39"/>
      <c r="AA181" s="39"/>
      <c r="AB181" s="39"/>
      <c r="AC181" s="39"/>
      <c r="AD181" s="39"/>
      <c r="AE181" s="39"/>
      <c r="AR181" s="228" t="s">
        <v>415</v>
      </c>
      <c r="AT181" s="228" t="s">
        <v>443</v>
      </c>
      <c r="AU181" s="228" t="s">
        <v>76</v>
      </c>
      <c r="AY181" s="18" t="s">
        <v>414</v>
      </c>
      <c r="BE181" s="229">
        <f>IF(N181="základní",J181,0)</f>
        <v>0</v>
      </c>
      <c r="BF181" s="229">
        <f>IF(N181="snížená",J181,0)</f>
        <v>0</v>
      </c>
      <c r="BG181" s="229">
        <f>IF(N181="zákl. přenesená",J181,0)</f>
        <v>0</v>
      </c>
      <c r="BH181" s="229">
        <f>IF(N181="sníž. přenesená",J181,0)</f>
        <v>0</v>
      </c>
      <c r="BI181" s="229">
        <f>IF(N181="nulová",J181,0)</f>
        <v>0</v>
      </c>
      <c r="BJ181" s="18" t="s">
        <v>84</v>
      </c>
      <c r="BK181" s="229">
        <f>ROUND(I181*H181,2)</f>
        <v>0</v>
      </c>
      <c r="BL181" s="18" t="s">
        <v>415</v>
      </c>
      <c r="BM181" s="228" t="s">
        <v>608</v>
      </c>
    </row>
    <row r="182" s="2" customFormat="1">
      <c r="A182" s="39"/>
      <c r="B182" s="40"/>
      <c r="C182" s="41"/>
      <c r="D182" s="230" t="s">
        <v>417</v>
      </c>
      <c r="E182" s="41"/>
      <c r="F182" s="231" t="s">
        <v>607</v>
      </c>
      <c r="G182" s="41"/>
      <c r="H182" s="41"/>
      <c r="I182" s="156"/>
      <c r="J182" s="41"/>
      <c r="K182" s="41"/>
      <c r="L182" s="45"/>
      <c r="M182" s="232"/>
      <c r="N182" s="233"/>
      <c r="O182" s="92"/>
      <c r="P182" s="92"/>
      <c r="Q182" s="92"/>
      <c r="R182" s="92"/>
      <c r="S182" s="92"/>
      <c r="T182" s="93"/>
      <c r="U182" s="39"/>
      <c r="V182" s="39"/>
      <c r="W182" s="39"/>
      <c r="X182" s="39"/>
      <c r="Y182" s="39"/>
      <c r="Z182" s="39"/>
      <c r="AA182" s="39"/>
      <c r="AB182" s="39"/>
      <c r="AC182" s="39"/>
      <c r="AD182" s="39"/>
      <c r="AE182" s="39"/>
      <c r="AT182" s="18" t="s">
        <v>417</v>
      </c>
      <c r="AU182" s="18" t="s">
        <v>76</v>
      </c>
    </row>
    <row r="183" s="2" customFormat="1" ht="21.75" customHeight="1">
      <c r="A183" s="39"/>
      <c r="B183" s="40"/>
      <c r="C183" s="234" t="s">
        <v>76</v>
      </c>
      <c r="D183" s="234" t="s">
        <v>443</v>
      </c>
      <c r="E183" s="235" t="s">
        <v>609</v>
      </c>
      <c r="F183" s="236" t="s">
        <v>610</v>
      </c>
      <c r="G183" s="237" t="s">
        <v>531</v>
      </c>
      <c r="H183" s="238">
        <v>300</v>
      </c>
      <c r="I183" s="239"/>
      <c r="J183" s="240">
        <f>ROUND(I183*H183,2)</f>
        <v>0</v>
      </c>
      <c r="K183" s="236" t="s">
        <v>1</v>
      </c>
      <c r="L183" s="45"/>
      <c r="M183" s="241" t="s">
        <v>1</v>
      </c>
      <c r="N183" s="242" t="s">
        <v>41</v>
      </c>
      <c r="O183" s="92"/>
      <c r="P183" s="226">
        <f>O183*H183</f>
        <v>0</v>
      </c>
      <c r="Q183" s="226">
        <v>0</v>
      </c>
      <c r="R183" s="226">
        <f>Q183*H183</f>
        <v>0</v>
      </c>
      <c r="S183" s="226">
        <v>0</v>
      </c>
      <c r="T183" s="227">
        <f>S183*H183</f>
        <v>0</v>
      </c>
      <c r="U183" s="39"/>
      <c r="V183" s="39"/>
      <c r="W183" s="39"/>
      <c r="X183" s="39"/>
      <c r="Y183" s="39"/>
      <c r="Z183" s="39"/>
      <c r="AA183" s="39"/>
      <c r="AB183" s="39"/>
      <c r="AC183" s="39"/>
      <c r="AD183" s="39"/>
      <c r="AE183" s="39"/>
      <c r="AR183" s="228" t="s">
        <v>415</v>
      </c>
      <c r="AT183" s="228" t="s">
        <v>443</v>
      </c>
      <c r="AU183" s="228" t="s">
        <v>76</v>
      </c>
      <c r="AY183" s="18" t="s">
        <v>414</v>
      </c>
      <c r="BE183" s="229">
        <f>IF(N183="základní",J183,0)</f>
        <v>0</v>
      </c>
      <c r="BF183" s="229">
        <f>IF(N183="snížená",J183,0)</f>
        <v>0</v>
      </c>
      <c r="BG183" s="229">
        <f>IF(N183="zákl. přenesená",J183,0)</f>
        <v>0</v>
      </c>
      <c r="BH183" s="229">
        <f>IF(N183="sníž. přenesená",J183,0)</f>
        <v>0</v>
      </c>
      <c r="BI183" s="229">
        <f>IF(N183="nulová",J183,0)</f>
        <v>0</v>
      </c>
      <c r="BJ183" s="18" t="s">
        <v>84</v>
      </c>
      <c r="BK183" s="229">
        <f>ROUND(I183*H183,2)</f>
        <v>0</v>
      </c>
      <c r="BL183" s="18" t="s">
        <v>415</v>
      </c>
      <c r="BM183" s="228" t="s">
        <v>611</v>
      </c>
    </row>
    <row r="184" s="2" customFormat="1">
      <c r="A184" s="39"/>
      <c r="B184" s="40"/>
      <c r="C184" s="41"/>
      <c r="D184" s="230" t="s">
        <v>417</v>
      </c>
      <c r="E184" s="41"/>
      <c r="F184" s="231" t="s">
        <v>610</v>
      </c>
      <c r="G184" s="41"/>
      <c r="H184" s="41"/>
      <c r="I184" s="156"/>
      <c r="J184" s="41"/>
      <c r="K184" s="41"/>
      <c r="L184" s="45"/>
      <c r="M184" s="232"/>
      <c r="N184" s="233"/>
      <c r="O184" s="92"/>
      <c r="P184" s="92"/>
      <c r="Q184" s="92"/>
      <c r="R184" s="92"/>
      <c r="S184" s="92"/>
      <c r="T184" s="93"/>
      <c r="U184" s="39"/>
      <c r="V184" s="39"/>
      <c r="W184" s="39"/>
      <c r="X184" s="39"/>
      <c r="Y184" s="39"/>
      <c r="Z184" s="39"/>
      <c r="AA184" s="39"/>
      <c r="AB184" s="39"/>
      <c r="AC184" s="39"/>
      <c r="AD184" s="39"/>
      <c r="AE184" s="39"/>
      <c r="AT184" s="18" t="s">
        <v>417</v>
      </c>
      <c r="AU184" s="18" t="s">
        <v>76</v>
      </c>
    </row>
    <row r="185" s="2" customFormat="1" ht="21.75" customHeight="1">
      <c r="A185" s="39"/>
      <c r="B185" s="40"/>
      <c r="C185" s="234" t="s">
        <v>76</v>
      </c>
      <c r="D185" s="234" t="s">
        <v>443</v>
      </c>
      <c r="E185" s="235" t="s">
        <v>612</v>
      </c>
      <c r="F185" s="236" t="s">
        <v>613</v>
      </c>
      <c r="G185" s="237" t="s">
        <v>509</v>
      </c>
      <c r="H185" s="238">
        <v>40</v>
      </c>
      <c r="I185" s="239"/>
      <c r="J185" s="240">
        <f>ROUND(I185*H185,2)</f>
        <v>0</v>
      </c>
      <c r="K185" s="236" t="s">
        <v>1</v>
      </c>
      <c r="L185" s="45"/>
      <c r="M185" s="241" t="s">
        <v>1</v>
      </c>
      <c r="N185" s="242" t="s">
        <v>41</v>
      </c>
      <c r="O185" s="92"/>
      <c r="P185" s="226">
        <f>O185*H185</f>
        <v>0</v>
      </c>
      <c r="Q185" s="226">
        <v>0</v>
      </c>
      <c r="R185" s="226">
        <f>Q185*H185</f>
        <v>0</v>
      </c>
      <c r="S185" s="226">
        <v>0</v>
      </c>
      <c r="T185" s="227">
        <f>S185*H185</f>
        <v>0</v>
      </c>
      <c r="U185" s="39"/>
      <c r="V185" s="39"/>
      <c r="W185" s="39"/>
      <c r="X185" s="39"/>
      <c r="Y185" s="39"/>
      <c r="Z185" s="39"/>
      <c r="AA185" s="39"/>
      <c r="AB185" s="39"/>
      <c r="AC185" s="39"/>
      <c r="AD185" s="39"/>
      <c r="AE185" s="39"/>
      <c r="AR185" s="228" t="s">
        <v>415</v>
      </c>
      <c r="AT185" s="228" t="s">
        <v>443</v>
      </c>
      <c r="AU185" s="228" t="s">
        <v>76</v>
      </c>
      <c r="AY185" s="18" t="s">
        <v>414</v>
      </c>
      <c r="BE185" s="229">
        <f>IF(N185="základní",J185,0)</f>
        <v>0</v>
      </c>
      <c r="BF185" s="229">
        <f>IF(N185="snížená",J185,0)</f>
        <v>0</v>
      </c>
      <c r="BG185" s="229">
        <f>IF(N185="zákl. přenesená",J185,0)</f>
        <v>0</v>
      </c>
      <c r="BH185" s="229">
        <f>IF(N185="sníž. přenesená",J185,0)</f>
        <v>0</v>
      </c>
      <c r="BI185" s="229">
        <f>IF(N185="nulová",J185,0)</f>
        <v>0</v>
      </c>
      <c r="BJ185" s="18" t="s">
        <v>84</v>
      </c>
      <c r="BK185" s="229">
        <f>ROUND(I185*H185,2)</f>
        <v>0</v>
      </c>
      <c r="BL185" s="18" t="s">
        <v>415</v>
      </c>
      <c r="BM185" s="228" t="s">
        <v>614</v>
      </c>
    </row>
    <row r="186" s="2" customFormat="1">
      <c r="A186" s="39"/>
      <c r="B186" s="40"/>
      <c r="C186" s="41"/>
      <c r="D186" s="230" t="s">
        <v>417</v>
      </c>
      <c r="E186" s="41"/>
      <c r="F186" s="231" t="s">
        <v>613</v>
      </c>
      <c r="G186" s="41"/>
      <c r="H186" s="41"/>
      <c r="I186" s="156"/>
      <c r="J186" s="41"/>
      <c r="K186" s="41"/>
      <c r="L186" s="45"/>
      <c r="M186" s="232"/>
      <c r="N186" s="233"/>
      <c r="O186" s="92"/>
      <c r="P186" s="92"/>
      <c r="Q186" s="92"/>
      <c r="R186" s="92"/>
      <c r="S186" s="92"/>
      <c r="T186" s="93"/>
      <c r="U186" s="39"/>
      <c r="V186" s="39"/>
      <c r="W186" s="39"/>
      <c r="X186" s="39"/>
      <c r="Y186" s="39"/>
      <c r="Z186" s="39"/>
      <c r="AA186" s="39"/>
      <c r="AB186" s="39"/>
      <c r="AC186" s="39"/>
      <c r="AD186" s="39"/>
      <c r="AE186" s="39"/>
      <c r="AT186" s="18" t="s">
        <v>417</v>
      </c>
      <c r="AU186" s="18" t="s">
        <v>76</v>
      </c>
    </row>
    <row r="187" s="2" customFormat="1" ht="21.75" customHeight="1">
      <c r="A187" s="39"/>
      <c r="B187" s="40"/>
      <c r="C187" s="234" t="s">
        <v>76</v>
      </c>
      <c r="D187" s="234" t="s">
        <v>443</v>
      </c>
      <c r="E187" s="235" t="s">
        <v>615</v>
      </c>
      <c r="F187" s="236" t="s">
        <v>616</v>
      </c>
      <c r="G187" s="237" t="s">
        <v>509</v>
      </c>
      <c r="H187" s="238">
        <v>48</v>
      </c>
      <c r="I187" s="239"/>
      <c r="J187" s="240">
        <f>ROUND(I187*H187,2)</f>
        <v>0</v>
      </c>
      <c r="K187" s="236" t="s">
        <v>1</v>
      </c>
      <c r="L187" s="45"/>
      <c r="M187" s="241" t="s">
        <v>1</v>
      </c>
      <c r="N187" s="242" t="s">
        <v>41</v>
      </c>
      <c r="O187" s="92"/>
      <c r="P187" s="226">
        <f>O187*H187</f>
        <v>0</v>
      </c>
      <c r="Q187" s="226">
        <v>0</v>
      </c>
      <c r="R187" s="226">
        <f>Q187*H187</f>
        <v>0</v>
      </c>
      <c r="S187" s="226">
        <v>0</v>
      </c>
      <c r="T187" s="227">
        <f>S187*H187</f>
        <v>0</v>
      </c>
      <c r="U187" s="39"/>
      <c r="V187" s="39"/>
      <c r="W187" s="39"/>
      <c r="X187" s="39"/>
      <c r="Y187" s="39"/>
      <c r="Z187" s="39"/>
      <c r="AA187" s="39"/>
      <c r="AB187" s="39"/>
      <c r="AC187" s="39"/>
      <c r="AD187" s="39"/>
      <c r="AE187" s="39"/>
      <c r="AR187" s="228" t="s">
        <v>415</v>
      </c>
      <c r="AT187" s="228" t="s">
        <v>443</v>
      </c>
      <c r="AU187" s="228" t="s">
        <v>76</v>
      </c>
      <c r="AY187" s="18" t="s">
        <v>414</v>
      </c>
      <c r="BE187" s="229">
        <f>IF(N187="základní",J187,0)</f>
        <v>0</v>
      </c>
      <c r="BF187" s="229">
        <f>IF(N187="snížená",J187,0)</f>
        <v>0</v>
      </c>
      <c r="BG187" s="229">
        <f>IF(N187="zákl. přenesená",J187,0)</f>
        <v>0</v>
      </c>
      <c r="BH187" s="229">
        <f>IF(N187="sníž. přenesená",J187,0)</f>
        <v>0</v>
      </c>
      <c r="BI187" s="229">
        <f>IF(N187="nulová",J187,0)</f>
        <v>0</v>
      </c>
      <c r="BJ187" s="18" t="s">
        <v>84</v>
      </c>
      <c r="BK187" s="229">
        <f>ROUND(I187*H187,2)</f>
        <v>0</v>
      </c>
      <c r="BL187" s="18" t="s">
        <v>415</v>
      </c>
      <c r="BM187" s="228" t="s">
        <v>617</v>
      </c>
    </row>
    <row r="188" s="2" customFormat="1">
      <c r="A188" s="39"/>
      <c r="B188" s="40"/>
      <c r="C188" s="41"/>
      <c r="D188" s="230" t="s">
        <v>417</v>
      </c>
      <c r="E188" s="41"/>
      <c r="F188" s="231" t="s">
        <v>616</v>
      </c>
      <c r="G188" s="41"/>
      <c r="H188" s="41"/>
      <c r="I188" s="156"/>
      <c r="J188" s="41"/>
      <c r="K188" s="41"/>
      <c r="L188" s="45"/>
      <c r="M188" s="232"/>
      <c r="N188" s="233"/>
      <c r="O188" s="92"/>
      <c r="P188" s="92"/>
      <c r="Q188" s="92"/>
      <c r="R188" s="92"/>
      <c r="S188" s="92"/>
      <c r="T188" s="93"/>
      <c r="U188" s="39"/>
      <c r="V188" s="39"/>
      <c r="W188" s="39"/>
      <c r="X188" s="39"/>
      <c r="Y188" s="39"/>
      <c r="Z188" s="39"/>
      <c r="AA188" s="39"/>
      <c r="AB188" s="39"/>
      <c r="AC188" s="39"/>
      <c r="AD188" s="39"/>
      <c r="AE188" s="39"/>
      <c r="AT188" s="18" t="s">
        <v>417</v>
      </c>
      <c r="AU188" s="18" t="s">
        <v>76</v>
      </c>
    </row>
    <row r="189" s="2" customFormat="1" ht="16.5" customHeight="1">
      <c r="A189" s="39"/>
      <c r="B189" s="40"/>
      <c r="C189" s="234" t="s">
        <v>76</v>
      </c>
      <c r="D189" s="234" t="s">
        <v>443</v>
      </c>
      <c r="E189" s="235" t="s">
        <v>618</v>
      </c>
      <c r="F189" s="236" t="s">
        <v>619</v>
      </c>
      <c r="G189" s="237" t="s">
        <v>531</v>
      </c>
      <c r="H189" s="238">
        <v>1050</v>
      </c>
      <c r="I189" s="239"/>
      <c r="J189" s="240">
        <f>ROUND(I189*H189,2)</f>
        <v>0</v>
      </c>
      <c r="K189" s="236" t="s">
        <v>1</v>
      </c>
      <c r="L189" s="45"/>
      <c r="M189" s="241" t="s">
        <v>1</v>
      </c>
      <c r="N189" s="242" t="s">
        <v>41</v>
      </c>
      <c r="O189" s="92"/>
      <c r="P189" s="226">
        <f>O189*H189</f>
        <v>0</v>
      </c>
      <c r="Q189" s="226">
        <v>0</v>
      </c>
      <c r="R189" s="226">
        <f>Q189*H189</f>
        <v>0</v>
      </c>
      <c r="S189" s="226">
        <v>0</v>
      </c>
      <c r="T189" s="227">
        <f>S189*H189</f>
        <v>0</v>
      </c>
      <c r="U189" s="39"/>
      <c r="V189" s="39"/>
      <c r="W189" s="39"/>
      <c r="X189" s="39"/>
      <c r="Y189" s="39"/>
      <c r="Z189" s="39"/>
      <c r="AA189" s="39"/>
      <c r="AB189" s="39"/>
      <c r="AC189" s="39"/>
      <c r="AD189" s="39"/>
      <c r="AE189" s="39"/>
      <c r="AR189" s="228" t="s">
        <v>415</v>
      </c>
      <c r="AT189" s="228" t="s">
        <v>443</v>
      </c>
      <c r="AU189" s="228" t="s">
        <v>76</v>
      </c>
      <c r="AY189" s="18" t="s">
        <v>414</v>
      </c>
      <c r="BE189" s="229">
        <f>IF(N189="základní",J189,0)</f>
        <v>0</v>
      </c>
      <c r="BF189" s="229">
        <f>IF(N189="snížená",J189,0)</f>
        <v>0</v>
      </c>
      <c r="BG189" s="229">
        <f>IF(N189="zákl. přenesená",J189,0)</f>
        <v>0</v>
      </c>
      <c r="BH189" s="229">
        <f>IF(N189="sníž. přenesená",J189,0)</f>
        <v>0</v>
      </c>
      <c r="BI189" s="229">
        <f>IF(N189="nulová",J189,0)</f>
        <v>0</v>
      </c>
      <c r="BJ189" s="18" t="s">
        <v>84</v>
      </c>
      <c r="BK189" s="229">
        <f>ROUND(I189*H189,2)</f>
        <v>0</v>
      </c>
      <c r="BL189" s="18" t="s">
        <v>415</v>
      </c>
      <c r="BM189" s="228" t="s">
        <v>620</v>
      </c>
    </row>
    <row r="190" s="2" customFormat="1">
      <c r="A190" s="39"/>
      <c r="B190" s="40"/>
      <c r="C190" s="41"/>
      <c r="D190" s="230" t="s">
        <v>417</v>
      </c>
      <c r="E190" s="41"/>
      <c r="F190" s="231" t="s">
        <v>619</v>
      </c>
      <c r="G190" s="41"/>
      <c r="H190" s="41"/>
      <c r="I190" s="156"/>
      <c r="J190" s="41"/>
      <c r="K190" s="41"/>
      <c r="L190" s="45"/>
      <c r="M190" s="232"/>
      <c r="N190" s="233"/>
      <c r="O190" s="92"/>
      <c r="P190" s="92"/>
      <c r="Q190" s="92"/>
      <c r="R190" s="92"/>
      <c r="S190" s="92"/>
      <c r="T190" s="93"/>
      <c r="U190" s="39"/>
      <c r="V190" s="39"/>
      <c r="W190" s="39"/>
      <c r="X190" s="39"/>
      <c r="Y190" s="39"/>
      <c r="Z190" s="39"/>
      <c r="AA190" s="39"/>
      <c r="AB190" s="39"/>
      <c r="AC190" s="39"/>
      <c r="AD190" s="39"/>
      <c r="AE190" s="39"/>
      <c r="AT190" s="18" t="s">
        <v>417</v>
      </c>
      <c r="AU190" s="18" t="s">
        <v>76</v>
      </c>
    </row>
    <row r="191" s="2" customFormat="1" ht="16.5" customHeight="1">
      <c r="A191" s="39"/>
      <c r="B191" s="40"/>
      <c r="C191" s="234" t="s">
        <v>76</v>
      </c>
      <c r="D191" s="234" t="s">
        <v>443</v>
      </c>
      <c r="E191" s="235" t="s">
        <v>621</v>
      </c>
      <c r="F191" s="236" t="s">
        <v>622</v>
      </c>
      <c r="G191" s="237" t="s">
        <v>531</v>
      </c>
      <c r="H191" s="238">
        <v>7</v>
      </c>
      <c r="I191" s="239"/>
      <c r="J191" s="240">
        <f>ROUND(I191*H191,2)</f>
        <v>0</v>
      </c>
      <c r="K191" s="236" t="s">
        <v>1</v>
      </c>
      <c r="L191" s="45"/>
      <c r="M191" s="241" t="s">
        <v>1</v>
      </c>
      <c r="N191" s="242" t="s">
        <v>41</v>
      </c>
      <c r="O191" s="92"/>
      <c r="P191" s="226">
        <f>O191*H191</f>
        <v>0</v>
      </c>
      <c r="Q191" s="226">
        <v>0</v>
      </c>
      <c r="R191" s="226">
        <f>Q191*H191</f>
        <v>0</v>
      </c>
      <c r="S191" s="226">
        <v>0</v>
      </c>
      <c r="T191" s="227">
        <f>S191*H191</f>
        <v>0</v>
      </c>
      <c r="U191" s="39"/>
      <c r="V191" s="39"/>
      <c r="W191" s="39"/>
      <c r="X191" s="39"/>
      <c r="Y191" s="39"/>
      <c r="Z191" s="39"/>
      <c r="AA191" s="39"/>
      <c r="AB191" s="39"/>
      <c r="AC191" s="39"/>
      <c r="AD191" s="39"/>
      <c r="AE191" s="39"/>
      <c r="AR191" s="228" t="s">
        <v>415</v>
      </c>
      <c r="AT191" s="228" t="s">
        <v>443</v>
      </c>
      <c r="AU191" s="228" t="s">
        <v>76</v>
      </c>
      <c r="AY191" s="18" t="s">
        <v>414</v>
      </c>
      <c r="BE191" s="229">
        <f>IF(N191="základní",J191,0)</f>
        <v>0</v>
      </c>
      <c r="BF191" s="229">
        <f>IF(N191="snížená",J191,0)</f>
        <v>0</v>
      </c>
      <c r="BG191" s="229">
        <f>IF(N191="zákl. přenesená",J191,0)</f>
        <v>0</v>
      </c>
      <c r="BH191" s="229">
        <f>IF(N191="sníž. přenesená",J191,0)</f>
        <v>0</v>
      </c>
      <c r="BI191" s="229">
        <f>IF(N191="nulová",J191,0)</f>
        <v>0</v>
      </c>
      <c r="BJ191" s="18" t="s">
        <v>84</v>
      </c>
      <c r="BK191" s="229">
        <f>ROUND(I191*H191,2)</f>
        <v>0</v>
      </c>
      <c r="BL191" s="18" t="s">
        <v>415</v>
      </c>
      <c r="BM191" s="228" t="s">
        <v>623</v>
      </c>
    </row>
    <row r="192" s="2" customFormat="1">
      <c r="A192" s="39"/>
      <c r="B192" s="40"/>
      <c r="C192" s="41"/>
      <c r="D192" s="230" t="s">
        <v>417</v>
      </c>
      <c r="E192" s="41"/>
      <c r="F192" s="231" t="s">
        <v>622</v>
      </c>
      <c r="G192" s="41"/>
      <c r="H192" s="41"/>
      <c r="I192" s="156"/>
      <c r="J192" s="41"/>
      <c r="K192" s="41"/>
      <c r="L192" s="45"/>
      <c r="M192" s="232"/>
      <c r="N192" s="233"/>
      <c r="O192" s="92"/>
      <c r="P192" s="92"/>
      <c r="Q192" s="92"/>
      <c r="R192" s="92"/>
      <c r="S192" s="92"/>
      <c r="T192" s="93"/>
      <c r="U192" s="39"/>
      <c r="V192" s="39"/>
      <c r="W192" s="39"/>
      <c r="X192" s="39"/>
      <c r="Y192" s="39"/>
      <c r="Z192" s="39"/>
      <c r="AA192" s="39"/>
      <c r="AB192" s="39"/>
      <c r="AC192" s="39"/>
      <c r="AD192" s="39"/>
      <c r="AE192" s="39"/>
      <c r="AT192" s="18" t="s">
        <v>417</v>
      </c>
      <c r="AU192" s="18" t="s">
        <v>76</v>
      </c>
    </row>
    <row r="193" s="2" customFormat="1" ht="16.5" customHeight="1">
      <c r="A193" s="39"/>
      <c r="B193" s="40"/>
      <c r="C193" s="234" t="s">
        <v>599</v>
      </c>
      <c r="D193" s="234" t="s">
        <v>443</v>
      </c>
      <c r="E193" s="235" t="s">
        <v>624</v>
      </c>
      <c r="F193" s="236" t="s">
        <v>625</v>
      </c>
      <c r="G193" s="237" t="s">
        <v>531</v>
      </c>
      <c r="H193" s="238">
        <v>450</v>
      </c>
      <c r="I193" s="239"/>
      <c r="J193" s="240">
        <f>ROUND(I193*H193,2)</f>
        <v>0</v>
      </c>
      <c r="K193" s="236" t="s">
        <v>1</v>
      </c>
      <c r="L193" s="45"/>
      <c r="M193" s="241" t="s">
        <v>1</v>
      </c>
      <c r="N193" s="242" t="s">
        <v>41</v>
      </c>
      <c r="O193" s="92"/>
      <c r="P193" s="226">
        <f>O193*H193</f>
        <v>0</v>
      </c>
      <c r="Q193" s="226">
        <v>0</v>
      </c>
      <c r="R193" s="226">
        <f>Q193*H193</f>
        <v>0</v>
      </c>
      <c r="S193" s="226">
        <v>0</v>
      </c>
      <c r="T193" s="227">
        <f>S193*H193</f>
        <v>0</v>
      </c>
      <c r="U193" s="39"/>
      <c r="V193" s="39"/>
      <c r="W193" s="39"/>
      <c r="X193" s="39"/>
      <c r="Y193" s="39"/>
      <c r="Z193" s="39"/>
      <c r="AA193" s="39"/>
      <c r="AB193" s="39"/>
      <c r="AC193" s="39"/>
      <c r="AD193" s="39"/>
      <c r="AE193" s="39"/>
      <c r="AR193" s="228" t="s">
        <v>415</v>
      </c>
      <c r="AT193" s="228" t="s">
        <v>443</v>
      </c>
      <c r="AU193" s="228" t="s">
        <v>76</v>
      </c>
      <c r="AY193" s="18" t="s">
        <v>414</v>
      </c>
      <c r="BE193" s="229">
        <f>IF(N193="základní",J193,0)</f>
        <v>0</v>
      </c>
      <c r="BF193" s="229">
        <f>IF(N193="snížená",J193,0)</f>
        <v>0</v>
      </c>
      <c r="BG193" s="229">
        <f>IF(N193="zákl. přenesená",J193,0)</f>
        <v>0</v>
      </c>
      <c r="BH193" s="229">
        <f>IF(N193="sníž. přenesená",J193,0)</f>
        <v>0</v>
      </c>
      <c r="BI193" s="229">
        <f>IF(N193="nulová",J193,0)</f>
        <v>0</v>
      </c>
      <c r="BJ193" s="18" t="s">
        <v>84</v>
      </c>
      <c r="BK193" s="229">
        <f>ROUND(I193*H193,2)</f>
        <v>0</v>
      </c>
      <c r="BL193" s="18" t="s">
        <v>415</v>
      </c>
      <c r="BM193" s="228" t="s">
        <v>626</v>
      </c>
    </row>
    <row r="194" s="2" customFormat="1">
      <c r="A194" s="39"/>
      <c r="B194" s="40"/>
      <c r="C194" s="41"/>
      <c r="D194" s="230" t="s">
        <v>417</v>
      </c>
      <c r="E194" s="41"/>
      <c r="F194" s="231" t="s">
        <v>625</v>
      </c>
      <c r="G194" s="41"/>
      <c r="H194" s="41"/>
      <c r="I194" s="156"/>
      <c r="J194" s="41"/>
      <c r="K194" s="41"/>
      <c r="L194" s="45"/>
      <c r="M194" s="232"/>
      <c r="N194" s="233"/>
      <c r="O194" s="92"/>
      <c r="P194" s="92"/>
      <c r="Q194" s="92"/>
      <c r="R194" s="92"/>
      <c r="S194" s="92"/>
      <c r="T194" s="93"/>
      <c r="U194" s="39"/>
      <c r="V194" s="39"/>
      <c r="W194" s="39"/>
      <c r="X194" s="39"/>
      <c r="Y194" s="39"/>
      <c r="Z194" s="39"/>
      <c r="AA194" s="39"/>
      <c r="AB194" s="39"/>
      <c r="AC194" s="39"/>
      <c r="AD194" s="39"/>
      <c r="AE194" s="39"/>
      <c r="AT194" s="18" t="s">
        <v>417</v>
      </c>
      <c r="AU194" s="18" t="s">
        <v>76</v>
      </c>
    </row>
    <row r="195" s="2" customFormat="1" ht="16.5" customHeight="1">
      <c r="A195" s="39"/>
      <c r="B195" s="40"/>
      <c r="C195" s="234" t="s">
        <v>76</v>
      </c>
      <c r="D195" s="234" t="s">
        <v>443</v>
      </c>
      <c r="E195" s="235" t="s">
        <v>627</v>
      </c>
      <c r="F195" s="236" t="s">
        <v>628</v>
      </c>
      <c r="G195" s="237" t="s">
        <v>531</v>
      </c>
      <c r="H195" s="238">
        <v>15</v>
      </c>
      <c r="I195" s="239"/>
      <c r="J195" s="240">
        <f>ROUND(I195*H195,2)</f>
        <v>0</v>
      </c>
      <c r="K195" s="236" t="s">
        <v>1</v>
      </c>
      <c r="L195" s="45"/>
      <c r="M195" s="241" t="s">
        <v>1</v>
      </c>
      <c r="N195" s="242" t="s">
        <v>41</v>
      </c>
      <c r="O195" s="92"/>
      <c r="P195" s="226">
        <f>O195*H195</f>
        <v>0</v>
      </c>
      <c r="Q195" s="226">
        <v>0</v>
      </c>
      <c r="R195" s="226">
        <f>Q195*H195</f>
        <v>0</v>
      </c>
      <c r="S195" s="226">
        <v>0</v>
      </c>
      <c r="T195" s="227">
        <f>S195*H195</f>
        <v>0</v>
      </c>
      <c r="U195" s="39"/>
      <c r="V195" s="39"/>
      <c r="W195" s="39"/>
      <c r="X195" s="39"/>
      <c r="Y195" s="39"/>
      <c r="Z195" s="39"/>
      <c r="AA195" s="39"/>
      <c r="AB195" s="39"/>
      <c r="AC195" s="39"/>
      <c r="AD195" s="39"/>
      <c r="AE195" s="39"/>
      <c r="AR195" s="228" t="s">
        <v>415</v>
      </c>
      <c r="AT195" s="228" t="s">
        <v>443</v>
      </c>
      <c r="AU195" s="228" t="s">
        <v>76</v>
      </c>
      <c r="AY195" s="18" t="s">
        <v>414</v>
      </c>
      <c r="BE195" s="229">
        <f>IF(N195="základní",J195,0)</f>
        <v>0</v>
      </c>
      <c r="BF195" s="229">
        <f>IF(N195="snížená",J195,0)</f>
        <v>0</v>
      </c>
      <c r="BG195" s="229">
        <f>IF(N195="zákl. přenesená",J195,0)</f>
        <v>0</v>
      </c>
      <c r="BH195" s="229">
        <f>IF(N195="sníž. přenesená",J195,0)</f>
        <v>0</v>
      </c>
      <c r="BI195" s="229">
        <f>IF(N195="nulová",J195,0)</f>
        <v>0</v>
      </c>
      <c r="BJ195" s="18" t="s">
        <v>84</v>
      </c>
      <c r="BK195" s="229">
        <f>ROUND(I195*H195,2)</f>
        <v>0</v>
      </c>
      <c r="BL195" s="18" t="s">
        <v>415</v>
      </c>
      <c r="BM195" s="228" t="s">
        <v>629</v>
      </c>
    </row>
    <row r="196" s="2" customFormat="1">
      <c r="A196" s="39"/>
      <c r="B196" s="40"/>
      <c r="C196" s="41"/>
      <c r="D196" s="230" t="s">
        <v>417</v>
      </c>
      <c r="E196" s="41"/>
      <c r="F196" s="231" t="s">
        <v>628</v>
      </c>
      <c r="G196" s="41"/>
      <c r="H196" s="41"/>
      <c r="I196" s="156"/>
      <c r="J196" s="41"/>
      <c r="K196" s="41"/>
      <c r="L196" s="45"/>
      <c r="M196" s="232"/>
      <c r="N196" s="233"/>
      <c r="O196" s="92"/>
      <c r="P196" s="92"/>
      <c r="Q196" s="92"/>
      <c r="R196" s="92"/>
      <c r="S196" s="92"/>
      <c r="T196" s="93"/>
      <c r="U196" s="39"/>
      <c r="V196" s="39"/>
      <c r="W196" s="39"/>
      <c r="X196" s="39"/>
      <c r="Y196" s="39"/>
      <c r="Z196" s="39"/>
      <c r="AA196" s="39"/>
      <c r="AB196" s="39"/>
      <c r="AC196" s="39"/>
      <c r="AD196" s="39"/>
      <c r="AE196" s="39"/>
      <c r="AT196" s="18" t="s">
        <v>417</v>
      </c>
      <c r="AU196" s="18" t="s">
        <v>76</v>
      </c>
    </row>
    <row r="197" s="2" customFormat="1" ht="16.5" customHeight="1">
      <c r="A197" s="39"/>
      <c r="B197" s="40"/>
      <c r="C197" s="234" t="s">
        <v>76</v>
      </c>
      <c r="D197" s="234" t="s">
        <v>443</v>
      </c>
      <c r="E197" s="235" t="s">
        <v>630</v>
      </c>
      <c r="F197" s="236" t="s">
        <v>631</v>
      </c>
      <c r="G197" s="237" t="s">
        <v>632</v>
      </c>
      <c r="H197" s="238">
        <v>230</v>
      </c>
      <c r="I197" s="239"/>
      <c r="J197" s="240">
        <f>ROUND(I197*H197,2)</f>
        <v>0</v>
      </c>
      <c r="K197" s="236" t="s">
        <v>1</v>
      </c>
      <c r="L197" s="45"/>
      <c r="M197" s="241" t="s">
        <v>1</v>
      </c>
      <c r="N197" s="242" t="s">
        <v>41</v>
      </c>
      <c r="O197" s="92"/>
      <c r="P197" s="226">
        <f>O197*H197</f>
        <v>0</v>
      </c>
      <c r="Q197" s="226">
        <v>0</v>
      </c>
      <c r="R197" s="226">
        <f>Q197*H197</f>
        <v>0</v>
      </c>
      <c r="S197" s="226">
        <v>0</v>
      </c>
      <c r="T197" s="227">
        <f>S197*H197</f>
        <v>0</v>
      </c>
      <c r="U197" s="39"/>
      <c r="V197" s="39"/>
      <c r="W197" s="39"/>
      <c r="X197" s="39"/>
      <c r="Y197" s="39"/>
      <c r="Z197" s="39"/>
      <c r="AA197" s="39"/>
      <c r="AB197" s="39"/>
      <c r="AC197" s="39"/>
      <c r="AD197" s="39"/>
      <c r="AE197" s="39"/>
      <c r="AR197" s="228" t="s">
        <v>415</v>
      </c>
      <c r="AT197" s="228" t="s">
        <v>443</v>
      </c>
      <c r="AU197" s="228" t="s">
        <v>76</v>
      </c>
      <c r="AY197" s="18" t="s">
        <v>414</v>
      </c>
      <c r="BE197" s="229">
        <f>IF(N197="základní",J197,0)</f>
        <v>0</v>
      </c>
      <c r="BF197" s="229">
        <f>IF(N197="snížená",J197,0)</f>
        <v>0</v>
      </c>
      <c r="BG197" s="229">
        <f>IF(N197="zákl. přenesená",J197,0)</f>
        <v>0</v>
      </c>
      <c r="BH197" s="229">
        <f>IF(N197="sníž. přenesená",J197,0)</f>
        <v>0</v>
      </c>
      <c r="BI197" s="229">
        <f>IF(N197="nulová",J197,0)</f>
        <v>0</v>
      </c>
      <c r="BJ197" s="18" t="s">
        <v>84</v>
      </c>
      <c r="BK197" s="229">
        <f>ROUND(I197*H197,2)</f>
        <v>0</v>
      </c>
      <c r="BL197" s="18" t="s">
        <v>415</v>
      </c>
      <c r="BM197" s="228" t="s">
        <v>633</v>
      </c>
    </row>
    <row r="198" s="2" customFormat="1">
      <c r="A198" s="39"/>
      <c r="B198" s="40"/>
      <c r="C198" s="41"/>
      <c r="D198" s="230" t="s">
        <v>417</v>
      </c>
      <c r="E198" s="41"/>
      <c r="F198" s="231" t="s">
        <v>631</v>
      </c>
      <c r="G198" s="41"/>
      <c r="H198" s="41"/>
      <c r="I198" s="156"/>
      <c r="J198" s="41"/>
      <c r="K198" s="41"/>
      <c r="L198" s="45"/>
      <c r="M198" s="232"/>
      <c r="N198" s="233"/>
      <c r="O198" s="92"/>
      <c r="P198" s="92"/>
      <c r="Q198" s="92"/>
      <c r="R198" s="92"/>
      <c r="S198" s="92"/>
      <c r="T198" s="93"/>
      <c r="U198" s="39"/>
      <c r="V198" s="39"/>
      <c r="W198" s="39"/>
      <c r="X198" s="39"/>
      <c r="Y198" s="39"/>
      <c r="Z198" s="39"/>
      <c r="AA198" s="39"/>
      <c r="AB198" s="39"/>
      <c r="AC198" s="39"/>
      <c r="AD198" s="39"/>
      <c r="AE198" s="39"/>
      <c r="AT198" s="18" t="s">
        <v>417</v>
      </c>
      <c r="AU198" s="18" t="s">
        <v>76</v>
      </c>
    </row>
    <row r="199" s="2" customFormat="1" ht="33" customHeight="1">
      <c r="A199" s="39"/>
      <c r="B199" s="40"/>
      <c r="C199" s="234" t="s">
        <v>76</v>
      </c>
      <c r="D199" s="234" t="s">
        <v>443</v>
      </c>
      <c r="E199" s="235" t="s">
        <v>634</v>
      </c>
      <c r="F199" s="236" t="s">
        <v>635</v>
      </c>
      <c r="G199" s="237" t="s">
        <v>509</v>
      </c>
      <c r="H199" s="238">
        <v>5</v>
      </c>
      <c r="I199" s="239"/>
      <c r="J199" s="240">
        <f>ROUND(I199*H199,2)</f>
        <v>0</v>
      </c>
      <c r="K199" s="236" t="s">
        <v>1</v>
      </c>
      <c r="L199" s="45"/>
      <c r="M199" s="241" t="s">
        <v>1</v>
      </c>
      <c r="N199" s="242" t="s">
        <v>41</v>
      </c>
      <c r="O199" s="92"/>
      <c r="P199" s="226">
        <f>O199*H199</f>
        <v>0</v>
      </c>
      <c r="Q199" s="226">
        <v>0</v>
      </c>
      <c r="R199" s="226">
        <f>Q199*H199</f>
        <v>0</v>
      </c>
      <c r="S199" s="226">
        <v>0</v>
      </c>
      <c r="T199" s="227">
        <f>S199*H199</f>
        <v>0</v>
      </c>
      <c r="U199" s="39"/>
      <c r="V199" s="39"/>
      <c r="W199" s="39"/>
      <c r="X199" s="39"/>
      <c r="Y199" s="39"/>
      <c r="Z199" s="39"/>
      <c r="AA199" s="39"/>
      <c r="AB199" s="39"/>
      <c r="AC199" s="39"/>
      <c r="AD199" s="39"/>
      <c r="AE199" s="39"/>
      <c r="AR199" s="228" t="s">
        <v>415</v>
      </c>
      <c r="AT199" s="228" t="s">
        <v>443</v>
      </c>
      <c r="AU199" s="228" t="s">
        <v>76</v>
      </c>
      <c r="AY199" s="18" t="s">
        <v>414</v>
      </c>
      <c r="BE199" s="229">
        <f>IF(N199="základní",J199,0)</f>
        <v>0</v>
      </c>
      <c r="BF199" s="229">
        <f>IF(N199="snížená",J199,0)</f>
        <v>0</v>
      </c>
      <c r="BG199" s="229">
        <f>IF(N199="zákl. přenesená",J199,0)</f>
        <v>0</v>
      </c>
      <c r="BH199" s="229">
        <f>IF(N199="sníž. přenesená",J199,0)</f>
        <v>0</v>
      </c>
      <c r="BI199" s="229">
        <f>IF(N199="nulová",J199,0)</f>
        <v>0</v>
      </c>
      <c r="BJ199" s="18" t="s">
        <v>84</v>
      </c>
      <c r="BK199" s="229">
        <f>ROUND(I199*H199,2)</f>
        <v>0</v>
      </c>
      <c r="BL199" s="18" t="s">
        <v>415</v>
      </c>
      <c r="BM199" s="228" t="s">
        <v>636</v>
      </c>
    </row>
    <row r="200" s="2" customFormat="1">
      <c r="A200" s="39"/>
      <c r="B200" s="40"/>
      <c r="C200" s="41"/>
      <c r="D200" s="230" t="s">
        <v>417</v>
      </c>
      <c r="E200" s="41"/>
      <c r="F200" s="231" t="s">
        <v>635</v>
      </c>
      <c r="G200" s="41"/>
      <c r="H200" s="41"/>
      <c r="I200" s="156"/>
      <c r="J200" s="41"/>
      <c r="K200" s="41"/>
      <c r="L200" s="45"/>
      <c r="M200" s="232"/>
      <c r="N200" s="233"/>
      <c r="O200" s="92"/>
      <c r="P200" s="92"/>
      <c r="Q200" s="92"/>
      <c r="R200" s="92"/>
      <c r="S200" s="92"/>
      <c r="T200" s="93"/>
      <c r="U200" s="39"/>
      <c r="V200" s="39"/>
      <c r="W200" s="39"/>
      <c r="X200" s="39"/>
      <c r="Y200" s="39"/>
      <c r="Z200" s="39"/>
      <c r="AA200" s="39"/>
      <c r="AB200" s="39"/>
      <c r="AC200" s="39"/>
      <c r="AD200" s="39"/>
      <c r="AE200" s="39"/>
      <c r="AT200" s="18" t="s">
        <v>417</v>
      </c>
      <c r="AU200" s="18" t="s">
        <v>76</v>
      </c>
    </row>
    <row r="201" s="2" customFormat="1" ht="21.75" customHeight="1">
      <c r="A201" s="39"/>
      <c r="B201" s="40"/>
      <c r="C201" s="234" t="s">
        <v>76</v>
      </c>
      <c r="D201" s="234" t="s">
        <v>443</v>
      </c>
      <c r="E201" s="235" t="s">
        <v>637</v>
      </c>
      <c r="F201" s="236" t="s">
        <v>638</v>
      </c>
      <c r="G201" s="237" t="s">
        <v>509</v>
      </c>
      <c r="H201" s="238">
        <v>8</v>
      </c>
      <c r="I201" s="239"/>
      <c r="J201" s="240">
        <f>ROUND(I201*H201,2)</f>
        <v>0</v>
      </c>
      <c r="K201" s="236" t="s">
        <v>1</v>
      </c>
      <c r="L201" s="45"/>
      <c r="M201" s="241" t="s">
        <v>1</v>
      </c>
      <c r="N201" s="242" t="s">
        <v>41</v>
      </c>
      <c r="O201" s="92"/>
      <c r="P201" s="226">
        <f>O201*H201</f>
        <v>0</v>
      </c>
      <c r="Q201" s="226">
        <v>0</v>
      </c>
      <c r="R201" s="226">
        <f>Q201*H201</f>
        <v>0</v>
      </c>
      <c r="S201" s="226">
        <v>0</v>
      </c>
      <c r="T201" s="227">
        <f>S201*H201</f>
        <v>0</v>
      </c>
      <c r="U201" s="39"/>
      <c r="V201" s="39"/>
      <c r="W201" s="39"/>
      <c r="X201" s="39"/>
      <c r="Y201" s="39"/>
      <c r="Z201" s="39"/>
      <c r="AA201" s="39"/>
      <c r="AB201" s="39"/>
      <c r="AC201" s="39"/>
      <c r="AD201" s="39"/>
      <c r="AE201" s="39"/>
      <c r="AR201" s="228" t="s">
        <v>415</v>
      </c>
      <c r="AT201" s="228" t="s">
        <v>443</v>
      </c>
      <c r="AU201" s="228" t="s">
        <v>76</v>
      </c>
      <c r="AY201" s="18" t="s">
        <v>414</v>
      </c>
      <c r="BE201" s="229">
        <f>IF(N201="základní",J201,0)</f>
        <v>0</v>
      </c>
      <c r="BF201" s="229">
        <f>IF(N201="snížená",J201,0)</f>
        <v>0</v>
      </c>
      <c r="BG201" s="229">
        <f>IF(N201="zákl. přenesená",J201,0)</f>
        <v>0</v>
      </c>
      <c r="BH201" s="229">
        <f>IF(N201="sníž. přenesená",J201,0)</f>
        <v>0</v>
      </c>
      <c r="BI201" s="229">
        <f>IF(N201="nulová",J201,0)</f>
        <v>0</v>
      </c>
      <c r="BJ201" s="18" t="s">
        <v>84</v>
      </c>
      <c r="BK201" s="229">
        <f>ROUND(I201*H201,2)</f>
        <v>0</v>
      </c>
      <c r="BL201" s="18" t="s">
        <v>415</v>
      </c>
      <c r="BM201" s="228" t="s">
        <v>639</v>
      </c>
    </row>
    <row r="202" s="2" customFormat="1">
      <c r="A202" s="39"/>
      <c r="B202" s="40"/>
      <c r="C202" s="41"/>
      <c r="D202" s="230" t="s">
        <v>417</v>
      </c>
      <c r="E202" s="41"/>
      <c r="F202" s="231" t="s">
        <v>638</v>
      </c>
      <c r="G202" s="41"/>
      <c r="H202" s="41"/>
      <c r="I202" s="156"/>
      <c r="J202" s="41"/>
      <c r="K202" s="41"/>
      <c r="L202" s="45"/>
      <c r="M202" s="232"/>
      <c r="N202" s="233"/>
      <c r="O202" s="92"/>
      <c r="P202" s="92"/>
      <c r="Q202" s="92"/>
      <c r="R202" s="92"/>
      <c r="S202" s="92"/>
      <c r="T202" s="93"/>
      <c r="U202" s="39"/>
      <c r="V202" s="39"/>
      <c r="W202" s="39"/>
      <c r="X202" s="39"/>
      <c r="Y202" s="39"/>
      <c r="Z202" s="39"/>
      <c r="AA202" s="39"/>
      <c r="AB202" s="39"/>
      <c r="AC202" s="39"/>
      <c r="AD202" s="39"/>
      <c r="AE202" s="39"/>
      <c r="AT202" s="18" t="s">
        <v>417</v>
      </c>
      <c r="AU202" s="18" t="s">
        <v>76</v>
      </c>
    </row>
    <row r="203" s="2" customFormat="1" ht="21.75" customHeight="1">
      <c r="A203" s="39"/>
      <c r="B203" s="40"/>
      <c r="C203" s="234" t="s">
        <v>76</v>
      </c>
      <c r="D203" s="234" t="s">
        <v>443</v>
      </c>
      <c r="E203" s="235" t="s">
        <v>640</v>
      </c>
      <c r="F203" s="236" t="s">
        <v>641</v>
      </c>
      <c r="G203" s="237" t="s">
        <v>509</v>
      </c>
      <c r="H203" s="238">
        <v>16</v>
      </c>
      <c r="I203" s="239"/>
      <c r="J203" s="240">
        <f>ROUND(I203*H203,2)</f>
        <v>0</v>
      </c>
      <c r="K203" s="236" t="s">
        <v>1</v>
      </c>
      <c r="L203" s="45"/>
      <c r="M203" s="241" t="s">
        <v>1</v>
      </c>
      <c r="N203" s="242" t="s">
        <v>41</v>
      </c>
      <c r="O203" s="92"/>
      <c r="P203" s="226">
        <f>O203*H203</f>
        <v>0</v>
      </c>
      <c r="Q203" s="226">
        <v>0</v>
      </c>
      <c r="R203" s="226">
        <f>Q203*H203</f>
        <v>0</v>
      </c>
      <c r="S203" s="226">
        <v>0</v>
      </c>
      <c r="T203" s="227">
        <f>S203*H203</f>
        <v>0</v>
      </c>
      <c r="U203" s="39"/>
      <c r="V203" s="39"/>
      <c r="W203" s="39"/>
      <c r="X203" s="39"/>
      <c r="Y203" s="39"/>
      <c r="Z203" s="39"/>
      <c r="AA203" s="39"/>
      <c r="AB203" s="39"/>
      <c r="AC203" s="39"/>
      <c r="AD203" s="39"/>
      <c r="AE203" s="39"/>
      <c r="AR203" s="228" t="s">
        <v>415</v>
      </c>
      <c r="AT203" s="228" t="s">
        <v>443</v>
      </c>
      <c r="AU203" s="228" t="s">
        <v>76</v>
      </c>
      <c r="AY203" s="18" t="s">
        <v>414</v>
      </c>
      <c r="BE203" s="229">
        <f>IF(N203="základní",J203,0)</f>
        <v>0</v>
      </c>
      <c r="BF203" s="229">
        <f>IF(N203="snížená",J203,0)</f>
        <v>0</v>
      </c>
      <c r="BG203" s="229">
        <f>IF(N203="zákl. přenesená",J203,0)</f>
        <v>0</v>
      </c>
      <c r="BH203" s="229">
        <f>IF(N203="sníž. přenesená",J203,0)</f>
        <v>0</v>
      </c>
      <c r="BI203" s="229">
        <f>IF(N203="nulová",J203,0)</f>
        <v>0</v>
      </c>
      <c r="BJ203" s="18" t="s">
        <v>84</v>
      </c>
      <c r="BK203" s="229">
        <f>ROUND(I203*H203,2)</f>
        <v>0</v>
      </c>
      <c r="BL203" s="18" t="s">
        <v>415</v>
      </c>
      <c r="BM203" s="228" t="s">
        <v>642</v>
      </c>
    </row>
    <row r="204" s="2" customFormat="1">
      <c r="A204" s="39"/>
      <c r="B204" s="40"/>
      <c r="C204" s="41"/>
      <c r="D204" s="230" t="s">
        <v>417</v>
      </c>
      <c r="E204" s="41"/>
      <c r="F204" s="231" t="s">
        <v>641</v>
      </c>
      <c r="G204" s="41"/>
      <c r="H204" s="41"/>
      <c r="I204" s="156"/>
      <c r="J204" s="41"/>
      <c r="K204" s="41"/>
      <c r="L204" s="45"/>
      <c r="M204" s="232"/>
      <c r="N204" s="233"/>
      <c r="O204" s="92"/>
      <c r="P204" s="92"/>
      <c r="Q204" s="92"/>
      <c r="R204" s="92"/>
      <c r="S204" s="92"/>
      <c r="T204" s="93"/>
      <c r="U204" s="39"/>
      <c r="V204" s="39"/>
      <c r="W204" s="39"/>
      <c r="X204" s="39"/>
      <c r="Y204" s="39"/>
      <c r="Z204" s="39"/>
      <c r="AA204" s="39"/>
      <c r="AB204" s="39"/>
      <c r="AC204" s="39"/>
      <c r="AD204" s="39"/>
      <c r="AE204" s="39"/>
      <c r="AT204" s="18" t="s">
        <v>417</v>
      </c>
      <c r="AU204" s="18" t="s">
        <v>76</v>
      </c>
    </row>
    <row r="205" s="2" customFormat="1" ht="33" customHeight="1">
      <c r="A205" s="39"/>
      <c r="B205" s="40"/>
      <c r="C205" s="234" t="s">
        <v>76</v>
      </c>
      <c r="D205" s="234" t="s">
        <v>443</v>
      </c>
      <c r="E205" s="235" t="s">
        <v>643</v>
      </c>
      <c r="F205" s="236" t="s">
        <v>644</v>
      </c>
      <c r="G205" s="237" t="s">
        <v>509</v>
      </c>
      <c r="H205" s="238">
        <v>8</v>
      </c>
      <c r="I205" s="239"/>
      <c r="J205" s="240">
        <f>ROUND(I205*H205,2)</f>
        <v>0</v>
      </c>
      <c r="K205" s="236" t="s">
        <v>1</v>
      </c>
      <c r="L205" s="45"/>
      <c r="M205" s="241" t="s">
        <v>1</v>
      </c>
      <c r="N205" s="242" t="s">
        <v>41</v>
      </c>
      <c r="O205" s="92"/>
      <c r="P205" s="226">
        <f>O205*H205</f>
        <v>0</v>
      </c>
      <c r="Q205" s="226">
        <v>0</v>
      </c>
      <c r="R205" s="226">
        <f>Q205*H205</f>
        <v>0</v>
      </c>
      <c r="S205" s="226">
        <v>0</v>
      </c>
      <c r="T205" s="227">
        <f>S205*H205</f>
        <v>0</v>
      </c>
      <c r="U205" s="39"/>
      <c r="V205" s="39"/>
      <c r="W205" s="39"/>
      <c r="X205" s="39"/>
      <c r="Y205" s="39"/>
      <c r="Z205" s="39"/>
      <c r="AA205" s="39"/>
      <c r="AB205" s="39"/>
      <c r="AC205" s="39"/>
      <c r="AD205" s="39"/>
      <c r="AE205" s="39"/>
      <c r="AR205" s="228" t="s">
        <v>415</v>
      </c>
      <c r="AT205" s="228" t="s">
        <v>443</v>
      </c>
      <c r="AU205" s="228" t="s">
        <v>76</v>
      </c>
      <c r="AY205" s="18" t="s">
        <v>414</v>
      </c>
      <c r="BE205" s="229">
        <f>IF(N205="základní",J205,0)</f>
        <v>0</v>
      </c>
      <c r="BF205" s="229">
        <f>IF(N205="snížená",J205,0)</f>
        <v>0</v>
      </c>
      <c r="BG205" s="229">
        <f>IF(N205="zákl. přenesená",J205,0)</f>
        <v>0</v>
      </c>
      <c r="BH205" s="229">
        <f>IF(N205="sníž. přenesená",J205,0)</f>
        <v>0</v>
      </c>
      <c r="BI205" s="229">
        <f>IF(N205="nulová",J205,0)</f>
        <v>0</v>
      </c>
      <c r="BJ205" s="18" t="s">
        <v>84</v>
      </c>
      <c r="BK205" s="229">
        <f>ROUND(I205*H205,2)</f>
        <v>0</v>
      </c>
      <c r="BL205" s="18" t="s">
        <v>415</v>
      </c>
      <c r="BM205" s="228" t="s">
        <v>645</v>
      </c>
    </row>
    <row r="206" s="2" customFormat="1">
      <c r="A206" s="39"/>
      <c r="B206" s="40"/>
      <c r="C206" s="41"/>
      <c r="D206" s="230" t="s">
        <v>417</v>
      </c>
      <c r="E206" s="41"/>
      <c r="F206" s="231" t="s">
        <v>644</v>
      </c>
      <c r="G206" s="41"/>
      <c r="H206" s="41"/>
      <c r="I206" s="156"/>
      <c r="J206" s="41"/>
      <c r="K206" s="41"/>
      <c r="L206" s="45"/>
      <c r="M206" s="232"/>
      <c r="N206" s="233"/>
      <c r="O206" s="92"/>
      <c r="P206" s="92"/>
      <c r="Q206" s="92"/>
      <c r="R206" s="92"/>
      <c r="S206" s="92"/>
      <c r="T206" s="93"/>
      <c r="U206" s="39"/>
      <c r="V206" s="39"/>
      <c r="W206" s="39"/>
      <c r="X206" s="39"/>
      <c r="Y206" s="39"/>
      <c r="Z206" s="39"/>
      <c r="AA206" s="39"/>
      <c r="AB206" s="39"/>
      <c r="AC206" s="39"/>
      <c r="AD206" s="39"/>
      <c r="AE206" s="39"/>
      <c r="AT206" s="18" t="s">
        <v>417</v>
      </c>
      <c r="AU206" s="18" t="s">
        <v>76</v>
      </c>
    </row>
    <row r="207" s="2" customFormat="1" ht="33" customHeight="1">
      <c r="A207" s="39"/>
      <c r="B207" s="40"/>
      <c r="C207" s="234" t="s">
        <v>76</v>
      </c>
      <c r="D207" s="234" t="s">
        <v>443</v>
      </c>
      <c r="E207" s="235" t="s">
        <v>646</v>
      </c>
      <c r="F207" s="236" t="s">
        <v>647</v>
      </c>
      <c r="G207" s="237" t="s">
        <v>509</v>
      </c>
      <c r="H207" s="238">
        <v>8</v>
      </c>
      <c r="I207" s="239"/>
      <c r="J207" s="240">
        <f>ROUND(I207*H207,2)</f>
        <v>0</v>
      </c>
      <c r="K207" s="236" t="s">
        <v>1</v>
      </c>
      <c r="L207" s="45"/>
      <c r="M207" s="241" t="s">
        <v>1</v>
      </c>
      <c r="N207" s="242" t="s">
        <v>41</v>
      </c>
      <c r="O207" s="92"/>
      <c r="P207" s="226">
        <f>O207*H207</f>
        <v>0</v>
      </c>
      <c r="Q207" s="226">
        <v>0</v>
      </c>
      <c r="R207" s="226">
        <f>Q207*H207</f>
        <v>0</v>
      </c>
      <c r="S207" s="226">
        <v>0</v>
      </c>
      <c r="T207" s="227">
        <f>S207*H207</f>
        <v>0</v>
      </c>
      <c r="U207" s="39"/>
      <c r="V207" s="39"/>
      <c r="W207" s="39"/>
      <c r="X207" s="39"/>
      <c r="Y207" s="39"/>
      <c r="Z207" s="39"/>
      <c r="AA207" s="39"/>
      <c r="AB207" s="39"/>
      <c r="AC207" s="39"/>
      <c r="AD207" s="39"/>
      <c r="AE207" s="39"/>
      <c r="AR207" s="228" t="s">
        <v>415</v>
      </c>
      <c r="AT207" s="228" t="s">
        <v>443</v>
      </c>
      <c r="AU207" s="228" t="s">
        <v>76</v>
      </c>
      <c r="AY207" s="18" t="s">
        <v>414</v>
      </c>
      <c r="BE207" s="229">
        <f>IF(N207="základní",J207,0)</f>
        <v>0</v>
      </c>
      <c r="BF207" s="229">
        <f>IF(N207="snížená",J207,0)</f>
        <v>0</v>
      </c>
      <c r="BG207" s="229">
        <f>IF(N207="zákl. přenesená",J207,0)</f>
        <v>0</v>
      </c>
      <c r="BH207" s="229">
        <f>IF(N207="sníž. přenesená",J207,0)</f>
        <v>0</v>
      </c>
      <c r="BI207" s="229">
        <f>IF(N207="nulová",J207,0)</f>
        <v>0</v>
      </c>
      <c r="BJ207" s="18" t="s">
        <v>84</v>
      </c>
      <c r="BK207" s="229">
        <f>ROUND(I207*H207,2)</f>
        <v>0</v>
      </c>
      <c r="BL207" s="18" t="s">
        <v>415</v>
      </c>
      <c r="BM207" s="228" t="s">
        <v>648</v>
      </c>
    </row>
    <row r="208" s="2" customFormat="1">
      <c r="A208" s="39"/>
      <c r="B208" s="40"/>
      <c r="C208" s="41"/>
      <c r="D208" s="230" t="s">
        <v>417</v>
      </c>
      <c r="E208" s="41"/>
      <c r="F208" s="231" t="s">
        <v>647</v>
      </c>
      <c r="G208" s="41"/>
      <c r="H208" s="41"/>
      <c r="I208" s="156"/>
      <c r="J208" s="41"/>
      <c r="K208" s="41"/>
      <c r="L208" s="45"/>
      <c r="M208" s="232"/>
      <c r="N208" s="233"/>
      <c r="O208" s="92"/>
      <c r="P208" s="92"/>
      <c r="Q208" s="92"/>
      <c r="R208" s="92"/>
      <c r="S208" s="92"/>
      <c r="T208" s="93"/>
      <c r="U208" s="39"/>
      <c r="V208" s="39"/>
      <c r="W208" s="39"/>
      <c r="X208" s="39"/>
      <c r="Y208" s="39"/>
      <c r="Z208" s="39"/>
      <c r="AA208" s="39"/>
      <c r="AB208" s="39"/>
      <c r="AC208" s="39"/>
      <c r="AD208" s="39"/>
      <c r="AE208" s="39"/>
      <c r="AT208" s="18" t="s">
        <v>417</v>
      </c>
      <c r="AU208" s="18" t="s">
        <v>76</v>
      </c>
    </row>
    <row r="209" s="2" customFormat="1" ht="33" customHeight="1">
      <c r="A209" s="39"/>
      <c r="B209" s="40"/>
      <c r="C209" s="234" t="s">
        <v>76</v>
      </c>
      <c r="D209" s="234" t="s">
        <v>443</v>
      </c>
      <c r="E209" s="235" t="s">
        <v>649</v>
      </c>
      <c r="F209" s="236" t="s">
        <v>650</v>
      </c>
      <c r="G209" s="237" t="s">
        <v>509</v>
      </c>
      <c r="H209" s="238">
        <v>120</v>
      </c>
      <c r="I209" s="239"/>
      <c r="J209" s="240">
        <f>ROUND(I209*H209,2)</f>
        <v>0</v>
      </c>
      <c r="K209" s="236" t="s">
        <v>1</v>
      </c>
      <c r="L209" s="45"/>
      <c r="M209" s="241" t="s">
        <v>1</v>
      </c>
      <c r="N209" s="242" t="s">
        <v>41</v>
      </c>
      <c r="O209" s="92"/>
      <c r="P209" s="226">
        <f>O209*H209</f>
        <v>0</v>
      </c>
      <c r="Q209" s="226">
        <v>0</v>
      </c>
      <c r="R209" s="226">
        <f>Q209*H209</f>
        <v>0</v>
      </c>
      <c r="S209" s="226">
        <v>0</v>
      </c>
      <c r="T209" s="227">
        <f>S209*H209</f>
        <v>0</v>
      </c>
      <c r="U209" s="39"/>
      <c r="V209" s="39"/>
      <c r="W209" s="39"/>
      <c r="X209" s="39"/>
      <c r="Y209" s="39"/>
      <c r="Z209" s="39"/>
      <c r="AA209" s="39"/>
      <c r="AB209" s="39"/>
      <c r="AC209" s="39"/>
      <c r="AD209" s="39"/>
      <c r="AE209" s="39"/>
      <c r="AR209" s="228" t="s">
        <v>415</v>
      </c>
      <c r="AT209" s="228" t="s">
        <v>443</v>
      </c>
      <c r="AU209" s="228" t="s">
        <v>76</v>
      </c>
      <c r="AY209" s="18" t="s">
        <v>414</v>
      </c>
      <c r="BE209" s="229">
        <f>IF(N209="základní",J209,0)</f>
        <v>0</v>
      </c>
      <c r="BF209" s="229">
        <f>IF(N209="snížená",J209,0)</f>
        <v>0</v>
      </c>
      <c r="BG209" s="229">
        <f>IF(N209="zákl. přenesená",J209,0)</f>
        <v>0</v>
      </c>
      <c r="BH209" s="229">
        <f>IF(N209="sníž. přenesená",J209,0)</f>
        <v>0</v>
      </c>
      <c r="BI209" s="229">
        <f>IF(N209="nulová",J209,0)</f>
        <v>0</v>
      </c>
      <c r="BJ209" s="18" t="s">
        <v>84</v>
      </c>
      <c r="BK209" s="229">
        <f>ROUND(I209*H209,2)</f>
        <v>0</v>
      </c>
      <c r="BL209" s="18" t="s">
        <v>415</v>
      </c>
      <c r="BM209" s="228" t="s">
        <v>651</v>
      </c>
    </row>
    <row r="210" s="2" customFormat="1">
      <c r="A210" s="39"/>
      <c r="B210" s="40"/>
      <c r="C210" s="41"/>
      <c r="D210" s="230" t="s">
        <v>417</v>
      </c>
      <c r="E210" s="41"/>
      <c r="F210" s="231" t="s">
        <v>650</v>
      </c>
      <c r="G210" s="41"/>
      <c r="H210" s="41"/>
      <c r="I210" s="156"/>
      <c r="J210" s="41"/>
      <c r="K210" s="41"/>
      <c r="L210" s="45"/>
      <c r="M210" s="232"/>
      <c r="N210" s="233"/>
      <c r="O210" s="92"/>
      <c r="P210" s="92"/>
      <c r="Q210" s="92"/>
      <c r="R210" s="92"/>
      <c r="S210" s="92"/>
      <c r="T210" s="93"/>
      <c r="U210" s="39"/>
      <c r="V210" s="39"/>
      <c r="W210" s="39"/>
      <c r="X210" s="39"/>
      <c r="Y210" s="39"/>
      <c r="Z210" s="39"/>
      <c r="AA210" s="39"/>
      <c r="AB210" s="39"/>
      <c r="AC210" s="39"/>
      <c r="AD210" s="39"/>
      <c r="AE210" s="39"/>
      <c r="AT210" s="18" t="s">
        <v>417</v>
      </c>
      <c r="AU210" s="18" t="s">
        <v>76</v>
      </c>
    </row>
    <row r="211" s="2" customFormat="1" ht="33" customHeight="1">
      <c r="A211" s="39"/>
      <c r="B211" s="40"/>
      <c r="C211" s="234" t="s">
        <v>76</v>
      </c>
      <c r="D211" s="234" t="s">
        <v>443</v>
      </c>
      <c r="E211" s="235" t="s">
        <v>652</v>
      </c>
      <c r="F211" s="236" t="s">
        <v>653</v>
      </c>
      <c r="G211" s="237" t="s">
        <v>509</v>
      </c>
      <c r="H211" s="238">
        <v>18</v>
      </c>
      <c r="I211" s="239"/>
      <c r="J211" s="240">
        <f>ROUND(I211*H211,2)</f>
        <v>0</v>
      </c>
      <c r="K211" s="236" t="s">
        <v>1</v>
      </c>
      <c r="L211" s="45"/>
      <c r="M211" s="241" t="s">
        <v>1</v>
      </c>
      <c r="N211" s="242" t="s">
        <v>41</v>
      </c>
      <c r="O211" s="92"/>
      <c r="P211" s="226">
        <f>O211*H211</f>
        <v>0</v>
      </c>
      <c r="Q211" s="226">
        <v>0</v>
      </c>
      <c r="R211" s="226">
        <f>Q211*H211</f>
        <v>0</v>
      </c>
      <c r="S211" s="226">
        <v>0</v>
      </c>
      <c r="T211" s="227">
        <f>S211*H211</f>
        <v>0</v>
      </c>
      <c r="U211" s="39"/>
      <c r="V211" s="39"/>
      <c r="W211" s="39"/>
      <c r="X211" s="39"/>
      <c r="Y211" s="39"/>
      <c r="Z211" s="39"/>
      <c r="AA211" s="39"/>
      <c r="AB211" s="39"/>
      <c r="AC211" s="39"/>
      <c r="AD211" s="39"/>
      <c r="AE211" s="39"/>
      <c r="AR211" s="228" t="s">
        <v>415</v>
      </c>
      <c r="AT211" s="228" t="s">
        <v>443</v>
      </c>
      <c r="AU211" s="228" t="s">
        <v>76</v>
      </c>
      <c r="AY211" s="18" t="s">
        <v>414</v>
      </c>
      <c r="BE211" s="229">
        <f>IF(N211="základní",J211,0)</f>
        <v>0</v>
      </c>
      <c r="BF211" s="229">
        <f>IF(N211="snížená",J211,0)</f>
        <v>0</v>
      </c>
      <c r="BG211" s="229">
        <f>IF(N211="zákl. přenesená",J211,0)</f>
        <v>0</v>
      </c>
      <c r="BH211" s="229">
        <f>IF(N211="sníž. přenesená",J211,0)</f>
        <v>0</v>
      </c>
      <c r="BI211" s="229">
        <f>IF(N211="nulová",J211,0)</f>
        <v>0</v>
      </c>
      <c r="BJ211" s="18" t="s">
        <v>84</v>
      </c>
      <c r="BK211" s="229">
        <f>ROUND(I211*H211,2)</f>
        <v>0</v>
      </c>
      <c r="BL211" s="18" t="s">
        <v>415</v>
      </c>
      <c r="BM211" s="228" t="s">
        <v>654</v>
      </c>
    </row>
    <row r="212" s="2" customFormat="1">
      <c r="A212" s="39"/>
      <c r="B212" s="40"/>
      <c r="C212" s="41"/>
      <c r="D212" s="230" t="s">
        <v>417</v>
      </c>
      <c r="E212" s="41"/>
      <c r="F212" s="231" t="s">
        <v>653</v>
      </c>
      <c r="G212" s="41"/>
      <c r="H212" s="41"/>
      <c r="I212" s="156"/>
      <c r="J212" s="41"/>
      <c r="K212" s="41"/>
      <c r="L212" s="45"/>
      <c r="M212" s="232"/>
      <c r="N212" s="233"/>
      <c r="O212" s="92"/>
      <c r="P212" s="92"/>
      <c r="Q212" s="92"/>
      <c r="R212" s="92"/>
      <c r="S212" s="92"/>
      <c r="T212" s="93"/>
      <c r="U212" s="39"/>
      <c r="V212" s="39"/>
      <c r="W212" s="39"/>
      <c r="X212" s="39"/>
      <c r="Y212" s="39"/>
      <c r="Z212" s="39"/>
      <c r="AA212" s="39"/>
      <c r="AB212" s="39"/>
      <c r="AC212" s="39"/>
      <c r="AD212" s="39"/>
      <c r="AE212" s="39"/>
      <c r="AT212" s="18" t="s">
        <v>417</v>
      </c>
      <c r="AU212" s="18" t="s">
        <v>76</v>
      </c>
    </row>
    <row r="213" s="2" customFormat="1" ht="21.75" customHeight="1">
      <c r="A213" s="39"/>
      <c r="B213" s="40"/>
      <c r="C213" s="234" t="s">
        <v>76</v>
      </c>
      <c r="D213" s="234" t="s">
        <v>443</v>
      </c>
      <c r="E213" s="235" t="s">
        <v>655</v>
      </c>
      <c r="F213" s="236" t="s">
        <v>656</v>
      </c>
      <c r="G213" s="237" t="s">
        <v>509</v>
      </c>
      <c r="H213" s="238">
        <v>30</v>
      </c>
      <c r="I213" s="239"/>
      <c r="J213" s="240">
        <f>ROUND(I213*H213,2)</f>
        <v>0</v>
      </c>
      <c r="K213" s="236" t="s">
        <v>1</v>
      </c>
      <c r="L213" s="45"/>
      <c r="M213" s="241" t="s">
        <v>1</v>
      </c>
      <c r="N213" s="242" t="s">
        <v>41</v>
      </c>
      <c r="O213" s="92"/>
      <c r="P213" s="226">
        <f>O213*H213</f>
        <v>0</v>
      </c>
      <c r="Q213" s="226">
        <v>0</v>
      </c>
      <c r="R213" s="226">
        <f>Q213*H213</f>
        <v>0</v>
      </c>
      <c r="S213" s="226">
        <v>0</v>
      </c>
      <c r="T213" s="227">
        <f>S213*H213</f>
        <v>0</v>
      </c>
      <c r="U213" s="39"/>
      <c r="V213" s="39"/>
      <c r="W213" s="39"/>
      <c r="X213" s="39"/>
      <c r="Y213" s="39"/>
      <c r="Z213" s="39"/>
      <c r="AA213" s="39"/>
      <c r="AB213" s="39"/>
      <c r="AC213" s="39"/>
      <c r="AD213" s="39"/>
      <c r="AE213" s="39"/>
      <c r="AR213" s="228" t="s">
        <v>415</v>
      </c>
      <c r="AT213" s="228" t="s">
        <v>443</v>
      </c>
      <c r="AU213" s="228" t="s">
        <v>76</v>
      </c>
      <c r="AY213" s="18" t="s">
        <v>414</v>
      </c>
      <c r="BE213" s="229">
        <f>IF(N213="základní",J213,0)</f>
        <v>0</v>
      </c>
      <c r="BF213" s="229">
        <f>IF(N213="snížená",J213,0)</f>
        <v>0</v>
      </c>
      <c r="BG213" s="229">
        <f>IF(N213="zákl. přenesená",J213,0)</f>
        <v>0</v>
      </c>
      <c r="BH213" s="229">
        <f>IF(N213="sníž. přenesená",J213,0)</f>
        <v>0</v>
      </c>
      <c r="BI213" s="229">
        <f>IF(N213="nulová",J213,0)</f>
        <v>0</v>
      </c>
      <c r="BJ213" s="18" t="s">
        <v>84</v>
      </c>
      <c r="BK213" s="229">
        <f>ROUND(I213*H213,2)</f>
        <v>0</v>
      </c>
      <c r="BL213" s="18" t="s">
        <v>415</v>
      </c>
      <c r="BM213" s="228" t="s">
        <v>657</v>
      </c>
    </row>
    <row r="214" s="2" customFormat="1">
      <c r="A214" s="39"/>
      <c r="B214" s="40"/>
      <c r="C214" s="41"/>
      <c r="D214" s="230" t="s">
        <v>417</v>
      </c>
      <c r="E214" s="41"/>
      <c r="F214" s="231" t="s">
        <v>656</v>
      </c>
      <c r="G214" s="41"/>
      <c r="H214" s="41"/>
      <c r="I214" s="156"/>
      <c r="J214" s="41"/>
      <c r="K214" s="41"/>
      <c r="L214" s="45"/>
      <c r="M214" s="232"/>
      <c r="N214" s="233"/>
      <c r="O214" s="92"/>
      <c r="P214" s="92"/>
      <c r="Q214" s="92"/>
      <c r="R214" s="92"/>
      <c r="S214" s="92"/>
      <c r="T214" s="93"/>
      <c r="U214" s="39"/>
      <c r="V214" s="39"/>
      <c r="W214" s="39"/>
      <c r="X214" s="39"/>
      <c r="Y214" s="39"/>
      <c r="Z214" s="39"/>
      <c r="AA214" s="39"/>
      <c r="AB214" s="39"/>
      <c r="AC214" s="39"/>
      <c r="AD214" s="39"/>
      <c r="AE214" s="39"/>
      <c r="AT214" s="18" t="s">
        <v>417</v>
      </c>
      <c r="AU214" s="18" t="s">
        <v>76</v>
      </c>
    </row>
    <row r="215" s="2" customFormat="1" ht="21.75" customHeight="1">
      <c r="A215" s="39"/>
      <c r="B215" s="40"/>
      <c r="C215" s="234" t="s">
        <v>76</v>
      </c>
      <c r="D215" s="234" t="s">
        <v>443</v>
      </c>
      <c r="E215" s="235" t="s">
        <v>658</v>
      </c>
      <c r="F215" s="236" t="s">
        <v>659</v>
      </c>
      <c r="G215" s="237" t="s">
        <v>531</v>
      </c>
      <c r="H215" s="238">
        <v>24</v>
      </c>
      <c r="I215" s="239"/>
      <c r="J215" s="240">
        <f>ROUND(I215*H215,2)</f>
        <v>0</v>
      </c>
      <c r="K215" s="236" t="s">
        <v>1</v>
      </c>
      <c r="L215" s="45"/>
      <c r="M215" s="241" t="s">
        <v>1</v>
      </c>
      <c r="N215" s="242" t="s">
        <v>41</v>
      </c>
      <c r="O215" s="92"/>
      <c r="P215" s="226">
        <f>O215*H215</f>
        <v>0</v>
      </c>
      <c r="Q215" s="226">
        <v>0</v>
      </c>
      <c r="R215" s="226">
        <f>Q215*H215</f>
        <v>0</v>
      </c>
      <c r="S215" s="226">
        <v>0</v>
      </c>
      <c r="T215" s="227">
        <f>S215*H215</f>
        <v>0</v>
      </c>
      <c r="U215" s="39"/>
      <c r="V215" s="39"/>
      <c r="W215" s="39"/>
      <c r="X215" s="39"/>
      <c r="Y215" s="39"/>
      <c r="Z215" s="39"/>
      <c r="AA215" s="39"/>
      <c r="AB215" s="39"/>
      <c r="AC215" s="39"/>
      <c r="AD215" s="39"/>
      <c r="AE215" s="39"/>
      <c r="AR215" s="228" t="s">
        <v>415</v>
      </c>
      <c r="AT215" s="228" t="s">
        <v>443</v>
      </c>
      <c r="AU215" s="228" t="s">
        <v>76</v>
      </c>
      <c r="AY215" s="18" t="s">
        <v>414</v>
      </c>
      <c r="BE215" s="229">
        <f>IF(N215="základní",J215,0)</f>
        <v>0</v>
      </c>
      <c r="BF215" s="229">
        <f>IF(N215="snížená",J215,0)</f>
        <v>0</v>
      </c>
      <c r="BG215" s="229">
        <f>IF(N215="zákl. přenesená",J215,0)</f>
        <v>0</v>
      </c>
      <c r="BH215" s="229">
        <f>IF(N215="sníž. přenesená",J215,0)</f>
        <v>0</v>
      </c>
      <c r="BI215" s="229">
        <f>IF(N215="nulová",J215,0)</f>
        <v>0</v>
      </c>
      <c r="BJ215" s="18" t="s">
        <v>84</v>
      </c>
      <c r="BK215" s="229">
        <f>ROUND(I215*H215,2)</f>
        <v>0</v>
      </c>
      <c r="BL215" s="18" t="s">
        <v>415</v>
      </c>
      <c r="BM215" s="228" t="s">
        <v>660</v>
      </c>
    </row>
    <row r="216" s="2" customFormat="1">
      <c r="A216" s="39"/>
      <c r="B216" s="40"/>
      <c r="C216" s="41"/>
      <c r="D216" s="230" t="s">
        <v>417</v>
      </c>
      <c r="E216" s="41"/>
      <c r="F216" s="231" t="s">
        <v>659</v>
      </c>
      <c r="G216" s="41"/>
      <c r="H216" s="41"/>
      <c r="I216" s="156"/>
      <c r="J216" s="41"/>
      <c r="K216" s="41"/>
      <c r="L216" s="45"/>
      <c r="M216" s="243"/>
      <c r="N216" s="244"/>
      <c r="O216" s="245"/>
      <c r="P216" s="245"/>
      <c r="Q216" s="245"/>
      <c r="R216" s="245"/>
      <c r="S216" s="245"/>
      <c r="T216" s="246"/>
      <c r="U216" s="39"/>
      <c r="V216" s="39"/>
      <c r="W216" s="39"/>
      <c r="X216" s="39"/>
      <c r="Y216" s="39"/>
      <c r="Z216" s="39"/>
      <c r="AA216" s="39"/>
      <c r="AB216" s="39"/>
      <c r="AC216" s="39"/>
      <c r="AD216" s="39"/>
      <c r="AE216" s="39"/>
      <c r="AT216" s="18" t="s">
        <v>417</v>
      </c>
      <c r="AU216" s="18" t="s">
        <v>76</v>
      </c>
    </row>
    <row r="217" s="2" customFormat="1" ht="6.96" customHeight="1">
      <c r="A217" s="39"/>
      <c r="B217" s="67"/>
      <c r="C217" s="68"/>
      <c r="D217" s="68"/>
      <c r="E217" s="68"/>
      <c r="F217" s="68"/>
      <c r="G217" s="68"/>
      <c r="H217" s="68"/>
      <c r="I217" s="194"/>
      <c r="J217" s="68"/>
      <c r="K217" s="68"/>
      <c r="L217" s="45"/>
      <c r="M217" s="39"/>
      <c r="O217" s="39"/>
      <c r="P217" s="39"/>
      <c r="Q217" s="39"/>
      <c r="R217" s="39"/>
      <c r="S217" s="39"/>
      <c r="T217" s="39"/>
      <c r="U217" s="39"/>
      <c r="V217" s="39"/>
      <c r="W217" s="39"/>
      <c r="X217" s="39"/>
      <c r="Y217" s="39"/>
      <c r="Z217" s="39"/>
      <c r="AA217" s="39"/>
      <c r="AB217" s="39"/>
      <c r="AC217" s="39"/>
      <c r="AD217" s="39"/>
      <c r="AE217" s="39"/>
    </row>
  </sheetData>
  <sheetProtection sheet="1" autoFilter="0" formatColumns="0" formatRows="0" objects="1" scenarios="1" spinCount="100000" saltValue="h4NjddRhAsqInBGiYFGu5hSxy0sRj9kORrRrXf1ncfCv7/QsVxTgTfENvkEKNt5r9bGCZFy4+mRuHW26jhBSng==" hashValue="yDYJSppXdzlzO8uV/N+AObrc5wX+uL1LxdMhYa7EsIYWOZIlAEGbLQxn+io2YKEnl6epGiX6/kWCp1GPxL0zZA==" algorithmName="SHA-512" password="CC35"/>
  <autoFilter ref="C115:K216"/>
  <mergeCells count="9">
    <mergeCell ref="E7:H7"/>
    <mergeCell ref="E9:H9"/>
    <mergeCell ref="E18:H18"/>
    <mergeCell ref="E27:H27"/>
    <mergeCell ref="E85:H85"/>
    <mergeCell ref="E87:H87"/>
    <mergeCell ref="E106:H106"/>
    <mergeCell ref="E108:H108"/>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4.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92</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2" customFormat="1" ht="12" customHeight="1">
      <c r="A8" s="39"/>
      <c r="B8" s="45"/>
      <c r="C8" s="39"/>
      <c r="D8" s="154" t="s">
        <v>389</v>
      </c>
      <c r="E8" s="39"/>
      <c r="F8" s="39"/>
      <c r="G8" s="39"/>
      <c r="H8" s="39"/>
      <c r="I8" s="156"/>
      <c r="J8" s="39"/>
      <c r="K8" s="39"/>
      <c r="L8" s="64"/>
      <c r="S8" s="39"/>
      <c r="T8" s="39"/>
      <c r="U8" s="39"/>
      <c r="V8" s="39"/>
      <c r="W8" s="39"/>
      <c r="X8" s="39"/>
      <c r="Y8" s="39"/>
      <c r="Z8" s="39"/>
      <c r="AA8" s="39"/>
      <c r="AB8" s="39"/>
      <c r="AC8" s="39"/>
      <c r="AD8" s="39"/>
      <c r="AE8" s="39"/>
    </row>
    <row r="9" s="2" customFormat="1" ht="24.75" customHeight="1">
      <c r="A9" s="39"/>
      <c r="B9" s="45"/>
      <c r="C9" s="39"/>
      <c r="D9" s="39"/>
      <c r="E9" s="157" t="s">
        <v>661</v>
      </c>
      <c r="F9" s="39"/>
      <c r="G9" s="39"/>
      <c r="H9" s="39"/>
      <c r="I9" s="156"/>
      <c r="J9" s="39"/>
      <c r="K9" s="39"/>
      <c r="L9" s="64"/>
      <c r="S9" s="39"/>
      <c r="T9" s="39"/>
      <c r="U9" s="39"/>
      <c r="V9" s="39"/>
      <c r="W9" s="39"/>
      <c r="X9" s="39"/>
      <c r="Y9" s="39"/>
      <c r="Z9" s="39"/>
      <c r="AA9" s="39"/>
      <c r="AB9" s="39"/>
      <c r="AC9" s="39"/>
      <c r="AD9" s="39"/>
      <c r="AE9" s="39"/>
    </row>
    <row r="10" s="2" customFormat="1">
      <c r="A10" s="39"/>
      <c r="B10" s="45"/>
      <c r="C10" s="39"/>
      <c r="D10" s="39"/>
      <c r="E10" s="39"/>
      <c r="F10" s="39"/>
      <c r="G10" s="39"/>
      <c r="H10" s="39"/>
      <c r="I10" s="156"/>
      <c r="J10" s="39"/>
      <c r="K10" s="39"/>
      <c r="L10" s="64"/>
      <c r="S10" s="39"/>
      <c r="T10" s="39"/>
      <c r="U10" s="39"/>
      <c r="V10" s="39"/>
      <c r="W10" s="39"/>
      <c r="X10" s="39"/>
      <c r="Y10" s="39"/>
      <c r="Z10" s="39"/>
      <c r="AA10" s="39"/>
      <c r="AB10" s="39"/>
      <c r="AC10" s="39"/>
      <c r="AD10" s="39"/>
      <c r="AE10" s="39"/>
    </row>
    <row r="11" s="2" customFormat="1" ht="12" customHeight="1">
      <c r="A11" s="39"/>
      <c r="B11" s="45"/>
      <c r="C11" s="39"/>
      <c r="D11" s="154" t="s">
        <v>18</v>
      </c>
      <c r="E11" s="39"/>
      <c r="F11" s="142" t="s">
        <v>1</v>
      </c>
      <c r="G11" s="39"/>
      <c r="H11" s="39"/>
      <c r="I11" s="158" t="s">
        <v>19</v>
      </c>
      <c r="J11" s="142" t="s">
        <v>1</v>
      </c>
      <c r="K11" s="39"/>
      <c r="L11" s="64"/>
      <c r="S11" s="39"/>
      <c r="T11" s="39"/>
      <c r="U11" s="39"/>
      <c r="V11" s="39"/>
      <c r="W11" s="39"/>
      <c r="X11" s="39"/>
      <c r="Y11" s="39"/>
      <c r="Z11" s="39"/>
      <c r="AA11" s="39"/>
      <c r="AB11" s="39"/>
      <c r="AC11" s="39"/>
      <c r="AD11" s="39"/>
      <c r="AE11" s="39"/>
    </row>
    <row r="12" s="2" customFormat="1" ht="12" customHeight="1">
      <c r="A12" s="39"/>
      <c r="B12" s="45"/>
      <c r="C12" s="39"/>
      <c r="D12" s="154" t="s">
        <v>20</v>
      </c>
      <c r="E12" s="39"/>
      <c r="F12" s="142" t="s">
        <v>21</v>
      </c>
      <c r="G12" s="39"/>
      <c r="H12" s="39"/>
      <c r="I12" s="158" t="s">
        <v>22</v>
      </c>
      <c r="J12" s="159" t="str">
        <f>'Rekapitulace stavby'!AN8</f>
        <v>21. 11. 2019</v>
      </c>
      <c r="K12" s="39"/>
      <c r="L12" s="64"/>
      <c r="S12" s="39"/>
      <c r="T12" s="39"/>
      <c r="U12" s="39"/>
      <c r="V12" s="39"/>
      <c r="W12" s="39"/>
      <c r="X12" s="39"/>
      <c r="Y12" s="39"/>
      <c r="Z12" s="39"/>
      <c r="AA12" s="39"/>
      <c r="AB12" s="39"/>
      <c r="AC12" s="39"/>
      <c r="AD12" s="39"/>
      <c r="AE12" s="39"/>
    </row>
    <row r="13" s="2" customFormat="1" ht="10.8" customHeight="1">
      <c r="A13" s="39"/>
      <c r="B13" s="45"/>
      <c r="C13" s="39"/>
      <c r="D13" s="39"/>
      <c r="E13" s="39"/>
      <c r="F13" s="39"/>
      <c r="G13" s="39"/>
      <c r="H13" s="39"/>
      <c r="I13" s="156"/>
      <c r="J13" s="39"/>
      <c r="K13" s="39"/>
      <c r="L13" s="64"/>
      <c r="S13" s="39"/>
      <c r="T13" s="39"/>
      <c r="U13" s="39"/>
      <c r="V13" s="39"/>
      <c r="W13" s="39"/>
      <c r="X13" s="39"/>
      <c r="Y13" s="39"/>
      <c r="Z13" s="39"/>
      <c r="AA13" s="39"/>
      <c r="AB13" s="39"/>
      <c r="AC13" s="39"/>
      <c r="AD13" s="39"/>
      <c r="AE13" s="39"/>
    </row>
    <row r="14" s="2" customFormat="1" ht="12" customHeight="1">
      <c r="A14" s="39"/>
      <c r="B14" s="45"/>
      <c r="C14" s="39"/>
      <c r="D14" s="154" t="s">
        <v>24</v>
      </c>
      <c r="E14" s="39"/>
      <c r="F14" s="39"/>
      <c r="G14" s="39"/>
      <c r="H14" s="39"/>
      <c r="I14" s="158" t="s">
        <v>25</v>
      </c>
      <c r="J14" s="142" t="s">
        <v>26</v>
      </c>
      <c r="K14" s="39"/>
      <c r="L14" s="64"/>
      <c r="S14" s="39"/>
      <c r="T14" s="39"/>
      <c r="U14" s="39"/>
      <c r="V14" s="39"/>
      <c r="W14" s="39"/>
      <c r="X14" s="39"/>
      <c r="Y14" s="39"/>
      <c r="Z14" s="39"/>
      <c r="AA14" s="39"/>
      <c r="AB14" s="39"/>
      <c r="AC14" s="39"/>
      <c r="AD14" s="39"/>
      <c r="AE14" s="39"/>
    </row>
    <row r="15" s="2" customFormat="1" ht="18" customHeight="1">
      <c r="A15" s="39"/>
      <c r="B15" s="45"/>
      <c r="C15" s="39"/>
      <c r="D15" s="39"/>
      <c r="E15" s="142" t="s">
        <v>1</v>
      </c>
      <c r="F15" s="39"/>
      <c r="G15" s="39"/>
      <c r="H15" s="39"/>
      <c r="I15" s="158" t="s">
        <v>28</v>
      </c>
      <c r="J15" s="142" t="s">
        <v>29</v>
      </c>
      <c r="K15" s="39"/>
      <c r="L15" s="64"/>
      <c r="S15" s="39"/>
      <c r="T15" s="39"/>
      <c r="U15" s="39"/>
      <c r="V15" s="39"/>
      <c r="W15" s="39"/>
      <c r="X15" s="39"/>
      <c r="Y15" s="39"/>
      <c r="Z15" s="39"/>
      <c r="AA15" s="39"/>
      <c r="AB15" s="39"/>
      <c r="AC15" s="39"/>
      <c r="AD15" s="39"/>
      <c r="AE15" s="39"/>
    </row>
    <row r="16" s="2" customFormat="1" ht="6.96" customHeight="1">
      <c r="A16" s="39"/>
      <c r="B16" s="45"/>
      <c r="C16" s="39"/>
      <c r="D16" s="39"/>
      <c r="E16" s="39"/>
      <c r="F16" s="39"/>
      <c r="G16" s="39"/>
      <c r="H16" s="39"/>
      <c r="I16" s="156"/>
      <c r="J16" s="39"/>
      <c r="K16" s="39"/>
      <c r="L16" s="64"/>
      <c r="S16" s="39"/>
      <c r="T16" s="39"/>
      <c r="U16" s="39"/>
      <c r="V16" s="39"/>
      <c r="W16" s="39"/>
      <c r="X16" s="39"/>
      <c r="Y16" s="39"/>
      <c r="Z16" s="39"/>
      <c r="AA16" s="39"/>
      <c r="AB16" s="39"/>
      <c r="AC16" s="39"/>
      <c r="AD16" s="39"/>
      <c r="AE16" s="39"/>
    </row>
    <row r="17" s="2" customFormat="1" ht="12" customHeight="1">
      <c r="A17" s="39"/>
      <c r="B17" s="45"/>
      <c r="C17" s="39"/>
      <c r="D17" s="154" t="s">
        <v>30</v>
      </c>
      <c r="E17" s="39"/>
      <c r="F17" s="39"/>
      <c r="G17" s="39"/>
      <c r="H17" s="39"/>
      <c r="I17" s="158" t="s">
        <v>25</v>
      </c>
      <c r="J17" s="34" t="str">
        <f>'Rekapitulace stavby'!AN13</f>
        <v>Vyplň údaj</v>
      </c>
      <c r="K17" s="39"/>
      <c r="L17" s="64"/>
      <c r="S17" s="39"/>
      <c r="T17" s="39"/>
      <c r="U17" s="39"/>
      <c r="V17" s="39"/>
      <c r="W17" s="39"/>
      <c r="X17" s="39"/>
      <c r="Y17" s="39"/>
      <c r="Z17" s="39"/>
      <c r="AA17" s="39"/>
      <c r="AB17" s="39"/>
      <c r="AC17" s="39"/>
      <c r="AD17" s="39"/>
      <c r="AE17" s="39"/>
    </row>
    <row r="18" s="2" customFormat="1" ht="18" customHeight="1">
      <c r="A18" s="39"/>
      <c r="B18" s="45"/>
      <c r="C18" s="39"/>
      <c r="D18" s="39"/>
      <c r="E18" s="34" t="str">
        <f>'Rekapitulace stavby'!E14</f>
        <v>Vyplň údaj</v>
      </c>
      <c r="F18" s="142"/>
      <c r="G18" s="142"/>
      <c r="H18" s="142"/>
      <c r="I18" s="158" t="s">
        <v>28</v>
      </c>
      <c r="J18" s="34" t="str">
        <f>'Rekapitulace stavby'!AN14</f>
        <v>Vyplň údaj</v>
      </c>
      <c r="K18" s="39"/>
      <c r="L18" s="64"/>
      <c r="S18" s="39"/>
      <c r="T18" s="39"/>
      <c r="U18" s="39"/>
      <c r="V18" s="39"/>
      <c r="W18" s="39"/>
      <c r="X18" s="39"/>
      <c r="Y18" s="39"/>
      <c r="Z18" s="39"/>
      <c r="AA18" s="39"/>
      <c r="AB18" s="39"/>
      <c r="AC18" s="39"/>
      <c r="AD18" s="39"/>
      <c r="AE18" s="39"/>
    </row>
    <row r="19" s="2" customFormat="1" ht="6.96" customHeight="1">
      <c r="A19" s="39"/>
      <c r="B19" s="45"/>
      <c r="C19" s="39"/>
      <c r="D19" s="39"/>
      <c r="E19" s="39"/>
      <c r="F19" s="39"/>
      <c r="G19" s="39"/>
      <c r="H19" s="39"/>
      <c r="I19" s="156"/>
      <c r="J19" s="39"/>
      <c r="K19" s="39"/>
      <c r="L19" s="64"/>
      <c r="S19" s="39"/>
      <c r="T19" s="39"/>
      <c r="U19" s="39"/>
      <c r="V19" s="39"/>
      <c r="W19" s="39"/>
      <c r="X19" s="39"/>
      <c r="Y19" s="39"/>
      <c r="Z19" s="39"/>
      <c r="AA19" s="39"/>
      <c r="AB19" s="39"/>
      <c r="AC19" s="39"/>
      <c r="AD19" s="39"/>
      <c r="AE19" s="39"/>
    </row>
    <row r="20" s="2" customFormat="1" ht="12" customHeight="1">
      <c r="A20" s="39"/>
      <c r="B20" s="45"/>
      <c r="C20" s="39"/>
      <c r="D20" s="154" t="s">
        <v>32</v>
      </c>
      <c r="E20" s="39"/>
      <c r="F20" s="39"/>
      <c r="G20" s="39"/>
      <c r="H20" s="39"/>
      <c r="I20" s="158" t="s">
        <v>25</v>
      </c>
      <c r="J20" s="142" t="s">
        <v>1</v>
      </c>
      <c r="K20" s="39"/>
      <c r="L20" s="64"/>
      <c r="S20" s="39"/>
      <c r="T20" s="39"/>
      <c r="U20" s="39"/>
      <c r="V20" s="39"/>
      <c r="W20" s="39"/>
      <c r="X20" s="39"/>
      <c r="Y20" s="39"/>
      <c r="Z20" s="39"/>
      <c r="AA20" s="39"/>
      <c r="AB20" s="39"/>
      <c r="AC20" s="39"/>
      <c r="AD20" s="39"/>
      <c r="AE20" s="39"/>
    </row>
    <row r="21" s="2" customFormat="1" ht="18" customHeight="1">
      <c r="A21" s="39"/>
      <c r="B21" s="45"/>
      <c r="C21" s="39"/>
      <c r="D21" s="39"/>
      <c r="E21" s="142" t="s">
        <v>21</v>
      </c>
      <c r="F21" s="39"/>
      <c r="G21" s="39"/>
      <c r="H21" s="39"/>
      <c r="I21" s="158" t="s">
        <v>28</v>
      </c>
      <c r="J21" s="142" t="s">
        <v>1</v>
      </c>
      <c r="K21" s="39"/>
      <c r="L21" s="64"/>
      <c r="S21" s="39"/>
      <c r="T21" s="39"/>
      <c r="U21" s="39"/>
      <c r="V21" s="39"/>
      <c r="W21" s="39"/>
      <c r="X21" s="39"/>
      <c r="Y21" s="39"/>
      <c r="Z21" s="39"/>
      <c r="AA21" s="39"/>
      <c r="AB21" s="39"/>
      <c r="AC21" s="39"/>
      <c r="AD21" s="39"/>
      <c r="AE21" s="39"/>
    </row>
    <row r="22" s="2" customFormat="1" ht="6.96" customHeight="1">
      <c r="A22" s="39"/>
      <c r="B22" s="45"/>
      <c r="C22" s="39"/>
      <c r="D22" s="39"/>
      <c r="E22" s="39"/>
      <c r="F22" s="39"/>
      <c r="G22" s="39"/>
      <c r="H22" s="39"/>
      <c r="I22" s="156"/>
      <c r="J22" s="39"/>
      <c r="K22" s="39"/>
      <c r="L22" s="64"/>
      <c r="S22" s="39"/>
      <c r="T22" s="39"/>
      <c r="U22" s="39"/>
      <c r="V22" s="39"/>
      <c r="W22" s="39"/>
      <c r="X22" s="39"/>
      <c r="Y22" s="39"/>
      <c r="Z22" s="39"/>
      <c r="AA22" s="39"/>
      <c r="AB22" s="39"/>
      <c r="AC22" s="39"/>
      <c r="AD22" s="39"/>
      <c r="AE22" s="39"/>
    </row>
    <row r="23" s="2" customFormat="1" ht="12" customHeight="1">
      <c r="A23" s="39"/>
      <c r="B23" s="45"/>
      <c r="C23" s="39"/>
      <c r="D23" s="154" t="s">
        <v>34</v>
      </c>
      <c r="E23" s="39"/>
      <c r="F23" s="39"/>
      <c r="G23" s="39"/>
      <c r="H23" s="39"/>
      <c r="I23" s="158" t="s">
        <v>25</v>
      </c>
      <c r="J23" s="142" t="s">
        <v>1</v>
      </c>
      <c r="K23" s="39"/>
      <c r="L23" s="64"/>
      <c r="S23" s="39"/>
      <c r="T23" s="39"/>
      <c r="U23" s="39"/>
      <c r="V23" s="39"/>
      <c r="W23" s="39"/>
      <c r="X23" s="39"/>
      <c r="Y23" s="39"/>
      <c r="Z23" s="39"/>
      <c r="AA23" s="39"/>
      <c r="AB23" s="39"/>
      <c r="AC23" s="39"/>
      <c r="AD23" s="39"/>
      <c r="AE23" s="39"/>
    </row>
    <row r="24" s="2" customFormat="1" ht="18" customHeight="1">
      <c r="A24" s="39"/>
      <c r="B24" s="45"/>
      <c r="C24" s="39"/>
      <c r="D24" s="39"/>
      <c r="E24" s="142" t="s">
        <v>21</v>
      </c>
      <c r="F24" s="39"/>
      <c r="G24" s="39"/>
      <c r="H24" s="39"/>
      <c r="I24" s="158" t="s">
        <v>28</v>
      </c>
      <c r="J24" s="142" t="s">
        <v>1</v>
      </c>
      <c r="K24" s="39"/>
      <c r="L24" s="64"/>
      <c r="S24" s="39"/>
      <c r="T24" s="39"/>
      <c r="U24" s="39"/>
      <c r="V24" s="39"/>
      <c r="W24" s="39"/>
      <c r="X24" s="39"/>
      <c r="Y24" s="39"/>
      <c r="Z24" s="39"/>
      <c r="AA24" s="39"/>
      <c r="AB24" s="39"/>
      <c r="AC24" s="39"/>
      <c r="AD24" s="39"/>
      <c r="AE24" s="39"/>
    </row>
    <row r="25" s="2" customFormat="1" ht="6.96" customHeight="1">
      <c r="A25" s="39"/>
      <c r="B25" s="45"/>
      <c r="C25" s="39"/>
      <c r="D25" s="39"/>
      <c r="E25" s="39"/>
      <c r="F25" s="39"/>
      <c r="G25" s="39"/>
      <c r="H25" s="39"/>
      <c r="I25" s="156"/>
      <c r="J25" s="39"/>
      <c r="K25" s="39"/>
      <c r="L25" s="64"/>
      <c r="S25" s="39"/>
      <c r="T25" s="39"/>
      <c r="U25" s="39"/>
      <c r="V25" s="39"/>
      <c r="W25" s="39"/>
      <c r="X25" s="39"/>
      <c r="Y25" s="39"/>
      <c r="Z25" s="39"/>
      <c r="AA25" s="39"/>
      <c r="AB25" s="39"/>
      <c r="AC25" s="39"/>
      <c r="AD25" s="39"/>
      <c r="AE25" s="39"/>
    </row>
    <row r="26" s="2" customFormat="1" ht="12" customHeight="1">
      <c r="A26" s="39"/>
      <c r="B26" s="45"/>
      <c r="C26" s="39"/>
      <c r="D26" s="154" t="s">
        <v>35</v>
      </c>
      <c r="E26" s="39"/>
      <c r="F26" s="39"/>
      <c r="G26" s="39"/>
      <c r="H26" s="39"/>
      <c r="I26" s="156"/>
      <c r="J26" s="39"/>
      <c r="K26" s="39"/>
      <c r="L26" s="64"/>
      <c r="S26" s="39"/>
      <c r="T26" s="39"/>
      <c r="U26" s="39"/>
      <c r="V26" s="39"/>
      <c r="W26" s="39"/>
      <c r="X26" s="39"/>
      <c r="Y26" s="39"/>
      <c r="Z26" s="39"/>
      <c r="AA26" s="39"/>
      <c r="AB26" s="39"/>
      <c r="AC26" s="39"/>
      <c r="AD26" s="39"/>
      <c r="AE26" s="39"/>
    </row>
    <row r="27" s="8" customFormat="1" ht="16.5" customHeight="1">
      <c r="A27" s="160"/>
      <c r="B27" s="161"/>
      <c r="C27" s="160"/>
      <c r="D27" s="160"/>
      <c r="E27" s="162" t="s">
        <v>1</v>
      </c>
      <c r="F27" s="162"/>
      <c r="G27" s="162"/>
      <c r="H27" s="162"/>
      <c r="I27" s="163"/>
      <c r="J27" s="160"/>
      <c r="K27" s="160"/>
      <c r="L27" s="164"/>
      <c r="S27" s="160"/>
      <c r="T27" s="160"/>
      <c r="U27" s="160"/>
      <c r="V27" s="160"/>
      <c r="W27" s="160"/>
      <c r="X27" s="160"/>
      <c r="Y27" s="160"/>
      <c r="Z27" s="160"/>
      <c r="AA27" s="160"/>
      <c r="AB27" s="160"/>
      <c r="AC27" s="160"/>
      <c r="AD27" s="160"/>
      <c r="AE27" s="160"/>
    </row>
    <row r="28" s="2" customFormat="1" ht="6.96" customHeight="1">
      <c r="A28" s="39"/>
      <c r="B28" s="45"/>
      <c r="C28" s="39"/>
      <c r="D28" s="39"/>
      <c r="E28" s="39"/>
      <c r="F28" s="39"/>
      <c r="G28" s="39"/>
      <c r="H28" s="39"/>
      <c r="I28" s="156"/>
      <c r="J28" s="39"/>
      <c r="K28" s="39"/>
      <c r="L28" s="64"/>
      <c r="S28" s="39"/>
      <c r="T28" s="39"/>
      <c r="U28" s="39"/>
      <c r="V28" s="39"/>
      <c r="W28" s="39"/>
      <c r="X28" s="39"/>
      <c r="Y28" s="39"/>
      <c r="Z28" s="39"/>
      <c r="AA28" s="39"/>
      <c r="AB28" s="39"/>
      <c r="AC28" s="39"/>
      <c r="AD28" s="39"/>
      <c r="AE28" s="39"/>
    </row>
    <row r="29" s="2" customFormat="1" ht="6.96" customHeight="1">
      <c r="A29" s="39"/>
      <c r="B29" s="45"/>
      <c r="C29" s="39"/>
      <c r="D29" s="165"/>
      <c r="E29" s="165"/>
      <c r="F29" s="165"/>
      <c r="G29" s="165"/>
      <c r="H29" s="165"/>
      <c r="I29" s="166"/>
      <c r="J29" s="165"/>
      <c r="K29" s="165"/>
      <c r="L29" s="64"/>
      <c r="S29" s="39"/>
      <c r="T29" s="39"/>
      <c r="U29" s="39"/>
      <c r="V29" s="39"/>
      <c r="W29" s="39"/>
      <c r="X29" s="39"/>
      <c r="Y29" s="39"/>
      <c r="Z29" s="39"/>
      <c r="AA29" s="39"/>
      <c r="AB29" s="39"/>
      <c r="AC29" s="39"/>
      <c r="AD29" s="39"/>
      <c r="AE29" s="39"/>
    </row>
    <row r="30" s="2" customFormat="1" ht="25.44" customHeight="1">
      <c r="A30" s="39"/>
      <c r="B30" s="45"/>
      <c r="C30" s="39"/>
      <c r="D30" s="167" t="s">
        <v>36</v>
      </c>
      <c r="E30" s="39"/>
      <c r="F30" s="39"/>
      <c r="G30" s="39"/>
      <c r="H30" s="39"/>
      <c r="I30" s="156"/>
      <c r="J30" s="168">
        <f>ROUND(J117, 2)</f>
        <v>0</v>
      </c>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14.4" customHeight="1">
      <c r="A32" s="39"/>
      <c r="B32" s="45"/>
      <c r="C32" s="39"/>
      <c r="D32" s="39"/>
      <c r="E32" s="39"/>
      <c r="F32" s="169" t="s">
        <v>38</v>
      </c>
      <c r="G32" s="39"/>
      <c r="H32" s="39"/>
      <c r="I32" s="170" t="s">
        <v>37</v>
      </c>
      <c r="J32" s="169" t="s">
        <v>39</v>
      </c>
      <c r="K32" s="39"/>
      <c r="L32" s="64"/>
      <c r="S32" s="39"/>
      <c r="T32" s="39"/>
      <c r="U32" s="39"/>
      <c r="V32" s="39"/>
      <c r="W32" s="39"/>
      <c r="X32" s="39"/>
      <c r="Y32" s="39"/>
      <c r="Z32" s="39"/>
      <c r="AA32" s="39"/>
      <c r="AB32" s="39"/>
      <c r="AC32" s="39"/>
      <c r="AD32" s="39"/>
      <c r="AE32" s="39"/>
    </row>
    <row r="33" s="2" customFormat="1" ht="14.4" customHeight="1">
      <c r="A33" s="39"/>
      <c r="B33" s="45"/>
      <c r="C33" s="39"/>
      <c r="D33" s="171" t="s">
        <v>40</v>
      </c>
      <c r="E33" s="154" t="s">
        <v>41</v>
      </c>
      <c r="F33" s="172">
        <f>ROUND((SUM(BE117:BE150)),  2)</f>
        <v>0</v>
      </c>
      <c r="G33" s="39"/>
      <c r="H33" s="39"/>
      <c r="I33" s="173">
        <v>0.20999999999999999</v>
      </c>
      <c r="J33" s="172">
        <f>ROUND(((SUM(BE117:BE150))*I33),  2)</f>
        <v>0</v>
      </c>
      <c r="K33" s="39"/>
      <c r="L33" s="64"/>
      <c r="S33" s="39"/>
      <c r="T33" s="39"/>
      <c r="U33" s="39"/>
      <c r="V33" s="39"/>
      <c r="W33" s="39"/>
      <c r="X33" s="39"/>
      <c r="Y33" s="39"/>
      <c r="Z33" s="39"/>
      <c r="AA33" s="39"/>
      <c r="AB33" s="39"/>
      <c r="AC33" s="39"/>
      <c r="AD33" s="39"/>
      <c r="AE33" s="39"/>
    </row>
    <row r="34" s="2" customFormat="1" ht="14.4" customHeight="1">
      <c r="A34" s="39"/>
      <c r="B34" s="45"/>
      <c r="C34" s="39"/>
      <c r="D34" s="39"/>
      <c r="E34" s="154" t="s">
        <v>42</v>
      </c>
      <c r="F34" s="172">
        <f>ROUND((SUM(BF117:BF150)),  2)</f>
        <v>0</v>
      </c>
      <c r="G34" s="39"/>
      <c r="H34" s="39"/>
      <c r="I34" s="173">
        <v>0.14999999999999999</v>
      </c>
      <c r="J34" s="172">
        <f>ROUND(((SUM(BF117:BF150))*I34),  2)</f>
        <v>0</v>
      </c>
      <c r="K34" s="39"/>
      <c r="L34" s="64"/>
      <c r="S34" s="39"/>
      <c r="T34" s="39"/>
      <c r="U34" s="39"/>
      <c r="V34" s="39"/>
      <c r="W34" s="39"/>
      <c r="X34" s="39"/>
      <c r="Y34" s="39"/>
      <c r="Z34" s="39"/>
      <c r="AA34" s="39"/>
      <c r="AB34" s="39"/>
      <c r="AC34" s="39"/>
      <c r="AD34" s="39"/>
      <c r="AE34" s="39"/>
    </row>
    <row r="35" hidden="1" s="2" customFormat="1" ht="14.4" customHeight="1">
      <c r="A35" s="39"/>
      <c r="B35" s="45"/>
      <c r="C35" s="39"/>
      <c r="D35" s="39"/>
      <c r="E35" s="154" t="s">
        <v>43</v>
      </c>
      <c r="F35" s="172">
        <f>ROUND((SUM(BG117:BG150)),  2)</f>
        <v>0</v>
      </c>
      <c r="G35" s="39"/>
      <c r="H35" s="39"/>
      <c r="I35" s="173">
        <v>0.20999999999999999</v>
      </c>
      <c r="J35" s="172">
        <f>0</f>
        <v>0</v>
      </c>
      <c r="K35" s="39"/>
      <c r="L35" s="64"/>
      <c r="S35" s="39"/>
      <c r="T35" s="39"/>
      <c r="U35" s="39"/>
      <c r="V35" s="39"/>
      <c r="W35" s="39"/>
      <c r="X35" s="39"/>
      <c r="Y35" s="39"/>
      <c r="Z35" s="39"/>
      <c r="AA35" s="39"/>
      <c r="AB35" s="39"/>
      <c r="AC35" s="39"/>
      <c r="AD35" s="39"/>
      <c r="AE35" s="39"/>
    </row>
    <row r="36" hidden="1" s="2" customFormat="1" ht="14.4" customHeight="1">
      <c r="A36" s="39"/>
      <c r="B36" s="45"/>
      <c r="C36" s="39"/>
      <c r="D36" s="39"/>
      <c r="E36" s="154" t="s">
        <v>44</v>
      </c>
      <c r="F36" s="172">
        <f>ROUND((SUM(BH117:BH150)),  2)</f>
        <v>0</v>
      </c>
      <c r="G36" s="39"/>
      <c r="H36" s="39"/>
      <c r="I36" s="173">
        <v>0.14999999999999999</v>
      </c>
      <c r="J36" s="172">
        <f>0</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45</v>
      </c>
      <c r="F37" s="172">
        <f>ROUND((SUM(BI117:BI150)),  2)</f>
        <v>0</v>
      </c>
      <c r="G37" s="39"/>
      <c r="H37" s="39"/>
      <c r="I37" s="173">
        <v>0</v>
      </c>
      <c r="J37" s="172">
        <f>0</f>
        <v>0</v>
      </c>
      <c r="K37" s="39"/>
      <c r="L37" s="64"/>
      <c r="S37" s="39"/>
      <c r="T37" s="39"/>
      <c r="U37" s="39"/>
      <c r="V37" s="39"/>
      <c r="W37" s="39"/>
      <c r="X37" s="39"/>
      <c r="Y37" s="39"/>
      <c r="Z37" s="39"/>
      <c r="AA37" s="39"/>
      <c r="AB37" s="39"/>
      <c r="AC37" s="39"/>
      <c r="AD37" s="39"/>
      <c r="AE37" s="39"/>
    </row>
    <row r="38" s="2" customFormat="1" ht="6.96" customHeight="1">
      <c r="A38" s="39"/>
      <c r="B38" s="45"/>
      <c r="C38" s="39"/>
      <c r="D38" s="39"/>
      <c r="E38" s="39"/>
      <c r="F38" s="39"/>
      <c r="G38" s="39"/>
      <c r="H38" s="39"/>
      <c r="I38" s="156"/>
      <c r="J38" s="39"/>
      <c r="K38" s="39"/>
      <c r="L38" s="64"/>
      <c r="S38" s="39"/>
      <c r="T38" s="39"/>
      <c r="U38" s="39"/>
      <c r="V38" s="39"/>
      <c r="W38" s="39"/>
      <c r="X38" s="39"/>
      <c r="Y38" s="39"/>
      <c r="Z38" s="39"/>
      <c r="AA38" s="39"/>
      <c r="AB38" s="39"/>
      <c r="AC38" s="39"/>
      <c r="AD38" s="39"/>
      <c r="AE38" s="39"/>
    </row>
    <row r="39" s="2" customFormat="1" ht="25.44" customHeight="1">
      <c r="A39" s="39"/>
      <c r="B39" s="45"/>
      <c r="C39" s="174"/>
      <c r="D39" s="175" t="s">
        <v>46</v>
      </c>
      <c r="E39" s="176"/>
      <c r="F39" s="176"/>
      <c r="G39" s="177" t="s">
        <v>47</v>
      </c>
      <c r="H39" s="178" t="s">
        <v>48</v>
      </c>
      <c r="I39" s="179"/>
      <c r="J39" s="180">
        <f>SUM(J30:J37)</f>
        <v>0</v>
      </c>
      <c r="K39" s="181"/>
      <c r="L39" s="64"/>
      <c r="S39" s="39"/>
      <c r="T39" s="39"/>
      <c r="U39" s="39"/>
      <c r="V39" s="39"/>
      <c r="W39" s="39"/>
      <c r="X39" s="39"/>
      <c r="Y39" s="39"/>
      <c r="Z39" s="39"/>
      <c r="AA39" s="39"/>
      <c r="AB39" s="39"/>
      <c r="AC39" s="39"/>
      <c r="AD39" s="39"/>
      <c r="AE39" s="39"/>
    </row>
    <row r="40" s="2" customFormat="1" ht="14.4"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1" customFormat="1" ht="14.4" customHeight="1">
      <c r="B41" s="21"/>
      <c r="I41" s="148"/>
      <c r="L41" s="21"/>
    </row>
    <row r="42" s="1" customFormat="1" ht="14.4" customHeight="1">
      <c r="B42" s="21"/>
      <c r="I42" s="148"/>
      <c r="L42" s="21"/>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2" customFormat="1" ht="12" customHeight="1">
      <c r="A86" s="39"/>
      <c r="B86" s="40"/>
      <c r="C86" s="33" t="s">
        <v>389</v>
      </c>
      <c r="D86" s="41"/>
      <c r="E86" s="41"/>
      <c r="F86" s="41"/>
      <c r="G86" s="41"/>
      <c r="H86" s="41"/>
      <c r="I86" s="156"/>
      <c r="J86" s="41"/>
      <c r="K86" s="41"/>
      <c r="L86" s="64"/>
      <c r="S86" s="39"/>
      <c r="T86" s="39"/>
      <c r="U86" s="39"/>
      <c r="V86" s="39"/>
      <c r="W86" s="39"/>
      <c r="X86" s="39"/>
      <c r="Y86" s="39"/>
      <c r="Z86" s="39"/>
      <c r="AA86" s="39"/>
      <c r="AB86" s="39"/>
      <c r="AC86" s="39"/>
      <c r="AD86" s="39"/>
      <c r="AE86" s="39"/>
    </row>
    <row r="87" hidden="1" s="2" customFormat="1" ht="24.75" customHeight="1">
      <c r="A87" s="39"/>
      <c r="B87" s="40"/>
      <c r="C87" s="41"/>
      <c r="D87" s="41"/>
      <c r="E87" s="77" t="str">
        <f>E9</f>
        <v>PS 93-01-21 - Děčín Prostřední Žleb - Děčín Dolní Žleb, úpravy traťového zabezpečovacího zařízení</v>
      </c>
      <c r="F87" s="41"/>
      <c r="G87" s="41"/>
      <c r="H87" s="41"/>
      <c r="I87" s="156"/>
      <c r="J87" s="41"/>
      <c r="K87" s="41"/>
      <c r="L87" s="64"/>
      <c r="S87" s="39"/>
      <c r="T87" s="39"/>
      <c r="U87" s="39"/>
      <c r="V87" s="39"/>
      <c r="W87" s="39"/>
      <c r="X87" s="39"/>
      <c r="Y87" s="39"/>
      <c r="Z87" s="39"/>
      <c r="AA87" s="39"/>
      <c r="AB87" s="39"/>
      <c r="AC87" s="39"/>
      <c r="AD87" s="39"/>
      <c r="AE87" s="39"/>
    </row>
    <row r="88" hidden="1" s="2" customFormat="1" ht="6.96" customHeight="1">
      <c r="A88" s="39"/>
      <c r="B88" s="40"/>
      <c r="C88" s="41"/>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2" customHeight="1">
      <c r="A89" s="39"/>
      <c r="B89" s="40"/>
      <c r="C89" s="33" t="s">
        <v>20</v>
      </c>
      <c r="D89" s="41"/>
      <c r="E89" s="41"/>
      <c r="F89" s="28" t="str">
        <f>F12</f>
        <v xml:space="preserve"> </v>
      </c>
      <c r="G89" s="41"/>
      <c r="H89" s="41"/>
      <c r="I89" s="158" t="s">
        <v>22</v>
      </c>
      <c r="J89" s="80" t="str">
        <f>IF(J12="","",J12)</f>
        <v>21. 11. 2019</v>
      </c>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5.15" customHeight="1">
      <c r="A91" s="39"/>
      <c r="B91" s="40"/>
      <c r="C91" s="33" t="s">
        <v>24</v>
      </c>
      <c r="D91" s="41"/>
      <c r="E91" s="41"/>
      <c r="F91" s="28" t="str">
        <f>E15</f>
        <v/>
      </c>
      <c r="G91" s="41"/>
      <c r="H91" s="41"/>
      <c r="I91" s="158" t="s">
        <v>32</v>
      </c>
      <c r="J91" s="37" t="str">
        <f>E21</f>
        <v xml:space="preserve"> </v>
      </c>
      <c r="K91" s="41"/>
      <c r="L91" s="64"/>
      <c r="S91" s="39"/>
      <c r="T91" s="39"/>
      <c r="U91" s="39"/>
      <c r="V91" s="39"/>
      <c r="W91" s="39"/>
      <c r="X91" s="39"/>
      <c r="Y91" s="39"/>
      <c r="Z91" s="39"/>
      <c r="AA91" s="39"/>
      <c r="AB91" s="39"/>
      <c r="AC91" s="39"/>
      <c r="AD91" s="39"/>
      <c r="AE91" s="39"/>
    </row>
    <row r="92" hidden="1" s="2" customFormat="1" ht="15.15" customHeight="1">
      <c r="A92" s="39"/>
      <c r="B92" s="40"/>
      <c r="C92" s="33" t="s">
        <v>30</v>
      </c>
      <c r="D92" s="41"/>
      <c r="E92" s="41"/>
      <c r="F92" s="28" t="str">
        <f>IF(E18="","",E18)</f>
        <v>Vyplň údaj</v>
      </c>
      <c r="G92" s="41"/>
      <c r="H92" s="41"/>
      <c r="I92" s="158" t="s">
        <v>34</v>
      </c>
      <c r="J92" s="37" t="str">
        <f>E24</f>
        <v xml:space="preserve"> </v>
      </c>
      <c r="K92" s="41"/>
      <c r="L92" s="64"/>
      <c r="S92" s="39"/>
      <c r="T92" s="39"/>
      <c r="U92" s="39"/>
      <c r="V92" s="39"/>
      <c r="W92" s="39"/>
      <c r="X92" s="39"/>
      <c r="Y92" s="39"/>
      <c r="Z92" s="39"/>
      <c r="AA92" s="39"/>
      <c r="AB92" s="39"/>
      <c r="AC92" s="39"/>
      <c r="AD92" s="39"/>
      <c r="AE92" s="39"/>
    </row>
    <row r="93" hidden="1" s="2" customFormat="1" ht="10.32" customHeight="1">
      <c r="A93" s="39"/>
      <c r="B93" s="40"/>
      <c r="C93" s="41"/>
      <c r="D93" s="41"/>
      <c r="E93" s="41"/>
      <c r="F93" s="41"/>
      <c r="G93" s="41"/>
      <c r="H93" s="41"/>
      <c r="I93" s="156"/>
      <c r="J93" s="41"/>
      <c r="K93" s="41"/>
      <c r="L93" s="64"/>
      <c r="S93" s="39"/>
      <c r="T93" s="39"/>
      <c r="U93" s="39"/>
      <c r="V93" s="39"/>
      <c r="W93" s="39"/>
      <c r="X93" s="39"/>
      <c r="Y93" s="39"/>
      <c r="Z93" s="39"/>
      <c r="AA93" s="39"/>
      <c r="AB93" s="39"/>
      <c r="AC93" s="39"/>
      <c r="AD93" s="39"/>
      <c r="AE93" s="39"/>
    </row>
    <row r="94" hidden="1" s="2" customFormat="1" ht="29.28" customHeight="1">
      <c r="A94" s="39"/>
      <c r="B94" s="40"/>
      <c r="C94" s="199" t="s">
        <v>392</v>
      </c>
      <c r="D94" s="200"/>
      <c r="E94" s="200"/>
      <c r="F94" s="200"/>
      <c r="G94" s="200"/>
      <c r="H94" s="200"/>
      <c r="I94" s="201"/>
      <c r="J94" s="202" t="s">
        <v>393</v>
      </c>
      <c r="K94" s="200"/>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2.8" customHeight="1">
      <c r="A96" s="39"/>
      <c r="B96" s="40"/>
      <c r="C96" s="203" t="s">
        <v>394</v>
      </c>
      <c r="D96" s="41"/>
      <c r="E96" s="41"/>
      <c r="F96" s="41"/>
      <c r="G96" s="41"/>
      <c r="H96" s="41"/>
      <c r="I96" s="156"/>
      <c r="J96" s="111">
        <f>J117</f>
        <v>0</v>
      </c>
      <c r="K96" s="41"/>
      <c r="L96" s="64"/>
      <c r="S96" s="39"/>
      <c r="T96" s="39"/>
      <c r="U96" s="39"/>
      <c r="V96" s="39"/>
      <c r="W96" s="39"/>
      <c r="X96" s="39"/>
      <c r="Y96" s="39"/>
      <c r="Z96" s="39"/>
      <c r="AA96" s="39"/>
      <c r="AB96" s="39"/>
      <c r="AC96" s="39"/>
      <c r="AD96" s="39"/>
      <c r="AE96" s="39"/>
      <c r="AU96" s="18" t="s">
        <v>395</v>
      </c>
    </row>
    <row r="97" hidden="1" s="10" customFormat="1" ht="24.96" customHeight="1">
      <c r="A97" s="10"/>
      <c r="B97" s="247"/>
      <c r="C97" s="248"/>
      <c r="D97" s="249" t="s">
        <v>662</v>
      </c>
      <c r="E97" s="250"/>
      <c r="F97" s="250"/>
      <c r="G97" s="250"/>
      <c r="H97" s="250"/>
      <c r="I97" s="251"/>
      <c r="J97" s="252">
        <f>J136</f>
        <v>0</v>
      </c>
      <c r="K97" s="248"/>
      <c r="L97" s="253"/>
      <c r="S97" s="10"/>
      <c r="T97" s="10"/>
      <c r="U97" s="10"/>
      <c r="V97" s="10"/>
      <c r="W97" s="10"/>
      <c r="X97" s="10"/>
      <c r="Y97" s="10"/>
      <c r="Z97" s="10"/>
      <c r="AA97" s="10"/>
      <c r="AB97" s="10"/>
      <c r="AC97" s="10"/>
      <c r="AD97" s="10"/>
      <c r="AE97" s="10"/>
    </row>
    <row r="98" hidden="1" s="2" customFormat="1" ht="21.84" customHeight="1">
      <c r="A98" s="39"/>
      <c r="B98" s="40"/>
      <c r="C98" s="41"/>
      <c r="D98" s="41"/>
      <c r="E98" s="41"/>
      <c r="F98" s="41"/>
      <c r="G98" s="41"/>
      <c r="H98" s="41"/>
      <c r="I98" s="156"/>
      <c r="J98" s="41"/>
      <c r="K98" s="41"/>
      <c r="L98" s="64"/>
      <c r="S98" s="39"/>
      <c r="T98" s="39"/>
      <c r="U98" s="39"/>
      <c r="V98" s="39"/>
      <c r="W98" s="39"/>
      <c r="X98" s="39"/>
      <c r="Y98" s="39"/>
      <c r="Z98" s="39"/>
      <c r="AA98" s="39"/>
      <c r="AB98" s="39"/>
      <c r="AC98" s="39"/>
      <c r="AD98" s="39"/>
      <c r="AE98" s="39"/>
    </row>
    <row r="99" hidden="1" s="2" customFormat="1" ht="6.96" customHeight="1">
      <c r="A99" s="39"/>
      <c r="B99" s="67"/>
      <c r="C99" s="68"/>
      <c r="D99" s="68"/>
      <c r="E99" s="68"/>
      <c r="F99" s="68"/>
      <c r="G99" s="68"/>
      <c r="H99" s="68"/>
      <c r="I99" s="194"/>
      <c r="J99" s="68"/>
      <c r="K99" s="68"/>
      <c r="L99" s="64"/>
      <c r="S99" s="39"/>
      <c r="T99" s="39"/>
      <c r="U99" s="39"/>
      <c r="V99" s="39"/>
      <c r="W99" s="39"/>
      <c r="X99" s="39"/>
      <c r="Y99" s="39"/>
      <c r="Z99" s="39"/>
      <c r="AA99" s="39"/>
      <c r="AB99" s="39"/>
      <c r="AC99" s="39"/>
      <c r="AD99" s="39"/>
      <c r="AE99" s="39"/>
    </row>
    <row r="100" hidden="1"/>
    <row r="101" hidden="1"/>
    <row r="102" hidden="1"/>
    <row r="103" s="2" customFormat="1" ht="6.96" customHeight="1">
      <c r="A103" s="39"/>
      <c r="B103" s="69"/>
      <c r="C103" s="70"/>
      <c r="D103" s="70"/>
      <c r="E103" s="70"/>
      <c r="F103" s="70"/>
      <c r="G103" s="70"/>
      <c r="H103" s="70"/>
      <c r="I103" s="197"/>
      <c r="J103" s="70"/>
      <c r="K103" s="70"/>
      <c r="L103" s="64"/>
      <c r="S103" s="39"/>
      <c r="T103" s="39"/>
      <c r="U103" s="39"/>
      <c r="V103" s="39"/>
      <c r="W103" s="39"/>
      <c r="X103" s="39"/>
      <c r="Y103" s="39"/>
      <c r="Z103" s="39"/>
      <c r="AA103" s="39"/>
      <c r="AB103" s="39"/>
      <c r="AC103" s="39"/>
      <c r="AD103" s="39"/>
      <c r="AE103" s="39"/>
    </row>
    <row r="104" s="2" customFormat="1" ht="24.96" customHeight="1">
      <c r="A104" s="39"/>
      <c r="B104" s="40"/>
      <c r="C104" s="24" t="s">
        <v>396</v>
      </c>
      <c r="D104" s="41"/>
      <c r="E104" s="41"/>
      <c r="F104" s="41"/>
      <c r="G104" s="41"/>
      <c r="H104" s="41"/>
      <c r="I104" s="156"/>
      <c r="J104" s="41"/>
      <c r="K104" s="41"/>
      <c r="L104" s="64"/>
      <c r="S104" s="39"/>
      <c r="T104" s="39"/>
      <c r="U104" s="39"/>
      <c r="V104" s="39"/>
      <c r="W104" s="39"/>
      <c r="X104" s="39"/>
      <c r="Y104" s="39"/>
      <c r="Z104" s="39"/>
      <c r="AA104" s="39"/>
      <c r="AB104" s="39"/>
      <c r="AC104" s="39"/>
      <c r="AD104" s="39"/>
      <c r="AE104" s="39"/>
    </row>
    <row r="105" s="2" customFormat="1" ht="6.96" customHeight="1">
      <c r="A105" s="39"/>
      <c r="B105" s="40"/>
      <c r="C105" s="41"/>
      <c r="D105" s="41"/>
      <c r="E105" s="41"/>
      <c r="F105" s="41"/>
      <c r="G105" s="41"/>
      <c r="H105" s="41"/>
      <c r="I105" s="156"/>
      <c r="J105" s="41"/>
      <c r="K105" s="41"/>
      <c r="L105" s="64"/>
      <c r="S105" s="39"/>
      <c r="T105" s="39"/>
      <c r="U105" s="39"/>
      <c r="V105" s="39"/>
      <c r="W105" s="39"/>
      <c r="X105" s="39"/>
      <c r="Y105" s="39"/>
      <c r="Z105" s="39"/>
      <c r="AA105" s="39"/>
      <c r="AB105" s="39"/>
      <c r="AC105" s="39"/>
      <c r="AD105" s="39"/>
      <c r="AE105" s="39"/>
    </row>
    <row r="106" s="2" customFormat="1" ht="12" customHeight="1">
      <c r="A106" s="39"/>
      <c r="B106" s="40"/>
      <c r="C106" s="33" t="s">
        <v>16</v>
      </c>
      <c r="D106" s="41"/>
      <c r="E106" s="41"/>
      <c r="F106" s="41"/>
      <c r="G106" s="41"/>
      <c r="H106" s="41"/>
      <c r="I106" s="156"/>
      <c r="J106" s="41"/>
      <c r="K106" s="41"/>
      <c r="L106" s="64"/>
      <c r="S106" s="39"/>
      <c r="T106" s="39"/>
      <c r="U106" s="39"/>
      <c r="V106" s="39"/>
      <c r="W106" s="39"/>
      <c r="X106" s="39"/>
      <c r="Y106" s="39"/>
      <c r="Z106" s="39"/>
      <c r="AA106" s="39"/>
      <c r="AB106" s="39"/>
      <c r="AC106" s="39"/>
      <c r="AD106" s="39"/>
      <c r="AE106" s="39"/>
    </row>
    <row r="107" s="2" customFormat="1" ht="23.25" customHeight="1">
      <c r="A107" s="39"/>
      <c r="B107" s="40"/>
      <c r="C107" s="41"/>
      <c r="D107" s="41"/>
      <c r="E107" s="198" t="str">
        <f>E7</f>
        <v>Oprava trati v úseku 1.TK a 2.TK Děčín Prostřední Žleb - Dolní Žleb_OPRAVA č. 2</v>
      </c>
      <c r="F107" s="33"/>
      <c r="G107" s="33"/>
      <c r="H107" s="33"/>
      <c r="I107" s="156"/>
      <c r="J107" s="41"/>
      <c r="K107" s="41"/>
      <c r="L107" s="64"/>
      <c r="S107" s="39"/>
      <c r="T107" s="39"/>
      <c r="U107" s="39"/>
      <c r="V107" s="39"/>
      <c r="W107" s="39"/>
      <c r="X107" s="39"/>
      <c r="Y107" s="39"/>
      <c r="Z107" s="39"/>
      <c r="AA107" s="39"/>
      <c r="AB107" s="39"/>
      <c r="AC107" s="39"/>
      <c r="AD107" s="39"/>
      <c r="AE107" s="39"/>
    </row>
    <row r="108" s="2" customFormat="1" ht="12" customHeight="1">
      <c r="A108" s="39"/>
      <c r="B108" s="40"/>
      <c r="C108" s="33" t="s">
        <v>389</v>
      </c>
      <c r="D108" s="41"/>
      <c r="E108" s="41"/>
      <c r="F108" s="41"/>
      <c r="G108" s="41"/>
      <c r="H108" s="41"/>
      <c r="I108" s="156"/>
      <c r="J108" s="41"/>
      <c r="K108" s="41"/>
      <c r="L108" s="64"/>
      <c r="S108" s="39"/>
      <c r="T108" s="39"/>
      <c r="U108" s="39"/>
      <c r="V108" s="39"/>
      <c r="W108" s="39"/>
      <c r="X108" s="39"/>
      <c r="Y108" s="39"/>
      <c r="Z108" s="39"/>
      <c r="AA108" s="39"/>
      <c r="AB108" s="39"/>
      <c r="AC108" s="39"/>
      <c r="AD108" s="39"/>
      <c r="AE108" s="39"/>
    </row>
    <row r="109" s="2" customFormat="1" ht="24.75" customHeight="1">
      <c r="A109" s="39"/>
      <c r="B109" s="40"/>
      <c r="C109" s="41"/>
      <c r="D109" s="41"/>
      <c r="E109" s="77" t="str">
        <f>E9</f>
        <v>PS 93-01-21 - Děčín Prostřední Žleb - Děčín Dolní Žleb, úpravy traťového zabezpečovacího zařízení</v>
      </c>
      <c r="F109" s="41"/>
      <c r="G109" s="41"/>
      <c r="H109" s="41"/>
      <c r="I109" s="156"/>
      <c r="J109" s="41"/>
      <c r="K109" s="41"/>
      <c r="L109" s="64"/>
      <c r="S109" s="39"/>
      <c r="T109" s="39"/>
      <c r="U109" s="39"/>
      <c r="V109" s="39"/>
      <c r="W109" s="39"/>
      <c r="X109" s="39"/>
      <c r="Y109" s="39"/>
      <c r="Z109" s="39"/>
      <c r="AA109" s="39"/>
      <c r="AB109" s="39"/>
      <c r="AC109" s="39"/>
      <c r="AD109" s="39"/>
      <c r="AE109" s="39"/>
    </row>
    <row r="110" s="2" customFormat="1" ht="6.96" customHeight="1">
      <c r="A110" s="39"/>
      <c r="B110" s="40"/>
      <c r="C110" s="41"/>
      <c r="D110" s="41"/>
      <c r="E110" s="41"/>
      <c r="F110" s="41"/>
      <c r="G110" s="41"/>
      <c r="H110" s="41"/>
      <c r="I110" s="156"/>
      <c r="J110" s="41"/>
      <c r="K110" s="41"/>
      <c r="L110" s="64"/>
      <c r="S110" s="39"/>
      <c r="T110" s="39"/>
      <c r="U110" s="39"/>
      <c r="V110" s="39"/>
      <c r="W110" s="39"/>
      <c r="X110" s="39"/>
      <c r="Y110" s="39"/>
      <c r="Z110" s="39"/>
      <c r="AA110" s="39"/>
      <c r="AB110" s="39"/>
      <c r="AC110" s="39"/>
      <c r="AD110" s="39"/>
      <c r="AE110" s="39"/>
    </row>
    <row r="111" s="2" customFormat="1" ht="12" customHeight="1">
      <c r="A111" s="39"/>
      <c r="B111" s="40"/>
      <c r="C111" s="33" t="s">
        <v>20</v>
      </c>
      <c r="D111" s="41"/>
      <c r="E111" s="41"/>
      <c r="F111" s="28" t="str">
        <f>F12</f>
        <v xml:space="preserve"> </v>
      </c>
      <c r="G111" s="41"/>
      <c r="H111" s="41"/>
      <c r="I111" s="158" t="s">
        <v>22</v>
      </c>
      <c r="J111" s="80" t="str">
        <f>IF(J12="","",J12)</f>
        <v>21. 11. 2019</v>
      </c>
      <c r="K111" s="41"/>
      <c r="L111" s="64"/>
      <c r="S111" s="39"/>
      <c r="T111" s="39"/>
      <c r="U111" s="39"/>
      <c r="V111" s="39"/>
      <c r="W111" s="39"/>
      <c r="X111" s="39"/>
      <c r="Y111" s="39"/>
      <c r="Z111" s="39"/>
      <c r="AA111" s="39"/>
      <c r="AB111" s="39"/>
      <c r="AC111" s="39"/>
      <c r="AD111" s="39"/>
      <c r="AE111" s="39"/>
    </row>
    <row r="112" s="2" customFormat="1" ht="6.96" customHeight="1">
      <c r="A112" s="39"/>
      <c r="B112" s="40"/>
      <c r="C112" s="41"/>
      <c r="D112" s="41"/>
      <c r="E112" s="41"/>
      <c r="F112" s="41"/>
      <c r="G112" s="41"/>
      <c r="H112" s="41"/>
      <c r="I112" s="156"/>
      <c r="J112" s="41"/>
      <c r="K112" s="41"/>
      <c r="L112" s="64"/>
      <c r="S112" s="39"/>
      <c r="T112" s="39"/>
      <c r="U112" s="39"/>
      <c r="V112" s="39"/>
      <c r="W112" s="39"/>
      <c r="X112" s="39"/>
      <c r="Y112" s="39"/>
      <c r="Z112" s="39"/>
      <c r="AA112" s="39"/>
      <c r="AB112" s="39"/>
      <c r="AC112" s="39"/>
      <c r="AD112" s="39"/>
      <c r="AE112" s="39"/>
    </row>
    <row r="113" s="2" customFormat="1" ht="15.15" customHeight="1">
      <c r="A113" s="39"/>
      <c r="B113" s="40"/>
      <c r="C113" s="33" t="s">
        <v>24</v>
      </c>
      <c r="D113" s="41"/>
      <c r="E113" s="41"/>
      <c r="F113" s="28" t="str">
        <f>E15</f>
        <v/>
      </c>
      <c r="G113" s="41"/>
      <c r="H113" s="41"/>
      <c r="I113" s="158" t="s">
        <v>32</v>
      </c>
      <c r="J113" s="37" t="str">
        <f>E21</f>
        <v xml:space="preserve"> </v>
      </c>
      <c r="K113" s="41"/>
      <c r="L113" s="64"/>
      <c r="S113" s="39"/>
      <c r="T113" s="39"/>
      <c r="U113" s="39"/>
      <c r="V113" s="39"/>
      <c r="W113" s="39"/>
      <c r="X113" s="39"/>
      <c r="Y113" s="39"/>
      <c r="Z113" s="39"/>
      <c r="AA113" s="39"/>
      <c r="AB113" s="39"/>
      <c r="AC113" s="39"/>
      <c r="AD113" s="39"/>
      <c r="AE113" s="39"/>
    </row>
    <row r="114" s="2" customFormat="1" ht="15.15" customHeight="1">
      <c r="A114" s="39"/>
      <c r="B114" s="40"/>
      <c r="C114" s="33" t="s">
        <v>30</v>
      </c>
      <c r="D114" s="41"/>
      <c r="E114" s="41"/>
      <c r="F114" s="28" t="str">
        <f>IF(E18="","",E18)</f>
        <v>Vyplň údaj</v>
      </c>
      <c r="G114" s="41"/>
      <c r="H114" s="41"/>
      <c r="I114" s="158" t="s">
        <v>34</v>
      </c>
      <c r="J114" s="37" t="str">
        <f>E24</f>
        <v xml:space="preserve"> </v>
      </c>
      <c r="K114" s="41"/>
      <c r="L114" s="64"/>
      <c r="S114" s="39"/>
      <c r="T114" s="39"/>
      <c r="U114" s="39"/>
      <c r="V114" s="39"/>
      <c r="W114" s="39"/>
      <c r="X114" s="39"/>
      <c r="Y114" s="39"/>
      <c r="Z114" s="39"/>
      <c r="AA114" s="39"/>
      <c r="AB114" s="39"/>
      <c r="AC114" s="39"/>
      <c r="AD114" s="39"/>
      <c r="AE114" s="39"/>
    </row>
    <row r="115" s="2" customFormat="1" ht="10.32" customHeight="1">
      <c r="A115" s="39"/>
      <c r="B115" s="40"/>
      <c r="C115" s="41"/>
      <c r="D115" s="41"/>
      <c r="E115" s="41"/>
      <c r="F115" s="41"/>
      <c r="G115" s="41"/>
      <c r="H115" s="41"/>
      <c r="I115" s="156"/>
      <c r="J115" s="41"/>
      <c r="K115" s="41"/>
      <c r="L115" s="64"/>
      <c r="S115" s="39"/>
      <c r="T115" s="39"/>
      <c r="U115" s="39"/>
      <c r="V115" s="39"/>
      <c r="W115" s="39"/>
      <c r="X115" s="39"/>
      <c r="Y115" s="39"/>
      <c r="Z115" s="39"/>
      <c r="AA115" s="39"/>
      <c r="AB115" s="39"/>
      <c r="AC115" s="39"/>
      <c r="AD115" s="39"/>
      <c r="AE115" s="39"/>
    </row>
    <row r="116" s="9" customFormat="1" ht="29.28" customHeight="1">
      <c r="A116" s="204"/>
      <c r="B116" s="205"/>
      <c r="C116" s="206" t="s">
        <v>397</v>
      </c>
      <c r="D116" s="207" t="s">
        <v>61</v>
      </c>
      <c r="E116" s="207" t="s">
        <v>57</v>
      </c>
      <c r="F116" s="207" t="s">
        <v>58</v>
      </c>
      <c r="G116" s="207" t="s">
        <v>398</v>
      </c>
      <c r="H116" s="207" t="s">
        <v>399</v>
      </c>
      <c r="I116" s="208" t="s">
        <v>400</v>
      </c>
      <c r="J116" s="207" t="s">
        <v>393</v>
      </c>
      <c r="K116" s="209" t="s">
        <v>401</v>
      </c>
      <c r="L116" s="210"/>
      <c r="M116" s="101" t="s">
        <v>1</v>
      </c>
      <c r="N116" s="102" t="s">
        <v>40</v>
      </c>
      <c r="O116" s="102" t="s">
        <v>402</v>
      </c>
      <c r="P116" s="102" t="s">
        <v>403</v>
      </c>
      <c r="Q116" s="102" t="s">
        <v>404</v>
      </c>
      <c r="R116" s="102" t="s">
        <v>405</v>
      </c>
      <c r="S116" s="102" t="s">
        <v>406</v>
      </c>
      <c r="T116" s="103" t="s">
        <v>407</v>
      </c>
      <c r="U116" s="204"/>
      <c r="V116" s="204"/>
      <c r="W116" s="204"/>
      <c r="X116" s="204"/>
      <c r="Y116" s="204"/>
      <c r="Z116" s="204"/>
      <c r="AA116" s="204"/>
      <c r="AB116" s="204"/>
      <c r="AC116" s="204"/>
      <c r="AD116" s="204"/>
      <c r="AE116" s="204"/>
    </row>
    <row r="117" s="2" customFormat="1" ht="22.8" customHeight="1">
      <c r="A117" s="39"/>
      <c r="B117" s="40"/>
      <c r="C117" s="108" t="s">
        <v>408</v>
      </c>
      <c r="D117" s="41"/>
      <c r="E117" s="41"/>
      <c r="F117" s="41"/>
      <c r="G117" s="41"/>
      <c r="H117" s="41"/>
      <c r="I117" s="156"/>
      <c r="J117" s="211">
        <f>BK117</f>
        <v>0</v>
      </c>
      <c r="K117" s="41"/>
      <c r="L117" s="45"/>
      <c r="M117" s="104"/>
      <c r="N117" s="212"/>
      <c r="O117" s="105"/>
      <c r="P117" s="213">
        <f>P118+SUM(P119:P136)</f>
        <v>0</v>
      </c>
      <c r="Q117" s="105"/>
      <c r="R117" s="213">
        <f>R118+SUM(R119:R136)</f>
        <v>0</v>
      </c>
      <c r="S117" s="105"/>
      <c r="T117" s="214">
        <f>T118+SUM(T119:T136)</f>
        <v>0</v>
      </c>
      <c r="U117" s="39"/>
      <c r="V117" s="39"/>
      <c r="W117" s="39"/>
      <c r="X117" s="39"/>
      <c r="Y117" s="39"/>
      <c r="Z117" s="39"/>
      <c r="AA117" s="39"/>
      <c r="AB117" s="39"/>
      <c r="AC117" s="39"/>
      <c r="AD117" s="39"/>
      <c r="AE117" s="39"/>
      <c r="AT117" s="18" t="s">
        <v>75</v>
      </c>
      <c r="AU117" s="18" t="s">
        <v>395</v>
      </c>
      <c r="BK117" s="215">
        <f>BK118+SUM(BK119:BK136)</f>
        <v>0</v>
      </c>
    </row>
    <row r="118" s="2" customFormat="1" ht="33" customHeight="1">
      <c r="A118" s="39"/>
      <c r="B118" s="40"/>
      <c r="C118" s="216" t="s">
        <v>84</v>
      </c>
      <c r="D118" s="216" t="s">
        <v>409</v>
      </c>
      <c r="E118" s="217" t="s">
        <v>663</v>
      </c>
      <c r="F118" s="218" t="s">
        <v>664</v>
      </c>
      <c r="G118" s="219" t="s">
        <v>509</v>
      </c>
      <c r="H118" s="220">
        <v>17</v>
      </c>
      <c r="I118" s="221"/>
      <c r="J118" s="222">
        <f>ROUND(I118*H118,2)</f>
        <v>0</v>
      </c>
      <c r="K118" s="218" t="s">
        <v>665</v>
      </c>
      <c r="L118" s="223"/>
      <c r="M118" s="224" t="s">
        <v>1</v>
      </c>
      <c r="N118" s="225" t="s">
        <v>41</v>
      </c>
      <c r="O118" s="92"/>
      <c r="P118" s="226">
        <f>O118*H118</f>
        <v>0</v>
      </c>
      <c r="Q118" s="226">
        <v>0</v>
      </c>
      <c r="R118" s="226">
        <f>Q118*H118</f>
        <v>0</v>
      </c>
      <c r="S118" s="226">
        <v>0</v>
      </c>
      <c r="T118" s="227">
        <f>S118*H118</f>
        <v>0</v>
      </c>
      <c r="U118" s="39"/>
      <c r="V118" s="39"/>
      <c r="W118" s="39"/>
      <c r="X118" s="39"/>
      <c r="Y118" s="39"/>
      <c r="Z118" s="39"/>
      <c r="AA118" s="39"/>
      <c r="AB118" s="39"/>
      <c r="AC118" s="39"/>
      <c r="AD118" s="39"/>
      <c r="AE118" s="39"/>
      <c r="AR118" s="228" t="s">
        <v>413</v>
      </c>
      <c r="AT118" s="228" t="s">
        <v>409</v>
      </c>
      <c r="AU118" s="228" t="s">
        <v>76</v>
      </c>
      <c r="AY118" s="18" t="s">
        <v>414</v>
      </c>
      <c r="BE118" s="229">
        <f>IF(N118="základní",J118,0)</f>
        <v>0</v>
      </c>
      <c r="BF118" s="229">
        <f>IF(N118="snížená",J118,0)</f>
        <v>0</v>
      </c>
      <c r="BG118" s="229">
        <f>IF(N118="zákl. přenesená",J118,0)</f>
        <v>0</v>
      </c>
      <c r="BH118" s="229">
        <f>IF(N118="sníž. přenesená",J118,0)</f>
        <v>0</v>
      </c>
      <c r="BI118" s="229">
        <f>IF(N118="nulová",J118,0)</f>
        <v>0</v>
      </c>
      <c r="BJ118" s="18" t="s">
        <v>84</v>
      </c>
      <c r="BK118" s="229">
        <f>ROUND(I118*H118,2)</f>
        <v>0</v>
      </c>
      <c r="BL118" s="18" t="s">
        <v>415</v>
      </c>
      <c r="BM118" s="228" t="s">
        <v>666</v>
      </c>
    </row>
    <row r="119" s="2" customFormat="1">
      <c r="A119" s="39"/>
      <c r="B119" s="40"/>
      <c r="C119" s="41"/>
      <c r="D119" s="230" t="s">
        <v>417</v>
      </c>
      <c r="E119" s="41"/>
      <c r="F119" s="231" t="s">
        <v>664</v>
      </c>
      <c r="G119" s="41"/>
      <c r="H119" s="41"/>
      <c r="I119" s="156"/>
      <c r="J119" s="41"/>
      <c r="K119" s="41"/>
      <c r="L119" s="45"/>
      <c r="M119" s="232"/>
      <c r="N119" s="233"/>
      <c r="O119" s="92"/>
      <c r="P119" s="92"/>
      <c r="Q119" s="92"/>
      <c r="R119" s="92"/>
      <c r="S119" s="92"/>
      <c r="T119" s="93"/>
      <c r="U119" s="39"/>
      <c r="V119" s="39"/>
      <c r="W119" s="39"/>
      <c r="X119" s="39"/>
      <c r="Y119" s="39"/>
      <c r="Z119" s="39"/>
      <c r="AA119" s="39"/>
      <c r="AB119" s="39"/>
      <c r="AC119" s="39"/>
      <c r="AD119" s="39"/>
      <c r="AE119" s="39"/>
      <c r="AT119" s="18" t="s">
        <v>417</v>
      </c>
      <c r="AU119" s="18" t="s">
        <v>76</v>
      </c>
    </row>
    <row r="120" s="2" customFormat="1" ht="33" customHeight="1">
      <c r="A120" s="39"/>
      <c r="B120" s="40"/>
      <c r="C120" s="216" t="s">
        <v>86</v>
      </c>
      <c r="D120" s="216" t="s">
        <v>409</v>
      </c>
      <c r="E120" s="217" t="s">
        <v>667</v>
      </c>
      <c r="F120" s="218" t="s">
        <v>668</v>
      </c>
      <c r="G120" s="219" t="s">
        <v>509</v>
      </c>
      <c r="H120" s="220">
        <v>14</v>
      </c>
      <c r="I120" s="221"/>
      <c r="J120" s="222">
        <f>ROUND(I120*H120,2)</f>
        <v>0</v>
      </c>
      <c r="K120" s="218" t="s">
        <v>665</v>
      </c>
      <c r="L120" s="223"/>
      <c r="M120" s="224" t="s">
        <v>1</v>
      </c>
      <c r="N120" s="225" t="s">
        <v>41</v>
      </c>
      <c r="O120" s="92"/>
      <c r="P120" s="226">
        <f>O120*H120</f>
        <v>0</v>
      </c>
      <c r="Q120" s="226">
        <v>0</v>
      </c>
      <c r="R120" s="226">
        <f>Q120*H120</f>
        <v>0</v>
      </c>
      <c r="S120" s="226">
        <v>0</v>
      </c>
      <c r="T120" s="227">
        <f>S120*H120</f>
        <v>0</v>
      </c>
      <c r="U120" s="39"/>
      <c r="V120" s="39"/>
      <c r="W120" s="39"/>
      <c r="X120" s="39"/>
      <c r="Y120" s="39"/>
      <c r="Z120" s="39"/>
      <c r="AA120" s="39"/>
      <c r="AB120" s="39"/>
      <c r="AC120" s="39"/>
      <c r="AD120" s="39"/>
      <c r="AE120" s="39"/>
      <c r="AR120" s="228" t="s">
        <v>413</v>
      </c>
      <c r="AT120" s="228" t="s">
        <v>409</v>
      </c>
      <c r="AU120" s="228" t="s">
        <v>76</v>
      </c>
      <c r="AY120" s="18" t="s">
        <v>414</v>
      </c>
      <c r="BE120" s="229">
        <f>IF(N120="základní",J120,0)</f>
        <v>0</v>
      </c>
      <c r="BF120" s="229">
        <f>IF(N120="snížená",J120,0)</f>
        <v>0</v>
      </c>
      <c r="BG120" s="229">
        <f>IF(N120="zákl. přenesená",J120,0)</f>
        <v>0</v>
      </c>
      <c r="BH120" s="229">
        <f>IF(N120="sníž. přenesená",J120,0)</f>
        <v>0</v>
      </c>
      <c r="BI120" s="229">
        <f>IF(N120="nulová",J120,0)</f>
        <v>0</v>
      </c>
      <c r="BJ120" s="18" t="s">
        <v>84</v>
      </c>
      <c r="BK120" s="229">
        <f>ROUND(I120*H120,2)</f>
        <v>0</v>
      </c>
      <c r="BL120" s="18" t="s">
        <v>415</v>
      </c>
      <c r="BM120" s="228" t="s">
        <v>669</v>
      </c>
    </row>
    <row r="121" s="2" customFormat="1">
      <c r="A121" s="39"/>
      <c r="B121" s="40"/>
      <c r="C121" s="41"/>
      <c r="D121" s="230" t="s">
        <v>417</v>
      </c>
      <c r="E121" s="41"/>
      <c r="F121" s="231" t="s">
        <v>668</v>
      </c>
      <c r="G121" s="41"/>
      <c r="H121" s="41"/>
      <c r="I121" s="156"/>
      <c r="J121" s="41"/>
      <c r="K121" s="41"/>
      <c r="L121" s="45"/>
      <c r="M121" s="232"/>
      <c r="N121" s="233"/>
      <c r="O121" s="92"/>
      <c r="P121" s="92"/>
      <c r="Q121" s="92"/>
      <c r="R121" s="92"/>
      <c r="S121" s="92"/>
      <c r="T121" s="93"/>
      <c r="U121" s="39"/>
      <c r="V121" s="39"/>
      <c r="W121" s="39"/>
      <c r="X121" s="39"/>
      <c r="Y121" s="39"/>
      <c r="Z121" s="39"/>
      <c r="AA121" s="39"/>
      <c r="AB121" s="39"/>
      <c r="AC121" s="39"/>
      <c r="AD121" s="39"/>
      <c r="AE121" s="39"/>
      <c r="AT121" s="18" t="s">
        <v>417</v>
      </c>
      <c r="AU121" s="18" t="s">
        <v>76</v>
      </c>
    </row>
    <row r="122" s="2" customFormat="1" ht="33" customHeight="1">
      <c r="A122" s="39"/>
      <c r="B122" s="40"/>
      <c r="C122" s="216" t="s">
        <v>114</v>
      </c>
      <c r="D122" s="216" t="s">
        <v>409</v>
      </c>
      <c r="E122" s="217" t="s">
        <v>670</v>
      </c>
      <c r="F122" s="218" t="s">
        <v>671</v>
      </c>
      <c r="G122" s="219" t="s">
        <v>509</v>
      </c>
      <c r="H122" s="220">
        <v>2</v>
      </c>
      <c r="I122" s="221"/>
      <c r="J122" s="222">
        <f>ROUND(I122*H122,2)</f>
        <v>0</v>
      </c>
      <c r="K122" s="218" t="s">
        <v>665</v>
      </c>
      <c r="L122" s="223"/>
      <c r="M122" s="224" t="s">
        <v>1</v>
      </c>
      <c r="N122" s="225" t="s">
        <v>41</v>
      </c>
      <c r="O122" s="92"/>
      <c r="P122" s="226">
        <f>O122*H122</f>
        <v>0</v>
      </c>
      <c r="Q122" s="226">
        <v>0</v>
      </c>
      <c r="R122" s="226">
        <f>Q122*H122</f>
        <v>0</v>
      </c>
      <c r="S122" s="226">
        <v>0</v>
      </c>
      <c r="T122" s="227">
        <f>S122*H122</f>
        <v>0</v>
      </c>
      <c r="U122" s="39"/>
      <c r="V122" s="39"/>
      <c r="W122" s="39"/>
      <c r="X122" s="39"/>
      <c r="Y122" s="39"/>
      <c r="Z122" s="39"/>
      <c r="AA122" s="39"/>
      <c r="AB122" s="39"/>
      <c r="AC122" s="39"/>
      <c r="AD122" s="39"/>
      <c r="AE122" s="39"/>
      <c r="AR122" s="228" t="s">
        <v>413</v>
      </c>
      <c r="AT122" s="228" t="s">
        <v>409</v>
      </c>
      <c r="AU122" s="228" t="s">
        <v>76</v>
      </c>
      <c r="AY122" s="18" t="s">
        <v>414</v>
      </c>
      <c r="BE122" s="229">
        <f>IF(N122="základní",J122,0)</f>
        <v>0</v>
      </c>
      <c r="BF122" s="229">
        <f>IF(N122="snížená",J122,0)</f>
        <v>0</v>
      </c>
      <c r="BG122" s="229">
        <f>IF(N122="zákl. přenesená",J122,0)</f>
        <v>0</v>
      </c>
      <c r="BH122" s="229">
        <f>IF(N122="sníž. přenesená",J122,0)</f>
        <v>0</v>
      </c>
      <c r="BI122" s="229">
        <f>IF(N122="nulová",J122,0)</f>
        <v>0</v>
      </c>
      <c r="BJ122" s="18" t="s">
        <v>84</v>
      </c>
      <c r="BK122" s="229">
        <f>ROUND(I122*H122,2)</f>
        <v>0</v>
      </c>
      <c r="BL122" s="18" t="s">
        <v>415</v>
      </c>
      <c r="BM122" s="228" t="s">
        <v>672</v>
      </c>
    </row>
    <row r="123" s="2" customFormat="1">
      <c r="A123" s="39"/>
      <c r="B123" s="40"/>
      <c r="C123" s="41"/>
      <c r="D123" s="230" t="s">
        <v>417</v>
      </c>
      <c r="E123" s="41"/>
      <c r="F123" s="231" t="s">
        <v>671</v>
      </c>
      <c r="G123" s="41"/>
      <c r="H123" s="41"/>
      <c r="I123" s="156"/>
      <c r="J123" s="41"/>
      <c r="K123" s="41"/>
      <c r="L123" s="45"/>
      <c r="M123" s="232"/>
      <c r="N123" s="233"/>
      <c r="O123" s="92"/>
      <c r="P123" s="92"/>
      <c r="Q123" s="92"/>
      <c r="R123" s="92"/>
      <c r="S123" s="92"/>
      <c r="T123" s="93"/>
      <c r="U123" s="39"/>
      <c r="V123" s="39"/>
      <c r="W123" s="39"/>
      <c r="X123" s="39"/>
      <c r="Y123" s="39"/>
      <c r="Z123" s="39"/>
      <c r="AA123" s="39"/>
      <c r="AB123" s="39"/>
      <c r="AC123" s="39"/>
      <c r="AD123" s="39"/>
      <c r="AE123" s="39"/>
      <c r="AT123" s="18" t="s">
        <v>417</v>
      </c>
      <c r="AU123" s="18" t="s">
        <v>76</v>
      </c>
    </row>
    <row r="124" s="2" customFormat="1" ht="33" customHeight="1">
      <c r="A124" s="39"/>
      <c r="B124" s="40"/>
      <c r="C124" s="216" t="s">
        <v>415</v>
      </c>
      <c r="D124" s="216" t="s">
        <v>409</v>
      </c>
      <c r="E124" s="217" t="s">
        <v>673</v>
      </c>
      <c r="F124" s="218" t="s">
        <v>674</v>
      </c>
      <c r="G124" s="219" t="s">
        <v>509</v>
      </c>
      <c r="H124" s="220">
        <v>13</v>
      </c>
      <c r="I124" s="221"/>
      <c r="J124" s="222">
        <f>ROUND(I124*H124,2)</f>
        <v>0</v>
      </c>
      <c r="K124" s="218" t="s">
        <v>665</v>
      </c>
      <c r="L124" s="223"/>
      <c r="M124" s="224" t="s">
        <v>1</v>
      </c>
      <c r="N124" s="225" t="s">
        <v>41</v>
      </c>
      <c r="O124" s="92"/>
      <c r="P124" s="226">
        <f>O124*H124</f>
        <v>0</v>
      </c>
      <c r="Q124" s="226">
        <v>0</v>
      </c>
      <c r="R124" s="226">
        <f>Q124*H124</f>
        <v>0</v>
      </c>
      <c r="S124" s="226">
        <v>0</v>
      </c>
      <c r="T124" s="227">
        <f>S124*H124</f>
        <v>0</v>
      </c>
      <c r="U124" s="39"/>
      <c r="V124" s="39"/>
      <c r="W124" s="39"/>
      <c r="X124" s="39"/>
      <c r="Y124" s="39"/>
      <c r="Z124" s="39"/>
      <c r="AA124" s="39"/>
      <c r="AB124" s="39"/>
      <c r="AC124" s="39"/>
      <c r="AD124" s="39"/>
      <c r="AE124" s="39"/>
      <c r="AR124" s="228" t="s">
        <v>413</v>
      </c>
      <c r="AT124" s="228" t="s">
        <v>409</v>
      </c>
      <c r="AU124" s="228" t="s">
        <v>76</v>
      </c>
      <c r="AY124" s="18" t="s">
        <v>414</v>
      </c>
      <c r="BE124" s="229">
        <f>IF(N124="základní",J124,0)</f>
        <v>0</v>
      </c>
      <c r="BF124" s="229">
        <f>IF(N124="snížená",J124,0)</f>
        <v>0</v>
      </c>
      <c r="BG124" s="229">
        <f>IF(N124="zákl. přenesená",J124,0)</f>
        <v>0</v>
      </c>
      <c r="BH124" s="229">
        <f>IF(N124="sníž. přenesená",J124,0)</f>
        <v>0</v>
      </c>
      <c r="BI124" s="229">
        <f>IF(N124="nulová",J124,0)</f>
        <v>0</v>
      </c>
      <c r="BJ124" s="18" t="s">
        <v>84</v>
      </c>
      <c r="BK124" s="229">
        <f>ROUND(I124*H124,2)</f>
        <v>0</v>
      </c>
      <c r="BL124" s="18" t="s">
        <v>415</v>
      </c>
      <c r="BM124" s="228" t="s">
        <v>675</v>
      </c>
    </row>
    <row r="125" s="2" customFormat="1">
      <c r="A125" s="39"/>
      <c r="B125" s="40"/>
      <c r="C125" s="41"/>
      <c r="D125" s="230" t="s">
        <v>417</v>
      </c>
      <c r="E125" s="41"/>
      <c r="F125" s="231" t="s">
        <v>674</v>
      </c>
      <c r="G125" s="41"/>
      <c r="H125" s="41"/>
      <c r="I125" s="156"/>
      <c r="J125" s="41"/>
      <c r="K125" s="41"/>
      <c r="L125" s="45"/>
      <c r="M125" s="232"/>
      <c r="N125" s="233"/>
      <c r="O125" s="92"/>
      <c r="P125" s="92"/>
      <c r="Q125" s="92"/>
      <c r="R125" s="92"/>
      <c r="S125" s="92"/>
      <c r="T125" s="93"/>
      <c r="U125" s="39"/>
      <c r="V125" s="39"/>
      <c r="W125" s="39"/>
      <c r="X125" s="39"/>
      <c r="Y125" s="39"/>
      <c r="Z125" s="39"/>
      <c r="AA125" s="39"/>
      <c r="AB125" s="39"/>
      <c r="AC125" s="39"/>
      <c r="AD125" s="39"/>
      <c r="AE125" s="39"/>
      <c r="AT125" s="18" t="s">
        <v>417</v>
      </c>
      <c r="AU125" s="18" t="s">
        <v>76</v>
      </c>
    </row>
    <row r="126" s="2" customFormat="1" ht="33" customHeight="1">
      <c r="A126" s="39"/>
      <c r="B126" s="40"/>
      <c r="C126" s="216" t="s">
        <v>427</v>
      </c>
      <c r="D126" s="216" t="s">
        <v>409</v>
      </c>
      <c r="E126" s="217" t="s">
        <v>676</v>
      </c>
      <c r="F126" s="218" t="s">
        <v>677</v>
      </c>
      <c r="G126" s="219" t="s">
        <v>509</v>
      </c>
      <c r="H126" s="220">
        <v>15</v>
      </c>
      <c r="I126" s="221"/>
      <c r="J126" s="222">
        <f>ROUND(I126*H126,2)</f>
        <v>0</v>
      </c>
      <c r="K126" s="218" t="s">
        <v>665</v>
      </c>
      <c r="L126" s="223"/>
      <c r="M126" s="224" t="s">
        <v>1</v>
      </c>
      <c r="N126" s="225" t="s">
        <v>41</v>
      </c>
      <c r="O126" s="92"/>
      <c r="P126" s="226">
        <f>O126*H126</f>
        <v>0</v>
      </c>
      <c r="Q126" s="226">
        <v>0</v>
      </c>
      <c r="R126" s="226">
        <f>Q126*H126</f>
        <v>0</v>
      </c>
      <c r="S126" s="226">
        <v>0</v>
      </c>
      <c r="T126" s="227">
        <f>S126*H126</f>
        <v>0</v>
      </c>
      <c r="U126" s="39"/>
      <c r="V126" s="39"/>
      <c r="W126" s="39"/>
      <c r="X126" s="39"/>
      <c r="Y126" s="39"/>
      <c r="Z126" s="39"/>
      <c r="AA126" s="39"/>
      <c r="AB126" s="39"/>
      <c r="AC126" s="39"/>
      <c r="AD126" s="39"/>
      <c r="AE126" s="39"/>
      <c r="AR126" s="228" t="s">
        <v>413</v>
      </c>
      <c r="AT126" s="228" t="s">
        <v>409</v>
      </c>
      <c r="AU126" s="228" t="s">
        <v>76</v>
      </c>
      <c r="AY126" s="18" t="s">
        <v>414</v>
      </c>
      <c r="BE126" s="229">
        <f>IF(N126="základní",J126,0)</f>
        <v>0</v>
      </c>
      <c r="BF126" s="229">
        <f>IF(N126="snížená",J126,0)</f>
        <v>0</v>
      </c>
      <c r="BG126" s="229">
        <f>IF(N126="zákl. přenesená",J126,0)</f>
        <v>0</v>
      </c>
      <c r="BH126" s="229">
        <f>IF(N126="sníž. přenesená",J126,0)</f>
        <v>0</v>
      </c>
      <c r="BI126" s="229">
        <f>IF(N126="nulová",J126,0)</f>
        <v>0</v>
      </c>
      <c r="BJ126" s="18" t="s">
        <v>84</v>
      </c>
      <c r="BK126" s="229">
        <f>ROUND(I126*H126,2)</f>
        <v>0</v>
      </c>
      <c r="BL126" s="18" t="s">
        <v>415</v>
      </c>
      <c r="BM126" s="228" t="s">
        <v>678</v>
      </c>
    </row>
    <row r="127" s="2" customFormat="1">
      <c r="A127" s="39"/>
      <c r="B127" s="40"/>
      <c r="C127" s="41"/>
      <c r="D127" s="230" t="s">
        <v>417</v>
      </c>
      <c r="E127" s="41"/>
      <c r="F127" s="231" t="s">
        <v>677</v>
      </c>
      <c r="G127" s="41"/>
      <c r="H127" s="41"/>
      <c r="I127" s="156"/>
      <c r="J127" s="41"/>
      <c r="K127" s="41"/>
      <c r="L127" s="45"/>
      <c r="M127" s="232"/>
      <c r="N127" s="233"/>
      <c r="O127" s="92"/>
      <c r="P127" s="92"/>
      <c r="Q127" s="92"/>
      <c r="R127" s="92"/>
      <c r="S127" s="92"/>
      <c r="T127" s="93"/>
      <c r="U127" s="39"/>
      <c r="V127" s="39"/>
      <c r="W127" s="39"/>
      <c r="X127" s="39"/>
      <c r="Y127" s="39"/>
      <c r="Z127" s="39"/>
      <c r="AA127" s="39"/>
      <c r="AB127" s="39"/>
      <c r="AC127" s="39"/>
      <c r="AD127" s="39"/>
      <c r="AE127" s="39"/>
      <c r="AT127" s="18" t="s">
        <v>417</v>
      </c>
      <c r="AU127" s="18" t="s">
        <v>76</v>
      </c>
    </row>
    <row r="128" s="2" customFormat="1" ht="33" customHeight="1">
      <c r="A128" s="39"/>
      <c r="B128" s="40"/>
      <c r="C128" s="216" t="s">
        <v>431</v>
      </c>
      <c r="D128" s="216" t="s">
        <v>409</v>
      </c>
      <c r="E128" s="217" t="s">
        <v>679</v>
      </c>
      <c r="F128" s="218" t="s">
        <v>680</v>
      </c>
      <c r="G128" s="219" t="s">
        <v>509</v>
      </c>
      <c r="H128" s="220">
        <v>12</v>
      </c>
      <c r="I128" s="221"/>
      <c r="J128" s="222">
        <f>ROUND(I128*H128,2)</f>
        <v>0</v>
      </c>
      <c r="K128" s="218" t="s">
        <v>665</v>
      </c>
      <c r="L128" s="223"/>
      <c r="M128" s="224" t="s">
        <v>1</v>
      </c>
      <c r="N128" s="225" t="s">
        <v>41</v>
      </c>
      <c r="O128" s="92"/>
      <c r="P128" s="226">
        <f>O128*H128</f>
        <v>0</v>
      </c>
      <c r="Q128" s="226">
        <v>0</v>
      </c>
      <c r="R128" s="226">
        <f>Q128*H128</f>
        <v>0</v>
      </c>
      <c r="S128" s="226">
        <v>0</v>
      </c>
      <c r="T128" s="227">
        <f>S128*H128</f>
        <v>0</v>
      </c>
      <c r="U128" s="39"/>
      <c r="V128" s="39"/>
      <c r="W128" s="39"/>
      <c r="X128" s="39"/>
      <c r="Y128" s="39"/>
      <c r="Z128" s="39"/>
      <c r="AA128" s="39"/>
      <c r="AB128" s="39"/>
      <c r="AC128" s="39"/>
      <c r="AD128" s="39"/>
      <c r="AE128" s="39"/>
      <c r="AR128" s="228" t="s">
        <v>413</v>
      </c>
      <c r="AT128" s="228" t="s">
        <v>409</v>
      </c>
      <c r="AU128" s="228" t="s">
        <v>76</v>
      </c>
      <c r="AY128" s="18" t="s">
        <v>414</v>
      </c>
      <c r="BE128" s="229">
        <f>IF(N128="základní",J128,0)</f>
        <v>0</v>
      </c>
      <c r="BF128" s="229">
        <f>IF(N128="snížená",J128,0)</f>
        <v>0</v>
      </c>
      <c r="BG128" s="229">
        <f>IF(N128="zákl. přenesená",J128,0)</f>
        <v>0</v>
      </c>
      <c r="BH128" s="229">
        <f>IF(N128="sníž. přenesená",J128,0)</f>
        <v>0</v>
      </c>
      <c r="BI128" s="229">
        <f>IF(N128="nulová",J128,0)</f>
        <v>0</v>
      </c>
      <c r="BJ128" s="18" t="s">
        <v>84</v>
      </c>
      <c r="BK128" s="229">
        <f>ROUND(I128*H128,2)</f>
        <v>0</v>
      </c>
      <c r="BL128" s="18" t="s">
        <v>415</v>
      </c>
      <c r="BM128" s="228" t="s">
        <v>681</v>
      </c>
    </row>
    <row r="129" s="2" customFormat="1">
      <c r="A129" s="39"/>
      <c r="B129" s="40"/>
      <c r="C129" s="41"/>
      <c r="D129" s="230" t="s">
        <v>417</v>
      </c>
      <c r="E129" s="41"/>
      <c r="F129" s="231" t="s">
        <v>680</v>
      </c>
      <c r="G129" s="41"/>
      <c r="H129" s="41"/>
      <c r="I129" s="156"/>
      <c r="J129" s="41"/>
      <c r="K129" s="41"/>
      <c r="L129" s="45"/>
      <c r="M129" s="232"/>
      <c r="N129" s="233"/>
      <c r="O129" s="92"/>
      <c r="P129" s="92"/>
      <c r="Q129" s="92"/>
      <c r="R129" s="92"/>
      <c r="S129" s="92"/>
      <c r="T129" s="93"/>
      <c r="U129" s="39"/>
      <c r="V129" s="39"/>
      <c r="W129" s="39"/>
      <c r="X129" s="39"/>
      <c r="Y129" s="39"/>
      <c r="Z129" s="39"/>
      <c r="AA129" s="39"/>
      <c r="AB129" s="39"/>
      <c r="AC129" s="39"/>
      <c r="AD129" s="39"/>
      <c r="AE129" s="39"/>
      <c r="AT129" s="18" t="s">
        <v>417</v>
      </c>
      <c r="AU129" s="18" t="s">
        <v>76</v>
      </c>
    </row>
    <row r="130" s="2" customFormat="1" ht="33" customHeight="1">
      <c r="A130" s="39"/>
      <c r="B130" s="40"/>
      <c r="C130" s="216" t="s">
        <v>435</v>
      </c>
      <c r="D130" s="216" t="s">
        <v>409</v>
      </c>
      <c r="E130" s="217" t="s">
        <v>682</v>
      </c>
      <c r="F130" s="218" t="s">
        <v>683</v>
      </c>
      <c r="G130" s="219" t="s">
        <v>509</v>
      </c>
      <c r="H130" s="220">
        <v>12</v>
      </c>
      <c r="I130" s="221"/>
      <c r="J130" s="222">
        <f>ROUND(I130*H130,2)</f>
        <v>0</v>
      </c>
      <c r="K130" s="218" t="s">
        <v>665</v>
      </c>
      <c r="L130" s="223"/>
      <c r="M130" s="224" t="s">
        <v>1</v>
      </c>
      <c r="N130" s="225" t="s">
        <v>41</v>
      </c>
      <c r="O130" s="92"/>
      <c r="P130" s="226">
        <f>O130*H130</f>
        <v>0</v>
      </c>
      <c r="Q130" s="226">
        <v>0</v>
      </c>
      <c r="R130" s="226">
        <f>Q130*H130</f>
        <v>0</v>
      </c>
      <c r="S130" s="226">
        <v>0</v>
      </c>
      <c r="T130" s="227">
        <f>S130*H130</f>
        <v>0</v>
      </c>
      <c r="U130" s="39"/>
      <c r="V130" s="39"/>
      <c r="W130" s="39"/>
      <c r="X130" s="39"/>
      <c r="Y130" s="39"/>
      <c r="Z130" s="39"/>
      <c r="AA130" s="39"/>
      <c r="AB130" s="39"/>
      <c r="AC130" s="39"/>
      <c r="AD130" s="39"/>
      <c r="AE130" s="39"/>
      <c r="AR130" s="228" t="s">
        <v>413</v>
      </c>
      <c r="AT130" s="228" t="s">
        <v>409</v>
      </c>
      <c r="AU130" s="228" t="s">
        <v>76</v>
      </c>
      <c r="AY130" s="18" t="s">
        <v>414</v>
      </c>
      <c r="BE130" s="229">
        <f>IF(N130="základní",J130,0)</f>
        <v>0</v>
      </c>
      <c r="BF130" s="229">
        <f>IF(N130="snížená",J130,0)</f>
        <v>0</v>
      </c>
      <c r="BG130" s="229">
        <f>IF(N130="zákl. přenesená",J130,0)</f>
        <v>0</v>
      </c>
      <c r="BH130" s="229">
        <f>IF(N130="sníž. přenesená",J130,0)</f>
        <v>0</v>
      </c>
      <c r="BI130" s="229">
        <f>IF(N130="nulová",J130,0)</f>
        <v>0</v>
      </c>
      <c r="BJ130" s="18" t="s">
        <v>84</v>
      </c>
      <c r="BK130" s="229">
        <f>ROUND(I130*H130,2)</f>
        <v>0</v>
      </c>
      <c r="BL130" s="18" t="s">
        <v>415</v>
      </c>
      <c r="BM130" s="228" t="s">
        <v>684</v>
      </c>
    </row>
    <row r="131" s="2" customFormat="1">
      <c r="A131" s="39"/>
      <c r="B131" s="40"/>
      <c r="C131" s="41"/>
      <c r="D131" s="230" t="s">
        <v>417</v>
      </c>
      <c r="E131" s="41"/>
      <c r="F131" s="231" t="s">
        <v>683</v>
      </c>
      <c r="G131" s="41"/>
      <c r="H131" s="41"/>
      <c r="I131" s="156"/>
      <c r="J131" s="41"/>
      <c r="K131" s="41"/>
      <c r="L131" s="45"/>
      <c r="M131" s="232"/>
      <c r="N131" s="233"/>
      <c r="O131" s="92"/>
      <c r="P131" s="92"/>
      <c r="Q131" s="92"/>
      <c r="R131" s="92"/>
      <c r="S131" s="92"/>
      <c r="T131" s="93"/>
      <c r="U131" s="39"/>
      <c r="V131" s="39"/>
      <c r="W131" s="39"/>
      <c r="X131" s="39"/>
      <c r="Y131" s="39"/>
      <c r="Z131" s="39"/>
      <c r="AA131" s="39"/>
      <c r="AB131" s="39"/>
      <c r="AC131" s="39"/>
      <c r="AD131" s="39"/>
      <c r="AE131" s="39"/>
      <c r="AT131" s="18" t="s">
        <v>417</v>
      </c>
      <c r="AU131" s="18" t="s">
        <v>76</v>
      </c>
    </row>
    <row r="132" s="2" customFormat="1" ht="21.75" customHeight="1">
      <c r="A132" s="39"/>
      <c r="B132" s="40"/>
      <c r="C132" s="216" t="s">
        <v>413</v>
      </c>
      <c r="D132" s="216" t="s">
        <v>409</v>
      </c>
      <c r="E132" s="217" t="s">
        <v>685</v>
      </c>
      <c r="F132" s="218" t="s">
        <v>686</v>
      </c>
      <c r="G132" s="219" t="s">
        <v>509</v>
      </c>
      <c r="H132" s="220">
        <v>30</v>
      </c>
      <c r="I132" s="221"/>
      <c r="J132" s="222">
        <f>ROUND(I132*H132,2)</f>
        <v>0</v>
      </c>
      <c r="K132" s="218" t="s">
        <v>665</v>
      </c>
      <c r="L132" s="223"/>
      <c r="M132" s="224" t="s">
        <v>1</v>
      </c>
      <c r="N132" s="225" t="s">
        <v>41</v>
      </c>
      <c r="O132" s="92"/>
      <c r="P132" s="226">
        <f>O132*H132</f>
        <v>0</v>
      </c>
      <c r="Q132" s="226">
        <v>0</v>
      </c>
      <c r="R132" s="226">
        <f>Q132*H132</f>
        <v>0</v>
      </c>
      <c r="S132" s="226">
        <v>0</v>
      </c>
      <c r="T132" s="227">
        <f>S132*H132</f>
        <v>0</v>
      </c>
      <c r="U132" s="39"/>
      <c r="V132" s="39"/>
      <c r="W132" s="39"/>
      <c r="X132" s="39"/>
      <c r="Y132" s="39"/>
      <c r="Z132" s="39"/>
      <c r="AA132" s="39"/>
      <c r="AB132" s="39"/>
      <c r="AC132" s="39"/>
      <c r="AD132" s="39"/>
      <c r="AE132" s="39"/>
      <c r="AR132" s="228" t="s">
        <v>413</v>
      </c>
      <c r="AT132" s="228" t="s">
        <v>409</v>
      </c>
      <c r="AU132" s="228" t="s">
        <v>76</v>
      </c>
      <c r="AY132" s="18" t="s">
        <v>414</v>
      </c>
      <c r="BE132" s="229">
        <f>IF(N132="základní",J132,0)</f>
        <v>0</v>
      </c>
      <c r="BF132" s="229">
        <f>IF(N132="snížená",J132,0)</f>
        <v>0</v>
      </c>
      <c r="BG132" s="229">
        <f>IF(N132="zákl. přenesená",J132,0)</f>
        <v>0</v>
      </c>
      <c r="BH132" s="229">
        <f>IF(N132="sníž. přenesená",J132,0)</f>
        <v>0</v>
      </c>
      <c r="BI132" s="229">
        <f>IF(N132="nulová",J132,0)</f>
        <v>0</v>
      </c>
      <c r="BJ132" s="18" t="s">
        <v>84</v>
      </c>
      <c r="BK132" s="229">
        <f>ROUND(I132*H132,2)</f>
        <v>0</v>
      </c>
      <c r="BL132" s="18" t="s">
        <v>415</v>
      </c>
      <c r="BM132" s="228" t="s">
        <v>687</v>
      </c>
    </row>
    <row r="133" s="2" customFormat="1">
      <c r="A133" s="39"/>
      <c r="B133" s="40"/>
      <c r="C133" s="41"/>
      <c r="D133" s="230" t="s">
        <v>417</v>
      </c>
      <c r="E133" s="41"/>
      <c r="F133" s="231" t="s">
        <v>686</v>
      </c>
      <c r="G133" s="41"/>
      <c r="H133" s="41"/>
      <c r="I133" s="156"/>
      <c r="J133" s="41"/>
      <c r="K133" s="41"/>
      <c r="L133" s="45"/>
      <c r="M133" s="232"/>
      <c r="N133" s="233"/>
      <c r="O133" s="92"/>
      <c r="P133" s="92"/>
      <c r="Q133" s="92"/>
      <c r="R133" s="92"/>
      <c r="S133" s="92"/>
      <c r="T133" s="93"/>
      <c r="U133" s="39"/>
      <c r="V133" s="39"/>
      <c r="W133" s="39"/>
      <c r="X133" s="39"/>
      <c r="Y133" s="39"/>
      <c r="Z133" s="39"/>
      <c r="AA133" s="39"/>
      <c r="AB133" s="39"/>
      <c r="AC133" s="39"/>
      <c r="AD133" s="39"/>
      <c r="AE133" s="39"/>
      <c r="AT133" s="18" t="s">
        <v>417</v>
      </c>
      <c r="AU133" s="18" t="s">
        <v>76</v>
      </c>
    </row>
    <row r="134" s="2" customFormat="1" ht="21.75" customHeight="1">
      <c r="A134" s="39"/>
      <c r="B134" s="40"/>
      <c r="C134" s="216" t="s">
        <v>442</v>
      </c>
      <c r="D134" s="216" t="s">
        <v>409</v>
      </c>
      <c r="E134" s="217" t="s">
        <v>688</v>
      </c>
      <c r="F134" s="218" t="s">
        <v>689</v>
      </c>
      <c r="G134" s="219" t="s">
        <v>509</v>
      </c>
      <c r="H134" s="220">
        <v>90</v>
      </c>
      <c r="I134" s="221"/>
      <c r="J134" s="222">
        <f>ROUND(I134*H134,2)</f>
        <v>0</v>
      </c>
      <c r="K134" s="218" t="s">
        <v>665</v>
      </c>
      <c r="L134" s="223"/>
      <c r="M134" s="224" t="s">
        <v>1</v>
      </c>
      <c r="N134" s="225" t="s">
        <v>41</v>
      </c>
      <c r="O134" s="92"/>
      <c r="P134" s="226">
        <f>O134*H134</f>
        <v>0</v>
      </c>
      <c r="Q134" s="226">
        <v>0</v>
      </c>
      <c r="R134" s="226">
        <f>Q134*H134</f>
        <v>0</v>
      </c>
      <c r="S134" s="226">
        <v>0</v>
      </c>
      <c r="T134" s="227">
        <f>S134*H134</f>
        <v>0</v>
      </c>
      <c r="U134" s="39"/>
      <c r="V134" s="39"/>
      <c r="W134" s="39"/>
      <c r="X134" s="39"/>
      <c r="Y134" s="39"/>
      <c r="Z134" s="39"/>
      <c r="AA134" s="39"/>
      <c r="AB134" s="39"/>
      <c r="AC134" s="39"/>
      <c r="AD134" s="39"/>
      <c r="AE134" s="39"/>
      <c r="AR134" s="228" t="s">
        <v>413</v>
      </c>
      <c r="AT134" s="228" t="s">
        <v>409</v>
      </c>
      <c r="AU134" s="228" t="s">
        <v>76</v>
      </c>
      <c r="AY134" s="18" t="s">
        <v>414</v>
      </c>
      <c r="BE134" s="229">
        <f>IF(N134="základní",J134,0)</f>
        <v>0</v>
      </c>
      <c r="BF134" s="229">
        <f>IF(N134="snížená",J134,0)</f>
        <v>0</v>
      </c>
      <c r="BG134" s="229">
        <f>IF(N134="zákl. přenesená",J134,0)</f>
        <v>0</v>
      </c>
      <c r="BH134" s="229">
        <f>IF(N134="sníž. přenesená",J134,0)</f>
        <v>0</v>
      </c>
      <c r="BI134" s="229">
        <f>IF(N134="nulová",J134,0)</f>
        <v>0</v>
      </c>
      <c r="BJ134" s="18" t="s">
        <v>84</v>
      </c>
      <c r="BK134" s="229">
        <f>ROUND(I134*H134,2)</f>
        <v>0</v>
      </c>
      <c r="BL134" s="18" t="s">
        <v>415</v>
      </c>
      <c r="BM134" s="228" t="s">
        <v>690</v>
      </c>
    </row>
    <row r="135" s="2" customFormat="1">
      <c r="A135" s="39"/>
      <c r="B135" s="40"/>
      <c r="C135" s="41"/>
      <c r="D135" s="230" t="s">
        <v>417</v>
      </c>
      <c r="E135" s="41"/>
      <c r="F135" s="231" t="s">
        <v>689</v>
      </c>
      <c r="G135" s="41"/>
      <c r="H135" s="41"/>
      <c r="I135" s="156"/>
      <c r="J135" s="41"/>
      <c r="K135" s="41"/>
      <c r="L135" s="45"/>
      <c r="M135" s="232"/>
      <c r="N135" s="233"/>
      <c r="O135" s="92"/>
      <c r="P135" s="92"/>
      <c r="Q135" s="92"/>
      <c r="R135" s="92"/>
      <c r="S135" s="92"/>
      <c r="T135" s="93"/>
      <c r="U135" s="39"/>
      <c r="V135" s="39"/>
      <c r="W135" s="39"/>
      <c r="X135" s="39"/>
      <c r="Y135" s="39"/>
      <c r="Z135" s="39"/>
      <c r="AA135" s="39"/>
      <c r="AB135" s="39"/>
      <c r="AC135" s="39"/>
      <c r="AD135" s="39"/>
      <c r="AE135" s="39"/>
      <c r="AT135" s="18" t="s">
        <v>417</v>
      </c>
      <c r="AU135" s="18" t="s">
        <v>76</v>
      </c>
    </row>
    <row r="136" s="11" customFormat="1" ht="25.92" customHeight="1">
      <c r="A136" s="11"/>
      <c r="B136" s="254"/>
      <c r="C136" s="255"/>
      <c r="D136" s="256" t="s">
        <v>75</v>
      </c>
      <c r="E136" s="257" t="s">
        <v>691</v>
      </c>
      <c r="F136" s="257" t="s">
        <v>692</v>
      </c>
      <c r="G136" s="255"/>
      <c r="H136" s="255"/>
      <c r="I136" s="258"/>
      <c r="J136" s="259">
        <f>BK136</f>
        <v>0</v>
      </c>
      <c r="K136" s="255"/>
      <c r="L136" s="260"/>
      <c r="M136" s="261"/>
      <c r="N136" s="262"/>
      <c r="O136" s="262"/>
      <c r="P136" s="263">
        <f>SUM(P137:P150)</f>
        <v>0</v>
      </c>
      <c r="Q136" s="262"/>
      <c r="R136" s="263">
        <f>SUM(R137:R150)</f>
        <v>0</v>
      </c>
      <c r="S136" s="262"/>
      <c r="T136" s="264">
        <f>SUM(T137:T150)</f>
        <v>0</v>
      </c>
      <c r="U136" s="11"/>
      <c r="V136" s="11"/>
      <c r="W136" s="11"/>
      <c r="X136" s="11"/>
      <c r="Y136" s="11"/>
      <c r="Z136" s="11"/>
      <c r="AA136" s="11"/>
      <c r="AB136" s="11"/>
      <c r="AC136" s="11"/>
      <c r="AD136" s="11"/>
      <c r="AE136" s="11"/>
      <c r="AR136" s="265" t="s">
        <v>415</v>
      </c>
      <c r="AT136" s="266" t="s">
        <v>75</v>
      </c>
      <c r="AU136" s="266" t="s">
        <v>76</v>
      </c>
      <c r="AY136" s="265" t="s">
        <v>414</v>
      </c>
      <c r="BK136" s="267">
        <f>SUM(BK137:BK150)</f>
        <v>0</v>
      </c>
    </row>
    <row r="137" s="2" customFormat="1" ht="21.75" customHeight="1">
      <c r="A137" s="39"/>
      <c r="B137" s="40"/>
      <c r="C137" s="234" t="s">
        <v>475</v>
      </c>
      <c r="D137" s="234" t="s">
        <v>443</v>
      </c>
      <c r="E137" s="235" t="s">
        <v>693</v>
      </c>
      <c r="F137" s="236" t="s">
        <v>694</v>
      </c>
      <c r="G137" s="237" t="s">
        <v>509</v>
      </c>
      <c r="H137" s="238">
        <v>31</v>
      </c>
      <c r="I137" s="239"/>
      <c r="J137" s="240">
        <f>ROUND(I137*H137,2)</f>
        <v>0</v>
      </c>
      <c r="K137" s="236" t="s">
        <v>665</v>
      </c>
      <c r="L137" s="45"/>
      <c r="M137" s="241" t="s">
        <v>1</v>
      </c>
      <c r="N137" s="242" t="s">
        <v>41</v>
      </c>
      <c r="O137" s="92"/>
      <c r="P137" s="226">
        <f>O137*H137</f>
        <v>0</v>
      </c>
      <c r="Q137" s="226">
        <v>0</v>
      </c>
      <c r="R137" s="226">
        <f>Q137*H137</f>
        <v>0</v>
      </c>
      <c r="S137" s="226">
        <v>0</v>
      </c>
      <c r="T137" s="227">
        <f>S137*H137</f>
        <v>0</v>
      </c>
      <c r="U137" s="39"/>
      <c r="V137" s="39"/>
      <c r="W137" s="39"/>
      <c r="X137" s="39"/>
      <c r="Y137" s="39"/>
      <c r="Z137" s="39"/>
      <c r="AA137" s="39"/>
      <c r="AB137" s="39"/>
      <c r="AC137" s="39"/>
      <c r="AD137" s="39"/>
      <c r="AE137" s="39"/>
      <c r="AR137" s="228" t="s">
        <v>695</v>
      </c>
      <c r="AT137" s="228" t="s">
        <v>443</v>
      </c>
      <c r="AU137" s="228" t="s">
        <v>84</v>
      </c>
      <c r="AY137" s="18" t="s">
        <v>414</v>
      </c>
      <c r="BE137" s="229">
        <f>IF(N137="základní",J137,0)</f>
        <v>0</v>
      </c>
      <c r="BF137" s="229">
        <f>IF(N137="snížená",J137,0)</f>
        <v>0</v>
      </c>
      <c r="BG137" s="229">
        <f>IF(N137="zákl. přenesená",J137,0)</f>
        <v>0</v>
      </c>
      <c r="BH137" s="229">
        <f>IF(N137="sníž. přenesená",J137,0)</f>
        <v>0</v>
      </c>
      <c r="BI137" s="229">
        <f>IF(N137="nulová",J137,0)</f>
        <v>0</v>
      </c>
      <c r="BJ137" s="18" t="s">
        <v>84</v>
      </c>
      <c r="BK137" s="229">
        <f>ROUND(I137*H137,2)</f>
        <v>0</v>
      </c>
      <c r="BL137" s="18" t="s">
        <v>695</v>
      </c>
      <c r="BM137" s="228" t="s">
        <v>696</v>
      </c>
    </row>
    <row r="138" s="2" customFormat="1">
      <c r="A138" s="39"/>
      <c r="B138" s="40"/>
      <c r="C138" s="41"/>
      <c r="D138" s="230" t="s">
        <v>417</v>
      </c>
      <c r="E138" s="41"/>
      <c r="F138" s="231" t="s">
        <v>694</v>
      </c>
      <c r="G138" s="41"/>
      <c r="H138" s="41"/>
      <c r="I138" s="156"/>
      <c r="J138" s="41"/>
      <c r="K138" s="41"/>
      <c r="L138" s="45"/>
      <c r="M138" s="232"/>
      <c r="N138" s="233"/>
      <c r="O138" s="92"/>
      <c r="P138" s="92"/>
      <c r="Q138" s="92"/>
      <c r="R138" s="92"/>
      <c r="S138" s="92"/>
      <c r="T138" s="93"/>
      <c r="U138" s="39"/>
      <c r="V138" s="39"/>
      <c r="W138" s="39"/>
      <c r="X138" s="39"/>
      <c r="Y138" s="39"/>
      <c r="Z138" s="39"/>
      <c r="AA138" s="39"/>
      <c r="AB138" s="39"/>
      <c r="AC138" s="39"/>
      <c r="AD138" s="39"/>
      <c r="AE138" s="39"/>
      <c r="AT138" s="18" t="s">
        <v>417</v>
      </c>
      <c r="AU138" s="18" t="s">
        <v>84</v>
      </c>
    </row>
    <row r="139" s="2" customFormat="1" ht="21.75" customHeight="1">
      <c r="A139" s="39"/>
      <c r="B139" s="40"/>
      <c r="C139" s="234" t="s">
        <v>455</v>
      </c>
      <c r="D139" s="234" t="s">
        <v>443</v>
      </c>
      <c r="E139" s="235" t="s">
        <v>697</v>
      </c>
      <c r="F139" s="236" t="s">
        <v>698</v>
      </c>
      <c r="G139" s="237" t="s">
        <v>509</v>
      </c>
      <c r="H139" s="238">
        <v>30</v>
      </c>
      <c r="I139" s="239"/>
      <c r="J139" s="240">
        <f>ROUND(I139*H139,2)</f>
        <v>0</v>
      </c>
      <c r="K139" s="236" t="s">
        <v>665</v>
      </c>
      <c r="L139" s="45"/>
      <c r="M139" s="241" t="s">
        <v>1</v>
      </c>
      <c r="N139" s="242" t="s">
        <v>41</v>
      </c>
      <c r="O139" s="92"/>
      <c r="P139" s="226">
        <f>O139*H139</f>
        <v>0</v>
      </c>
      <c r="Q139" s="226">
        <v>0</v>
      </c>
      <c r="R139" s="226">
        <f>Q139*H139</f>
        <v>0</v>
      </c>
      <c r="S139" s="226">
        <v>0</v>
      </c>
      <c r="T139" s="227">
        <f>S139*H139</f>
        <v>0</v>
      </c>
      <c r="U139" s="39"/>
      <c r="V139" s="39"/>
      <c r="W139" s="39"/>
      <c r="X139" s="39"/>
      <c r="Y139" s="39"/>
      <c r="Z139" s="39"/>
      <c r="AA139" s="39"/>
      <c r="AB139" s="39"/>
      <c r="AC139" s="39"/>
      <c r="AD139" s="39"/>
      <c r="AE139" s="39"/>
      <c r="AR139" s="228" t="s">
        <v>695</v>
      </c>
      <c r="AT139" s="228" t="s">
        <v>443</v>
      </c>
      <c r="AU139" s="228" t="s">
        <v>84</v>
      </c>
      <c r="AY139" s="18" t="s">
        <v>414</v>
      </c>
      <c r="BE139" s="229">
        <f>IF(N139="základní",J139,0)</f>
        <v>0</v>
      </c>
      <c r="BF139" s="229">
        <f>IF(N139="snížená",J139,0)</f>
        <v>0</v>
      </c>
      <c r="BG139" s="229">
        <f>IF(N139="zákl. přenesená",J139,0)</f>
        <v>0</v>
      </c>
      <c r="BH139" s="229">
        <f>IF(N139="sníž. přenesená",J139,0)</f>
        <v>0</v>
      </c>
      <c r="BI139" s="229">
        <f>IF(N139="nulová",J139,0)</f>
        <v>0</v>
      </c>
      <c r="BJ139" s="18" t="s">
        <v>84</v>
      </c>
      <c r="BK139" s="229">
        <f>ROUND(I139*H139,2)</f>
        <v>0</v>
      </c>
      <c r="BL139" s="18" t="s">
        <v>695</v>
      </c>
      <c r="BM139" s="228" t="s">
        <v>699</v>
      </c>
    </row>
    <row r="140" s="2" customFormat="1">
      <c r="A140" s="39"/>
      <c r="B140" s="40"/>
      <c r="C140" s="41"/>
      <c r="D140" s="230" t="s">
        <v>417</v>
      </c>
      <c r="E140" s="41"/>
      <c r="F140" s="231" t="s">
        <v>698</v>
      </c>
      <c r="G140" s="41"/>
      <c r="H140" s="41"/>
      <c r="I140" s="156"/>
      <c r="J140" s="41"/>
      <c r="K140" s="41"/>
      <c r="L140" s="45"/>
      <c r="M140" s="232"/>
      <c r="N140" s="233"/>
      <c r="O140" s="92"/>
      <c r="P140" s="92"/>
      <c r="Q140" s="92"/>
      <c r="R140" s="92"/>
      <c r="S140" s="92"/>
      <c r="T140" s="93"/>
      <c r="U140" s="39"/>
      <c r="V140" s="39"/>
      <c r="W140" s="39"/>
      <c r="X140" s="39"/>
      <c r="Y140" s="39"/>
      <c r="Z140" s="39"/>
      <c r="AA140" s="39"/>
      <c r="AB140" s="39"/>
      <c r="AC140" s="39"/>
      <c r="AD140" s="39"/>
      <c r="AE140" s="39"/>
      <c r="AT140" s="18" t="s">
        <v>417</v>
      </c>
      <c r="AU140" s="18" t="s">
        <v>84</v>
      </c>
    </row>
    <row r="141" s="2" customFormat="1" ht="21.75" customHeight="1">
      <c r="A141" s="39"/>
      <c r="B141" s="40"/>
      <c r="C141" s="234" t="s">
        <v>459</v>
      </c>
      <c r="D141" s="234" t="s">
        <v>443</v>
      </c>
      <c r="E141" s="235" t="s">
        <v>700</v>
      </c>
      <c r="F141" s="236" t="s">
        <v>701</v>
      </c>
      <c r="G141" s="237" t="s">
        <v>509</v>
      </c>
      <c r="H141" s="238">
        <v>31</v>
      </c>
      <c r="I141" s="239"/>
      <c r="J141" s="240">
        <f>ROUND(I141*H141,2)</f>
        <v>0</v>
      </c>
      <c r="K141" s="236" t="s">
        <v>665</v>
      </c>
      <c r="L141" s="45"/>
      <c r="M141" s="241" t="s">
        <v>1</v>
      </c>
      <c r="N141" s="242" t="s">
        <v>41</v>
      </c>
      <c r="O141" s="92"/>
      <c r="P141" s="226">
        <f>O141*H141</f>
        <v>0</v>
      </c>
      <c r="Q141" s="226">
        <v>0</v>
      </c>
      <c r="R141" s="226">
        <f>Q141*H141</f>
        <v>0</v>
      </c>
      <c r="S141" s="226">
        <v>0</v>
      </c>
      <c r="T141" s="227">
        <f>S141*H141</f>
        <v>0</v>
      </c>
      <c r="U141" s="39"/>
      <c r="V141" s="39"/>
      <c r="W141" s="39"/>
      <c r="X141" s="39"/>
      <c r="Y141" s="39"/>
      <c r="Z141" s="39"/>
      <c r="AA141" s="39"/>
      <c r="AB141" s="39"/>
      <c r="AC141" s="39"/>
      <c r="AD141" s="39"/>
      <c r="AE141" s="39"/>
      <c r="AR141" s="228" t="s">
        <v>695</v>
      </c>
      <c r="AT141" s="228" t="s">
        <v>443</v>
      </c>
      <c r="AU141" s="228" t="s">
        <v>84</v>
      </c>
      <c r="AY141" s="18" t="s">
        <v>414</v>
      </c>
      <c r="BE141" s="229">
        <f>IF(N141="základní",J141,0)</f>
        <v>0</v>
      </c>
      <c r="BF141" s="229">
        <f>IF(N141="snížená",J141,0)</f>
        <v>0</v>
      </c>
      <c r="BG141" s="229">
        <f>IF(N141="zákl. přenesená",J141,0)</f>
        <v>0</v>
      </c>
      <c r="BH141" s="229">
        <f>IF(N141="sníž. přenesená",J141,0)</f>
        <v>0</v>
      </c>
      <c r="BI141" s="229">
        <f>IF(N141="nulová",J141,0)</f>
        <v>0</v>
      </c>
      <c r="BJ141" s="18" t="s">
        <v>84</v>
      </c>
      <c r="BK141" s="229">
        <f>ROUND(I141*H141,2)</f>
        <v>0</v>
      </c>
      <c r="BL141" s="18" t="s">
        <v>695</v>
      </c>
      <c r="BM141" s="228" t="s">
        <v>702</v>
      </c>
    </row>
    <row r="142" s="2" customFormat="1">
      <c r="A142" s="39"/>
      <c r="B142" s="40"/>
      <c r="C142" s="41"/>
      <c r="D142" s="230" t="s">
        <v>417</v>
      </c>
      <c r="E142" s="41"/>
      <c r="F142" s="231" t="s">
        <v>701</v>
      </c>
      <c r="G142" s="41"/>
      <c r="H142" s="41"/>
      <c r="I142" s="156"/>
      <c r="J142" s="41"/>
      <c r="K142" s="41"/>
      <c r="L142" s="45"/>
      <c r="M142" s="232"/>
      <c r="N142" s="233"/>
      <c r="O142" s="92"/>
      <c r="P142" s="92"/>
      <c r="Q142" s="92"/>
      <c r="R142" s="92"/>
      <c r="S142" s="92"/>
      <c r="T142" s="93"/>
      <c r="U142" s="39"/>
      <c r="V142" s="39"/>
      <c r="W142" s="39"/>
      <c r="X142" s="39"/>
      <c r="Y142" s="39"/>
      <c r="Z142" s="39"/>
      <c r="AA142" s="39"/>
      <c r="AB142" s="39"/>
      <c r="AC142" s="39"/>
      <c r="AD142" s="39"/>
      <c r="AE142" s="39"/>
      <c r="AT142" s="18" t="s">
        <v>417</v>
      </c>
      <c r="AU142" s="18" t="s">
        <v>84</v>
      </c>
    </row>
    <row r="143" s="2" customFormat="1" ht="21.75" customHeight="1">
      <c r="A143" s="39"/>
      <c r="B143" s="40"/>
      <c r="C143" s="234" t="s">
        <v>8</v>
      </c>
      <c r="D143" s="234" t="s">
        <v>443</v>
      </c>
      <c r="E143" s="235" t="s">
        <v>703</v>
      </c>
      <c r="F143" s="236" t="s">
        <v>704</v>
      </c>
      <c r="G143" s="237" t="s">
        <v>509</v>
      </c>
      <c r="H143" s="238">
        <v>30</v>
      </c>
      <c r="I143" s="239"/>
      <c r="J143" s="240">
        <f>ROUND(I143*H143,2)</f>
        <v>0</v>
      </c>
      <c r="K143" s="236" t="s">
        <v>665</v>
      </c>
      <c r="L143" s="45"/>
      <c r="M143" s="241" t="s">
        <v>1</v>
      </c>
      <c r="N143" s="242" t="s">
        <v>41</v>
      </c>
      <c r="O143" s="92"/>
      <c r="P143" s="226">
        <f>O143*H143</f>
        <v>0</v>
      </c>
      <c r="Q143" s="226">
        <v>0</v>
      </c>
      <c r="R143" s="226">
        <f>Q143*H143</f>
        <v>0</v>
      </c>
      <c r="S143" s="226">
        <v>0</v>
      </c>
      <c r="T143" s="227">
        <f>S143*H143</f>
        <v>0</v>
      </c>
      <c r="U143" s="39"/>
      <c r="V143" s="39"/>
      <c r="W143" s="39"/>
      <c r="X143" s="39"/>
      <c r="Y143" s="39"/>
      <c r="Z143" s="39"/>
      <c r="AA143" s="39"/>
      <c r="AB143" s="39"/>
      <c r="AC143" s="39"/>
      <c r="AD143" s="39"/>
      <c r="AE143" s="39"/>
      <c r="AR143" s="228" t="s">
        <v>695</v>
      </c>
      <c r="AT143" s="228" t="s">
        <v>443</v>
      </c>
      <c r="AU143" s="228" t="s">
        <v>84</v>
      </c>
      <c r="AY143" s="18" t="s">
        <v>414</v>
      </c>
      <c r="BE143" s="229">
        <f>IF(N143="základní",J143,0)</f>
        <v>0</v>
      </c>
      <c r="BF143" s="229">
        <f>IF(N143="snížená",J143,0)</f>
        <v>0</v>
      </c>
      <c r="BG143" s="229">
        <f>IF(N143="zákl. přenesená",J143,0)</f>
        <v>0</v>
      </c>
      <c r="BH143" s="229">
        <f>IF(N143="sníž. přenesená",J143,0)</f>
        <v>0</v>
      </c>
      <c r="BI143" s="229">
        <f>IF(N143="nulová",J143,0)</f>
        <v>0</v>
      </c>
      <c r="BJ143" s="18" t="s">
        <v>84</v>
      </c>
      <c r="BK143" s="229">
        <f>ROUND(I143*H143,2)</f>
        <v>0</v>
      </c>
      <c r="BL143" s="18" t="s">
        <v>695</v>
      </c>
      <c r="BM143" s="228" t="s">
        <v>705</v>
      </c>
    </row>
    <row r="144" s="2" customFormat="1">
      <c r="A144" s="39"/>
      <c r="B144" s="40"/>
      <c r="C144" s="41"/>
      <c r="D144" s="230" t="s">
        <v>417</v>
      </c>
      <c r="E144" s="41"/>
      <c r="F144" s="231" t="s">
        <v>704</v>
      </c>
      <c r="G144" s="41"/>
      <c r="H144" s="41"/>
      <c r="I144" s="156"/>
      <c r="J144" s="41"/>
      <c r="K144" s="41"/>
      <c r="L144" s="45"/>
      <c r="M144" s="232"/>
      <c r="N144" s="233"/>
      <c r="O144" s="92"/>
      <c r="P144" s="92"/>
      <c r="Q144" s="92"/>
      <c r="R144" s="92"/>
      <c r="S144" s="92"/>
      <c r="T144" s="93"/>
      <c r="U144" s="39"/>
      <c r="V144" s="39"/>
      <c r="W144" s="39"/>
      <c r="X144" s="39"/>
      <c r="Y144" s="39"/>
      <c r="Z144" s="39"/>
      <c r="AA144" s="39"/>
      <c r="AB144" s="39"/>
      <c r="AC144" s="39"/>
      <c r="AD144" s="39"/>
      <c r="AE144" s="39"/>
      <c r="AT144" s="18" t="s">
        <v>417</v>
      </c>
      <c r="AU144" s="18" t="s">
        <v>84</v>
      </c>
    </row>
    <row r="145" s="2" customFormat="1" ht="21.75" customHeight="1">
      <c r="A145" s="39"/>
      <c r="B145" s="40"/>
      <c r="C145" s="234" t="s">
        <v>463</v>
      </c>
      <c r="D145" s="234" t="s">
        <v>443</v>
      </c>
      <c r="E145" s="235" t="s">
        <v>706</v>
      </c>
      <c r="F145" s="236" t="s">
        <v>707</v>
      </c>
      <c r="G145" s="237" t="s">
        <v>509</v>
      </c>
      <c r="H145" s="238">
        <v>61</v>
      </c>
      <c r="I145" s="239"/>
      <c r="J145" s="240">
        <f>ROUND(I145*H145,2)</f>
        <v>0</v>
      </c>
      <c r="K145" s="236" t="s">
        <v>665</v>
      </c>
      <c r="L145" s="45"/>
      <c r="M145" s="241" t="s">
        <v>1</v>
      </c>
      <c r="N145" s="242" t="s">
        <v>41</v>
      </c>
      <c r="O145" s="92"/>
      <c r="P145" s="226">
        <f>O145*H145</f>
        <v>0</v>
      </c>
      <c r="Q145" s="226">
        <v>0</v>
      </c>
      <c r="R145" s="226">
        <f>Q145*H145</f>
        <v>0</v>
      </c>
      <c r="S145" s="226">
        <v>0</v>
      </c>
      <c r="T145" s="227">
        <f>S145*H145</f>
        <v>0</v>
      </c>
      <c r="U145" s="39"/>
      <c r="V145" s="39"/>
      <c r="W145" s="39"/>
      <c r="X145" s="39"/>
      <c r="Y145" s="39"/>
      <c r="Z145" s="39"/>
      <c r="AA145" s="39"/>
      <c r="AB145" s="39"/>
      <c r="AC145" s="39"/>
      <c r="AD145" s="39"/>
      <c r="AE145" s="39"/>
      <c r="AR145" s="228" t="s">
        <v>695</v>
      </c>
      <c r="AT145" s="228" t="s">
        <v>443</v>
      </c>
      <c r="AU145" s="228" t="s">
        <v>84</v>
      </c>
      <c r="AY145" s="18" t="s">
        <v>414</v>
      </c>
      <c r="BE145" s="229">
        <f>IF(N145="základní",J145,0)</f>
        <v>0</v>
      </c>
      <c r="BF145" s="229">
        <f>IF(N145="snížená",J145,0)</f>
        <v>0</v>
      </c>
      <c r="BG145" s="229">
        <f>IF(N145="zákl. přenesená",J145,0)</f>
        <v>0</v>
      </c>
      <c r="BH145" s="229">
        <f>IF(N145="sníž. přenesená",J145,0)</f>
        <v>0</v>
      </c>
      <c r="BI145" s="229">
        <f>IF(N145="nulová",J145,0)</f>
        <v>0</v>
      </c>
      <c r="BJ145" s="18" t="s">
        <v>84</v>
      </c>
      <c r="BK145" s="229">
        <f>ROUND(I145*H145,2)</f>
        <v>0</v>
      </c>
      <c r="BL145" s="18" t="s">
        <v>695</v>
      </c>
      <c r="BM145" s="228" t="s">
        <v>708</v>
      </c>
    </row>
    <row r="146" s="2" customFormat="1">
      <c r="A146" s="39"/>
      <c r="B146" s="40"/>
      <c r="C146" s="41"/>
      <c r="D146" s="230" t="s">
        <v>417</v>
      </c>
      <c r="E146" s="41"/>
      <c r="F146" s="231" t="s">
        <v>707</v>
      </c>
      <c r="G146" s="41"/>
      <c r="H146" s="41"/>
      <c r="I146" s="156"/>
      <c r="J146" s="41"/>
      <c r="K146" s="41"/>
      <c r="L146" s="45"/>
      <c r="M146" s="232"/>
      <c r="N146" s="233"/>
      <c r="O146" s="92"/>
      <c r="P146" s="92"/>
      <c r="Q146" s="92"/>
      <c r="R146" s="92"/>
      <c r="S146" s="92"/>
      <c r="T146" s="93"/>
      <c r="U146" s="39"/>
      <c r="V146" s="39"/>
      <c r="W146" s="39"/>
      <c r="X146" s="39"/>
      <c r="Y146" s="39"/>
      <c r="Z146" s="39"/>
      <c r="AA146" s="39"/>
      <c r="AB146" s="39"/>
      <c r="AC146" s="39"/>
      <c r="AD146" s="39"/>
      <c r="AE146" s="39"/>
      <c r="AT146" s="18" t="s">
        <v>417</v>
      </c>
      <c r="AU146" s="18" t="s">
        <v>84</v>
      </c>
    </row>
    <row r="147" s="2" customFormat="1" ht="21.75" customHeight="1">
      <c r="A147" s="39"/>
      <c r="B147" s="40"/>
      <c r="C147" s="234" t="s">
        <v>447</v>
      </c>
      <c r="D147" s="234" t="s">
        <v>443</v>
      </c>
      <c r="E147" s="235" t="s">
        <v>709</v>
      </c>
      <c r="F147" s="236" t="s">
        <v>710</v>
      </c>
      <c r="G147" s="237" t="s">
        <v>509</v>
      </c>
      <c r="H147" s="238">
        <v>31</v>
      </c>
      <c r="I147" s="239"/>
      <c r="J147" s="240">
        <f>ROUND(I147*H147,2)</f>
        <v>0</v>
      </c>
      <c r="K147" s="236" t="s">
        <v>665</v>
      </c>
      <c r="L147" s="45"/>
      <c r="M147" s="241" t="s">
        <v>1</v>
      </c>
      <c r="N147" s="242" t="s">
        <v>41</v>
      </c>
      <c r="O147" s="92"/>
      <c r="P147" s="226">
        <f>O147*H147</f>
        <v>0</v>
      </c>
      <c r="Q147" s="226">
        <v>0</v>
      </c>
      <c r="R147" s="226">
        <f>Q147*H147</f>
        <v>0</v>
      </c>
      <c r="S147" s="226">
        <v>0</v>
      </c>
      <c r="T147" s="227">
        <f>S147*H147</f>
        <v>0</v>
      </c>
      <c r="U147" s="39"/>
      <c r="V147" s="39"/>
      <c r="W147" s="39"/>
      <c r="X147" s="39"/>
      <c r="Y147" s="39"/>
      <c r="Z147" s="39"/>
      <c r="AA147" s="39"/>
      <c r="AB147" s="39"/>
      <c r="AC147" s="39"/>
      <c r="AD147" s="39"/>
      <c r="AE147" s="39"/>
      <c r="AR147" s="228" t="s">
        <v>695</v>
      </c>
      <c r="AT147" s="228" t="s">
        <v>443</v>
      </c>
      <c r="AU147" s="228" t="s">
        <v>84</v>
      </c>
      <c r="AY147" s="18" t="s">
        <v>414</v>
      </c>
      <c r="BE147" s="229">
        <f>IF(N147="základní",J147,0)</f>
        <v>0</v>
      </c>
      <c r="BF147" s="229">
        <f>IF(N147="snížená",J147,0)</f>
        <v>0</v>
      </c>
      <c r="BG147" s="229">
        <f>IF(N147="zákl. přenesená",J147,0)</f>
        <v>0</v>
      </c>
      <c r="BH147" s="229">
        <f>IF(N147="sníž. přenesená",J147,0)</f>
        <v>0</v>
      </c>
      <c r="BI147" s="229">
        <f>IF(N147="nulová",J147,0)</f>
        <v>0</v>
      </c>
      <c r="BJ147" s="18" t="s">
        <v>84</v>
      </c>
      <c r="BK147" s="229">
        <f>ROUND(I147*H147,2)</f>
        <v>0</v>
      </c>
      <c r="BL147" s="18" t="s">
        <v>695</v>
      </c>
      <c r="BM147" s="228" t="s">
        <v>711</v>
      </c>
    </row>
    <row r="148" s="2" customFormat="1">
      <c r="A148" s="39"/>
      <c r="B148" s="40"/>
      <c r="C148" s="41"/>
      <c r="D148" s="230" t="s">
        <v>417</v>
      </c>
      <c r="E148" s="41"/>
      <c r="F148" s="231" t="s">
        <v>710</v>
      </c>
      <c r="G148" s="41"/>
      <c r="H148" s="41"/>
      <c r="I148" s="156"/>
      <c r="J148" s="41"/>
      <c r="K148" s="41"/>
      <c r="L148" s="45"/>
      <c r="M148" s="232"/>
      <c r="N148" s="233"/>
      <c r="O148" s="92"/>
      <c r="P148" s="92"/>
      <c r="Q148" s="92"/>
      <c r="R148" s="92"/>
      <c r="S148" s="92"/>
      <c r="T148" s="93"/>
      <c r="U148" s="39"/>
      <c r="V148" s="39"/>
      <c r="W148" s="39"/>
      <c r="X148" s="39"/>
      <c r="Y148" s="39"/>
      <c r="Z148" s="39"/>
      <c r="AA148" s="39"/>
      <c r="AB148" s="39"/>
      <c r="AC148" s="39"/>
      <c r="AD148" s="39"/>
      <c r="AE148" s="39"/>
      <c r="AT148" s="18" t="s">
        <v>417</v>
      </c>
      <c r="AU148" s="18" t="s">
        <v>84</v>
      </c>
    </row>
    <row r="149" s="2" customFormat="1" ht="21.75" customHeight="1">
      <c r="A149" s="39"/>
      <c r="B149" s="40"/>
      <c r="C149" s="234" t="s">
        <v>451</v>
      </c>
      <c r="D149" s="234" t="s">
        <v>443</v>
      </c>
      <c r="E149" s="235" t="s">
        <v>712</v>
      </c>
      <c r="F149" s="236" t="s">
        <v>713</v>
      </c>
      <c r="G149" s="237" t="s">
        <v>509</v>
      </c>
      <c r="H149" s="238">
        <v>31</v>
      </c>
      <c r="I149" s="239"/>
      <c r="J149" s="240">
        <f>ROUND(I149*H149,2)</f>
        <v>0</v>
      </c>
      <c r="K149" s="236" t="s">
        <v>665</v>
      </c>
      <c r="L149" s="45"/>
      <c r="M149" s="241" t="s">
        <v>1</v>
      </c>
      <c r="N149" s="242" t="s">
        <v>41</v>
      </c>
      <c r="O149" s="92"/>
      <c r="P149" s="226">
        <f>O149*H149</f>
        <v>0</v>
      </c>
      <c r="Q149" s="226">
        <v>0</v>
      </c>
      <c r="R149" s="226">
        <f>Q149*H149</f>
        <v>0</v>
      </c>
      <c r="S149" s="226">
        <v>0</v>
      </c>
      <c r="T149" s="227">
        <f>S149*H149</f>
        <v>0</v>
      </c>
      <c r="U149" s="39"/>
      <c r="V149" s="39"/>
      <c r="W149" s="39"/>
      <c r="X149" s="39"/>
      <c r="Y149" s="39"/>
      <c r="Z149" s="39"/>
      <c r="AA149" s="39"/>
      <c r="AB149" s="39"/>
      <c r="AC149" s="39"/>
      <c r="AD149" s="39"/>
      <c r="AE149" s="39"/>
      <c r="AR149" s="228" t="s">
        <v>695</v>
      </c>
      <c r="AT149" s="228" t="s">
        <v>443</v>
      </c>
      <c r="AU149" s="228" t="s">
        <v>84</v>
      </c>
      <c r="AY149" s="18" t="s">
        <v>414</v>
      </c>
      <c r="BE149" s="229">
        <f>IF(N149="základní",J149,0)</f>
        <v>0</v>
      </c>
      <c r="BF149" s="229">
        <f>IF(N149="snížená",J149,0)</f>
        <v>0</v>
      </c>
      <c r="BG149" s="229">
        <f>IF(N149="zákl. přenesená",J149,0)</f>
        <v>0</v>
      </c>
      <c r="BH149" s="229">
        <f>IF(N149="sníž. přenesená",J149,0)</f>
        <v>0</v>
      </c>
      <c r="BI149" s="229">
        <f>IF(N149="nulová",J149,0)</f>
        <v>0</v>
      </c>
      <c r="BJ149" s="18" t="s">
        <v>84</v>
      </c>
      <c r="BK149" s="229">
        <f>ROUND(I149*H149,2)</f>
        <v>0</v>
      </c>
      <c r="BL149" s="18" t="s">
        <v>695</v>
      </c>
      <c r="BM149" s="228" t="s">
        <v>714</v>
      </c>
    </row>
    <row r="150" s="2" customFormat="1">
      <c r="A150" s="39"/>
      <c r="B150" s="40"/>
      <c r="C150" s="41"/>
      <c r="D150" s="230" t="s">
        <v>417</v>
      </c>
      <c r="E150" s="41"/>
      <c r="F150" s="231" t="s">
        <v>713</v>
      </c>
      <c r="G150" s="41"/>
      <c r="H150" s="41"/>
      <c r="I150" s="156"/>
      <c r="J150" s="41"/>
      <c r="K150" s="41"/>
      <c r="L150" s="45"/>
      <c r="M150" s="243"/>
      <c r="N150" s="244"/>
      <c r="O150" s="245"/>
      <c r="P150" s="245"/>
      <c r="Q150" s="245"/>
      <c r="R150" s="245"/>
      <c r="S150" s="245"/>
      <c r="T150" s="246"/>
      <c r="U150" s="39"/>
      <c r="V150" s="39"/>
      <c r="W150" s="39"/>
      <c r="X150" s="39"/>
      <c r="Y150" s="39"/>
      <c r="Z150" s="39"/>
      <c r="AA150" s="39"/>
      <c r="AB150" s="39"/>
      <c r="AC150" s="39"/>
      <c r="AD150" s="39"/>
      <c r="AE150" s="39"/>
      <c r="AT150" s="18" t="s">
        <v>417</v>
      </c>
      <c r="AU150" s="18" t="s">
        <v>84</v>
      </c>
    </row>
    <row r="151" s="2" customFormat="1" ht="6.96" customHeight="1">
      <c r="A151" s="39"/>
      <c r="B151" s="67"/>
      <c r="C151" s="68"/>
      <c r="D151" s="68"/>
      <c r="E151" s="68"/>
      <c r="F151" s="68"/>
      <c r="G151" s="68"/>
      <c r="H151" s="68"/>
      <c r="I151" s="194"/>
      <c r="J151" s="68"/>
      <c r="K151" s="68"/>
      <c r="L151" s="45"/>
      <c r="M151" s="39"/>
      <c r="O151" s="39"/>
      <c r="P151" s="39"/>
      <c r="Q151" s="39"/>
      <c r="R151" s="39"/>
      <c r="S151" s="39"/>
      <c r="T151" s="39"/>
      <c r="U151" s="39"/>
      <c r="V151" s="39"/>
      <c r="W151" s="39"/>
      <c r="X151" s="39"/>
      <c r="Y151" s="39"/>
      <c r="Z151" s="39"/>
      <c r="AA151" s="39"/>
      <c r="AB151" s="39"/>
      <c r="AC151" s="39"/>
      <c r="AD151" s="39"/>
      <c r="AE151" s="39"/>
    </row>
  </sheetData>
  <sheetProtection sheet="1" autoFilter="0" formatColumns="0" formatRows="0" objects="1" scenarios="1" spinCount="100000" saltValue="DBPxtK/du3mdaLN7QX3hNocdC4qV3enSd2ASFY2W1V4UaqYJQ8AB6qhI/N4QZLcaHuXaipImnr4+T+Sd/OgQwQ==" hashValue="W67RAv+AgEGekySnjnSlAg9jvF6qyzUAgeohzr2Ntz5Mz/Iw/pgMoX8oCHA942WYJBCGT0vtoPLOG4M0+P4TKg==" algorithmName="SHA-512" password="CC35"/>
  <autoFilter ref="C116:K150"/>
  <mergeCells count="9">
    <mergeCell ref="E7:H7"/>
    <mergeCell ref="E9:H9"/>
    <mergeCell ref="E18:H18"/>
    <mergeCell ref="E27:H27"/>
    <mergeCell ref="E85:H85"/>
    <mergeCell ref="E87:H87"/>
    <mergeCell ref="E107:H107"/>
    <mergeCell ref="E109:H109"/>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5.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97</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23.25" customHeight="1">
      <c r="A9" s="39"/>
      <c r="B9" s="45"/>
      <c r="C9" s="39"/>
      <c r="D9" s="39"/>
      <c r="E9" s="155" t="s">
        <v>661</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716</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ROUND(J120,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ROUND((SUM(BE120:BE129)),  2)</f>
        <v>0</v>
      </c>
      <c r="G35" s="39"/>
      <c r="H35" s="39"/>
      <c r="I35" s="173">
        <v>0.20999999999999999</v>
      </c>
      <c r="J35" s="172">
        <f>ROUND(((SUM(BE120:BE129))*I35),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ROUND((SUM(BF120:BF129)),  2)</f>
        <v>0</v>
      </c>
      <c r="G36" s="39"/>
      <c r="H36" s="39"/>
      <c r="I36" s="173">
        <v>0.14999999999999999</v>
      </c>
      <c r="J36" s="172">
        <f>ROUND(((SUM(BF120:BF129))*I36),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ROUND((SUM(BG120:BG129)),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ROUND((SUM(BH120:BH129)),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ROUND((SUM(BI120:BI129)),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23.25" customHeight="1">
      <c r="A87" s="39"/>
      <c r="B87" s="40"/>
      <c r="C87" s="41"/>
      <c r="D87" s="41"/>
      <c r="E87" s="198" t="s">
        <v>661</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01 - dodávky URS</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J120</f>
        <v>0</v>
      </c>
      <c r="K98" s="41"/>
      <c r="L98" s="64"/>
      <c r="S98" s="39"/>
      <c r="T98" s="39"/>
      <c r="U98" s="39"/>
      <c r="V98" s="39"/>
      <c r="W98" s="39"/>
      <c r="X98" s="39"/>
      <c r="Y98" s="39"/>
      <c r="Z98" s="39"/>
      <c r="AA98" s="39"/>
      <c r="AB98" s="39"/>
      <c r="AC98" s="39"/>
      <c r="AD98" s="39"/>
      <c r="AE98" s="39"/>
      <c r="AU98" s="18" t="s">
        <v>395</v>
      </c>
    </row>
    <row r="99" hidden="1" s="2" customFormat="1" ht="21.84" customHeight="1">
      <c r="A99" s="39"/>
      <c r="B99" s="40"/>
      <c r="C99" s="41"/>
      <c r="D99" s="41"/>
      <c r="E99" s="41"/>
      <c r="F99" s="41"/>
      <c r="G99" s="41"/>
      <c r="H99" s="41"/>
      <c r="I99" s="156"/>
      <c r="J99" s="41"/>
      <c r="K99" s="41"/>
      <c r="L99" s="64"/>
      <c r="S99" s="39"/>
      <c r="T99" s="39"/>
      <c r="U99" s="39"/>
      <c r="V99" s="39"/>
      <c r="W99" s="39"/>
      <c r="X99" s="39"/>
      <c r="Y99" s="39"/>
      <c r="Z99" s="39"/>
      <c r="AA99" s="39"/>
      <c r="AB99" s="39"/>
      <c r="AC99" s="39"/>
      <c r="AD99" s="39"/>
      <c r="AE99" s="39"/>
    </row>
    <row r="100" hidden="1" s="2" customFormat="1" ht="6.96" customHeight="1">
      <c r="A100" s="39"/>
      <c r="B100" s="67"/>
      <c r="C100" s="68"/>
      <c r="D100" s="68"/>
      <c r="E100" s="68"/>
      <c r="F100" s="68"/>
      <c r="G100" s="68"/>
      <c r="H100" s="68"/>
      <c r="I100" s="194"/>
      <c r="J100" s="68"/>
      <c r="K100" s="68"/>
      <c r="L100" s="64"/>
      <c r="S100" s="39"/>
      <c r="T100" s="39"/>
      <c r="U100" s="39"/>
      <c r="V100" s="39"/>
      <c r="W100" s="39"/>
      <c r="X100" s="39"/>
      <c r="Y100" s="39"/>
      <c r="Z100" s="39"/>
      <c r="AA100" s="39"/>
      <c r="AB100" s="39"/>
      <c r="AC100" s="39"/>
      <c r="AD100" s="39"/>
      <c r="AE100" s="39"/>
    </row>
    <row r="101" hidden="1"/>
    <row r="102" hidden="1"/>
    <row r="103" hidden="1"/>
    <row r="104" s="2" customFormat="1" ht="6.96" customHeight="1">
      <c r="A104" s="39"/>
      <c r="B104" s="69"/>
      <c r="C104" s="70"/>
      <c r="D104" s="70"/>
      <c r="E104" s="70"/>
      <c r="F104" s="70"/>
      <c r="G104" s="70"/>
      <c r="H104" s="70"/>
      <c r="I104" s="197"/>
      <c r="J104" s="70"/>
      <c r="K104" s="70"/>
      <c r="L104" s="64"/>
      <c r="S104" s="39"/>
      <c r="T104" s="39"/>
      <c r="U104" s="39"/>
      <c r="V104" s="39"/>
      <c r="W104" s="39"/>
      <c r="X104" s="39"/>
      <c r="Y104" s="39"/>
      <c r="Z104" s="39"/>
      <c r="AA104" s="39"/>
      <c r="AB104" s="39"/>
      <c r="AC104" s="39"/>
      <c r="AD104" s="39"/>
      <c r="AE104" s="39"/>
    </row>
    <row r="105" s="2" customFormat="1" ht="24.96" customHeight="1">
      <c r="A105" s="39"/>
      <c r="B105" s="40"/>
      <c r="C105" s="24" t="s">
        <v>396</v>
      </c>
      <c r="D105" s="41"/>
      <c r="E105" s="41"/>
      <c r="F105" s="41"/>
      <c r="G105" s="41"/>
      <c r="H105" s="41"/>
      <c r="I105" s="156"/>
      <c r="J105" s="41"/>
      <c r="K105" s="41"/>
      <c r="L105" s="64"/>
      <c r="S105" s="39"/>
      <c r="T105" s="39"/>
      <c r="U105" s="39"/>
      <c r="V105" s="39"/>
      <c r="W105" s="39"/>
      <c r="X105" s="39"/>
      <c r="Y105" s="39"/>
      <c r="Z105" s="39"/>
      <c r="AA105" s="39"/>
      <c r="AB105" s="39"/>
      <c r="AC105" s="39"/>
      <c r="AD105" s="39"/>
      <c r="AE105" s="39"/>
    </row>
    <row r="106" s="2" customFormat="1" ht="6.96" customHeight="1">
      <c r="A106" s="39"/>
      <c r="B106" s="40"/>
      <c r="C106" s="41"/>
      <c r="D106" s="41"/>
      <c r="E106" s="41"/>
      <c r="F106" s="41"/>
      <c r="G106" s="41"/>
      <c r="H106" s="41"/>
      <c r="I106" s="156"/>
      <c r="J106" s="41"/>
      <c r="K106" s="41"/>
      <c r="L106" s="64"/>
      <c r="S106" s="39"/>
      <c r="T106" s="39"/>
      <c r="U106" s="39"/>
      <c r="V106" s="39"/>
      <c r="W106" s="39"/>
      <c r="X106" s="39"/>
      <c r="Y106" s="39"/>
      <c r="Z106" s="39"/>
      <c r="AA106" s="39"/>
      <c r="AB106" s="39"/>
      <c r="AC106" s="39"/>
      <c r="AD106" s="39"/>
      <c r="AE106" s="39"/>
    </row>
    <row r="107" s="2" customFormat="1" ht="12" customHeight="1">
      <c r="A107" s="39"/>
      <c r="B107" s="40"/>
      <c r="C107" s="33" t="s">
        <v>16</v>
      </c>
      <c r="D107" s="41"/>
      <c r="E107" s="41"/>
      <c r="F107" s="41"/>
      <c r="G107" s="41"/>
      <c r="H107" s="41"/>
      <c r="I107" s="156"/>
      <c r="J107" s="41"/>
      <c r="K107" s="41"/>
      <c r="L107" s="64"/>
      <c r="S107" s="39"/>
      <c r="T107" s="39"/>
      <c r="U107" s="39"/>
      <c r="V107" s="39"/>
      <c r="W107" s="39"/>
      <c r="X107" s="39"/>
      <c r="Y107" s="39"/>
      <c r="Z107" s="39"/>
      <c r="AA107" s="39"/>
      <c r="AB107" s="39"/>
      <c r="AC107" s="39"/>
      <c r="AD107" s="39"/>
      <c r="AE107" s="39"/>
    </row>
    <row r="108" s="2" customFormat="1" ht="23.25" customHeight="1">
      <c r="A108" s="39"/>
      <c r="B108" s="40"/>
      <c r="C108" s="41"/>
      <c r="D108" s="41"/>
      <c r="E108" s="198" t="str">
        <f>E7</f>
        <v>Oprava trati v úseku 1.TK a 2.TK Děčín Prostřední Žleb - Dolní Žleb_OPRAVA č. 2</v>
      </c>
      <c r="F108" s="33"/>
      <c r="G108" s="33"/>
      <c r="H108" s="33"/>
      <c r="I108" s="156"/>
      <c r="J108" s="41"/>
      <c r="K108" s="41"/>
      <c r="L108" s="64"/>
      <c r="S108" s="39"/>
      <c r="T108" s="39"/>
      <c r="U108" s="39"/>
      <c r="V108" s="39"/>
      <c r="W108" s="39"/>
      <c r="X108" s="39"/>
      <c r="Y108" s="39"/>
      <c r="Z108" s="39"/>
      <c r="AA108" s="39"/>
      <c r="AB108" s="39"/>
      <c r="AC108" s="39"/>
      <c r="AD108" s="39"/>
      <c r="AE108" s="39"/>
    </row>
    <row r="109" s="1" customFormat="1" ht="12" customHeight="1">
      <c r="B109" s="22"/>
      <c r="C109" s="33" t="s">
        <v>389</v>
      </c>
      <c r="D109" s="23"/>
      <c r="E109" s="23"/>
      <c r="F109" s="23"/>
      <c r="G109" s="23"/>
      <c r="H109" s="23"/>
      <c r="I109" s="148"/>
      <c r="J109" s="23"/>
      <c r="K109" s="23"/>
      <c r="L109" s="21"/>
    </row>
    <row r="110" s="2" customFormat="1" ht="23.25" customHeight="1">
      <c r="A110" s="39"/>
      <c r="B110" s="40"/>
      <c r="C110" s="41"/>
      <c r="D110" s="41"/>
      <c r="E110" s="198" t="s">
        <v>661</v>
      </c>
      <c r="F110" s="41"/>
      <c r="G110" s="41"/>
      <c r="H110" s="41"/>
      <c r="I110" s="156"/>
      <c r="J110" s="41"/>
      <c r="K110" s="41"/>
      <c r="L110" s="64"/>
      <c r="S110" s="39"/>
      <c r="T110" s="39"/>
      <c r="U110" s="39"/>
      <c r="V110" s="39"/>
      <c r="W110" s="39"/>
      <c r="X110" s="39"/>
      <c r="Y110" s="39"/>
      <c r="Z110" s="39"/>
      <c r="AA110" s="39"/>
      <c r="AB110" s="39"/>
      <c r="AC110" s="39"/>
      <c r="AD110" s="39"/>
      <c r="AE110" s="39"/>
    </row>
    <row r="111" s="2" customFormat="1" ht="12" customHeight="1">
      <c r="A111" s="39"/>
      <c r="B111" s="40"/>
      <c r="C111" s="33" t="s">
        <v>715</v>
      </c>
      <c r="D111" s="41"/>
      <c r="E111" s="41"/>
      <c r="F111" s="41"/>
      <c r="G111" s="41"/>
      <c r="H111" s="41"/>
      <c r="I111" s="156"/>
      <c r="J111" s="41"/>
      <c r="K111" s="41"/>
      <c r="L111" s="64"/>
      <c r="S111" s="39"/>
      <c r="T111" s="39"/>
      <c r="U111" s="39"/>
      <c r="V111" s="39"/>
      <c r="W111" s="39"/>
      <c r="X111" s="39"/>
      <c r="Y111" s="39"/>
      <c r="Z111" s="39"/>
      <c r="AA111" s="39"/>
      <c r="AB111" s="39"/>
      <c r="AC111" s="39"/>
      <c r="AD111" s="39"/>
      <c r="AE111" s="39"/>
    </row>
    <row r="112" s="2" customFormat="1" ht="16.5" customHeight="1">
      <c r="A112" s="39"/>
      <c r="B112" s="40"/>
      <c r="C112" s="41"/>
      <c r="D112" s="41"/>
      <c r="E112" s="77" t="str">
        <f>E11</f>
        <v>01 - dodávky URS</v>
      </c>
      <c r="F112" s="41"/>
      <c r="G112" s="41"/>
      <c r="H112" s="41"/>
      <c r="I112" s="156"/>
      <c r="J112" s="41"/>
      <c r="K112" s="41"/>
      <c r="L112" s="64"/>
      <c r="S112" s="39"/>
      <c r="T112" s="39"/>
      <c r="U112" s="39"/>
      <c r="V112" s="39"/>
      <c r="W112" s="39"/>
      <c r="X112" s="39"/>
      <c r="Y112" s="39"/>
      <c r="Z112" s="39"/>
      <c r="AA112" s="39"/>
      <c r="AB112" s="39"/>
      <c r="AC112" s="39"/>
      <c r="AD112" s="39"/>
      <c r="AE112" s="39"/>
    </row>
    <row r="113" s="2" customFormat="1" ht="6.96" customHeight="1">
      <c r="A113" s="39"/>
      <c r="B113" s="40"/>
      <c r="C113" s="41"/>
      <c r="D113" s="41"/>
      <c r="E113" s="41"/>
      <c r="F113" s="41"/>
      <c r="G113" s="41"/>
      <c r="H113" s="41"/>
      <c r="I113" s="156"/>
      <c r="J113" s="41"/>
      <c r="K113" s="41"/>
      <c r="L113" s="64"/>
      <c r="S113" s="39"/>
      <c r="T113" s="39"/>
      <c r="U113" s="39"/>
      <c r="V113" s="39"/>
      <c r="W113" s="39"/>
      <c r="X113" s="39"/>
      <c r="Y113" s="39"/>
      <c r="Z113" s="39"/>
      <c r="AA113" s="39"/>
      <c r="AB113" s="39"/>
      <c r="AC113" s="39"/>
      <c r="AD113" s="39"/>
      <c r="AE113" s="39"/>
    </row>
    <row r="114" s="2" customFormat="1" ht="12" customHeight="1">
      <c r="A114" s="39"/>
      <c r="B114" s="40"/>
      <c r="C114" s="33" t="s">
        <v>20</v>
      </c>
      <c r="D114" s="41"/>
      <c r="E114" s="41"/>
      <c r="F114" s="28" t="str">
        <f>F14</f>
        <v xml:space="preserve"> </v>
      </c>
      <c r="G114" s="41"/>
      <c r="H114" s="41"/>
      <c r="I114" s="158" t="s">
        <v>22</v>
      </c>
      <c r="J114" s="80" t="str">
        <f>IF(J14="","",J14)</f>
        <v>21. 11. 2019</v>
      </c>
      <c r="K114" s="41"/>
      <c r="L114" s="64"/>
      <c r="S114" s="39"/>
      <c r="T114" s="39"/>
      <c r="U114" s="39"/>
      <c r="V114" s="39"/>
      <c r="W114" s="39"/>
      <c r="X114" s="39"/>
      <c r="Y114" s="39"/>
      <c r="Z114" s="39"/>
      <c r="AA114" s="39"/>
      <c r="AB114" s="39"/>
      <c r="AC114" s="39"/>
      <c r="AD114" s="39"/>
      <c r="AE114" s="39"/>
    </row>
    <row r="115" s="2" customFormat="1" ht="6.96" customHeight="1">
      <c r="A115" s="39"/>
      <c r="B115" s="40"/>
      <c r="C115" s="41"/>
      <c r="D115" s="41"/>
      <c r="E115" s="41"/>
      <c r="F115" s="41"/>
      <c r="G115" s="41"/>
      <c r="H115" s="41"/>
      <c r="I115" s="156"/>
      <c r="J115" s="41"/>
      <c r="K115" s="41"/>
      <c r="L115" s="64"/>
      <c r="S115" s="39"/>
      <c r="T115" s="39"/>
      <c r="U115" s="39"/>
      <c r="V115" s="39"/>
      <c r="W115" s="39"/>
      <c r="X115" s="39"/>
      <c r="Y115" s="39"/>
      <c r="Z115" s="39"/>
      <c r="AA115" s="39"/>
      <c r="AB115" s="39"/>
      <c r="AC115" s="39"/>
      <c r="AD115" s="39"/>
      <c r="AE115" s="39"/>
    </row>
    <row r="116" s="2" customFormat="1" ht="15.15" customHeight="1">
      <c r="A116" s="39"/>
      <c r="B116" s="40"/>
      <c r="C116" s="33" t="s">
        <v>24</v>
      </c>
      <c r="D116" s="41"/>
      <c r="E116" s="41"/>
      <c r="F116" s="28" t="str">
        <f>E17</f>
        <v/>
      </c>
      <c r="G116" s="41"/>
      <c r="H116" s="41"/>
      <c r="I116" s="158" t="s">
        <v>32</v>
      </c>
      <c r="J116" s="37" t="str">
        <f>E23</f>
        <v xml:space="preserve"> </v>
      </c>
      <c r="K116" s="41"/>
      <c r="L116" s="64"/>
      <c r="S116" s="39"/>
      <c r="T116" s="39"/>
      <c r="U116" s="39"/>
      <c r="V116" s="39"/>
      <c r="W116" s="39"/>
      <c r="X116" s="39"/>
      <c r="Y116" s="39"/>
      <c r="Z116" s="39"/>
      <c r="AA116" s="39"/>
      <c r="AB116" s="39"/>
      <c r="AC116" s="39"/>
      <c r="AD116" s="39"/>
      <c r="AE116" s="39"/>
    </row>
    <row r="117" s="2" customFormat="1" ht="15.15" customHeight="1">
      <c r="A117" s="39"/>
      <c r="B117" s="40"/>
      <c r="C117" s="33" t="s">
        <v>30</v>
      </c>
      <c r="D117" s="41"/>
      <c r="E117" s="41"/>
      <c r="F117" s="28" t="str">
        <f>IF(E20="","",E20)</f>
        <v>Vyplň údaj</v>
      </c>
      <c r="G117" s="41"/>
      <c r="H117" s="41"/>
      <c r="I117" s="158" t="s">
        <v>34</v>
      </c>
      <c r="J117" s="37" t="str">
        <f>E26</f>
        <v xml:space="preserve"> </v>
      </c>
      <c r="K117" s="41"/>
      <c r="L117" s="64"/>
      <c r="S117" s="39"/>
      <c r="T117" s="39"/>
      <c r="U117" s="39"/>
      <c r="V117" s="39"/>
      <c r="W117" s="39"/>
      <c r="X117" s="39"/>
      <c r="Y117" s="39"/>
      <c r="Z117" s="39"/>
      <c r="AA117" s="39"/>
      <c r="AB117" s="39"/>
      <c r="AC117" s="39"/>
      <c r="AD117" s="39"/>
      <c r="AE117" s="39"/>
    </row>
    <row r="118" s="2" customFormat="1" ht="10.32" customHeight="1">
      <c r="A118" s="39"/>
      <c r="B118" s="40"/>
      <c r="C118" s="41"/>
      <c r="D118" s="41"/>
      <c r="E118" s="41"/>
      <c r="F118" s="41"/>
      <c r="G118" s="41"/>
      <c r="H118" s="41"/>
      <c r="I118" s="156"/>
      <c r="J118" s="41"/>
      <c r="K118" s="41"/>
      <c r="L118" s="64"/>
      <c r="S118" s="39"/>
      <c r="T118" s="39"/>
      <c r="U118" s="39"/>
      <c r="V118" s="39"/>
      <c r="W118" s="39"/>
      <c r="X118" s="39"/>
      <c r="Y118" s="39"/>
      <c r="Z118" s="39"/>
      <c r="AA118" s="39"/>
      <c r="AB118" s="39"/>
      <c r="AC118" s="39"/>
      <c r="AD118" s="39"/>
      <c r="AE118" s="39"/>
    </row>
    <row r="119" s="9" customFormat="1" ht="29.28" customHeight="1">
      <c r="A119" s="204"/>
      <c r="B119" s="205"/>
      <c r="C119" s="206" t="s">
        <v>397</v>
      </c>
      <c r="D119" s="207" t="s">
        <v>61</v>
      </c>
      <c r="E119" s="207" t="s">
        <v>57</v>
      </c>
      <c r="F119" s="207" t="s">
        <v>58</v>
      </c>
      <c r="G119" s="207" t="s">
        <v>398</v>
      </c>
      <c r="H119" s="207" t="s">
        <v>399</v>
      </c>
      <c r="I119" s="208" t="s">
        <v>400</v>
      </c>
      <c r="J119" s="207" t="s">
        <v>393</v>
      </c>
      <c r="K119" s="209" t="s">
        <v>401</v>
      </c>
      <c r="L119" s="210"/>
      <c r="M119" s="101" t="s">
        <v>1</v>
      </c>
      <c r="N119" s="102" t="s">
        <v>40</v>
      </c>
      <c r="O119" s="102" t="s">
        <v>402</v>
      </c>
      <c r="P119" s="102" t="s">
        <v>403</v>
      </c>
      <c r="Q119" s="102" t="s">
        <v>404</v>
      </c>
      <c r="R119" s="102" t="s">
        <v>405</v>
      </c>
      <c r="S119" s="102" t="s">
        <v>406</v>
      </c>
      <c r="T119" s="103" t="s">
        <v>407</v>
      </c>
      <c r="U119" s="204"/>
      <c r="V119" s="204"/>
      <c r="W119" s="204"/>
      <c r="X119" s="204"/>
      <c r="Y119" s="204"/>
      <c r="Z119" s="204"/>
      <c r="AA119" s="204"/>
      <c r="AB119" s="204"/>
      <c r="AC119" s="204"/>
      <c r="AD119" s="204"/>
      <c r="AE119" s="204"/>
    </row>
    <row r="120" s="2" customFormat="1" ht="22.8" customHeight="1">
      <c r="A120" s="39"/>
      <c r="B120" s="40"/>
      <c r="C120" s="108" t="s">
        <v>408</v>
      </c>
      <c r="D120" s="41"/>
      <c r="E120" s="41"/>
      <c r="F120" s="41"/>
      <c r="G120" s="41"/>
      <c r="H120" s="41"/>
      <c r="I120" s="156"/>
      <c r="J120" s="211">
        <f>BK120</f>
        <v>0</v>
      </c>
      <c r="K120" s="41"/>
      <c r="L120" s="45"/>
      <c r="M120" s="104"/>
      <c r="N120" s="212"/>
      <c r="O120" s="105"/>
      <c r="P120" s="213">
        <f>SUM(P121:P129)</f>
        <v>0</v>
      </c>
      <c r="Q120" s="105"/>
      <c r="R120" s="213">
        <f>SUM(R121:R129)</f>
        <v>0.01052</v>
      </c>
      <c r="S120" s="105"/>
      <c r="T120" s="214">
        <f>SUM(T121:T129)</f>
        <v>0</v>
      </c>
      <c r="U120" s="39"/>
      <c r="V120" s="39"/>
      <c r="W120" s="39"/>
      <c r="X120" s="39"/>
      <c r="Y120" s="39"/>
      <c r="Z120" s="39"/>
      <c r="AA120" s="39"/>
      <c r="AB120" s="39"/>
      <c r="AC120" s="39"/>
      <c r="AD120" s="39"/>
      <c r="AE120" s="39"/>
      <c r="AT120" s="18" t="s">
        <v>75</v>
      </c>
      <c r="AU120" s="18" t="s">
        <v>395</v>
      </c>
      <c r="BK120" s="215">
        <f>SUM(BK121:BK129)</f>
        <v>0</v>
      </c>
    </row>
    <row r="121" s="2" customFormat="1" ht="16.5" customHeight="1">
      <c r="A121" s="39"/>
      <c r="B121" s="40"/>
      <c r="C121" s="216" t="s">
        <v>84</v>
      </c>
      <c r="D121" s="216" t="s">
        <v>409</v>
      </c>
      <c r="E121" s="217" t="s">
        <v>717</v>
      </c>
      <c r="F121" s="218" t="s">
        <v>718</v>
      </c>
      <c r="G121" s="219" t="s">
        <v>719</v>
      </c>
      <c r="H121" s="220">
        <v>4</v>
      </c>
      <c r="I121" s="221"/>
      <c r="J121" s="222">
        <f>ROUND(I121*H121,2)</f>
        <v>0</v>
      </c>
      <c r="K121" s="218" t="s">
        <v>720</v>
      </c>
      <c r="L121" s="223"/>
      <c r="M121" s="224" t="s">
        <v>1</v>
      </c>
      <c r="N121" s="225" t="s">
        <v>41</v>
      </c>
      <c r="O121" s="92"/>
      <c r="P121" s="226">
        <f>O121*H121</f>
        <v>0</v>
      </c>
      <c r="Q121" s="226">
        <v>0.00040999999999999999</v>
      </c>
      <c r="R121" s="226">
        <f>Q121*H121</f>
        <v>0.00164</v>
      </c>
      <c r="S121" s="226">
        <v>0</v>
      </c>
      <c r="T121" s="227">
        <f>S121*H121</f>
        <v>0</v>
      </c>
      <c r="U121" s="39"/>
      <c r="V121" s="39"/>
      <c r="W121" s="39"/>
      <c r="X121" s="39"/>
      <c r="Y121" s="39"/>
      <c r="Z121" s="39"/>
      <c r="AA121" s="39"/>
      <c r="AB121" s="39"/>
      <c r="AC121" s="39"/>
      <c r="AD121" s="39"/>
      <c r="AE121" s="39"/>
      <c r="AR121" s="228" t="s">
        <v>413</v>
      </c>
      <c r="AT121" s="228" t="s">
        <v>409</v>
      </c>
      <c r="AU121" s="228" t="s">
        <v>76</v>
      </c>
      <c r="AY121" s="18" t="s">
        <v>414</v>
      </c>
      <c r="BE121" s="229">
        <f>IF(N121="základní",J121,0)</f>
        <v>0</v>
      </c>
      <c r="BF121" s="229">
        <f>IF(N121="snížená",J121,0)</f>
        <v>0</v>
      </c>
      <c r="BG121" s="229">
        <f>IF(N121="zákl. přenesená",J121,0)</f>
        <v>0</v>
      </c>
      <c r="BH121" s="229">
        <f>IF(N121="sníž. přenesená",J121,0)</f>
        <v>0</v>
      </c>
      <c r="BI121" s="229">
        <f>IF(N121="nulová",J121,0)</f>
        <v>0</v>
      </c>
      <c r="BJ121" s="18" t="s">
        <v>84</v>
      </c>
      <c r="BK121" s="229">
        <f>ROUND(I121*H121,2)</f>
        <v>0</v>
      </c>
      <c r="BL121" s="18" t="s">
        <v>415</v>
      </c>
      <c r="BM121" s="228" t="s">
        <v>721</v>
      </c>
    </row>
    <row r="122" s="2" customFormat="1">
      <c r="A122" s="39"/>
      <c r="B122" s="40"/>
      <c r="C122" s="41"/>
      <c r="D122" s="230" t="s">
        <v>417</v>
      </c>
      <c r="E122" s="41"/>
      <c r="F122" s="231" t="s">
        <v>718</v>
      </c>
      <c r="G122" s="41"/>
      <c r="H122" s="41"/>
      <c r="I122" s="156"/>
      <c r="J122" s="41"/>
      <c r="K122" s="41"/>
      <c r="L122" s="45"/>
      <c r="M122" s="232"/>
      <c r="N122" s="233"/>
      <c r="O122" s="92"/>
      <c r="P122" s="92"/>
      <c r="Q122" s="92"/>
      <c r="R122" s="92"/>
      <c r="S122" s="92"/>
      <c r="T122" s="93"/>
      <c r="U122" s="39"/>
      <c r="V122" s="39"/>
      <c r="W122" s="39"/>
      <c r="X122" s="39"/>
      <c r="Y122" s="39"/>
      <c r="Z122" s="39"/>
      <c r="AA122" s="39"/>
      <c r="AB122" s="39"/>
      <c r="AC122" s="39"/>
      <c r="AD122" s="39"/>
      <c r="AE122" s="39"/>
      <c r="AT122" s="18" t="s">
        <v>417</v>
      </c>
      <c r="AU122" s="18" t="s">
        <v>76</v>
      </c>
    </row>
    <row r="123" s="2" customFormat="1">
      <c r="A123" s="39"/>
      <c r="B123" s="40"/>
      <c r="C123" s="41"/>
      <c r="D123" s="230" t="s">
        <v>722</v>
      </c>
      <c r="E123" s="41"/>
      <c r="F123" s="268" t="s">
        <v>723</v>
      </c>
      <c r="G123" s="41"/>
      <c r="H123" s="41"/>
      <c r="I123" s="156"/>
      <c r="J123" s="41"/>
      <c r="K123" s="41"/>
      <c r="L123" s="45"/>
      <c r="M123" s="232"/>
      <c r="N123" s="233"/>
      <c r="O123" s="92"/>
      <c r="P123" s="92"/>
      <c r="Q123" s="92"/>
      <c r="R123" s="92"/>
      <c r="S123" s="92"/>
      <c r="T123" s="93"/>
      <c r="U123" s="39"/>
      <c r="V123" s="39"/>
      <c r="W123" s="39"/>
      <c r="X123" s="39"/>
      <c r="Y123" s="39"/>
      <c r="Z123" s="39"/>
      <c r="AA123" s="39"/>
      <c r="AB123" s="39"/>
      <c r="AC123" s="39"/>
      <c r="AD123" s="39"/>
      <c r="AE123" s="39"/>
      <c r="AT123" s="18" t="s">
        <v>722</v>
      </c>
      <c r="AU123" s="18" t="s">
        <v>76</v>
      </c>
    </row>
    <row r="124" s="2" customFormat="1" ht="16.5" customHeight="1">
      <c r="A124" s="39"/>
      <c r="B124" s="40"/>
      <c r="C124" s="216" t="s">
        <v>86</v>
      </c>
      <c r="D124" s="216" t="s">
        <v>409</v>
      </c>
      <c r="E124" s="217" t="s">
        <v>724</v>
      </c>
      <c r="F124" s="218" t="s">
        <v>725</v>
      </c>
      <c r="G124" s="219" t="s">
        <v>719</v>
      </c>
      <c r="H124" s="220">
        <v>4</v>
      </c>
      <c r="I124" s="221"/>
      <c r="J124" s="222">
        <f>ROUND(I124*H124,2)</f>
        <v>0</v>
      </c>
      <c r="K124" s="218" t="s">
        <v>720</v>
      </c>
      <c r="L124" s="223"/>
      <c r="M124" s="224" t="s">
        <v>1</v>
      </c>
      <c r="N124" s="225" t="s">
        <v>41</v>
      </c>
      <c r="O124" s="92"/>
      <c r="P124" s="226">
        <f>O124*H124</f>
        <v>0</v>
      </c>
      <c r="Q124" s="226">
        <v>0.00040999999999999999</v>
      </c>
      <c r="R124" s="226">
        <f>Q124*H124</f>
        <v>0.00164</v>
      </c>
      <c r="S124" s="226">
        <v>0</v>
      </c>
      <c r="T124" s="227">
        <f>S124*H124</f>
        <v>0</v>
      </c>
      <c r="U124" s="39"/>
      <c r="V124" s="39"/>
      <c r="W124" s="39"/>
      <c r="X124" s="39"/>
      <c r="Y124" s="39"/>
      <c r="Z124" s="39"/>
      <c r="AA124" s="39"/>
      <c r="AB124" s="39"/>
      <c r="AC124" s="39"/>
      <c r="AD124" s="39"/>
      <c r="AE124" s="39"/>
      <c r="AR124" s="228" t="s">
        <v>413</v>
      </c>
      <c r="AT124" s="228" t="s">
        <v>409</v>
      </c>
      <c r="AU124" s="228" t="s">
        <v>76</v>
      </c>
      <c r="AY124" s="18" t="s">
        <v>414</v>
      </c>
      <c r="BE124" s="229">
        <f>IF(N124="základní",J124,0)</f>
        <v>0</v>
      </c>
      <c r="BF124" s="229">
        <f>IF(N124="snížená",J124,0)</f>
        <v>0</v>
      </c>
      <c r="BG124" s="229">
        <f>IF(N124="zákl. přenesená",J124,0)</f>
        <v>0</v>
      </c>
      <c r="BH124" s="229">
        <f>IF(N124="sníž. přenesená",J124,0)</f>
        <v>0</v>
      </c>
      <c r="BI124" s="229">
        <f>IF(N124="nulová",J124,0)</f>
        <v>0</v>
      </c>
      <c r="BJ124" s="18" t="s">
        <v>84</v>
      </c>
      <c r="BK124" s="229">
        <f>ROUND(I124*H124,2)</f>
        <v>0</v>
      </c>
      <c r="BL124" s="18" t="s">
        <v>415</v>
      </c>
      <c r="BM124" s="228" t="s">
        <v>726</v>
      </c>
    </row>
    <row r="125" s="2" customFormat="1">
      <c r="A125" s="39"/>
      <c r="B125" s="40"/>
      <c r="C125" s="41"/>
      <c r="D125" s="230" t="s">
        <v>417</v>
      </c>
      <c r="E125" s="41"/>
      <c r="F125" s="231" t="s">
        <v>725</v>
      </c>
      <c r="G125" s="41"/>
      <c r="H125" s="41"/>
      <c r="I125" s="156"/>
      <c r="J125" s="41"/>
      <c r="K125" s="41"/>
      <c r="L125" s="45"/>
      <c r="M125" s="232"/>
      <c r="N125" s="233"/>
      <c r="O125" s="92"/>
      <c r="P125" s="92"/>
      <c r="Q125" s="92"/>
      <c r="R125" s="92"/>
      <c r="S125" s="92"/>
      <c r="T125" s="93"/>
      <c r="U125" s="39"/>
      <c r="V125" s="39"/>
      <c r="W125" s="39"/>
      <c r="X125" s="39"/>
      <c r="Y125" s="39"/>
      <c r="Z125" s="39"/>
      <c r="AA125" s="39"/>
      <c r="AB125" s="39"/>
      <c r="AC125" s="39"/>
      <c r="AD125" s="39"/>
      <c r="AE125" s="39"/>
      <c r="AT125" s="18" t="s">
        <v>417</v>
      </c>
      <c r="AU125" s="18" t="s">
        <v>76</v>
      </c>
    </row>
    <row r="126" s="2" customFormat="1">
      <c r="A126" s="39"/>
      <c r="B126" s="40"/>
      <c r="C126" s="41"/>
      <c r="D126" s="230" t="s">
        <v>722</v>
      </c>
      <c r="E126" s="41"/>
      <c r="F126" s="268" t="s">
        <v>723</v>
      </c>
      <c r="G126" s="41"/>
      <c r="H126" s="41"/>
      <c r="I126" s="156"/>
      <c r="J126" s="41"/>
      <c r="K126" s="41"/>
      <c r="L126" s="45"/>
      <c r="M126" s="232"/>
      <c r="N126" s="233"/>
      <c r="O126" s="92"/>
      <c r="P126" s="92"/>
      <c r="Q126" s="92"/>
      <c r="R126" s="92"/>
      <c r="S126" s="92"/>
      <c r="T126" s="93"/>
      <c r="U126" s="39"/>
      <c r="V126" s="39"/>
      <c r="W126" s="39"/>
      <c r="X126" s="39"/>
      <c r="Y126" s="39"/>
      <c r="Z126" s="39"/>
      <c r="AA126" s="39"/>
      <c r="AB126" s="39"/>
      <c r="AC126" s="39"/>
      <c r="AD126" s="39"/>
      <c r="AE126" s="39"/>
      <c r="AT126" s="18" t="s">
        <v>722</v>
      </c>
      <c r="AU126" s="18" t="s">
        <v>76</v>
      </c>
    </row>
    <row r="127" s="2" customFormat="1" ht="16.5" customHeight="1">
      <c r="A127" s="39"/>
      <c r="B127" s="40"/>
      <c r="C127" s="216" t="s">
        <v>114</v>
      </c>
      <c r="D127" s="216" t="s">
        <v>409</v>
      </c>
      <c r="E127" s="217" t="s">
        <v>727</v>
      </c>
      <c r="F127" s="218" t="s">
        <v>728</v>
      </c>
      <c r="G127" s="219" t="s">
        <v>719</v>
      </c>
      <c r="H127" s="220">
        <v>2</v>
      </c>
      <c r="I127" s="221"/>
      <c r="J127" s="222">
        <f>ROUND(I127*H127,2)</f>
        <v>0</v>
      </c>
      <c r="K127" s="218" t="s">
        <v>720</v>
      </c>
      <c r="L127" s="223"/>
      <c r="M127" s="224" t="s">
        <v>1</v>
      </c>
      <c r="N127" s="225" t="s">
        <v>41</v>
      </c>
      <c r="O127" s="92"/>
      <c r="P127" s="226">
        <f>O127*H127</f>
        <v>0</v>
      </c>
      <c r="Q127" s="226">
        <v>0.00362</v>
      </c>
      <c r="R127" s="226">
        <f>Q127*H127</f>
        <v>0.0072399999999999999</v>
      </c>
      <c r="S127" s="226">
        <v>0</v>
      </c>
      <c r="T127" s="227">
        <f>S127*H127</f>
        <v>0</v>
      </c>
      <c r="U127" s="39"/>
      <c r="V127" s="39"/>
      <c r="W127" s="39"/>
      <c r="X127" s="39"/>
      <c r="Y127" s="39"/>
      <c r="Z127" s="39"/>
      <c r="AA127" s="39"/>
      <c r="AB127" s="39"/>
      <c r="AC127" s="39"/>
      <c r="AD127" s="39"/>
      <c r="AE127" s="39"/>
      <c r="AR127" s="228" t="s">
        <v>413</v>
      </c>
      <c r="AT127" s="228" t="s">
        <v>409</v>
      </c>
      <c r="AU127" s="228" t="s">
        <v>76</v>
      </c>
      <c r="AY127" s="18" t="s">
        <v>414</v>
      </c>
      <c r="BE127" s="229">
        <f>IF(N127="základní",J127,0)</f>
        <v>0</v>
      </c>
      <c r="BF127" s="229">
        <f>IF(N127="snížená",J127,0)</f>
        <v>0</v>
      </c>
      <c r="BG127" s="229">
        <f>IF(N127="zákl. přenesená",J127,0)</f>
        <v>0</v>
      </c>
      <c r="BH127" s="229">
        <f>IF(N127="sníž. přenesená",J127,0)</f>
        <v>0</v>
      </c>
      <c r="BI127" s="229">
        <f>IF(N127="nulová",J127,0)</f>
        <v>0</v>
      </c>
      <c r="BJ127" s="18" t="s">
        <v>84</v>
      </c>
      <c r="BK127" s="229">
        <f>ROUND(I127*H127,2)</f>
        <v>0</v>
      </c>
      <c r="BL127" s="18" t="s">
        <v>415</v>
      </c>
      <c r="BM127" s="228" t="s">
        <v>729</v>
      </c>
    </row>
    <row r="128" s="2" customFormat="1">
      <c r="A128" s="39"/>
      <c r="B128" s="40"/>
      <c r="C128" s="41"/>
      <c r="D128" s="230" t="s">
        <v>417</v>
      </c>
      <c r="E128" s="41"/>
      <c r="F128" s="231" t="s">
        <v>728</v>
      </c>
      <c r="G128" s="41"/>
      <c r="H128" s="41"/>
      <c r="I128" s="156"/>
      <c r="J128" s="41"/>
      <c r="K128" s="41"/>
      <c r="L128" s="45"/>
      <c r="M128" s="232"/>
      <c r="N128" s="233"/>
      <c r="O128" s="92"/>
      <c r="P128" s="92"/>
      <c r="Q128" s="92"/>
      <c r="R128" s="92"/>
      <c r="S128" s="92"/>
      <c r="T128" s="93"/>
      <c r="U128" s="39"/>
      <c r="V128" s="39"/>
      <c r="W128" s="39"/>
      <c r="X128" s="39"/>
      <c r="Y128" s="39"/>
      <c r="Z128" s="39"/>
      <c r="AA128" s="39"/>
      <c r="AB128" s="39"/>
      <c r="AC128" s="39"/>
      <c r="AD128" s="39"/>
      <c r="AE128" s="39"/>
      <c r="AT128" s="18" t="s">
        <v>417</v>
      </c>
      <c r="AU128" s="18" t="s">
        <v>76</v>
      </c>
    </row>
    <row r="129" s="2" customFormat="1">
      <c r="A129" s="39"/>
      <c r="B129" s="40"/>
      <c r="C129" s="41"/>
      <c r="D129" s="230" t="s">
        <v>722</v>
      </c>
      <c r="E129" s="41"/>
      <c r="F129" s="268" t="s">
        <v>730</v>
      </c>
      <c r="G129" s="41"/>
      <c r="H129" s="41"/>
      <c r="I129" s="156"/>
      <c r="J129" s="41"/>
      <c r="K129" s="41"/>
      <c r="L129" s="45"/>
      <c r="M129" s="243"/>
      <c r="N129" s="244"/>
      <c r="O129" s="245"/>
      <c r="P129" s="245"/>
      <c r="Q129" s="245"/>
      <c r="R129" s="245"/>
      <c r="S129" s="245"/>
      <c r="T129" s="246"/>
      <c r="U129" s="39"/>
      <c r="V129" s="39"/>
      <c r="W129" s="39"/>
      <c r="X129" s="39"/>
      <c r="Y129" s="39"/>
      <c r="Z129" s="39"/>
      <c r="AA129" s="39"/>
      <c r="AB129" s="39"/>
      <c r="AC129" s="39"/>
      <c r="AD129" s="39"/>
      <c r="AE129" s="39"/>
      <c r="AT129" s="18" t="s">
        <v>722</v>
      </c>
      <c r="AU129" s="18" t="s">
        <v>76</v>
      </c>
    </row>
    <row r="130" s="2" customFormat="1" ht="6.96" customHeight="1">
      <c r="A130" s="39"/>
      <c r="B130" s="67"/>
      <c r="C130" s="68"/>
      <c r="D130" s="68"/>
      <c r="E130" s="68"/>
      <c r="F130" s="68"/>
      <c r="G130" s="68"/>
      <c r="H130" s="68"/>
      <c r="I130" s="194"/>
      <c r="J130" s="68"/>
      <c r="K130" s="68"/>
      <c r="L130" s="45"/>
      <c r="M130" s="39"/>
      <c r="O130" s="39"/>
      <c r="P130" s="39"/>
      <c r="Q130" s="39"/>
      <c r="R130" s="39"/>
      <c r="S130" s="39"/>
      <c r="T130" s="39"/>
      <c r="U130" s="39"/>
      <c r="V130" s="39"/>
      <c r="W130" s="39"/>
      <c r="X130" s="39"/>
      <c r="Y130" s="39"/>
      <c r="Z130" s="39"/>
      <c r="AA130" s="39"/>
      <c r="AB130" s="39"/>
      <c r="AC130" s="39"/>
      <c r="AD130" s="39"/>
      <c r="AE130" s="39"/>
    </row>
  </sheetData>
  <sheetProtection sheet="1" autoFilter="0" formatColumns="0" formatRows="0" objects="1" scenarios="1" spinCount="100000" saltValue="sx4laKRBCh2omnNJJXPvfBZOhdmWV6ZKH8yxKVOax0LuI1i300os+tS2HjREbu6n9T+NztJR0n8XHy+bOes4vQ==" hashValue="DtFqzrfRO0+jxSPBiiIEJ24WHlj3l6pOigmm3RAZTXee5cR4saVjh9N8t7twTqT8j1icrn9dxYVwGunqjaRcvA==" algorithmName="SHA-512" password="CC35"/>
  <autoFilter ref="C119:K129"/>
  <mergeCells count="12">
    <mergeCell ref="E7:H7"/>
    <mergeCell ref="E9:H9"/>
    <mergeCell ref="E11:H11"/>
    <mergeCell ref="E20:H20"/>
    <mergeCell ref="E29:H29"/>
    <mergeCell ref="E85:H85"/>
    <mergeCell ref="E87:H87"/>
    <mergeCell ref="E89:H89"/>
    <mergeCell ref="E108:H108"/>
    <mergeCell ref="E110:H110"/>
    <mergeCell ref="E112:H112"/>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6.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100</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2" customFormat="1" ht="12" customHeight="1">
      <c r="A8" s="39"/>
      <c r="B8" s="45"/>
      <c r="C8" s="39"/>
      <c r="D8" s="154" t="s">
        <v>389</v>
      </c>
      <c r="E8" s="39"/>
      <c r="F8" s="39"/>
      <c r="G8" s="39"/>
      <c r="H8" s="39"/>
      <c r="I8" s="156"/>
      <c r="J8" s="39"/>
      <c r="K8" s="39"/>
      <c r="L8" s="64"/>
      <c r="S8" s="39"/>
      <c r="T8" s="39"/>
      <c r="U8" s="39"/>
      <c r="V8" s="39"/>
      <c r="W8" s="39"/>
      <c r="X8" s="39"/>
      <c r="Y8" s="39"/>
      <c r="Z8" s="39"/>
      <c r="AA8" s="39"/>
      <c r="AB8" s="39"/>
      <c r="AC8" s="39"/>
      <c r="AD8" s="39"/>
      <c r="AE8" s="39"/>
    </row>
    <row r="9" s="2" customFormat="1" ht="16.5" customHeight="1">
      <c r="A9" s="39"/>
      <c r="B9" s="45"/>
      <c r="C9" s="39"/>
      <c r="D9" s="39"/>
      <c r="E9" s="157" t="s">
        <v>731</v>
      </c>
      <c r="F9" s="39"/>
      <c r="G9" s="39"/>
      <c r="H9" s="39"/>
      <c r="I9" s="156"/>
      <c r="J9" s="39"/>
      <c r="K9" s="39"/>
      <c r="L9" s="64"/>
      <c r="S9" s="39"/>
      <c r="T9" s="39"/>
      <c r="U9" s="39"/>
      <c r="V9" s="39"/>
      <c r="W9" s="39"/>
      <c r="X9" s="39"/>
      <c r="Y9" s="39"/>
      <c r="Z9" s="39"/>
      <c r="AA9" s="39"/>
      <c r="AB9" s="39"/>
      <c r="AC9" s="39"/>
      <c r="AD9" s="39"/>
      <c r="AE9" s="39"/>
    </row>
    <row r="10" s="2" customFormat="1">
      <c r="A10" s="39"/>
      <c r="B10" s="45"/>
      <c r="C10" s="39"/>
      <c r="D10" s="39"/>
      <c r="E10" s="39"/>
      <c r="F10" s="39"/>
      <c r="G10" s="39"/>
      <c r="H10" s="39"/>
      <c r="I10" s="156"/>
      <c r="J10" s="39"/>
      <c r="K10" s="39"/>
      <c r="L10" s="64"/>
      <c r="S10" s="39"/>
      <c r="T10" s="39"/>
      <c r="U10" s="39"/>
      <c r="V10" s="39"/>
      <c r="W10" s="39"/>
      <c r="X10" s="39"/>
      <c r="Y10" s="39"/>
      <c r="Z10" s="39"/>
      <c r="AA10" s="39"/>
      <c r="AB10" s="39"/>
      <c r="AC10" s="39"/>
      <c r="AD10" s="39"/>
      <c r="AE10" s="39"/>
    </row>
    <row r="11" s="2" customFormat="1" ht="12" customHeight="1">
      <c r="A11" s="39"/>
      <c r="B11" s="45"/>
      <c r="C11" s="39"/>
      <c r="D11" s="154" t="s">
        <v>18</v>
      </c>
      <c r="E11" s="39"/>
      <c r="F11" s="142" t="s">
        <v>1</v>
      </c>
      <c r="G11" s="39"/>
      <c r="H11" s="39"/>
      <c r="I11" s="158" t="s">
        <v>19</v>
      </c>
      <c r="J11" s="142" t="s">
        <v>1</v>
      </c>
      <c r="K11" s="39"/>
      <c r="L11" s="64"/>
      <c r="S11" s="39"/>
      <c r="T11" s="39"/>
      <c r="U11" s="39"/>
      <c r="V11" s="39"/>
      <c r="W11" s="39"/>
      <c r="X11" s="39"/>
      <c r="Y11" s="39"/>
      <c r="Z11" s="39"/>
      <c r="AA11" s="39"/>
      <c r="AB11" s="39"/>
      <c r="AC11" s="39"/>
      <c r="AD11" s="39"/>
      <c r="AE11" s="39"/>
    </row>
    <row r="12" s="2" customFormat="1" ht="12" customHeight="1">
      <c r="A12" s="39"/>
      <c r="B12" s="45"/>
      <c r="C12" s="39"/>
      <c r="D12" s="154" t="s">
        <v>20</v>
      </c>
      <c r="E12" s="39"/>
      <c r="F12" s="142" t="s">
        <v>21</v>
      </c>
      <c r="G12" s="39"/>
      <c r="H12" s="39"/>
      <c r="I12" s="158" t="s">
        <v>22</v>
      </c>
      <c r="J12" s="159" t="str">
        <f>'Rekapitulace stavby'!AN8</f>
        <v>21. 11. 2019</v>
      </c>
      <c r="K12" s="39"/>
      <c r="L12" s="64"/>
      <c r="S12" s="39"/>
      <c r="T12" s="39"/>
      <c r="U12" s="39"/>
      <c r="V12" s="39"/>
      <c r="W12" s="39"/>
      <c r="X12" s="39"/>
      <c r="Y12" s="39"/>
      <c r="Z12" s="39"/>
      <c r="AA12" s="39"/>
      <c r="AB12" s="39"/>
      <c r="AC12" s="39"/>
      <c r="AD12" s="39"/>
      <c r="AE12" s="39"/>
    </row>
    <row r="13" s="2" customFormat="1" ht="10.8" customHeight="1">
      <c r="A13" s="39"/>
      <c r="B13" s="45"/>
      <c r="C13" s="39"/>
      <c r="D13" s="39"/>
      <c r="E13" s="39"/>
      <c r="F13" s="39"/>
      <c r="G13" s="39"/>
      <c r="H13" s="39"/>
      <c r="I13" s="156"/>
      <c r="J13" s="39"/>
      <c r="K13" s="39"/>
      <c r="L13" s="64"/>
      <c r="S13" s="39"/>
      <c r="T13" s="39"/>
      <c r="U13" s="39"/>
      <c r="V13" s="39"/>
      <c r="W13" s="39"/>
      <c r="X13" s="39"/>
      <c r="Y13" s="39"/>
      <c r="Z13" s="39"/>
      <c r="AA13" s="39"/>
      <c r="AB13" s="39"/>
      <c r="AC13" s="39"/>
      <c r="AD13" s="39"/>
      <c r="AE13" s="39"/>
    </row>
    <row r="14" s="2" customFormat="1" ht="12" customHeight="1">
      <c r="A14" s="39"/>
      <c r="B14" s="45"/>
      <c r="C14" s="39"/>
      <c r="D14" s="154" t="s">
        <v>24</v>
      </c>
      <c r="E14" s="39"/>
      <c r="F14" s="39"/>
      <c r="G14" s="39"/>
      <c r="H14" s="39"/>
      <c r="I14" s="158" t="s">
        <v>25</v>
      </c>
      <c r="J14" s="142" t="s">
        <v>26</v>
      </c>
      <c r="K14" s="39"/>
      <c r="L14" s="64"/>
      <c r="S14" s="39"/>
      <c r="T14" s="39"/>
      <c r="U14" s="39"/>
      <c r="V14" s="39"/>
      <c r="W14" s="39"/>
      <c r="X14" s="39"/>
      <c r="Y14" s="39"/>
      <c r="Z14" s="39"/>
      <c r="AA14" s="39"/>
      <c r="AB14" s="39"/>
      <c r="AC14" s="39"/>
      <c r="AD14" s="39"/>
      <c r="AE14" s="39"/>
    </row>
    <row r="15" s="2" customFormat="1" ht="18" customHeight="1">
      <c r="A15" s="39"/>
      <c r="B15" s="45"/>
      <c r="C15" s="39"/>
      <c r="D15" s="39"/>
      <c r="E15" s="142" t="s">
        <v>1</v>
      </c>
      <c r="F15" s="39"/>
      <c r="G15" s="39"/>
      <c r="H15" s="39"/>
      <c r="I15" s="158" t="s">
        <v>28</v>
      </c>
      <c r="J15" s="142" t="s">
        <v>29</v>
      </c>
      <c r="K15" s="39"/>
      <c r="L15" s="64"/>
      <c r="S15" s="39"/>
      <c r="T15" s="39"/>
      <c r="U15" s="39"/>
      <c r="V15" s="39"/>
      <c r="W15" s="39"/>
      <c r="X15" s="39"/>
      <c r="Y15" s="39"/>
      <c r="Z15" s="39"/>
      <c r="AA15" s="39"/>
      <c r="AB15" s="39"/>
      <c r="AC15" s="39"/>
      <c r="AD15" s="39"/>
      <c r="AE15" s="39"/>
    </row>
    <row r="16" s="2" customFormat="1" ht="6.96" customHeight="1">
      <c r="A16" s="39"/>
      <c r="B16" s="45"/>
      <c r="C16" s="39"/>
      <c r="D16" s="39"/>
      <c r="E16" s="39"/>
      <c r="F16" s="39"/>
      <c r="G16" s="39"/>
      <c r="H16" s="39"/>
      <c r="I16" s="156"/>
      <c r="J16" s="39"/>
      <c r="K16" s="39"/>
      <c r="L16" s="64"/>
      <c r="S16" s="39"/>
      <c r="T16" s="39"/>
      <c r="U16" s="39"/>
      <c r="V16" s="39"/>
      <c r="W16" s="39"/>
      <c r="X16" s="39"/>
      <c r="Y16" s="39"/>
      <c r="Z16" s="39"/>
      <c r="AA16" s="39"/>
      <c r="AB16" s="39"/>
      <c r="AC16" s="39"/>
      <c r="AD16" s="39"/>
      <c r="AE16" s="39"/>
    </row>
    <row r="17" s="2" customFormat="1" ht="12" customHeight="1">
      <c r="A17" s="39"/>
      <c r="B17" s="45"/>
      <c r="C17" s="39"/>
      <c r="D17" s="154" t="s">
        <v>30</v>
      </c>
      <c r="E17" s="39"/>
      <c r="F17" s="39"/>
      <c r="G17" s="39"/>
      <c r="H17" s="39"/>
      <c r="I17" s="158" t="s">
        <v>25</v>
      </c>
      <c r="J17" s="34" t="str">
        <f>'Rekapitulace stavby'!AN13</f>
        <v>Vyplň údaj</v>
      </c>
      <c r="K17" s="39"/>
      <c r="L17" s="64"/>
      <c r="S17" s="39"/>
      <c r="T17" s="39"/>
      <c r="U17" s="39"/>
      <c r="V17" s="39"/>
      <c r="W17" s="39"/>
      <c r="X17" s="39"/>
      <c r="Y17" s="39"/>
      <c r="Z17" s="39"/>
      <c r="AA17" s="39"/>
      <c r="AB17" s="39"/>
      <c r="AC17" s="39"/>
      <c r="AD17" s="39"/>
      <c r="AE17" s="39"/>
    </row>
    <row r="18" s="2" customFormat="1" ht="18" customHeight="1">
      <c r="A18" s="39"/>
      <c r="B18" s="45"/>
      <c r="C18" s="39"/>
      <c r="D18" s="39"/>
      <c r="E18" s="34" t="str">
        <f>'Rekapitulace stavby'!E14</f>
        <v>Vyplň údaj</v>
      </c>
      <c r="F18" s="142"/>
      <c r="G18" s="142"/>
      <c r="H18" s="142"/>
      <c r="I18" s="158" t="s">
        <v>28</v>
      </c>
      <c r="J18" s="34" t="str">
        <f>'Rekapitulace stavby'!AN14</f>
        <v>Vyplň údaj</v>
      </c>
      <c r="K18" s="39"/>
      <c r="L18" s="64"/>
      <c r="S18" s="39"/>
      <c r="T18" s="39"/>
      <c r="U18" s="39"/>
      <c r="V18" s="39"/>
      <c r="W18" s="39"/>
      <c r="X18" s="39"/>
      <c r="Y18" s="39"/>
      <c r="Z18" s="39"/>
      <c r="AA18" s="39"/>
      <c r="AB18" s="39"/>
      <c r="AC18" s="39"/>
      <c r="AD18" s="39"/>
      <c r="AE18" s="39"/>
    </row>
    <row r="19" s="2" customFormat="1" ht="6.96" customHeight="1">
      <c r="A19" s="39"/>
      <c r="B19" s="45"/>
      <c r="C19" s="39"/>
      <c r="D19" s="39"/>
      <c r="E19" s="39"/>
      <c r="F19" s="39"/>
      <c r="G19" s="39"/>
      <c r="H19" s="39"/>
      <c r="I19" s="156"/>
      <c r="J19" s="39"/>
      <c r="K19" s="39"/>
      <c r="L19" s="64"/>
      <c r="S19" s="39"/>
      <c r="T19" s="39"/>
      <c r="U19" s="39"/>
      <c r="V19" s="39"/>
      <c r="W19" s="39"/>
      <c r="X19" s="39"/>
      <c r="Y19" s="39"/>
      <c r="Z19" s="39"/>
      <c r="AA19" s="39"/>
      <c r="AB19" s="39"/>
      <c r="AC19" s="39"/>
      <c r="AD19" s="39"/>
      <c r="AE19" s="39"/>
    </row>
    <row r="20" s="2" customFormat="1" ht="12" customHeight="1">
      <c r="A20" s="39"/>
      <c r="B20" s="45"/>
      <c r="C20" s="39"/>
      <c r="D20" s="154" t="s">
        <v>32</v>
      </c>
      <c r="E20" s="39"/>
      <c r="F20" s="39"/>
      <c r="G20" s="39"/>
      <c r="H20" s="39"/>
      <c r="I20" s="158" t="s">
        <v>25</v>
      </c>
      <c r="J20" s="142" t="s">
        <v>1</v>
      </c>
      <c r="K20" s="39"/>
      <c r="L20" s="64"/>
      <c r="S20" s="39"/>
      <c r="T20" s="39"/>
      <c r="U20" s="39"/>
      <c r="V20" s="39"/>
      <c r="W20" s="39"/>
      <c r="X20" s="39"/>
      <c r="Y20" s="39"/>
      <c r="Z20" s="39"/>
      <c r="AA20" s="39"/>
      <c r="AB20" s="39"/>
      <c r="AC20" s="39"/>
      <c r="AD20" s="39"/>
      <c r="AE20" s="39"/>
    </row>
    <row r="21" s="2" customFormat="1" ht="18" customHeight="1">
      <c r="A21" s="39"/>
      <c r="B21" s="45"/>
      <c r="C21" s="39"/>
      <c r="D21" s="39"/>
      <c r="E21" s="142" t="s">
        <v>21</v>
      </c>
      <c r="F21" s="39"/>
      <c r="G21" s="39"/>
      <c r="H21" s="39"/>
      <c r="I21" s="158" t="s">
        <v>28</v>
      </c>
      <c r="J21" s="142" t="s">
        <v>1</v>
      </c>
      <c r="K21" s="39"/>
      <c r="L21" s="64"/>
      <c r="S21" s="39"/>
      <c r="T21" s="39"/>
      <c r="U21" s="39"/>
      <c r="V21" s="39"/>
      <c r="W21" s="39"/>
      <c r="X21" s="39"/>
      <c r="Y21" s="39"/>
      <c r="Z21" s="39"/>
      <c r="AA21" s="39"/>
      <c r="AB21" s="39"/>
      <c r="AC21" s="39"/>
      <c r="AD21" s="39"/>
      <c r="AE21" s="39"/>
    </row>
    <row r="22" s="2" customFormat="1" ht="6.96" customHeight="1">
      <c r="A22" s="39"/>
      <c r="B22" s="45"/>
      <c r="C22" s="39"/>
      <c r="D22" s="39"/>
      <c r="E22" s="39"/>
      <c r="F22" s="39"/>
      <c r="G22" s="39"/>
      <c r="H22" s="39"/>
      <c r="I22" s="156"/>
      <c r="J22" s="39"/>
      <c r="K22" s="39"/>
      <c r="L22" s="64"/>
      <c r="S22" s="39"/>
      <c r="T22" s="39"/>
      <c r="U22" s="39"/>
      <c r="V22" s="39"/>
      <c r="W22" s="39"/>
      <c r="X22" s="39"/>
      <c r="Y22" s="39"/>
      <c r="Z22" s="39"/>
      <c r="AA22" s="39"/>
      <c r="AB22" s="39"/>
      <c r="AC22" s="39"/>
      <c r="AD22" s="39"/>
      <c r="AE22" s="39"/>
    </row>
    <row r="23" s="2" customFormat="1" ht="12" customHeight="1">
      <c r="A23" s="39"/>
      <c r="B23" s="45"/>
      <c r="C23" s="39"/>
      <c r="D23" s="154" t="s">
        <v>34</v>
      </c>
      <c r="E23" s="39"/>
      <c r="F23" s="39"/>
      <c r="G23" s="39"/>
      <c r="H23" s="39"/>
      <c r="I23" s="158" t="s">
        <v>25</v>
      </c>
      <c r="J23" s="142" t="s">
        <v>1</v>
      </c>
      <c r="K23" s="39"/>
      <c r="L23" s="64"/>
      <c r="S23" s="39"/>
      <c r="T23" s="39"/>
      <c r="U23" s="39"/>
      <c r="V23" s="39"/>
      <c r="W23" s="39"/>
      <c r="X23" s="39"/>
      <c r="Y23" s="39"/>
      <c r="Z23" s="39"/>
      <c r="AA23" s="39"/>
      <c r="AB23" s="39"/>
      <c r="AC23" s="39"/>
      <c r="AD23" s="39"/>
      <c r="AE23" s="39"/>
    </row>
    <row r="24" s="2" customFormat="1" ht="18" customHeight="1">
      <c r="A24" s="39"/>
      <c r="B24" s="45"/>
      <c r="C24" s="39"/>
      <c r="D24" s="39"/>
      <c r="E24" s="142" t="s">
        <v>21</v>
      </c>
      <c r="F24" s="39"/>
      <c r="G24" s="39"/>
      <c r="H24" s="39"/>
      <c r="I24" s="158" t="s">
        <v>28</v>
      </c>
      <c r="J24" s="142" t="s">
        <v>1</v>
      </c>
      <c r="K24" s="39"/>
      <c r="L24" s="64"/>
      <c r="S24" s="39"/>
      <c r="T24" s="39"/>
      <c r="U24" s="39"/>
      <c r="V24" s="39"/>
      <c r="W24" s="39"/>
      <c r="X24" s="39"/>
      <c r="Y24" s="39"/>
      <c r="Z24" s="39"/>
      <c r="AA24" s="39"/>
      <c r="AB24" s="39"/>
      <c r="AC24" s="39"/>
      <c r="AD24" s="39"/>
      <c r="AE24" s="39"/>
    </row>
    <row r="25" s="2" customFormat="1" ht="6.96" customHeight="1">
      <c r="A25" s="39"/>
      <c r="B25" s="45"/>
      <c r="C25" s="39"/>
      <c r="D25" s="39"/>
      <c r="E25" s="39"/>
      <c r="F25" s="39"/>
      <c r="G25" s="39"/>
      <c r="H25" s="39"/>
      <c r="I25" s="156"/>
      <c r="J25" s="39"/>
      <c r="K25" s="39"/>
      <c r="L25" s="64"/>
      <c r="S25" s="39"/>
      <c r="T25" s="39"/>
      <c r="U25" s="39"/>
      <c r="V25" s="39"/>
      <c r="W25" s="39"/>
      <c r="X25" s="39"/>
      <c r="Y25" s="39"/>
      <c r="Z25" s="39"/>
      <c r="AA25" s="39"/>
      <c r="AB25" s="39"/>
      <c r="AC25" s="39"/>
      <c r="AD25" s="39"/>
      <c r="AE25" s="39"/>
    </row>
    <row r="26" s="2" customFormat="1" ht="12" customHeight="1">
      <c r="A26" s="39"/>
      <c r="B26" s="45"/>
      <c r="C26" s="39"/>
      <c r="D26" s="154" t="s">
        <v>35</v>
      </c>
      <c r="E26" s="39"/>
      <c r="F26" s="39"/>
      <c r="G26" s="39"/>
      <c r="H26" s="39"/>
      <c r="I26" s="156"/>
      <c r="J26" s="39"/>
      <c r="K26" s="39"/>
      <c r="L26" s="64"/>
      <c r="S26" s="39"/>
      <c r="T26" s="39"/>
      <c r="U26" s="39"/>
      <c r="V26" s="39"/>
      <c r="W26" s="39"/>
      <c r="X26" s="39"/>
      <c r="Y26" s="39"/>
      <c r="Z26" s="39"/>
      <c r="AA26" s="39"/>
      <c r="AB26" s="39"/>
      <c r="AC26" s="39"/>
      <c r="AD26" s="39"/>
      <c r="AE26" s="39"/>
    </row>
    <row r="27" s="8" customFormat="1" ht="16.5" customHeight="1">
      <c r="A27" s="160"/>
      <c r="B27" s="161"/>
      <c r="C27" s="160"/>
      <c r="D27" s="160"/>
      <c r="E27" s="162" t="s">
        <v>1</v>
      </c>
      <c r="F27" s="162"/>
      <c r="G27" s="162"/>
      <c r="H27" s="162"/>
      <c r="I27" s="163"/>
      <c r="J27" s="160"/>
      <c r="K27" s="160"/>
      <c r="L27" s="164"/>
      <c r="S27" s="160"/>
      <c r="T27" s="160"/>
      <c r="U27" s="160"/>
      <c r="V27" s="160"/>
      <c r="W27" s="160"/>
      <c r="X27" s="160"/>
      <c r="Y27" s="160"/>
      <c r="Z27" s="160"/>
      <c r="AA27" s="160"/>
      <c r="AB27" s="160"/>
      <c r="AC27" s="160"/>
      <c r="AD27" s="160"/>
      <c r="AE27" s="160"/>
    </row>
    <row r="28" s="2" customFormat="1" ht="6.96" customHeight="1">
      <c r="A28" s="39"/>
      <c r="B28" s="45"/>
      <c r="C28" s="39"/>
      <c r="D28" s="39"/>
      <c r="E28" s="39"/>
      <c r="F28" s="39"/>
      <c r="G28" s="39"/>
      <c r="H28" s="39"/>
      <c r="I28" s="156"/>
      <c r="J28" s="39"/>
      <c r="K28" s="39"/>
      <c r="L28" s="64"/>
      <c r="S28" s="39"/>
      <c r="T28" s="39"/>
      <c r="U28" s="39"/>
      <c r="V28" s="39"/>
      <c r="W28" s="39"/>
      <c r="X28" s="39"/>
      <c r="Y28" s="39"/>
      <c r="Z28" s="39"/>
      <c r="AA28" s="39"/>
      <c r="AB28" s="39"/>
      <c r="AC28" s="39"/>
      <c r="AD28" s="39"/>
      <c r="AE28" s="39"/>
    </row>
    <row r="29" s="2" customFormat="1" ht="6.96" customHeight="1">
      <c r="A29" s="39"/>
      <c r="B29" s="45"/>
      <c r="C29" s="39"/>
      <c r="D29" s="165"/>
      <c r="E29" s="165"/>
      <c r="F29" s="165"/>
      <c r="G29" s="165"/>
      <c r="H29" s="165"/>
      <c r="I29" s="166"/>
      <c r="J29" s="165"/>
      <c r="K29" s="165"/>
      <c r="L29" s="64"/>
      <c r="S29" s="39"/>
      <c r="T29" s="39"/>
      <c r="U29" s="39"/>
      <c r="V29" s="39"/>
      <c r="W29" s="39"/>
      <c r="X29" s="39"/>
      <c r="Y29" s="39"/>
      <c r="Z29" s="39"/>
      <c r="AA29" s="39"/>
      <c r="AB29" s="39"/>
      <c r="AC29" s="39"/>
      <c r="AD29" s="39"/>
      <c r="AE29" s="39"/>
    </row>
    <row r="30" s="2" customFormat="1" ht="25.44" customHeight="1">
      <c r="A30" s="39"/>
      <c r="B30" s="45"/>
      <c r="C30" s="39"/>
      <c r="D30" s="167" t="s">
        <v>36</v>
      </c>
      <c r="E30" s="39"/>
      <c r="F30" s="39"/>
      <c r="G30" s="39"/>
      <c r="H30" s="39"/>
      <c r="I30" s="156"/>
      <c r="J30" s="168">
        <f>ROUND(J134, 2)</f>
        <v>0</v>
      </c>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14.4" customHeight="1">
      <c r="A32" s="39"/>
      <c r="B32" s="45"/>
      <c r="C32" s="39"/>
      <c r="D32" s="39"/>
      <c r="E32" s="39"/>
      <c r="F32" s="169" t="s">
        <v>38</v>
      </c>
      <c r="G32" s="39"/>
      <c r="H32" s="39"/>
      <c r="I32" s="170" t="s">
        <v>37</v>
      </c>
      <c r="J32" s="169" t="s">
        <v>39</v>
      </c>
      <c r="K32" s="39"/>
      <c r="L32" s="64"/>
      <c r="S32" s="39"/>
      <c r="T32" s="39"/>
      <c r="U32" s="39"/>
      <c r="V32" s="39"/>
      <c r="W32" s="39"/>
      <c r="X32" s="39"/>
      <c r="Y32" s="39"/>
      <c r="Z32" s="39"/>
      <c r="AA32" s="39"/>
      <c r="AB32" s="39"/>
      <c r="AC32" s="39"/>
      <c r="AD32" s="39"/>
      <c r="AE32" s="39"/>
    </row>
    <row r="33" s="2" customFormat="1" ht="14.4" customHeight="1">
      <c r="A33" s="39"/>
      <c r="B33" s="45"/>
      <c r="C33" s="39"/>
      <c r="D33" s="171" t="s">
        <v>40</v>
      </c>
      <c r="E33" s="154" t="s">
        <v>41</v>
      </c>
      <c r="F33" s="172">
        <f>ROUND((SUM(BE134:BE569)),  2)</f>
        <v>0</v>
      </c>
      <c r="G33" s="39"/>
      <c r="H33" s="39"/>
      <c r="I33" s="173">
        <v>0.20999999999999999</v>
      </c>
      <c r="J33" s="172">
        <f>ROUND(((SUM(BE134:BE569))*I33),  2)</f>
        <v>0</v>
      </c>
      <c r="K33" s="39"/>
      <c r="L33" s="64"/>
      <c r="S33" s="39"/>
      <c r="T33" s="39"/>
      <c r="U33" s="39"/>
      <c r="V33" s="39"/>
      <c r="W33" s="39"/>
      <c r="X33" s="39"/>
      <c r="Y33" s="39"/>
      <c r="Z33" s="39"/>
      <c r="AA33" s="39"/>
      <c r="AB33" s="39"/>
      <c r="AC33" s="39"/>
      <c r="AD33" s="39"/>
      <c r="AE33" s="39"/>
    </row>
    <row r="34" s="2" customFormat="1" ht="14.4" customHeight="1">
      <c r="A34" s="39"/>
      <c r="B34" s="45"/>
      <c r="C34" s="39"/>
      <c r="D34" s="39"/>
      <c r="E34" s="154" t="s">
        <v>42</v>
      </c>
      <c r="F34" s="172">
        <f>ROUND((SUM(BF134:BF569)),  2)</f>
        <v>0</v>
      </c>
      <c r="G34" s="39"/>
      <c r="H34" s="39"/>
      <c r="I34" s="173">
        <v>0.14999999999999999</v>
      </c>
      <c r="J34" s="172">
        <f>ROUND(((SUM(BF134:BF569))*I34),  2)</f>
        <v>0</v>
      </c>
      <c r="K34" s="39"/>
      <c r="L34" s="64"/>
      <c r="S34" s="39"/>
      <c r="T34" s="39"/>
      <c r="U34" s="39"/>
      <c r="V34" s="39"/>
      <c r="W34" s="39"/>
      <c r="X34" s="39"/>
      <c r="Y34" s="39"/>
      <c r="Z34" s="39"/>
      <c r="AA34" s="39"/>
      <c r="AB34" s="39"/>
      <c r="AC34" s="39"/>
      <c r="AD34" s="39"/>
      <c r="AE34" s="39"/>
    </row>
    <row r="35" hidden="1" s="2" customFormat="1" ht="14.4" customHeight="1">
      <c r="A35" s="39"/>
      <c r="B35" s="45"/>
      <c r="C35" s="39"/>
      <c r="D35" s="39"/>
      <c r="E35" s="154" t="s">
        <v>43</v>
      </c>
      <c r="F35" s="172">
        <f>ROUND((SUM(BG134:BG569)),  2)</f>
        <v>0</v>
      </c>
      <c r="G35" s="39"/>
      <c r="H35" s="39"/>
      <c r="I35" s="173">
        <v>0.20999999999999999</v>
      </c>
      <c r="J35" s="172">
        <f>0</f>
        <v>0</v>
      </c>
      <c r="K35" s="39"/>
      <c r="L35" s="64"/>
      <c r="S35" s="39"/>
      <c r="T35" s="39"/>
      <c r="U35" s="39"/>
      <c r="V35" s="39"/>
      <c r="W35" s="39"/>
      <c r="X35" s="39"/>
      <c r="Y35" s="39"/>
      <c r="Z35" s="39"/>
      <c r="AA35" s="39"/>
      <c r="AB35" s="39"/>
      <c r="AC35" s="39"/>
      <c r="AD35" s="39"/>
      <c r="AE35" s="39"/>
    </row>
    <row r="36" hidden="1" s="2" customFormat="1" ht="14.4" customHeight="1">
      <c r="A36" s="39"/>
      <c r="B36" s="45"/>
      <c r="C36" s="39"/>
      <c r="D36" s="39"/>
      <c r="E36" s="154" t="s">
        <v>44</v>
      </c>
      <c r="F36" s="172">
        <f>ROUND((SUM(BH134:BH569)),  2)</f>
        <v>0</v>
      </c>
      <c r="G36" s="39"/>
      <c r="H36" s="39"/>
      <c r="I36" s="173">
        <v>0.14999999999999999</v>
      </c>
      <c r="J36" s="172">
        <f>0</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45</v>
      </c>
      <c r="F37" s="172">
        <f>ROUND((SUM(BI134:BI569)),  2)</f>
        <v>0</v>
      </c>
      <c r="G37" s="39"/>
      <c r="H37" s="39"/>
      <c r="I37" s="173">
        <v>0</v>
      </c>
      <c r="J37" s="172">
        <f>0</f>
        <v>0</v>
      </c>
      <c r="K37" s="39"/>
      <c r="L37" s="64"/>
      <c r="S37" s="39"/>
      <c r="T37" s="39"/>
      <c r="U37" s="39"/>
      <c r="V37" s="39"/>
      <c r="W37" s="39"/>
      <c r="X37" s="39"/>
      <c r="Y37" s="39"/>
      <c r="Z37" s="39"/>
      <c r="AA37" s="39"/>
      <c r="AB37" s="39"/>
      <c r="AC37" s="39"/>
      <c r="AD37" s="39"/>
      <c r="AE37" s="39"/>
    </row>
    <row r="38" s="2" customFormat="1" ht="6.96" customHeight="1">
      <c r="A38" s="39"/>
      <c r="B38" s="45"/>
      <c r="C38" s="39"/>
      <c r="D38" s="39"/>
      <c r="E38" s="39"/>
      <c r="F38" s="39"/>
      <c r="G38" s="39"/>
      <c r="H38" s="39"/>
      <c r="I38" s="156"/>
      <c r="J38" s="39"/>
      <c r="K38" s="39"/>
      <c r="L38" s="64"/>
      <c r="S38" s="39"/>
      <c r="T38" s="39"/>
      <c r="U38" s="39"/>
      <c r="V38" s="39"/>
      <c r="W38" s="39"/>
      <c r="X38" s="39"/>
      <c r="Y38" s="39"/>
      <c r="Z38" s="39"/>
      <c r="AA38" s="39"/>
      <c r="AB38" s="39"/>
      <c r="AC38" s="39"/>
      <c r="AD38" s="39"/>
      <c r="AE38" s="39"/>
    </row>
    <row r="39" s="2" customFormat="1" ht="25.44" customHeight="1">
      <c r="A39" s="39"/>
      <c r="B39" s="45"/>
      <c r="C39" s="174"/>
      <c r="D39" s="175" t="s">
        <v>46</v>
      </c>
      <c r="E39" s="176"/>
      <c r="F39" s="176"/>
      <c r="G39" s="177" t="s">
        <v>47</v>
      </c>
      <c r="H39" s="178" t="s">
        <v>48</v>
      </c>
      <c r="I39" s="179"/>
      <c r="J39" s="180">
        <f>SUM(J30:J37)</f>
        <v>0</v>
      </c>
      <c r="K39" s="181"/>
      <c r="L39" s="64"/>
      <c r="S39" s="39"/>
      <c r="T39" s="39"/>
      <c r="U39" s="39"/>
      <c r="V39" s="39"/>
      <c r="W39" s="39"/>
      <c r="X39" s="39"/>
      <c r="Y39" s="39"/>
      <c r="Z39" s="39"/>
      <c r="AA39" s="39"/>
      <c r="AB39" s="39"/>
      <c r="AC39" s="39"/>
      <c r="AD39" s="39"/>
      <c r="AE39" s="39"/>
    </row>
    <row r="40" s="2" customFormat="1" ht="14.4"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1" customFormat="1" ht="14.4" customHeight="1">
      <c r="B41" s="21"/>
      <c r="I41" s="148"/>
      <c r="L41" s="21"/>
    </row>
    <row r="42" s="1" customFormat="1" ht="14.4" customHeight="1">
      <c r="B42" s="21"/>
      <c r="I42" s="148"/>
      <c r="L42" s="21"/>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2" customFormat="1" ht="12" customHeight="1">
      <c r="A86" s="39"/>
      <c r="B86" s="40"/>
      <c r="C86" s="33" t="s">
        <v>389</v>
      </c>
      <c r="D86" s="41"/>
      <c r="E86" s="41"/>
      <c r="F86" s="41"/>
      <c r="G86" s="41"/>
      <c r="H86" s="41"/>
      <c r="I86" s="156"/>
      <c r="J86" s="41"/>
      <c r="K86" s="41"/>
      <c r="L86" s="64"/>
      <c r="S86" s="39"/>
      <c r="T86" s="39"/>
      <c r="U86" s="39"/>
      <c r="V86" s="39"/>
      <c r="W86" s="39"/>
      <c r="X86" s="39"/>
      <c r="Y86" s="39"/>
      <c r="Z86" s="39"/>
      <c r="AA86" s="39"/>
      <c r="AB86" s="39"/>
      <c r="AC86" s="39"/>
      <c r="AD86" s="39"/>
      <c r="AE86" s="39"/>
    </row>
    <row r="87" hidden="1" s="2" customFormat="1" ht="16.5" customHeight="1">
      <c r="A87" s="39"/>
      <c r="B87" s="40"/>
      <c r="C87" s="41"/>
      <c r="D87" s="41"/>
      <c r="E87" s="77" t="str">
        <f>E9</f>
        <v>SO 92-61-01 - Děčín Prostřední Žleb, oprava SpS - stavební část</v>
      </c>
      <c r="F87" s="41"/>
      <c r="G87" s="41"/>
      <c r="H87" s="41"/>
      <c r="I87" s="156"/>
      <c r="J87" s="41"/>
      <c r="K87" s="41"/>
      <c r="L87" s="64"/>
      <c r="S87" s="39"/>
      <c r="T87" s="39"/>
      <c r="U87" s="39"/>
      <c r="V87" s="39"/>
      <c r="W87" s="39"/>
      <c r="X87" s="39"/>
      <c r="Y87" s="39"/>
      <c r="Z87" s="39"/>
      <c r="AA87" s="39"/>
      <c r="AB87" s="39"/>
      <c r="AC87" s="39"/>
      <c r="AD87" s="39"/>
      <c r="AE87" s="39"/>
    </row>
    <row r="88" hidden="1" s="2" customFormat="1" ht="6.96" customHeight="1">
      <c r="A88" s="39"/>
      <c r="B88" s="40"/>
      <c r="C88" s="41"/>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2" customHeight="1">
      <c r="A89" s="39"/>
      <c r="B89" s="40"/>
      <c r="C89" s="33" t="s">
        <v>20</v>
      </c>
      <c r="D89" s="41"/>
      <c r="E89" s="41"/>
      <c r="F89" s="28" t="str">
        <f>F12</f>
        <v xml:space="preserve"> </v>
      </c>
      <c r="G89" s="41"/>
      <c r="H89" s="41"/>
      <c r="I89" s="158" t="s">
        <v>22</v>
      </c>
      <c r="J89" s="80" t="str">
        <f>IF(J12="","",J12)</f>
        <v>21. 11. 2019</v>
      </c>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5.15" customHeight="1">
      <c r="A91" s="39"/>
      <c r="B91" s="40"/>
      <c r="C91" s="33" t="s">
        <v>24</v>
      </c>
      <c r="D91" s="41"/>
      <c r="E91" s="41"/>
      <c r="F91" s="28" t="str">
        <f>E15</f>
        <v/>
      </c>
      <c r="G91" s="41"/>
      <c r="H91" s="41"/>
      <c r="I91" s="158" t="s">
        <v>32</v>
      </c>
      <c r="J91" s="37" t="str">
        <f>E21</f>
        <v xml:space="preserve"> </v>
      </c>
      <c r="K91" s="41"/>
      <c r="L91" s="64"/>
      <c r="S91" s="39"/>
      <c r="T91" s="39"/>
      <c r="U91" s="39"/>
      <c r="V91" s="39"/>
      <c r="W91" s="39"/>
      <c r="X91" s="39"/>
      <c r="Y91" s="39"/>
      <c r="Z91" s="39"/>
      <c r="AA91" s="39"/>
      <c r="AB91" s="39"/>
      <c r="AC91" s="39"/>
      <c r="AD91" s="39"/>
      <c r="AE91" s="39"/>
    </row>
    <row r="92" hidden="1" s="2" customFormat="1" ht="15.15" customHeight="1">
      <c r="A92" s="39"/>
      <c r="B92" s="40"/>
      <c r="C92" s="33" t="s">
        <v>30</v>
      </c>
      <c r="D92" s="41"/>
      <c r="E92" s="41"/>
      <c r="F92" s="28" t="str">
        <f>IF(E18="","",E18)</f>
        <v>Vyplň údaj</v>
      </c>
      <c r="G92" s="41"/>
      <c r="H92" s="41"/>
      <c r="I92" s="158" t="s">
        <v>34</v>
      </c>
      <c r="J92" s="37" t="str">
        <f>E24</f>
        <v xml:space="preserve"> </v>
      </c>
      <c r="K92" s="41"/>
      <c r="L92" s="64"/>
      <c r="S92" s="39"/>
      <c r="T92" s="39"/>
      <c r="U92" s="39"/>
      <c r="V92" s="39"/>
      <c r="W92" s="39"/>
      <c r="X92" s="39"/>
      <c r="Y92" s="39"/>
      <c r="Z92" s="39"/>
      <c r="AA92" s="39"/>
      <c r="AB92" s="39"/>
      <c r="AC92" s="39"/>
      <c r="AD92" s="39"/>
      <c r="AE92" s="39"/>
    </row>
    <row r="93" hidden="1" s="2" customFormat="1" ht="10.32" customHeight="1">
      <c r="A93" s="39"/>
      <c r="B93" s="40"/>
      <c r="C93" s="41"/>
      <c r="D93" s="41"/>
      <c r="E93" s="41"/>
      <c r="F93" s="41"/>
      <c r="G93" s="41"/>
      <c r="H93" s="41"/>
      <c r="I93" s="156"/>
      <c r="J93" s="41"/>
      <c r="K93" s="41"/>
      <c r="L93" s="64"/>
      <c r="S93" s="39"/>
      <c r="T93" s="39"/>
      <c r="U93" s="39"/>
      <c r="V93" s="39"/>
      <c r="W93" s="39"/>
      <c r="X93" s="39"/>
      <c r="Y93" s="39"/>
      <c r="Z93" s="39"/>
      <c r="AA93" s="39"/>
      <c r="AB93" s="39"/>
      <c r="AC93" s="39"/>
      <c r="AD93" s="39"/>
      <c r="AE93" s="39"/>
    </row>
    <row r="94" hidden="1" s="2" customFormat="1" ht="29.28" customHeight="1">
      <c r="A94" s="39"/>
      <c r="B94" s="40"/>
      <c r="C94" s="199" t="s">
        <v>392</v>
      </c>
      <c r="D94" s="200"/>
      <c r="E94" s="200"/>
      <c r="F94" s="200"/>
      <c r="G94" s="200"/>
      <c r="H94" s="200"/>
      <c r="I94" s="201"/>
      <c r="J94" s="202" t="s">
        <v>393</v>
      </c>
      <c r="K94" s="200"/>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2.8" customHeight="1">
      <c r="A96" s="39"/>
      <c r="B96" s="40"/>
      <c r="C96" s="203" t="s">
        <v>394</v>
      </c>
      <c r="D96" s="41"/>
      <c r="E96" s="41"/>
      <c r="F96" s="41"/>
      <c r="G96" s="41"/>
      <c r="H96" s="41"/>
      <c r="I96" s="156"/>
      <c r="J96" s="111">
        <f>J134</f>
        <v>0</v>
      </c>
      <c r="K96" s="41"/>
      <c r="L96" s="64"/>
      <c r="S96" s="39"/>
      <c r="T96" s="39"/>
      <c r="U96" s="39"/>
      <c r="V96" s="39"/>
      <c r="W96" s="39"/>
      <c r="X96" s="39"/>
      <c r="Y96" s="39"/>
      <c r="Z96" s="39"/>
      <c r="AA96" s="39"/>
      <c r="AB96" s="39"/>
      <c r="AC96" s="39"/>
      <c r="AD96" s="39"/>
      <c r="AE96" s="39"/>
      <c r="AU96" s="18" t="s">
        <v>395</v>
      </c>
    </row>
    <row r="97" hidden="1" s="10" customFormat="1" ht="24.96" customHeight="1">
      <c r="A97" s="10"/>
      <c r="B97" s="247"/>
      <c r="C97" s="248"/>
      <c r="D97" s="249" t="s">
        <v>732</v>
      </c>
      <c r="E97" s="250"/>
      <c r="F97" s="250"/>
      <c r="G97" s="250"/>
      <c r="H97" s="250"/>
      <c r="I97" s="251"/>
      <c r="J97" s="252">
        <f>J135</f>
        <v>0</v>
      </c>
      <c r="K97" s="248"/>
      <c r="L97" s="253"/>
      <c r="S97" s="10"/>
      <c r="T97" s="10"/>
      <c r="U97" s="10"/>
      <c r="V97" s="10"/>
      <c r="W97" s="10"/>
      <c r="X97" s="10"/>
      <c r="Y97" s="10"/>
      <c r="Z97" s="10"/>
      <c r="AA97" s="10"/>
      <c r="AB97" s="10"/>
      <c r="AC97" s="10"/>
      <c r="AD97" s="10"/>
      <c r="AE97" s="10"/>
    </row>
    <row r="98" hidden="1" s="12" customFormat="1" ht="19.92" customHeight="1">
      <c r="A98" s="12"/>
      <c r="B98" s="269"/>
      <c r="C98" s="134"/>
      <c r="D98" s="270" t="s">
        <v>733</v>
      </c>
      <c r="E98" s="271"/>
      <c r="F98" s="271"/>
      <c r="G98" s="271"/>
      <c r="H98" s="271"/>
      <c r="I98" s="272"/>
      <c r="J98" s="273">
        <f>J136</f>
        <v>0</v>
      </c>
      <c r="K98" s="134"/>
      <c r="L98" s="274"/>
      <c r="S98" s="12"/>
      <c r="T98" s="12"/>
      <c r="U98" s="12"/>
      <c r="V98" s="12"/>
      <c r="W98" s="12"/>
      <c r="X98" s="12"/>
      <c r="Y98" s="12"/>
      <c r="Z98" s="12"/>
      <c r="AA98" s="12"/>
      <c r="AB98" s="12"/>
      <c r="AC98" s="12"/>
      <c r="AD98" s="12"/>
      <c r="AE98" s="12"/>
    </row>
    <row r="99" hidden="1" s="12" customFormat="1" ht="19.92" customHeight="1">
      <c r="A99" s="12"/>
      <c r="B99" s="269"/>
      <c r="C99" s="134"/>
      <c r="D99" s="270" t="s">
        <v>734</v>
      </c>
      <c r="E99" s="271"/>
      <c r="F99" s="271"/>
      <c r="G99" s="271"/>
      <c r="H99" s="271"/>
      <c r="I99" s="272"/>
      <c r="J99" s="273">
        <f>J142</f>
        <v>0</v>
      </c>
      <c r="K99" s="134"/>
      <c r="L99" s="274"/>
      <c r="S99" s="12"/>
      <c r="T99" s="12"/>
      <c r="U99" s="12"/>
      <c r="V99" s="12"/>
      <c r="W99" s="12"/>
      <c r="X99" s="12"/>
      <c r="Y99" s="12"/>
      <c r="Z99" s="12"/>
      <c r="AA99" s="12"/>
      <c r="AB99" s="12"/>
      <c r="AC99" s="12"/>
      <c r="AD99" s="12"/>
      <c r="AE99" s="12"/>
    </row>
    <row r="100" hidden="1" s="12" customFormat="1" ht="19.92" customHeight="1">
      <c r="A100" s="12"/>
      <c r="B100" s="269"/>
      <c r="C100" s="134"/>
      <c r="D100" s="270" t="s">
        <v>735</v>
      </c>
      <c r="E100" s="271"/>
      <c r="F100" s="271"/>
      <c r="G100" s="271"/>
      <c r="H100" s="271"/>
      <c r="I100" s="272"/>
      <c r="J100" s="273">
        <f>J156</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736</v>
      </c>
      <c r="E101" s="271"/>
      <c r="F101" s="271"/>
      <c r="G101" s="271"/>
      <c r="H101" s="271"/>
      <c r="I101" s="272"/>
      <c r="J101" s="273">
        <f>J190</f>
        <v>0</v>
      </c>
      <c r="K101" s="134"/>
      <c r="L101" s="274"/>
      <c r="S101" s="12"/>
      <c r="T101" s="12"/>
      <c r="U101" s="12"/>
      <c r="V101" s="12"/>
      <c r="W101" s="12"/>
      <c r="X101" s="12"/>
      <c r="Y101" s="12"/>
      <c r="Z101" s="12"/>
      <c r="AA101" s="12"/>
      <c r="AB101" s="12"/>
      <c r="AC101" s="12"/>
      <c r="AD101" s="12"/>
      <c r="AE101" s="12"/>
    </row>
    <row r="102" hidden="1" s="12" customFormat="1" ht="19.92" customHeight="1">
      <c r="A102" s="12"/>
      <c r="B102" s="269"/>
      <c r="C102" s="134"/>
      <c r="D102" s="270" t="s">
        <v>737</v>
      </c>
      <c r="E102" s="271"/>
      <c r="F102" s="271"/>
      <c r="G102" s="271"/>
      <c r="H102" s="271"/>
      <c r="I102" s="272"/>
      <c r="J102" s="273">
        <f>J259</f>
        <v>0</v>
      </c>
      <c r="K102" s="134"/>
      <c r="L102" s="274"/>
      <c r="S102" s="12"/>
      <c r="T102" s="12"/>
      <c r="U102" s="12"/>
      <c r="V102" s="12"/>
      <c r="W102" s="12"/>
      <c r="X102" s="12"/>
      <c r="Y102" s="12"/>
      <c r="Z102" s="12"/>
      <c r="AA102" s="12"/>
      <c r="AB102" s="12"/>
      <c r="AC102" s="12"/>
      <c r="AD102" s="12"/>
      <c r="AE102" s="12"/>
    </row>
    <row r="103" hidden="1" s="12" customFormat="1" ht="19.92" customHeight="1">
      <c r="A103" s="12"/>
      <c r="B103" s="269"/>
      <c r="C103" s="134"/>
      <c r="D103" s="270" t="s">
        <v>738</v>
      </c>
      <c r="E103" s="271"/>
      <c r="F103" s="271"/>
      <c r="G103" s="271"/>
      <c r="H103" s="271"/>
      <c r="I103" s="272"/>
      <c r="J103" s="273">
        <f>J319</f>
        <v>0</v>
      </c>
      <c r="K103" s="134"/>
      <c r="L103" s="274"/>
      <c r="S103" s="12"/>
      <c r="T103" s="12"/>
      <c r="U103" s="12"/>
      <c r="V103" s="12"/>
      <c r="W103" s="12"/>
      <c r="X103" s="12"/>
      <c r="Y103" s="12"/>
      <c r="Z103" s="12"/>
      <c r="AA103" s="12"/>
      <c r="AB103" s="12"/>
      <c r="AC103" s="12"/>
      <c r="AD103" s="12"/>
      <c r="AE103" s="12"/>
    </row>
    <row r="104" hidden="1" s="12" customFormat="1" ht="19.92" customHeight="1">
      <c r="A104" s="12"/>
      <c r="B104" s="269"/>
      <c r="C104" s="134"/>
      <c r="D104" s="270" t="s">
        <v>739</v>
      </c>
      <c r="E104" s="271"/>
      <c r="F104" s="271"/>
      <c r="G104" s="271"/>
      <c r="H104" s="271"/>
      <c r="I104" s="272"/>
      <c r="J104" s="273">
        <f>J334</f>
        <v>0</v>
      </c>
      <c r="K104" s="134"/>
      <c r="L104" s="274"/>
      <c r="S104" s="12"/>
      <c r="T104" s="12"/>
      <c r="U104" s="12"/>
      <c r="V104" s="12"/>
      <c r="W104" s="12"/>
      <c r="X104" s="12"/>
      <c r="Y104" s="12"/>
      <c r="Z104" s="12"/>
      <c r="AA104" s="12"/>
      <c r="AB104" s="12"/>
      <c r="AC104" s="12"/>
      <c r="AD104" s="12"/>
      <c r="AE104" s="12"/>
    </row>
    <row r="105" hidden="1" s="10" customFormat="1" ht="24.96" customHeight="1">
      <c r="A105" s="10"/>
      <c r="B105" s="247"/>
      <c r="C105" s="248"/>
      <c r="D105" s="249" t="s">
        <v>740</v>
      </c>
      <c r="E105" s="250"/>
      <c r="F105" s="250"/>
      <c r="G105" s="250"/>
      <c r="H105" s="250"/>
      <c r="I105" s="251"/>
      <c r="J105" s="252">
        <f>J338</f>
        <v>0</v>
      </c>
      <c r="K105" s="248"/>
      <c r="L105" s="253"/>
      <c r="S105" s="10"/>
      <c r="T105" s="10"/>
      <c r="U105" s="10"/>
      <c r="V105" s="10"/>
      <c r="W105" s="10"/>
      <c r="X105" s="10"/>
      <c r="Y105" s="10"/>
      <c r="Z105" s="10"/>
      <c r="AA105" s="10"/>
      <c r="AB105" s="10"/>
      <c r="AC105" s="10"/>
      <c r="AD105" s="10"/>
      <c r="AE105" s="10"/>
    </row>
    <row r="106" hidden="1" s="12" customFormat="1" ht="19.92" customHeight="1">
      <c r="A106" s="12"/>
      <c r="B106" s="269"/>
      <c r="C106" s="134"/>
      <c r="D106" s="270" t="s">
        <v>741</v>
      </c>
      <c r="E106" s="271"/>
      <c r="F106" s="271"/>
      <c r="G106" s="271"/>
      <c r="H106" s="271"/>
      <c r="I106" s="272"/>
      <c r="J106" s="273">
        <f>J339</f>
        <v>0</v>
      </c>
      <c r="K106" s="134"/>
      <c r="L106" s="274"/>
      <c r="S106" s="12"/>
      <c r="T106" s="12"/>
      <c r="U106" s="12"/>
      <c r="V106" s="12"/>
      <c r="W106" s="12"/>
      <c r="X106" s="12"/>
      <c r="Y106" s="12"/>
      <c r="Z106" s="12"/>
      <c r="AA106" s="12"/>
      <c r="AB106" s="12"/>
      <c r="AC106" s="12"/>
      <c r="AD106" s="12"/>
      <c r="AE106" s="12"/>
    </row>
    <row r="107" hidden="1" s="12" customFormat="1" ht="19.92" customHeight="1">
      <c r="A107" s="12"/>
      <c r="B107" s="269"/>
      <c r="C107" s="134"/>
      <c r="D107" s="270" t="s">
        <v>742</v>
      </c>
      <c r="E107" s="271"/>
      <c r="F107" s="271"/>
      <c r="G107" s="271"/>
      <c r="H107" s="271"/>
      <c r="I107" s="272"/>
      <c r="J107" s="273">
        <f>J377</f>
        <v>0</v>
      </c>
      <c r="K107" s="134"/>
      <c r="L107" s="274"/>
      <c r="S107" s="12"/>
      <c r="T107" s="12"/>
      <c r="U107" s="12"/>
      <c r="V107" s="12"/>
      <c r="W107" s="12"/>
      <c r="X107" s="12"/>
      <c r="Y107" s="12"/>
      <c r="Z107" s="12"/>
      <c r="AA107" s="12"/>
      <c r="AB107" s="12"/>
      <c r="AC107" s="12"/>
      <c r="AD107" s="12"/>
      <c r="AE107" s="12"/>
    </row>
    <row r="108" hidden="1" s="12" customFormat="1" ht="19.92" customHeight="1">
      <c r="A108" s="12"/>
      <c r="B108" s="269"/>
      <c r="C108" s="134"/>
      <c r="D108" s="270" t="s">
        <v>743</v>
      </c>
      <c r="E108" s="271"/>
      <c r="F108" s="271"/>
      <c r="G108" s="271"/>
      <c r="H108" s="271"/>
      <c r="I108" s="272"/>
      <c r="J108" s="273">
        <f>J411</f>
        <v>0</v>
      </c>
      <c r="K108" s="134"/>
      <c r="L108" s="274"/>
      <c r="S108" s="12"/>
      <c r="T108" s="12"/>
      <c r="U108" s="12"/>
      <c r="V108" s="12"/>
      <c r="W108" s="12"/>
      <c r="X108" s="12"/>
      <c r="Y108" s="12"/>
      <c r="Z108" s="12"/>
      <c r="AA108" s="12"/>
      <c r="AB108" s="12"/>
      <c r="AC108" s="12"/>
      <c r="AD108" s="12"/>
      <c r="AE108" s="12"/>
    </row>
    <row r="109" hidden="1" s="12" customFormat="1" ht="19.92" customHeight="1">
      <c r="A109" s="12"/>
      <c r="B109" s="269"/>
      <c r="C109" s="134"/>
      <c r="D109" s="270" t="s">
        <v>744</v>
      </c>
      <c r="E109" s="271"/>
      <c r="F109" s="271"/>
      <c r="G109" s="271"/>
      <c r="H109" s="271"/>
      <c r="I109" s="272"/>
      <c r="J109" s="273">
        <f>J475</f>
        <v>0</v>
      </c>
      <c r="K109" s="134"/>
      <c r="L109" s="274"/>
      <c r="S109" s="12"/>
      <c r="T109" s="12"/>
      <c r="U109" s="12"/>
      <c r="V109" s="12"/>
      <c r="W109" s="12"/>
      <c r="X109" s="12"/>
      <c r="Y109" s="12"/>
      <c r="Z109" s="12"/>
      <c r="AA109" s="12"/>
      <c r="AB109" s="12"/>
      <c r="AC109" s="12"/>
      <c r="AD109" s="12"/>
      <c r="AE109" s="12"/>
    </row>
    <row r="110" hidden="1" s="12" customFormat="1" ht="19.92" customHeight="1">
      <c r="A110" s="12"/>
      <c r="B110" s="269"/>
      <c r="C110" s="134"/>
      <c r="D110" s="270" t="s">
        <v>745</v>
      </c>
      <c r="E110" s="271"/>
      <c r="F110" s="271"/>
      <c r="G110" s="271"/>
      <c r="H110" s="271"/>
      <c r="I110" s="272"/>
      <c r="J110" s="273">
        <f>J508</f>
        <v>0</v>
      </c>
      <c r="K110" s="134"/>
      <c r="L110" s="274"/>
      <c r="S110" s="12"/>
      <c r="T110" s="12"/>
      <c r="U110" s="12"/>
      <c r="V110" s="12"/>
      <c r="W110" s="12"/>
      <c r="X110" s="12"/>
      <c r="Y110" s="12"/>
      <c r="Z110" s="12"/>
      <c r="AA110" s="12"/>
      <c r="AB110" s="12"/>
      <c r="AC110" s="12"/>
      <c r="AD110" s="12"/>
      <c r="AE110" s="12"/>
    </row>
    <row r="111" hidden="1" s="10" customFormat="1" ht="24.96" customHeight="1">
      <c r="A111" s="10"/>
      <c r="B111" s="247"/>
      <c r="C111" s="248"/>
      <c r="D111" s="249" t="s">
        <v>746</v>
      </c>
      <c r="E111" s="250"/>
      <c r="F111" s="250"/>
      <c r="G111" s="250"/>
      <c r="H111" s="250"/>
      <c r="I111" s="251"/>
      <c r="J111" s="252">
        <f>J554</f>
        <v>0</v>
      </c>
      <c r="K111" s="248"/>
      <c r="L111" s="253"/>
      <c r="S111" s="10"/>
      <c r="T111" s="10"/>
      <c r="U111" s="10"/>
      <c r="V111" s="10"/>
      <c r="W111" s="10"/>
      <c r="X111" s="10"/>
      <c r="Y111" s="10"/>
      <c r="Z111" s="10"/>
      <c r="AA111" s="10"/>
      <c r="AB111" s="10"/>
      <c r="AC111" s="10"/>
      <c r="AD111" s="10"/>
      <c r="AE111" s="10"/>
    </row>
    <row r="112" hidden="1" s="12" customFormat="1" ht="19.92" customHeight="1">
      <c r="A112" s="12"/>
      <c r="B112" s="269"/>
      <c r="C112" s="134"/>
      <c r="D112" s="270" t="s">
        <v>747</v>
      </c>
      <c r="E112" s="271"/>
      <c r="F112" s="271"/>
      <c r="G112" s="271"/>
      <c r="H112" s="271"/>
      <c r="I112" s="272"/>
      <c r="J112" s="273">
        <f>J555</f>
        <v>0</v>
      </c>
      <c r="K112" s="134"/>
      <c r="L112" s="274"/>
      <c r="S112" s="12"/>
      <c r="T112" s="12"/>
      <c r="U112" s="12"/>
      <c r="V112" s="12"/>
      <c r="W112" s="12"/>
      <c r="X112" s="12"/>
      <c r="Y112" s="12"/>
      <c r="Z112" s="12"/>
      <c r="AA112" s="12"/>
      <c r="AB112" s="12"/>
      <c r="AC112" s="12"/>
      <c r="AD112" s="12"/>
      <c r="AE112" s="12"/>
    </row>
    <row r="113" hidden="1" s="12" customFormat="1" ht="19.92" customHeight="1">
      <c r="A113" s="12"/>
      <c r="B113" s="269"/>
      <c r="C113" s="134"/>
      <c r="D113" s="270" t="s">
        <v>748</v>
      </c>
      <c r="E113" s="271"/>
      <c r="F113" s="271"/>
      <c r="G113" s="271"/>
      <c r="H113" s="271"/>
      <c r="I113" s="272"/>
      <c r="J113" s="273">
        <f>J562</f>
        <v>0</v>
      </c>
      <c r="K113" s="134"/>
      <c r="L113" s="274"/>
      <c r="S113" s="12"/>
      <c r="T113" s="12"/>
      <c r="U113" s="12"/>
      <c r="V113" s="12"/>
      <c r="W113" s="12"/>
      <c r="X113" s="12"/>
      <c r="Y113" s="12"/>
      <c r="Z113" s="12"/>
      <c r="AA113" s="12"/>
      <c r="AB113" s="12"/>
      <c r="AC113" s="12"/>
      <c r="AD113" s="12"/>
      <c r="AE113" s="12"/>
    </row>
    <row r="114" hidden="1" s="12" customFormat="1" ht="19.92" customHeight="1">
      <c r="A114" s="12"/>
      <c r="B114" s="269"/>
      <c r="C114" s="134"/>
      <c r="D114" s="270" t="s">
        <v>749</v>
      </c>
      <c r="E114" s="271"/>
      <c r="F114" s="271"/>
      <c r="G114" s="271"/>
      <c r="H114" s="271"/>
      <c r="I114" s="272"/>
      <c r="J114" s="273">
        <f>J566</f>
        <v>0</v>
      </c>
      <c r="K114" s="134"/>
      <c r="L114" s="274"/>
      <c r="S114" s="12"/>
      <c r="T114" s="12"/>
      <c r="U114" s="12"/>
      <c r="V114" s="12"/>
      <c r="W114" s="12"/>
      <c r="X114" s="12"/>
      <c r="Y114" s="12"/>
      <c r="Z114" s="12"/>
      <c r="AA114" s="12"/>
      <c r="AB114" s="12"/>
      <c r="AC114" s="12"/>
      <c r="AD114" s="12"/>
      <c r="AE114" s="12"/>
    </row>
    <row r="115" hidden="1" s="2" customFormat="1" ht="21.84" customHeight="1">
      <c r="A115" s="39"/>
      <c r="B115" s="40"/>
      <c r="C115" s="41"/>
      <c r="D115" s="41"/>
      <c r="E115" s="41"/>
      <c r="F115" s="41"/>
      <c r="G115" s="41"/>
      <c r="H115" s="41"/>
      <c r="I115" s="156"/>
      <c r="J115" s="41"/>
      <c r="K115" s="41"/>
      <c r="L115" s="64"/>
      <c r="S115" s="39"/>
      <c r="T115" s="39"/>
      <c r="U115" s="39"/>
      <c r="V115" s="39"/>
      <c r="W115" s="39"/>
      <c r="X115" s="39"/>
      <c r="Y115" s="39"/>
      <c r="Z115" s="39"/>
      <c r="AA115" s="39"/>
      <c r="AB115" s="39"/>
      <c r="AC115" s="39"/>
      <c r="AD115" s="39"/>
      <c r="AE115" s="39"/>
    </row>
    <row r="116" hidden="1" s="2" customFormat="1" ht="6.96" customHeight="1">
      <c r="A116" s="39"/>
      <c r="B116" s="67"/>
      <c r="C116" s="68"/>
      <c r="D116" s="68"/>
      <c r="E116" s="68"/>
      <c r="F116" s="68"/>
      <c r="G116" s="68"/>
      <c r="H116" s="68"/>
      <c r="I116" s="194"/>
      <c r="J116" s="68"/>
      <c r="K116" s="68"/>
      <c r="L116" s="64"/>
      <c r="S116" s="39"/>
      <c r="T116" s="39"/>
      <c r="U116" s="39"/>
      <c r="V116" s="39"/>
      <c r="W116" s="39"/>
      <c r="X116" s="39"/>
      <c r="Y116" s="39"/>
      <c r="Z116" s="39"/>
      <c r="AA116" s="39"/>
      <c r="AB116" s="39"/>
      <c r="AC116" s="39"/>
      <c r="AD116" s="39"/>
      <c r="AE116" s="39"/>
    </row>
    <row r="117" hidden="1"/>
    <row r="118" hidden="1"/>
    <row r="119" hidden="1"/>
    <row r="120" s="2" customFormat="1" ht="6.96" customHeight="1">
      <c r="A120" s="39"/>
      <c r="B120" s="69"/>
      <c r="C120" s="70"/>
      <c r="D120" s="70"/>
      <c r="E120" s="70"/>
      <c r="F120" s="70"/>
      <c r="G120" s="70"/>
      <c r="H120" s="70"/>
      <c r="I120" s="197"/>
      <c r="J120" s="70"/>
      <c r="K120" s="70"/>
      <c r="L120" s="64"/>
      <c r="S120" s="39"/>
      <c r="T120" s="39"/>
      <c r="U120" s="39"/>
      <c r="V120" s="39"/>
      <c r="W120" s="39"/>
      <c r="X120" s="39"/>
      <c r="Y120" s="39"/>
      <c r="Z120" s="39"/>
      <c r="AA120" s="39"/>
      <c r="AB120" s="39"/>
      <c r="AC120" s="39"/>
      <c r="AD120" s="39"/>
      <c r="AE120" s="39"/>
    </row>
    <row r="121" s="2" customFormat="1" ht="24.96" customHeight="1">
      <c r="A121" s="39"/>
      <c r="B121" s="40"/>
      <c r="C121" s="24" t="s">
        <v>396</v>
      </c>
      <c r="D121" s="41"/>
      <c r="E121" s="41"/>
      <c r="F121" s="41"/>
      <c r="G121" s="41"/>
      <c r="H121" s="41"/>
      <c r="I121" s="156"/>
      <c r="J121" s="41"/>
      <c r="K121" s="41"/>
      <c r="L121" s="64"/>
      <c r="S121" s="39"/>
      <c r="T121" s="39"/>
      <c r="U121" s="39"/>
      <c r="V121" s="39"/>
      <c r="W121" s="39"/>
      <c r="X121" s="39"/>
      <c r="Y121" s="39"/>
      <c r="Z121" s="39"/>
      <c r="AA121" s="39"/>
      <c r="AB121" s="39"/>
      <c r="AC121" s="39"/>
      <c r="AD121" s="39"/>
      <c r="AE121" s="39"/>
    </row>
    <row r="122" s="2" customFormat="1" ht="6.96" customHeight="1">
      <c r="A122" s="39"/>
      <c r="B122" s="40"/>
      <c r="C122" s="41"/>
      <c r="D122" s="41"/>
      <c r="E122" s="41"/>
      <c r="F122" s="41"/>
      <c r="G122" s="41"/>
      <c r="H122" s="41"/>
      <c r="I122" s="156"/>
      <c r="J122" s="41"/>
      <c r="K122" s="41"/>
      <c r="L122" s="64"/>
      <c r="S122" s="39"/>
      <c r="T122" s="39"/>
      <c r="U122" s="39"/>
      <c r="V122" s="39"/>
      <c r="W122" s="39"/>
      <c r="X122" s="39"/>
      <c r="Y122" s="39"/>
      <c r="Z122" s="39"/>
      <c r="AA122" s="39"/>
      <c r="AB122" s="39"/>
      <c r="AC122" s="39"/>
      <c r="AD122" s="39"/>
      <c r="AE122" s="39"/>
    </row>
    <row r="123" s="2" customFormat="1" ht="12" customHeight="1">
      <c r="A123" s="39"/>
      <c r="B123" s="40"/>
      <c r="C123" s="33" t="s">
        <v>16</v>
      </c>
      <c r="D123" s="41"/>
      <c r="E123" s="41"/>
      <c r="F123" s="41"/>
      <c r="G123" s="41"/>
      <c r="H123" s="41"/>
      <c r="I123" s="156"/>
      <c r="J123" s="41"/>
      <c r="K123" s="41"/>
      <c r="L123" s="64"/>
      <c r="S123" s="39"/>
      <c r="T123" s="39"/>
      <c r="U123" s="39"/>
      <c r="V123" s="39"/>
      <c r="W123" s="39"/>
      <c r="X123" s="39"/>
      <c r="Y123" s="39"/>
      <c r="Z123" s="39"/>
      <c r="AA123" s="39"/>
      <c r="AB123" s="39"/>
      <c r="AC123" s="39"/>
      <c r="AD123" s="39"/>
      <c r="AE123" s="39"/>
    </row>
    <row r="124" s="2" customFormat="1" ht="23.25" customHeight="1">
      <c r="A124" s="39"/>
      <c r="B124" s="40"/>
      <c r="C124" s="41"/>
      <c r="D124" s="41"/>
      <c r="E124" s="198" t="str">
        <f>E7</f>
        <v>Oprava trati v úseku 1.TK a 2.TK Děčín Prostřední Žleb - Dolní Žleb_OPRAVA č. 2</v>
      </c>
      <c r="F124" s="33"/>
      <c r="G124" s="33"/>
      <c r="H124" s="33"/>
      <c r="I124" s="156"/>
      <c r="J124" s="41"/>
      <c r="K124" s="41"/>
      <c r="L124" s="64"/>
      <c r="S124" s="39"/>
      <c r="T124" s="39"/>
      <c r="U124" s="39"/>
      <c r="V124" s="39"/>
      <c r="W124" s="39"/>
      <c r="X124" s="39"/>
      <c r="Y124" s="39"/>
      <c r="Z124" s="39"/>
      <c r="AA124" s="39"/>
      <c r="AB124" s="39"/>
      <c r="AC124" s="39"/>
      <c r="AD124" s="39"/>
      <c r="AE124" s="39"/>
    </row>
    <row r="125" s="2" customFormat="1" ht="12" customHeight="1">
      <c r="A125" s="39"/>
      <c r="B125" s="40"/>
      <c r="C125" s="33" t="s">
        <v>389</v>
      </c>
      <c r="D125" s="41"/>
      <c r="E125" s="41"/>
      <c r="F125" s="41"/>
      <c r="G125" s="41"/>
      <c r="H125" s="41"/>
      <c r="I125" s="156"/>
      <c r="J125" s="41"/>
      <c r="K125" s="41"/>
      <c r="L125" s="64"/>
      <c r="S125" s="39"/>
      <c r="T125" s="39"/>
      <c r="U125" s="39"/>
      <c r="V125" s="39"/>
      <c r="W125" s="39"/>
      <c r="X125" s="39"/>
      <c r="Y125" s="39"/>
      <c r="Z125" s="39"/>
      <c r="AA125" s="39"/>
      <c r="AB125" s="39"/>
      <c r="AC125" s="39"/>
      <c r="AD125" s="39"/>
      <c r="AE125" s="39"/>
    </row>
    <row r="126" s="2" customFormat="1" ht="16.5" customHeight="1">
      <c r="A126" s="39"/>
      <c r="B126" s="40"/>
      <c r="C126" s="41"/>
      <c r="D126" s="41"/>
      <c r="E126" s="77" t="str">
        <f>E9</f>
        <v>SO 92-61-01 - Děčín Prostřední Žleb, oprava SpS - stavební část</v>
      </c>
      <c r="F126" s="41"/>
      <c r="G126" s="41"/>
      <c r="H126" s="41"/>
      <c r="I126" s="156"/>
      <c r="J126" s="41"/>
      <c r="K126" s="41"/>
      <c r="L126" s="64"/>
      <c r="S126" s="39"/>
      <c r="T126" s="39"/>
      <c r="U126" s="39"/>
      <c r="V126" s="39"/>
      <c r="W126" s="39"/>
      <c r="X126" s="39"/>
      <c r="Y126" s="39"/>
      <c r="Z126" s="39"/>
      <c r="AA126" s="39"/>
      <c r="AB126" s="39"/>
      <c r="AC126" s="39"/>
      <c r="AD126" s="39"/>
      <c r="AE126" s="39"/>
    </row>
    <row r="127" s="2" customFormat="1" ht="6.96" customHeight="1">
      <c r="A127" s="39"/>
      <c r="B127" s="40"/>
      <c r="C127" s="41"/>
      <c r="D127" s="41"/>
      <c r="E127" s="41"/>
      <c r="F127" s="41"/>
      <c r="G127" s="41"/>
      <c r="H127" s="41"/>
      <c r="I127" s="156"/>
      <c r="J127" s="41"/>
      <c r="K127" s="41"/>
      <c r="L127" s="64"/>
      <c r="S127" s="39"/>
      <c r="T127" s="39"/>
      <c r="U127" s="39"/>
      <c r="V127" s="39"/>
      <c r="W127" s="39"/>
      <c r="X127" s="39"/>
      <c r="Y127" s="39"/>
      <c r="Z127" s="39"/>
      <c r="AA127" s="39"/>
      <c r="AB127" s="39"/>
      <c r="AC127" s="39"/>
      <c r="AD127" s="39"/>
      <c r="AE127" s="39"/>
    </row>
    <row r="128" s="2" customFormat="1" ht="12" customHeight="1">
      <c r="A128" s="39"/>
      <c r="B128" s="40"/>
      <c r="C128" s="33" t="s">
        <v>20</v>
      </c>
      <c r="D128" s="41"/>
      <c r="E128" s="41"/>
      <c r="F128" s="28" t="str">
        <f>F12</f>
        <v xml:space="preserve"> </v>
      </c>
      <c r="G128" s="41"/>
      <c r="H128" s="41"/>
      <c r="I128" s="158" t="s">
        <v>22</v>
      </c>
      <c r="J128" s="80" t="str">
        <f>IF(J12="","",J12)</f>
        <v>21. 11. 2019</v>
      </c>
      <c r="K128" s="41"/>
      <c r="L128" s="64"/>
      <c r="S128" s="39"/>
      <c r="T128" s="39"/>
      <c r="U128" s="39"/>
      <c r="V128" s="39"/>
      <c r="W128" s="39"/>
      <c r="X128" s="39"/>
      <c r="Y128" s="39"/>
      <c r="Z128" s="39"/>
      <c r="AA128" s="39"/>
      <c r="AB128" s="39"/>
      <c r="AC128" s="39"/>
      <c r="AD128" s="39"/>
      <c r="AE128" s="39"/>
    </row>
    <row r="129" s="2" customFormat="1" ht="6.96" customHeight="1">
      <c r="A129" s="39"/>
      <c r="B129" s="40"/>
      <c r="C129" s="41"/>
      <c r="D129" s="41"/>
      <c r="E129" s="41"/>
      <c r="F129" s="41"/>
      <c r="G129" s="41"/>
      <c r="H129" s="41"/>
      <c r="I129" s="156"/>
      <c r="J129" s="41"/>
      <c r="K129" s="41"/>
      <c r="L129" s="64"/>
      <c r="S129" s="39"/>
      <c r="T129" s="39"/>
      <c r="U129" s="39"/>
      <c r="V129" s="39"/>
      <c r="W129" s="39"/>
      <c r="X129" s="39"/>
      <c r="Y129" s="39"/>
      <c r="Z129" s="39"/>
      <c r="AA129" s="39"/>
      <c r="AB129" s="39"/>
      <c r="AC129" s="39"/>
      <c r="AD129" s="39"/>
      <c r="AE129" s="39"/>
    </row>
    <row r="130" s="2" customFormat="1" ht="15.15" customHeight="1">
      <c r="A130" s="39"/>
      <c r="B130" s="40"/>
      <c r="C130" s="33" t="s">
        <v>24</v>
      </c>
      <c r="D130" s="41"/>
      <c r="E130" s="41"/>
      <c r="F130" s="28" t="str">
        <f>E15</f>
        <v/>
      </c>
      <c r="G130" s="41"/>
      <c r="H130" s="41"/>
      <c r="I130" s="158" t="s">
        <v>32</v>
      </c>
      <c r="J130" s="37" t="str">
        <f>E21</f>
        <v xml:space="preserve"> </v>
      </c>
      <c r="K130" s="41"/>
      <c r="L130" s="64"/>
      <c r="S130" s="39"/>
      <c r="T130" s="39"/>
      <c r="U130" s="39"/>
      <c r="V130" s="39"/>
      <c r="W130" s="39"/>
      <c r="X130" s="39"/>
      <c r="Y130" s="39"/>
      <c r="Z130" s="39"/>
      <c r="AA130" s="39"/>
      <c r="AB130" s="39"/>
      <c r="AC130" s="39"/>
      <c r="AD130" s="39"/>
      <c r="AE130" s="39"/>
    </row>
    <row r="131" s="2" customFormat="1" ht="15.15" customHeight="1">
      <c r="A131" s="39"/>
      <c r="B131" s="40"/>
      <c r="C131" s="33" t="s">
        <v>30</v>
      </c>
      <c r="D131" s="41"/>
      <c r="E131" s="41"/>
      <c r="F131" s="28" t="str">
        <f>IF(E18="","",E18)</f>
        <v>Vyplň údaj</v>
      </c>
      <c r="G131" s="41"/>
      <c r="H131" s="41"/>
      <c r="I131" s="158" t="s">
        <v>34</v>
      </c>
      <c r="J131" s="37" t="str">
        <f>E24</f>
        <v xml:space="preserve"> </v>
      </c>
      <c r="K131" s="41"/>
      <c r="L131" s="64"/>
      <c r="S131" s="39"/>
      <c r="T131" s="39"/>
      <c r="U131" s="39"/>
      <c r="V131" s="39"/>
      <c r="W131" s="39"/>
      <c r="X131" s="39"/>
      <c r="Y131" s="39"/>
      <c r="Z131" s="39"/>
      <c r="AA131" s="39"/>
      <c r="AB131" s="39"/>
      <c r="AC131" s="39"/>
      <c r="AD131" s="39"/>
      <c r="AE131" s="39"/>
    </row>
    <row r="132" s="2" customFormat="1" ht="10.32" customHeight="1">
      <c r="A132" s="39"/>
      <c r="B132" s="40"/>
      <c r="C132" s="41"/>
      <c r="D132" s="41"/>
      <c r="E132" s="41"/>
      <c r="F132" s="41"/>
      <c r="G132" s="41"/>
      <c r="H132" s="41"/>
      <c r="I132" s="156"/>
      <c r="J132" s="41"/>
      <c r="K132" s="41"/>
      <c r="L132" s="64"/>
      <c r="S132" s="39"/>
      <c r="T132" s="39"/>
      <c r="U132" s="39"/>
      <c r="V132" s="39"/>
      <c r="W132" s="39"/>
      <c r="X132" s="39"/>
      <c r="Y132" s="39"/>
      <c r="Z132" s="39"/>
      <c r="AA132" s="39"/>
      <c r="AB132" s="39"/>
      <c r="AC132" s="39"/>
      <c r="AD132" s="39"/>
      <c r="AE132" s="39"/>
    </row>
    <row r="133" s="9" customFormat="1" ht="29.28" customHeight="1">
      <c r="A133" s="204"/>
      <c r="B133" s="205"/>
      <c r="C133" s="206" t="s">
        <v>397</v>
      </c>
      <c r="D133" s="207" t="s">
        <v>61</v>
      </c>
      <c r="E133" s="207" t="s">
        <v>57</v>
      </c>
      <c r="F133" s="207" t="s">
        <v>58</v>
      </c>
      <c r="G133" s="207" t="s">
        <v>398</v>
      </c>
      <c r="H133" s="207" t="s">
        <v>399</v>
      </c>
      <c r="I133" s="208" t="s">
        <v>400</v>
      </c>
      <c r="J133" s="207" t="s">
        <v>393</v>
      </c>
      <c r="K133" s="209" t="s">
        <v>401</v>
      </c>
      <c r="L133" s="210"/>
      <c r="M133" s="101" t="s">
        <v>1</v>
      </c>
      <c r="N133" s="102" t="s">
        <v>40</v>
      </c>
      <c r="O133" s="102" t="s">
        <v>402</v>
      </c>
      <c r="P133" s="102" t="s">
        <v>403</v>
      </c>
      <c r="Q133" s="102" t="s">
        <v>404</v>
      </c>
      <c r="R133" s="102" t="s">
        <v>405</v>
      </c>
      <c r="S133" s="102" t="s">
        <v>406</v>
      </c>
      <c r="T133" s="103" t="s">
        <v>407</v>
      </c>
      <c r="U133" s="204"/>
      <c r="V133" s="204"/>
      <c r="W133" s="204"/>
      <c r="X133" s="204"/>
      <c r="Y133" s="204"/>
      <c r="Z133" s="204"/>
      <c r="AA133" s="204"/>
      <c r="AB133" s="204"/>
      <c r="AC133" s="204"/>
      <c r="AD133" s="204"/>
      <c r="AE133" s="204"/>
    </row>
    <row r="134" s="2" customFormat="1" ht="22.8" customHeight="1">
      <c r="A134" s="39"/>
      <c r="B134" s="40"/>
      <c r="C134" s="108" t="s">
        <v>408</v>
      </c>
      <c r="D134" s="41"/>
      <c r="E134" s="41"/>
      <c r="F134" s="41"/>
      <c r="G134" s="41"/>
      <c r="H134" s="41"/>
      <c r="I134" s="156"/>
      <c r="J134" s="211">
        <f>BK134</f>
        <v>0</v>
      </c>
      <c r="K134" s="41"/>
      <c r="L134" s="45"/>
      <c r="M134" s="104"/>
      <c r="N134" s="212"/>
      <c r="O134" s="105"/>
      <c r="P134" s="213">
        <f>P135+P338+P554</f>
        <v>0</v>
      </c>
      <c r="Q134" s="105"/>
      <c r="R134" s="213">
        <f>R135+R338+R554</f>
        <v>0</v>
      </c>
      <c r="S134" s="105"/>
      <c r="T134" s="214">
        <f>T135+T338+T554</f>
        <v>0</v>
      </c>
      <c r="U134" s="39"/>
      <c r="V134" s="39"/>
      <c r="W134" s="39"/>
      <c r="X134" s="39"/>
      <c r="Y134" s="39"/>
      <c r="Z134" s="39"/>
      <c r="AA134" s="39"/>
      <c r="AB134" s="39"/>
      <c r="AC134" s="39"/>
      <c r="AD134" s="39"/>
      <c r="AE134" s="39"/>
      <c r="AT134" s="18" t="s">
        <v>75</v>
      </c>
      <c r="AU134" s="18" t="s">
        <v>395</v>
      </c>
      <c r="BK134" s="215">
        <f>BK135+BK338+BK554</f>
        <v>0</v>
      </c>
    </row>
    <row r="135" s="11" customFormat="1" ht="25.92" customHeight="1">
      <c r="A135" s="11"/>
      <c r="B135" s="254"/>
      <c r="C135" s="255"/>
      <c r="D135" s="256" t="s">
        <v>75</v>
      </c>
      <c r="E135" s="257" t="s">
        <v>750</v>
      </c>
      <c r="F135" s="257" t="s">
        <v>751</v>
      </c>
      <c r="G135" s="255"/>
      <c r="H135" s="255"/>
      <c r="I135" s="258"/>
      <c r="J135" s="259">
        <f>BK135</f>
        <v>0</v>
      </c>
      <c r="K135" s="255"/>
      <c r="L135" s="260"/>
      <c r="M135" s="261"/>
      <c r="N135" s="262"/>
      <c r="O135" s="262"/>
      <c r="P135" s="263">
        <f>P136+P142+P156+P190+P259+P319+P334</f>
        <v>0</v>
      </c>
      <c r="Q135" s="262"/>
      <c r="R135" s="263">
        <f>R136+R142+R156+R190+R259+R319+R334</f>
        <v>0</v>
      </c>
      <c r="S135" s="262"/>
      <c r="T135" s="264">
        <f>T136+T142+T156+T190+T259+T319+T334</f>
        <v>0</v>
      </c>
      <c r="U135" s="11"/>
      <c r="V135" s="11"/>
      <c r="W135" s="11"/>
      <c r="X135" s="11"/>
      <c r="Y135" s="11"/>
      <c r="Z135" s="11"/>
      <c r="AA135" s="11"/>
      <c r="AB135" s="11"/>
      <c r="AC135" s="11"/>
      <c r="AD135" s="11"/>
      <c r="AE135" s="11"/>
      <c r="AR135" s="265" t="s">
        <v>84</v>
      </c>
      <c r="AT135" s="266" t="s">
        <v>75</v>
      </c>
      <c r="AU135" s="266" t="s">
        <v>76</v>
      </c>
      <c r="AY135" s="265" t="s">
        <v>414</v>
      </c>
      <c r="BK135" s="267">
        <f>BK136+BK142+BK156+BK190+BK259+BK319+BK334</f>
        <v>0</v>
      </c>
    </row>
    <row r="136" s="11" customFormat="1" ht="22.8" customHeight="1">
      <c r="A136" s="11"/>
      <c r="B136" s="254"/>
      <c r="C136" s="255"/>
      <c r="D136" s="256" t="s">
        <v>75</v>
      </c>
      <c r="E136" s="275" t="s">
        <v>114</v>
      </c>
      <c r="F136" s="275" t="s">
        <v>752</v>
      </c>
      <c r="G136" s="255"/>
      <c r="H136" s="255"/>
      <c r="I136" s="258"/>
      <c r="J136" s="276">
        <f>BK136</f>
        <v>0</v>
      </c>
      <c r="K136" s="255"/>
      <c r="L136" s="260"/>
      <c r="M136" s="261"/>
      <c r="N136" s="262"/>
      <c r="O136" s="262"/>
      <c r="P136" s="263">
        <f>SUM(P137:P141)</f>
        <v>0</v>
      </c>
      <c r="Q136" s="262"/>
      <c r="R136" s="263">
        <f>SUM(R137:R141)</f>
        <v>0</v>
      </c>
      <c r="S136" s="262"/>
      <c r="T136" s="264">
        <f>SUM(T137:T141)</f>
        <v>0</v>
      </c>
      <c r="U136" s="11"/>
      <c r="V136" s="11"/>
      <c r="W136" s="11"/>
      <c r="X136" s="11"/>
      <c r="Y136" s="11"/>
      <c r="Z136" s="11"/>
      <c r="AA136" s="11"/>
      <c r="AB136" s="11"/>
      <c r="AC136" s="11"/>
      <c r="AD136" s="11"/>
      <c r="AE136" s="11"/>
      <c r="AR136" s="265" t="s">
        <v>84</v>
      </c>
      <c r="AT136" s="266" t="s">
        <v>75</v>
      </c>
      <c r="AU136" s="266" t="s">
        <v>84</v>
      </c>
      <c r="AY136" s="265" t="s">
        <v>414</v>
      </c>
      <c r="BK136" s="267">
        <f>SUM(BK137:BK141)</f>
        <v>0</v>
      </c>
    </row>
    <row r="137" s="2" customFormat="1" ht="33" customHeight="1">
      <c r="A137" s="39"/>
      <c r="B137" s="40"/>
      <c r="C137" s="234" t="s">
        <v>84</v>
      </c>
      <c r="D137" s="234" t="s">
        <v>443</v>
      </c>
      <c r="E137" s="235" t="s">
        <v>753</v>
      </c>
      <c r="F137" s="236" t="s">
        <v>754</v>
      </c>
      <c r="G137" s="237" t="s">
        <v>755</v>
      </c>
      <c r="H137" s="238">
        <v>0.64800000000000002</v>
      </c>
      <c r="I137" s="239"/>
      <c r="J137" s="240">
        <f>ROUND(I137*H137,2)</f>
        <v>0</v>
      </c>
      <c r="K137" s="236" t="s">
        <v>720</v>
      </c>
      <c r="L137" s="45"/>
      <c r="M137" s="241" t="s">
        <v>1</v>
      </c>
      <c r="N137" s="242" t="s">
        <v>41</v>
      </c>
      <c r="O137" s="92"/>
      <c r="P137" s="226">
        <f>O137*H137</f>
        <v>0</v>
      </c>
      <c r="Q137" s="226">
        <v>0</v>
      </c>
      <c r="R137" s="226">
        <f>Q137*H137</f>
        <v>0</v>
      </c>
      <c r="S137" s="226">
        <v>0</v>
      </c>
      <c r="T137" s="227">
        <f>S137*H137</f>
        <v>0</v>
      </c>
      <c r="U137" s="39"/>
      <c r="V137" s="39"/>
      <c r="W137" s="39"/>
      <c r="X137" s="39"/>
      <c r="Y137" s="39"/>
      <c r="Z137" s="39"/>
      <c r="AA137" s="39"/>
      <c r="AB137" s="39"/>
      <c r="AC137" s="39"/>
      <c r="AD137" s="39"/>
      <c r="AE137" s="39"/>
      <c r="AR137" s="228" t="s">
        <v>415</v>
      </c>
      <c r="AT137" s="228" t="s">
        <v>443</v>
      </c>
      <c r="AU137" s="228" t="s">
        <v>86</v>
      </c>
      <c r="AY137" s="18" t="s">
        <v>414</v>
      </c>
      <c r="BE137" s="229">
        <f>IF(N137="základní",J137,0)</f>
        <v>0</v>
      </c>
      <c r="BF137" s="229">
        <f>IF(N137="snížená",J137,0)</f>
        <v>0</v>
      </c>
      <c r="BG137" s="229">
        <f>IF(N137="zákl. přenesená",J137,0)</f>
        <v>0</v>
      </c>
      <c r="BH137" s="229">
        <f>IF(N137="sníž. přenesená",J137,0)</f>
        <v>0</v>
      </c>
      <c r="BI137" s="229">
        <f>IF(N137="nulová",J137,0)</f>
        <v>0</v>
      </c>
      <c r="BJ137" s="18" t="s">
        <v>84</v>
      </c>
      <c r="BK137" s="229">
        <f>ROUND(I137*H137,2)</f>
        <v>0</v>
      </c>
      <c r="BL137" s="18" t="s">
        <v>415</v>
      </c>
      <c r="BM137" s="228" t="s">
        <v>756</v>
      </c>
    </row>
    <row r="138" s="2" customFormat="1">
      <c r="A138" s="39"/>
      <c r="B138" s="40"/>
      <c r="C138" s="41"/>
      <c r="D138" s="230" t="s">
        <v>417</v>
      </c>
      <c r="E138" s="41"/>
      <c r="F138" s="231" t="s">
        <v>754</v>
      </c>
      <c r="G138" s="41"/>
      <c r="H138" s="41"/>
      <c r="I138" s="156"/>
      <c r="J138" s="41"/>
      <c r="K138" s="41"/>
      <c r="L138" s="45"/>
      <c r="M138" s="232"/>
      <c r="N138" s="233"/>
      <c r="O138" s="92"/>
      <c r="P138" s="92"/>
      <c r="Q138" s="92"/>
      <c r="R138" s="92"/>
      <c r="S138" s="92"/>
      <c r="T138" s="93"/>
      <c r="U138" s="39"/>
      <c r="V138" s="39"/>
      <c r="W138" s="39"/>
      <c r="X138" s="39"/>
      <c r="Y138" s="39"/>
      <c r="Z138" s="39"/>
      <c r="AA138" s="39"/>
      <c r="AB138" s="39"/>
      <c r="AC138" s="39"/>
      <c r="AD138" s="39"/>
      <c r="AE138" s="39"/>
      <c r="AT138" s="18" t="s">
        <v>417</v>
      </c>
      <c r="AU138" s="18" t="s">
        <v>86</v>
      </c>
    </row>
    <row r="139" s="2" customFormat="1">
      <c r="A139" s="39"/>
      <c r="B139" s="40"/>
      <c r="C139" s="41"/>
      <c r="D139" s="230" t="s">
        <v>722</v>
      </c>
      <c r="E139" s="41"/>
      <c r="F139" s="268" t="s">
        <v>757</v>
      </c>
      <c r="G139" s="41"/>
      <c r="H139" s="41"/>
      <c r="I139" s="156"/>
      <c r="J139" s="41"/>
      <c r="K139" s="41"/>
      <c r="L139" s="45"/>
      <c r="M139" s="232"/>
      <c r="N139" s="233"/>
      <c r="O139" s="92"/>
      <c r="P139" s="92"/>
      <c r="Q139" s="92"/>
      <c r="R139" s="92"/>
      <c r="S139" s="92"/>
      <c r="T139" s="93"/>
      <c r="U139" s="39"/>
      <c r="V139" s="39"/>
      <c r="W139" s="39"/>
      <c r="X139" s="39"/>
      <c r="Y139" s="39"/>
      <c r="Z139" s="39"/>
      <c r="AA139" s="39"/>
      <c r="AB139" s="39"/>
      <c r="AC139" s="39"/>
      <c r="AD139" s="39"/>
      <c r="AE139" s="39"/>
      <c r="AT139" s="18" t="s">
        <v>722</v>
      </c>
      <c r="AU139" s="18" t="s">
        <v>86</v>
      </c>
    </row>
    <row r="140" s="13" customFormat="1">
      <c r="A140" s="13"/>
      <c r="B140" s="277"/>
      <c r="C140" s="278"/>
      <c r="D140" s="230" t="s">
        <v>758</v>
      </c>
      <c r="E140" s="279" t="s">
        <v>1</v>
      </c>
      <c r="F140" s="280" t="s">
        <v>759</v>
      </c>
      <c r="G140" s="278"/>
      <c r="H140" s="281">
        <v>0.64800000000000002</v>
      </c>
      <c r="I140" s="282"/>
      <c r="J140" s="278"/>
      <c r="K140" s="278"/>
      <c r="L140" s="283"/>
      <c r="M140" s="284"/>
      <c r="N140" s="285"/>
      <c r="O140" s="285"/>
      <c r="P140" s="285"/>
      <c r="Q140" s="285"/>
      <c r="R140" s="285"/>
      <c r="S140" s="285"/>
      <c r="T140" s="286"/>
      <c r="U140" s="13"/>
      <c r="V140" s="13"/>
      <c r="W140" s="13"/>
      <c r="X140" s="13"/>
      <c r="Y140" s="13"/>
      <c r="Z140" s="13"/>
      <c r="AA140" s="13"/>
      <c r="AB140" s="13"/>
      <c r="AC140" s="13"/>
      <c r="AD140" s="13"/>
      <c r="AE140" s="13"/>
      <c r="AT140" s="287" t="s">
        <v>758</v>
      </c>
      <c r="AU140" s="287" t="s">
        <v>86</v>
      </c>
      <c r="AV140" s="13" t="s">
        <v>86</v>
      </c>
      <c r="AW140" s="13" t="s">
        <v>33</v>
      </c>
      <c r="AX140" s="13" t="s">
        <v>76</v>
      </c>
      <c r="AY140" s="287" t="s">
        <v>414</v>
      </c>
    </row>
    <row r="141" s="14" customFormat="1">
      <c r="A141" s="14"/>
      <c r="B141" s="288"/>
      <c r="C141" s="289"/>
      <c r="D141" s="230" t="s">
        <v>758</v>
      </c>
      <c r="E141" s="290" t="s">
        <v>1</v>
      </c>
      <c r="F141" s="291" t="s">
        <v>760</v>
      </c>
      <c r="G141" s="289"/>
      <c r="H141" s="292">
        <v>0.64800000000000002</v>
      </c>
      <c r="I141" s="293"/>
      <c r="J141" s="289"/>
      <c r="K141" s="289"/>
      <c r="L141" s="294"/>
      <c r="M141" s="295"/>
      <c r="N141" s="296"/>
      <c r="O141" s="296"/>
      <c r="P141" s="296"/>
      <c r="Q141" s="296"/>
      <c r="R141" s="296"/>
      <c r="S141" s="296"/>
      <c r="T141" s="297"/>
      <c r="U141" s="14"/>
      <c r="V141" s="14"/>
      <c r="W141" s="14"/>
      <c r="X141" s="14"/>
      <c r="Y141" s="14"/>
      <c r="Z141" s="14"/>
      <c r="AA141" s="14"/>
      <c r="AB141" s="14"/>
      <c r="AC141" s="14"/>
      <c r="AD141" s="14"/>
      <c r="AE141" s="14"/>
      <c r="AT141" s="298" t="s">
        <v>758</v>
      </c>
      <c r="AU141" s="298" t="s">
        <v>86</v>
      </c>
      <c r="AV141" s="14" t="s">
        <v>415</v>
      </c>
      <c r="AW141" s="14" t="s">
        <v>33</v>
      </c>
      <c r="AX141" s="14" t="s">
        <v>84</v>
      </c>
      <c r="AY141" s="298" t="s">
        <v>414</v>
      </c>
    </row>
    <row r="142" s="11" customFormat="1" ht="22.8" customHeight="1">
      <c r="A142" s="11"/>
      <c r="B142" s="254"/>
      <c r="C142" s="255"/>
      <c r="D142" s="256" t="s">
        <v>75</v>
      </c>
      <c r="E142" s="275" t="s">
        <v>415</v>
      </c>
      <c r="F142" s="275" t="s">
        <v>761</v>
      </c>
      <c r="G142" s="255"/>
      <c r="H142" s="255"/>
      <c r="I142" s="258"/>
      <c r="J142" s="276">
        <f>BK142</f>
        <v>0</v>
      </c>
      <c r="K142" s="255"/>
      <c r="L142" s="260"/>
      <c r="M142" s="261"/>
      <c r="N142" s="262"/>
      <c r="O142" s="262"/>
      <c r="P142" s="263">
        <f>SUM(P143:P155)</f>
        <v>0</v>
      </c>
      <c r="Q142" s="262"/>
      <c r="R142" s="263">
        <f>SUM(R143:R155)</f>
        <v>0</v>
      </c>
      <c r="S142" s="262"/>
      <c r="T142" s="264">
        <f>SUM(T143:T155)</f>
        <v>0</v>
      </c>
      <c r="U142" s="11"/>
      <c r="V142" s="11"/>
      <c r="W142" s="11"/>
      <c r="X142" s="11"/>
      <c r="Y142" s="11"/>
      <c r="Z142" s="11"/>
      <c r="AA142" s="11"/>
      <c r="AB142" s="11"/>
      <c r="AC142" s="11"/>
      <c r="AD142" s="11"/>
      <c r="AE142" s="11"/>
      <c r="AR142" s="265" t="s">
        <v>84</v>
      </c>
      <c r="AT142" s="266" t="s">
        <v>75</v>
      </c>
      <c r="AU142" s="266" t="s">
        <v>84</v>
      </c>
      <c r="AY142" s="265" t="s">
        <v>414</v>
      </c>
      <c r="BK142" s="267">
        <f>SUM(BK143:BK155)</f>
        <v>0</v>
      </c>
    </row>
    <row r="143" s="2" customFormat="1" ht="44.25" customHeight="1">
      <c r="A143" s="39"/>
      <c r="B143" s="40"/>
      <c r="C143" s="234" t="s">
        <v>86</v>
      </c>
      <c r="D143" s="234" t="s">
        <v>443</v>
      </c>
      <c r="E143" s="235" t="s">
        <v>762</v>
      </c>
      <c r="F143" s="236" t="s">
        <v>763</v>
      </c>
      <c r="G143" s="237" t="s">
        <v>755</v>
      </c>
      <c r="H143" s="238">
        <v>0.222</v>
      </c>
      <c r="I143" s="239"/>
      <c r="J143" s="240">
        <f>ROUND(I143*H143,2)</f>
        <v>0</v>
      </c>
      <c r="K143" s="236" t="s">
        <v>720</v>
      </c>
      <c r="L143" s="45"/>
      <c r="M143" s="241" t="s">
        <v>1</v>
      </c>
      <c r="N143" s="242" t="s">
        <v>41</v>
      </c>
      <c r="O143" s="92"/>
      <c r="P143" s="226">
        <f>O143*H143</f>
        <v>0</v>
      </c>
      <c r="Q143" s="226">
        <v>0</v>
      </c>
      <c r="R143" s="226">
        <f>Q143*H143</f>
        <v>0</v>
      </c>
      <c r="S143" s="226">
        <v>0</v>
      </c>
      <c r="T143" s="227">
        <f>S143*H143</f>
        <v>0</v>
      </c>
      <c r="U143" s="39"/>
      <c r="V143" s="39"/>
      <c r="W143" s="39"/>
      <c r="X143" s="39"/>
      <c r="Y143" s="39"/>
      <c r="Z143" s="39"/>
      <c r="AA143" s="39"/>
      <c r="AB143" s="39"/>
      <c r="AC143" s="39"/>
      <c r="AD143" s="39"/>
      <c r="AE143" s="39"/>
      <c r="AR143" s="228" t="s">
        <v>415</v>
      </c>
      <c r="AT143" s="228" t="s">
        <v>443</v>
      </c>
      <c r="AU143" s="228" t="s">
        <v>86</v>
      </c>
      <c r="AY143" s="18" t="s">
        <v>414</v>
      </c>
      <c r="BE143" s="229">
        <f>IF(N143="základní",J143,0)</f>
        <v>0</v>
      </c>
      <c r="BF143" s="229">
        <f>IF(N143="snížená",J143,0)</f>
        <v>0</v>
      </c>
      <c r="BG143" s="229">
        <f>IF(N143="zákl. přenesená",J143,0)</f>
        <v>0</v>
      </c>
      <c r="BH143" s="229">
        <f>IF(N143="sníž. přenesená",J143,0)</f>
        <v>0</v>
      </c>
      <c r="BI143" s="229">
        <f>IF(N143="nulová",J143,0)</f>
        <v>0</v>
      </c>
      <c r="BJ143" s="18" t="s">
        <v>84</v>
      </c>
      <c r="BK143" s="229">
        <f>ROUND(I143*H143,2)</f>
        <v>0</v>
      </c>
      <c r="BL143" s="18" t="s">
        <v>415</v>
      </c>
      <c r="BM143" s="228" t="s">
        <v>764</v>
      </c>
    </row>
    <row r="144" s="2" customFormat="1">
      <c r="A144" s="39"/>
      <c r="B144" s="40"/>
      <c r="C144" s="41"/>
      <c r="D144" s="230" t="s">
        <v>417</v>
      </c>
      <c r="E144" s="41"/>
      <c r="F144" s="231" t="s">
        <v>763</v>
      </c>
      <c r="G144" s="41"/>
      <c r="H144" s="41"/>
      <c r="I144" s="156"/>
      <c r="J144" s="41"/>
      <c r="K144" s="41"/>
      <c r="L144" s="45"/>
      <c r="M144" s="232"/>
      <c r="N144" s="233"/>
      <c r="O144" s="92"/>
      <c r="P144" s="92"/>
      <c r="Q144" s="92"/>
      <c r="R144" s="92"/>
      <c r="S144" s="92"/>
      <c r="T144" s="93"/>
      <c r="U144" s="39"/>
      <c r="V144" s="39"/>
      <c r="W144" s="39"/>
      <c r="X144" s="39"/>
      <c r="Y144" s="39"/>
      <c r="Z144" s="39"/>
      <c r="AA144" s="39"/>
      <c r="AB144" s="39"/>
      <c r="AC144" s="39"/>
      <c r="AD144" s="39"/>
      <c r="AE144" s="39"/>
      <c r="AT144" s="18" t="s">
        <v>417</v>
      </c>
      <c r="AU144" s="18" t="s">
        <v>86</v>
      </c>
    </row>
    <row r="145" s="2" customFormat="1">
      <c r="A145" s="39"/>
      <c r="B145" s="40"/>
      <c r="C145" s="41"/>
      <c r="D145" s="230" t="s">
        <v>722</v>
      </c>
      <c r="E145" s="41"/>
      <c r="F145" s="268" t="s">
        <v>757</v>
      </c>
      <c r="G145" s="41"/>
      <c r="H145" s="41"/>
      <c r="I145" s="156"/>
      <c r="J145" s="41"/>
      <c r="K145" s="41"/>
      <c r="L145" s="45"/>
      <c r="M145" s="232"/>
      <c r="N145" s="233"/>
      <c r="O145" s="92"/>
      <c r="P145" s="92"/>
      <c r="Q145" s="92"/>
      <c r="R145" s="92"/>
      <c r="S145" s="92"/>
      <c r="T145" s="93"/>
      <c r="U145" s="39"/>
      <c r="V145" s="39"/>
      <c r="W145" s="39"/>
      <c r="X145" s="39"/>
      <c r="Y145" s="39"/>
      <c r="Z145" s="39"/>
      <c r="AA145" s="39"/>
      <c r="AB145" s="39"/>
      <c r="AC145" s="39"/>
      <c r="AD145" s="39"/>
      <c r="AE145" s="39"/>
      <c r="AT145" s="18" t="s">
        <v>722</v>
      </c>
      <c r="AU145" s="18" t="s">
        <v>86</v>
      </c>
    </row>
    <row r="146" s="13" customFormat="1">
      <c r="A146" s="13"/>
      <c r="B146" s="277"/>
      <c r="C146" s="278"/>
      <c r="D146" s="230" t="s">
        <v>758</v>
      </c>
      <c r="E146" s="279" t="s">
        <v>1</v>
      </c>
      <c r="F146" s="280" t="s">
        <v>765</v>
      </c>
      <c r="G146" s="278"/>
      <c r="H146" s="281">
        <v>0.13800000000000001</v>
      </c>
      <c r="I146" s="282"/>
      <c r="J146" s="278"/>
      <c r="K146" s="278"/>
      <c r="L146" s="283"/>
      <c r="M146" s="284"/>
      <c r="N146" s="285"/>
      <c r="O146" s="285"/>
      <c r="P146" s="285"/>
      <c r="Q146" s="285"/>
      <c r="R146" s="285"/>
      <c r="S146" s="285"/>
      <c r="T146" s="286"/>
      <c r="U146" s="13"/>
      <c r="V146" s="13"/>
      <c r="W146" s="13"/>
      <c r="X146" s="13"/>
      <c r="Y146" s="13"/>
      <c r="Z146" s="13"/>
      <c r="AA146" s="13"/>
      <c r="AB146" s="13"/>
      <c r="AC146" s="13"/>
      <c r="AD146" s="13"/>
      <c r="AE146" s="13"/>
      <c r="AT146" s="287" t="s">
        <v>758</v>
      </c>
      <c r="AU146" s="287" t="s">
        <v>86</v>
      </c>
      <c r="AV146" s="13" t="s">
        <v>86</v>
      </c>
      <c r="AW146" s="13" t="s">
        <v>33</v>
      </c>
      <c r="AX146" s="13" t="s">
        <v>76</v>
      </c>
      <c r="AY146" s="287" t="s">
        <v>414</v>
      </c>
    </row>
    <row r="147" s="13" customFormat="1">
      <c r="A147" s="13"/>
      <c r="B147" s="277"/>
      <c r="C147" s="278"/>
      <c r="D147" s="230" t="s">
        <v>758</v>
      </c>
      <c r="E147" s="279" t="s">
        <v>1</v>
      </c>
      <c r="F147" s="280" t="s">
        <v>766</v>
      </c>
      <c r="G147" s="278"/>
      <c r="H147" s="281">
        <v>0.078</v>
      </c>
      <c r="I147" s="282"/>
      <c r="J147" s="278"/>
      <c r="K147" s="278"/>
      <c r="L147" s="283"/>
      <c r="M147" s="284"/>
      <c r="N147" s="285"/>
      <c r="O147" s="285"/>
      <c r="P147" s="285"/>
      <c r="Q147" s="285"/>
      <c r="R147" s="285"/>
      <c r="S147" s="285"/>
      <c r="T147" s="286"/>
      <c r="U147" s="13"/>
      <c r="V147" s="13"/>
      <c r="W147" s="13"/>
      <c r="X147" s="13"/>
      <c r="Y147" s="13"/>
      <c r="Z147" s="13"/>
      <c r="AA147" s="13"/>
      <c r="AB147" s="13"/>
      <c r="AC147" s="13"/>
      <c r="AD147" s="13"/>
      <c r="AE147" s="13"/>
      <c r="AT147" s="287" t="s">
        <v>758</v>
      </c>
      <c r="AU147" s="287" t="s">
        <v>86</v>
      </c>
      <c r="AV147" s="13" t="s">
        <v>86</v>
      </c>
      <c r="AW147" s="13" t="s">
        <v>33</v>
      </c>
      <c r="AX147" s="13" t="s">
        <v>76</v>
      </c>
      <c r="AY147" s="287" t="s">
        <v>414</v>
      </c>
    </row>
    <row r="148" s="13" customFormat="1">
      <c r="A148" s="13"/>
      <c r="B148" s="277"/>
      <c r="C148" s="278"/>
      <c r="D148" s="230" t="s">
        <v>758</v>
      </c>
      <c r="E148" s="279" t="s">
        <v>1</v>
      </c>
      <c r="F148" s="280" t="s">
        <v>767</v>
      </c>
      <c r="G148" s="278"/>
      <c r="H148" s="281">
        <v>0.0060000000000000001</v>
      </c>
      <c r="I148" s="282"/>
      <c r="J148" s="278"/>
      <c r="K148" s="278"/>
      <c r="L148" s="283"/>
      <c r="M148" s="284"/>
      <c r="N148" s="285"/>
      <c r="O148" s="285"/>
      <c r="P148" s="285"/>
      <c r="Q148" s="285"/>
      <c r="R148" s="285"/>
      <c r="S148" s="285"/>
      <c r="T148" s="286"/>
      <c r="U148" s="13"/>
      <c r="V148" s="13"/>
      <c r="W148" s="13"/>
      <c r="X148" s="13"/>
      <c r="Y148" s="13"/>
      <c r="Z148" s="13"/>
      <c r="AA148" s="13"/>
      <c r="AB148" s="13"/>
      <c r="AC148" s="13"/>
      <c r="AD148" s="13"/>
      <c r="AE148" s="13"/>
      <c r="AT148" s="287" t="s">
        <v>758</v>
      </c>
      <c r="AU148" s="287" t="s">
        <v>86</v>
      </c>
      <c r="AV148" s="13" t="s">
        <v>86</v>
      </c>
      <c r="AW148" s="13" t="s">
        <v>33</v>
      </c>
      <c r="AX148" s="13" t="s">
        <v>76</v>
      </c>
      <c r="AY148" s="287" t="s">
        <v>414</v>
      </c>
    </row>
    <row r="149" s="14" customFormat="1">
      <c r="A149" s="14"/>
      <c r="B149" s="288"/>
      <c r="C149" s="289"/>
      <c r="D149" s="230" t="s">
        <v>758</v>
      </c>
      <c r="E149" s="290" t="s">
        <v>1</v>
      </c>
      <c r="F149" s="291" t="s">
        <v>760</v>
      </c>
      <c r="G149" s="289"/>
      <c r="H149" s="292">
        <v>0.22200000000000003</v>
      </c>
      <c r="I149" s="293"/>
      <c r="J149" s="289"/>
      <c r="K149" s="289"/>
      <c r="L149" s="294"/>
      <c r="M149" s="295"/>
      <c r="N149" s="296"/>
      <c r="O149" s="296"/>
      <c r="P149" s="296"/>
      <c r="Q149" s="296"/>
      <c r="R149" s="296"/>
      <c r="S149" s="296"/>
      <c r="T149" s="297"/>
      <c r="U149" s="14"/>
      <c r="V149" s="14"/>
      <c r="W149" s="14"/>
      <c r="X149" s="14"/>
      <c r="Y149" s="14"/>
      <c r="Z149" s="14"/>
      <c r="AA149" s="14"/>
      <c r="AB149" s="14"/>
      <c r="AC149" s="14"/>
      <c r="AD149" s="14"/>
      <c r="AE149" s="14"/>
      <c r="AT149" s="298" t="s">
        <v>758</v>
      </c>
      <c r="AU149" s="298" t="s">
        <v>86</v>
      </c>
      <c r="AV149" s="14" t="s">
        <v>415</v>
      </c>
      <c r="AW149" s="14" t="s">
        <v>33</v>
      </c>
      <c r="AX149" s="14" t="s">
        <v>84</v>
      </c>
      <c r="AY149" s="298" t="s">
        <v>414</v>
      </c>
    </row>
    <row r="150" s="2" customFormat="1" ht="44.25" customHeight="1">
      <c r="A150" s="39"/>
      <c r="B150" s="40"/>
      <c r="C150" s="234" t="s">
        <v>114</v>
      </c>
      <c r="D150" s="234" t="s">
        <v>443</v>
      </c>
      <c r="E150" s="235" t="s">
        <v>768</v>
      </c>
      <c r="F150" s="236" t="s">
        <v>769</v>
      </c>
      <c r="G150" s="237" t="s">
        <v>755</v>
      </c>
      <c r="H150" s="238">
        <v>0.017999999999999999</v>
      </c>
      <c r="I150" s="239"/>
      <c r="J150" s="240">
        <f>ROUND(I150*H150,2)</f>
        <v>0</v>
      </c>
      <c r="K150" s="236" t="s">
        <v>720</v>
      </c>
      <c r="L150" s="45"/>
      <c r="M150" s="241" t="s">
        <v>1</v>
      </c>
      <c r="N150" s="242" t="s">
        <v>41</v>
      </c>
      <c r="O150" s="92"/>
      <c r="P150" s="226">
        <f>O150*H150</f>
        <v>0</v>
      </c>
      <c r="Q150" s="226">
        <v>0</v>
      </c>
      <c r="R150" s="226">
        <f>Q150*H150</f>
        <v>0</v>
      </c>
      <c r="S150" s="226">
        <v>0</v>
      </c>
      <c r="T150" s="227">
        <f>S150*H150</f>
        <v>0</v>
      </c>
      <c r="U150" s="39"/>
      <c r="V150" s="39"/>
      <c r="W150" s="39"/>
      <c r="X150" s="39"/>
      <c r="Y150" s="39"/>
      <c r="Z150" s="39"/>
      <c r="AA150" s="39"/>
      <c r="AB150" s="39"/>
      <c r="AC150" s="39"/>
      <c r="AD150" s="39"/>
      <c r="AE150" s="39"/>
      <c r="AR150" s="228" t="s">
        <v>415</v>
      </c>
      <c r="AT150" s="228" t="s">
        <v>443</v>
      </c>
      <c r="AU150" s="228" t="s">
        <v>86</v>
      </c>
      <c r="AY150" s="18" t="s">
        <v>414</v>
      </c>
      <c r="BE150" s="229">
        <f>IF(N150="základní",J150,0)</f>
        <v>0</v>
      </c>
      <c r="BF150" s="229">
        <f>IF(N150="snížená",J150,0)</f>
        <v>0</v>
      </c>
      <c r="BG150" s="229">
        <f>IF(N150="zákl. přenesená",J150,0)</f>
        <v>0</v>
      </c>
      <c r="BH150" s="229">
        <f>IF(N150="sníž. přenesená",J150,0)</f>
        <v>0</v>
      </c>
      <c r="BI150" s="229">
        <f>IF(N150="nulová",J150,0)</f>
        <v>0</v>
      </c>
      <c r="BJ150" s="18" t="s">
        <v>84</v>
      </c>
      <c r="BK150" s="229">
        <f>ROUND(I150*H150,2)</f>
        <v>0</v>
      </c>
      <c r="BL150" s="18" t="s">
        <v>415</v>
      </c>
      <c r="BM150" s="228" t="s">
        <v>770</v>
      </c>
    </row>
    <row r="151" s="2" customFormat="1">
      <c r="A151" s="39"/>
      <c r="B151" s="40"/>
      <c r="C151" s="41"/>
      <c r="D151" s="230" t="s">
        <v>417</v>
      </c>
      <c r="E151" s="41"/>
      <c r="F151" s="231" t="s">
        <v>769</v>
      </c>
      <c r="G151" s="41"/>
      <c r="H151" s="41"/>
      <c r="I151" s="156"/>
      <c r="J151" s="41"/>
      <c r="K151" s="41"/>
      <c r="L151" s="45"/>
      <c r="M151" s="232"/>
      <c r="N151" s="233"/>
      <c r="O151" s="92"/>
      <c r="P151" s="92"/>
      <c r="Q151" s="92"/>
      <c r="R151" s="92"/>
      <c r="S151" s="92"/>
      <c r="T151" s="93"/>
      <c r="U151" s="39"/>
      <c r="V151" s="39"/>
      <c r="W151" s="39"/>
      <c r="X151" s="39"/>
      <c r="Y151" s="39"/>
      <c r="Z151" s="39"/>
      <c r="AA151" s="39"/>
      <c r="AB151" s="39"/>
      <c r="AC151" s="39"/>
      <c r="AD151" s="39"/>
      <c r="AE151" s="39"/>
      <c r="AT151" s="18" t="s">
        <v>417</v>
      </c>
      <c r="AU151" s="18" t="s">
        <v>86</v>
      </c>
    </row>
    <row r="152" s="2" customFormat="1">
      <c r="A152" s="39"/>
      <c r="B152" s="40"/>
      <c r="C152" s="41"/>
      <c r="D152" s="230" t="s">
        <v>722</v>
      </c>
      <c r="E152" s="41"/>
      <c r="F152" s="268" t="s">
        <v>757</v>
      </c>
      <c r="G152" s="41"/>
      <c r="H152" s="41"/>
      <c r="I152" s="156"/>
      <c r="J152" s="41"/>
      <c r="K152" s="41"/>
      <c r="L152" s="45"/>
      <c r="M152" s="232"/>
      <c r="N152" s="233"/>
      <c r="O152" s="92"/>
      <c r="P152" s="92"/>
      <c r="Q152" s="92"/>
      <c r="R152" s="92"/>
      <c r="S152" s="92"/>
      <c r="T152" s="93"/>
      <c r="U152" s="39"/>
      <c r="V152" s="39"/>
      <c r="W152" s="39"/>
      <c r="X152" s="39"/>
      <c r="Y152" s="39"/>
      <c r="Z152" s="39"/>
      <c r="AA152" s="39"/>
      <c r="AB152" s="39"/>
      <c r="AC152" s="39"/>
      <c r="AD152" s="39"/>
      <c r="AE152" s="39"/>
      <c r="AT152" s="18" t="s">
        <v>722</v>
      </c>
      <c r="AU152" s="18" t="s">
        <v>86</v>
      </c>
    </row>
    <row r="153" s="15" customFormat="1">
      <c r="A153" s="15"/>
      <c r="B153" s="299"/>
      <c r="C153" s="300"/>
      <c r="D153" s="230" t="s">
        <v>758</v>
      </c>
      <c r="E153" s="301" t="s">
        <v>1</v>
      </c>
      <c r="F153" s="302" t="s">
        <v>771</v>
      </c>
      <c r="G153" s="300"/>
      <c r="H153" s="301" t="s">
        <v>1</v>
      </c>
      <c r="I153" s="303"/>
      <c r="J153" s="300"/>
      <c r="K153" s="300"/>
      <c r="L153" s="304"/>
      <c r="M153" s="305"/>
      <c r="N153" s="306"/>
      <c r="O153" s="306"/>
      <c r="P153" s="306"/>
      <c r="Q153" s="306"/>
      <c r="R153" s="306"/>
      <c r="S153" s="306"/>
      <c r="T153" s="307"/>
      <c r="U153" s="15"/>
      <c r="V153" s="15"/>
      <c r="W153" s="15"/>
      <c r="X153" s="15"/>
      <c r="Y153" s="15"/>
      <c r="Z153" s="15"/>
      <c r="AA153" s="15"/>
      <c r="AB153" s="15"/>
      <c r="AC153" s="15"/>
      <c r="AD153" s="15"/>
      <c r="AE153" s="15"/>
      <c r="AT153" s="308" t="s">
        <v>758</v>
      </c>
      <c r="AU153" s="308" t="s">
        <v>86</v>
      </c>
      <c r="AV153" s="15" t="s">
        <v>84</v>
      </c>
      <c r="AW153" s="15" t="s">
        <v>33</v>
      </c>
      <c r="AX153" s="15" t="s">
        <v>76</v>
      </c>
      <c r="AY153" s="308" t="s">
        <v>414</v>
      </c>
    </row>
    <row r="154" s="13" customFormat="1">
      <c r="A154" s="13"/>
      <c r="B154" s="277"/>
      <c r="C154" s="278"/>
      <c r="D154" s="230" t="s">
        <v>758</v>
      </c>
      <c r="E154" s="279" t="s">
        <v>1</v>
      </c>
      <c r="F154" s="280" t="s">
        <v>772</v>
      </c>
      <c r="G154" s="278"/>
      <c r="H154" s="281">
        <v>0.017999999999999999</v>
      </c>
      <c r="I154" s="282"/>
      <c r="J154" s="278"/>
      <c r="K154" s="278"/>
      <c r="L154" s="283"/>
      <c r="M154" s="284"/>
      <c r="N154" s="285"/>
      <c r="O154" s="285"/>
      <c r="P154" s="285"/>
      <c r="Q154" s="285"/>
      <c r="R154" s="285"/>
      <c r="S154" s="285"/>
      <c r="T154" s="286"/>
      <c r="U154" s="13"/>
      <c r="V154" s="13"/>
      <c r="W154" s="13"/>
      <c r="X154" s="13"/>
      <c r="Y154" s="13"/>
      <c r="Z154" s="13"/>
      <c r="AA154" s="13"/>
      <c r="AB154" s="13"/>
      <c r="AC154" s="13"/>
      <c r="AD154" s="13"/>
      <c r="AE154" s="13"/>
      <c r="AT154" s="287" t="s">
        <v>758</v>
      </c>
      <c r="AU154" s="287" t="s">
        <v>86</v>
      </c>
      <c r="AV154" s="13" t="s">
        <v>86</v>
      </c>
      <c r="AW154" s="13" t="s">
        <v>33</v>
      </c>
      <c r="AX154" s="13" t="s">
        <v>76</v>
      </c>
      <c r="AY154" s="287" t="s">
        <v>414</v>
      </c>
    </row>
    <row r="155" s="14" customFormat="1">
      <c r="A155" s="14"/>
      <c r="B155" s="288"/>
      <c r="C155" s="289"/>
      <c r="D155" s="230" t="s">
        <v>758</v>
      </c>
      <c r="E155" s="290" t="s">
        <v>1</v>
      </c>
      <c r="F155" s="291" t="s">
        <v>760</v>
      </c>
      <c r="G155" s="289"/>
      <c r="H155" s="292">
        <v>0.017999999999999999</v>
      </c>
      <c r="I155" s="293"/>
      <c r="J155" s="289"/>
      <c r="K155" s="289"/>
      <c r="L155" s="294"/>
      <c r="M155" s="295"/>
      <c r="N155" s="296"/>
      <c r="O155" s="296"/>
      <c r="P155" s="296"/>
      <c r="Q155" s="296"/>
      <c r="R155" s="296"/>
      <c r="S155" s="296"/>
      <c r="T155" s="297"/>
      <c r="U155" s="14"/>
      <c r="V155" s="14"/>
      <c r="W155" s="14"/>
      <c r="X155" s="14"/>
      <c r="Y155" s="14"/>
      <c r="Z155" s="14"/>
      <c r="AA155" s="14"/>
      <c r="AB155" s="14"/>
      <c r="AC155" s="14"/>
      <c r="AD155" s="14"/>
      <c r="AE155" s="14"/>
      <c r="AT155" s="298" t="s">
        <v>758</v>
      </c>
      <c r="AU155" s="298" t="s">
        <v>86</v>
      </c>
      <c r="AV155" s="14" t="s">
        <v>415</v>
      </c>
      <c r="AW155" s="14" t="s">
        <v>33</v>
      </c>
      <c r="AX155" s="14" t="s">
        <v>84</v>
      </c>
      <c r="AY155" s="298" t="s">
        <v>414</v>
      </c>
    </row>
    <row r="156" s="11" customFormat="1" ht="22.8" customHeight="1">
      <c r="A156" s="11"/>
      <c r="B156" s="254"/>
      <c r="C156" s="255"/>
      <c r="D156" s="256" t="s">
        <v>75</v>
      </c>
      <c r="E156" s="275" t="s">
        <v>427</v>
      </c>
      <c r="F156" s="275" t="s">
        <v>773</v>
      </c>
      <c r="G156" s="255"/>
      <c r="H156" s="255"/>
      <c r="I156" s="258"/>
      <c r="J156" s="276">
        <f>BK156</f>
        <v>0</v>
      </c>
      <c r="K156" s="255"/>
      <c r="L156" s="260"/>
      <c r="M156" s="261"/>
      <c r="N156" s="262"/>
      <c r="O156" s="262"/>
      <c r="P156" s="263">
        <f>SUM(P157:P189)</f>
        <v>0</v>
      </c>
      <c r="Q156" s="262"/>
      <c r="R156" s="263">
        <f>SUM(R157:R189)</f>
        <v>0</v>
      </c>
      <c r="S156" s="262"/>
      <c r="T156" s="264">
        <f>SUM(T157:T189)</f>
        <v>0</v>
      </c>
      <c r="U156" s="11"/>
      <c r="V156" s="11"/>
      <c r="W156" s="11"/>
      <c r="X156" s="11"/>
      <c r="Y156" s="11"/>
      <c r="Z156" s="11"/>
      <c r="AA156" s="11"/>
      <c r="AB156" s="11"/>
      <c r="AC156" s="11"/>
      <c r="AD156" s="11"/>
      <c r="AE156" s="11"/>
      <c r="AR156" s="265" t="s">
        <v>84</v>
      </c>
      <c r="AT156" s="266" t="s">
        <v>75</v>
      </c>
      <c r="AU156" s="266" t="s">
        <v>84</v>
      </c>
      <c r="AY156" s="265" t="s">
        <v>414</v>
      </c>
      <c r="BK156" s="267">
        <f>SUM(BK157:BK189)</f>
        <v>0</v>
      </c>
    </row>
    <row r="157" s="2" customFormat="1" ht="66.75" customHeight="1">
      <c r="A157" s="39"/>
      <c r="B157" s="40"/>
      <c r="C157" s="234" t="s">
        <v>415</v>
      </c>
      <c r="D157" s="234" t="s">
        <v>443</v>
      </c>
      <c r="E157" s="235" t="s">
        <v>774</v>
      </c>
      <c r="F157" s="236" t="s">
        <v>775</v>
      </c>
      <c r="G157" s="237" t="s">
        <v>632</v>
      </c>
      <c r="H157" s="238">
        <v>22.140000000000001</v>
      </c>
      <c r="I157" s="239"/>
      <c r="J157" s="240">
        <f>ROUND(I157*H157,2)</f>
        <v>0</v>
      </c>
      <c r="K157" s="236" t="s">
        <v>720</v>
      </c>
      <c r="L157" s="45"/>
      <c r="M157" s="241" t="s">
        <v>1</v>
      </c>
      <c r="N157" s="242" t="s">
        <v>41</v>
      </c>
      <c r="O157" s="92"/>
      <c r="P157" s="226">
        <f>O157*H157</f>
        <v>0</v>
      </c>
      <c r="Q157" s="226">
        <v>0</v>
      </c>
      <c r="R157" s="226">
        <f>Q157*H157</f>
        <v>0</v>
      </c>
      <c r="S157" s="226">
        <v>0</v>
      </c>
      <c r="T157" s="227">
        <f>S157*H157</f>
        <v>0</v>
      </c>
      <c r="U157" s="39"/>
      <c r="V157" s="39"/>
      <c r="W157" s="39"/>
      <c r="X157" s="39"/>
      <c r="Y157" s="39"/>
      <c r="Z157" s="39"/>
      <c r="AA157" s="39"/>
      <c r="AB157" s="39"/>
      <c r="AC157" s="39"/>
      <c r="AD157" s="39"/>
      <c r="AE157" s="39"/>
      <c r="AR157" s="228" t="s">
        <v>415</v>
      </c>
      <c r="AT157" s="228" t="s">
        <v>443</v>
      </c>
      <c r="AU157" s="228" t="s">
        <v>86</v>
      </c>
      <c r="AY157" s="18" t="s">
        <v>414</v>
      </c>
      <c r="BE157" s="229">
        <f>IF(N157="základní",J157,0)</f>
        <v>0</v>
      </c>
      <c r="BF157" s="229">
        <f>IF(N157="snížená",J157,0)</f>
        <v>0</v>
      </c>
      <c r="BG157" s="229">
        <f>IF(N157="zákl. přenesená",J157,0)</f>
        <v>0</v>
      </c>
      <c r="BH157" s="229">
        <f>IF(N157="sníž. přenesená",J157,0)</f>
        <v>0</v>
      </c>
      <c r="BI157" s="229">
        <f>IF(N157="nulová",J157,0)</f>
        <v>0</v>
      </c>
      <c r="BJ157" s="18" t="s">
        <v>84</v>
      </c>
      <c r="BK157" s="229">
        <f>ROUND(I157*H157,2)</f>
        <v>0</v>
      </c>
      <c r="BL157" s="18" t="s">
        <v>415</v>
      </c>
      <c r="BM157" s="228" t="s">
        <v>776</v>
      </c>
    </row>
    <row r="158" s="2" customFormat="1">
      <c r="A158" s="39"/>
      <c r="B158" s="40"/>
      <c r="C158" s="41"/>
      <c r="D158" s="230" t="s">
        <v>417</v>
      </c>
      <c r="E158" s="41"/>
      <c r="F158" s="231" t="s">
        <v>775</v>
      </c>
      <c r="G158" s="41"/>
      <c r="H158" s="41"/>
      <c r="I158" s="156"/>
      <c r="J158" s="41"/>
      <c r="K158" s="41"/>
      <c r="L158" s="45"/>
      <c r="M158" s="232"/>
      <c r="N158" s="233"/>
      <c r="O158" s="92"/>
      <c r="P158" s="92"/>
      <c r="Q158" s="92"/>
      <c r="R158" s="92"/>
      <c r="S158" s="92"/>
      <c r="T158" s="93"/>
      <c r="U158" s="39"/>
      <c r="V158" s="39"/>
      <c r="W158" s="39"/>
      <c r="X158" s="39"/>
      <c r="Y158" s="39"/>
      <c r="Z158" s="39"/>
      <c r="AA158" s="39"/>
      <c r="AB158" s="39"/>
      <c r="AC158" s="39"/>
      <c r="AD158" s="39"/>
      <c r="AE158" s="39"/>
      <c r="AT158" s="18" t="s">
        <v>417</v>
      </c>
      <c r="AU158" s="18" t="s">
        <v>86</v>
      </c>
    </row>
    <row r="159" s="2" customFormat="1">
      <c r="A159" s="39"/>
      <c r="B159" s="40"/>
      <c r="C159" s="41"/>
      <c r="D159" s="230" t="s">
        <v>722</v>
      </c>
      <c r="E159" s="41"/>
      <c r="F159" s="268" t="s">
        <v>757</v>
      </c>
      <c r="G159" s="41"/>
      <c r="H159" s="41"/>
      <c r="I159" s="156"/>
      <c r="J159" s="41"/>
      <c r="K159" s="41"/>
      <c r="L159" s="45"/>
      <c r="M159" s="232"/>
      <c r="N159" s="233"/>
      <c r="O159" s="92"/>
      <c r="P159" s="92"/>
      <c r="Q159" s="92"/>
      <c r="R159" s="92"/>
      <c r="S159" s="92"/>
      <c r="T159" s="93"/>
      <c r="U159" s="39"/>
      <c r="V159" s="39"/>
      <c r="W159" s="39"/>
      <c r="X159" s="39"/>
      <c r="Y159" s="39"/>
      <c r="Z159" s="39"/>
      <c r="AA159" s="39"/>
      <c r="AB159" s="39"/>
      <c r="AC159" s="39"/>
      <c r="AD159" s="39"/>
      <c r="AE159" s="39"/>
      <c r="AT159" s="18" t="s">
        <v>722</v>
      </c>
      <c r="AU159" s="18" t="s">
        <v>86</v>
      </c>
    </row>
    <row r="160" s="13" customFormat="1">
      <c r="A160" s="13"/>
      <c r="B160" s="277"/>
      <c r="C160" s="278"/>
      <c r="D160" s="230" t="s">
        <v>758</v>
      </c>
      <c r="E160" s="279" t="s">
        <v>1</v>
      </c>
      <c r="F160" s="280" t="s">
        <v>777</v>
      </c>
      <c r="G160" s="278"/>
      <c r="H160" s="281">
        <v>22.140000000000001</v>
      </c>
      <c r="I160" s="282"/>
      <c r="J160" s="278"/>
      <c r="K160" s="278"/>
      <c r="L160" s="283"/>
      <c r="M160" s="284"/>
      <c r="N160" s="285"/>
      <c r="O160" s="285"/>
      <c r="P160" s="285"/>
      <c r="Q160" s="285"/>
      <c r="R160" s="285"/>
      <c r="S160" s="285"/>
      <c r="T160" s="286"/>
      <c r="U160" s="13"/>
      <c r="V160" s="13"/>
      <c r="W160" s="13"/>
      <c r="X160" s="13"/>
      <c r="Y160" s="13"/>
      <c r="Z160" s="13"/>
      <c r="AA160" s="13"/>
      <c r="AB160" s="13"/>
      <c r="AC160" s="13"/>
      <c r="AD160" s="13"/>
      <c r="AE160" s="13"/>
      <c r="AT160" s="287" t="s">
        <v>758</v>
      </c>
      <c r="AU160" s="287" t="s">
        <v>86</v>
      </c>
      <c r="AV160" s="13" t="s">
        <v>86</v>
      </c>
      <c r="AW160" s="13" t="s">
        <v>33</v>
      </c>
      <c r="AX160" s="13" t="s">
        <v>76</v>
      </c>
      <c r="AY160" s="287" t="s">
        <v>414</v>
      </c>
    </row>
    <row r="161" s="14" customFormat="1">
      <c r="A161" s="14"/>
      <c r="B161" s="288"/>
      <c r="C161" s="289"/>
      <c r="D161" s="230" t="s">
        <v>758</v>
      </c>
      <c r="E161" s="290" t="s">
        <v>1</v>
      </c>
      <c r="F161" s="291" t="s">
        <v>760</v>
      </c>
      <c r="G161" s="289"/>
      <c r="H161" s="292">
        <v>22.140000000000001</v>
      </c>
      <c r="I161" s="293"/>
      <c r="J161" s="289"/>
      <c r="K161" s="289"/>
      <c r="L161" s="294"/>
      <c r="M161" s="295"/>
      <c r="N161" s="296"/>
      <c r="O161" s="296"/>
      <c r="P161" s="296"/>
      <c r="Q161" s="296"/>
      <c r="R161" s="296"/>
      <c r="S161" s="296"/>
      <c r="T161" s="297"/>
      <c r="U161" s="14"/>
      <c r="V161" s="14"/>
      <c r="W161" s="14"/>
      <c r="X161" s="14"/>
      <c r="Y161" s="14"/>
      <c r="Z161" s="14"/>
      <c r="AA161" s="14"/>
      <c r="AB161" s="14"/>
      <c r="AC161" s="14"/>
      <c r="AD161" s="14"/>
      <c r="AE161" s="14"/>
      <c r="AT161" s="298" t="s">
        <v>758</v>
      </c>
      <c r="AU161" s="298" t="s">
        <v>86</v>
      </c>
      <c r="AV161" s="14" t="s">
        <v>415</v>
      </c>
      <c r="AW161" s="14" t="s">
        <v>33</v>
      </c>
      <c r="AX161" s="14" t="s">
        <v>84</v>
      </c>
      <c r="AY161" s="298" t="s">
        <v>414</v>
      </c>
    </row>
    <row r="162" s="2" customFormat="1" ht="44.25" customHeight="1">
      <c r="A162" s="39"/>
      <c r="B162" s="40"/>
      <c r="C162" s="234" t="s">
        <v>427</v>
      </c>
      <c r="D162" s="234" t="s">
        <v>443</v>
      </c>
      <c r="E162" s="235" t="s">
        <v>778</v>
      </c>
      <c r="F162" s="236" t="s">
        <v>779</v>
      </c>
      <c r="G162" s="237" t="s">
        <v>632</v>
      </c>
      <c r="H162" s="238">
        <v>22.140000000000001</v>
      </c>
      <c r="I162" s="239"/>
      <c r="J162" s="240">
        <f>ROUND(I162*H162,2)</f>
        <v>0</v>
      </c>
      <c r="K162" s="236" t="s">
        <v>720</v>
      </c>
      <c r="L162" s="45"/>
      <c r="M162" s="241" t="s">
        <v>1</v>
      </c>
      <c r="N162" s="242" t="s">
        <v>41</v>
      </c>
      <c r="O162" s="92"/>
      <c r="P162" s="226">
        <f>O162*H162</f>
        <v>0</v>
      </c>
      <c r="Q162" s="226">
        <v>0</v>
      </c>
      <c r="R162" s="226">
        <f>Q162*H162</f>
        <v>0</v>
      </c>
      <c r="S162" s="226">
        <v>0</v>
      </c>
      <c r="T162" s="227">
        <f>S162*H162</f>
        <v>0</v>
      </c>
      <c r="U162" s="39"/>
      <c r="V162" s="39"/>
      <c r="W162" s="39"/>
      <c r="X162" s="39"/>
      <c r="Y162" s="39"/>
      <c r="Z162" s="39"/>
      <c r="AA162" s="39"/>
      <c r="AB162" s="39"/>
      <c r="AC162" s="39"/>
      <c r="AD162" s="39"/>
      <c r="AE162" s="39"/>
      <c r="AR162" s="228" t="s">
        <v>415</v>
      </c>
      <c r="AT162" s="228" t="s">
        <v>443</v>
      </c>
      <c r="AU162" s="228" t="s">
        <v>86</v>
      </c>
      <c r="AY162" s="18" t="s">
        <v>414</v>
      </c>
      <c r="BE162" s="229">
        <f>IF(N162="základní",J162,0)</f>
        <v>0</v>
      </c>
      <c r="BF162" s="229">
        <f>IF(N162="snížená",J162,0)</f>
        <v>0</v>
      </c>
      <c r="BG162" s="229">
        <f>IF(N162="zákl. přenesená",J162,0)</f>
        <v>0</v>
      </c>
      <c r="BH162" s="229">
        <f>IF(N162="sníž. přenesená",J162,0)</f>
        <v>0</v>
      </c>
      <c r="BI162" s="229">
        <f>IF(N162="nulová",J162,0)</f>
        <v>0</v>
      </c>
      <c r="BJ162" s="18" t="s">
        <v>84</v>
      </c>
      <c r="BK162" s="229">
        <f>ROUND(I162*H162,2)</f>
        <v>0</v>
      </c>
      <c r="BL162" s="18" t="s">
        <v>415</v>
      </c>
      <c r="BM162" s="228" t="s">
        <v>780</v>
      </c>
    </row>
    <row r="163" s="2" customFormat="1">
      <c r="A163" s="39"/>
      <c r="B163" s="40"/>
      <c r="C163" s="41"/>
      <c r="D163" s="230" t="s">
        <v>417</v>
      </c>
      <c r="E163" s="41"/>
      <c r="F163" s="231" t="s">
        <v>779</v>
      </c>
      <c r="G163" s="41"/>
      <c r="H163" s="41"/>
      <c r="I163" s="156"/>
      <c r="J163" s="41"/>
      <c r="K163" s="41"/>
      <c r="L163" s="45"/>
      <c r="M163" s="232"/>
      <c r="N163" s="233"/>
      <c r="O163" s="92"/>
      <c r="P163" s="92"/>
      <c r="Q163" s="92"/>
      <c r="R163" s="92"/>
      <c r="S163" s="92"/>
      <c r="T163" s="93"/>
      <c r="U163" s="39"/>
      <c r="V163" s="39"/>
      <c r="W163" s="39"/>
      <c r="X163" s="39"/>
      <c r="Y163" s="39"/>
      <c r="Z163" s="39"/>
      <c r="AA163" s="39"/>
      <c r="AB163" s="39"/>
      <c r="AC163" s="39"/>
      <c r="AD163" s="39"/>
      <c r="AE163" s="39"/>
      <c r="AT163" s="18" t="s">
        <v>417</v>
      </c>
      <c r="AU163" s="18" t="s">
        <v>86</v>
      </c>
    </row>
    <row r="164" s="2" customFormat="1">
      <c r="A164" s="39"/>
      <c r="B164" s="40"/>
      <c r="C164" s="41"/>
      <c r="D164" s="230" t="s">
        <v>722</v>
      </c>
      <c r="E164" s="41"/>
      <c r="F164" s="268" t="s">
        <v>757</v>
      </c>
      <c r="G164" s="41"/>
      <c r="H164" s="41"/>
      <c r="I164" s="156"/>
      <c r="J164" s="41"/>
      <c r="K164" s="41"/>
      <c r="L164" s="45"/>
      <c r="M164" s="232"/>
      <c r="N164" s="233"/>
      <c r="O164" s="92"/>
      <c r="P164" s="92"/>
      <c r="Q164" s="92"/>
      <c r="R164" s="92"/>
      <c r="S164" s="92"/>
      <c r="T164" s="93"/>
      <c r="U164" s="39"/>
      <c r="V164" s="39"/>
      <c r="W164" s="39"/>
      <c r="X164" s="39"/>
      <c r="Y164" s="39"/>
      <c r="Z164" s="39"/>
      <c r="AA164" s="39"/>
      <c r="AB164" s="39"/>
      <c r="AC164" s="39"/>
      <c r="AD164" s="39"/>
      <c r="AE164" s="39"/>
      <c r="AT164" s="18" t="s">
        <v>722</v>
      </c>
      <c r="AU164" s="18" t="s">
        <v>86</v>
      </c>
    </row>
    <row r="165" s="13" customFormat="1">
      <c r="A165" s="13"/>
      <c r="B165" s="277"/>
      <c r="C165" s="278"/>
      <c r="D165" s="230" t="s">
        <v>758</v>
      </c>
      <c r="E165" s="279" t="s">
        <v>1</v>
      </c>
      <c r="F165" s="280" t="s">
        <v>777</v>
      </c>
      <c r="G165" s="278"/>
      <c r="H165" s="281">
        <v>22.140000000000001</v>
      </c>
      <c r="I165" s="282"/>
      <c r="J165" s="278"/>
      <c r="K165" s="278"/>
      <c r="L165" s="283"/>
      <c r="M165" s="284"/>
      <c r="N165" s="285"/>
      <c r="O165" s="285"/>
      <c r="P165" s="285"/>
      <c r="Q165" s="285"/>
      <c r="R165" s="285"/>
      <c r="S165" s="285"/>
      <c r="T165" s="286"/>
      <c r="U165" s="13"/>
      <c r="V165" s="13"/>
      <c r="W165" s="13"/>
      <c r="X165" s="13"/>
      <c r="Y165" s="13"/>
      <c r="Z165" s="13"/>
      <c r="AA165" s="13"/>
      <c r="AB165" s="13"/>
      <c r="AC165" s="13"/>
      <c r="AD165" s="13"/>
      <c r="AE165" s="13"/>
      <c r="AT165" s="287" t="s">
        <v>758</v>
      </c>
      <c r="AU165" s="287" t="s">
        <v>86</v>
      </c>
      <c r="AV165" s="13" t="s">
        <v>86</v>
      </c>
      <c r="AW165" s="13" t="s">
        <v>33</v>
      </c>
      <c r="AX165" s="13" t="s">
        <v>76</v>
      </c>
      <c r="AY165" s="287" t="s">
        <v>414</v>
      </c>
    </row>
    <row r="166" s="14" customFormat="1">
      <c r="A166" s="14"/>
      <c r="B166" s="288"/>
      <c r="C166" s="289"/>
      <c r="D166" s="230" t="s">
        <v>758</v>
      </c>
      <c r="E166" s="290" t="s">
        <v>1</v>
      </c>
      <c r="F166" s="291" t="s">
        <v>760</v>
      </c>
      <c r="G166" s="289"/>
      <c r="H166" s="292">
        <v>22.140000000000001</v>
      </c>
      <c r="I166" s="293"/>
      <c r="J166" s="289"/>
      <c r="K166" s="289"/>
      <c r="L166" s="294"/>
      <c r="M166" s="295"/>
      <c r="N166" s="296"/>
      <c r="O166" s="296"/>
      <c r="P166" s="296"/>
      <c r="Q166" s="296"/>
      <c r="R166" s="296"/>
      <c r="S166" s="296"/>
      <c r="T166" s="297"/>
      <c r="U166" s="14"/>
      <c r="V166" s="14"/>
      <c r="W166" s="14"/>
      <c r="X166" s="14"/>
      <c r="Y166" s="14"/>
      <c r="Z166" s="14"/>
      <c r="AA166" s="14"/>
      <c r="AB166" s="14"/>
      <c r="AC166" s="14"/>
      <c r="AD166" s="14"/>
      <c r="AE166" s="14"/>
      <c r="AT166" s="298" t="s">
        <v>758</v>
      </c>
      <c r="AU166" s="298" t="s">
        <v>86</v>
      </c>
      <c r="AV166" s="14" t="s">
        <v>415</v>
      </c>
      <c r="AW166" s="14" t="s">
        <v>33</v>
      </c>
      <c r="AX166" s="14" t="s">
        <v>84</v>
      </c>
      <c r="AY166" s="298" t="s">
        <v>414</v>
      </c>
    </row>
    <row r="167" s="2" customFormat="1" ht="33" customHeight="1">
      <c r="A167" s="39"/>
      <c r="B167" s="40"/>
      <c r="C167" s="234" t="s">
        <v>431</v>
      </c>
      <c r="D167" s="234" t="s">
        <v>443</v>
      </c>
      <c r="E167" s="235" t="s">
        <v>781</v>
      </c>
      <c r="F167" s="236" t="s">
        <v>782</v>
      </c>
      <c r="G167" s="237" t="s">
        <v>632</v>
      </c>
      <c r="H167" s="238">
        <v>22.140000000000001</v>
      </c>
      <c r="I167" s="239"/>
      <c r="J167" s="240">
        <f>ROUND(I167*H167,2)</f>
        <v>0</v>
      </c>
      <c r="K167" s="236" t="s">
        <v>720</v>
      </c>
      <c r="L167" s="45"/>
      <c r="M167" s="241" t="s">
        <v>1</v>
      </c>
      <c r="N167" s="242" t="s">
        <v>41</v>
      </c>
      <c r="O167" s="92"/>
      <c r="P167" s="226">
        <f>O167*H167</f>
        <v>0</v>
      </c>
      <c r="Q167" s="226">
        <v>0</v>
      </c>
      <c r="R167" s="226">
        <f>Q167*H167</f>
        <v>0</v>
      </c>
      <c r="S167" s="226">
        <v>0</v>
      </c>
      <c r="T167" s="227">
        <f>S167*H167</f>
        <v>0</v>
      </c>
      <c r="U167" s="39"/>
      <c r="V167" s="39"/>
      <c r="W167" s="39"/>
      <c r="X167" s="39"/>
      <c r="Y167" s="39"/>
      <c r="Z167" s="39"/>
      <c r="AA167" s="39"/>
      <c r="AB167" s="39"/>
      <c r="AC167" s="39"/>
      <c r="AD167" s="39"/>
      <c r="AE167" s="39"/>
      <c r="AR167" s="228" t="s">
        <v>415</v>
      </c>
      <c r="AT167" s="228" t="s">
        <v>443</v>
      </c>
      <c r="AU167" s="228" t="s">
        <v>86</v>
      </c>
      <c r="AY167" s="18" t="s">
        <v>414</v>
      </c>
      <c r="BE167" s="229">
        <f>IF(N167="základní",J167,0)</f>
        <v>0</v>
      </c>
      <c r="BF167" s="229">
        <f>IF(N167="snížená",J167,0)</f>
        <v>0</v>
      </c>
      <c r="BG167" s="229">
        <f>IF(N167="zákl. přenesená",J167,0)</f>
        <v>0</v>
      </c>
      <c r="BH167" s="229">
        <f>IF(N167="sníž. přenesená",J167,0)</f>
        <v>0</v>
      </c>
      <c r="BI167" s="229">
        <f>IF(N167="nulová",J167,0)</f>
        <v>0</v>
      </c>
      <c r="BJ167" s="18" t="s">
        <v>84</v>
      </c>
      <c r="BK167" s="229">
        <f>ROUND(I167*H167,2)</f>
        <v>0</v>
      </c>
      <c r="BL167" s="18" t="s">
        <v>415</v>
      </c>
      <c r="BM167" s="228" t="s">
        <v>783</v>
      </c>
    </row>
    <row r="168" s="2" customFormat="1">
      <c r="A168" s="39"/>
      <c r="B168" s="40"/>
      <c r="C168" s="41"/>
      <c r="D168" s="230" t="s">
        <v>417</v>
      </c>
      <c r="E168" s="41"/>
      <c r="F168" s="231" t="s">
        <v>782</v>
      </c>
      <c r="G168" s="41"/>
      <c r="H168" s="41"/>
      <c r="I168" s="156"/>
      <c r="J168" s="41"/>
      <c r="K168" s="41"/>
      <c r="L168" s="45"/>
      <c r="M168" s="232"/>
      <c r="N168" s="233"/>
      <c r="O168" s="92"/>
      <c r="P168" s="92"/>
      <c r="Q168" s="92"/>
      <c r="R168" s="92"/>
      <c r="S168" s="92"/>
      <c r="T168" s="93"/>
      <c r="U168" s="39"/>
      <c r="V168" s="39"/>
      <c r="W168" s="39"/>
      <c r="X168" s="39"/>
      <c r="Y168" s="39"/>
      <c r="Z168" s="39"/>
      <c r="AA168" s="39"/>
      <c r="AB168" s="39"/>
      <c r="AC168" s="39"/>
      <c r="AD168" s="39"/>
      <c r="AE168" s="39"/>
      <c r="AT168" s="18" t="s">
        <v>417</v>
      </c>
      <c r="AU168" s="18" t="s">
        <v>86</v>
      </c>
    </row>
    <row r="169" s="2" customFormat="1">
      <c r="A169" s="39"/>
      <c r="B169" s="40"/>
      <c r="C169" s="41"/>
      <c r="D169" s="230" t="s">
        <v>722</v>
      </c>
      <c r="E169" s="41"/>
      <c r="F169" s="268" t="s">
        <v>757</v>
      </c>
      <c r="G169" s="41"/>
      <c r="H169" s="41"/>
      <c r="I169" s="156"/>
      <c r="J169" s="41"/>
      <c r="K169" s="41"/>
      <c r="L169" s="45"/>
      <c r="M169" s="232"/>
      <c r="N169" s="233"/>
      <c r="O169" s="92"/>
      <c r="P169" s="92"/>
      <c r="Q169" s="92"/>
      <c r="R169" s="92"/>
      <c r="S169" s="92"/>
      <c r="T169" s="93"/>
      <c r="U169" s="39"/>
      <c r="V169" s="39"/>
      <c r="W169" s="39"/>
      <c r="X169" s="39"/>
      <c r="Y169" s="39"/>
      <c r="Z169" s="39"/>
      <c r="AA169" s="39"/>
      <c r="AB169" s="39"/>
      <c r="AC169" s="39"/>
      <c r="AD169" s="39"/>
      <c r="AE169" s="39"/>
      <c r="AT169" s="18" t="s">
        <v>722</v>
      </c>
      <c r="AU169" s="18" t="s">
        <v>86</v>
      </c>
    </row>
    <row r="170" s="13" customFormat="1">
      <c r="A170" s="13"/>
      <c r="B170" s="277"/>
      <c r="C170" s="278"/>
      <c r="D170" s="230" t="s">
        <v>758</v>
      </c>
      <c r="E170" s="279" t="s">
        <v>1</v>
      </c>
      <c r="F170" s="280" t="s">
        <v>777</v>
      </c>
      <c r="G170" s="278"/>
      <c r="H170" s="281">
        <v>22.140000000000001</v>
      </c>
      <c r="I170" s="282"/>
      <c r="J170" s="278"/>
      <c r="K170" s="278"/>
      <c r="L170" s="283"/>
      <c r="M170" s="284"/>
      <c r="N170" s="285"/>
      <c r="O170" s="285"/>
      <c r="P170" s="285"/>
      <c r="Q170" s="285"/>
      <c r="R170" s="285"/>
      <c r="S170" s="285"/>
      <c r="T170" s="286"/>
      <c r="U170" s="13"/>
      <c r="V170" s="13"/>
      <c r="W170" s="13"/>
      <c r="X170" s="13"/>
      <c r="Y170" s="13"/>
      <c r="Z170" s="13"/>
      <c r="AA170" s="13"/>
      <c r="AB170" s="13"/>
      <c r="AC170" s="13"/>
      <c r="AD170" s="13"/>
      <c r="AE170" s="13"/>
      <c r="AT170" s="287" t="s">
        <v>758</v>
      </c>
      <c r="AU170" s="287" t="s">
        <v>86</v>
      </c>
      <c r="AV170" s="13" t="s">
        <v>86</v>
      </c>
      <c r="AW170" s="13" t="s">
        <v>33</v>
      </c>
      <c r="AX170" s="13" t="s">
        <v>76</v>
      </c>
      <c r="AY170" s="287" t="s">
        <v>414</v>
      </c>
    </row>
    <row r="171" s="14" customFormat="1">
      <c r="A171" s="14"/>
      <c r="B171" s="288"/>
      <c r="C171" s="289"/>
      <c r="D171" s="230" t="s">
        <v>758</v>
      </c>
      <c r="E171" s="290" t="s">
        <v>1</v>
      </c>
      <c r="F171" s="291" t="s">
        <v>760</v>
      </c>
      <c r="G171" s="289"/>
      <c r="H171" s="292">
        <v>22.140000000000001</v>
      </c>
      <c r="I171" s="293"/>
      <c r="J171" s="289"/>
      <c r="K171" s="289"/>
      <c r="L171" s="294"/>
      <c r="M171" s="295"/>
      <c r="N171" s="296"/>
      <c r="O171" s="296"/>
      <c r="P171" s="296"/>
      <c r="Q171" s="296"/>
      <c r="R171" s="296"/>
      <c r="S171" s="296"/>
      <c r="T171" s="297"/>
      <c r="U171" s="14"/>
      <c r="V171" s="14"/>
      <c r="W171" s="14"/>
      <c r="X171" s="14"/>
      <c r="Y171" s="14"/>
      <c r="Z171" s="14"/>
      <c r="AA171" s="14"/>
      <c r="AB171" s="14"/>
      <c r="AC171" s="14"/>
      <c r="AD171" s="14"/>
      <c r="AE171" s="14"/>
      <c r="AT171" s="298" t="s">
        <v>758</v>
      </c>
      <c r="AU171" s="298" t="s">
        <v>86</v>
      </c>
      <c r="AV171" s="14" t="s">
        <v>415</v>
      </c>
      <c r="AW171" s="14" t="s">
        <v>33</v>
      </c>
      <c r="AX171" s="14" t="s">
        <v>84</v>
      </c>
      <c r="AY171" s="298" t="s">
        <v>414</v>
      </c>
    </row>
    <row r="172" s="2" customFormat="1" ht="33" customHeight="1">
      <c r="A172" s="39"/>
      <c r="B172" s="40"/>
      <c r="C172" s="234" t="s">
        <v>435</v>
      </c>
      <c r="D172" s="234" t="s">
        <v>443</v>
      </c>
      <c r="E172" s="235" t="s">
        <v>784</v>
      </c>
      <c r="F172" s="236" t="s">
        <v>785</v>
      </c>
      <c r="G172" s="237" t="s">
        <v>632</v>
      </c>
      <c r="H172" s="238">
        <v>22.140000000000001</v>
      </c>
      <c r="I172" s="239"/>
      <c r="J172" s="240">
        <f>ROUND(I172*H172,2)</f>
        <v>0</v>
      </c>
      <c r="K172" s="236" t="s">
        <v>720</v>
      </c>
      <c r="L172" s="45"/>
      <c r="M172" s="241" t="s">
        <v>1</v>
      </c>
      <c r="N172" s="242" t="s">
        <v>41</v>
      </c>
      <c r="O172" s="92"/>
      <c r="P172" s="226">
        <f>O172*H172</f>
        <v>0</v>
      </c>
      <c r="Q172" s="226">
        <v>0</v>
      </c>
      <c r="R172" s="226">
        <f>Q172*H172</f>
        <v>0</v>
      </c>
      <c r="S172" s="226">
        <v>0</v>
      </c>
      <c r="T172" s="227">
        <f>S172*H172</f>
        <v>0</v>
      </c>
      <c r="U172" s="39"/>
      <c r="V172" s="39"/>
      <c r="W172" s="39"/>
      <c r="X172" s="39"/>
      <c r="Y172" s="39"/>
      <c r="Z172" s="39"/>
      <c r="AA172" s="39"/>
      <c r="AB172" s="39"/>
      <c r="AC172" s="39"/>
      <c r="AD172" s="39"/>
      <c r="AE172" s="39"/>
      <c r="AR172" s="228" t="s">
        <v>415</v>
      </c>
      <c r="AT172" s="228" t="s">
        <v>443</v>
      </c>
      <c r="AU172" s="228" t="s">
        <v>86</v>
      </c>
      <c r="AY172" s="18" t="s">
        <v>414</v>
      </c>
      <c r="BE172" s="229">
        <f>IF(N172="základní",J172,0)</f>
        <v>0</v>
      </c>
      <c r="BF172" s="229">
        <f>IF(N172="snížená",J172,0)</f>
        <v>0</v>
      </c>
      <c r="BG172" s="229">
        <f>IF(N172="zákl. přenesená",J172,0)</f>
        <v>0</v>
      </c>
      <c r="BH172" s="229">
        <f>IF(N172="sníž. přenesená",J172,0)</f>
        <v>0</v>
      </c>
      <c r="BI172" s="229">
        <f>IF(N172="nulová",J172,0)</f>
        <v>0</v>
      </c>
      <c r="BJ172" s="18" t="s">
        <v>84</v>
      </c>
      <c r="BK172" s="229">
        <f>ROUND(I172*H172,2)</f>
        <v>0</v>
      </c>
      <c r="BL172" s="18" t="s">
        <v>415</v>
      </c>
      <c r="BM172" s="228" t="s">
        <v>786</v>
      </c>
    </row>
    <row r="173" s="2" customFormat="1">
      <c r="A173" s="39"/>
      <c r="B173" s="40"/>
      <c r="C173" s="41"/>
      <c r="D173" s="230" t="s">
        <v>417</v>
      </c>
      <c r="E173" s="41"/>
      <c r="F173" s="231" t="s">
        <v>785</v>
      </c>
      <c r="G173" s="41"/>
      <c r="H173" s="41"/>
      <c r="I173" s="156"/>
      <c r="J173" s="41"/>
      <c r="K173" s="41"/>
      <c r="L173" s="45"/>
      <c r="M173" s="232"/>
      <c r="N173" s="233"/>
      <c r="O173" s="92"/>
      <c r="P173" s="92"/>
      <c r="Q173" s="92"/>
      <c r="R173" s="92"/>
      <c r="S173" s="92"/>
      <c r="T173" s="93"/>
      <c r="U173" s="39"/>
      <c r="V173" s="39"/>
      <c r="W173" s="39"/>
      <c r="X173" s="39"/>
      <c r="Y173" s="39"/>
      <c r="Z173" s="39"/>
      <c r="AA173" s="39"/>
      <c r="AB173" s="39"/>
      <c r="AC173" s="39"/>
      <c r="AD173" s="39"/>
      <c r="AE173" s="39"/>
      <c r="AT173" s="18" t="s">
        <v>417</v>
      </c>
      <c r="AU173" s="18" t="s">
        <v>86</v>
      </c>
    </row>
    <row r="174" s="2" customFormat="1">
      <c r="A174" s="39"/>
      <c r="B174" s="40"/>
      <c r="C174" s="41"/>
      <c r="D174" s="230" t="s">
        <v>722</v>
      </c>
      <c r="E174" s="41"/>
      <c r="F174" s="268" t="s">
        <v>757</v>
      </c>
      <c r="G174" s="41"/>
      <c r="H174" s="41"/>
      <c r="I174" s="156"/>
      <c r="J174" s="41"/>
      <c r="K174" s="41"/>
      <c r="L174" s="45"/>
      <c r="M174" s="232"/>
      <c r="N174" s="233"/>
      <c r="O174" s="92"/>
      <c r="P174" s="92"/>
      <c r="Q174" s="92"/>
      <c r="R174" s="92"/>
      <c r="S174" s="92"/>
      <c r="T174" s="93"/>
      <c r="U174" s="39"/>
      <c r="V174" s="39"/>
      <c r="W174" s="39"/>
      <c r="X174" s="39"/>
      <c r="Y174" s="39"/>
      <c r="Z174" s="39"/>
      <c r="AA174" s="39"/>
      <c r="AB174" s="39"/>
      <c r="AC174" s="39"/>
      <c r="AD174" s="39"/>
      <c r="AE174" s="39"/>
      <c r="AT174" s="18" t="s">
        <v>722</v>
      </c>
      <c r="AU174" s="18" t="s">
        <v>86</v>
      </c>
    </row>
    <row r="175" s="13" customFormat="1">
      <c r="A175" s="13"/>
      <c r="B175" s="277"/>
      <c r="C175" s="278"/>
      <c r="D175" s="230" t="s">
        <v>758</v>
      </c>
      <c r="E175" s="279" t="s">
        <v>1</v>
      </c>
      <c r="F175" s="280" t="s">
        <v>777</v>
      </c>
      <c r="G175" s="278"/>
      <c r="H175" s="281">
        <v>22.140000000000001</v>
      </c>
      <c r="I175" s="282"/>
      <c r="J175" s="278"/>
      <c r="K175" s="278"/>
      <c r="L175" s="283"/>
      <c r="M175" s="284"/>
      <c r="N175" s="285"/>
      <c r="O175" s="285"/>
      <c r="P175" s="285"/>
      <c r="Q175" s="285"/>
      <c r="R175" s="285"/>
      <c r="S175" s="285"/>
      <c r="T175" s="286"/>
      <c r="U175" s="13"/>
      <c r="V175" s="13"/>
      <c r="W175" s="13"/>
      <c r="X175" s="13"/>
      <c r="Y175" s="13"/>
      <c r="Z175" s="13"/>
      <c r="AA175" s="13"/>
      <c r="AB175" s="13"/>
      <c r="AC175" s="13"/>
      <c r="AD175" s="13"/>
      <c r="AE175" s="13"/>
      <c r="AT175" s="287" t="s">
        <v>758</v>
      </c>
      <c r="AU175" s="287" t="s">
        <v>86</v>
      </c>
      <c r="AV175" s="13" t="s">
        <v>86</v>
      </c>
      <c r="AW175" s="13" t="s">
        <v>33</v>
      </c>
      <c r="AX175" s="13" t="s">
        <v>76</v>
      </c>
      <c r="AY175" s="287" t="s">
        <v>414</v>
      </c>
    </row>
    <row r="176" s="14" customFormat="1">
      <c r="A176" s="14"/>
      <c r="B176" s="288"/>
      <c r="C176" s="289"/>
      <c r="D176" s="230" t="s">
        <v>758</v>
      </c>
      <c r="E176" s="290" t="s">
        <v>1</v>
      </c>
      <c r="F176" s="291" t="s">
        <v>760</v>
      </c>
      <c r="G176" s="289"/>
      <c r="H176" s="292">
        <v>22.140000000000001</v>
      </c>
      <c r="I176" s="293"/>
      <c r="J176" s="289"/>
      <c r="K176" s="289"/>
      <c r="L176" s="294"/>
      <c r="M176" s="295"/>
      <c r="N176" s="296"/>
      <c r="O176" s="296"/>
      <c r="P176" s="296"/>
      <c r="Q176" s="296"/>
      <c r="R176" s="296"/>
      <c r="S176" s="296"/>
      <c r="T176" s="297"/>
      <c r="U176" s="14"/>
      <c r="V176" s="14"/>
      <c r="W176" s="14"/>
      <c r="X176" s="14"/>
      <c r="Y176" s="14"/>
      <c r="Z176" s="14"/>
      <c r="AA176" s="14"/>
      <c r="AB176" s="14"/>
      <c r="AC176" s="14"/>
      <c r="AD176" s="14"/>
      <c r="AE176" s="14"/>
      <c r="AT176" s="298" t="s">
        <v>758</v>
      </c>
      <c r="AU176" s="298" t="s">
        <v>86</v>
      </c>
      <c r="AV176" s="14" t="s">
        <v>415</v>
      </c>
      <c r="AW176" s="14" t="s">
        <v>33</v>
      </c>
      <c r="AX176" s="14" t="s">
        <v>84</v>
      </c>
      <c r="AY176" s="298" t="s">
        <v>414</v>
      </c>
    </row>
    <row r="177" s="2" customFormat="1" ht="33" customHeight="1">
      <c r="A177" s="39"/>
      <c r="B177" s="40"/>
      <c r="C177" s="234" t="s">
        <v>413</v>
      </c>
      <c r="D177" s="234" t="s">
        <v>443</v>
      </c>
      <c r="E177" s="235" t="s">
        <v>787</v>
      </c>
      <c r="F177" s="236" t="s">
        <v>788</v>
      </c>
      <c r="G177" s="237" t="s">
        <v>531</v>
      </c>
      <c r="H177" s="238">
        <v>38.100000000000001</v>
      </c>
      <c r="I177" s="239"/>
      <c r="J177" s="240">
        <f>ROUND(I177*H177,2)</f>
        <v>0</v>
      </c>
      <c r="K177" s="236" t="s">
        <v>720</v>
      </c>
      <c r="L177" s="45"/>
      <c r="M177" s="241" t="s">
        <v>1</v>
      </c>
      <c r="N177" s="242" t="s">
        <v>41</v>
      </c>
      <c r="O177" s="92"/>
      <c r="P177" s="226">
        <f>O177*H177</f>
        <v>0</v>
      </c>
      <c r="Q177" s="226">
        <v>0</v>
      </c>
      <c r="R177" s="226">
        <f>Q177*H177</f>
        <v>0</v>
      </c>
      <c r="S177" s="226">
        <v>0</v>
      </c>
      <c r="T177" s="227">
        <f>S177*H177</f>
        <v>0</v>
      </c>
      <c r="U177" s="39"/>
      <c r="V177" s="39"/>
      <c r="W177" s="39"/>
      <c r="X177" s="39"/>
      <c r="Y177" s="39"/>
      <c r="Z177" s="39"/>
      <c r="AA177" s="39"/>
      <c r="AB177" s="39"/>
      <c r="AC177" s="39"/>
      <c r="AD177" s="39"/>
      <c r="AE177" s="39"/>
      <c r="AR177" s="228" t="s">
        <v>415</v>
      </c>
      <c r="AT177" s="228" t="s">
        <v>443</v>
      </c>
      <c r="AU177" s="228" t="s">
        <v>86</v>
      </c>
      <c r="AY177" s="18" t="s">
        <v>414</v>
      </c>
      <c r="BE177" s="229">
        <f>IF(N177="základní",J177,0)</f>
        <v>0</v>
      </c>
      <c r="BF177" s="229">
        <f>IF(N177="snížená",J177,0)</f>
        <v>0</v>
      </c>
      <c r="BG177" s="229">
        <f>IF(N177="zákl. přenesená",J177,0)</f>
        <v>0</v>
      </c>
      <c r="BH177" s="229">
        <f>IF(N177="sníž. přenesená",J177,0)</f>
        <v>0</v>
      </c>
      <c r="BI177" s="229">
        <f>IF(N177="nulová",J177,0)</f>
        <v>0</v>
      </c>
      <c r="BJ177" s="18" t="s">
        <v>84</v>
      </c>
      <c r="BK177" s="229">
        <f>ROUND(I177*H177,2)</f>
        <v>0</v>
      </c>
      <c r="BL177" s="18" t="s">
        <v>415</v>
      </c>
      <c r="BM177" s="228" t="s">
        <v>789</v>
      </c>
    </row>
    <row r="178" s="2" customFormat="1">
      <c r="A178" s="39"/>
      <c r="B178" s="40"/>
      <c r="C178" s="41"/>
      <c r="D178" s="230" t="s">
        <v>417</v>
      </c>
      <c r="E178" s="41"/>
      <c r="F178" s="231" t="s">
        <v>788</v>
      </c>
      <c r="G178" s="41"/>
      <c r="H178" s="41"/>
      <c r="I178" s="156"/>
      <c r="J178" s="41"/>
      <c r="K178" s="41"/>
      <c r="L178" s="45"/>
      <c r="M178" s="232"/>
      <c r="N178" s="233"/>
      <c r="O178" s="92"/>
      <c r="P178" s="92"/>
      <c r="Q178" s="92"/>
      <c r="R178" s="92"/>
      <c r="S178" s="92"/>
      <c r="T178" s="93"/>
      <c r="U178" s="39"/>
      <c r="V178" s="39"/>
      <c r="W178" s="39"/>
      <c r="X178" s="39"/>
      <c r="Y178" s="39"/>
      <c r="Z178" s="39"/>
      <c r="AA178" s="39"/>
      <c r="AB178" s="39"/>
      <c r="AC178" s="39"/>
      <c r="AD178" s="39"/>
      <c r="AE178" s="39"/>
      <c r="AT178" s="18" t="s">
        <v>417</v>
      </c>
      <c r="AU178" s="18" t="s">
        <v>86</v>
      </c>
    </row>
    <row r="179" s="2" customFormat="1">
      <c r="A179" s="39"/>
      <c r="B179" s="40"/>
      <c r="C179" s="41"/>
      <c r="D179" s="230" t="s">
        <v>722</v>
      </c>
      <c r="E179" s="41"/>
      <c r="F179" s="268" t="s">
        <v>757</v>
      </c>
      <c r="G179" s="41"/>
      <c r="H179" s="41"/>
      <c r="I179" s="156"/>
      <c r="J179" s="41"/>
      <c r="K179" s="41"/>
      <c r="L179" s="45"/>
      <c r="M179" s="232"/>
      <c r="N179" s="233"/>
      <c r="O179" s="92"/>
      <c r="P179" s="92"/>
      <c r="Q179" s="92"/>
      <c r="R179" s="92"/>
      <c r="S179" s="92"/>
      <c r="T179" s="93"/>
      <c r="U179" s="39"/>
      <c r="V179" s="39"/>
      <c r="W179" s="39"/>
      <c r="X179" s="39"/>
      <c r="Y179" s="39"/>
      <c r="Z179" s="39"/>
      <c r="AA179" s="39"/>
      <c r="AB179" s="39"/>
      <c r="AC179" s="39"/>
      <c r="AD179" s="39"/>
      <c r="AE179" s="39"/>
      <c r="AT179" s="18" t="s">
        <v>722</v>
      </c>
      <c r="AU179" s="18" t="s">
        <v>86</v>
      </c>
    </row>
    <row r="180" s="2" customFormat="1" ht="16.5" customHeight="1">
      <c r="A180" s="39"/>
      <c r="B180" s="40"/>
      <c r="C180" s="216" t="s">
        <v>442</v>
      </c>
      <c r="D180" s="216" t="s">
        <v>409</v>
      </c>
      <c r="E180" s="217" t="s">
        <v>790</v>
      </c>
      <c r="F180" s="218" t="s">
        <v>791</v>
      </c>
      <c r="G180" s="219" t="s">
        <v>531</v>
      </c>
      <c r="H180" s="220">
        <v>38.100000000000001</v>
      </c>
      <c r="I180" s="221"/>
      <c r="J180" s="222">
        <f>ROUND(I180*H180,2)</f>
        <v>0</v>
      </c>
      <c r="K180" s="218" t="s">
        <v>720</v>
      </c>
      <c r="L180" s="223"/>
      <c r="M180" s="224" t="s">
        <v>1</v>
      </c>
      <c r="N180" s="225" t="s">
        <v>41</v>
      </c>
      <c r="O180" s="92"/>
      <c r="P180" s="226">
        <f>O180*H180</f>
        <v>0</v>
      </c>
      <c r="Q180" s="226">
        <v>0</v>
      </c>
      <c r="R180" s="226">
        <f>Q180*H180</f>
        <v>0</v>
      </c>
      <c r="S180" s="226">
        <v>0</v>
      </c>
      <c r="T180" s="227">
        <f>S180*H180</f>
        <v>0</v>
      </c>
      <c r="U180" s="39"/>
      <c r="V180" s="39"/>
      <c r="W180" s="39"/>
      <c r="X180" s="39"/>
      <c r="Y180" s="39"/>
      <c r="Z180" s="39"/>
      <c r="AA180" s="39"/>
      <c r="AB180" s="39"/>
      <c r="AC180" s="39"/>
      <c r="AD180" s="39"/>
      <c r="AE180" s="39"/>
      <c r="AR180" s="228" t="s">
        <v>413</v>
      </c>
      <c r="AT180" s="228" t="s">
        <v>409</v>
      </c>
      <c r="AU180" s="228" t="s">
        <v>86</v>
      </c>
      <c r="AY180" s="18" t="s">
        <v>414</v>
      </c>
      <c r="BE180" s="229">
        <f>IF(N180="základní",J180,0)</f>
        <v>0</v>
      </c>
      <c r="BF180" s="229">
        <f>IF(N180="snížená",J180,0)</f>
        <v>0</v>
      </c>
      <c r="BG180" s="229">
        <f>IF(N180="zákl. přenesená",J180,0)</f>
        <v>0</v>
      </c>
      <c r="BH180" s="229">
        <f>IF(N180="sníž. přenesená",J180,0)</f>
        <v>0</v>
      </c>
      <c r="BI180" s="229">
        <f>IF(N180="nulová",J180,0)</f>
        <v>0</v>
      </c>
      <c r="BJ180" s="18" t="s">
        <v>84</v>
      </c>
      <c r="BK180" s="229">
        <f>ROUND(I180*H180,2)</f>
        <v>0</v>
      </c>
      <c r="BL180" s="18" t="s">
        <v>415</v>
      </c>
      <c r="BM180" s="228" t="s">
        <v>792</v>
      </c>
    </row>
    <row r="181" s="2" customFormat="1">
      <c r="A181" s="39"/>
      <c r="B181" s="40"/>
      <c r="C181" s="41"/>
      <c r="D181" s="230" t="s">
        <v>417</v>
      </c>
      <c r="E181" s="41"/>
      <c r="F181" s="231" t="s">
        <v>791</v>
      </c>
      <c r="G181" s="41"/>
      <c r="H181" s="41"/>
      <c r="I181" s="156"/>
      <c r="J181" s="41"/>
      <c r="K181" s="41"/>
      <c r="L181" s="45"/>
      <c r="M181" s="232"/>
      <c r="N181" s="233"/>
      <c r="O181" s="92"/>
      <c r="P181" s="92"/>
      <c r="Q181" s="92"/>
      <c r="R181" s="92"/>
      <c r="S181" s="92"/>
      <c r="T181" s="93"/>
      <c r="U181" s="39"/>
      <c r="V181" s="39"/>
      <c r="W181" s="39"/>
      <c r="X181" s="39"/>
      <c r="Y181" s="39"/>
      <c r="Z181" s="39"/>
      <c r="AA181" s="39"/>
      <c r="AB181" s="39"/>
      <c r="AC181" s="39"/>
      <c r="AD181" s="39"/>
      <c r="AE181" s="39"/>
      <c r="AT181" s="18" t="s">
        <v>417</v>
      </c>
      <c r="AU181" s="18" t="s">
        <v>86</v>
      </c>
    </row>
    <row r="182" s="2" customFormat="1">
      <c r="A182" s="39"/>
      <c r="B182" s="40"/>
      <c r="C182" s="41"/>
      <c r="D182" s="230" t="s">
        <v>722</v>
      </c>
      <c r="E182" s="41"/>
      <c r="F182" s="268" t="s">
        <v>757</v>
      </c>
      <c r="G182" s="41"/>
      <c r="H182" s="41"/>
      <c r="I182" s="156"/>
      <c r="J182" s="41"/>
      <c r="K182" s="41"/>
      <c r="L182" s="45"/>
      <c r="M182" s="232"/>
      <c r="N182" s="233"/>
      <c r="O182" s="92"/>
      <c r="P182" s="92"/>
      <c r="Q182" s="92"/>
      <c r="R182" s="92"/>
      <c r="S182" s="92"/>
      <c r="T182" s="93"/>
      <c r="U182" s="39"/>
      <c r="V182" s="39"/>
      <c r="W182" s="39"/>
      <c r="X182" s="39"/>
      <c r="Y182" s="39"/>
      <c r="Z182" s="39"/>
      <c r="AA182" s="39"/>
      <c r="AB182" s="39"/>
      <c r="AC182" s="39"/>
      <c r="AD182" s="39"/>
      <c r="AE182" s="39"/>
      <c r="AT182" s="18" t="s">
        <v>722</v>
      </c>
      <c r="AU182" s="18" t="s">
        <v>86</v>
      </c>
    </row>
    <row r="183" s="13" customFormat="1">
      <c r="A183" s="13"/>
      <c r="B183" s="277"/>
      <c r="C183" s="278"/>
      <c r="D183" s="230" t="s">
        <v>758</v>
      </c>
      <c r="E183" s="279" t="s">
        <v>1</v>
      </c>
      <c r="F183" s="280" t="s">
        <v>793</v>
      </c>
      <c r="G183" s="278"/>
      <c r="H183" s="281">
        <v>38.100000000000001</v>
      </c>
      <c r="I183" s="282"/>
      <c r="J183" s="278"/>
      <c r="K183" s="278"/>
      <c r="L183" s="283"/>
      <c r="M183" s="284"/>
      <c r="N183" s="285"/>
      <c r="O183" s="285"/>
      <c r="P183" s="285"/>
      <c r="Q183" s="285"/>
      <c r="R183" s="285"/>
      <c r="S183" s="285"/>
      <c r="T183" s="286"/>
      <c r="U183" s="13"/>
      <c r="V183" s="13"/>
      <c r="W183" s="13"/>
      <c r="X183" s="13"/>
      <c r="Y183" s="13"/>
      <c r="Z183" s="13"/>
      <c r="AA183" s="13"/>
      <c r="AB183" s="13"/>
      <c r="AC183" s="13"/>
      <c r="AD183" s="13"/>
      <c r="AE183" s="13"/>
      <c r="AT183" s="287" t="s">
        <v>758</v>
      </c>
      <c r="AU183" s="287" t="s">
        <v>86</v>
      </c>
      <c r="AV183" s="13" t="s">
        <v>86</v>
      </c>
      <c r="AW183" s="13" t="s">
        <v>33</v>
      </c>
      <c r="AX183" s="13" t="s">
        <v>76</v>
      </c>
      <c r="AY183" s="287" t="s">
        <v>414</v>
      </c>
    </row>
    <row r="184" s="14" customFormat="1">
      <c r="A184" s="14"/>
      <c r="B184" s="288"/>
      <c r="C184" s="289"/>
      <c r="D184" s="230" t="s">
        <v>758</v>
      </c>
      <c r="E184" s="290" t="s">
        <v>1</v>
      </c>
      <c r="F184" s="291" t="s">
        <v>760</v>
      </c>
      <c r="G184" s="289"/>
      <c r="H184" s="292">
        <v>38.100000000000001</v>
      </c>
      <c r="I184" s="293"/>
      <c r="J184" s="289"/>
      <c r="K184" s="289"/>
      <c r="L184" s="294"/>
      <c r="M184" s="295"/>
      <c r="N184" s="296"/>
      <c r="O184" s="296"/>
      <c r="P184" s="296"/>
      <c r="Q184" s="296"/>
      <c r="R184" s="296"/>
      <c r="S184" s="296"/>
      <c r="T184" s="297"/>
      <c r="U184" s="14"/>
      <c r="V184" s="14"/>
      <c r="W184" s="14"/>
      <c r="X184" s="14"/>
      <c r="Y184" s="14"/>
      <c r="Z184" s="14"/>
      <c r="AA184" s="14"/>
      <c r="AB184" s="14"/>
      <c r="AC184" s="14"/>
      <c r="AD184" s="14"/>
      <c r="AE184" s="14"/>
      <c r="AT184" s="298" t="s">
        <v>758</v>
      </c>
      <c r="AU184" s="298" t="s">
        <v>86</v>
      </c>
      <c r="AV184" s="14" t="s">
        <v>415</v>
      </c>
      <c r="AW184" s="14" t="s">
        <v>33</v>
      </c>
      <c r="AX184" s="14" t="s">
        <v>84</v>
      </c>
      <c r="AY184" s="298" t="s">
        <v>414</v>
      </c>
    </row>
    <row r="185" s="2" customFormat="1" ht="21.75" customHeight="1">
      <c r="A185" s="39"/>
      <c r="B185" s="40"/>
      <c r="C185" s="234" t="s">
        <v>447</v>
      </c>
      <c r="D185" s="234" t="s">
        <v>443</v>
      </c>
      <c r="E185" s="235" t="s">
        <v>794</v>
      </c>
      <c r="F185" s="236" t="s">
        <v>795</v>
      </c>
      <c r="G185" s="237" t="s">
        <v>755</v>
      </c>
      <c r="H185" s="238">
        <v>1.905</v>
      </c>
      <c r="I185" s="239"/>
      <c r="J185" s="240">
        <f>ROUND(I185*H185,2)</f>
        <v>0</v>
      </c>
      <c r="K185" s="236" t="s">
        <v>720</v>
      </c>
      <c r="L185" s="45"/>
      <c r="M185" s="241" t="s">
        <v>1</v>
      </c>
      <c r="N185" s="242" t="s">
        <v>41</v>
      </c>
      <c r="O185" s="92"/>
      <c r="P185" s="226">
        <f>O185*H185</f>
        <v>0</v>
      </c>
      <c r="Q185" s="226">
        <v>0</v>
      </c>
      <c r="R185" s="226">
        <f>Q185*H185</f>
        <v>0</v>
      </c>
      <c r="S185" s="226">
        <v>0</v>
      </c>
      <c r="T185" s="227">
        <f>S185*H185</f>
        <v>0</v>
      </c>
      <c r="U185" s="39"/>
      <c r="V185" s="39"/>
      <c r="W185" s="39"/>
      <c r="X185" s="39"/>
      <c r="Y185" s="39"/>
      <c r="Z185" s="39"/>
      <c r="AA185" s="39"/>
      <c r="AB185" s="39"/>
      <c r="AC185" s="39"/>
      <c r="AD185" s="39"/>
      <c r="AE185" s="39"/>
      <c r="AR185" s="228" t="s">
        <v>415</v>
      </c>
      <c r="AT185" s="228" t="s">
        <v>443</v>
      </c>
      <c r="AU185" s="228" t="s">
        <v>86</v>
      </c>
      <c r="AY185" s="18" t="s">
        <v>414</v>
      </c>
      <c r="BE185" s="229">
        <f>IF(N185="základní",J185,0)</f>
        <v>0</v>
      </c>
      <c r="BF185" s="229">
        <f>IF(N185="snížená",J185,0)</f>
        <v>0</v>
      </c>
      <c r="BG185" s="229">
        <f>IF(N185="zákl. přenesená",J185,0)</f>
        <v>0</v>
      </c>
      <c r="BH185" s="229">
        <f>IF(N185="sníž. přenesená",J185,0)</f>
        <v>0</v>
      </c>
      <c r="BI185" s="229">
        <f>IF(N185="nulová",J185,0)</f>
        <v>0</v>
      </c>
      <c r="BJ185" s="18" t="s">
        <v>84</v>
      </c>
      <c r="BK185" s="229">
        <f>ROUND(I185*H185,2)</f>
        <v>0</v>
      </c>
      <c r="BL185" s="18" t="s">
        <v>415</v>
      </c>
      <c r="BM185" s="228" t="s">
        <v>796</v>
      </c>
    </row>
    <row r="186" s="2" customFormat="1">
      <c r="A186" s="39"/>
      <c r="B186" s="40"/>
      <c r="C186" s="41"/>
      <c r="D186" s="230" t="s">
        <v>417</v>
      </c>
      <c r="E186" s="41"/>
      <c r="F186" s="231" t="s">
        <v>795</v>
      </c>
      <c r="G186" s="41"/>
      <c r="H186" s="41"/>
      <c r="I186" s="156"/>
      <c r="J186" s="41"/>
      <c r="K186" s="41"/>
      <c r="L186" s="45"/>
      <c r="M186" s="232"/>
      <c r="N186" s="233"/>
      <c r="O186" s="92"/>
      <c r="P186" s="92"/>
      <c r="Q186" s="92"/>
      <c r="R186" s="92"/>
      <c r="S186" s="92"/>
      <c r="T186" s="93"/>
      <c r="U186" s="39"/>
      <c r="V186" s="39"/>
      <c r="W186" s="39"/>
      <c r="X186" s="39"/>
      <c r="Y186" s="39"/>
      <c r="Z186" s="39"/>
      <c r="AA186" s="39"/>
      <c r="AB186" s="39"/>
      <c r="AC186" s="39"/>
      <c r="AD186" s="39"/>
      <c r="AE186" s="39"/>
      <c r="AT186" s="18" t="s">
        <v>417</v>
      </c>
      <c r="AU186" s="18" t="s">
        <v>86</v>
      </c>
    </row>
    <row r="187" s="2" customFormat="1">
      <c r="A187" s="39"/>
      <c r="B187" s="40"/>
      <c r="C187" s="41"/>
      <c r="D187" s="230" t="s">
        <v>722</v>
      </c>
      <c r="E187" s="41"/>
      <c r="F187" s="268" t="s">
        <v>757</v>
      </c>
      <c r="G187" s="41"/>
      <c r="H187" s="41"/>
      <c r="I187" s="156"/>
      <c r="J187" s="41"/>
      <c r="K187" s="41"/>
      <c r="L187" s="45"/>
      <c r="M187" s="232"/>
      <c r="N187" s="233"/>
      <c r="O187" s="92"/>
      <c r="P187" s="92"/>
      <c r="Q187" s="92"/>
      <c r="R187" s="92"/>
      <c r="S187" s="92"/>
      <c r="T187" s="93"/>
      <c r="U187" s="39"/>
      <c r="V187" s="39"/>
      <c r="W187" s="39"/>
      <c r="X187" s="39"/>
      <c r="Y187" s="39"/>
      <c r="Z187" s="39"/>
      <c r="AA187" s="39"/>
      <c r="AB187" s="39"/>
      <c r="AC187" s="39"/>
      <c r="AD187" s="39"/>
      <c r="AE187" s="39"/>
      <c r="AT187" s="18" t="s">
        <v>722</v>
      </c>
      <c r="AU187" s="18" t="s">
        <v>86</v>
      </c>
    </row>
    <row r="188" s="13" customFormat="1">
      <c r="A188" s="13"/>
      <c r="B188" s="277"/>
      <c r="C188" s="278"/>
      <c r="D188" s="230" t="s">
        <v>758</v>
      </c>
      <c r="E188" s="279" t="s">
        <v>1</v>
      </c>
      <c r="F188" s="280" t="s">
        <v>797</v>
      </c>
      <c r="G188" s="278"/>
      <c r="H188" s="281">
        <v>1.905</v>
      </c>
      <c r="I188" s="282"/>
      <c r="J188" s="278"/>
      <c r="K188" s="278"/>
      <c r="L188" s="283"/>
      <c r="M188" s="284"/>
      <c r="N188" s="285"/>
      <c r="O188" s="285"/>
      <c r="P188" s="285"/>
      <c r="Q188" s="285"/>
      <c r="R188" s="285"/>
      <c r="S188" s="285"/>
      <c r="T188" s="286"/>
      <c r="U188" s="13"/>
      <c r="V188" s="13"/>
      <c r="W188" s="13"/>
      <c r="X188" s="13"/>
      <c r="Y188" s="13"/>
      <c r="Z188" s="13"/>
      <c r="AA188" s="13"/>
      <c r="AB188" s="13"/>
      <c r="AC188" s="13"/>
      <c r="AD188" s="13"/>
      <c r="AE188" s="13"/>
      <c r="AT188" s="287" t="s">
        <v>758</v>
      </c>
      <c r="AU188" s="287" t="s">
        <v>86</v>
      </c>
      <c r="AV188" s="13" t="s">
        <v>86</v>
      </c>
      <c r="AW188" s="13" t="s">
        <v>33</v>
      </c>
      <c r="AX188" s="13" t="s">
        <v>76</v>
      </c>
      <c r="AY188" s="287" t="s">
        <v>414</v>
      </c>
    </row>
    <row r="189" s="14" customFormat="1">
      <c r="A189" s="14"/>
      <c r="B189" s="288"/>
      <c r="C189" s="289"/>
      <c r="D189" s="230" t="s">
        <v>758</v>
      </c>
      <c r="E189" s="290" t="s">
        <v>1</v>
      </c>
      <c r="F189" s="291" t="s">
        <v>760</v>
      </c>
      <c r="G189" s="289"/>
      <c r="H189" s="292">
        <v>1.905</v>
      </c>
      <c r="I189" s="293"/>
      <c r="J189" s="289"/>
      <c r="K189" s="289"/>
      <c r="L189" s="294"/>
      <c r="M189" s="295"/>
      <c r="N189" s="296"/>
      <c r="O189" s="296"/>
      <c r="P189" s="296"/>
      <c r="Q189" s="296"/>
      <c r="R189" s="296"/>
      <c r="S189" s="296"/>
      <c r="T189" s="297"/>
      <c r="U189" s="14"/>
      <c r="V189" s="14"/>
      <c r="W189" s="14"/>
      <c r="X189" s="14"/>
      <c r="Y189" s="14"/>
      <c r="Z189" s="14"/>
      <c r="AA189" s="14"/>
      <c r="AB189" s="14"/>
      <c r="AC189" s="14"/>
      <c r="AD189" s="14"/>
      <c r="AE189" s="14"/>
      <c r="AT189" s="298" t="s">
        <v>758</v>
      </c>
      <c r="AU189" s="298" t="s">
        <v>86</v>
      </c>
      <c r="AV189" s="14" t="s">
        <v>415</v>
      </c>
      <c r="AW189" s="14" t="s">
        <v>33</v>
      </c>
      <c r="AX189" s="14" t="s">
        <v>84</v>
      </c>
      <c r="AY189" s="298" t="s">
        <v>414</v>
      </c>
    </row>
    <row r="190" s="11" customFormat="1" ht="22.8" customHeight="1">
      <c r="A190" s="11"/>
      <c r="B190" s="254"/>
      <c r="C190" s="255"/>
      <c r="D190" s="256" t="s">
        <v>75</v>
      </c>
      <c r="E190" s="275" t="s">
        <v>431</v>
      </c>
      <c r="F190" s="275" t="s">
        <v>798</v>
      </c>
      <c r="G190" s="255"/>
      <c r="H190" s="255"/>
      <c r="I190" s="258"/>
      <c r="J190" s="276">
        <f>BK190</f>
        <v>0</v>
      </c>
      <c r="K190" s="255"/>
      <c r="L190" s="260"/>
      <c r="M190" s="261"/>
      <c r="N190" s="262"/>
      <c r="O190" s="262"/>
      <c r="P190" s="263">
        <f>SUM(P191:P258)</f>
        <v>0</v>
      </c>
      <c r="Q190" s="262"/>
      <c r="R190" s="263">
        <f>SUM(R191:R258)</f>
        <v>0</v>
      </c>
      <c r="S190" s="262"/>
      <c r="T190" s="264">
        <f>SUM(T191:T258)</f>
        <v>0</v>
      </c>
      <c r="U190" s="11"/>
      <c r="V190" s="11"/>
      <c r="W190" s="11"/>
      <c r="X190" s="11"/>
      <c r="Y190" s="11"/>
      <c r="Z190" s="11"/>
      <c r="AA190" s="11"/>
      <c r="AB190" s="11"/>
      <c r="AC190" s="11"/>
      <c r="AD190" s="11"/>
      <c r="AE190" s="11"/>
      <c r="AR190" s="265" t="s">
        <v>84</v>
      </c>
      <c r="AT190" s="266" t="s">
        <v>75</v>
      </c>
      <c r="AU190" s="266" t="s">
        <v>84</v>
      </c>
      <c r="AY190" s="265" t="s">
        <v>414</v>
      </c>
      <c r="BK190" s="267">
        <f>SUM(BK191:BK258)</f>
        <v>0</v>
      </c>
    </row>
    <row r="191" s="2" customFormat="1" ht="33" customHeight="1">
      <c r="A191" s="39"/>
      <c r="B191" s="40"/>
      <c r="C191" s="234" t="s">
        <v>451</v>
      </c>
      <c r="D191" s="234" t="s">
        <v>443</v>
      </c>
      <c r="E191" s="235" t="s">
        <v>799</v>
      </c>
      <c r="F191" s="236" t="s">
        <v>800</v>
      </c>
      <c r="G191" s="237" t="s">
        <v>632</v>
      </c>
      <c r="H191" s="238">
        <v>81.200000000000003</v>
      </c>
      <c r="I191" s="239"/>
      <c r="J191" s="240">
        <f>ROUND(I191*H191,2)</f>
        <v>0</v>
      </c>
      <c r="K191" s="236" t="s">
        <v>720</v>
      </c>
      <c r="L191" s="45"/>
      <c r="M191" s="241" t="s">
        <v>1</v>
      </c>
      <c r="N191" s="242" t="s">
        <v>41</v>
      </c>
      <c r="O191" s="92"/>
      <c r="P191" s="226">
        <f>O191*H191</f>
        <v>0</v>
      </c>
      <c r="Q191" s="226">
        <v>0</v>
      </c>
      <c r="R191" s="226">
        <f>Q191*H191</f>
        <v>0</v>
      </c>
      <c r="S191" s="226">
        <v>0</v>
      </c>
      <c r="T191" s="227">
        <f>S191*H191</f>
        <v>0</v>
      </c>
      <c r="U191" s="39"/>
      <c r="V191" s="39"/>
      <c r="W191" s="39"/>
      <c r="X191" s="39"/>
      <c r="Y191" s="39"/>
      <c r="Z191" s="39"/>
      <c r="AA191" s="39"/>
      <c r="AB191" s="39"/>
      <c r="AC191" s="39"/>
      <c r="AD191" s="39"/>
      <c r="AE191" s="39"/>
      <c r="AR191" s="228" t="s">
        <v>415</v>
      </c>
      <c r="AT191" s="228" t="s">
        <v>443</v>
      </c>
      <c r="AU191" s="228" t="s">
        <v>86</v>
      </c>
      <c r="AY191" s="18" t="s">
        <v>414</v>
      </c>
      <c r="BE191" s="229">
        <f>IF(N191="základní",J191,0)</f>
        <v>0</v>
      </c>
      <c r="BF191" s="229">
        <f>IF(N191="snížená",J191,0)</f>
        <v>0</v>
      </c>
      <c r="BG191" s="229">
        <f>IF(N191="zákl. přenesená",J191,0)</f>
        <v>0</v>
      </c>
      <c r="BH191" s="229">
        <f>IF(N191="sníž. přenesená",J191,0)</f>
        <v>0</v>
      </c>
      <c r="BI191" s="229">
        <f>IF(N191="nulová",J191,0)</f>
        <v>0</v>
      </c>
      <c r="BJ191" s="18" t="s">
        <v>84</v>
      </c>
      <c r="BK191" s="229">
        <f>ROUND(I191*H191,2)</f>
        <v>0</v>
      </c>
      <c r="BL191" s="18" t="s">
        <v>415</v>
      </c>
      <c r="BM191" s="228" t="s">
        <v>801</v>
      </c>
    </row>
    <row r="192" s="2" customFormat="1">
      <c r="A192" s="39"/>
      <c r="B192" s="40"/>
      <c r="C192" s="41"/>
      <c r="D192" s="230" t="s">
        <v>417</v>
      </c>
      <c r="E192" s="41"/>
      <c r="F192" s="231" t="s">
        <v>800</v>
      </c>
      <c r="G192" s="41"/>
      <c r="H192" s="41"/>
      <c r="I192" s="156"/>
      <c r="J192" s="41"/>
      <c r="K192" s="41"/>
      <c r="L192" s="45"/>
      <c r="M192" s="232"/>
      <c r="N192" s="233"/>
      <c r="O192" s="92"/>
      <c r="P192" s="92"/>
      <c r="Q192" s="92"/>
      <c r="R192" s="92"/>
      <c r="S192" s="92"/>
      <c r="T192" s="93"/>
      <c r="U192" s="39"/>
      <c r="V192" s="39"/>
      <c r="W192" s="39"/>
      <c r="X192" s="39"/>
      <c r="Y192" s="39"/>
      <c r="Z192" s="39"/>
      <c r="AA192" s="39"/>
      <c r="AB192" s="39"/>
      <c r="AC192" s="39"/>
      <c r="AD192" s="39"/>
      <c r="AE192" s="39"/>
      <c r="AT192" s="18" t="s">
        <v>417</v>
      </c>
      <c r="AU192" s="18" t="s">
        <v>86</v>
      </c>
    </row>
    <row r="193" s="2" customFormat="1">
      <c r="A193" s="39"/>
      <c r="B193" s="40"/>
      <c r="C193" s="41"/>
      <c r="D193" s="230" t="s">
        <v>722</v>
      </c>
      <c r="E193" s="41"/>
      <c r="F193" s="268" t="s">
        <v>757</v>
      </c>
      <c r="G193" s="41"/>
      <c r="H193" s="41"/>
      <c r="I193" s="156"/>
      <c r="J193" s="41"/>
      <c r="K193" s="41"/>
      <c r="L193" s="45"/>
      <c r="M193" s="232"/>
      <c r="N193" s="233"/>
      <c r="O193" s="92"/>
      <c r="P193" s="92"/>
      <c r="Q193" s="92"/>
      <c r="R193" s="92"/>
      <c r="S193" s="92"/>
      <c r="T193" s="93"/>
      <c r="U193" s="39"/>
      <c r="V193" s="39"/>
      <c r="W193" s="39"/>
      <c r="X193" s="39"/>
      <c r="Y193" s="39"/>
      <c r="Z193" s="39"/>
      <c r="AA193" s="39"/>
      <c r="AB193" s="39"/>
      <c r="AC193" s="39"/>
      <c r="AD193" s="39"/>
      <c r="AE193" s="39"/>
      <c r="AT193" s="18" t="s">
        <v>722</v>
      </c>
      <c r="AU193" s="18" t="s">
        <v>86</v>
      </c>
    </row>
    <row r="194" s="13" customFormat="1">
      <c r="A194" s="13"/>
      <c r="B194" s="277"/>
      <c r="C194" s="278"/>
      <c r="D194" s="230" t="s">
        <v>758</v>
      </c>
      <c r="E194" s="279" t="s">
        <v>1</v>
      </c>
      <c r="F194" s="280" t="s">
        <v>802</v>
      </c>
      <c r="G194" s="278"/>
      <c r="H194" s="281">
        <v>81.200000000000003</v>
      </c>
      <c r="I194" s="282"/>
      <c r="J194" s="278"/>
      <c r="K194" s="278"/>
      <c r="L194" s="283"/>
      <c r="M194" s="284"/>
      <c r="N194" s="285"/>
      <c r="O194" s="285"/>
      <c r="P194" s="285"/>
      <c r="Q194" s="285"/>
      <c r="R194" s="285"/>
      <c r="S194" s="285"/>
      <c r="T194" s="286"/>
      <c r="U194" s="13"/>
      <c r="V194" s="13"/>
      <c r="W194" s="13"/>
      <c r="X194" s="13"/>
      <c r="Y194" s="13"/>
      <c r="Z194" s="13"/>
      <c r="AA194" s="13"/>
      <c r="AB194" s="13"/>
      <c r="AC194" s="13"/>
      <c r="AD194" s="13"/>
      <c r="AE194" s="13"/>
      <c r="AT194" s="287" t="s">
        <v>758</v>
      </c>
      <c r="AU194" s="287" t="s">
        <v>86</v>
      </c>
      <c r="AV194" s="13" t="s">
        <v>86</v>
      </c>
      <c r="AW194" s="13" t="s">
        <v>33</v>
      </c>
      <c r="AX194" s="13" t="s">
        <v>76</v>
      </c>
      <c r="AY194" s="287" t="s">
        <v>414</v>
      </c>
    </row>
    <row r="195" s="14" customFormat="1">
      <c r="A195" s="14"/>
      <c r="B195" s="288"/>
      <c r="C195" s="289"/>
      <c r="D195" s="230" t="s">
        <v>758</v>
      </c>
      <c r="E195" s="290" t="s">
        <v>1</v>
      </c>
      <c r="F195" s="291" t="s">
        <v>760</v>
      </c>
      <c r="G195" s="289"/>
      <c r="H195" s="292">
        <v>81.200000000000003</v>
      </c>
      <c r="I195" s="293"/>
      <c r="J195" s="289"/>
      <c r="K195" s="289"/>
      <c r="L195" s="294"/>
      <c r="M195" s="295"/>
      <c r="N195" s="296"/>
      <c r="O195" s="296"/>
      <c r="P195" s="296"/>
      <c r="Q195" s="296"/>
      <c r="R195" s="296"/>
      <c r="S195" s="296"/>
      <c r="T195" s="297"/>
      <c r="U195" s="14"/>
      <c r="V195" s="14"/>
      <c r="W195" s="14"/>
      <c r="X195" s="14"/>
      <c r="Y195" s="14"/>
      <c r="Z195" s="14"/>
      <c r="AA195" s="14"/>
      <c r="AB195" s="14"/>
      <c r="AC195" s="14"/>
      <c r="AD195" s="14"/>
      <c r="AE195" s="14"/>
      <c r="AT195" s="298" t="s">
        <v>758</v>
      </c>
      <c r="AU195" s="298" t="s">
        <v>86</v>
      </c>
      <c r="AV195" s="14" t="s">
        <v>415</v>
      </c>
      <c r="AW195" s="14" t="s">
        <v>33</v>
      </c>
      <c r="AX195" s="14" t="s">
        <v>84</v>
      </c>
      <c r="AY195" s="298" t="s">
        <v>414</v>
      </c>
    </row>
    <row r="196" s="2" customFormat="1" ht="44.25" customHeight="1">
      <c r="A196" s="39"/>
      <c r="B196" s="40"/>
      <c r="C196" s="234" t="s">
        <v>455</v>
      </c>
      <c r="D196" s="234" t="s">
        <v>443</v>
      </c>
      <c r="E196" s="235" t="s">
        <v>803</v>
      </c>
      <c r="F196" s="236" t="s">
        <v>804</v>
      </c>
      <c r="G196" s="237" t="s">
        <v>632</v>
      </c>
      <c r="H196" s="238">
        <v>1.1120000000000001</v>
      </c>
      <c r="I196" s="239"/>
      <c r="J196" s="240">
        <f>ROUND(I196*H196,2)</f>
        <v>0</v>
      </c>
      <c r="K196" s="236" t="s">
        <v>720</v>
      </c>
      <c r="L196" s="45"/>
      <c r="M196" s="241" t="s">
        <v>1</v>
      </c>
      <c r="N196" s="242" t="s">
        <v>41</v>
      </c>
      <c r="O196" s="92"/>
      <c r="P196" s="226">
        <f>O196*H196</f>
        <v>0</v>
      </c>
      <c r="Q196" s="226">
        <v>0</v>
      </c>
      <c r="R196" s="226">
        <f>Q196*H196</f>
        <v>0</v>
      </c>
      <c r="S196" s="226">
        <v>0</v>
      </c>
      <c r="T196" s="227">
        <f>S196*H196</f>
        <v>0</v>
      </c>
      <c r="U196" s="39"/>
      <c r="V196" s="39"/>
      <c r="W196" s="39"/>
      <c r="X196" s="39"/>
      <c r="Y196" s="39"/>
      <c r="Z196" s="39"/>
      <c r="AA196" s="39"/>
      <c r="AB196" s="39"/>
      <c r="AC196" s="39"/>
      <c r="AD196" s="39"/>
      <c r="AE196" s="39"/>
      <c r="AR196" s="228" t="s">
        <v>415</v>
      </c>
      <c r="AT196" s="228" t="s">
        <v>443</v>
      </c>
      <c r="AU196" s="228" t="s">
        <v>86</v>
      </c>
      <c r="AY196" s="18" t="s">
        <v>414</v>
      </c>
      <c r="BE196" s="229">
        <f>IF(N196="základní",J196,0)</f>
        <v>0</v>
      </c>
      <c r="BF196" s="229">
        <f>IF(N196="snížená",J196,0)</f>
        <v>0</v>
      </c>
      <c r="BG196" s="229">
        <f>IF(N196="zákl. přenesená",J196,0)</f>
        <v>0</v>
      </c>
      <c r="BH196" s="229">
        <f>IF(N196="sníž. přenesená",J196,0)</f>
        <v>0</v>
      </c>
      <c r="BI196" s="229">
        <f>IF(N196="nulová",J196,0)</f>
        <v>0</v>
      </c>
      <c r="BJ196" s="18" t="s">
        <v>84</v>
      </c>
      <c r="BK196" s="229">
        <f>ROUND(I196*H196,2)</f>
        <v>0</v>
      </c>
      <c r="BL196" s="18" t="s">
        <v>415</v>
      </c>
      <c r="BM196" s="228" t="s">
        <v>805</v>
      </c>
    </row>
    <row r="197" s="2" customFormat="1">
      <c r="A197" s="39"/>
      <c r="B197" s="40"/>
      <c r="C197" s="41"/>
      <c r="D197" s="230" t="s">
        <v>417</v>
      </c>
      <c r="E197" s="41"/>
      <c r="F197" s="231" t="s">
        <v>804</v>
      </c>
      <c r="G197" s="41"/>
      <c r="H197" s="41"/>
      <c r="I197" s="156"/>
      <c r="J197" s="41"/>
      <c r="K197" s="41"/>
      <c r="L197" s="45"/>
      <c r="M197" s="232"/>
      <c r="N197" s="233"/>
      <c r="O197" s="92"/>
      <c r="P197" s="92"/>
      <c r="Q197" s="92"/>
      <c r="R197" s="92"/>
      <c r="S197" s="92"/>
      <c r="T197" s="93"/>
      <c r="U197" s="39"/>
      <c r="V197" s="39"/>
      <c r="W197" s="39"/>
      <c r="X197" s="39"/>
      <c r="Y197" s="39"/>
      <c r="Z197" s="39"/>
      <c r="AA197" s="39"/>
      <c r="AB197" s="39"/>
      <c r="AC197" s="39"/>
      <c r="AD197" s="39"/>
      <c r="AE197" s="39"/>
      <c r="AT197" s="18" t="s">
        <v>417</v>
      </c>
      <c r="AU197" s="18" t="s">
        <v>86</v>
      </c>
    </row>
    <row r="198" s="2" customFormat="1">
      <c r="A198" s="39"/>
      <c r="B198" s="40"/>
      <c r="C198" s="41"/>
      <c r="D198" s="230" t="s">
        <v>722</v>
      </c>
      <c r="E198" s="41"/>
      <c r="F198" s="268" t="s">
        <v>757</v>
      </c>
      <c r="G198" s="41"/>
      <c r="H198" s="41"/>
      <c r="I198" s="156"/>
      <c r="J198" s="41"/>
      <c r="K198" s="41"/>
      <c r="L198" s="45"/>
      <c r="M198" s="232"/>
      <c r="N198" s="233"/>
      <c r="O198" s="92"/>
      <c r="P198" s="92"/>
      <c r="Q198" s="92"/>
      <c r="R198" s="92"/>
      <c r="S198" s="92"/>
      <c r="T198" s="93"/>
      <c r="U198" s="39"/>
      <c r="V198" s="39"/>
      <c r="W198" s="39"/>
      <c r="X198" s="39"/>
      <c r="Y198" s="39"/>
      <c r="Z198" s="39"/>
      <c r="AA198" s="39"/>
      <c r="AB198" s="39"/>
      <c r="AC198" s="39"/>
      <c r="AD198" s="39"/>
      <c r="AE198" s="39"/>
      <c r="AT198" s="18" t="s">
        <v>722</v>
      </c>
      <c r="AU198" s="18" t="s">
        <v>86</v>
      </c>
    </row>
    <row r="199" s="13" customFormat="1">
      <c r="A199" s="13"/>
      <c r="B199" s="277"/>
      <c r="C199" s="278"/>
      <c r="D199" s="230" t="s">
        <v>758</v>
      </c>
      <c r="E199" s="279" t="s">
        <v>1</v>
      </c>
      <c r="F199" s="280" t="s">
        <v>806</v>
      </c>
      <c r="G199" s="278"/>
      <c r="H199" s="281">
        <v>0.68999999999999995</v>
      </c>
      <c r="I199" s="282"/>
      <c r="J199" s="278"/>
      <c r="K199" s="278"/>
      <c r="L199" s="283"/>
      <c r="M199" s="284"/>
      <c r="N199" s="285"/>
      <c r="O199" s="285"/>
      <c r="P199" s="285"/>
      <c r="Q199" s="285"/>
      <c r="R199" s="285"/>
      <c r="S199" s="285"/>
      <c r="T199" s="286"/>
      <c r="U199" s="13"/>
      <c r="V199" s="13"/>
      <c r="W199" s="13"/>
      <c r="X199" s="13"/>
      <c r="Y199" s="13"/>
      <c r="Z199" s="13"/>
      <c r="AA199" s="13"/>
      <c r="AB199" s="13"/>
      <c r="AC199" s="13"/>
      <c r="AD199" s="13"/>
      <c r="AE199" s="13"/>
      <c r="AT199" s="287" t="s">
        <v>758</v>
      </c>
      <c r="AU199" s="287" t="s">
        <v>86</v>
      </c>
      <c r="AV199" s="13" t="s">
        <v>86</v>
      </c>
      <c r="AW199" s="13" t="s">
        <v>33</v>
      </c>
      <c r="AX199" s="13" t="s">
        <v>76</v>
      </c>
      <c r="AY199" s="287" t="s">
        <v>414</v>
      </c>
    </row>
    <row r="200" s="13" customFormat="1">
      <c r="A200" s="13"/>
      <c r="B200" s="277"/>
      <c r="C200" s="278"/>
      <c r="D200" s="230" t="s">
        <v>758</v>
      </c>
      <c r="E200" s="279" t="s">
        <v>1</v>
      </c>
      <c r="F200" s="280" t="s">
        <v>807</v>
      </c>
      <c r="G200" s="278"/>
      <c r="H200" s="281">
        <v>0.39000000000000001</v>
      </c>
      <c r="I200" s="282"/>
      <c r="J200" s="278"/>
      <c r="K200" s="278"/>
      <c r="L200" s="283"/>
      <c r="M200" s="284"/>
      <c r="N200" s="285"/>
      <c r="O200" s="285"/>
      <c r="P200" s="285"/>
      <c r="Q200" s="285"/>
      <c r="R200" s="285"/>
      <c r="S200" s="285"/>
      <c r="T200" s="286"/>
      <c r="U200" s="13"/>
      <c r="V200" s="13"/>
      <c r="W200" s="13"/>
      <c r="X200" s="13"/>
      <c r="Y200" s="13"/>
      <c r="Z200" s="13"/>
      <c r="AA200" s="13"/>
      <c r="AB200" s="13"/>
      <c r="AC200" s="13"/>
      <c r="AD200" s="13"/>
      <c r="AE200" s="13"/>
      <c r="AT200" s="287" t="s">
        <v>758</v>
      </c>
      <c r="AU200" s="287" t="s">
        <v>86</v>
      </c>
      <c r="AV200" s="13" t="s">
        <v>86</v>
      </c>
      <c r="AW200" s="13" t="s">
        <v>33</v>
      </c>
      <c r="AX200" s="13" t="s">
        <v>76</v>
      </c>
      <c r="AY200" s="287" t="s">
        <v>414</v>
      </c>
    </row>
    <row r="201" s="13" customFormat="1">
      <c r="A201" s="13"/>
      <c r="B201" s="277"/>
      <c r="C201" s="278"/>
      <c r="D201" s="230" t="s">
        <v>758</v>
      </c>
      <c r="E201" s="279" t="s">
        <v>1</v>
      </c>
      <c r="F201" s="280" t="s">
        <v>808</v>
      </c>
      <c r="G201" s="278"/>
      <c r="H201" s="281">
        <v>0.032000000000000001</v>
      </c>
      <c r="I201" s="282"/>
      <c r="J201" s="278"/>
      <c r="K201" s="278"/>
      <c r="L201" s="283"/>
      <c r="M201" s="284"/>
      <c r="N201" s="285"/>
      <c r="O201" s="285"/>
      <c r="P201" s="285"/>
      <c r="Q201" s="285"/>
      <c r="R201" s="285"/>
      <c r="S201" s="285"/>
      <c r="T201" s="286"/>
      <c r="U201" s="13"/>
      <c r="V201" s="13"/>
      <c r="W201" s="13"/>
      <c r="X201" s="13"/>
      <c r="Y201" s="13"/>
      <c r="Z201" s="13"/>
      <c r="AA201" s="13"/>
      <c r="AB201" s="13"/>
      <c r="AC201" s="13"/>
      <c r="AD201" s="13"/>
      <c r="AE201" s="13"/>
      <c r="AT201" s="287" t="s">
        <v>758</v>
      </c>
      <c r="AU201" s="287" t="s">
        <v>86</v>
      </c>
      <c r="AV201" s="13" t="s">
        <v>86</v>
      </c>
      <c r="AW201" s="13" t="s">
        <v>33</v>
      </c>
      <c r="AX201" s="13" t="s">
        <v>76</v>
      </c>
      <c r="AY201" s="287" t="s">
        <v>414</v>
      </c>
    </row>
    <row r="202" s="14" customFormat="1">
      <c r="A202" s="14"/>
      <c r="B202" s="288"/>
      <c r="C202" s="289"/>
      <c r="D202" s="230" t="s">
        <v>758</v>
      </c>
      <c r="E202" s="290" t="s">
        <v>1</v>
      </c>
      <c r="F202" s="291" t="s">
        <v>760</v>
      </c>
      <c r="G202" s="289"/>
      <c r="H202" s="292">
        <v>1.1120000000000001</v>
      </c>
      <c r="I202" s="293"/>
      <c r="J202" s="289"/>
      <c r="K202" s="289"/>
      <c r="L202" s="294"/>
      <c r="M202" s="295"/>
      <c r="N202" s="296"/>
      <c r="O202" s="296"/>
      <c r="P202" s="296"/>
      <c r="Q202" s="296"/>
      <c r="R202" s="296"/>
      <c r="S202" s="296"/>
      <c r="T202" s="297"/>
      <c r="U202" s="14"/>
      <c r="V202" s="14"/>
      <c r="W202" s="14"/>
      <c r="X202" s="14"/>
      <c r="Y202" s="14"/>
      <c r="Z202" s="14"/>
      <c r="AA202" s="14"/>
      <c r="AB202" s="14"/>
      <c r="AC202" s="14"/>
      <c r="AD202" s="14"/>
      <c r="AE202" s="14"/>
      <c r="AT202" s="298" t="s">
        <v>758</v>
      </c>
      <c r="AU202" s="298" t="s">
        <v>86</v>
      </c>
      <c r="AV202" s="14" t="s">
        <v>415</v>
      </c>
      <c r="AW202" s="14" t="s">
        <v>33</v>
      </c>
      <c r="AX202" s="14" t="s">
        <v>84</v>
      </c>
      <c r="AY202" s="298" t="s">
        <v>414</v>
      </c>
    </row>
    <row r="203" s="2" customFormat="1" ht="33" customHeight="1">
      <c r="A203" s="39"/>
      <c r="B203" s="40"/>
      <c r="C203" s="234" t="s">
        <v>459</v>
      </c>
      <c r="D203" s="234" t="s">
        <v>443</v>
      </c>
      <c r="E203" s="235" t="s">
        <v>809</v>
      </c>
      <c r="F203" s="236" t="s">
        <v>810</v>
      </c>
      <c r="G203" s="237" t="s">
        <v>632</v>
      </c>
      <c r="H203" s="238">
        <v>92.263000000000005</v>
      </c>
      <c r="I203" s="239"/>
      <c r="J203" s="240">
        <f>ROUND(I203*H203,2)</f>
        <v>0</v>
      </c>
      <c r="K203" s="236" t="s">
        <v>720</v>
      </c>
      <c r="L203" s="45"/>
      <c r="M203" s="241" t="s">
        <v>1</v>
      </c>
      <c r="N203" s="242" t="s">
        <v>41</v>
      </c>
      <c r="O203" s="92"/>
      <c r="P203" s="226">
        <f>O203*H203</f>
        <v>0</v>
      </c>
      <c r="Q203" s="226">
        <v>0</v>
      </c>
      <c r="R203" s="226">
        <f>Q203*H203</f>
        <v>0</v>
      </c>
      <c r="S203" s="226">
        <v>0</v>
      </c>
      <c r="T203" s="227">
        <f>S203*H203</f>
        <v>0</v>
      </c>
      <c r="U203" s="39"/>
      <c r="V203" s="39"/>
      <c r="W203" s="39"/>
      <c r="X203" s="39"/>
      <c r="Y203" s="39"/>
      <c r="Z203" s="39"/>
      <c r="AA203" s="39"/>
      <c r="AB203" s="39"/>
      <c r="AC203" s="39"/>
      <c r="AD203" s="39"/>
      <c r="AE203" s="39"/>
      <c r="AR203" s="228" t="s">
        <v>415</v>
      </c>
      <c r="AT203" s="228" t="s">
        <v>443</v>
      </c>
      <c r="AU203" s="228" t="s">
        <v>86</v>
      </c>
      <c r="AY203" s="18" t="s">
        <v>414</v>
      </c>
      <c r="BE203" s="229">
        <f>IF(N203="základní",J203,0)</f>
        <v>0</v>
      </c>
      <c r="BF203" s="229">
        <f>IF(N203="snížená",J203,0)</f>
        <v>0</v>
      </c>
      <c r="BG203" s="229">
        <f>IF(N203="zákl. přenesená",J203,0)</f>
        <v>0</v>
      </c>
      <c r="BH203" s="229">
        <f>IF(N203="sníž. přenesená",J203,0)</f>
        <v>0</v>
      </c>
      <c r="BI203" s="229">
        <f>IF(N203="nulová",J203,0)</f>
        <v>0</v>
      </c>
      <c r="BJ203" s="18" t="s">
        <v>84</v>
      </c>
      <c r="BK203" s="229">
        <f>ROUND(I203*H203,2)</f>
        <v>0</v>
      </c>
      <c r="BL203" s="18" t="s">
        <v>415</v>
      </c>
      <c r="BM203" s="228" t="s">
        <v>811</v>
      </c>
    </row>
    <row r="204" s="2" customFormat="1">
      <c r="A204" s="39"/>
      <c r="B204" s="40"/>
      <c r="C204" s="41"/>
      <c r="D204" s="230" t="s">
        <v>417</v>
      </c>
      <c r="E204" s="41"/>
      <c r="F204" s="231" t="s">
        <v>810</v>
      </c>
      <c r="G204" s="41"/>
      <c r="H204" s="41"/>
      <c r="I204" s="156"/>
      <c r="J204" s="41"/>
      <c r="K204" s="41"/>
      <c r="L204" s="45"/>
      <c r="M204" s="232"/>
      <c r="N204" s="233"/>
      <c r="O204" s="92"/>
      <c r="P204" s="92"/>
      <c r="Q204" s="92"/>
      <c r="R204" s="92"/>
      <c r="S204" s="92"/>
      <c r="T204" s="93"/>
      <c r="U204" s="39"/>
      <c r="V204" s="39"/>
      <c r="W204" s="39"/>
      <c r="X204" s="39"/>
      <c r="Y204" s="39"/>
      <c r="Z204" s="39"/>
      <c r="AA204" s="39"/>
      <c r="AB204" s="39"/>
      <c r="AC204" s="39"/>
      <c r="AD204" s="39"/>
      <c r="AE204" s="39"/>
      <c r="AT204" s="18" t="s">
        <v>417</v>
      </c>
      <c r="AU204" s="18" t="s">
        <v>86</v>
      </c>
    </row>
    <row r="205" s="2" customFormat="1">
      <c r="A205" s="39"/>
      <c r="B205" s="40"/>
      <c r="C205" s="41"/>
      <c r="D205" s="230" t="s">
        <v>722</v>
      </c>
      <c r="E205" s="41"/>
      <c r="F205" s="268" t="s">
        <v>757</v>
      </c>
      <c r="G205" s="41"/>
      <c r="H205" s="41"/>
      <c r="I205" s="156"/>
      <c r="J205" s="41"/>
      <c r="K205" s="41"/>
      <c r="L205" s="45"/>
      <c r="M205" s="232"/>
      <c r="N205" s="233"/>
      <c r="O205" s="92"/>
      <c r="P205" s="92"/>
      <c r="Q205" s="92"/>
      <c r="R205" s="92"/>
      <c r="S205" s="92"/>
      <c r="T205" s="93"/>
      <c r="U205" s="39"/>
      <c r="V205" s="39"/>
      <c r="W205" s="39"/>
      <c r="X205" s="39"/>
      <c r="Y205" s="39"/>
      <c r="Z205" s="39"/>
      <c r="AA205" s="39"/>
      <c r="AB205" s="39"/>
      <c r="AC205" s="39"/>
      <c r="AD205" s="39"/>
      <c r="AE205" s="39"/>
      <c r="AT205" s="18" t="s">
        <v>722</v>
      </c>
      <c r="AU205" s="18" t="s">
        <v>86</v>
      </c>
    </row>
    <row r="206" s="13" customFormat="1">
      <c r="A206" s="13"/>
      <c r="B206" s="277"/>
      <c r="C206" s="278"/>
      <c r="D206" s="230" t="s">
        <v>758</v>
      </c>
      <c r="E206" s="279" t="s">
        <v>1</v>
      </c>
      <c r="F206" s="280" t="s">
        <v>812</v>
      </c>
      <c r="G206" s="278"/>
      <c r="H206" s="281">
        <v>91.326999999999998</v>
      </c>
      <c r="I206" s="282"/>
      <c r="J206" s="278"/>
      <c r="K206" s="278"/>
      <c r="L206" s="283"/>
      <c r="M206" s="284"/>
      <c r="N206" s="285"/>
      <c r="O206" s="285"/>
      <c r="P206" s="285"/>
      <c r="Q206" s="285"/>
      <c r="R206" s="285"/>
      <c r="S206" s="285"/>
      <c r="T206" s="286"/>
      <c r="U206" s="13"/>
      <c r="V206" s="13"/>
      <c r="W206" s="13"/>
      <c r="X206" s="13"/>
      <c r="Y206" s="13"/>
      <c r="Z206" s="13"/>
      <c r="AA206" s="13"/>
      <c r="AB206" s="13"/>
      <c r="AC206" s="13"/>
      <c r="AD206" s="13"/>
      <c r="AE206" s="13"/>
      <c r="AT206" s="287" t="s">
        <v>758</v>
      </c>
      <c r="AU206" s="287" t="s">
        <v>86</v>
      </c>
      <c r="AV206" s="13" t="s">
        <v>86</v>
      </c>
      <c r="AW206" s="13" t="s">
        <v>33</v>
      </c>
      <c r="AX206" s="13" t="s">
        <v>76</v>
      </c>
      <c r="AY206" s="287" t="s">
        <v>414</v>
      </c>
    </row>
    <row r="207" s="13" customFormat="1">
      <c r="A207" s="13"/>
      <c r="B207" s="277"/>
      <c r="C207" s="278"/>
      <c r="D207" s="230" t="s">
        <v>758</v>
      </c>
      <c r="E207" s="279" t="s">
        <v>1</v>
      </c>
      <c r="F207" s="280" t="s">
        <v>813</v>
      </c>
      <c r="G207" s="278"/>
      <c r="H207" s="281">
        <v>0.93600000000000005</v>
      </c>
      <c r="I207" s="282"/>
      <c r="J207" s="278"/>
      <c r="K207" s="278"/>
      <c r="L207" s="283"/>
      <c r="M207" s="284"/>
      <c r="N207" s="285"/>
      <c r="O207" s="285"/>
      <c r="P207" s="285"/>
      <c r="Q207" s="285"/>
      <c r="R207" s="285"/>
      <c r="S207" s="285"/>
      <c r="T207" s="286"/>
      <c r="U207" s="13"/>
      <c r="V207" s="13"/>
      <c r="W207" s="13"/>
      <c r="X207" s="13"/>
      <c r="Y207" s="13"/>
      <c r="Z207" s="13"/>
      <c r="AA207" s="13"/>
      <c r="AB207" s="13"/>
      <c r="AC207" s="13"/>
      <c r="AD207" s="13"/>
      <c r="AE207" s="13"/>
      <c r="AT207" s="287" t="s">
        <v>758</v>
      </c>
      <c r="AU207" s="287" t="s">
        <v>86</v>
      </c>
      <c r="AV207" s="13" t="s">
        <v>86</v>
      </c>
      <c r="AW207" s="13" t="s">
        <v>33</v>
      </c>
      <c r="AX207" s="13" t="s">
        <v>76</v>
      </c>
      <c r="AY207" s="287" t="s">
        <v>414</v>
      </c>
    </row>
    <row r="208" s="14" customFormat="1">
      <c r="A208" s="14"/>
      <c r="B208" s="288"/>
      <c r="C208" s="289"/>
      <c r="D208" s="230" t="s">
        <v>758</v>
      </c>
      <c r="E208" s="290" t="s">
        <v>1</v>
      </c>
      <c r="F208" s="291" t="s">
        <v>760</v>
      </c>
      <c r="G208" s="289"/>
      <c r="H208" s="292">
        <v>92.263000000000005</v>
      </c>
      <c r="I208" s="293"/>
      <c r="J208" s="289"/>
      <c r="K208" s="289"/>
      <c r="L208" s="294"/>
      <c r="M208" s="295"/>
      <c r="N208" s="296"/>
      <c r="O208" s="296"/>
      <c r="P208" s="296"/>
      <c r="Q208" s="296"/>
      <c r="R208" s="296"/>
      <c r="S208" s="296"/>
      <c r="T208" s="297"/>
      <c r="U208" s="14"/>
      <c r="V208" s="14"/>
      <c r="W208" s="14"/>
      <c r="X208" s="14"/>
      <c r="Y208" s="14"/>
      <c r="Z208" s="14"/>
      <c r="AA208" s="14"/>
      <c r="AB208" s="14"/>
      <c r="AC208" s="14"/>
      <c r="AD208" s="14"/>
      <c r="AE208" s="14"/>
      <c r="AT208" s="298" t="s">
        <v>758</v>
      </c>
      <c r="AU208" s="298" t="s">
        <v>86</v>
      </c>
      <c r="AV208" s="14" t="s">
        <v>415</v>
      </c>
      <c r="AW208" s="14" t="s">
        <v>33</v>
      </c>
      <c r="AX208" s="14" t="s">
        <v>84</v>
      </c>
      <c r="AY208" s="298" t="s">
        <v>414</v>
      </c>
    </row>
    <row r="209" s="2" customFormat="1" ht="44.25" customHeight="1">
      <c r="A209" s="39"/>
      <c r="B209" s="40"/>
      <c r="C209" s="234" t="s">
        <v>463</v>
      </c>
      <c r="D209" s="234" t="s">
        <v>443</v>
      </c>
      <c r="E209" s="235" t="s">
        <v>814</v>
      </c>
      <c r="F209" s="236" t="s">
        <v>815</v>
      </c>
      <c r="G209" s="237" t="s">
        <v>632</v>
      </c>
      <c r="H209" s="238">
        <v>4.2599999999999998</v>
      </c>
      <c r="I209" s="239"/>
      <c r="J209" s="240">
        <f>ROUND(I209*H209,2)</f>
        <v>0</v>
      </c>
      <c r="K209" s="236" t="s">
        <v>720</v>
      </c>
      <c r="L209" s="45"/>
      <c r="M209" s="241" t="s">
        <v>1</v>
      </c>
      <c r="N209" s="242" t="s">
        <v>41</v>
      </c>
      <c r="O209" s="92"/>
      <c r="P209" s="226">
        <f>O209*H209</f>
        <v>0</v>
      </c>
      <c r="Q209" s="226">
        <v>0</v>
      </c>
      <c r="R209" s="226">
        <f>Q209*H209</f>
        <v>0</v>
      </c>
      <c r="S209" s="226">
        <v>0</v>
      </c>
      <c r="T209" s="227">
        <f>S209*H209</f>
        <v>0</v>
      </c>
      <c r="U209" s="39"/>
      <c r="V209" s="39"/>
      <c r="W209" s="39"/>
      <c r="X209" s="39"/>
      <c r="Y209" s="39"/>
      <c r="Z209" s="39"/>
      <c r="AA209" s="39"/>
      <c r="AB209" s="39"/>
      <c r="AC209" s="39"/>
      <c r="AD209" s="39"/>
      <c r="AE209" s="39"/>
      <c r="AR209" s="228" t="s">
        <v>415</v>
      </c>
      <c r="AT209" s="228" t="s">
        <v>443</v>
      </c>
      <c r="AU209" s="228" t="s">
        <v>86</v>
      </c>
      <c r="AY209" s="18" t="s">
        <v>414</v>
      </c>
      <c r="BE209" s="229">
        <f>IF(N209="základní",J209,0)</f>
        <v>0</v>
      </c>
      <c r="BF209" s="229">
        <f>IF(N209="snížená",J209,0)</f>
        <v>0</v>
      </c>
      <c r="BG209" s="229">
        <f>IF(N209="zákl. přenesená",J209,0)</f>
        <v>0</v>
      </c>
      <c r="BH209" s="229">
        <f>IF(N209="sníž. přenesená",J209,0)</f>
        <v>0</v>
      </c>
      <c r="BI209" s="229">
        <f>IF(N209="nulová",J209,0)</f>
        <v>0</v>
      </c>
      <c r="BJ209" s="18" t="s">
        <v>84</v>
      </c>
      <c r="BK209" s="229">
        <f>ROUND(I209*H209,2)</f>
        <v>0</v>
      </c>
      <c r="BL209" s="18" t="s">
        <v>415</v>
      </c>
      <c r="BM209" s="228" t="s">
        <v>816</v>
      </c>
    </row>
    <row r="210" s="2" customFormat="1">
      <c r="A210" s="39"/>
      <c r="B210" s="40"/>
      <c r="C210" s="41"/>
      <c r="D210" s="230" t="s">
        <v>417</v>
      </c>
      <c r="E210" s="41"/>
      <c r="F210" s="231" t="s">
        <v>815</v>
      </c>
      <c r="G210" s="41"/>
      <c r="H210" s="41"/>
      <c r="I210" s="156"/>
      <c r="J210" s="41"/>
      <c r="K210" s="41"/>
      <c r="L210" s="45"/>
      <c r="M210" s="232"/>
      <c r="N210" s="233"/>
      <c r="O210" s="92"/>
      <c r="P210" s="92"/>
      <c r="Q210" s="92"/>
      <c r="R210" s="92"/>
      <c r="S210" s="92"/>
      <c r="T210" s="93"/>
      <c r="U210" s="39"/>
      <c r="V210" s="39"/>
      <c r="W210" s="39"/>
      <c r="X210" s="39"/>
      <c r="Y210" s="39"/>
      <c r="Z210" s="39"/>
      <c r="AA210" s="39"/>
      <c r="AB210" s="39"/>
      <c r="AC210" s="39"/>
      <c r="AD210" s="39"/>
      <c r="AE210" s="39"/>
      <c r="AT210" s="18" t="s">
        <v>417</v>
      </c>
      <c r="AU210" s="18" t="s">
        <v>86</v>
      </c>
    </row>
    <row r="211" s="2" customFormat="1">
      <c r="A211" s="39"/>
      <c r="B211" s="40"/>
      <c r="C211" s="41"/>
      <c r="D211" s="230" t="s">
        <v>722</v>
      </c>
      <c r="E211" s="41"/>
      <c r="F211" s="268" t="s">
        <v>757</v>
      </c>
      <c r="G211" s="41"/>
      <c r="H211" s="41"/>
      <c r="I211" s="156"/>
      <c r="J211" s="41"/>
      <c r="K211" s="41"/>
      <c r="L211" s="45"/>
      <c r="M211" s="232"/>
      <c r="N211" s="233"/>
      <c r="O211" s="92"/>
      <c r="P211" s="92"/>
      <c r="Q211" s="92"/>
      <c r="R211" s="92"/>
      <c r="S211" s="92"/>
      <c r="T211" s="93"/>
      <c r="U211" s="39"/>
      <c r="V211" s="39"/>
      <c r="W211" s="39"/>
      <c r="X211" s="39"/>
      <c r="Y211" s="39"/>
      <c r="Z211" s="39"/>
      <c r="AA211" s="39"/>
      <c r="AB211" s="39"/>
      <c r="AC211" s="39"/>
      <c r="AD211" s="39"/>
      <c r="AE211" s="39"/>
      <c r="AT211" s="18" t="s">
        <v>722</v>
      </c>
      <c r="AU211" s="18" t="s">
        <v>86</v>
      </c>
    </row>
    <row r="212" s="13" customFormat="1">
      <c r="A212" s="13"/>
      <c r="B212" s="277"/>
      <c r="C212" s="278"/>
      <c r="D212" s="230" t="s">
        <v>758</v>
      </c>
      <c r="E212" s="279" t="s">
        <v>1</v>
      </c>
      <c r="F212" s="280" t="s">
        <v>817</v>
      </c>
      <c r="G212" s="278"/>
      <c r="H212" s="281">
        <v>2.1600000000000001</v>
      </c>
      <c r="I212" s="282"/>
      <c r="J212" s="278"/>
      <c r="K212" s="278"/>
      <c r="L212" s="283"/>
      <c r="M212" s="284"/>
      <c r="N212" s="285"/>
      <c r="O212" s="285"/>
      <c r="P212" s="285"/>
      <c r="Q212" s="285"/>
      <c r="R212" s="285"/>
      <c r="S212" s="285"/>
      <c r="T212" s="286"/>
      <c r="U212" s="13"/>
      <c r="V212" s="13"/>
      <c r="W212" s="13"/>
      <c r="X212" s="13"/>
      <c r="Y212" s="13"/>
      <c r="Z212" s="13"/>
      <c r="AA212" s="13"/>
      <c r="AB212" s="13"/>
      <c r="AC212" s="13"/>
      <c r="AD212" s="13"/>
      <c r="AE212" s="13"/>
      <c r="AT212" s="287" t="s">
        <v>758</v>
      </c>
      <c r="AU212" s="287" t="s">
        <v>86</v>
      </c>
      <c r="AV212" s="13" t="s">
        <v>86</v>
      </c>
      <c r="AW212" s="13" t="s">
        <v>33</v>
      </c>
      <c r="AX212" s="13" t="s">
        <v>76</v>
      </c>
      <c r="AY212" s="287" t="s">
        <v>414</v>
      </c>
    </row>
    <row r="213" s="13" customFormat="1">
      <c r="A213" s="13"/>
      <c r="B213" s="277"/>
      <c r="C213" s="278"/>
      <c r="D213" s="230" t="s">
        <v>758</v>
      </c>
      <c r="E213" s="279" t="s">
        <v>1</v>
      </c>
      <c r="F213" s="280" t="s">
        <v>818</v>
      </c>
      <c r="G213" s="278"/>
      <c r="H213" s="281">
        <v>2.1000000000000001</v>
      </c>
      <c r="I213" s="282"/>
      <c r="J213" s="278"/>
      <c r="K213" s="278"/>
      <c r="L213" s="283"/>
      <c r="M213" s="284"/>
      <c r="N213" s="285"/>
      <c r="O213" s="285"/>
      <c r="P213" s="285"/>
      <c r="Q213" s="285"/>
      <c r="R213" s="285"/>
      <c r="S213" s="285"/>
      <c r="T213" s="286"/>
      <c r="U213" s="13"/>
      <c r="V213" s="13"/>
      <c r="W213" s="13"/>
      <c r="X213" s="13"/>
      <c r="Y213" s="13"/>
      <c r="Z213" s="13"/>
      <c r="AA213" s="13"/>
      <c r="AB213" s="13"/>
      <c r="AC213" s="13"/>
      <c r="AD213" s="13"/>
      <c r="AE213" s="13"/>
      <c r="AT213" s="287" t="s">
        <v>758</v>
      </c>
      <c r="AU213" s="287" t="s">
        <v>86</v>
      </c>
      <c r="AV213" s="13" t="s">
        <v>86</v>
      </c>
      <c r="AW213" s="13" t="s">
        <v>33</v>
      </c>
      <c r="AX213" s="13" t="s">
        <v>76</v>
      </c>
      <c r="AY213" s="287" t="s">
        <v>414</v>
      </c>
    </row>
    <row r="214" s="14" customFormat="1">
      <c r="A214" s="14"/>
      <c r="B214" s="288"/>
      <c r="C214" s="289"/>
      <c r="D214" s="230" t="s">
        <v>758</v>
      </c>
      <c r="E214" s="290" t="s">
        <v>1</v>
      </c>
      <c r="F214" s="291" t="s">
        <v>760</v>
      </c>
      <c r="G214" s="289"/>
      <c r="H214" s="292">
        <v>4.2599999999999998</v>
      </c>
      <c r="I214" s="293"/>
      <c r="J214" s="289"/>
      <c r="K214" s="289"/>
      <c r="L214" s="294"/>
      <c r="M214" s="295"/>
      <c r="N214" s="296"/>
      <c r="O214" s="296"/>
      <c r="P214" s="296"/>
      <c r="Q214" s="296"/>
      <c r="R214" s="296"/>
      <c r="S214" s="296"/>
      <c r="T214" s="297"/>
      <c r="U214" s="14"/>
      <c r="V214" s="14"/>
      <c r="W214" s="14"/>
      <c r="X214" s="14"/>
      <c r="Y214" s="14"/>
      <c r="Z214" s="14"/>
      <c r="AA214" s="14"/>
      <c r="AB214" s="14"/>
      <c r="AC214" s="14"/>
      <c r="AD214" s="14"/>
      <c r="AE214" s="14"/>
      <c r="AT214" s="298" t="s">
        <v>758</v>
      </c>
      <c r="AU214" s="298" t="s">
        <v>86</v>
      </c>
      <c r="AV214" s="14" t="s">
        <v>415</v>
      </c>
      <c r="AW214" s="14" t="s">
        <v>33</v>
      </c>
      <c r="AX214" s="14" t="s">
        <v>84</v>
      </c>
      <c r="AY214" s="298" t="s">
        <v>414</v>
      </c>
    </row>
    <row r="215" s="2" customFormat="1" ht="21.75" customHeight="1">
      <c r="A215" s="39"/>
      <c r="B215" s="40"/>
      <c r="C215" s="234" t="s">
        <v>8</v>
      </c>
      <c r="D215" s="234" t="s">
        <v>443</v>
      </c>
      <c r="E215" s="235" t="s">
        <v>819</v>
      </c>
      <c r="F215" s="236" t="s">
        <v>820</v>
      </c>
      <c r="G215" s="237" t="s">
        <v>632</v>
      </c>
      <c r="H215" s="238">
        <v>54.796999999999997</v>
      </c>
      <c r="I215" s="239"/>
      <c r="J215" s="240">
        <f>ROUND(I215*H215,2)</f>
        <v>0</v>
      </c>
      <c r="K215" s="236" t="s">
        <v>720</v>
      </c>
      <c r="L215" s="45"/>
      <c r="M215" s="241" t="s">
        <v>1</v>
      </c>
      <c r="N215" s="242" t="s">
        <v>41</v>
      </c>
      <c r="O215" s="92"/>
      <c r="P215" s="226">
        <f>O215*H215</f>
        <v>0</v>
      </c>
      <c r="Q215" s="226">
        <v>0</v>
      </c>
      <c r="R215" s="226">
        <f>Q215*H215</f>
        <v>0</v>
      </c>
      <c r="S215" s="226">
        <v>0</v>
      </c>
      <c r="T215" s="227">
        <f>S215*H215</f>
        <v>0</v>
      </c>
      <c r="U215" s="39"/>
      <c r="V215" s="39"/>
      <c r="W215" s="39"/>
      <c r="X215" s="39"/>
      <c r="Y215" s="39"/>
      <c r="Z215" s="39"/>
      <c r="AA215" s="39"/>
      <c r="AB215" s="39"/>
      <c r="AC215" s="39"/>
      <c r="AD215" s="39"/>
      <c r="AE215" s="39"/>
      <c r="AR215" s="228" t="s">
        <v>415</v>
      </c>
      <c r="AT215" s="228" t="s">
        <v>443</v>
      </c>
      <c r="AU215" s="228" t="s">
        <v>86</v>
      </c>
      <c r="AY215" s="18" t="s">
        <v>414</v>
      </c>
      <c r="BE215" s="229">
        <f>IF(N215="základní",J215,0)</f>
        <v>0</v>
      </c>
      <c r="BF215" s="229">
        <f>IF(N215="snížená",J215,0)</f>
        <v>0</v>
      </c>
      <c r="BG215" s="229">
        <f>IF(N215="zákl. přenesená",J215,0)</f>
        <v>0</v>
      </c>
      <c r="BH215" s="229">
        <f>IF(N215="sníž. přenesená",J215,0)</f>
        <v>0</v>
      </c>
      <c r="BI215" s="229">
        <f>IF(N215="nulová",J215,0)</f>
        <v>0</v>
      </c>
      <c r="BJ215" s="18" t="s">
        <v>84</v>
      </c>
      <c r="BK215" s="229">
        <f>ROUND(I215*H215,2)</f>
        <v>0</v>
      </c>
      <c r="BL215" s="18" t="s">
        <v>415</v>
      </c>
      <c r="BM215" s="228" t="s">
        <v>821</v>
      </c>
    </row>
    <row r="216" s="2" customFormat="1">
      <c r="A216" s="39"/>
      <c r="B216" s="40"/>
      <c r="C216" s="41"/>
      <c r="D216" s="230" t="s">
        <v>417</v>
      </c>
      <c r="E216" s="41"/>
      <c r="F216" s="231" t="s">
        <v>820</v>
      </c>
      <c r="G216" s="41"/>
      <c r="H216" s="41"/>
      <c r="I216" s="156"/>
      <c r="J216" s="41"/>
      <c r="K216" s="41"/>
      <c r="L216" s="45"/>
      <c r="M216" s="232"/>
      <c r="N216" s="233"/>
      <c r="O216" s="92"/>
      <c r="P216" s="92"/>
      <c r="Q216" s="92"/>
      <c r="R216" s="92"/>
      <c r="S216" s="92"/>
      <c r="T216" s="93"/>
      <c r="U216" s="39"/>
      <c r="V216" s="39"/>
      <c r="W216" s="39"/>
      <c r="X216" s="39"/>
      <c r="Y216" s="39"/>
      <c r="Z216" s="39"/>
      <c r="AA216" s="39"/>
      <c r="AB216" s="39"/>
      <c r="AC216" s="39"/>
      <c r="AD216" s="39"/>
      <c r="AE216" s="39"/>
      <c r="AT216" s="18" t="s">
        <v>417</v>
      </c>
      <c r="AU216" s="18" t="s">
        <v>86</v>
      </c>
    </row>
    <row r="217" s="2" customFormat="1">
      <c r="A217" s="39"/>
      <c r="B217" s="40"/>
      <c r="C217" s="41"/>
      <c r="D217" s="230" t="s">
        <v>722</v>
      </c>
      <c r="E217" s="41"/>
      <c r="F217" s="268" t="s">
        <v>757</v>
      </c>
      <c r="G217" s="41"/>
      <c r="H217" s="41"/>
      <c r="I217" s="156"/>
      <c r="J217" s="41"/>
      <c r="K217" s="41"/>
      <c r="L217" s="45"/>
      <c r="M217" s="232"/>
      <c r="N217" s="233"/>
      <c r="O217" s="92"/>
      <c r="P217" s="92"/>
      <c r="Q217" s="92"/>
      <c r="R217" s="92"/>
      <c r="S217" s="92"/>
      <c r="T217" s="93"/>
      <c r="U217" s="39"/>
      <c r="V217" s="39"/>
      <c r="W217" s="39"/>
      <c r="X217" s="39"/>
      <c r="Y217" s="39"/>
      <c r="Z217" s="39"/>
      <c r="AA217" s="39"/>
      <c r="AB217" s="39"/>
      <c r="AC217" s="39"/>
      <c r="AD217" s="39"/>
      <c r="AE217" s="39"/>
      <c r="AT217" s="18" t="s">
        <v>722</v>
      </c>
      <c r="AU217" s="18" t="s">
        <v>86</v>
      </c>
    </row>
    <row r="218" s="13" customFormat="1">
      <c r="A218" s="13"/>
      <c r="B218" s="277"/>
      <c r="C218" s="278"/>
      <c r="D218" s="230" t="s">
        <v>758</v>
      </c>
      <c r="E218" s="279" t="s">
        <v>1</v>
      </c>
      <c r="F218" s="280" t="s">
        <v>822</v>
      </c>
      <c r="G218" s="278"/>
      <c r="H218" s="281">
        <v>11.25</v>
      </c>
      <c r="I218" s="282"/>
      <c r="J218" s="278"/>
      <c r="K218" s="278"/>
      <c r="L218" s="283"/>
      <c r="M218" s="284"/>
      <c r="N218" s="285"/>
      <c r="O218" s="285"/>
      <c r="P218" s="285"/>
      <c r="Q218" s="285"/>
      <c r="R218" s="285"/>
      <c r="S218" s="285"/>
      <c r="T218" s="286"/>
      <c r="U218" s="13"/>
      <c r="V218" s="13"/>
      <c r="W218" s="13"/>
      <c r="X218" s="13"/>
      <c r="Y218" s="13"/>
      <c r="Z218" s="13"/>
      <c r="AA218" s="13"/>
      <c r="AB218" s="13"/>
      <c r="AC218" s="13"/>
      <c r="AD218" s="13"/>
      <c r="AE218" s="13"/>
      <c r="AT218" s="287" t="s">
        <v>758</v>
      </c>
      <c r="AU218" s="287" t="s">
        <v>86</v>
      </c>
      <c r="AV218" s="13" t="s">
        <v>86</v>
      </c>
      <c r="AW218" s="13" t="s">
        <v>33</v>
      </c>
      <c r="AX218" s="13" t="s">
        <v>76</v>
      </c>
      <c r="AY218" s="287" t="s">
        <v>414</v>
      </c>
    </row>
    <row r="219" s="13" customFormat="1">
      <c r="A219" s="13"/>
      <c r="B219" s="277"/>
      <c r="C219" s="278"/>
      <c r="D219" s="230" t="s">
        <v>758</v>
      </c>
      <c r="E219" s="279" t="s">
        <v>1</v>
      </c>
      <c r="F219" s="280" t="s">
        <v>823</v>
      </c>
      <c r="G219" s="278"/>
      <c r="H219" s="281">
        <v>40.606999999999999</v>
      </c>
      <c r="I219" s="282"/>
      <c r="J219" s="278"/>
      <c r="K219" s="278"/>
      <c r="L219" s="283"/>
      <c r="M219" s="284"/>
      <c r="N219" s="285"/>
      <c r="O219" s="285"/>
      <c r="P219" s="285"/>
      <c r="Q219" s="285"/>
      <c r="R219" s="285"/>
      <c r="S219" s="285"/>
      <c r="T219" s="286"/>
      <c r="U219" s="13"/>
      <c r="V219" s="13"/>
      <c r="W219" s="13"/>
      <c r="X219" s="13"/>
      <c r="Y219" s="13"/>
      <c r="Z219" s="13"/>
      <c r="AA219" s="13"/>
      <c r="AB219" s="13"/>
      <c r="AC219" s="13"/>
      <c r="AD219" s="13"/>
      <c r="AE219" s="13"/>
      <c r="AT219" s="287" t="s">
        <v>758</v>
      </c>
      <c r="AU219" s="287" t="s">
        <v>86</v>
      </c>
      <c r="AV219" s="13" t="s">
        <v>86</v>
      </c>
      <c r="AW219" s="13" t="s">
        <v>33</v>
      </c>
      <c r="AX219" s="13" t="s">
        <v>76</v>
      </c>
      <c r="AY219" s="287" t="s">
        <v>414</v>
      </c>
    </row>
    <row r="220" s="13" customFormat="1">
      <c r="A220" s="13"/>
      <c r="B220" s="277"/>
      <c r="C220" s="278"/>
      <c r="D220" s="230" t="s">
        <v>758</v>
      </c>
      <c r="E220" s="279" t="s">
        <v>1</v>
      </c>
      <c r="F220" s="280" t="s">
        <v>824</v>
      </c>
      <c r="G220" s="278"/>
      <c r="H220" s="281">
        <v>0.14999999999999999</v>
      </c>
      <c r="I220" s="282"/>
      <c r="J220" s="278"/>
      <c r="K220" s="278"/>
      <c r="L220" s="283"/>
      <c r="M220" s="284"/>
      <c r="N220" s="285"/>
      <c r="O220" s="285"/>
      <c r="P220" s="285"/>
      <c r="Q220" s="285"/>
      <c r="R220" s="285"/>
      <c r="S220" s="285"/>
      <c r="T220" s="286"/>
      <c r="U220" s="13"/>
      <c r="V220" s="13"/>
      <c r="W220" s="13"/>
      <c r="X220" s="13"/>
      <c r="Y220" s="13"/>
      <c r="Z220" s="13"/>
      <c r="AA220" s="13"/>
      <c r="AB220" s="13"/>
      <c r="AC220" s="13"/>
      <c r="AD220" s="13"/>
      <c r="AE220" s="13"/>
      <c r="AT220" s="287" t="s">
        <v>758</v>
      </c>
      <c r="AU220" s="287" t="s">
        <v>86</v>
      </c>
      <c r="AV220" s="13" t="s">
        <v>86</v>
      </c>
      <c r="AW220" s="13" t="s">
        <v>33</v>
      </c>
      <c r="AX220" s="13" t="s">
        <v>76</v>
      </c>
      <c r="AY220" s="287" t="s">
        <v>414</v>
      </c>
    </row>
    <row r="221" s="13" customFormat="1">
      <c r="A221" s="13"/>
      <c r="B221" s="277"/>
      <c r="C221" s="278"/>
      <c r="D221" s="230" t="s">
        <v>758</v>
      </c>
      <c r="E221" s="279" t="s">
        <v>1</v>
      </c>
      <c r="F221" s="280" t="s">
        <v>825</v>
      </c>
      <c r="G221" s="278"/>
      <c r="H221" s="281">
        <v>0.78000000000000003</v>
      </c>
      <c r="I221" s="282"/>
      <c r="J221" s="278"/>
      <c r="K221" s="278"/>
      <c r="L221" s="283"/>
      <c r="M221" s="284"/>
      <c r="N221" s="285"/>
      <c r="O221" s="285"/>
      <c r="P221" s="285"/>
      <c r="Q221" s="285"/>
      <c r="R221" s="285"/>
      <c r="S221" s="285"/>
      <c r="T221" s="286"/>
      <c r="U221" s="13"/>
      <c r="V221" s="13"/>
      <c r="W221" s="13"/>
      <c r="X221" s="13"/>
      <c r="Y221" s="13"/>
      <c r="Z221" s="13"/>
      <c r="AA221" s="13"/>
      <c r="AB221" s="13"/>
      <c r="AC221" s="13"/>
      <c r="AD221" s="13"/>
      <c r="AE221" s="13"/>
      <c r="AT221" s="287" t="s">
        <v>758</v>
      </c>
      <c r="AU221" s="287" t="s">
        <v>86</v>
      </c>
      <c r="AV221" s="13" t="s">
        <v>86</v>
      </c>
      <c r="AW221" s="13" t="s">
        <v>33</v>
      </c>
      <c r="AX221" s="13" t="s">
        <v>76</v>
      </c>
      <c r="AY221" s="287" t="s">
        <v>414</v>
      </c>
    </row>
    <row r="222" s="13" customFormat="1">
      <c r="A222" s="13"/>
      <c r="B222" s="277"/>
      <c r="C222" s="278"/>
      <c r="D222" s="230" t="s">
        <v>758</v>
      </c>
      <c r="E222" s="279" t="s">
        <v>1</v>
      </c>
      <c r="F222" s="280" t="s">
        <v>826</v>
      </c>
      <c r="G222" s="278"/>
      <c r="H222" s="281">
        <v>0.83999999999999997</v>
      </c>
      <c r="I222" s="282"/>
      <c r="J222" s="278"/>
      <c r="K222" s="278"/>
      <c r="L222" s="283"/>
      <c r="M222" s="284"/>
      <c r="N222" s="285"/>
      <c r="O222" s="285"/>
      <c r="P222" s="285"/>
      <c r="Q222" s="285"/>
      <c r="R222" s="285"/>
      <c r="S222" s="285"/>
      <c r="T222" s="286"/>
      <c r="U222" s="13"/>
      <c r="V222" s="13"/>
      <c r="W222" s="13"/>
      <c r="X222" s="13"/>
      <c r="Y222" s="13"/>
      <c r="Z222" s="13"/>
      <c r="AA222" s="13"/>
      <c r="AB222" s="13"/>
      <c r="AC222" s="13"/>
      <c r="AD222" s="13"/>
      <c r="AE222" s="13"/>
      <c r="AT222" s="287" t="s">
        <v>758</v>
      </c>
      <c r="AU222" s="287" t="s">
        <v>86</v>
      </c>
      <c r="AV222" s="13" t="s">
        <v>86</v>
      </c>
      <c r="AW222" s="13" t="s">
        <v>33</v>
      </c>
      <c r="AX222" s="13" t="s">
        <v>76</v>
      </c>
      <c r="AY222" s="287" t="s">
        <v>414</v>
      </c>
    </row>
    <row r="223" s="13" customFormat="1">
      <c r="A223" s="13"/>
      <c r="B223" s="277"/>
      <c r="C223" s="278"/>
      <c r="D223" s="230" t="s">
        <v>758</v>
      </c>
      <c r="E223" s="279" t="s">
        <v>1</v>
      </c>
      <c r="F223" s="280" t="s">
        <v>827</v>
      </c>
      <c r="G223" s="278"/>
      <c r="H223" s="281">
        <v>1.1699999999999999</v>
      </c>
      <c r="I223" s="282"/>
      <c r="J223" s="278"/>
      <c r="K223" s="278"/>
      <c r="L223" s="283"/>
      <c r="M223" s="284"/>
      <c r="N223" s="285"/>
      <c r="O223" s="285"/>
      <c r="P223" s="285"/>
      <c r="Q223" s="285"/>
      <c r="R223" s="285"/>
      <c r="S223" s="285"/>
      <c r="T223" s="286"/>
      <c r="U223" s="13"/>
      <c r="V223" s="13"/>
      <c r="W223" s="13"/>
      <c r="X223" s="13"/>
      <c r="Y223" s="13"/>
      <c r="Z223" s="13"/>
      <c r="AA223" s="13"/>
      <c r="AB223" s="13"/>
      <c r="AC223" s="13"/>
      <c r="AD223" s="13"/>
      <c r="AE223" s="13"/>
      <c r="AT223" s="287" t="s">
        <v>758</v>
      </c>
      <c r="AU223" s="287" t="s">
        <v>86</v>
      </c>
      <c r="AV223" s="13" t="s">
        <v>86</v>
      </c>
      <c r="AW223" s="13" t="s">
        <v>33</v>
      </c>
      <c r="AX223" s="13" t="s">
        <v>76</v>
      </c>
      <c r="AY223" s="287" t="s">
        <v>414</v>
      </c>
    </row>
    <row r="224" s="14" customFormat="1">
      <c r="A224" s="14"/>
      <c r="B224" s="288"/>
      <c r="C224" s="289"/>
      <c r="D224" s="230" t="s">
        <v>758</v>
      </c>
      <c r="E224" s="290" t="s">
        <v>1</v>
      </c>
      <c r="F224" s="291" t="s">
        <v>760</v>
      </c>
      <c r="G224" s="289"/>
      <c r="H224" s="292">
        <v>54.797000000000004</v>
      </c>
      <c r="I224" s="293"/>
      <c r="J224" s="289"/>
      <c r="K224" s="289"/>
      <c r="L224" s="294"/>
      <c r="M224" s="295"/>
      <c r="N224" s="296"/>
      <c r="O224" s="296"/>
      <c r="P224" s="296"/>
      <c r="Q224" s="296"/>
      <c r="R224" s="296"/>
      <c r="S224" s="296"/>
      <c r="T224" s="297"/>
      <c r="U224" s="14"/>
      <c r="V224" s="14"/>
      <c r="W224" s="14"/>
      <c r="X224" s="14"/>
      <c r="Y224" s="14"/>
      <c r="Z224" s="14"/>
      <c r="AA224" s="14"/>
      <c r="AB224" s="14"/>
      <c r="AC224" s="14"/>
      <c r="AD224" s="14"/>
      <c r="AE224" s="14"/>
      <c r="AT224" s="298" t="s">
        <v>758</v>
      </c>
      <c r="AU224" s="298" t="s">
        <v>86</v>
      </c>
      <c r="AV224" s="14" t="s">
        <v>415</v>
      </c>
      <c r="AW224" s="14" t="s">
        <v>33</v>
      </c>
      <c r="AX224" s="14" t="s">
        <v>84</v>
      </c>
      <c r="AY224" s="298" t="s">
        <v>414</v>
      </c>
    </row>
    <row r="225" s="2" customFormat="1" ht="33" customHeight="1">
      <c r="A225" s="39"/>
      <c r="B225" s="40"/>
      <c r="C225" s="234" t="s">
        <v>470</v>
      </c>
      <c r="D225" s="234" t="s">
        <v>443</v>
      </c>
      <c r="E225" s="235" t="s">
        <v>828</v>
      </c>
      <c r="F225" s="236" t="s">
        <v>829</v>
      </c>
      <c r="G225" s="237" t="s">
        <v>632</v>
      </c>
      <c r="H225" s="238">
        <v>4.2599999999999998</v>
      </c>
      <c r="I225" s="239"/>
      <c r="J225" s="240">
        <f>ROUND(I225*H225,2)</f>
        <v>0</v>
      </c>
      <c r="K225" s="236" t="s">
        <v>720</v>
      </c>
      <c r="L225" s="45"/>
      <c r="M225" s="241" t="s">
        <v>1</v>
      </c>
      <c r="N225" s="242" t="s">
        <v>41</v>
      </c>
      <c r="O225" s="92"/>
      <c r="P225" s="226">
        <f>O225*H225</f>
        <v>0</v>
      </c>
      <c r="Q225" s="226">
        <v>0</v>
      </c>
      <c r="R225" s="226">
        <f>Q225*H225</f>
        <v>0</v>
      </c>
      <c r="S225" s="226">
        <v>0</v>
      </c>
      <c r="T225" s="227">
        <f>S225*H225</f>
        <v>0</v>
      </c>
      <c r="U225" s="39"/>
      <c r="V225" s="39"/>
      <c r="W225" s="39"/>
      <c r="X225" s="39"/>
      <c r="Y225" s="39"/>
      <c r="Z225" s="39"/>
      <c r="AA225" s="39"/>
      <c r="AB225" s="39"/>
      <c r="AC225" s="39"/>
      <c r="AD225" s="39"/>
      <c r="AE225" s="39"/>
      <c r="AR225" s="228" t="s">
        <v>415</v>
      </c>
      <c r="AT225" s="228" t="s">
        <v>443</v>
      </c>
      <c r="AU225" s="228" t="s">
        <v>86</v>
      </c>
      <c r="AY225" s="18" t="s">
        <v>414</v>
      </c>
      <c r="BE225" s="229">
        <f>IF(N225="základní",J225,0)</f>
        <v>0</v>
      </c>
      <c r="BF225" s="229">
        <f>IF(N225="snížená",J225,0)</f>
        <v>0</v>
      </c>
      <c r="BG225" s="229">
        <f>IF(N225="zákl. přenesená",J225,0)</f>
        <v>0</v>
      </c>
      <c r="BH225" s="229">
        <f>IF(N225="sníž. přenesená",J225,0)</f>
        <v>0</v>
      </c>
      <c r="BI225" s="229">
        <f>IF(N225="nulová",J225,0)</f>
        <v>0</v>
      </c>
      <c r="BJ225" s="18" t="s">
        <v>84</v>
      </c>
      <c r="BK225" s="229">
        <f>ROUND(I225*H225,2)</f>
        <v>0</v>
      </c>
      <c r="BL225" s="18" t="s">
        <v>415</v>
      </c>
      <c r="BM225" s="228" t="s">
        <v>830</v>
      </c>
    </row>
    <row r="226" s="2" customFormat="1">
      <c r="A226" s="39"/>
      <c r="B226" s="40"/>
      <c r="C226" s="41"/>
      <c r="D226" s="230" t="s">
        <v>417</v>
      </c>
      <c r="E226" s="41"/>
      <c r="F226" s="231" t="s">
        <v>829</v>
      </c>
      <c r="G226" s="41"/>
      <c r="H226" s="41"/>
      <c r="I226" s="156"/>
      <c r="J226" s="41"/>
      <c r="K226" s="41"/>
      <c r="L226" s="45"/>
      <c r="M226" s="232"/>
      <c r="N226" s="233"/>
      <c r="O226" s="92"/>
      <c r="P226" s="92"/>
      <c r="Q226" s="92"/>
      <c r="R226" s="92"/>
      <c r="S226" s="92"/>
      <c r="T226" s="93"/>
      <c r="U226" s="39"/>
      <c r="V226" s="39"/>
      <c r="W226" s="39"/>
      <c r="X226" s="39"/>
      <c r="Y226" s="39"/>
      <c r="Z226" s="39"/>
      <c r="AA226" s="39"/>
      <c r="AB226" s="39"/>
      <c r="AC226" s="39"/>
      <c r="AD226" s="39"/>
      <c r="AE226" s="39"/>
      <c r="AT226" s="18" t="s">
        <v>417</v>
      </c>
      <c r="AU226" s="18" t="s">
        <v>86</v>
      </c>
    </row>
    <row r="227" s="2" customFormat="1">
      <c r="A227" s="39"/>
      <c r="B227" s="40"/>
      <c r="C227" s="41"/>
      <c r="D227" s="230" t="s">
        <v>722</v>
      </c>
      <c r="E227" s="41"/>
      <c r="F227" s="268" t="s">
        <v>757</v>
      </c>
      <c r="G227" s="41"/>
      <c r="H227" s="41"/>
      <c r="I227" s="156"/>
      <c r="J227" s="41"/>
      <c r="K227" s="41"/>
      <c r="L227" s="45"/>
      <c r="M227" s="232"/>
      <c r="N227" s="233"/>
      <c r="O227" s="92"/>
      <c r="P227" s="92"/>
      <c r="Q227" s="92"/>
      <c r="R227" s="92"/>
      <c r="S227" s="92"/>
      <c r="T227" s="93"/>
      <c r="U227" s="39"/>
      <c r="V227" s="39"/>
      <c r="W227" s="39"/>
      <c r="X227" s="39"/>
      <c r="Y227" s="39"/>
      <c r="Z227" s="39"/>
      <c r="AA227" s="39"/>
      <c r="AB227" s="39"/>
      <c r="AC227" s="39"/>
      <c r="AD227" s="39"/>
      <c r="AE227" s="39"/>
      <c r="AT227" s="18" t="s">
        <v>722</v>
      </c>
      <c r="AU227" s="18" t="s">
        <v>86</v>
      </c>
    </row>
    <row r="228" s="13" customFormat="1">
      <c r="A228" s="13"/>
      <c r="B228" s="277"/>
      <c r="C228" s="278"/>
      <c r="D228" s="230" t="s">
        <v>758</v>
      </c>
      <c r="E228" s="279" t="s">
        <v>1</v>
      </c>
      <c r="F228" s="280" t="s">
        <v>817</v>
      </c>
      <c r="G228" s="278"/>
      <c r="H228" s="281">
        <v>2.1600000000000001</v>
      </c>
      <c r="I228" s="282"/>
      <c r="J228" s="278"/>
      <c r="K228" s="278"/>
      <c r="L228" s="283"/>
      <c r="M228" s="284"/>
      <c r="N228" s="285"/>
      <c r="O228" s="285"/>
      <c r="P228" s="285"/>
      <c r="Q228" s="285"/>
      <c r="R228" s="285"/>
      <c r="S228" s="285"/>
      <c r="T228" s="286"/>
      <c r="U228" s="13"/>
      <c r="V228" s="13"/>
      <c r="W228" s="13"/>
      <c r="X228" s="13"/>
      <c r="Y228" s="13"/>
      <c r="Z228" s="13"/>
      <c r="AA228" s="13"/>
      <c r="AB228" s="13"/>
      <c r="AC228" s="13"/>
      <c r="AD228" s="13"/>
      <c r="AE228" s="13"/>
      <c r="AT228" s="287" t="s">
        <v>758</v>
      </c>
      <c r="AU228" s="287" t="s">
        <v>86</v>
      </c>
      <c r="AV228" s="13" t="s">
        <v>86</v>
      </c>
      <c r="AW228" s="13" t="s">
        <v>33</v>
      </c>
      <c r="AX228" s="13" t="s">
        <v>76</v>
      </c>
      <c r="AY228" s="287" t="s">
        <v>414</v>
      </c>
    </row>
    <row r="229" s="13" customFormat="1">
      <c r="A229" s="13"/>
      <c r="B229" s="277"/>
      <c r="C229" s="278"/>
      <c r="D229" s="230" t="s">
        <v>758</v>
      </c>
      <c r="E229" s="279" t="s">
        <v>1</v>
      </c>
      <c r="F229" s="280" t="s">
        <v>818</v>
      </c>
      <c r="G229" s="278"/>
      <c r="H229" s="281">
        <v>2.1000000000000001</v>
      </c>
      <c r="I229" s="282"/>
      <c r="J229" s="278"/>
      <c r="K229" s="278"/>
      <c r="L229" s="283"/>
      <c r="M229" s="284"/>
      <c r="N229" s="285"/>
      <c r="O229" s="285"/>
      <c r="P229" s="285"/>
      <c r="Q229" s="285"/>
      <c r="R229" s="285"/>
      <c r="S229" s="285"/>
      <c r="T229" s="286"/>
      <c r="U229" s="13"/>
      <c r="V229" s="13"/>
      <c r="W229" s="13"/>
      <c r="X229" s="13"/>
      <c r="Y229" s="13"/>
      <c r="Z229" s="13"/>
      <c r="AA229" s="13"/>
      <c r="AB229" s="13"/>
      <c r="AC229" s="13"/>
      <c r="AD229" s="13"/>
      <c r="AE229" s="13"/>
      <c r="AT229" s="287" t="s">
        <v>758</v>
      </c>
      <c r="AU229" s="287" t="s">
        <v>86</v>
      </c>
      <c r="AV229" s="13" t="s">
        <v>86</v>
      </c>
      <c r="AW229" s="13" t="s">
        <v>33</v>
      </c>
      <c r="AX229" s="13" t="s">
        <v>76</v>
      </c>
      <c r="AY229" s="287" t="s">
        <v>414</v>
      </c>
    </row>
    <row r="230" s="14" customFormat="1">
      <c r="A230" s="14"/>
      <c r="B230" s="288"/>
      <c r="C230" s="289"/>
      <c r="D230" s="230" t="s">
        <v>758</v>
      </c>
      <c r="E230" s="290" t="s">
        <v>1</v>
      </c>
      <c r="F230" s="291" t="s">
        <v>760</v>
      </c>
      <c r="G230" s="289"/>
      <c r="H230" s="292">
        <v>4.2599999999999998</v>
      </c>
      <c r="I230" s="293"/>
      <c r="J230" s="289"/>
      <c r="K230" s="289"/>
      <c r="L230" s="294"/>
      <c r="M230" s="295"/>
      <c r="N230" s="296"/>
      <c r="O230" s="296"/>
      <c r="P230" s="296"/>
      <c r="Q230" s="296"/>
      <c r="R230" s="296"/>
      <c r="S230" s="296"/>
      <c r="T230" s="297"/>
      <c r="U230" s="14"/>
      <c r="V230" s="14"/>
      <c r="W230" s="14"/>
      <c r="X230" s="14"/>
      <c r="Y230" s="14"/>
      <c r="Z230" s="14"/>
      <c r="AA230" s="14"/>
      <c r="AB230" s="14"/>
      <c r="AC230" s="14"/>
      <c r="AD230" s="14"/>
      <c r="AE230" s="14"/>
      <c r="AT230" s="298" t="s">
        <v>758</v>
      </c>
      <c r="AU230" s="298" t="s">
        <v>86</v>
      </c>
      <c r="AV230" s="14" t="s">
        <v>415</v>
      </c>
      <c r="AW230" s="14" t="s">
        <v>33</v>
      </c>
      <c r="AX230" s="14" t="s">
        <v>84</v>
      </c>
      <c r="AY230" s="298" t="s">
        <v>414</v>
      </c>
    </row>
    <row r="231" s="2" customFormat="1" ht="33" customHeight="1">
      <c r="A231" s="39"/>
      <c r="B231" s="40"/>
      <c r="C231" s="234" t="s">
        <v>475</v>
      </c>
      <c r="D231" s="234" t="s">
        <v>443</v>
      </c>
      <c r="E231" s="235" t="s">
        <v>831</v>
      </c>
      <c r="F231" s="236" t="s">
        <v>832</v>
      </c>
      <c r="G231" s="237" t="s">
        <v>632</v>
      </c>
      <c r="H231" s="238">
        <v>157.77500000000001</v>
      </c>
      <c r="I231" s="239"/>
      <c r="J231" s="240">
        <f>ROUND(I231*H231,2)</f>
        <v>0</v>
      </c>
      <c r="K231" s="236" t="s">
        <v>720</v>
      </c>
      <c r="L231" s="45"/>
      <c r="M231" s="241" t="s">
        <v>1</v>
      </c>
      <c r="N231" s="242" t="s">
        <v>41</v>
      </c>
      <c r="O231" s="92"/>
      <c r="P231" s="226">
        <f>O231*H231</f>
        <v>0</v>
      </c>
      <c r="Q231" s="226">
        <v>0</v>
      </c>
      <c r="R231" s="226">
        <f>Q231*H231</f>
        <v>0</v>
      </c>
      <c r="S231" s="226">
        <v>0</v>
      </c>
      <c r="T231" s="227">
        <f>S231*H231</f>
        <v>0</v>
      </c>
      <c r="U231" s="39"/>
      <c r="V231" s="39"/>
      <c r="W231" s="39"/>
      <c r="X231" s="39"/>
      <c r="Y231" s="39"/>
      <c r="Z231" s="39"/>
      <c r="AA231" s="39"/>
      <c r="AB231" s="39"/>
      <c r="AC231" s="39"/>
      <c r="AD231" s="39"/>
      <c r="AE231" s="39"/>
      <c r="AR231" s="228" t="s">
        <v>415</v>
      </c>
      <c r="AT231" s="228" t="s">
        <v>443</v>
      </c>
      <c r="AU231" s="228" t="s">
        <v>86</v>
      </c>
      <c r="AY231" s="18" t="s">
        <v>414</v>
      </c>
      <c r="BE231" s="229">
        <f>IF(N231="základní",J231,0)</f>
        <v>0</v>
      </c>
      <c r="BF231" s="229">
        <f>IF(N231="snížená",J231,0)</f>
        <v>0</v>
      </c>
      <c r="BG231" s="229">
        <f>IF(N231="zákl. přenesená",J231,0)</f>
        <v>0</v>
      </c>
      <c r="BH231" s="229">
        <f>IF(N231="sníž. přenesená",J231,0)</f>
        <v>0</v>
      </c>
      <c r="BI231" s="229">
        <f>IF(N231="nulová",J231,0)</f>
        <v>0</v>
      </c>
      <c r="BJ231" s="18" t="s">
        <v>84</v>
      </c>
      <c r="BK231" s="229">
        <f>ROUND(I231*H231,2)</f>
        <v>0</v>
      </c>
      <c r="BL231" s="18" t="s">
        <v>415</v>
      </c>
      <c r="BM231" s="228" t="s">
        <v>833</v>
      </c>
    </row>
    <row r="232" s="2" customFormat="1">
      <c r="A232" s="39"/>
      <c r="B232" s="40"/>
      <c r="C232" s="41"/>
      <c r="D232" s="230" t="s">
        <v>417</v>
      </c>
      <c r="E232" s="41"/>
      <c r="F232" s="231" t="s">
        <v>832</v>
      </c>
      <c r="G232" s="41"/>
      <c r="H232" s="41"/>
      <c r="I232" s="156"/>
      <c r="J232" s="41"/>
      <c r="K232" s="41"/>
      <c r="L232" s="45"/>
      <c r="M232" s="232"/>
      <c r="N232" s="233"/>
      <c r="O232" s="92"/>
      <c r="P232" s="92"/>
      <c r="Q232" s="92"/>
      <c r="R232" s="92"/>
      <c r="S232" s="92"/>
      <c r="T232" s="93"/>
      <c r="U232" s="39"/>
      <c r="V232" s="39"/>
      <c r="W232" s="39"/>
      <c r="X232" s="39"/>
      <c r="Y232" s="39"/>
      <c r="Z232" s="39"/>
      <c r="AA232" s="39"/>
      <c r="AB232" s="39"/>
      <c r="AC232" s="39"/>
      <c r="AD232" s="39"/>
      <c r="AE232" s="39"/>
      <c r="AT232" s="18" t="s">
        <v>417</v>
      </c>
      <c r="AU232" s="18" t="s">
        <v>86</v>
      </c>
    </row>
    <row r="233" s="2" customFormat="1">
      <c r="A233" s="39"/>
      <c r="B233" s="40"/>
      <c r="C233" s="41"/>
      <c r="D233" s="230" t="s">
        <v>722</v>
      </c>
      <c r="E233" s="41"/>
      <c r="F233" s="268" t="s">
        <v>757</v>
      </c>
      <c r="G233" s="41"/>
      <c r="H233" s="41"/>
      <c r="I233" s="156"/>
      <c r="J233" s="41"/>
      <c r="K233" s="41"/>
      <c r="L233" s="45"/>
      <c r="M233" s="232"/>
      <c r="N233" s="233"/>
      <c r="O233" s="92"/>
      <c r="P233" s="92"/>
      <c r="Q233" s="92"/>
      <c r="R233" s="92"/>
      <c r="S233" s="92"/>
      <c r="T233" s="93"/>
      <c r="U233" s="39"/>
      <c r="V233" s="39"/>
      <c r="W233" s="39"/>
      <c r="X233" s="39"/>
      <c r="Y233" s="39"/>
      <c r="Z233" s="39"/>
      <c r="AA233" s="39"/>
      <c r="AB233" s="39"/>
      <c r="AC233" s="39"/>
      <c r="AD233" s="39"/>
      <c r="AE233" s="39"/>
      <c r="AT233" s="18" t="s">
        <v>722</v>
      </c>
      <c r="AU233" s="18" t="s">
        <v>86</v>
      </c>
    </row>
    <row r="234" s="13" customFormat="1">
      <c r="A234" s="13"/>
      <c r="B234" s="277"/>
      <c r="C234" s="278"/>
      <c r="D234" s="230" t="s">
        <v>758</v>
      </c>
      <c r="E234" s="279" t="s">
        <v>1</v>
      </c>
      <c r="F234" s="280" t="s">
        <v>834</v>
      </c>
      <c r="G234" s="278"/>
      <c r="H234" s="281">
        <v>164.16</v>
      </c>
      <c r="I234" s="282"/>
      <c r="J234" s="278"/>
      <c r="K234" s="278"/>
      <c r="L234" s="283"/>
      <c r="M234" s="284"/>
      <c r="N234" s="285"/>
      <c r="O234" s="285"/>
      <c r="P234" s="285"/>
      <c r="Q234" s="285"/>
      <c r="R234" s="285"/>
      <c r="S234" s="285"/>
      <c r="T234" s="286"/>
      <c r="U234" s="13"/>
      <c r="V234" s="13"/>
      <c r="W234" s="13"/>
      <c r="X234" s="13"/>
      <c r="Y234" s="13"/>
      <c r="Z234" s="13"/>
      <c r="AA234" s="13"/>
      <c r="AB234" s="13"/>
      <c r="AC234" s="13"/>
      <c r="AD234" s="13"/>
      <c r="AE234" s="13"/>
      <c r="AT234" s="287" t="s">
        <v>758</v>
      </c>
      <c r="AU234" s="287" t="s">
        <v>86</v>
      </c>
      <c r="AV234" s="13" t="s">
        <v>86</v>
      </c>
      <c r="AW234" s="13" t="s">
        <v>33</v>
      </c>
      <c r="AX234" s="13" t="s">
        <v>76</v>
      </c>
      <c r="AY234" s="287" t="s">
        <v>414</v>
      </c>
    </row>
    <row r="235" s="13" customFormat="1">
      <c r="A235" s="13"/>
      <c r="B235" s="277"/>
      <c r="C235" s="278"/>
      <c r="D235" s="230" t="s">
        <v>758</v>
      </c>
      <c r="E235" s="279" t="s">
        <v>1</v>
      </c>
      <c r="F235" s="280" t="s">
        <v>835</v>
      </c>
      <c r="G235" s="278"/>
      <c r="H235" s="281">
        <v>-2.871</v>
      </c>
      <c r="I235" s="282"/>
      <c r="J235" s="278"/>
      <c r="K235" s="278"/>
      <c r="L235" s="283"/>
      <c r="M235" s="284"/>
      <c r="N235" s="285"/>
      <c r="O235" s="285"/>
      <c r="P235" s="285"/>
      <c r="Q235" s="285"/>
      <c r="R235" s="285"/>
      <c r="S235" s="285"/>
      <c r="T235" s="286"/>
      <c r="U235" s="13"/>
      <c r="V235" s="13"/>
      <c r="W235" s="13"/>
      <c r="X235" s="13"/>
      <c r="Y235" s="13"/>
      <c r="Z235" s="13"/>
      <c r="AA235" s="13"/>
      <c r="AB235" s="13"/>
      <c r="AC235" s="13"/>
      <c r="AD235" s="13"/>
      <c r="AE235" s="13"/>
      <c r="AT235" s="287" t="s">
        <v>758</v>
      </c>
      <c r="AU235" s="287" t="s">
        <v>86</v>
      </c>
      <c r="AV235" s="13" t="s">
        <v>86</v>
      </c>
      <c r="AW235" s="13" t="s">
        <v>33</v>
      </c>
      <c r="AX235" s="13" t="s">
        <v>76</v>
      </c>
      <c r="AY235" s="287" t="s">
        <v>414</v>
      </c>
    </row>
    <row r="236" s="13" customFormat="1">
      <c r="A236" s="13"/>
      <c r="B236" s="277"/>
      <c r="C236" s="278"/>
      <c r="D236" s="230" t="s">
        <v>758</v>
      </c>
      <c r="E236" s="279" t="s">
        <v>1</v>
      </c>
      <c r="F236" s="280" t="s">
        <v>836</v>
      </c>
      <c r="G236" s="278"/>
      <c r="H236" s="281">
        <v>-1.323</v>
      </c>
      <c r="I236" s="282"/>
      <c r="J236" s="278"/>
      <c r="K236" s="278"/>
      <c r="L236" s="283"/>
      <c r="M236" s="284"/>
      <c r="N236" s="285"/>
      <c r="O236" s="285"/>
      <c r="P236" s="285"/>
      <c r="Q236" s="285"/>
      <c r="R236" s="285"/>
      <c r="S236" s="285"/>
      <c r="T236" s="286"/>
      <c r="U236" s="13"/>
      <c r="V236" s="13"/>
      <c r="W236" s="13"/>
      <c r="X236" s="13"/>
      <c r="Y236" s="13"/>
      <c r="Z236" s="13"/>
      <c r="AA236" s="13"/>
      <c r="AB236" s="13"/>
      <c r="AC236" s="13"/>
      <c r="AD236" s="13"/>
      <c r="AE236" s="13"/>
      <c r="AT236" s="287" t="s">
        <v>758</v>
      </c>
      <c r="AU236" s="287" t="s">
        <v>86</v>
      </c>
      <c r="AV236" s="13" t="s">
        <v>86</v>
      </c>
      <c r="AW236" s="13" t="s">
        <v>33</v>
      </c>
      <c r="AX236" s="13" t="s">
        <v>76</v>
      </c>
      <c r="AY236" s="287" t="s">
        <v>414</v>
      </c>
    </row>
    <row r="237" s="13" customFormat="1">
      <c r="A237" s="13"/>
      <c r="B237" s="277"/>
      <c r="C237" s="278"/>
      <c r="D237" s="230" t="s">
        <v>758</v>
      </c>
      <c r="E237" s="279" t="s">
        <v>1</v>
      </c>
      <c r="F237" s="280" t="s">
        <v>837</v>
      </c>
      <c r="G237" s="278"/>
      <c r="H237" s="281">
        <v>-10.140000000000001</v>
      </c>
      <c r="I237" s="282"/>
      <c r="J237" s="278"/>
      <c r="K237" s="278"/>
      <c r="L237" s="283"/>
      <c r="M237" s="284"/>
      <c r="N237" s="285"/>
      <c r="O237" s="285"/>
      <c r="P237" s="285"/>
      <c r="Q237" s="285"/>
      <c r="R237" s="285"/>
      <c r="S237" s="285"/>
      <c r="T237" s="286"/>
      <c r="U237" s="13"/>
      <c r="V237" s="13"/>
      <c r="W237" s="13"/>
      <c r="X237" s="13"/>
      <c r="Y237" s="13"/>
      <c r="Z237" s="13"/>
      <c r="AA237" s="13"/>
      <c r="AB237" s="13"/>
      <c r="AC237" s="13"/>
      <c r="AD237" s="13"/>
      <c r="AE237" s="13"/>
      <c r="AT237" s="287" t="s">
        <v>758</v>
      </c>
      <c r="AU237" s="287" t="s">
        <v>86</v>
      </c>
      <c r="AV237" s="13" t="s">
        <v>86</v>
      </c>
      <c r="AW237" s="13" t="s">
        <v>33</v>
      </c>
      <c r="AX237" s="13" t="s">
        <v>76</v>
      </c>
      <c r="AY237" s="287" t="s">
        <v>414</v>
      </c>
    </row>
    <row r="238" s="13" customFormat="1">
      <c r="A238" s="13"/>
      <c r="B238" s="277"/>
      <c r="C238" s="278"/>
      <c r="D238" s="230" t="s">
        <v>758</v>
      </c>
      <c r="E238" s="279" t="s">
        <v>1</v>
      </c>
      <c r="F238" s="280" t="s">
        <v>838</v>
      </c>
      <c r="G238" s="278"/>
      <c r="H238" s="281">
        <v>0.81200000000000006</v>
      </c>
      <c r="I238" s="282"/>
      <c r="J238" s="278"/>
      <c r="K238" s="278"/>
      <c r="L238" s="283"/>
      <c r="M238" s="284"/>
      <c r="N238" s="285"/>
      <c r="O238" s="285"/>
      <c r="P238" s="285"/>
      <c r="Q238" s="285"/>
      <c r="R238" s="285"/>
      <c r="S238" s="285"/>
      <c r="T238" s="286"/>
      <c r="U238" s="13"/>
      <c r="V238" s="13"/>
      <c r="W238" s="13"/>
      <c r="X238" s="13"/>
      <c r="Y238" s="13"/>
      <c r="Z238" s="13"/>
      <c r="AA238" s="13"/>
      <c r="AB238" s="13"/>
      <c r="AC238" s="13"/>
      <c r="AD238" s="13"/>
      <c r="AE238" s="13"/>
      <c r="AT238" s="287" t="s">
        <v>758</v>
      </c>
      <c r="AU238" s="287" t="s">
        <v>86</v>
      </c>
      <c r="AV238" s="13" t="s">
        <v>86</v>
      </c>
      <c r="AW238" s="13" t="s">
        <v>33</v>
      </c>
      <c r="AX238" s="13" t="s">
        <v>76</v>
      </c>
      <c r="AY238" s="287" t="s">
        <v>414</v>
      </c>
    </row>
    <row r="239" s="13" customFormat="1">
      <c r="A239" s="13"/>
      <c r="B239" s="277"/>
      <c r="C239" s="278"/>
      <c r="D239" s="230" t="s">
        <v>758</v>
      </c>
      <c r="E239" s="279" t="s">
        <v>1</v>
      </c>
      <c r="F239" s="280" t="s">
        <v>839</v>
      </c>
      <c r="G239" s="278"/>
      <c r="H239" s="281">
        <v>3.6269999999999998</v>
      </c>
      <c r="I239" s="282"/>
      <c r="J239" s="278"/>
      <c r="K239" s="278"/>
      <c r="L239" s="283"/>
      <c r="M239" s="284"/>
      <c r="N239" s="285"/>
      <c r="O239" s="285"/>
      <c r="P239" s="285"/>
      <c r="Q239" s="285"/>
      <c r="R239" s="285"/>
      <c r="S239" s="285"/>
      <c r="T239" s="286"/>
      <c r="U239" s="13"/>
      <c r="V239" s="13"/>
      <c r="W239" s="13"/>
      <c r="X239" s="13"/>
      <c r="Y239" s="13"/>
      <c r="Z239" s="13"/>
      <c r="AA239" s="13"/>
      <c r="AB239" s="13"/>
      <c r="AC239" s="13"/>
      <c r="AD239" s="13"/>
      <c r="AE239" s="13"/>
      <c r="AT239" s="287" t="s">
        <v>758</v>
      </c>
      <c r="AU239" s="287" t="s">
        <v>86</v>
      </c>
      <c r="AV239" s="13" t="s">
        <v>86</v>
      </c>
      <c r="AW239" s="13" t="s">
        <v>33</v>
      </c>
      <c r="AX239" s="13" t="s">
        <v>76</v>
      </c>
      <c r="AY239" s="287" t="s">
        <v>414</v>
      </c>
    </row>
    <row r="240" s="13" customFormat="1">
      <c r="A240" s="13"/>
      <c r="B240" s="277"/>
      <c r="C240" s="278"/>
      <c r="D240" s="230" t="s">
        <v>758</v>
      </c>
      <c r="E240" s="279" t="s">
        <v>1</v>
      </c>
      <c r="F240" s="280" t="s">
        <v>840</v>
      </c>
      <c r="G240" s="278"/>
      <c r="H240" s="281">
        <v>3.5099999999999998</v>
      </c>
      <c r="I240" s="282"/>
      <c r="J240" s="278"/>
      <c r="K240" s="278"/>
      <c r="L240" s="283"/>
      <c r="M240" s="284"/>
      <c r="N240" s="285"/>
      <c r="O240" s="285"/>
      <c r="P240" s="285"/>
      <c r="Q240" s="285"/>
      <c r="R240" s="285"/>
      <c r="S240" s="285"/>
      <c r="T240" s="286"/>
      <c r="U240" s="13"/>
      <c r="V240" s="13"/>
      <c r="W240" s="13"/>
      <c r="X240" s="13"/>
      <c r="Y240" s="13"/>
      <c r="Z240" s="13"/>
      <c r="AA240" s="13"/>
      <c r="AB240" s="13"/>
      <c r="AC240" s="13"/>
      <c r="AD240" s="13"/>
      <c r="AE240" s="13"/>
      <c r="AT240" s="287" t="s">
        <v>758</v>
      </c>
      <c r="AU240" s="287" t="s">
        <v>86</v>
      </c>
      <c r="AV240" s="13" t="s">
        <v>86</v>
      </c>
      <c r="AW240" s="13" t="s">
        <v>33</v>
      </c>
      <c r="AX240" s="13" t="s">
        <v>76</v>
      </c>
      <c r="AY240" s="287" t="s">
        <v>414</v>
      </c>
    </row>
    <row r="241" s="14" customFormat="1">
      <c r="A241" s="14"/>
      <c r="B241" s="288"/>
      <c r="C241" s="289"/>
      <c r="D241" s="230" t="s">
        <v>758</v>
      </c>
      <c r="E241" s="290" t="s">
        <v>1</v>
      </c>
      <c r="F241" s="291" t="s">
        <v>760</v>
      </c>
      <c r="G241" s="289"/>
      <c r="H241" s="292">
        <v>157.77499999999998</v>
      </c>
      <c r="I241" s="293"/>
      <c r="J241" s="289"/>
      <c r="K241" s="289"/>
      <c r="L241" s="294"/>
      <c r="M241" s="295"/>
      <c r="N241" s="296"/>
      <c r="O241" s="296"/>
      <c r="P241" s="296"/>
      <c r="Q241" s="296"/>
      <c r="R241" s="296"/>
      <c r="S241" s="296"/>
      <c r="T241" s="297"/>
      <c r="U241" s="14"/>
      <c r="V241" s="14"/>
      <c r="W241" s="14"/>
      <c r="X241" s="14"/>
      <c r="Y241" s="14"/>
      <c r="Z241" s="14"/>
      <c r="AA241" s="14"/>
      <c r="AB241" s="14"/>
      <c r="AC241" s="14"/>
      <c r="AD241" s="14"/>
      <c r="AE241" s="14"/>
      <c r="AT241" s="298" t="s">
        <v>758</v>
      </c>
      <c r="AU241" s="298" t="s">
        <v>86</v>
      </c>
      <c r="AV241" s="14" t="s">
        <v>415</v>
      </c>
      <c r="AW241" s="14" t="s">
        <v>33</v>
      </c>
      <c r="AX241" s="14" t="s">
        <v>84</v>
      </c>
      <c r="AY241" s="298" t="s">
        <v>414</v>
      </c>
    </row>
    <row r="242" s="2" customFormat="1" ht="33" customHeight="1">
      <c r="A242" s="39"/>
      <c r="B242" s="40"/>
      <c r="C242" s="234" t="s">
        <v>479</v>
      </c>
      <c r="D242" s="234" t="s">
        <v>443</v>
      </c>
      <c r="E242" s="235" t="s">
        <v>841</v>
      </c>
      <c r="F242" s="236" t="s">
        <v>842</v>
      </c>
      <c r="G242" s="237" t="s">
        <v>632</v>
      </c>
      <c r="H242" s="238">
        <v>54.796999999999997</v>
      </c>
      <c r="I242" s="239"/>
      <c r="J242" s="240">
        <f>ROUND(I242*H242,2)</f>
        <v>0</v>
      </c>
      <c r="K242" s="236" t="s">
        <v>720</v>
      </c>
      <c r="L242" s="45"/>
      <c r="M242" s="241" t="s">
        <v>1</v>
      </c>
      <c r="N242" s="242" t="s">
        <v>41</v>
      </c>
      <c r="O242" s="92"/>
      <c r="P242" s="226">
        <f>O242*H242</f>
        <v>0</v>
      </c>
      <c r="Q242" s="226">
        <v>0</v>
      </c>
      <c r="R242" s="226">
        <f>Q242*H242</f>
        <v>0</v>
      </c>
      <c r="S242" s="226">
        <v>0</v>
      </c>
      <c r="T242" s="227">
        <f>S242*H242</f>
        <v>0</v>
      </c>
      <c r="U242" s="39"/>
      <c r="V242" s="39"/>
      <c r="W242" s="39"/>
      <c r="X242" s="39"/>
      <c r="Y242" s="39"/>
      <c r="Z242" s="39"/>
      <c r="AA242" s="39"/>
      <c r="AB242" s="39"/>
      <c r="AC242" s="39"/>
      <c r="AD242" s="39"/>
      <c r="AE242" s="39"/>
      <c r="AR242" s="228" t="s">
        <v>415</v>
      </c>
      <c r="AT242" s="228" t="s">
        <v>443</v>
      </c>
      <c r="AU242" s="228" t="s">
        <v>86</v>
      </c>
      <c r="AY242" s="18" t="s">
        <v>414</v>
      </c>
      <c r="BE242" s="229">
        <f>IF(N242="základní",J242,0)</f>
        <v>0</v>
      </c>
      <c r="BF242" s="229">
        <f>IF(N242="snížená",J242,0)</f>
        <v>0</v>
      </c>
      <c r="BG242" s="229">
        <f>IF(N242="zákl. přenesená",J242,0)</f>
        <v>0</v>
      </c>
      <c r="BH242" s="229">
        <f>IF(N242="sníž. přenesená",J242,0)</f>
        <v>0</v>
      </c>
      <c r="BI242" s="229">
        <f>IF(N242="nulová",J242,0)</f>
        <v>0</v>
      </c>
      <c r="BJ242" s="18" t="s">
        <v>84</v>
      </c>
      <c r="BK242" s="229">
        <f>ROUND(I242*H242,2)</f>
        <v>0</v>
      </c>
      <c r="BL242" s="18" t="s">
        <v>415</v>
      </c>
      <c r="BM242" s="228" t="s">
        <v>843</v>
      </c>
    </row>
    <row r="243" s="2" customFormat="1">
      <c r="A243" s="39"/>
      <c r="B243" s="40"/>
      <c r="C243" s="41"/>
      <c r="D243" s="230" t="s">
        <v>417</v>
      </c>
      <c r="E243" s="41"/>
      <c r="F243" s="231" t="s">
        <v>842</v>
      </c>
      <c r="G243" s="41"/>
      <c r="H243" s="41"/>
      <c r="I243" s="156"/>
      <c r="J243" s="41"/>
      <c r="K243" s="41"/>
      <c r="L243" s="45"/>
      <c r="M243" s="232"/>
      <c r="N243" s="233"/>
      <c r="O243" s="92"/>
      <c r="P243" s="92"/>
      <c r="Q243" s="92"/>
      <c r="R243" s="92"/>
      <c r="S243" s="92"/>
      <c r="T243" s="93"/>
      <c r="U243" s="39"/>
      <c r="V243" s="39"/>
      <c r="W243" s="39"/>
      <c r="X243" s="39"/>
      <c r="Y243" s="39"/>
      <c r="Z243" s="39"/>
      <c r="AA243" s="39"/>
      <c r="AB243" s="39"/>
      <c r="AC243" s="39"/>
      <c r="AD243" s="39"/>
      <c r="AE243" s="39"/>
      <c r="AT243" s="18" t="s">
        <v>417</v>
      </c>
      <c r="AU243" s="18" t="s">
        <v>86</v>
      </c>
    </row>
    <row r="244" s="2" customFormat="1">
      <c r="A244" s="39"/>
      <c r="B244" s="40"/>
      <c r="C244" s="41"/>
      <c r="D244" s="230" t="s">
        <v>722</v>
      </c>
      <c r="E244" s="41"/>
      <c r="F244" s="268" t="s">
        <v>757</v>
      </c>
      <c r="G244" s="41"/>
      <c r="H244" s="41"/>
      <c r="I244" s="156"/>
      <c r="J244" s="41"/>
      <c r="K244" s="41"/>
      <c r="L244" s="45"/>
      <c r="M244" s="232"/>
      <c r="N244" s="233"/>
      <c r="O244" s="92"/>
      <c r="P244" s="92"/>
      <c r="Q244" s="92"/>
      <c r="R244" s="92"/>
      <c r="S244" s="92"/>
      <c r="T244" s="93"/>
      <c r="U244" s="39"/>
      <c r="V244" s="39"/>
      <c r="W244" s="39"/>
      <c r="X244" s="39"/>
      <c r="Y244" s="39"/>
      <c r="Z244" s="39"/>
      <c r="AA244" s="39"/>
      <c r="AB244" s="39"/>
      <c r="AC244" s="39"/>
      <c r="AD244" s="39"/>
      <c r="AE244" s="39"/>
      <c r="AT244" s="18" t="s">
        <v>722</v>
      </c>
      <c r="AU244" s="18" t="s">
        <v>86</v>
      </c>
    </row>
    <row r="245" s="13" customFormat="1">
      <c r="A245" s="13"/>
      <c r="B245" s="277"/>
      <c r="C245" s="278"/>
      <c r="D245" s="230" t="s">
        <v>758</v>
      </c>
      <c r="E245" s="279" t="s">
        <v>1</v>
      </c>
      <c r="F245" s="280" t="s">
        <v>822</v>
      </c>
      <c r="G245" s="278"/>
      <c r="H245" s="281">
        <v>11.25</v>
      </c>
      <c r="I245" s="282"/>
      <c r="J245" s="278"/>
      <c r="K245" s="278"/>
      <c r="L245" s="283"/>
      <c r="M245" s="284"/>
      <c r="N245" s="285"/>
      <c r="O245" s="285"/>
      <c r="P245" s="285"/>
      <c r="Q245" s="285"/>
      <c r="R245" s="285"/>
      <c r="S245" s="285"/>
      <c r="T245" s="286"/>
      <c r="U245" s="13"/>
      <c r="V245" s="13"/>
      <c r="W245" s="13"/>
      <c r="X245" s="13"/>
      <c r="Y245" s="13"/>
      <c r="Z245" s="13"/>
      <c r="AA245" s="13"/>
      <c r="AB245" s="13"/>
      <c r="AC245" s="13"/>
      <c r="AD245" s="13"/>
      <c r="AE245" s="13"/>
      <c r="AT245" s="287" t="s">
        <v>758</v>
      </c>
      <c r="AU245" s="287" t="s">
        <v>86</v>
      </c>
      <c r="AV245" s="13" t="s">
        <v>86</v>
      </c>
      <c r="AW245" s="13" t="s">
        <v>33</v>
      </c>
      <c r="AX245" s="13" t="s">
        <v>76</v>
      </c>
      <c r="AY245" s="287" t="s">
        <v>414</v>
      </c>
    </row>
    <row r="246" s="13" customFormat="1">
      <c r="A246" s="13"/>
      <c r="B246" s="277"/>
      <c r="C246" s="278"/>
      <c r="D246" s="230" t="s">
        <v>758</v>
      </c>
      <c r="E246" s="279" t="s">
        <v>1</v>
      </c>
      <c r="F246" s="280" t="s">
        <v>823</v>
      </c>
      <c r="G246" s="278"/>
      <c r="H246" s="281">
        <v>40.606999999999999</v>
      </c>
      <c r="I246" s="282"/>
      <c r="J246" s="278"/>
      <c r="K246" s="278"/>
      <c r="L246" s="283"/>
      <c r="M246" s="284"/>
      <c r="N246" s="285"/>
      <c r="O246" s="285"/>
      <c r="P246" s="285"/>
      <c r="Q246" s="285"/>
      <c r="R246" s="285"/>
      <c r="S246" s="285"/>
      <c r="T246" s="286"/>
      <c r="U246" s="13"/>
      <c r="V246" s="13"/>
      <c r="W246" s="13"/>
      <c r="X246" s="13"/>
      <c r="Y246" s="13"/>
      <c r="Z246" s="13"/>
      <c r="AA246" s="13"/>
      <c r="AB246" s="13"/>
      <c r="AC246" s="13"/>
      <c r="AD246" s="13"/>
      <c r="AE246" s="13"/>
      <c r="AT246" s="287" t="s">
        <v>758</v>
      </c>
      <c r="AU246" s="287" t="s">
        <v>86</v>
      </c>
      <c r="AV246" s="13" t="s">
        <v>86</v>
      </c>
      <c r="AW246" s="13" t="s">
        <v>33</v>
      </c>
      <c r="AX246" s="13" t="s">
        <v>76</v>
      </c>
      <c r="AY246" s="287" t="s">
        <v>414</v>
      </c>
    </row>
    <row r="247" s="13" customFormat="1">
      <c r="A247" s="13"/>
      <c r="B247" s="277"/>
      <c r="C247" s="278"/>
      <c r="D247" s="230" t="s">
        <v>758</v>
      </c>
      <c r="E247" s="279" t="s">
        <v>1</v>
      </c>
      <c r="F247" s="280" t="s">
        <v>824</v>
      </c>
      <c r="G247" s="278"/>
      <c r="H247" s="281">
        <v>0.14999999999999999</v>
      </c>
      <c r="I247" s="282"/>
      <c r="J247" s="278"/>
      <c r="K247" s="278"/>
      <c r="L247" s="283"/>
      <c r="M247" s="284"/>
      <c r="N247" s="285"/>
      <c r="O247" s="285"/>
      <c r="P247" s="285"/>
      <c r="Q247" s="285"/>
      <c r="R247" s="285"/>
      <c r="S247" s="285"/>
      <c r="T247" s="286"/>
      <c r="U247" s="13"/>
      <c r="V247" s="13"/>
      <c r="W247" s="13"/>
      <c r="X247" s="13"/>
      <c r="Y247" s="13"/>
      <c r="Z247" s="13"/>
      <c r="AA247" s="13"/>
      <c r="AB247" s="13"/>
      <c r="AC247" s="13"/>
      <c r="AD247" s="13"/>
      <c r="AE247" s="13"/>
      <c r="AT247" s="287" t="s">
        <v>758</v>
      </c>
      <c r="AU247" s="287" t="s">
        <v>86</v>
      </c>
      <c r="AV247" s="13" t="s">
        <v>86</v>
      </c>
      <c r="AW247" s="13" t="s">
        <v>33</v>
      </c>
      <c r="AX247" s="13" t="s">
        <v>76</v>
      </c>
      <c r="AY247" s="287" t="s">
        <v>414</v>
      </c>
    </row>
    <row r="248" s="13" customFormat="1">
      <c r="A248" s="13"/>
      <c r="B248" s="277"/>
      <c r="C248" s="278"/>
      <c r="D248" s="230" t="s">
        <v>758</v>
      </c>
      <c r="E248" s="279" t="s">
        <v>1</v>
      </c>
      <c r="F248" s="280" t="s">
        <v>825</v>
      </c>
      <c r="G248" s="278"/>
      <c r="H248" s="281">
        <v>0.78000000000000003</v>
      </c>
      <c r="I248" s="282"/>
      <c r="J248" s="278"/>
      <c r="K248" s="278"/>
      <c r="L248" s="283"/>
      <c r="M248" s="284"/>
      <c r="N248" s="285"/>
      <c r="O248" s="285"/>
      <c r="P248" s="285"/>
      <c r="Q248" s="285"/>
      <c r="R248" s="285"/>
      <c r="S248" s="285"/>
      <c r="T248" s="286"/>
      <c r="U248" s="13"/>
      <c r="V248" s="13"/>
      <c r="W248" s="13"/>
      <c r="X248" s="13"/>
      <c r="Y248" s="13"/>
      <c r="Z248" s="13"/>
      <c r="AA248" s="13"/>
      <c r="AB248" s="13"/>
      <c r="AC248" s="13"/>
      <c r="AD248" s="13"/>
      <c r="AE248" s="13"/>
      <c r="AT248" s="287" t="s">
        <v>758</v>
      </c>
      <c r="AU248" s="287" t="s">
        <v>86</v>
      </c>
      <c r="AV248" s="13" t="s">
        <v>86</v>
      </c>
      <c r="AW248" s="13" t="s">
        <v>33</v>
      </c>
      <c r="AX248" s="13" t="s">
        <v>76</v>
      </c>
      <c r="AY248" s="287" t="s">
        <v>414</v>
      </c>
    </row>
    <row r="249" s="13" customFormat="1">
      <c r="A249" s="13"/>
      <c r="B249" s="277"/>
      <c r="C249" s="278"/>
      <c r="D249" s="230" t="s">
        <v>758</v>
      </c>
      <c r="E249" s="279" t="s">
        <v>1</v>
      </c>
      <c r="F249" s="280" t="s">
        <v>826</v>
      </c>
      <c r="G249" s="278"/>
      <c r="H249" s="281">
        <v>0.83999999999999997</v>
      </c>
      <c r="I249" s="282"/>
      <c r="J249" s="278"/>
      <c r="K249" s="278"/>
      <c r="L249" s="283"/>
      <c r="M249" s="284"/>
      <c r="N249" s="285"/>
      <c r="O249" s="285"/>
      <c r="P249" s="285"/>
      <c r="Q249" s="285"/>
      <c r="R249" s="285"/>
      <c r="S249" s="285"/>
      <c r="T249" s="286"/>
      <c r="U249" s="13"/>
      <c r="V249" s="13"/>
      <c r="W249" s="13"/>
      <c r="X249" s="13"/>
      <c r="Y249" s="13"/>
      <c r="Z249" s="13"/>
      <c r="AA249" s="13"/>
      <c r="AB249" s="13"/>
      <c r="AC249" s="13"/>
      <c r="AD249" s="13"/>
      <c r="AE249" s="13"/>
      <c r="AT249" s="287" t="s">
        <v>758</v>
      </c>
      <c r="AU249" s="287" t="s">
        <v>86</v>
      </c>
      <c r="AV249" s="13" t="s">
        <v>86</v>
      </c>
      <c r="AW249" s="13" t="s">
        <v>33</v>
      </c>
      <c r="AX249" s="13" t="s">
        <v>76</v>
      </c>
      <c r="AY249" s="287" t="s">
        <v>414</v>
      </c>
    </row>
    <row r="250" s="13" customFormat="1">
      <c r="A250" s="13"/>
      <c r="B250" s="277"/>
      <c r="C250" s="278"/>
      <c r="D250" s="230" t="s">
        <v>758</v>
      </c>
      <c r="E250" s="279" t="s">
        <v>1</v>
      </c>
      <c r="F250" s="280" t="s">
        <v>827</v>
      </c>
      <c r="G250" s="278"/>
      <c r="H250" s="281">
        <v>1.1699999999999999</v>
      </c>
      <c r="I250" s="282"/>
      <c r="J250" s="278"/>
      <c r="K250" s="278"/>
      <c r="L250" s="283"/>
      <c r="M250" s="284"/>
      <c r="N250" s="285"/>
      <c r="O250" s="285"/>
      <c r="P250" s="285"/>
      <c r="Q250" s="285"/>
      <c r="R250" s="285"/>
      <c r="S250" s="285"/>
      <c r="T250" s="286"/>
      <c r="U250" s="13"/>
      <c r="V250" s="13"/>
      <c r="W250" s="13"/>
      <c r="X250" s="13"/>
      <c r="Y250" s="13"/>
      <c r="Z250" s="13"/>
      <c r="AA250" s="13"/>
      <c r="AB250" s="13"/>
      <c r="AC250" s="13"/>
      <c r="AD250" s="13"/>
      <c r="AE250" s="13"/>
      <c r="AT250" s="287" t="s">
        <v>758</v>
      </c>
      <c r="AU250" s="287" t="s">
        <v>86</v>
      </c>
      <c r="AV250" s="13" t="s">
        <v>86</v>
      </c>
      <c r="AW250" s="13" t="s">
        <v>33</v>
      </c>
      <c r="AX250" s="13" t="s">
        <v>76</v>
      </c>
      <c r="AY250" s="287" t="s">
        <v>414</v>
      </c>
    </row>
    <row r="251" s="14" customFormat="1">
      <c r="A251" s="14"/>
      <c r="B251" s="288"/>
      <c r="C251" s="289"/>
      <c r="D251" s="230" t="s">
        <v>758</v>
      </c>
      <c r="E251" s="290" t="s">
        <v>1</v>
      </c>
      <c r="F251" s="291" t="s">
        <v>760</v>
      </c>
      <c r="G251" s="289"/>
      <c r="H251" s="292">
        <v>54.797000000000004</v>
      </c>
      <c r="I251" s="293"/>
      <c r="J251" s="289"/>
      <c r="K251" s="289"/>
      <c r="L251" s="294"/>
      <c r="M251" s="295"/>
      <c r="N251" s="296"/>
      <c r="O251" s="296"/>
      <c r="P251" s="296"/>
      <c r="Q251" s="296"/>
      <c r="R251" s="296"/>
      <c r="S251" s="296"/>
      <c r="T251" s="297"/>
      <c r="U251" s="14"/>
      <c r="V251" s="14"/>
      <c r="W251" s="14"/>
      <c r="X251" s="14"/>
      <c r="Y251" s="14"/>
      <c r="Z251" s="14"/>
      <c r="AA251" s="14"/>
      <c r="AB251" s="14"/>
      <c r="AC251" s="14"/>
      <c r="AD251" s="14"/>
      <c r="AE251" s="14"/>
      <c r="AT251" s="298" t="s">
        <v>758</v>
      </c>
      <c r="AU251" s="298" t="s">
        <v>86</v>
      </c>
      <c r="AV251" s="14" t="s">
        <v>415</v>
      </c>
      <c r="AW251" s="14" t="s">
        <v>33</v>
      </c>
      <c r="AX251" s="14" t="s">
        <v>84</v>
      </c>
      <c r="AY251" s="298" t="s">
        <v>414</v>
      </c>
    </row>
    <row r="252" s="2" customFormat="1" ht="33" customHeight="1">
      <c r="A252" s="39"/>
      <c r="B252" s="40"/>
      <c r="C252" s="234" t="s">
        <v>483</v>
      </c>
      <c r="D252" s="234" t="s">
        <v>443</v>
      </c>
      <c r="E252" s="235" t="s">
        <v>844</v>
      </c>
      <c r="F252" s="236" t="s">
        <v>845</v>
      </c>
      <c r="G252" s="237" t="s">
        <v>755</v>
      </c>
      <c r="H252" s="238">
        <v>0.111</v>
      </c>
      <c r="I252" s="239"/>
      <c r="J252" s="240">
        <f>ROUND(I252*H252,2)</f>
        <v>0</v>
      </c>
      <c r="K252" s="236" t="s">
        <v>720</v>
      </c>
      <c r="L252" s="45"/>
      <c r="M252" s="241" t="s">
        <v>1</v>
      </c>
      <c r="N252" s="242" t="s">
        <v>41</v>
      </c>
      <c r="O252" s="92"/>
      <c r="P252" s="226">
        <f>O252*H252</f>
        <v>0</v>
      </c>
      <c r="Q252" s="226">
        <v>0</v>
      </c>
      <c r="R252" s="226">
        <f>Q252*H252</f>
        <v>0</v>
      </c>
      <c r="S252" s="226">
        <v>0</v>
      </c>
      <c r="T252" s="227">
        <f>S252*H252</f>
        <v>0</v>
      </c>
      <c r="U252" s="39"/>
      <c r="V252" s="39"/>
      <c r="W252" s="39"/>
      <c r="X252" s="39"/>
      <c r="Y252" s="39"/>
      <c r="Z252" s="39"/>
      <c r="AA252" s="39"/>
      <c r="AB252" s="39"/>
      <c r="AC252" s="39"/>
      <c r="AD252" s="39"/>
      <c r="AE252" s="39"/>
      <c r="AR252" s="228" t="s">
        <v>415</v>
      </c>
      <c r="AT252" s="228" t="s">
        <v>443</v>
      </c>
      <c r="AU252" s="228" t="s">
        <v>86</v>
      </c>
      <c r="AY252" s="18" t="s">
        <v>414</v>
      </c>
      <c r="BE252" s="229">
        <f>IF(N252="základní",J252,0)</f>
        <v>0</v>
      </c>
      <c r="BF252" s="229">
        <f>IF(N252="snížená",J252,0)</f>
        <v>0</v>
      </c>
      <c r="BG252" s="229">
        <f>IF(N252="zákl. přenesená",J252,0)</f>
        <v>0</v>
      </c>
      <c r="BH252" s="229">
        <f>IF(N252="sníž. přenesená",J252,0)</f>
        <v>0</v>
      </c>
      <c r="BI252" s="229">
        <f>IF(N252="nulová",J252,0)</f>
        <v>0</v>
      </c>
      <c r="BJ252" s="18" t="s">
        <v>84</v>
      </c>
      <c r="BK252" s="229">
        <f>ROUND(I252*H252,2)</f>
        <v>0</v>
      </c>
      <c r="BL252" s="18" t="s">
        <v>415</v>
      </c>
      <c r="BM252" s="228" t="s">
        <v>846</v>
      </c>
    </row>
    <row r="253" s="2" customFormat="1">
      <c r="A253" s="39"/>
      <c r="B253" s="40"/>
      <c r="C253" s="41"/>
      <c r="D253" s="230" t="s">
        <v>417</v>
      </c>
      <c r="E253" s="41"/>
      <c r="F253" s="231" t="s">
        <v>845</v>
      </c>
      <c r="G253" s="41"/>
      <c r="H253" s="41"/>
      <c r="I253" s="156"/>
      <c r="J253" s="41"/>
      <c r="K253" s="41"/>
      <c r="L253" s="45"/>
      <c r="M253" s="232"/>
      <c r="N253" s="233"/>
      <c r="O253" s="92"/>
      <c r="P253" s="92"/>
      <c r="Q253" s="92"/>
      <c r="R253" s="92"/>
      <c r="S253" s="92"/>
      <c r="T253" s="93"/>
      <c r="U253" s="39"/>
      <c r="V253" s="39"/>
      <c r="W253" s="39"/>
      <c r="X253" s="39"/>
      <c r="Y253" s="39"/>
      <c r="Z253" s="39"/>
      <c r="AA253" s="39"/>
      <c r="AB253" s="39"/>
      <c r="AC253" s="39"/>
      <c r="AD253" s="39"/>
      <c r="AE253" s="39"/>
      <c r="AT253" s="18" t="s">
        <v>417</v>
      </c>
      <c r="AU253" s="18" t="s">
        <v>86</v>
      </c>
    </row>
    <row r="254" s="2" customFormat="1">
      <c r="A254" s="39"/>
      <c r="B254" s="40"/>
      <c r="C254" s="41"/>
      <c r="D254" s="230" t="s">
        <v>722</v>
      </c>
      <c r="E254" s="41"/>
      <c r="F254" s="268" t="s">
        <v>757</v>
      </c>
      <c r="G254" s="41"/>
      <c r="H254" s="41"/>
      <c r="I254" s="156"/>
      <c r="J254" s="41"/>
      <c r="K254" s="41"/>
      <c r="L254" s="45"/>
      <c r="M254" s="232"/>
      <c r="N254" s="233"/>
      <c r="O254" s="92"/>
      <c r="P254" s="92"/>
      <c r="Q254" s="92"/>
      <c r="R254" s="92"/>
      <c r="S254" s="92"/>
      <c r="T254" s="93"/>
      <c r="U254" s="39"/>
      <c r="V254" s="39"/>
      <c r="W254" s="39"/>
      <c r="X254" s="39"/>
      <c r="Y254" s="39"/>
      <c r="Z254" s="39"/>
      <c r="AA254" s="39"/>
      <c r="AB254" s="39"/>
      <c r="AC254" s="39"/>
      <c r="AD254" s="39"/>
      <c r="AE254" s="39"/>
      <c r="AT254" s="18" t="s">
        <v>722</v>
      </c>
      <c r="AU254" s="18" t="s">
        <v>86</v>
      </c>
    </row>
    <row r="255" s="13" customFormat="1">
      <c r="A255" s="13"/>
      <c r="B255" s="277"/>
      <c r="C255" s="278"/>
      <c r="D255" s="230" t="s">
        <v>758</v>
      </c>
      <c r="E255" s="279" t="s">
        <v>1</v>
      </c>
      <c r="F255" s="280" t="s">
        <v>847</v>
      </c>
      <c r="G255" s="278"/>
      <c r="H255" s="281">
        <v>0.069000000000000006</v>
      </c>
      <c r="I255" s="282"/>
      <c r="J255" s="278"/>
      <c r="K255" s="278"/>
      <c r="L255" s="283"/>
      <c r="M255" s="284"/>
      <c r="N255" s="285"/>
      <c r="O255" s="285"/>
      <c r="P255" s="285"/>
      <c r="Q255" s="285"/>
      <c r="R255" s="285"/>
      <c r="S255" s="285"/>
      <c r="T255" s="286"/>
      <c r="U255" s="13"/>
      <c r="V255" s="13"/>
      <c r="W255" s="13"/>
      <c r="X255" s="13"/>
      <c r="Y255" s="13"/>
      <c r="Z255" s="13"/>
      <c r="AA255" s="13"/>
      <c r="AB255" s="13"/>
      <c r="AC255" s="13"/>
      <c r="AD255" s="13"/>
      <c r="AE255" s="13"/>
      <c r="AT255" s="287" t="s">
        <v>758</v>
      </c>
      <c r="AU255" s="287" t="s">
        <v>86</v>
      </c>
      <c r="AV255" s="13" t="s">
        <v>86</v>
      </c>
      <c r="AW255" s="13" t="s">
        <v>33</v>
      </c>
      <c r="AX255" s="13" t="s">
        <v>76</v>
      </c>
      <c r="AY255" s="287" t="s">
        <v>414</v>
      </c>
    </row>
    <row r="256" s="13" customFormat="1">
      <c r="A256" s="13"/>
      <c r="B256" s="277"/>
      <c r="C256" s="278"/>
      <c r="D256" s="230" t="s">
        <v>758</v>
      </c>
      <c r="E256" s="279" t="s">
        <v>1</v>
      </c>
      <c r="F256" s="280" t="s">
        <v>848</v>
      </c>
      <c r="G256" s="278"/>
      <c r="H256" s="281">
        <v>0.039</v>
      </c>
      <c r="I256" s="282"/>
      <c r="J256" s="278"/>
      <c r="K256" s="278"/>
      <c r="L256" s="283"/>
      <c r="M256" s="284"/>
      <c r="N256" s="285"/>
      <c r="O256" s="285"/>
      <c r="P256" s="285"/>
      <c r="Q256" s="285"/>
      <c r="R256" s="285"/>
      <c r="S256" s="285"/>
      <c r="T256" s="286"/>
      <c r="U256" s="13"/>
      <c r="V256" s="13"/>
      <c r="W256" s="13"/>
      <c r="X256" s="13"/>
      <c r="Y256" s="13"/>
      <c r="Z256" s="13"/>
      <c r="AA256" s="13"/>
      <c r="AB256" s="13"/>
      <c r="AC256" s="13"/>
      <c r="AD256" s="13"/>
      <c r="AE256" s="13"/>
      <c r="AT256" s="287" t="s">
        <v>758</v>
      </c>
      <c r="AU256" s="287" t="s">
        <v>86</v>
      </c>
      <c r="AV256" s="13" t="s">
        <v>86</v>
      </c>
      <c r="AW256" s="13" t="s">
        <v>33</v>
      </c>
      <c r="AX256" s="13" t="s">
        <v>76</v>
      </c>
      <c r="AY256" s="287" t="s">
        <v>414</v>
      </c>
    </row>
    <row r="257" s="13" customFormat="1">
      <c r="A257" s="13"/>
      <c r="B257" s="277"/>
      <c r="C257" s="278"/>
      <c r="D257" s="230" t="s">
        <v>758</v>
      </c>
      <c r="E257" s="279" t="s">
        <v>1</v>
      </c>
      <c r="F257" s="280" t="s">
        <v>849</v>
      </c>
      <c r="G257" s="278"/>
      <c r="H257" s="281">
        <v>0.0030000000000000001</v>
      </c>
      <c r="I257" s="282"/>
      <c r="J257" s="278"/>
      <c r="K257" s="278"/>
      <c r="L257" s="283"/>
      <c r="M257" s="284"/>
      <c r="N257" s="285"/>
      <c r="O257" s="285"/>
      <c r="P257" s="285"/>
      <c r="Q257" s="285"/>
      <c r="R257" s="285"/>
      <c r="S257" s="285"/>
      <c r="T257" s="286"/>
      <c r="U257" s="13"/>
      <c r="V257" s="13"/>
      <c r="W257" s="13"/>
      <c r="X257" s="13"/>
      <c r="Y257" s="13"/>
      <c r="Z257" s="13"/>
      <c r="AA257" s="13"/>
      <c r="AB257" s="13"/>
      <c r="AC257" s="13"/>
      <c r="AD257" s="13"/>
      <c r="AE257" s="13"/>
      <c r="AT257" s="287" t="s">
        <v>758</v>
      </c>
      <c r="AU257" s="287" t="s">
        <v>86</v>
      </c>
      <c r="AV257" s="13" t="s">
        <v>86</v>
      </c>
      <c r="AW257" s="13" t="s">
        <v>33</v>
      </c>
      <c r="AX257" s="13" t="s">
        <v>76</v>
      </c>
      <c r="AY257" s="287" t="s">
        <v>414</v>
      </c>
    </row>
    <row r="258" s="14" customFormat="1">
      <c r="A258" s="14"/>
      <c r="B258" s="288"/>
      <c r="C258" s="289"/>
      <c r="D258" s="230" t="s">
        <v>758</v>
      </c>
      <c r="E258" s="290" t="s">
        <v>1</v>
      </c>
      <c r="F258" s="291" t="s">
        <v>760</v>
      </c>
      <c r="G258" s="289"/>
      <c r="H258" s="292">
        <v>0.11100000000000002</v>
      </c>
      <c r="I258" s="293"/>
      <c r="J258" s="289"/>
      <c r="K258" s="289"/>
      <c r="L258" s="294"/>
      <c r="M258" s="295"/>
      <c r="N258" s="296"/>
      <c r="O258" s="296"/>
      <c r="P258" s="296"/>
      <c r="Q258" s="296"/>
      <c r="R258" s="296"/>
      <c r="S258" s="296"/>
      <c r="T258" s="297"/>
      <c r="U258" s="14"/>
      <c r="V258" s="14"/>
      <c r="W258" s="14"/>
      <c r="X258" s="14"/>
      <c r="Y258" s="14"/>
      <c r="Z258" s="14"/>
      <c r="AA258" s="14"/>
      <c r="AB258" s="14"/>
      <c r="AC258" s="14"/>
      <c r="AD258" s="14"/>
      <c r="AE258" s="14"/>
      <c r="AT258" s="298" t="s">
        <v>758</v>
      </c>
      <c r="AU258" s="298" t="s">
        <v>86</v>
      </c>
      <c r="AV258" s="14" t="s">
        <v>415</v>
      </c>
      <c r="AW258" s="14" t="s">
        <v>33</v>
      </c>
      <c r="AX258" s="14" t="s">
        <v>84</v>
      </c>
      <c r="AY258" s="298" t="s">
        <v>414</v>
      </c>
    </row>
    <row r="259" s="11" customFormat="1" ht="22.8" customHeight="1">
      <c r="A259" s="11"/>
      <c r="B259" s="254"/>
      <c r="C259" s="255"/>
      <c r="D259" s="256" t="s">
        <v>75</v>
      </c>
      <c r="E259" s="275" t="s">
        <v>442</v>
      </c>
      <c r="F259" s="275" t="s">
        <v>850</v>
      </c>
      <c r="G259" s="255"/>
      <c r="H259" s="255"/>
      <c r="I259" s="258"/>
      <c r="J259" s="276">
        <f>BK259</f>
        <v>0</v>
      </c>
      <c r="K259" s="255"/>
      <c r="L259" s="260"/>
      <c r="M259" s="261"/>
      <c r="N259" s="262"/>
      <c r="O259" s="262"/>
      <c r="P259" s="263">
        <f>SUM(P260:P318)</f>
        <v>0</v>
      </c>
      <c r="Q259" s="262"/>
      <c r="R259" s="263">
        <f>SUM(R260:R318)</f>
        <v>0</v>
      </c>
      <c r="S259" s="262"/>
      <c r="T259" s="264">
        <f>SUM(T260:T318)</f>
        <v>0</v>
      </c>
      <c r="U259" s="11"/>
      <c r="V259" s="11"/>
      <c r="W259" s="11"/>
      <c r="X259" s="11"/>
      <c r="Y259" s="11"/>
      <c r="Z259" s="11"/>
      <c r="AA259" s="11"/>
      <c r="AB259" s="11"/>
      <c r="AC259" s="11"/>
      <c r="AD259" s="11"/>
      <c r="AE259" s="11"/>
      <c r="AR259" s="265" t="s">
        <v>84</v>
      </c>
      <c r="AT259" s="266" t="s">
        <v>75</v>
      </c>
      <c r="AU259" s="266" t="s">
        <v>84</v>
      </c>
      <c r="AY259" s="265" t="s">
        <v>414</v>
      </c>
      <c r="BK259" s="267">
        <f>SUM(BK260:BK318)</f>
        <v>0</v>
      </c>
    </row>
    <row r="260" s="2" customFormat="1" ht="33" customHeight="1">
      <c r="A260" s="39"/>
      <c r="B260" s="40"/>
      <c r="C260" s="234" t="s">
        <v>487</v>
      </c>
      <c r="D260" s="234" t="s">
        <v>443</v>
      </c>
      <c r="E260" s="235" t="s">
        <v>851</v>
      </c>
      <c r="F260" s="236" t="s">
        <v>852</v>
      </c>
      <c r="G260" s="237" t="s">
        <v>509</v>
      </c>
      <c r="H260" s="238">
        <v>5</v>
      </c>
      <c r="I260" s="239"/>
      <c r="J260" s="240">
        <f>ROUND(I260*H260,2)</f>
        <v>0</v>
      </c>
      <c r="K260" s="236" t="s">
        <v>720</v>
      </c>
      <c r="L260" s="45"/>
      <c r="M260" s="241" t="s">
        <v>1</v>
      </c>
      <c r="N260" s="242" t="s">
        <v>41</v>
      </c>
      <c r="O260" s="92"/>
      <c r="P260" s="226">
        <f>O260*H260</f>
        <v>0</v>
      </c>
      <c r="Q260" s="226">
        <v>0</v>
      </c>
      <c r="R260" s="226">
        <f>Q260*H260</f>
        <v>0</v>
      </c>
      <c r="S260" s="226">
        <v>0</v>
      </c>
      <c r="T260" s="227">
        <f>S260*H260</f>
        <v>0</v>
      </c>
      <c r="U260" s="39"/>
      <c r="V260" s="39"/>
      <c r="W260" s="39"/>
      <c r="X260" s="39"/>
      <c r="Y260" s="39"/>
      <c r="Z260" s="39"/>
      <c r="AA260" s="39"/>
      <c r="AB260" s="39"/>
      <c r="AC260" s="39"/>
      <c r="AD260" s="39"/>
      <c r="AE260" s="39"/>
      <c r="AR260" s="228" t="s">
        <v>415</v>
      </c>
      <c r="AT260" s="228" t="s">
        <v>443</v>
      </c>
      <c r="AU260" s="228" t="s">
        <v>86</v>
      </c>
      <c r="AY260" s="18" t="s">
        <v>414</v>
      </c>
      <c r="BE260" s="229">
        <f>IF(N260="základní",J260,0)</f>
        <v>0</v>
      </c>
      <c r="BF260" s="229">
        <f>IF(N260="snížená",J260,0)</f>
        <v>0</v>
      </c>
      <c r="BG260" s="229">
        <f>IF(N260="zákl. přenesená",J260,0)</f>
        <v>0</v>
      </c>
      <c r="BH260" s="229">
        <f>IF(N260="sníž. přenesená",J260,0)</f>
        <v>0</v>
      </c>
      <c r="BI260" s="229">
        <f>IF(N260="nulová",J260,0)</f>
        <v>0</v>
      </c>
      <c r="BJ260" s="18" t="s">
        <v>84</v>
      </c>
      <c r="BK260" s="229">
        <f>ROUND(I260*H260,2)</f>
        <v>0</v>
      </c>
      <c r="BL260" s="18" t="s">
        <v>415</v>
      </c>
      <c r="BM260" s="228" t="s">
        <v>853</v>
      </c>
    </row>
    <row r="261" s="2" customFormat="1">
      <c r="A261" s="39"/>
      <c r="B261" s="40"/>
      <c r="C261" s="41"/>
      <c r="D261" s="230" t="s">
        <v>417</v>
      </c>
      <c r="E261" s="41"/>
      <c r="F261" s="231" t="s">
        <v>852</v>
      </c>
      <c r="G261" s="41"/>
      <c r="H261" s="41"/>
      <c r="I261" s="156"/>
      <c r="J261" s="41"/>
      <c r="K261" s="41"/>
      <c r="L261" s="45"/>
      <c r="M261" s="232"/>
      <c r="N261" s="233"/>
      <c r="O261" s="92"/>
      <c r="P261" s="92"/>
      <c r="Q261" s="92"/>
      <c r="R261" s="92"/>
      <c r="S261" s="92"/>
      <c r="T261" s="93"/>
      <c r="U261" s="39"/>
      <c r="V261" s="39"/>
      <c r="W261" s="39"/>
      <c r="X261" s="39"/>
      <c r="Y261" s="39"/>
      <c r="Z261" s="39"/>
      <c r="AA261" s="39"/>
      <c r="AB261" s="39"/>
      <c r="AC261" s="39"/>
      <c r="AD261" s="39"/>
      <c r="AE261" s="39"/>
      <c r="AT261" s="18" t="s">
        <v>417</v>
      </c>
      <c r="AU261" s="18" t="s">
        <v>86</v>
      </c>
    </row>
    <row r="262" s="2" customFormat="1">
      <c r="A262" s="39"/>
      <c r="B262" s="40"/>
      <c r="C262" s="41"/>
      <c r="D262" s="230" t="s">
        <v>722</v>
      </c>
      <c r="E262" s="41"/>
      <c r="F262" s="268" t="s">
        <v>757</v>
      </c>
      <c r="G262" s="41"/>
      <c r="H262" s="41"/>
      <c r="I262" s="156"/>
      <c r="J262" s="41"/>
      <c r="K262" s="41"/>
      <c r="L262" s="45"/>
      <c r="M262" s="232"/>
      <c r="N262" s="233"/>
      <c r="O262" s="92"/>
      <c r="P262" s="92"/>
      <c r="Q262" s="92"/>
      <c r="R262" s="92"/>
      <c r="S262" s="92"/>
      <c r="T262" s="93"/>
      <c r="U262" s="39"/>
      <c r="V262" s="39"/>
      <c r="W262" s="39"/>
      <c r="X262" s="39"/>
      <c r="Y262" s="39"/>
      <c r="Z262" s="39"/>
      <c r="AA262" s="39"/>
      <c r="AB262" s="39"/>
      <c r="AC262" s="39"/>
      <c r="AD262" s="39"/>
      <c r="AE262" s="39"/>
      <c r="AT262" s="18" t="s">
        <v>722</v>
      </c>
      <c r="AU262" s="18" t="s">
        <v>86</v>
      </c>
    </row>
    <row r="263" s="13" customFormat="1">
      <c r="A263" s="13"/>
      <c r="B263" s="277"/>
      <c r="C263" s="278"/>
      <c r="D263" s="230" t="s">
        <v>758</v>
      </c>
      <c r="E263" s="279" t="s">
        <v>1</v>
      </c>
      <c r="F263" s="280" t="s">
        <v>854</v>
      </c>
      <c r="G263" s="278"/>
      <c r="H263" s="281">
        <v>1</v>
      </c>
      <c r="I263" s="282"/>
      <c r="J263" s="278"/>
      <c r="K263" s="278"/>
      <c r="L263" s="283"/>
      <c r="M263" s="284"/>
      <c r="N263" s="285"/>
      <c r="O263" s="285"/>
      <c r="P263" s="285"/>
      <c r="Q263" s="285"/>
      <c r="R263" s="285"/>
      <c r="S263" s="285"/>
      <c r="T263" s="286"/>
      <c r="U263" s="13"/>
      <c r="V263" s="13"/>
      <c r="W263" s="13"/>
      <c r="X263" s="13"/>
      <c r="Y263" s="13"/>
      <c r="Z263" s="13"/>
      <c r="AA263" s="13"/>
      <c r="AB263" s="13"/>
      <c r="AC263" s="13"/>
      <c r="AD263" s="13"/>
      <c r="AE263" s="13"/>
      <c r="AT263" s="287" t="s">
        <v>758</v>
      </c>
      <c r="AU263" s="287" t="s">
        <v>86</v>
      </c>
      <c r="AV263" s="13" t="s">
        <v>86</v>
      </c>
      <c r="AW263" s="13" t="s">
        <v>33</v>
      </c>
      <c r="AX263" s="13" t="s">
        <v>76</v>
      </c>
      <c r="AY263" s="287" t="s">
        <v>414</v>
      </c>
    </row>
    <row r="264" s="13" customFormat="1">
      <c r="A264" s="13"/>
      <c r="B264" s="277"/>
      <c r="C264" s="278"/>
      <c r="D264" s="230" t="s">
        <v>758</v>
      </c>
      <c r="E264" s="279" t="s">
        <v>1</v>
      </c>
      <c r="F264" s="280" t="s">
        <v>855</v>
      </c>
      <c r="G264" s="278"/>
      <c r="H264" s="281">
        <v>4</v>
      </c>
      <c r="I264" s="282"/>
      <c r="J264" s="278"/>
      <c r="K264" s="278"/>
      <c r="L264" s="283"/>
      <c r="M264" s="284"/>
      <c r="N264" s="285"/>
      <c r="O264" s="285"/>
      <c r="P264" s="285"/>
      <c r="Q264" s="285"/>
      <c r="R264" s="285"/>
      <c r="S264" s="285"/>
      <c r="T264" s="286"/>
      <c r="U264" s="13"/>
      <c r="V264" s="13"/>
      <c r="W264" s="13"/>
      <c r="X264" s="13"/>
      <c r="Y264" s="13"/>
      <c r="Z264" s="13"/>
      <c r="AA264" s="13"/>
      <c r="AB264" s="13"/>
      <c r="AC264" s="13"/>
      <c r="AD264" s="13"/>
      <c r="AE264" s="13"/>
      <c r="AT264" s="287" t="s">
        <v>758</v>
      </c>
      <c r="AU264" s="287" t="s">
        <v>86</v>
      </c>
      <c r="AV264" s="13" t="s">
        <v>86</v>
      </c>
      <c r="AW264" s="13" t="s">
        <v>33</v>
      </c>
      <c r="AX264" s="13" t="s">
        <v>76</v>
      </c>
      <c r="AY264" s="287" t="s">
        <v>414</v>
      </c>
    </row>
    <row r="265" s="14" customFormat="1">
      <c r="A265" s="14"/>
      <c r="B265" s="288"/>
      <c r="C265" s="289"/>
      <c r="D265" s="230" t="s">
        <v>758</v>
      </c>
      <c r="E265" s="290" t="s">
        <v>1</v>
      </c>
      <c r="F265" s="291" t="s">
        <v>760</v>
      </c>
      <c r="G265" s="289"/>
      <c r="H265" s="292">
        <v>5</v>
      </c>
      <c r="I265" s="293"/>
      <c r="J265" s="289"/>
      <c r="K265" s="289"/>
      <c r="L265" s="294"/>
      <c r="M265" s="295"/>
      <c r="N265" s="296"/>
      <c r="O265" s="296"/>
      <c r="P265" s="296"/>
      <c r="Q265" s="296"/>
      <c r="R265" s="296"/>
      <c r="S265" s="296"/>
      <c r="T265" s="297"/>
      <c r="U265" s="14"/>
      <c r="V265" s="14"/>
      <c r="W265" s="14"/>
      <c r="X265" s="14"/>
      <c r="Y265" s="14"/>
      <c r="Z265" s="14"/>
      <c r="AA265" s="14"/>
      <c r="AB265" s="14"/>
      <c r="AC265" s="14"/>
      <c r="AD265" s="14"/>
      <c r="AE265" s="14"/>
      <c r="AT265" s="298" t="s">
        <v>758</v>
      </c>
      <c r="AU265" s="298" t="s">
        <v>86</v>
      </c>
      <c r="AV265" s="14" t="s">
        <v>415</v>
      </c>
      <c r="AW265" s="14" t="s">
        <v>33</v>
      </c>
      <c r="AX265" s="14" t="s">
        <v>84</v>
      </c>
      <c r="AY265" s="298" t="s">
        <v>414</v>
      </c>
    </row>
    <row r="266" s="2" customFormat="1" ht="33" customHeight="1">
      <c r="A266" s="39"/>
      <c r="B266" s="40"/>
      <c r="C266" s="234" t="s">
        <v>7</v>
      </c>
      <c r="D266" s="234" t="s">
        <v>443</v>
      </c>
      <c r="E266" s="235" t="s">
        <v>856</v>
      </c>
      <c r="F266" s="236" t="s">
        <v>857</v>
      </c>
      <c r="G266" s="237" t="s">
        <v>509</v>
      </c>
      <c r="H266" s="238">
        <v>1</v>
      </c>
      <c r="I266" s="239"/>
      <c r="J266" s="240">
        <f>ROUND(I266*H266,2)</f>
        <v>0</v>
      </c>
      <c r="K266" s="236" t="s">
        <v>720</v>
      </c>
      <c r="L266" s="45"/>
      <c r="M266" s="241" t="s">
        <v>1</v>
      </c>
      <c r="N266" s="242" t="s">
        <v>41</v>
      </c>
      <c r="O266" s="92"/>
      <c r="P266" s="226">
        <f>O266*H266</f>
        <v>0</v>
      </c>
      <c r="Q266" s="226">
        <v>0</v>
      </c>
      <c r="R266" s="226">
        <f>Q266*H266</f>
        <v>0</v>
      </c>
      <c r="S266" s="226">
        <v>0</v>
      </c>
      <c r="T266" s="227">
        <f>S266*H266</f>
        <v>0</v>
      </c>
      <c r="U266" s="39"/>
      <c r="V266" s="39"/>
      <c r="W266" s="39"/>
      <c r="X266" s="39"/>
      <c r="Y266" s="39"/>
      <c r="Z266" s="39"/>
      <c r="AA266" s="39"/>
      <c r="AB266" s="39"/>
      <c r="AC266" s="39"/>
      <c r="AD266" s="39"/>
      <c r="AE266" s="39"/>
      <c r="AR266" s="228" t="s">
        <v>415</v>
      </c>
      <c r="AT266" s="228" t="s">
        <v>443</v>
      </c>
      <c r="AU266" s="228" t="s">
        <v>86</v>
      </c>
      <c r="AY266" s="18" t="s">
        <v>414</v>
      </c>
      <c r="BE266" s="229">
        <f>IF(N266="základní",J266,0)</f>
        <v>0</v>
      </c>
      <c r="BF266" s="229">
        <f>IF(N266="snížená",J266,0)</f>
        <v>0</v>
      </c>
      <c r="BG266" s="229">
        <f>IF(N266="zákl. přenesená",J266,0)</f>
        <v>0</v>
      </c>
      <c r="BH266" s="229">
        <f>IF(N266="sníž. přenesená",J266,0)</f>
        <v>0</v>
      </c>
      <c r="BI266" s="229">
        <f>IF(N266="nulová",J266,0)</f>
        <v>0</v>
      </c>
      <c r="BJ266" s="18" t="s">
        <v>84</v>
      </c>
      <c r="BK266" s="229">
        <f>ROUND(I266*H266,2)</f>
        <v>0</v>
      </c>
      <c r="BL266" s="18" t="s">
        <v>415</v>
      </c>
      <c r="BM266" s="228" t="s">
        <v>858</v>
      </c>
    </row>
    <row r="267" s="2" customFormat="1">
      <c r="A267" s="39"/>
      <c r="B267" s="40"/>
      <c r="C267" s="41"/>
      <c r="D267" s="230" t="s">
        <v>417</v>
      </c>
      <c r="E267" s="41"/>
      <c r="F267" s="231" t="s">
        <v>857</v>
      </c>
      <c r="G267" s="41"/>
      <c r="H267" s="41"/>
      <c r="I267" s="156"/>
      <c r="J267" s="41"/>
      <c r="K267" s="41"/>
      <c r="L267" s="45"/>
      <c r="M267" s="232"/>
      <c r="N267" s="233"/>
      <c r="O267" s="92"/>
      <c r="P267" s="92"/>
      <c r="Q267" s="92"/>
      <c r="R267" s="92"/>
      <c r="S267" s="92"/>
      <c r="T267" s="93"/>
      <c r="U267" s="39"/>
      <c r="V267" s="39"/>
      <c r="W267" s="39"/>
      <c r="X267" s="39"/>
      <c r="Y267" s="39"/>
      <c r="Z267" s="39"/>
      <c r="AA267" s="39"/>
      <c r="AB267" s="39"/>
      <c r="AC267" s="39"/>
      <c r="AD267" s="39"/>
      <c r="AE267" s="39"/>
      <c r="AT267" s="18" t="s">
        <v>417</v>
      </c>
      <c r="AU267" s="18" t="s">
        <v>86</v>
      </c>
    </row>
    <row r="268" s="2" customFormat="1">
      <c r="A268" s="39"/>
      <c r="B268" s="40"/>
      <c r="C268" s="41"/>
      <c r="D268" s="230" t="s">
        <v>722</v>
      </c>
      <c r="E268" s="41"/>
      <c r="F268" s="268" t="s">
        <v>757</v>
      </c>
      <c r="G268" s="41"/>
      <c r="H268" s="41"/>
      <c r="I268" s="156"/>
      <c r="J268" s="41"/>
      <c r="K268" s="41"/>
      <c r="L268" s="45"/>
      <c r="M268" s="232"/>
      <c r="N268" s="233"/>
      <c r="O268" s="92"/>
      <c r="P268" s="92"/>
      <c r="Q268" s="92"/>
      <c r="R268" s="92"/>
      <c r="S268" s="92"/>
      <c r="T268" s="93"/>
      <c r="U268" s="39"/>
      <c r="V268" s="39"/>
      <c r="W268" s="39"/>
      <c r="X268" s="39"/>
      <c r="Y268" s="39"/>
      <c r="Z268" s="39"/>
      <c r="AA268" s="39"/>
      <c r="AB268" s="39"/>
      <c r="AC268" s="39"/>
      <c r="AD268" s="39"/>
      <c r="AE268" s="39"/>
      <c r="AT268" s="18" t="s">
        <v>722</v>
      </c>
      <c r="AU268" s="18" t="s">
        <v>86</v>
      </c>
    </row>
    <row r="269" s="13" customFormat="1">
      <c r="A269" s="13"/>
      <c r="B269" s="277"/>
      <c r="C269" s="278"/>
      <c r="D269" s="230" t="s">
        <v>758</v>
      </c>
      <c r="E269" s="279" t="s">
        <v>1</v>
      </c>
      <c r="F269" s="280" t="s">
        <v>859</v>
      </c>
      <c r="G269" s="278"/>
      <c r="H269" s="281">
        <v>1</v>
      </c>
      <c r="I269" s="282"/>
      <c r="J269" s="278"/>
      <c r="K269" s="278"/>
      <c r="L269" s="283"/>
      <c r="M269" s="284"/>
      <c r="N269" s="285"/>
      <c r="O269" s="285"/>
      <c r="P269" s="285"/>
      <c r="Q269" s="285"/>
      <c r="R269" s="285"/>
      <c r="S269" s="285"/>
      <c r="T269" s="286"/>
      <c r="U269" s="13"/>
      <c r="V269" s="13"/>
      <c r="W269" s="13"/>
      <c r="X269" s="13"/>
      <c r="Y269" s="13"/>
      <c r="Z269" s="13"/>
      <c r="AA269" s="13"/>
      <c r="AB269" s="13"/>
      <c r="AC269" s="13"/>
      <c r="AD269" s="13"/>
      <c r="AE269" s="13"/>
      <c r="AT269" s="287" t="s">
        <v>758</v>
      </c>
      <c r="AU269" s="287" t="s">
        <v>86</v>
      </c>
      <c r="AV269" s="13" t="s">
        <v>86</v>
      </c>
      <c r="AW269" s="13" t="s">
        <v>33</v>
      </c>
      <c r="AX269" s="13" t="s">
        <v>76</v>
      </c>
      <c r="AY269" s="287" t="s">
        <v>414</v>
      </c>
    </row>
    <row r="270" s="14" customFormat="1">
      <c r="A270" s="14"/>
      <c r="B270" s="288"/>
      <c r="C270" s="289"/>
      <c r="D270" s="230" t="s">
        <v>758</v>
      </c>
      <c r="E270" s="290" t="s">
        <v>1</v>
      </c>
      <c r="F270" s="291" t="s">
        <v>760</v>
      </c>
      <c r="G270" s="289"/>
      <c r="H270" s="292">
        <v>1</v>
      </c>
      <c r="I270" s="293"/>
      <c r="J270" s="289"/>
      <c r="K270" s="289"/>
      <c r="L270" s="294"/>
      <c r="M270" s="295"/>
      <c r="N270" s="296"/>
      <c r="O270" s="296"/>
      <c r="P270" s="296"/>
      <c r="Q270" s="296"/>
      <c r="R270" s="296"/>
      <c r="S270" s="296"/>
      <c r="T270" s="297"/>
      <c r="U270" s="14"/>
      <c r="V270" s="14"/>
      <c r="W270" s="14"/>
      <c r="X270" s="14"/>
      <c r="Y270" s="14"/>
      <c r="Z270" s="14"/>
      <c r="AA270" s="14"/>
      <c r="AB270" s="14"/>
      <c r="AC270" s="14"/>
      <c r="AD270" s="14"/>
      <c r="AE270" s="14"/>
      <c r="AT270" s="298" t="s">
        <v>758</v>
      </c>
      <c r="AU270" s="298" t="s">
        <v>86</v>
      </c>
      <c r="AV270" s="14" t="s">
        <v>415</v>
      </c>
      <c r="AW270" s="14" t="s">
        <v>33</v>
      </c>
      <c r="AX270" s="14" t="s">
        <v>84</v>
      </c>
      <c r="AY270" s="298" t="s">
        <v>414</v>
      </c>
    </row>
    <row r="271" s="2" customFormat="1" ht="33" customHeight="1">
      <c r="A271" s="39"/>
      <c r="B271" s="40"/>
      <c r="C271" s="234" t="s">
        <v>494</v>
      </c>
      <c r="D271" s="234" t="s">
        <v>443</v>
      </c>
      <c r="E271" s="235" t="s">
        <v>860</v>
      </c>
      <c r="F271" s="236" t="s">
        <v>861</v>
      </c>
      <c r="G271" s="237" t="s">
        <v>632</v>
      </c>
      <c r="H271" s="238">
        <v>36</v>
      </c>
      <c r="I271" s="239"/>
      <c r="J271" s="240">
        <f>ROUND(I271*H271,2)</f>
        <v>0</v>
      </c>
      <c r="K271" s="236" t="s">
        <v>720</v>
      </c>
      <c r="L271" s="45"/>
      <c r="M271" s="241" t="s">
        <v>1</v>
      </c>
      <c r="N271" s="242" t="s">
        <v>41</v>
      </c>
      <c r="O271" s="92"/>
      <c r="P271" s="226">
        <f>O271*H271</f>
        <v>0</v>
      </c>
      <c r="Q271" s="226">
        <v>0</v>
      </c>
      <c r="R271" s="226">
        <f>Q271*H271</f>
        <v>0</v>
      </c>
      <c r="S271" s="226">
        <v>0</v>
      </c>
      <c r="T271" s="227">
        <f>S271*H271</f>
        <v>0</v>
      </c>
      <c r="U271" s="39"/>
      <c r="V271" s="39"/>
      <c r="W271" s="39"/>
      <c r="X271" s="39"/>
      <c r="Y271" s="39"/>
      <c r="Z271" s="39"/>
      <c r="AA271" s="39"/>
      <c r="AB271" s="39"/>
      <c r="AC271" s="39"/>
      <c r="AD271" s="39"/>
      <c r="AE271" s="39"/>
      <c r="AR271" s="228" t="s">
        <v>415</v>
      </c>
      <c r="AT271" s="228" t="s">
        <v>443</v>
      </c>
      <c r="AU271" s="228" t="s">
        <v>86</v>
      </c>
      <c r="AY271" s="18" t="s">
        <v>414</v>
      </c>
      <c r="BE271" s="229">
        <f>IF(N271="základní",J271,0)</f>
        <v>0</v>
      </c>
      <c r="BF271" s="229">
        <f>IF(N271="snížená",J271,0)</f>
        <v>0</v>
      </c>
      <c r="BG271" s="229">
        <f>IF(N271="zákl. přenesená",J271,0)</f>
        <v>0</v>
      </c>
      <c r="BH271" s="229">
        <f>IF(N271="sníž. přenesená",J271,0)</f>
        <v>0</v>
      </c>
      <c r="BI271" s="229">
        <f>IF(N271="nulová",J271,0)</f>
        <v>0</v>
      </c>
      <c r="BJ271" s="18" t="s">
        <v>84</v>
      </c>
      <c r="BK271" s="229">
        <f>ROUND(I271*H271,2)</f>
        <v>0</v>
      </c>
      <c r="BL271" s="18" t="s">
        <v>415</v>
      </c>
      <c r="BM271" s="228" t="s">
        <v>862</v>
      </c>
    </row>
    <row r="272" s="2" customFormat="1">
      <c r="A272" s="39"/>
      <c r="B272" s="40"/>
      <c r="C272" s="41"/>
      <c r="D272" s="230" t="s">
        <v>417</v>
      </c>
      <c r="E272" s="41"/>
      <c r="F272" s="231" t="s">
        <v>861</v>
      </c>
      <c r="G272" s="41"/>
      <c r="H272" s="41"/>
      <c r="I272" s="156"/>
      <c r="J272" s="41"/>
      <c r="K272" s="41"/>
      <c r="L272" s="45"/>
      <c r="M272" s="232"/>
      <c r="N272" s="233"/>
      <c r="O272" s="92"/>
      <c r="P272" s="92"/>
      <c r="Q272" s="92"/>
      <c r="R272" s="92"/>
      <c r="S272" s="92"/>
      <c r="T272" s="93"/>
      <c r="U272" s="39"/>
      <c r="V272" s="39"/>
      <c r="W272" s="39"/>
      <c r="X272" s="39"/>
      <c r="Y272" s="39"/>
      <c r="Z272" s="39"/>
      <c r="AA272" s="39"/>
      <c r="AB272" s="39"/>
      <c r="AC272" s="39"/>
      <c r="AD272" s="39"/>
      <c r="AE272" s="39"/>
      <c r="AT272" s="18" t="s">
        <v>417</v>
      </c>
      <c r="AU272" s="18" t="s">
        <v>86</v>
      </c>
    </row>
    <row r="273" s="2" customFormat="1">
      <c r="A273" s="39"/>
      <c r="B273" s="40"/>
      <c r="C273" s="41"/>
      <c r="D273" s="230" t="s">
        <v>722</v>
      </c>
      <c r="E273" s="41"/>
      <c r="F273" s="268" t="s">
        <v>757</v>
      </c>
      <c r="G273" s="41"/>
      <c r="H273" s="41"/>
      <c r="I273" s="156"/>
      <c r="J273" s="41"/>
      <c r="K273" s="41"/>
      <c r="L273" s="45"/>
      <c r="M273" s="232"/>
      <c r="N273" s="233"/>
      <c r="O273" s="92"/>
      <c r="P273" s="92"/>
      <c r="Q273" s="92"/>
      <c r="R273" s="92"/>
      <c r="S273" s="92"/>
      <c r="T273" s="93"/>
      <c r="U273" s="39"/>
      <c r="V273" s="39"/>
      <c r="W273" s="39"/>
      <c r="X273" s="39"/>
      <c r="Y273" s="39"/>
      <c r="Z273" s="39"/>
      <c r="AA273" s="39"/>
      <c r="AB273" s="39"/>
      <c r="AC273" s="39"/>
      <c r="AD273" s="39"/>
      <c r="AE273" s="39"/>
      <c r="AT273" s="18" t="s">
        <v>722</v>
      </c>
      <c r="AU273" s="18" t="s">
        <v>86</v>
      </c>
    </row>
    <row r="274" s="2" customFormat="1" ht="33" customHeight="1">
      <c r="A274" s="39"/>
      <c r="B274" s="40"/>
      <c r="C274" s="234" t="s">
        <v>498</v>
      </c>
      <c r="D274" s="234" t="s">
        <v>443</v>
      </c>
      <c r="E274" s="235" t="s">
        <v>863</v>
      </c>
      <c r="F274" s="236" t="s">
        <v>864</v>
      </c>
      <c r="G274" s="237" t="s">
        <v>632</v>
      </c>
      <c r="H274" s="238">
        <v>162.43000000000001</v>
      </c>
      <c r="I274" s="239"/>
      <c r="J274" s="240">
        <f>ROUND(I274*H274,2)</f>
        <v>0</v>
      </c>
      <c r="K274" s="236" t="s">
        <v>720</v>
      </c>
      <c r="L274" s="45"/>
      <c r="M274" s="241" t="s">
        <v>1</v>
      </c>
      <c r="N274" s="242" t="s">
        <v>41</v>
      </c>
      <c r="O274" s="92"/>
      <c r="P274" s="226">
        <f>O274*H274</f>
        <v>0</v>
      </c>
      <c r="Q274" s="226">
        <v>0</v>
      </c>
      <c r="R274" s="226">
        <f>Q274*H274</f>
        <v>0</v>
      </c>
      <c r="S274" s="226">
        <v>0</v>
      </c>
      <c r="T274" s="227">
        <f>S274*H274</f>
        <v>0</v>
      </c>
      <c r="U274" s="39"/>
      <c r="V274" s="39"/>
      <c r="W274" s="39"/>
      <c r="X274" s="39"/>
      <c r="Y274" s="39"/>
      <c r="Z274" s="39"/>
      <c r="AA274" s="39"/>
      <c r="AB274" s="39"/>
      <c r="AC274" s="39"/>
      <c r="AD274" s="39"/>
      <c r="AE274" s="39"/>
      <c r="AR274" s="228" t="s">
        <v>415</v>
      </c>
      <c r="AT274" s="228" t="s">
        <v>443</v>
      </c>
      <c r="AU274" s="228" t="s">
        <v>86</v>
      </c>
      <c r="AY274" s="18" t="s">
        <v>414</v>
      </c>
      <c r="BE274" s="229">
        <f>IF(N274="základní",J274,0)</f>
        <v>0</v>
      </c>
      <c r="BF274" s="229">
        <f>IF(N274="snížená",J274,0)</f>
        <v>0</v>
      </c>
      <c r="BG274" s="229">
        <f>IF(N274="zákl. přenesená",J274,0)</f>
        <v>0</v>
      </c>
      <c r="BH274" s="229">
        <f>IF(N274="sníž. přenesená",J274,0)</f>
        <v>0</v>
      </c>
      <c r="BI274" s="229">
        <f>IF(N274="nulová",J274,0)</f>
        <v>0</v>
      </c>
      <c r="BJ274" s="18" t="s">
        <v>84</v>
      </c>
      <c r="BK274" s="229">
        <f>ROUND(I274*H274,2)</f>
        <v>0</v>
      </c>
      <c r="BL274" s="18" t="s">
        <v>415</v>
      </c>
      <c r="BM274" s="228" t="s">
        <v>865</v>
      </c>
    </row>
    <row r="275" s="2" customFormat="1">
      <c r="A275" s="39"/>
      <c r="B275" s="40"/>
      <c r="C275" s="41"/>
      <c r="D275" s="230" t="s">
        <v>417</v>
      </c>
      <c r="E275" s="41"/>
      <c r="F275" s="231" t="s">
        <v>864</v>
      </c>
      <c r="G275" s="41"/>
      <c r="H275" s="41"/>
      <c r="I275" s="156"/>
      <c r="J275" s="41"/>
      <c r="K275" s="41"/>
      <c r="L275" s="45"/>
      <c r="M275" s="232"/>
      <c r="N275" s="233"/>
      <c r="O275" s="92"/>
      <c r="P275" s="92"/>
      <c r="Q275" s="92"/>
      <c r="R275" s="92"/>
      <c r="S275" s="92"/>
      <c r="T275" s="93"/>
      <c r="U275" s="39"/>
      <c r="V275" s="39"/>
      <c r="W275" s="39"/>
      <c r="X275" s="39"/>
      <c r="Y275" s="39"/>
      <c r="Z275" s="39"/>
      <c r="AA275" s="39"/>
      <c r="AB275" s="39"/>
      <c r="AC275" s="39"/>
      <c r="AD275" s="39"/>
      <c r="AE275" s="39"/>
      <c r="AT275" s="18" t="s">
        <v>417</v>
      </c>
      <c r="AU275" s="18" t="s">
        <v>86</v>
      </c>
    </row>
    <row r="276" s="2" customFormat="1">
      <c r="A276" s="39"/>
      <c r="B276" s="40"/>
      <c r="C276" s="41"/>
      <c r="D276" s="230" t="s">
        <v>722</v>
      </c>
      <c r="E276" s="41"/>
      <c r="F276" s="268" t="s">
        <v>757</v>
      </c>
      <c r="G276" s="41"/>
      <c r="H276" s="41"/>
      <c r="I276" s="156"/>
      <c r="J276" s="41"/>
      <c r="K276" s="41"/>
      <c r="L276" s="45"/>
      <c r="M276" s="232"/>
      <c r="N276" s="233"/>
      <c r="O276" s="92"/>
      <c r="P276" s="92"/>
      <c r="Q276" s="92"/>
      <c r="R276" s="92"/>
      <c r="S276" s="92"/>
      <c r="T276" s="93"/>
      <c r="U276" s="39"/>
      <c r="V276" s="39"/>
      <c r="W276" s="39"/>
      <c r="X276" s="39"/>
      <c r="Y276" s="39"/>
      <c r="Z276" s="39"/>
      <c r="AA276" s="39"/>
      <c r="AB276" s="39"/>
      <c r="AC276" s="39"/>
      <c r="AD276" s="39"/>
      <c r="AE276" s="39"/>
      <c r="AT276" s="18" t="s">
        <v>722</v>
      </c>
      <c r="AU276" s="18" t="s">
        <v>86</v>
      </c>
    </row>
    <row r="277" s="13" customFormat="1">
      <c r="A277" s="13"/>
      <c r="B277" s="277"/>
      <c r="C277" s="278"/>
      <c r="D277" s="230" t="s">
        <v>758</v>
      </c>
      <c r="E277" s="279" t="s">
        <v>1</v>
      </c>
      <c r="F277" s="280" t="s">
        <v>802</v>
      </c>
      <c r="G277" s="278"/>
      <c r="H277" s="281">
        <v>81.200000000000003</v>
      </c>
      <c r="I277" s="282"/>
      <c r="J277" s="278"/>
      <c r="K277" s="278"/>
      <c r="L277" s="283"/>
      <c r="M277" s="284"/>
      <c r="N277" s="285"/>
      <c r="O277" s="285"/>
      <c r="P277" s="285"/>
      <c r="Q277" s="285"/>
      <c r="R277" s="285"/>
      <c r="S277" s="285"/>
      <c r="T277" s="286"/>
      <c r="U277" s="13"/>
      <c r="V277" s="13"/>
      <c r="W277" s="13"/>
      <c r="X277" s="13"/>
      <c r="Y277" s="13"/>
      <c r="Z277" s="13"/>
      <c r="AA277" s="13"/>
      <c r="AB277" s="13"/>
      <c r="AC277" s="13"/>
      <c r="AD277" s="13"/>
      <c r="AE277" s="13"/>
      <c r="AT277" s="287" t="s">
        <v>758</v>
      </c>
      <c r="AU277" s="287" t="s">
        <v>86</v>
      </c>
      <c r="AV277" s="13" t="s">
        <v>86</v>
      </c>
      <c r="AW277" s="13" t="s">
        <v>33</v>
      </c>
      <c r="AX277" s="13" t="s">
        <v>76</v>
      </c>
      <c r="AY277" s="287" t="s">
        <v>414</v>
      </c>
    </row>
    <row r="278" s="13" customFormat="1">
      <c r="A278" s="13"/>
      <c r="B278" s="277"/>
      <c r="C278" s="278"/>
      <c r="D278" s="230" t="s">
        <v>758</v>
      </c>
      <c r="E278" s="279" t="s">
        <v>1</v>
      </c>
      <c r="F278" s="280" t="s">
        <v>866</v>
      </c>
      <c r="G278" s="278"/>
      <c r="H278" s="281">
        <v>45.030000000000001</v>
      </c>
      <c r="I278" s="282"/>
      <c r="J278" s="278"/>
      <c r="K278" s="278"/>
      <c r="L278" s="283"/>
      <c r="M278" s="284"/>
      <c r="N278" s="285"/>
      <c r="O278" s="285"/>
      <c r="P278" s="285"/>
      <c r="Q278" s="285"/>
      <c r="R278" s="285"/>
      <c r="S278" s="285"/>
      <c r="T278" s="286"/>
      <c r="U278" s="13"/>
      <c r="V278" s="13"/>
      <c r="W278" s="13"/>
      <c r="X278" s="13"/>
      <c r="Y278" s="13"/>
      <c r="Z278" s="13"/>
      <c r="AA278" s="13"/>
      <c r="AB278" s="13"/>
      <c r="AC278" s="13"/>
      <c r="AD278" s="13"/>
      <c r="AE278" s="13"/>
      <c r="AT278" s="287" t="s">
        <v>758</v>
      </c>
      <c r="AU278" s="287" t="s">
        <v>86</v>
      </c>
      <c r="AV278" s="13" t="s">
        <v>86</v>
      </c>
      <c r="AW278" s="13" t="s">
        <v>33</v>
      </c>
      <c r="AX278" s="13" t="s">
        <v>76</v>
      </c>
      <c r="AY278" s="287" t="s">
        <v>414</v>
      </c>
    </row>
    <row r="279" s="13" customFormat="1">
      <c r="A279" s="13"/>
      <c r="B279" s="277"/>
      <c r="C279" s="278"/>
      <c r="D279" s="230" t="s">
        <v>758</v>
      </c>
      <c r="E279" s="279" t="s">
        <v>1</v>
      </c>
      <c r="F279" s="280" t="s">
        <v>867</v>
      </c>
      <c r="G279" s="278"/>
      <c r="H279" s="281">
        <v>17.100000000000001</v>
      </c>
      <c r="I279" s="282"/>
      <c r="J279" s="278"/>
      <c r="K279" s="278"/>
      <c r="L279" s="283"/>
      <c r="M279" s="284"/>
      <c r="N279" s="285"/>
      <c r="O279" s="285"/>
      <c r="P279" s="285"/>
      <c r="Q279" s="285"/>
      <c r="R279" s="285"/>
      <c r="S279" s="285"/>
      <c r="T279" s="286"/>
      <c r="U279" s="13"/>
      <c r="V279" s="13"/>
      <c r="W279" s="13"/>
      <c r="X279" s="13"/>
      <c r="Y279" s="13"/>
      <c r="Z279" s="13"/>
      <c r="AA279" s="13"/>
      <c r="AB279" s="13"/>
      <c r="AC279" s="13"/>
      <c r="AD279" s="13"/>
      <c r="AE279" s="13"/>
      <c r="AT279" s="287" t="s">
        <v>758</v>
      </c>
      <c r="AU279" s="287" t="s">
        <v>86</v>
      </c>
      <c r="AV279" s="13" t="s">
        <v>86</v>
      </c>
      <c r="AW279" s="13" t="s">
        <v>33</v>
      </c>
      <c r="AX279" s="13" t="s">
        <v>76</v>
      </c>
      <c r="AY279" s="287" t="s">
        <v>414</v>
      </c>
    </row>
    <row r="280" s="13" customFormat="1">
      <c r="A280" s="13"/>
      <c r="B280" s="277"/>
      <c r="C280" s="278"/>
      <c r="D280" s="230" t="s">
        <v>758</v>
      </c>
      <c r="E280" s="279" t="s">
        <v>1</v>
      </c>
      <c r="F280" s="280" t="s">
        <v>868</v>
      </c>
      <c r="G280" s="278"/>
      <c r="H280" s="281">
        <v>10.699999999999999</v>
      </c>
      <c r="I280" s="282"/>
      <c r="J280" s="278"/>
      <c r="K280" s="278"/>
      <c r="L280" s="283"/>
      <c r="M280" s="284"/>
      <c r="N280" s="285"/>
      <c r="O280" s="285"/>
      <c r="P280" s="285"/>
      <c r="Q280" s="285"/>
      <c r="R280" s="285"/>
      <c r="S280" s="285"/>
      <c r="T280" s="286"/>
      <c r="U280" s="13"/>
      <c r="V280" s="13"/>
      <c r="W280" s="13"/>
      <c r="X280" s="13"/>
      <c r="Y280" s="13"/>
      <c r="Z280" s="13"/>
      <c r="AA280" s="13"/>
      <c r="AB280" s="13"/>
      <c r="AC280" s="13"/>
      <c r="AD280" s="13"/>
      <c r="AE280" s="13"/>
      <c r="AT280" s="287" t="s">
        <v>758</v>
      </c>
      <c r="AU280" s="287" t="s">
        <v>86</v>
      </c>
      <c r="AV280" s="13" t="s">
        <v>86</v>
      </c>
      <c r="AW280" s="13" t="s">
        <v>33</v>
      </c>
      <c r="AX280" s="13" t="s">
        <v>76</v>
      </c>
      <c r="AY280" s="287" t="s">
        <v>414</v>
      </c>
    </row>
    <row r="281" s="13" customFormat="1">
      <c r="A281" s="13"/>
      <c r="B281" s="277"/>
      <c r="C281" s="278"/>
      <c r="D281" s="230" t="s">
        <v>758</v>
      </c>
      <c r="E281" s="279" t="s">
        <v>1</v>
      </c>
      <c r="F281" s="280" t="s">
        <v>869</v>
      </c>
      <c r="G281" s="278"/>
      <c r="H281" s="281">
        <v>5</v>
      </c>
      <c r="I281" s="282"/>
      <c r="J281" s="278"/>
      <c r="K281" s="278"/>
      <c r="L281" s="283"/>
      <c r="M281" s="284"/>
      <c r="N281" s="285"/>
      <c r="O281" s="285"/>
      <c r="P281" s="285"/>
      <c r="Q281" s="285"/>
      <c r="R281" s="285"/>
      <c r="S281" s="285"/>
      <c r="T281" s="286"/>
      <c r="U281" s="13"/>
      <c r="V281" s="13"/>
      <c r="W281" s="13"/>
      <c r="X281" s="13"/>
      <c r="Y281" s="13"/>
      <c r="Z281" s="13"/>
      <c r="AA281" s="13"/>
      <c r="AB281" s="13"/>
      <c r="AC281" s="13"/>
      <c r="AD281" s="13"/>
      <c r="AE281" s="13"/>
      <c r="AT281" s="287" t="s">
        <v>758</v>
      </c>
      <c r="AU281" s="287" t="s">
        <v>86</v>
      </c>
      <c r="AV281" s="13" t="s">
        <v>86</v>
      </c>
      <c r="AW281" s="13" t="s">
        <v>33</v>
      </c>
      <c r="AX281" s="13" t="s">
        <v>76</v>
      </c>
      <c r="AY281" s="287" t="s">
        <v>414</v>
      </c>
    </row>
    <row r="282" s="13" customFormat="1">
      <c r="A282" s="13"/>
      <c r="B282" s="277"/>
      <c r="C282" s="278"/>
      <c r="D282" s="230" t="s">
        <v>758</v>
      </c>
      <c r="E282" s="279" t="s">
        <v>1</v>
      </c>
      <c r="F282" s="280" t="s">
        <v>870</v>
      </c>
      <c r="G282" s="278"/>
      <c r="H282" s="281">
        <v>3.3999999999999999</v>
      </c>
      <c r="I282" s="282"/>
      <c r="J282" s="278"/>
      <c r="K282" s="278"/>
      <c r="L282" s="283"/>
      <c r="M282" s="284"/>
      <c r="N282" s="285"/>
      <c r="O282" s="285"/>
      <c r="P282" s="285"/>
      <c r="Q282" s="285"/>
      <c r="R282" s="285"/>
      <c r="S282" s="285"/>
      <c r="T282" s="286"/>
      <c r="U282" s="13"/>
      <c r="V282" s="13"/>
      <c r="W282" s="13"/>
      <c r="X282" s="13"/>
      <c r="Y282" s="13"/>
      <c r="Z282" s="13"/>
      <c r="AA282" s="13"/>
      <c r="AB282" s="13"/>
      <c r="AC282" s="13"/>
      <c r="AD282" s="13"/>
      <c r="AE282" s="13"/>
      <c r="AT282" s="287" t="s">
        <v>758</v>
      </c>
      <c r="AU282" s="287" t="s">
        <v>86</v>
      </c>
      <c r="AV282" s="13" t="s">
        <v>86</v>
      </c>
      <c r="AW282" s="13" t="s">
        <v>33</v>
      </c>
      <c r="AX282" s="13" t="s">
        <v>76</v>
      </c>
      <c r="AY282" s="287" t="s">
        <v>414</v>
      </c>
    </row>
    <row r="283" s="14" customFormat="1">
      <c r="A283" s="14"/>
      <c r="B283" s="288"/>
      <c r="C283" s="289"/>
      <c r="D283" s="230" t="s">
        <v>758</v>
      </c>
      <c r="E283" s="290" t="s">
        <v>1</v>
      </c>
      <c r="F283" s="291" t="s">
        <v>760</v>
      </c>
      <c r="G283" s="289"/>
      <c r="H283" s="292">
        <v>162.43000000000001</v>
      </c>
      <c r="I283" s="293"/>
      <c r="J283" s="289"/>
      <c r="K283" s="289"/>
      <c r="L283" s="294"/>
      <c r="M283" s="295"/>
      <c r="N283" s="296"/>
      <c r="O283" s="296"/>
      <c r="P283" s="296"/>
      <c r="Q283" s="296"/>
      <c r="R283" s="296"/>
      <c r="S283" s="296"/>
      <c r="T283" s="297"/>
      <c r="U283" s="14"/>
      <c r="V283" s="14"/>
      <c r="W283" s="14"/>
      <c r="X283" s="14"/>
      <c r="Y283" s="14"/>
      <c r="Z283" s="14"/>
      <c r="AA283" s="14"/>
      <c r="AB283" s="14"/>
      <c r="AC283" s="14"/>
      <c r="AD283" s="14"/>
      <c r="AE283" s="14"/>
      <c r="AT283" s="298" t="s">
        <v>758</v>
      </c>
      <c r="AU283" s="298" t="s">
        <v>86</v>
      </c>
      <c r="AV283" s="14" t="s">
        <v>415</v>
      </c>
      <c r="AW283" s="14" t="s">
        <v>33</v>
      </c>
      <c r="AX283" s="14" t="s">
        <v>84</v>
      </c>
      <c r="AY283" s="298" t="s">
        <v>414</v>
      </c>
    </row>
    <row r="284" s="2" customFormat="1" ht="33" customHeight="1">
      <c r="A284" s="39"/>
      <c r="B284" s="40"/>
      <c r="C284" s="234" t="s">
        <v>502</v>
      </c>
      <c r="D284" s="234" t="s">
        <v>443</v>
      </c>
      <c r="E284" s="235" t="s">
        <v>871</v>
      </c>
      <c r="F284" s="236" t="s">
        <v>872</v>
      </c>
      <c r="G284" s="237" t="s">
        <v>755</v>
      </c>
      <c r="H284" s="238">
        <v>0.192</v>
      </c>
      <c r="I284" s="239"/>
      <c r="J284" s="240">
        <f>ROUND(I284*H284,2)</f>
        <v>0</v>
      </c>
      <c r="K284" s="236" t="s">
        <v>720</v>
      </c>
      <c r="L284" s="45"/>
      <c r="M284" s="241" t="s">
        <v>1</v>
      </c>
      <c r="N284" s="242" t="s">
        <v>41</v>
      </c>
      <c r="O284" s="92"/>
      <c r="P284" s="226">
        <f>O284*H284</f>
        <v>0</v>
      </c>
      <c r="Q284" s="226">
        <v>0</v>
      </c>
      <c r="R284" s="226">
        <f>Q284*H284</f>
        <v>0</v>
      </c>
      <c r="S284" s="226">
        <v>0</v>
      </c>
      <c r="T284" s="227">
        <f>S284*H284</f>
        <v>0</v>
      </c>
      <c r="U284" s="39"/>
      <c r="V284" s="39"/>
      <c r="W284" s="39"/>
      <c r="X284" s="39"/>
      <c r="Y284" s="39"/>
      <c r="Z284" s="39"/>
      <c r="AA284" s="39"/>
      <c r="AB284" s="39"/>
      <c r="AC284" s="39"/>
      <c r="AD284" s="39"/>
      <c r="AE284" s="39"/>
      <c r="AR284" s="228" t="s">
        <v>415</v>
      </c>
      <c r="AT284" s="228" t="s">
        <v>443</v>
      </c>
      <c r="AU284" s="228" t="s">
        <v>86</v>
      </c>
      <c r="AY284" s="18" t="s">
        <v>414</v>
      </c>
      <c r="BE284" s="229">
        <f>IF(N284="základní",J284,0)</f>
        <v>0</v>
      </c>
      <c r="BF284" s="229">
        <f>IF(N284="snížená",J284,0)</f>
        <v>0</v>
      </c>
      <c r="BG284" s="229">
        <f>IF(N284="zákl. přenesená",J284,0)</f>
        <v>0</v>
      </c>
      <c r="BH284" s="229">
        <f>IF(N284="sníž. přenesená",J284,0)</f>
        <v>0</v>
      </c>
      <c r="BI284" s="229">
        <f>IF(N284="nulová",J284,0)</f>
        <v>0</v>
      </c>
      <c r="BJ284" s="18" t="s">
        <v>84</v>
      </c>
      <c r="BK284" s="229">
        <f>ROUND(I284*H284,2)</f>
        <v>0</v>
      </c>
      <c r="BL284" s="18" t="s">
        <v>415</v>
      </c>
      <c r="BM284" s="228" t="s">
        <v>873</v>
      </c>
    </row>
    <row r="285" s="2" customFormat="1">
      <c r="A285" s="39"/>
      <c r="B285" s="40"/>
      <c r="C285" s="41"/>
      <c r="D285" s="230" t="s">
        <v>417</v>
      </c>
      <c r="E285" s="41"/>
      <c r="F285" s="231" t="s">
        <v>872</v>
      </c>
      <c r="G285" s="41"/>
      <c r="H285" s="41"/>
      <c r="I285" s="156"/>
      <c r="J285" s="41"/>
      <c r="K285" s="41"/>
      <c r="L285" s="45"/>
      <c r="M285" s="232"/>
      <c r="N285" s="233"/>
      <c r="O285" s="92"/>
      <c r="P285" s="92"/>
      <c r="Q285" s="92"/>
      <c r="R285" s="92"/>
      <c r="S285" s="92"/>
      <c r="T285" s="93"/>
      <c r="U285" s="39"/>
      <c r="V285" s="39"/>
      <c r="W285" s="39"/>
      <c r="X285" s="39"/>
      <c r="Y285" s="39"/>
      <c r="Z285" s="39"/>
      <c r="AA285" s="39"/>
      <c r="AB285" s="39"/>
      <c r="AC285" s="39"/>
      <c r="AD285" s="39"/>
      <c r="AE285" s="39"/>
      <c r="AT285" s="18" t="s">
        <v>417</v>
      </c>
      <c r="AU285" s="18" t="s">
        <v>86</v>
      </c>
    </row>
    <row r="286" s="2" customFormat="1">
      <c r="A286" s="39"/>
      <c r="B286" s="40"/>
      <c r="C286" s="41"/>
      <c r="D286" s="230" t="s">
        <v>722</v>
      </c>
      <c r="E286" s="41"/>
      <c r="F286" s="268" t="s">
        <v>757</v>
      </c>
      <c r="G286" s="41"/>
      <c r="H286" s="41"/>
      <c r="I286" s="156"/>
      <c r="J286" s="41"/>
      <c r="K286" s="41"/>
      <c r="L286" s="45"/>
      <c r="M286" s="232"/>
      <c r="N286" s="233"/>
      <c r="O286" s="92"/>
      <c r="P286" s="92"/>
      <c r="Q286" s="92"/>
      <c r="R286" s="92"/>
      <c r="S286" s="92"/>
      <c r="T286" s="93"/>
      <c r="U286" s="39"/>
      <c r="V286" s="39"/>
      <c r="W286" s="39"/>
      <c r="X286" s="39"/>
      <c r="Y286" s="39"/>
      <c r="Z286" s="39"/>
      <c r="AA286" s="39"/>
      <c r="AB286" s="39"/>
      <c r="AC286" s="39"/>
      <c r="AD286" s="39"/>
      <c r="AE286" s="39"/>
      <c r="AT286" s="18" t="s">
        <v>722</v>
      </c>
      <c r="AU286" s="18" t="s">
        <v>86</v>
      </c>
    </row>
    <row r="287" s="13" customFormat="1">
      <c r="A287" s="13"/>
      <c r="B287" s="277"/>
      <c r="C287" s="278"/>
      <c r="D287" s="230" t="s">
        <v>758</v>
      </c>
      <c r="E287" s="279" t="s">
        <v>1</v>
      </c>
      <c r="F287" s="280" t="s">
        <v>874</v>
      </c>
      <c r="G287" s="278"/>
      <c r="H287" s="281">
        <v>0.192</v>
      </c>
      <c r="I287" s="282"/>
      <c r="J287" s="278"/>
      <c r="K287" s="278"/>
      <c r="L287" s="283"/>
      <c r="M287" s="284"/>
      <c r="N287" s="285"/>
      <c r="O287" s="285"/>
      <c r="P287" s="285"/>
      <c r="Q287" s="285"/>
      <c r="R287" s="285"/>
      <c r="S287" s="285"/>
      <c r="T287" s="286"/>
      <c r="U287" s="13"/>
      <c r="V287" s="13"/>
      <c r="W287" s="13"/>
      <c r="X287" s="13"/>
      <c r="Y287" s="13"/>
      <c r="Z287" s="13"/>
      <c r="AA287" s="13"/>
      <c r="AB287" s="13"/>
      <c r="AC287" s="13"/>
      <c r="AD287" s="13"/>
      <c r="AE287" s="13"/>
      <c r="AT287" s="287" t="s">
        <v>758</v>
      </c>
      <c r="AU287" s="287" t="s">
        <v>86</v>
      </c>
      <c r="AV287" s="13" t="s">
        <v>86</v>
      </c>
      <c r="AW287" s="13" t="s">
        <v>33</v>
      </c>
      <c r="AX287" s="13" t="s">
        <v>76</v>
      </c>
      <c r="AY287" s="287" t="s">
        <v>414</v>
      </c>
    </row>
    <row r="288" s="14" customFormat="1">
      <c r="A288" s="14"/>
      <c r="B288" s="288"/>
      <c r="C288" s="289"/>
      <c r="D288" s="230" t="s">
        <v>758</v>
      </c>
      <c r="E288" s="290" t="s">
        <v>1</v>
      </c>
      <c r="F288" s="291" t="s">
        <v>760</v>
      </c>
      <c r="G288" s="289"/>
      <c r="H288" s="292">
        <v>0.192</v>
      </c>
      <c r="I288" s="293"/>
      <c r="J288" s="289"/>
      <c r="K288" s="289"/>
      <c r="L288" s="294"/>
      <c r="M288" s="295"/>
      <c r="N288" s="296"/>
      <c r="O288" s="296"/>
      <c r="P288" s="296"/>
      <c r="Q288" s="296"/>
      <c r="R288" s="296"/>
      <c r="S288" s="296"/>
      <c r="T288" s="297"/>
      <c r="U288" s="14"/>
      <c r="V288" s="14"/>
      <c r="W288" s="14"/>
      <c r="X288" s="14"/>
      <c r="Y288" s="14"/>
      <c r="Z288" s="14"/>
      <c r="AA288" s="14"/>
      <c r="AB288" s="14"/>
      <c r="AC288" s="14"/>
      <c r="AD288" s="14"/>
      <c r="AE288" s="14"/>
      <c r="AT288" s="298" t="s">
        <v>758</v>
      </c>
      <c r="AU288" s="298" t="s">
        <v>86</v>
      </c>
      <c r="AV288" s="14" t="s">
        <v>415</v>
      </c>
      <c r="AW288" s="14" t="s">
        <v>33</v>
      </c>
      <c r="AX288" s="14" t="s">
        <v>84</v>
      </c>
      <c r="AY288" s="298" t="s">
        <v>414</v>
      </c>
    </row>
    <row r="289" s="2" customFormat="1" ht="33" customHeight="1">
      <c r="A289" s="39"/>
      <c r="B289" s="40"/>
      <c r="C289" s="234" t="s">
        <v>875</v>
      </c>
      <c r="D289" s="234" t="s">
        <v>443</v>
      </c>
      <c r="E289" s="235" t="s">
        <v>876</v>
      </c>
      <c r="F289" s="236" t="s">
        <v>877</v>
      </c>
      <c r="G289" s="237" t="s">
        <v>509</v>
      </c>
      <c r="H289" s="238">
        <v>1</v>
      </c>
      <c r="I289" s="239"/>
      <c r="J289" s="240">
        <f>ROUND(I289*H289,2)</f>
        <v>0</v>
      </c>
      <c r="K289" s="236" t="s">
        <v>720</v>
      </c>
      <c r="L289" s="45"/>
      <c r="M289" s="241" t="s">
        <v>1</v>
      </c>
      <c r="N289" s="242" t="s">
        <v>41</v>
      </c>
      <c r="O289" s="92"/>
      <c r="P289" s="226">
        <f>O289*H289</f>
        <v>0</v>
      </c>
      <c r="Q289" s="226">
        <v>0</v>
      </c>
      <c r="R289" s="226">
        <f>Q289*H289</f>
        <v>0</v>
      </c>
      <c r="S289" s="226">
        <v>0</v>
      </c>
      <c r="T289" s="227">
        <f>S289*H289</f>
        <v>0</v>
      </c>
      <c r="U289" s="39"/>
      <c r="V289" s="39"/>
      <c r="W289" s="39"/>
      <c r="X289" s="39"/>
      <c r="Y289" s="39"/>
      <c r="Z289" s="39"/>
      <c r="AA289" s="39"/>
      <c r="AB289" s="39"/>
      <c r="AC289" s="39"/>
      <c r="AD289" s="39"/>
      <c r="AE289" s="39"/>
      <c r="AR289" s="228" t="s">
        <v>415</v>
      </c>
      <c r="AT289" s="228" t="s">
        <v>443</v>
      </c>
      <c r="AU289" s="228" t="s">
        <v>86</v>
      </c>
      <c r="AY289" s="18" t="s">
        <v>414</v>
      </c>
      <c r="BE289" s="229">
        <f>IF(N289="základní",J289,0)</f>
        <v>0</v>
      </c>
      <c r="BF289" s="229">
        <f>IF(N289="snížená",J289,0)</f>
        <v>0</v>
      </c>
      <c r="BG289" s="229">
        <f>IF(N289="zákl. přenesená",J289,0)</f>
        <v>0</v>
      </c>
      <c r="BH289" s="229">
        <f>IF(N289="sníž. přenesená",J289,0)</f>
        <v>0</v>
      </c>
      <c r="BI289" s="229">
        <f>IF(N289="nulová",J289,0)</f>
        <v>0</v>
      </c>
      <c r="BJ289" s="18" t="s">
        <v>84</v>
      </c>
      <c r="BK289" s="229">
        <f>ROUND(I289*H289,2)</f>
        <v>0</v>
      </c>
      <c r="BL289" s="18" t="s">
        <v>415</v>
      </c>
      <c r="BM289" s="228" t="s">
        <v>878</v>
      </c>
    </row>
    <row r="290" s="2" customFormat="1">
      <c r="A290" s="39"/>
      <c r="B290" s="40"/>
      <c r="C290" s="41"/>
      <c r="D290" s="230" t="s">
        <v>417</v>
      </c>
      <c r="E290" s="41"/>
      <c r="F290" s="231" t="s">
        <v>877</v>
      </c>
      <c r="G290" s="41"/>
      <c r="H290" s="41"/>
      <c r="I290" s="156"/>
      <c r="J290" s="41"/>
      <c r="K290" s="41"/>
      <c r="L290" s="45"/>
      <c r="M290" s="232"/>
      <c r="N290" s="233"/>
      <c r="O290" s="92"/>
      <c r="P290" s="92"/>
      <c r="Q290" s="92"/>
      <c r="R290" s="92"/>
      <c r="S290" s="92"/>
      <c r="T290" s="93"/>
      <c r="U290" s="39"/>
      <c r="V290" s="39"/>
      <c r="W290" s="39"/>
      <c r="X290" s="39"/>
      <c r="Y290" s="39"/>
      <c r="Z290" s="39"/>
      <c r="AA290" s="39"/>
      <c r="AB290" s="39"/>
      <c r="AC290" s="39"/>
      <c r="AD290" s="39"/>
      <c r="AE290" s="39"/>
      <c r="AT290" s="18" t="s">
        <v>417</v>
      </c>
      <c r="AU290" s="18" t="s">
        <v>86</v>
      </c>
    </row>
    <row r="291" s="2" customFormat="1">
      <c r="A291" s="39"/>
      <c r="B291" s="40"/>
      <c r="C291" s="41"/>
      <c r="D291" s="230" t="s">
        <v>722</v>
      </c>
      <c r="E291" s="41"/>
      <c r="F291" s="268" t="s">
        <v>757</v>
      </c>
      <c r="G291" s="41"/>
      <c r="H291" s="41"/>
      <c r="I291" s="156"/>
      <c r="J291" s="41"/>
      <c r="K291" s="41"/>
      <c r="L291" s="45"/>
      <c r="M291" s="232"/>
      <c r="N291" s="233"/>
      <c r="O291" s="92"/>
      <c r="P291" s="92"/>
      <c r="Q291" s="92"/>
      <c r="R291" s="92"/>
      <c r="S291" s="92"/>
      <c r="T291" s="93"/>
      <c r="U291" s="39"/>
      <c r="V291" s="39"/>
      <c r="W291" s="39"/>
      <c r="X291" s="39"/>
      <c r="Y291" s="39"/>
      <c r="Z291" s="39"/>
      <c r="AA291" s="39"/>
      <c r="AB291" s="39"/>
      <c r="AC291" s="39"/>
      <c r="AD291" s="39"/>
      <c r="AE291" s="39"/>
      <c r="AT291" s="18" t="s">
        <v>722</v>
      </c>
      <c r="AU291" s="18" t="s">
        <v>86</v>
      </c>
    </row>
    <row r="292" s="13" customFormat="1">
      <c r="A292" s="13"/>
      <c r="B292" s="277"/>
      <c r="C292" s="278"/>
      <c r="D292" s="230" t="s">
        <v>758</v>
      </c>
      <c r="E292" s="279" t="s">
        <v>1</v>
      </c>
      <c r="F292" s="280" t="s">
        <v>879</v>
      </c>
      <c r="G292" s="278"/>
      <c r="H292" s="281">
        <v>1</v>
      </c>
      <c r="I292" s="282"/>
      <c r="J292" s="278"/>
      <c r="K292" s="278"/>
      <c r="L292" s="283"/>
      <c r="M292" s="284"/>
      <c r="N292" s="285"/>
      <c r="O292" s="285"/>
      <c r="P292" s="285"/>
      <c r="Q292" s="285"/>
      <c r="R292" s="285"/>
      <c r="S292" s="285"/>
      <c r="T292" s="286"/>
      <c r="U292" s="13"/>
      <c r="V292" s="13"/>
      <c r="W292" s="13"/>
      <c r="X292" s="13"/>
      <c r="Y292" s="13"/>
      <c r="Z292" s="13"/>
      <c r="AA292" s="13"/>
      <c r="AB292" s="13"/>
      <c r="AC292" s="13"/>
      <c r="AD292" s="13"/>
      <c r="AE292" s="13"/>
      <c r="AT292" s="287" t="s">
        <v>758</v>
      </c>
      <c r="AU292" s="287" t="s">
        <v>86</v>
      </c>
      <c r="AV292" s="13" t="s">
        <v>86</v>
      </c>
      <c r="AW292" s="13" t="s">
        <v>33</v>
      </c>
      <c r="AX292" s="13" t="s">
        <v>76</v>
      </c>
      <c r="AY292" s="287" t="s">
        <v>414</v>
      </c>
    </row>
    <row r="293" s="14" customFormat="1">
      <c r="A293" s="14"/>
      <c r="B293" s="288"/>
      <c r="C293" s="289"/>
      <c r="D293" s="230" t="s">
        <v>758</v>
      </c>
      <c r="E293" s="290" t="s">
        <v>1</v>
      </c>
      <c r="F293" s="291" t="s">
        <v>760</v>
      </c>
      <c r="G293" s="289"/>
      <c r="H293" s="292">
        <v>1</v>
      </c>
      <c r="I293" s="293"/>
      <c r="J293" s="289"/>
      <c r="K293" s="289"/>
      <c r="L293" s="294"/>
      <c r="M293" s="295"/>
      <c r="N293" s="296"/>
      <c r="O293" s="296"/>
      <c r="P293" s="296"/>
      <c r="Q293" s="296"/>
      <c r="R293" s="296"/>
      <c r="S293" s="296"/>
      <c r="T293" s="297"/>
      <c r="U293" s="14"/>
      <c r="V293" s="14"/>
      <c r="W293" s="14"/>
      <c r="X293" s="14"/>
      <c r="Y293" s="14"/>
      <c r="Z293" s="14"/>
      <c r="AA293" s="14"/>
      <c r="AB293" s="14"/>
      <c r="AC293" s="14"/>
      <c r="AD293" s="14"/>
      <c r="AE293" s="14"/>
      <c r="AT293" s="298" t="s">
        <v>758</v>
      </c>
      <c r="AU293" s="298" t="s">
        <v>86</v>
      </c>
      <c r="AV293" s="14" t="s">
        <v>415</v>
      </c>
      <c r="AW293" s="14" t="s">
        <v>33</v>
      </c>
      <c r="AX293" s="14" t="s">
        <v>84</v>
      </c>
      <c r="AY293" s="298" t="s">
        <v>414</v>
      </c>
    </row>
    <row r="294" s="2" customFormat="1" ht="33" customHeight="1">
      <c r="A294" s="39"/>
      <c r="B294" s="40"/>
      <c r="C294" s="234" t="s">
        <v>880</v>
      </c>
      <c r="D294" s="234" t="s">
        <v>443</v>
      </c>
      <c r="E294" s="235" t="s">
        <v>881</v>
      </c>
      <c r="F294" s="236" t="s">
        <v>882</v>
      </c>
      <c r="G294" s="237" t="s">
        <v>632</v>
      </c>
      <c r="H294" s="238">
        <v>54.796999999999997</v>
      </c>
      <c r="I294" s="239"/>
      <c r="J294" s="240">
        <f>ROUND(I294*H294,2)</f>
        <v>0</v>
      </c>
      <c r="K294" s="236" t="s">
        <v>720</v>
      </c>
      <c r="L294" s="45"/>
      <c r="M294" s="241" t="s">
        <v>1</v>
      </c>
      <c r="N294" s="242" t="s">
        <v>41</v>
      </c>
      <c r="O294" s="92"/>
      <c r="P294" s="226">
        <f>O294*H294</f>
        <v>0</v>
      </c>
      <c r="Q294" s="226">
        <v>0</v>
      </c>
      <c r="R294" s="226">
        <f>Q294*H294</f>
        <v>0</v>
      </c>
      <c r="S294" s="226">
        <v>0</v>
      </c>
      <c r="T294" s="227">
        <f>S294*H294</f>
        <v>0</v>
      </c>
      <c r="U294" s="39"/>
      <c r="V294" s="39"/>
      <c r="W294" s="39"/>
      <c r="X294" s="39"/>
      <c r="Y294" s="39"/>
      <c r="Z294" s="39"/>
      <c r="AA294" s="39"/>
      <c r="AB294" s="39"/>
      <c r="AC294" s="39"/>
      <c r="AD294" s="39"/>
      <c r="AE294" s="39"/>
      <c r="AR294" s="228" t="s">
        <v>415</v>
      </c>
      <c r="AT294" s="228" t="s">
        <v>443</v>
      </c>
      <c r="AU294" s="228" t="s">
        <v>86</v>
      </c>
      <c r="AY294" s="18" t="s">
        <v>414</v>
      </c>
      <c r="BE294" s="229">
        <f>IF(N294="základní",J294,0)</f>
        <v>0</v>
      </c>
      <c r="BF294" s="229">
        <f>IF(N294="snížená",J294,0)</f>
        <v>0</v>
      </c>
      <c r="BG294" s="229">
        <f>IF(N294="zákl. přenesená",J294,0)</f>
        <v>0</v>
      </c>
      <c r="BH294" s="229">
        <f>IF(N294="sníž. přenesená",J294,0)</f>
        <v>0</v>
      </c>
      <c r="BI294" s="229">
        <f>IF(N294="nulová",J294,0)</f>
        <v>0</v>
      </c>
      <c r="BJ294" s="18" t="s">
        <v>84</v>
      </c>
      <c r="BK294" s="229">
        <f>ROUND(I294*H294,2)</f>
        <v>0</v>
      </c>
      <c r="BL294" s="18" t="s">
        <v>415</v>
      </c>
      <c r="BM294" s="228" t="s">
        <v>883</v>
      </c>
    </row>
    <row r="295" s="2" customFormat="1">
      <c r="A295" s="39"/>
      <c r="B295" s="40"/>
      <c r="C295" s="41"/>
      <c r="D295" s="230" t="s">
        <v>417</v>
      </c>
      <c r="E295" s="41"/>
      <c r="F295" s="231" t="s">
        <v>882</v>
      </c>
      <c r="G295" s="41"/>
      <c r="H295" s="41"/>
      <c r="I295" s="156"/>
      <c r="J295" s="41"/>
      <c r="K295" s="41"/>
      <c r="L295" s="45"/>
      <c r="M295" s="232"/>
      <c r="N295" s="233"/>
      <c r="O295" s="92"/>
      <c r="P295" s="92"/>
      <c r="Q295" s="92"/>
      <c r="R295" s="92"/>
      <c r="S295" s="92"/>
      <c r="T295" s="93"/>
      <c r="U295" s="39"/>
      <c r="V295" s="39"/>
      <c r="W295" s="39"/>
      <c r="X295" s="39"/>
      <c r="Y295" s="39"/>
      <c r="Z295" s="39"/>
      <c r="AA295" s="39"/>
      <c r="AB295" s="39"/>
      <c r="AC295" s="39"/>
      <c r="AD295" s="39"/>
      <c r="AE295" s="39"/>
      <c r="AT295" s="18" t="s">
        <v>417</v>
      </c>
      <c r="AU295" s="18" t="s">
        <v>86</v>
      </c>
    </row>
    <row r="296" s="2" customFormat="1">
      <c r="A296" s="39"/>
      <c r="B296" s="40"/>
      <c r="C296" s="41"/>
      <c r="D296" s="230" t="s">
        <v>722</v>
      </c>
      <c r="E296" s="41"/>
      <c r="F296" s="268" t="s">
        <v>757</v>
      </c>
      <c r="G296" s="41"/>
      <c r="H296" s="41"/>
      <c r="I296" s="156"/>
      <c r="J296" s="41"/>
      <c r="K296" s="41"/>
      <c r="L296" s="45"/>
      <c r="M296" s="232"/>
      <c r="N296" s="233"/>
      <c r="O296" s="92"/>
      <c r="P296" s="92"/>
      <c r="Q296" s="92"/>
      <c r="R296" s="92"/>
      <c r="S296" s="92"/>
      <c r="T296" s="93"/>
      <c r="U296" s="39"/>
      <c r="V296" s="39"/>
      <c r="W296" s="39"/>
      <c r="X296" s="39"/>
      <c r="Y296" s="39"/>
      <c r="Z296" s="39"/>
      <c r="AA296" s="39"/>
      <c r="AB296" s="39"/>
      <c r="AC296" s="39"/>
      <c r="AD296" s="39"/>
      <c r="AE296" s="39"/>
      <c r="AT296" s="18" t="s">
        <v>722</v>
      </c>
      <c r="AU296" s="18" t="s">
        <v>86</v>
      </c>
    </row>
    <row r="297" s="13" customFormat="1">
      <c r="A297" s="13"/>
      <c r="B297" s="277"/>
      <c r="C297" s="278"/>
      <c r="D297" s="230" t="s">
        <v>758</v>
      </c>
      <c r="E297" s="279" t="s">
        <v>1</v>
      </c>
      <c r="F297" s="280" t="s">
        <v>822</v>
      </c>
      <c r="G297" s="278"/>
      <c r="H297" s="281">
        <v>11.25</v>
      </c>
      <c r="I297" s="282"/>
      <c r="J297" s="278"/>
      <c r="K297" s="278"/>
      <c r="L297" s="283"/>
      <c r="M297" s="284"/>
      <c r="N297" s="285"/>
      <c r="O297" s="285"/>
      <c r="P297" s="285"/>
      <c r="Q297" s="285"/>
      <c r="R297" s="285"/>
      <c r="S297" s="285"/>
      <c r="T297" s="286"/>
      <c r="U297" s="13"/>
      <c r="V297" s="13"/>
      <c r="W297" s="13"/>
      <c r="X297" s="13"/>
      <c r="Y297" s="13"/>
      <c r="Z297" s="13"/>
      <c r="AA297" s="13"/>
      <c r="AB297" s="13"/>
      <c r="AC297" s="13"/>
      <c r="AD297" s="13"/>
      <c r="AE297" s="13"/>
      <c r="AT297" s="287" t="s">
        <v>758</v>
      </c>
      <c r="AU297" s="287" t="s">
        <v>86</v>
      </c>
      <c r="AV297" s="13" t="s">
        <v>86</v>
      </c>
      <c r="AW297" s="13" t="s">
        <v>33</v>
      </c>
      <c r="AX297" s="13" t="s">
        <v>76</v>
      </c>
      <c r="AY297" s="287" t="s">
        <v>414</v>
      </c>
    </row>
    <row r="298" s="13" customFormat="1">
      <c r="A298" s="13"/>
      <c r="B298" s="277"/>
      <c r="C298" s="278"/>
      <c r="D298" s="230" t="s">
        <v>758</v>
      </c>
      <c r="E298" s="279" t="s">
        <v>1</v>
      </c>
      <c r="F298" s="280" t="s">
        <v>823</v>
      </c>
      <c r="G298" s="278"/>
      <c r="H298" s="281">
        <v>40.606999999999999</v>
      </c>
      <c r="I298" s="282"/>
      <c r="J298" s="278"/>
      <c r="K298" s="278"/>
      <c r="L298" s="283"/>
      <c r="M298" s="284"/>
      <c r="N298" s="285"/>
      <c r="O298" s="285"/>
      <c r="P298" s="285"/>
      <c r="Q298" s="285"/>
      <c r="R298" s="285"/>
      <c r="S298" s="285"/>
      <c r="T298" s="286"/>
      <c r="U298" s="13"/>
      <c r="V298" s="13"/>
      <c r="W298" s="13"/>
      <c r="X298" s="13"/>
      <c r="Y298" s="13"/>
      <c r="Z298" s="13"/>
      <c r="AA298" s="13"/>
      <c r="AB298" s="13"/>
      <c r="AC298" s="13"/>
      <c r="AD298" s="13"/>
      <c r="AE298" s="13"/>
      <c r="AT298" s="287" t="s">
        <v>758</v>
      </c>
      <c r="AU298" s="287" t="s">
        <v>86</v>
      </c>
      <c r="AV298" s="13" t="s">
        <v>86</v>
      </c>
      <c r="AW298" s="13" t="s">
        <v>33</v>
      </c>
      <c r="AX298" s="13" t="s">
        <v>76</v>
      </c>
      <c r="AY298" s="287" t="s">
        <v>414</v>
      </c>
    </row>
    <row r="299" s="13" customFormat="1">
      <c r="A299" s="13"/>
      <c r="B299" s="277"/>
      <c r="C299" s="278"/>
      <c r="D299" s="230" t="s">
        <v>758</v>
      </c>
      <c r="E299" s="279" t="s">
        <v>1</v>
      </c>
      <c r="F299" s="280" t="s">
        <v>824</v>
      </c>
      <c r="G299" s="278"/>
      <c r="H299" s="281">
        <v>0.14999999999999999</v>
      </c>
      <c r="I299" s="282"/>
      <c r="J299" s="278"/>
      <c r="K299" s="278"/>
      <c r="L299" s="283"/>
      <c r="M299" s="284"/>
      <c r="N299" s="285"/>
      <c r="O299" s="285"/>
      <c r="P299" s="285"/>
      <c r="Q299" s="285"/>
      <c r="R299" s="285"/>
      <c r="S299" s="285"/>
      <c r="T299" s="286"/>
      <c r="U299" s="13"/>
      <c r="V299" s="13"/>
      <c r="W299" s="13"/>
      <c r="X299" s="13"/>
      <c r="Y299" s="13"/>
      <c r="Z299" s="13"/>
      <c r="AA299" s="13"/>
      <c r="AB299" s="13"/>
      <c r="AC299" s="13"/>
      <c r="AD299" s="13"/>
      <c r="AE299" s="13"/>
      <c r="AT299" s="287" t="s">
        <v>758</v>
      </c>
      <c r="AU299" s="287" t="s">
        <v>86</v>
      </c>
      <c r="AV299" s="13" t="s">
        <v>86</v>
      </c>
      <c r="AW299" s="13" t="s">
        <v>33</v>
      </c>
      <c r="AX299" s="13" t="s">
        <v>76</v>
      </c>
      <c r="AY299" s="287" t="s">
        <v>414</v>
      </c>
    </row>
    <row r="300" s="13" customFormat="1">
      <c r="A300" s="13"/>
      <c r="B300" s="277"/>
      <c r="C300" s="278"/>
      <c r="D300" s="230" t="s">
        <v>758</v>
      </c>
      <c r="E300" s="279" t="s">
        <v>1</v>
      </c>
      <c r="F300" s="280" t="s">
        <v>825</v>
      </c>
      <c r="G300" s="278"/>
      <c r="H300" s="281">
        <v>0.78000000000000003</v>
      </c>
      <c r="I300" s="282"/>
      <c r="J300" s="278"/>
      <c r="K300" s="278"/>
      <c r="L300" s="283"/>
      <c r="M300" s="284"/>
      <c r="N300" s="285"/>
      <c r="O300" s="285"/>
      <c r="P300" s="285"/>
      <c r="Q300" s="285"/>
      <c r="R300" s="285"/>
      <c r="S300" s="285"/>
      <c r="T300" s="286"/>
      <c r="U300" s="13"/>
      <c r="V300" s="13"/>
      <c r="W300" s="13"/>
      <c r="X300" s="13"/>
      <c r="Y300" s="13"/>
      <c r="Z300" s="13"/>
      <c r="AA300" s="13"/>
      <c r="AB300" s="13"/>
      <c r="AC300" s="13"/>
      <c r="AD300" s="13"/>
      <c r="AE300" s="13"/>
      <c r="AT300" s="287" t="s">
        <v>758</v>
      </c>
      <c r="AU300" s="287" t="s">
        <v>86</v>
      </c>
      <c r="AV300" s="13" t="s">
        <v>86</v>
      </c>
      <c r="AW300" s="13" t="s">
        <v>33</v>
      </c>
      <c r="AX300" s="13" t="s">
        <v>76</v>
      </c>
      <c r="AY300" s="287" t="s">
        <v>414</v>
      </c>
    </row>
    <row r="301" s="13" customFormat="1">
      <c r="A301" s="13"/>
      <c r="B301" s="277"/>
      <c r="C301" s="278"/>
      <c r="D301" s="230" t="s">
        <v>758</v>
      </c>
      <c r="E301" s="279" t="s">
        <v>1</v>
      </c>
      <c r="F301" s="280" t="s">
        <v>826</v>
      </c>
      <c r="G301" s="278"/>
      <c r="H301" s="281">
        <v>0.83999999999999997</v>
      </c>
      <c r="I301" s="282"/>
      <c r="J301" s="278"/>
      <c r="K301" s="278"/>
      <c r="L301" s="283"/>
      <c r="M301" s="284"/>
      <c r="N301" s="285"/>
      <c r="O301" s="285"/>
      <c r="P301" s="285"/>
      <c r="Q301" s="285"/>
      <c r="R301" s="285"/>
      <c r="S301" s="285"/>
      <c r="T301" s="286"/>
      <c r="U301" s="13"/>
      <c r="V301" s="13"/>
      <c r="W301" s="13"/>
      <c r="X301" s="13"/>
      <c r="Y301" s="13"/>
      <c r="Z301" s="13"/>
      <c r="AA301" s="13"/>
      <c r="AB301" s="13"/>
      <c r="AC301" s="13"/>
      <c r="AD301" s="13"/>
      <c r="AE301" s="13"/>
      <c r="AT301" s="287" t="s">
        <v>758</v>
      </c>
      <c r="AU301" s="287" t="s">
        <v>86</v>
      </c>
      <c r="AV301" s="13" t="s">
        <v>86</v>
      </c>
      <c r="AW301" s="13" t="s">
        <v>33</v>
      </c>
      <c r="AX301" s="13" t="s">
        <v>76</v>
      </c>
      <c r="AY301" s="287" t="s">
        <v>414</v>
      </c>
    </row>
    <row r="302" s="13" customFormat="1">
      <c r="A302" s="13"/>
      <c r="B302" s="277"/>
      <c r="C302" s="278"/>
      <c r="D302" s="230" t="s">
        <v>758</v>
      </c>
      <c r="E302" s="279" t="s">
        <v>1</v>
      </c>
      <c r="F302" s="280" t="s">
        <v>827</v>
      </c>
      <c r="G302" s="278"/>
      <c r="H302" s="281">
        <v>1.1699999999999999</v>
      </c>
      <c r="I302" s="282"/>
      <c r="J302" s="278"/>
      <c r="K302" s="278"/>
      <c r="L302" s="283"/>
      <c r="M302" s="284"/>
      <c r="N302" s="285"/>
      <c r="O302" s="285"/>
      <c r="P302" s="285"/>
      <c r="Q302" s="285"/>
      <c r="R302" s="285"/>
      <c r="S302" s="285"/>
      <c r="T302" s="286"/>
      <c r="U302" s="13"/>
      <c r="V302" s="13"/>
      <c r="W302" s="13"/>
      <c r="X302" s="13"/>
      <c r="Y302" s="13"/>
      <c r="Z302" s="13"/>
      <c r="AA302" s="13"/>
      <c r="AB302" s="13"/>
      <c r="AC302" s="13"/>
      <c r="AD302" s="13"/>
      <c r="AE302" s="13"/>
      <c r="AT302" s="287" t="s">
        <v>758</v>
      </c>
      <c r="AU302" s="287" t="s">
        <v>86</v>
      </c>
      <c r="AV302" s="13" t="s">
        <v>86</v>
      </c>
      <c r="AW302" s="13" t="s">
        <v>33</v>
      </c>
      <c r="AX302" s="13" t="s">
        <v>76</v>
      </c>
      <c r="AY302" s="287" t="s">
        <v>414</v>
      </c>
    </row>
    <row r="303" s="14" customFormat="1">
      <c r="A303" s="14"/>
      <c r="B303" s="288"/>
      <c r="C303" s="289"/>
      <c r="D303" s="230" t="s">
        <v>758</v>
      </c>
      <c r="E303" s="290" t="s">
        <v>1</v>
      </c>
      <c r="F303" s="291" t="s">
        <v>760</v>
      </c>
      <c r="G303" s="289"/>
      <c r="H303" s="292">
        <v>54.797000000000004</v>
      </c>
      <c r="I303" s="293"/>
      <c r="J303" s="289"/>
      <c r="K303" s="289"/>
      <c r="L303" s="294"/>
      <c r="M303" s="295"/>
      <c r="N303" s="296"/>
      <c r="O303" s="296"/>
      <c r="P303" s="296"/>
      <c r="Q303" s="296"/>
      <c r="R303" s="296"/>
      <c r="S303" s="296"/>
      <c r="T303" s="297"/>
      <c r="U303" s="14"/>
      <c r="V303" s="14"/>
      <c r="W303" s="14"/>
      <c r="X303" s="14"/>
      <c r="Y303" s="14"/>
      <c r="Z303" s="14"/>
      <c r="AA303" s="14"/>
      <c r="AB303" s="14"/>
      <c r="AC303" s="14"/>
      <c r="AD303" s="14"/>
      <c r="AE303" s="14"/>
      <c r="AT303" s="298" t="s">
        <v>758</v>
      </c>
      <c r="AU303" s="298" t="s">
        <v>86</v>
      </c>
      <c r="AV303" s="14" t="s">
        <v>415</v>
      </c>
      <c r="AW303" s="14" t="s">
        <v>33</v>
      </c>
      <c r="AX303" s="14" t="s">
        <v>84</v>
      </c>
      <c r="AY303" s="298" t="s">
        <v>414</v>
      </c>
    </row>
    <row r="304" s="2" customFormat="1" ht="33" customHeight="1">
      <c r="A304" s="39"/>
      <c r="B304" s="40"/>
      <c r="C304" s="234" t="s">
        <v>884</v>
      </c>
      <c r="D304" s="234" t="s">
        <v>443</v>
      </c>
      <c r="E304" s="235" t="s">
        <v>885</v>
      </c>
      <c r="F304" s="236" t="s">
        <v>886</v>
      </c>
      <c r="G304" s="237" t="s">
        <v>632</v>
      </c>
      <c r="H304" s="238">
        <v>54.796999999999997</v>
      </c>
      <c r="I304" s="239"/>
      <c r="J304" s="240">
        <f>ROUND(I304*H304,2)</f>
        <v>0</v>
      </c>
      <c r="K304" s="236" t="s">
        <v>720</v>
      </c>
      <c r="L304" s="45"/>
      <c r="M304" s="241" t="s">
        <v>1</v>
      </c>
      <c r="N304" s="242" t="s">
        <v>41</v>
      </c>
      <c r="O304" s="92"/>
      <c r="P304" s="226">
        <f>O304*H304</f>
        <v>0</v>
      </c>
      <c r="Q304" s="226">
        <v>0</v>
      </c>
      <c r="R304" s="226">
        <f>Q304*H304</f>
        <v>0</v>
      </c>
      <c r="S304" s="226">
        <v>0</v>
      </c>
      <c r="T304" s="227">
        <f>S304*H304</f>
        <v>0</v>
      </c>
      <c r="U304" s="39"/>
      <c r="V304" s="39"/>
      <c r="W304" s="39"/>
      <c r="X304" s="39"/>
      <c r="Y304" s="39"/>
      <c r="Z304" s="39"/>
      <c r="AA304" s="39"/>
      <c r="AB304" s="39"/>
      <c r="AC304" s="39"/>
      <c r="AD304" s="39"/>
      <c r="AE304" s="39"/>
      <c r="AR304" s="228" t="s">
        <v>415</v>
      </c>
      <c r="AT304" s="228" t="s">
        <v>443</v>
      </c>
      <c r="AU304" s="228" t="s">
        <v>86</v>
      </c>
      <c r="AY304" s="18" t="s">
        <v>414</v>
      </c>
      <c r="BE304" s="229">
        <f>IF(N304="základní",J304,0)</f>
        <v>0</v>
      </c>
      <c r="BF304" s="229">
        <f>IF(N304="snížená",J304,0)</f>
        <v>0</v>
      </c>
      <c r="BG304" s="229">
        <f>IF(N304="zákl. přenesená",J304,0)</f>
        <v>0</v>
      </c>
      <c r="BH304" s="229">
        <f>IF(N304="sníž. přenesená",J304,0)</f>
        <v>0</v>
      </c>
      <c r="BI304" s="229">
        <f>IF(N304="nulová",J304,0)</f>
        <v>0</v>
      </c>
      <c r="BJ304" s="18" t="s">
        <v>84</v>
      </c>
      <c r="BK304" s="229">
        <f>ROUND(I304*H304,2)</f>
        <v>0</v>
      </c>
      <c r="BL304" s="18" t="s">
        <v>415</v>
      </c>
      <c r="BM304" s="228" t="s">
        <v>887</v>
      </c>
    </row>
    <row r="305" s="2" customFormat="1">
      <c r="A305" s="39"/>
      <c r="B305" s="40"/>
      <c r="C305" s="41"/>
      <c r="D305" s="230" t="s">
        <v>417</v>
      </c>
      <c r="E305" s="41"/>
      <c r="F305" s="231" t="s">
        <v>886</v>
      </c>
      <c r="G305" s="41"/>
      <c r="H305" s="41"/>
      <c r="I305" s="156"/>
      <c r="J305" s="41"/>
      <c r="K305" s="41"/>
      <c r="L305" s="45"/>
      <c r="M305" s="232"/>
      <c r="N305" s="233"/>
      <c r="O305" s="92"/>
      <c r="P305" s="92"/>
      <c r="Q305" s="92"/>
      <c r="R305" s="92"/>
      <c r="S305" s="92"/>
      <c r="T305" s="93"/>
      <c r="U305" s="39"/>
      <c r="V305" s="39"/>
      <c r="W305" s="39"/>
      <c r="X305" s="39"/>
      <c r="Y305" s="39"/>
      <c r="Z305" s="39"/>
      <c r="AA305" s="39"/>
      <c r="AB305" s="39"/>
      <c r="AC305" s="39"/>
      <c r="AD305" s="39"/>
      <c r="AE305" s="39"/>
      <c r="AT305" s="18" t="s">
        <v>417</v>
      </c>
      <c r="AU305" s="18" t="s">
        <v>86</v>
      </c>
    </row>
    <row r="306" s="2" customFormat="1">
      <c r="A306" s="39"/>
      <c r="B306" s="40"/>
      <c r="C306" s="41"/>
      <c r="D306" s="230" t="s">
        <v>722</v>
      </c>
      <c r="E306" s="41"/>
      <c r="F306" s="268" t="s">
        <v>757</v>
      </c>
      <c r="G306" s="41"/>
      <c r="H306" s="41"/>
      <c r="I306" s="156"/>
      <c r="J306" s="41"/>
      <c r="K306" s="41"/>
      <c r="L306" s="45"/>
      <c r="M306" s="232"/>
      <c r="N306" s="233"/>
      <c r="O306" s="92"/>
      <c r="P306" s="92"/>
      <c r="Q306" s="92"/>
      <c r="R306" s="92"/>
      <c r="S306" s="92"/>
      <c r="T306" s="93"/>
      <c r="U306" s="39"/>
      <c r="V306" s="39"/>
      <c r="W306" s="39"/>
      <c r="X306" s="39"/>
      <c r="Y306" s="39"/>
      <c r="Z306" s="39"/>
      <c r="AA306" s="39"/>
      <c r="AB306" s="39"/>
      <c r="AC306" s="39"/>
      <c r="AD306" s="39"/>
      <c r="AE306" s="39"/>
      <c r="AT306" s="18" t="s">
        <v>722</v>
      </c>
      <c r="AU306" s="18" t="s">
        <v>86</v>
      </c>
    </row>
    <row r="307" s="13" customFormat="1">
      <c r="A307" s="13"/>
      <c r="B307" s="277"/>
      <c r="C307" s="278"/>
      <c r="D307" s="230" t="s">
        <v>758</v>
      </c>
      <c r="E307" s="279" t="s">
        <v>1</v>
      </c>
      <c r="F307" s="280" t="s">
        <v>822</v>
      </c>
      <c r="G307" s="278"/>
      <c r="H307" s="281">
        <v>11.25</v>
      </c>
      <c r="I307" s="282"/>
      <c r="J307" s="278"/>
      <c r="K307" s="278"/>
      <c r="L307" s="283"/>
      <c r="M307" s="284"/>
      <c r="N307" s="285"/>
      <c r="O307" s="285"/>
      <c r="P307" s="285"/>
      <c r="Q307" s="285"/>
      <c r="R307" s="285"/>
      <c r="S307" s="285"/>
      <c r="T307" s="286"/>
      <c r="U307" s="13"/>
      <c r="V307" s="13"/>
      <c r="W307" s="13"/>
      <c r="X307" s="13"/>
      <c r="Y307" s="13"/>
      <c r="Z307" s="13"/>
      <c r="AA307" s="13"/>
      <c r="AB307" s="13"/>
      <c r="AC307" s="13"/>
      <c r="AD307" s="13"/>
      <c r="AE307" s="13"/>
      <c r="AT307" s="287" t="s">
        <v>758</v>
      </c>
      <c r="AU307" s="287" t="s">
        <v>86</v>
      </c>
      <c r="AV307" s="13" t="s">
        <v>86</v>
      </c>
      <c r="AW307" s="13" t="s">
        <v>33</v>
      </c>
      <c r="AX307" s="13" t="s">
        <v>76</v>
      </c>
      <c r="AY307" s="287" t="s">
        <v>414</v>
      </c>
    </row>
    <row r="308" s="13" customFormat="1">
      <c r="A308" s="13"/>
      <c r="B308" s="277"/>
      <c r="C308" s="278"/>
      <c r="D308" s="230" t="s">
        <v>758</v>
      </c>
      <c r="E308" s="279" t="s">
        <v>1</v>
      </c>
      <c r="F308" s="280" t="s">
        <v>823</v>
      </c>
      <c r="G308" s="278"/>
      <c r="H308" s="281">
        <v>40.606999999999999</v>
      </c>
      <c r="I308" s="282"/>
      <c r="J308" s="278"/>
      <c r="K308" s="278"/>
      <c r="L308" s="283"/>
      <c r="M308" s="284"/>
      <c r="N308" s="285"/>
      <c r="O308" s="285"/>
      <c r="P308" s="285"/>
      <c r="Q308" s="285"/>
      <c r="R308" s="285"/>
      <c r="S308" s="285"/>
      <c r="T308" s="286"/>
      <c r="U308" s="13"/>
      <c r="V308" s="13"/>
      <c r="W308" s="13"/>
      <c r="X308" s="13"/>
      <c r="Y308" s="13"/>
      <c r="Z308" s="13"/>
      <c r="AA308" s="13"/>
      <c r="AB308" s="13"/>
      <c r="AC308" s="13"/>
      <c r="AD308" s="13"/>
      <c r="AE308" s="13"/>
      <c r="AT308" s="287" t="s">
        <v>758</v>
      </c>
      <c r="AU308" s="287" t="s">
        <v>86</v>
      </c>
      <c r="AV308" s="13" t="s">
        <v>86</v>
      </c>
      <c r="AW308" s="13" t="s">
        <v>33</v>
      </c>
      <c r="AX308" s="13" t="s">
        <v>76</v>
      </c>
      <c r="AY308" s="287" t="s">
        <v>414</v>
      </c>
    </row>
    <row r="309" s="13" customFormat="1">
      <c r="A309" s="13"/>
      <c r="B309" s="277"/>
      <c r="C309" s="278"/>
      <c r="D309" s="230" t="s">
        <v>758</v>
      </c>
      <c r="E309" s="279" t="s">
        <v>1</v>
      </c>
      <c r="F309" s="280" t="s">
        <v>824</v>
      </c>
      <c r="G309" s="278"/>
      <c r="H309" s="281">
        <v>0.14999999999999999</v>
      </c>
      <c r="I309" s="282"/>
      <c r="J309" s="278"/>
      <c r="K309" s="278"/>
      <c r="L309" s="283"/>
      <c r="M309" s="284"/>
      <c r="N309" s="285"/>
      <c r="O309" s="285"/>
      <c r="P309" s="285"/>
      <c r="Q309" s="285"/>
      <c r="R309" s="285"/>
      <c r="S309" s="285"/>
      <c r="T309" s="286"/>
      <c r="U309" s="13"/>
      <c r="V309" s="13"/>
      <c r="W309" s="13"/>
      <c r="X309" s="13"/>
      <c r="Y309" s="13"/>
      <c r="Z309" s="13"/>
      <c r="AA309" s="13"/>
      <c r="AB309" s="13"/>
      <c r="AC309" s="13"/>
      <c r="AD309" s="13"/>
      <c r="AE309" s="13"/>
      <c r="AT309" s="287" t="s">
        <v>758</v>
      </c>
      <c r="AU309" s="287" t="s">
        <v>86</v>
      </c>
      <c r="AV309" s="13" t="s">
        <v>86</v>
      </c>
      <c r="AW309" s="13" t="s">
        <v>33</v>
      </c>
      <c r="AX309" s="13" t="s">
        <v>76</v>
      </c>
      <c r="AY309" s="287" t="s">
        <v>414</v>
      </c>
    </row>
    <row r="310" s="13" customFormat="1">
      <c r="A310" s="13"/>
      <c r="B310" s="277"/>
      <c r="C310" s="278"/>
      <c r="D310" s="230" t="s">
        <v>758</v>
      </c>
      <c r="E310" s="279" t="s">
        <v>1</v>
      </c>
      <c r="F310" s="280" t="s">
        <v>825</v>
      </c>
      <c r="G310" s="278"/>
      <c r="H310" s="281">
        <v>0.78000000000000003</v>
      </c>
      <c r="I310" s="282"/>
      <c r="J310" s="278"/>
      <c r="K310" s="278"/>
      <c r="L310" s="283"/>
      <c r="M310" s="284"/>
      <c r="N310" s="285"/>
      <c r="O310" s="285"/>
      <c r="P310" s="285"/>
      <c r="Q310" s="285"/>
      <c r="R310" s="285"/>
      <c r="S310" s="285"/>
      <c r="T310" s="286"/>
      <c r="U310" s="13"/>
      <c r="V310" s="13"/>
      <c r="W310" s="13"/>
      <c r="X310" s="13"/>
      <c r="Y310" s="13"/>
      <c r="Z310" s="13"/>
      <c r="AA310" s="13"/>
      <c r="AB310" s="13"/>
      <c r="AC310" s="13"/>
      <c r="AD310" s="13"/>
      <c r="AE310" s="13"/>
      <c r="AT310" s="287" t="s">
        <v>758</v>
      </c>
      <c r="AU310" s="287" t="s">
        <v>86</v>
      </c>
      <c r="AV310" s="13" t="s">
        <v>86</v>
      </c>
      <c r="AW310" s="13" t="s">
        <v>33</v>
      </c>
      <c r="AX310" s="13" t="s">
        <v>76</v>
      </c>
      <c r="AY310" s="287" t="s">
        <v>414</v>
      </c>
    </row>
    <row r="311" s="13" customFormat="1">
      <c r="A311" s="13"/>
      <c r="B311" s="277"/>
      <c r="C311" s="278"/>
      <c r="D311" s="230" t="s">
        <v>758</v>
      </c>
      <c r="E311" s="279" t="s">
        <v>1</v>
      </c>
      <c r="F311" s="280" t="s">
        <v>826</v>
      </c>
      <c r="G311" s="278"/>
      <c r="H311" s="281">
        <v>0.83999999999999997</v>
      </c>
      <c r="I311" s="282"/>
      <c r="J311" s="278"/>
      <c r="K311" s="278"/>
      <c r="L311" s="283"/>
      <c r="M311" s="284"/>
      <c r="N311" s="285"/>
      <c r="O311" s="285"/>
      <c r="P311" s="285"/>
      <c r="Q311" s="285"/>
      <c r="R311" s="285"/>
      <c r="S311" s="285"/>
      <c r="T311" s="286"/>
      <c r="U311" s="13"/>
      <c r="V311" s="13"/>
      <c r="W311" s="13"/>
      <c r="X311" s="13"/>
      <c r="Y311" s="13"/>
      <c r="Z311" s="13"/>
      <c r="AA311" s="13"/>
      <c r="AB311" s="13"/>
      <c r="AC311" s="13"/>
      <c r="AD311" s="13"/>
      <c r="AE311" s="13"/>
      <c r="AT311" s="287" t="s">
        <v>758</v>
      </c>
      <c r="AU311" s="287" t="s">
        <v>86</v>
      </c>
      <c r="AV311" s="13" t="s">
        <v>86</v>
      </c>
      <c r="AW311" s="13" t="s">
        <v>33</v>
      </c>
      <c r="AX311" s="13" t="s">
        <v>76</v>
      </c>
      <c r="AY311" s="287" t="s">
        <v>414</v>
      </c>
    </row>
    <row r="312" s="13" customFormat="1">
      <c r="A312" s="13"/>
      <c r="B312" s="277"/>
      <c r="C312" s="278"/>
      <c r="D312" s="230" t="s">
        <v>758</v>
      </c>
      <c r="E312" s="279" t="s">
        <v>1</v>
      </c>
      <c r="F312" s="280" t="s">
        <v>827</v>
      </c>
      <c r="G312" s="278"/>
      <c r="H312" s="281">
        <v>1.1699999999999999</v>
      </c>
      <c r="I312" s="282"/>
      <c r="J312" s="278"/>
      <c r="K312" s="278"/>
      <c r="L312" s="283"/>
      <c r="M312" s="284"/>
      <c r="N312" s="285"/>
      <c r="O312" s="285"/>
      <c r="P312" s="285"/>
      <c r="Q312" s="285"/>
      <c r="R312" s="285"/>
      <c r="S312" s="285"/>
      <c r="T312" s="286"/>
      <c r="U312" s="13"/>
      <c r="V312" s="13"/>
      <c r="W312" s="13"/>
      <c r="X312" s="13"/>
      <c r="Y312" s="13"/>
      <c r="Z312" s="13"/>
      <c r="AA312" s="13"/>
      <c r="AB312" s="13"/>
      <c r="AC312" s="13"/>
      <c r="AD312" s="13"/>
      <c r="AE312" s="13"/>
      <c r="AT312" s="287" t="s">
        <v>758</v>
      </c>
      <c r="AU312" s="287" t="s">
        <v>86</v>
      </c>
      <c r="AV312" s="13" t="s">
        <v>86</v>
      </c>
      <c r="AW312" s="13" t="s">
        <v>33</v>
      </c>
      <c r="AX312" s="13" t="s">
        <v>76</v>
      </c>
      <c r="AY312" s="287" t="s">
        <v>414</v>
      </c>
    </row>
    <row r="313" s="14" customFormat="1">
      <c r="A313" s="14"/>
      <c r="B313" s="288"/>
      <c r="C313" s="289"/>
      <c r="D313" s="230" t="s">
        <v>758</v>
      </c>
      <c r="E313" s="290" t="s">
        <v>1</v>
      </c>
      <c r="F313" s="291" t="s">
        <v>760</v>
      </c>
      <c r="G313" s="289"/>
      <c r="H313" s="292">
        <v>54.797000000000004</v>
      </c>
      <c r="I313" s="293"/>
      <c r="J313" s="289"/>
      <c r="K313" s="289"/>
      <c r="L313" s="294"/>
      <c r="M313" s="295"/>
      <c r="N313" s="296"/>
      <c r="O313" s="296"/>
      <c r="P313" s="296"/>
      <c r="Q313" s="296"/>
      <c r="R313" s="296"/>
      <c r="S313" s="296"/>
      <c r="T313" s="297"/>
      <c r="U313" s="14"/>
      <c r="V313" s="14"/>
      <c r="W313" s="14"/>
      <c r="X313" s="14"/>
      <c r="Y313" s="14"/>
      <c r="Z313" s="14"/>
      <c r="AA313" s="14"/>
      <c r="AB313" s="14"/>
      <c r="AC313" s="14"/>
      <c r="AD313" s="14"/>
      <c r="AE313" s="14"/>
      <c r="AT313" s="298" t="s">
        <v>758</v>
      </c>
      <c r="AU313" s="298" t="s">
        <v>86</v>
      </c>
      <c r="AV313" s="14" t="s">
        <v>415</v>
      </c>
      <c r="AW313" s="14" t="s">
        <v>33</v>
      </c>
      <c r="AX313" s="14" t="s">
        <v>84</v>
      </c>
      <c r="AY313" s="298" t="s">
        <v>414</v>
      </c>
    </row>
    <row r="314" s="2" customFormat="1" ht="21.75" customHeight="1">
      <c r="A314" s="39"/>
      <c r="B314" s="40"/>
      <c r="C314" s="234" t="s">
        <v>888</v>
      </c>
      <c r="D314" s="234" t="s">
        <v>443</v>
      </c>
      <c r="E314" s="235" t="s">
        <v>889</v>
      </c>
      <c r="F314" s="236" t="s">
        <v>890</v>
      </c>
      <c r="G314" s="237" t="s">
        <v>632</v>
      </c>
      <c r="H314" s="238">
        <v>81.200000000000003</v>
      </c>
      <c r="I314" s="239"/>
      <c r="J314" s="240">
        <f>ROUND(I314*H314,2)</f>
        <v>0</v>
      </c>
      <c r="K314" s="236" t="s">
        <v>720</v>
      </c>
      <c r="L314" s="45"/>
      <c r="M314" s="241" t="s">
        <v>1</v>
      </c>
      <c r="N314" s="242" t="s">
        <v>41</v>
      </c>
      <c r="O314" s="92"/>
      <c r="P314" s="226">
        <f>O314*H314</f>
        <v>0</v>
      </c>
      <c r="Q314" s="226">
        <v>0</v>
      </c>
      <c r="R314" s="226">
        <f>Q314*H314</f>
        <v>0</v>
      </c>
      <c r="S314" s="226">
        <v>0</v>
      </c>
      <c r="T314" s="227">
        <f>S314*H314</f>
        <v>0</v>
      </c>
      <c r="U314" s="39"/>
      <c r="V314" s="39"/>
      <c r="W314" s="39"/>
      <c r="X314" s="39"/>
      <c r="Y314" s="39"/>
      <c r="Z314" s="39"/>
      <c r="AA314" s="39"/>
      <c r="AB314" s="39"/>
      <c r="AC314" s="39"/>
      <c r="AD314" s="39"/>
      <c r="AE314" s="39"/>
      <c r="AR314" s="228" t="s">
        <v>415</v>
      </c>
      <c r="AT314" s="228" t="s">
        <v>443</v>
      </c>
      <c r="AU314" s="228" t="s">
        <v>86</v>
      </c>
      <c r="AY314" s="18" t="s">
        <v>414</v>
      </c>
      <c r="BE314" s="229">
        <f>IF(N314="základní",J314,0)</f>
        <v>0</v>
      </c>
      <c r="BF314" s="229">
        <f>IF(N314="snížená",J314,0)</f>
        <v>0</v>
      </c>
      <c r="BG314" s="229">
        <f>IF(N314="zákl. přenesená",J314,0)</f>
        <v>0</v>
      </c>
      <c r="BH314" s="229">
        <f>IF(N314="sníž. přenesená",J314,0)</f>
        <v>0</v>
      </c>
      <c r="BI314" s="229">
        <f>IF(N314="nulová",J314,0)</f>
        <v>0</v>
      </c>
      <c r="BJ314" s="18" t="s">
        <v>84</v>
      </c>
      <c r="BK314" s="229">
        <f>ROUND(I314*H314,2)</f>
        <v>0</v>
      </c>
      <c r="BL314" s="18" t="s">
        <v>415</v>
      </c>
      <c r="BM314" s="228" t="s">
        <v>891</v>
      </c>
    </row>
    <row r="315" s="2" customFormat="1">
      <c r="A315" s="39"/>
      <c r="B315" s="40"/>
      <c r="C315" s="41"/>
      <c r="D315" s="230" t="s">
        <v>417</v>
      </c>
      <c r="E315" s="41"/>
      <c r="F315" s="231" t="s">
        <v>890</v>
      </c>
      <c r="G315" s="41"/>
      <c r="H315" s="41"/>
      <c r="I315" s="156"/>
      <c r="J315" s="41"/>
      <c r="K315" s="41"/>
      <c r="L315" s="45"/>
      <c r="M315" s="232"/>
      <c r="N315" s="233"/>
      <c r="O315" s="92"/>
      <c r="P315" s="92"/>
      <c r="Q315" s="92"/>
      <c r="R315" s="92"/>
      <c r="S315" s="92"/>
      <c r="T315" s="93"/>
      <c r="U315" s="39"/>
      <c r="V315" s="39"/>
      <c r="W315" s="39"/>
      <c r="X315" s="39"/>
      <c r="Y315" s="39"/>
      <c r="Z315" s="39"/>
      <c r="AA315" s="39"/>
      <c r="AB315" s="39"/>
      <c r="AC315" s="39"/>
      <c r="AD315" s="39"/>
      <c r="AE315" s="39"/>
      <c r="AT315" s="18" t="s">
        <v>417</v>
      </c>
      <c r="AU315" s="18" t="s">
        <v>86</v>
      </c>
    </row>
    <row r="316" s="2" customFormat="1">
      <c r="A316" s="39"/>
      <c r="B316" s="40"/>
      <c r="C316" s="41"/>
      <c r="D316" s="230" t="s">
        <v>722</v>
      </c>
      <c r="E316" s="41"/>
      <c r="F316" s="268" t="s">
        <v>757</v>
      </c>
      <c r="G316" s="41"/>
      <c r="H316" s="41"/>
      <c r="I316" s="156"/>
      <c r="J316" s="41"/>
      <c r="K316" s="41"/>
      <c r="L316" s="45"/>
      <c r="M316" s="232"/>
      <c r="N316" s="233"/>
      <c r="O316" s="92"/>
      <c r="P316" s="92"/>
      <c r="Q316" s="92"/>
      <c r="R316" s="92"/>
      <c r="S316" s="92"/>
      <c r="T316" s="93"/>
      <c r="U316" s="39"/>
      <c r="V316" s="39"/>
      <c r="W316" s="39"/>
      <c r="X316" s="39"/>
      <c r="Y316" s="39"/>
      <c r="Z316" s="39"/>
      <c r="AA316" s="39"/>
      <c r="AB316" s="39"/>
      <c r="AC316" s="39"/>
      <c r="AD316" s="39"/>
      <c r="AE316" s="39"/>
      <c r="AT316" s="18" t="s">
        <v>722</v>
      </c>
      <c r="AU316" s="18" t="s">
        <v>86</v>
      </c>
    </row>
    <row r="317" s="13" customFormat="1">
      <c r="A317" s="13"/>
      <c r="B317" s="277"/>
      <c r="C317" s="278"/>
      <c r="D317" s="230" t="s">
        <v>758</v>
      </c>
      <c r="E317" s="279" t="s">
        <v>1</v>
      </c>
      <c r="F317" s="280" t="s">
        <v>802</v>
      </c>
      <c r="G317" s="278"/>
      <c r="H317" s="281">
        <v>81.200000000000003</v>
      </c>
      <c r="I317" s="282"/>
      <c r="J317" s="278"/>
      <c r="K317" s="278"/>
      <c r="L317" s="283"/>
      <c r="M317" s="284"/>
      <c r="N317" s="285"/>
      <c r="O317" s="285"/>
      <c r="P317" s="285"/>
      <c r="Q317" s="285"/>
      <c r="R317" s="285"/>
      <c r="S317" s="285"/>
      <c r="T317" s="286"/>
      <c r="U317" s="13"/>
      <c r="V317" s="13"/>
      <c r="W317" s="13"/>
      <c r="X317" s="13"/>
      <c r="Y317" s="13"/>
      <c r="Z317" s="13"/>
      <c r="AA317" s="13"/>
      <c r="AB317" s="13"/>
      <c r="AC317" s="13"/>
      <c r="AD317" s="13"/>
      <c r="AE317" s="13"/>
      <c r="AT317" s="287" t="s">
        <v>758</v>
      </c>
      <c r="AU317" s="287" t="s">
        <v>86</v>
      </c>
      <c r="AV317" s="13" t="s">
        <v>86</v>
      </c>
      <c r="AW317" s="13" t="s">
        <v>33</v>
      </c>
      <c r="AX317" s="13" t="s">
        <v>76</v>
      </c>
      <c r="AY317" s="287" t="s">
        <v>414</v>
      </c>
    </row>
    <row r="318" s="14" customFormat="1">
      <c r="A318" s="14"/>
      <c r="B318" s="288"/>
      <c r="C318" s="289"/>
      <c r="D318" s="230" t="s">
        <v>758</v>
      </c>
      <c r="E318" s="290" t="s">
        <v>1</v>
      </c>
      <c r="F318" s="291" t="s">
        <v>760</v>
      </c>
      <c r="G318" s="289"/>
      <c r="H318" s="292">
        <v>81.200000000000003</v>
      </c>
      <c r="I318" s="293"/>
      <c r="J318" s="289"/>
      <c r="K318" s="289"/>
      <c r="L318" s="294"/>
      <c r="M318" s="295"/>
      <c r="N318" s="296"/>
      <c r="O318" s="296"/>
      <c r="P318" s="296"/>
      <c r="Q318" s="296"/>
      <c r="R318" s="296"/>
      <c r="S318" s="296"/>
      <c r="T318" s="297"/>
      <c r="U318" s="14"/>
      <c r="V318" s="14"/>
      <c r="W318" s="14"/>
      <c r="X318" s="14"/>
      <c r="Y318" s="14"/>
      <c r="Z318" s="14"/>
      <c r="AA318" s="14"/>
      <c r="AB318" s="14"/>
      <c r="AC318" s="14"/>
      <c r="AD318" s="14"/>
      <c r="AE318" s="14"/>
      <c r="AT318" s="298" t="s">
        <v>758</v>
      </c>
      <c r="AU318" s="298" t="s">
        <v>86</v>
      </c>
      <c r="AV318" s="14" t="s">
        <v>415</v>
      </c>
      <c r="AW318" s="14" t="s">
        <v>33</v>
      </c>
      <c r="AX318" s="14" t="s">
        <v>84</v>
      </c>
      <c r="AY318" s="298" t="s">
        <v>414</v>
      </c>
    </row>
    <row r="319" s="11" customFormat="1" ht="22.8" customHeight="1">
      <c r="A319" s="11"/>
      <c r="B319" s="254"/>
      <c r="C319" s="255"/>
      <c r="D319" s="256" t="s">
        <v>75</v>
      </c>
      <c r="E319" s="275" t="s">
        <v>892</v>
      </c>
      <c r="F319" s="275" t="s">
        <v>893</v>
      </c>
      <c r="G319" s="255"/>
      <c r="H319" s="255"/>
      <c r="I319" s="258"/>
      <c r="J319" s="276">
        <f>BK319</f>
        <v>0</v>
      </c>
      <c r="K319" s="255"/>
      <c r="L319" s="260"/>
      <c r="M319" s="261"/>
      <c r="N319" s="262"/>
      <c r="O319" s="262"/>
      <c r="P319" s="263">
        <f>SUM(P320:P333)</f>
        <v>0</v>
      </c>
      <c r="Q319" s="262"/>
      <c r="R319" s="263">
        <f>SUM(R320:R333)</f>
        <v>0</v>
      </c>
      <c r="S319" s="262"/>
      <c r="T319" s="264">
        <f>SUM(T320:T333)</f>
        <v>0</v>
      </c>
      <c r="U319" s="11"/>
      <c r="V319" s="11"/>
      <c r="W319" s="11"/>
      <c r="X319" s="11"/>
      <c r="Y319" s="11"/>
      <c r="Z319" s="11"/>
      <c r="AA319" s="11"/>
      <c r="AB319" s="11"/>
      <c r="AC319" s="11"/>
      <c r="AD319" s="11"/>
      <c r="AE319" s="11"/>
      <c r="AR319" s="265" t="s">
        <v>84</v>
      </c>
      <c r="AT319" s="266" t="s">
        <v>75</v>
      </c>
      <c r="AU319" s="266" t="s">
        <v>84</v>
      </c>
      <c r="AY319" s="265" t="s">
        <v>414</v>
      </c>
      <c r="BK319" s="267">
        <f>SUM(BK320:BK333)</f>
        <v>0</v>
      </c>
    </row>
    <row r="320" s="2" customFormat="1" ht="33" customHeight="1">
      <c r="A320" s="39"/>
      <c r="B320" s="40"/>
      <c r="C320" s="234" t="s">
        <v>894</v>
      </c>
      <c r="D320" s="234" t="s">
        <v>443</v>
      </c>
      <c r="E320" s="235" t="s">
        <v>895</v>
      </c>
      <c r="F320" s="236" t="s">
        <v>896</v>
      </c>
      <c r="G320" s="237" t="s">
        <v>897</v>
      </c>
      <c r="H320" s="238">
        <v>19.303000000000001</v>
      </c>
      <c r="I320" s="239"/>
      <c r="J320" s="240">
        <f>ROUND(I320*H320,2)</f>
        <v>0</v>
      </c>
      <c r="K320" s="236" t="s">
        <v>720</v>
      </c>
      <c r="L320" s="45"/>
      <c r="M320" s="241" t="s">
        <v>1</v>
      </c>
      <c r="N320" s="242" t="s">
        <v>41</v>
      </c>
      <c r="O320" s="92"/>
      <c r="P320" s="226">
        <f>O320*H320</f>
        <v>0</v>
      </c>
      <c r="Q320" s="226">
        <v>0</v>
      </c>
      <c r="R320" s="226">
        <f>Q320*H320</f>
        <v>0</v>
      </c>
      <c r="S320" s="226">
        <v>0</v>
      </c>
      <c r="T320" s="227">
        <f>S320*H320</f>
        <v>0</v>
      </c>
      <c r="U320" s="39"/>
      <c r="V320" s="39"/>
      <c r="W320" s="39"/>
      <c r="X320" s="39"/>
      <c r="Y320" s="39"/>
      <c r="Z320" s="39"/>
      <c r="AA320" s="39"/>
      <c r="AB320" s="39"/>
      <c r="AC320" s="39"/>
      <c r="AD320" s="39"/>
      <c r="AE320" s="39"/>
      <c r="AR320" s="228" t="s">
        <v>415</v>
      </c>
      <c r="AT320" s="228" t="s">
        <v>443</v>
      </c>
      <c r="AU320" s="228" t="s">
        <v>86</v>
      </c>
      <c r="AY320" s="18" t="s">
        <v>414</v>
      </c>
      <c r="BE320" s="229">
        <f>IF(N320="základní",J320,0)</f>
        <v>0</v>
      </c>
      <c r="BF320" s="229">
        <f>IF(N320="snížená",J320,0)</f>
        <v>0</v>
      </c>
      <c r="BG320" s="229">
        <f>IF(N320="zákl. přenesená",J320,0)</f>
        <v>0</v>
      </c>
      <c r="BH320" s="229">
        <f>IF(N320="sníž. přenesená",J320,0)</f>
        <v>0</v>
      </c>
      <c r="BI320" s="229">
        <f>IF(N320="nulová",J320,0)</f>
        <v>0</v>
      </c>
      <c r="BJ320" s="18" t="s">
        <v>84</v>
      </c>
      <c r="BK320" s="229">
        <f>ROUND(I320*H320,2)</f>
        <v>0</v>
      </c>
      <c r="BL320" s="18" t="s">
        <v>415</v>
      </c>
      <c r="BM320" s="228" t="s">
        <v>898</v>
      </c>
    </row>
    <row r="321" s="2" customFormat="1">
      <c r="A321" s="39"/>
      <c r="B321" s="40"/>
      <c r="C321" s="41"/>
      <c r="D321" s="230" t="s">
        <v>417</v>
      </c>
      <c r="E321" s="41"/>
      <c r="F321" s="231" t="s">
        <v>896</v>
      </c>
      <c r="G321" s="41"/>
      <c r="H321" s="41"/>
      <c r="I321" s="156"/>
      <c r="J321" s="41"/>
      <c r="K321" s="41"/>
      <c r="L321" s="45"/>
      <c r="M321" s="232"/>
      <c r="N321" s="233"/>
      <c r="O321" s="92"/>
      <c r="P321" s="92"/>
      <c r="Q321" s="92"/>
      <c r="R321" s="92"/>
      <c r="S321" s="92"/>
      <c r="T321" s="93"/>
      <c r="U321" s="39"/>
      <c r="V321" s="39"/>
      <c r="W321" s="39"/>
      <c r="X321" s="39"/>
      <c r="Y321" s="39"/>
      <c r="Z321" s="39"/>
      <c r="AA321" s="39"/>
      <c r="AB321" s="39"/>
      <c r="AC321" s="39"/>
      <c r="AD321" s="39"/>
      <c r="AE321" s="39"/>
      <c r="AT321" s="18" t="s">
        <v>417</v>
      </c>
      <c r="AU321" s="18" t="s">
        <v>86</v>
      </c>
    </row>
    <row r="322" s="2" customFormat="1">
      <c r="A322" s="39"/>
      <c r="B322" s="40"/>
      <c r="C322" s="41"/>
      <c r="D322" s="230" t="s">
        <v>722</v>
      </c>
      <c r="E322" s="41"/>
      <c r="F322" s="268" t="s">
        <v>757</v>
      </c>
      <c r="G322" s="41"/>
      <c r="H322" s="41"/>
      <c r="I322" s="156"/>
      <c r="J322" s="41"/>
      <c r="K322" s="41"/>
      <c r="L322" s="45"/>
      <c r="M322" s="232"/>
      <c r="N322" s="233"/>
      <c r="O322" s="92"/>
      <c r="P322" s="92"/>
      <c r="Q322" s="92"/>
      <c r="R322" s="92"/>
      <c r="S322" s="92"/>
      <c r="T322" s="93"/>
      <c r="U322" s="39"/>
      <c r="V322" s="39"/>
      <c r="W322" s="39"/>
      <c r="X322" s="39"/>
      <c r="Y322" s="39"/>
      <c r="Z322" s="39"/>
      <c r="AA322" s="39"/>
      <c r="AB322" s="39"/>
      <c r="AC322" s="39"/>
      <c r="AD322" s="39"/>
      <c r="AE322" s="39"/>
      <c r="AT322" s="18" t="s">
        <v>722</v>
      </c>
      <c r="AU322" s="18" t="s">
        <v>86</v>
      </c>
    </row>
    <row r="323" s="2" customFormat="1" ht="21.75" customHeight="1">
      <c r="A323" s="39"/>
      <c r="B323" s="40"/>
      <c r="C323" s="234" t="s">
        <v>899</v>
      </c>
      <c r="D323" s="234" t="s">
        <v>443</v>
      </c>
      <c r="E323" s="235" t="s">
        <v>900</v>
      </c>
      <c r="F323" s="236" t="s">
        <v>901</v>
      </c>
      <c r="G323" s="237" t="s">
        <v>897</v>
      </c>
      <c r="H323" s="238">
        <v>19.303000000000001</v>
      </c>
      <c r="I323" s="239"/>
      <c r="J323" s="240">
        <f>ROUND(I323*H323,2)</f>
        <v>0</v>
      </c>
      <c r="K323" s="236" t="s">
        <v>720</v>
      </c>
      <c r="L323" s="45"/>
      <c r="M323" s="241" t="s">
        <v>1</v>
      </c>
      <c r="N323" s="242" t="s">
        <v>41</v>
      </c>
      <c r="O323" s="92"/>
      <c r="P323" s="226">
        <f>O323*H323</f>
        <v>0</v>
      </c>
      <c r="Q323" s="226">
        <v>0</v>
      </c>
      <c r="R323" s="226">
        <f>Q323*H323</f>
        <v>0</v>
      </c>
      <c r="S323" s="226">
        <v>0</v>
      </c>
      <c r="T323" s="227">
        <f>S323*H323</f>
        <v>0</v>
      </c>
      <c r="U323" s="39"/>
      <c r="V323" s="39"/>
      <c r="W323" s="39"/>
      <c r="X323" s="39"/>
      <c r="Y323" s="39"/>
      <c r="Z323" s="39"/>
      <c r="AA323" s="39"/>
      <c r="AB323" s="39"/>
      <c r="AC323" s="39"/>
      <c r="AD323" s="39"/>
      <c r="AE323" s="39"/>
      <c r="AR323" s="228" t="s">
        <v>415</v>
      </c>
      <c r="AT323" s="228" t="s">
        <v>443</v>
      </c>
      <c r="AU323" s="228" t="s">
        <v>86</v>
      </c>
      <c r="AY323" s="18" t="s">
        <v>414</v>
      </c>
      <c r="BE323" s="229">
        <f>IF(N323="základní",J323,0)</f>
        <v>0</v>
      </c>
      <c r="BF323" s="229">
        <f>IF(N323="snížená",J323,0)</f>
        <v>0</v>
      </c>
      <c r="BG323" s="229">
        <f>IF(N323="zákl. přenesená",J323,0)</f>
        <v>0</v>
      </c>
      <c r="BH323" s="229">
        <f>IF(N323="sníž. přenesená",J323,0)</f>
        <v>0</v>
      </c>
      <c r="BI323" s="229">
        <f>IF(N323="nulová",J323,0)</f>
        <v>0</v>
      </c>
      <c r="BJ323" s="18" t="s">
        <v>84</v>
      </c>
      <c r="BK323" s="229">
        <f>ROUND(I323*H323,2)</f>
        <v>0</v>
      </c>
      <c r="BL323" s="18" t="s">
        <v>415</v>
      </c>
      <c r="BM323" s="228" t="s">
        <v>902</v>
      </c>
    </row>
    <row r="324" s="2" customFormat="1">
      <c r="A324" s="39"/>
      <c r="B324" s="40"/>
      <c r="C324" s="41"/>
      <c r="D324" s="230" t="s">
        <v>417</v>
      </c>
      <c r="E324" s="41"/>
      <c r="F324" s="231" t="s">
        <v>901</v>
      </c>
      <c r="G324" s="41"/>
      <c r="H324" s="41"/>
      <c r="I324" s="156"/>
      <c r="J324" s="41"/>
      <c r="K324" s="41"/>
      <c r="L324" s="45"/>
      <c r="M324" s="232"/>
      <c r="N324" s="233"/>
      <c r="O324" s="92"/>
      <c r="P324" s="92"/>
      <c r="Q324" s="92"/>
      <c r="R324" s="92"/>
      <c r="S324" s="92"/>
      <c r="T324" s="93"/>
      <c r="U324" s="39"/>
      <c r="V324" s="39"/>
      <c r="W324" s="39"/>
      <c r="X324" s="39"/>
      <c r="Y324" s="39"/>
      <c r="Z324" s="39"/>
      <c r="AA324" s="39"/>
      <c r="AB324" s="39"/>
      <c r="AC324" s="39"/>
      <c r="AD324" s="39"/>
      <c r="AE324" s="39"/>
      <c r="AT324" s="18" t="s">
        <v>417</v>
      </c>
      <c r="AU324" s="18" t="s">
        <v>86</v>
      </c>
    </row>
    <row r="325" s="2" customFormat="1">
      <c r="A325" s="39"/>
      <c r="B325" s="40"/>
      <c r="C325" s="41"/>
      <c r="D325" s="230" t="s">
        <v>722</v>
      </c>
      <c r="E325" s="41"/>
      <c r="F325" s="268" t="s">
        <v>757</v>
      </c>
      <c r="G325" s="41"/>
      <c r="H325" s="41"/>
      <c r="I325" s="156"/>
      <c r="J325" s="41"/>
      <c r="K325" s="41"/>
      <c r="L325" s="45"/>
      <c r="M325" s="232"/>
      <c r="N325" s="233"/>
      <c r="O325" s="92"/>
      <c r="P325" s="92"/>
      <c r="Q325" s="92"/>
      <c r="R325" s="92"/>
      <c r="S325" s="92"/>
      <c r="T325" s="93"/>
      <c r="U325" s="39"/>
      <c r="V325" s="39"/>
      <c r="W325" s="39"/>
      <c r="X325" s="39"/>
      <c r="Y325" s="39"/>
      <c r="Z325" s="39"/>
      <c r="AA325" s="39"/>
      <c r="AB325" s="39"/>
      <c r="AC325" s="39"/>
      <c r="AD325" s="39"/>
      <c r="AE325" s="39"/>
      <c r="AT325" s="18" t="s">
        <v>722</v>
      </c>
      <c r="AU325" s="18" t="s">
        <v>86</v>
      </c>
    </row>
    <row r="326" s="2" customFormat="1" ht="33" customHeight="1">
      <c r="A326" s="39"/>
      <c r="B326" s="40"/>
      <c r="C326" s="234" t="s">
        <v>903</v>
      </c>
      <c r="D326" s="234" t="s">
        <v>443</v>
      </c>
      <c r="E326" s="235" t="s">
        <v>904</v>
      </c>
      <c r="F326" s="236" t="s">
        <v>905</v>
      </c>
      <c r="G326" s="237" t="s">
        <v>897</v>
      </c>
      <c r="H326" s="238">
        <v>193.03</v>
      </c>
      <c r="I326" s="239"/>
      <c r="J326" s="240">
        <f>ROUND(I326*H326,2)</f>
        <v>0</v>
      </c>
      <c r="K326" s="236" t="s">
        <v>720</v>
      </c>
      <c r="L326" s="45"/>
      <c r="M326" s="241" t="s">
        <v>1</v>
      </c>
      <c r="N326" s="242" t="s">
        <v>41</v>
      </c>
      <c r="O326" s="92"/>
      <c r="P326" s="226">
        <f>O326*H326</f>
        <v>0</v>
      </c>
      <c r="Q326" s="226">
        <v>0</v>
      </c>
      <c r="R326" s="226">
        <f>Q326*H326</f>
        <v>0</v>
      </c>
      <c r="S326" s="226">
        <v>0</v>
      </c>
      <c r="T326" s="227">
        <f>S326*H326</f>
        <v>0</v>
      </c>
      <c r="U326" s="39"/>
      <c r="V326" s="39"/>
      <c r="W326" s="39"/>
      <c r="X326" s="39"/>
      <c r="Y326" s="39"/>
      <c r="Z326" s="39"/>
      <c r="AA326" s="39"/>
      <c r="AB326" s="39"/>
      <c r="AC326" s="39"/>
      <c r="AD326" s="39"/>
      <c r="AE326" s="39"/>
      <c r="AR326" s="228" t="s">
        <v>415</v>
      </c>
      <c r="AT326" s="228" t="s">
        <v>443</v>
      </c>
      <c r="AU326" s="228" t="s">
        <v>86</v>
      </c>
      <c r="AY326" s="18" t="s">
        <v>414</v>
      </c>
      <c r="BE326" s="229">
        <f>IF(N326="základní",J326,0)</f>
        <v>0</v>
      </c>
      <c r="BF326" s="229">
        <f>IF(N326="snížená",J326,0)</f>
        <v>0</v>
      </c>
      <c r="BG326" s="229">
        <f>IF(N326="zákl. přenesená",J326,0)</f>
        <v>0</v>
      </c>
      <c r="BH326" s="229">
        <f>IF(N326="sníž. přenesená",J326,0)</f>
        <v>0</v>
      </c>
      <c r="BI326" s="229">
        <f>IF(N326="nulová",J326,0)</f>
        <v>0</v>
      </c>
      <c r="BJ326" s="18" t="s">
        <v>84</v>
      </c>
      <c r="BK326" s="229">
        <f>ROUND(I326*H326,2)</f>
        <v>0</v>
      </c>
      <c r="BL326" s="18" t="s">
        <v>415</v>
      </c>
      <c r="BM326" s="228" t="s">
        <v>906</v>
      </c>
    </row>
    <row r="327" s="2" customFormat="1">
      <c r="A327" s="39"/>
      <c r="B327" s="40"/>
      <c r="C327" s="41"/>
      <c r="D327" s="230" t="s">
        <v>417</v>
      </c>
      <c r="E327" s="41"/>
      <c r="F327" s="231" t="s">
        <v>905</v>
      </c>
      <c r="G327" s="41"/>
      <c r="H327" s="41"/>
      <c r="I327" s="156"/>
      <c r="J327" s="41"/>
      <c r="K327" s="41"/>
      <c r="L327" s="45"/>
      <c r="M327" s="232"/>
      <c r="N327" s="233"/>
      <c r="O327" s="92"/>
      <c r="P327" s="92"/>
      <c r="Q327" s="92"/>
      <c r="R327" s="92"/>
      <c r="S327" s="92"/>
      <c r="T327" s="93"/>
      <c r="U327" s="39"/>
      <c r="V327" s="39"/>
      <c r="W327" s="39"/>
      <c r="X327" s="39"/>
      <c r="Y327" s="39"/>
      <c r="Z327" s="39"/>
      <c r="AA327" s="39"/>
      <c r="AB327" s="39"/>
      <c r="AC327" s="39"/>
      <c r="AD327" s="39"/>
      <c r="AE327" s="39"/>
      <c r="AT327" s="18" t="s">
        <v>417</v>
      </c>
      <c r="AU327" s="18" t="s">
        <v>86</v>
      </c>
    </row>
    <row r="328" s="2" customFormat="1">
      <c r="A328" s="39"/>
      <c r="B328" s="40"/>
      <c r="C328" s="41"/>
      <c r="D328" s="230" t="s">
        <v>722</v>
      </c>
      <c r="E328" s="41"/>
      <c r="F328" s="268" t="s">
        <v>757</v>
      </c>
      <c r="G328" s="41"/>
      <c r="H328" s="41"/>
      <c r="I328" s="156"/>
      <c r="J328" s="41"/>
      <c r="K328" s="41"/>
      <c r="L328" s="45"/>
      <c r="M328" s="232"/>
      <c r="N328" s="233"/>
      <c r="O328" s="92"/>
      <c r="P328" s="92"/>
      <c r="Q328" s="92"/>
      <c r="R328" s="92"/>
      <c r="S328" s="92"/>
      <c r="T328" s="93"/>
      <c r="U328" s="39"/>
      <c r="V328" s="39"/>
      <c r="W328" s="39"/>
      <c r="X328" s="39"/>
      <c r="Y328" s="39"/>
      <c r="Z328" s="39"/>
      <c r="AA328" s="39"/>
      <c r="AB328" s="39"/>
      <c r="AC328" s="39"/>
      <c r="AD328" s="39"/>
      <c r="AE328" s="39"/>
      <c r="AT328" s="18" t="s">
        <v>722</v>
      </c>
      <c r="AU328" s="18" t="s">
        <v>86</v>
      </c>
    </row>
    <row r="329" s="13" customFormat="1">
      <c r="A329" s="13"/>
      <c r="B329" s="277"/>
      <c r="C329" s="278"/>
      <c r="D329" s="230" t="s">
        <v>758</v>
      </c>
      <c r="E329" s="279" t="s">
        <v>1</v>
      </c>
      <c r="F329" s="280" t="s">
        <v>907</v>
      </c>
      <c r="G329" s="278"/>
      <c r="H329" s="281">
        <v>193.03</v>
      </c>
      <c r="I329" s="282"/>
      <c r="J329" s="278"/>
      <c r="K329" s="278"/>
      <c r="L329" s="283"/>
      <c r="M329" s="284"/>
      <c r="N329" s="285"/>
      <c r="O329" s="285"/>
      <c r="P329" s="285"/>
      <c r="Q329" s="285"/>
      <c r="R329" s="285"/>
      <c r="S329" s="285"/>
      <c r="T329" s="286"/>
      <c r="U329" s="13"/>
      <c r="V329" s="13"/>
      <c r="W329" s="13"/>
      <c r="X329" s="13"/>
      <c r="Y329" s="13"/>
      <c r="Z329" s="13"/>
      <c r="AA329" s="13"/>
      <c r="AB329" s="13"/>
      <c r="AC329" s="13"/>
      <c r="AD329" s="13"/>
      <c r="AE329" s="13"/>
      <c r="AT329" s="287" t="s">
        <v>758</v>
      </c>
      <c r="AU329" s="287" t="s">
        <v>86</v>
      </c>
      <c r="AV329" s="13" t="s">
        <v>86</v>
      </c>
      <c r="AW329" s="13" t="s">
        <v>33</v>
      </c>
      <c r="AX329" s="13" t="s">
        <v>76</v>
      </c>
      <c r="AY329" s="287" t="s">
        <v>414</v>
      </c>
    </row>
    <row r="330" s="14" customFormat="1">
      <c r="A330" s="14"/>
      <c r="B330" s="288"/>
      <c r="C330" s="289"/>
      <c r="D330" s="230" t="s">
        <v>758</v>
      </c>
      <c r="E330" s="290" t="s">
        <v>1</v>
      </c>
      <c r="F330" s="291" t="s">
        <v>760</v>
      </c>
      <c r="G330" s="289"/>
      <c r="H330" s="292">
        <v>193.03</v>
      </c>
      <c r="I330" s="293"/>
      <c r="J330" s="289"/>
      <c r="K330" s="289"/>
      <c r="L330" s="294"/>
      <c r="M330" s="295"/>
      <c r="N330" s="296"/>
      <c r="O330" s="296"/>
      <c r="P330" s="296"/>
      <c r="Q330" s="296"/>
      <c r="R330" s="296"/>
      <c r="S330" s="296"/>
      <c r="T330" s="297"/>
      <c r="U330" s="14"/>
      <c r="V330" s="14"/>
      <c r="W330" s="14"/>
      <c r="X330" s="14"/>
      <c r="Y330" s="14"/>
      <c r="Z330" s="14"/>
      <c r="AA330" s="14"/>
      <c r="AB330" s="14"/>
      <c r="AC330" s="14"/>
      <c r="AD330" s="14"/>
      <c r="AE330" s="14"/>
      <c r="AT330" s="298" t="s">
        <v>758</v>
      </c>
      <c r="AU330" s="298" t="s">
        <v>86</v>
      </c>
      <c r="AV330" s="14" t="s">
        <v>415</v>
      </c>
      <c r="AW330" s="14" t="s">
        <v>33</v>
      </c>
      <c r="AX330" s="14" t="s">
        <v>84</v>
      </c>
      <c r="AY330" s="298" t="s">
        <v>414</v>
      </c>
    </row>
    <row r="331" s="2" customFormat="1" ht="33" customHeight="1">
      <c r="A331" s="39"/>
      <c r="B331" s="40"/>
      <c r="C331" s="234" t="s">
        <v>908</v>
      </c>
      <c r="D331" s="234" t="s">
        <v>443</v>
      </c>
      <c r="E331" s="235" t="s">
        <v>909</v>
      </c>
      <c r="F331" s="236" t="s">
        <v>910</v>
      </c>
      <c r="G331" s="237" t="s">
        <v>897</v>
      </c>
      <c r="H331" s="238">
        <v>19.303000000000001</v>
      </c>
      <c r="I331" s="239"/>
      <c r="J331" s="240">
        <f>ROUND(I331*H331,2)</f>
        <v>0</v>
      </c>
      <c r="K331" s="236" t="s">
        <v>720</v>
      </c>
      <c r="L331" s="45"/>
      <c r="M331" s="241" t="s">
        <v>1</v>
      </c>
      <c r="N331" s="242" t="s">
        <v>41</v>
      </c>
      <c r="O331" s="92"/>
      <c r="P331" s="226">
        <f>O331*H331</f>
        <v>0</v>
      </c>
      <c r="Q331" s="226">
        <v>0</v>
      </c>
      <c r="R331" s="226">
        <f>Q331*H331</f>
        <v>0</v>
      </c>
      <c r="S331" s="226">
        <v>0</v>
      </c>
      <c r="T331" s="227">
        <f>S331*H331</f>
        <v>0</v>
      </c>
      <c r="U331" s="39"/>
      <c r="V331" s="39"/>
      <c r="W331" s="39"/>
      <c r="X331" s="39"/>
      <c r="Y331" s="39"/>
      <c r="Z331" s="39"/>
      <c r="AA331" s="39"/>
      <c r="AB331" s="39"/>
      <c r="AC331" s="39"/>
      <c r="AD331" s="39"/>
      <c r="AE331" s="39"/>
      <c r="AR331" s="228" t="s">
        <v>415</v>
      </c>
      <c r="AT331" s="228" t="s">
        <v>443</v>
      </c>
      <c r="AU331" s="228" t="s">
        <v>86</v>
      </c>
      <c r="AY331" s="18" t="s">
        <v>414</v>
      </c>
      <c r="BE331" s="229">
        <f>IF(N331="základní",J331,0)</f>
        <v>0</v>
      </c>
      <c r="BF331" s="229">
        <f>IF(N331="snížená",J331,0)</f>
        <v>0</v>
      </c>
      <c r="BG331" s="229">
        <f>IF(N331="zákl. přenesená",J331,0)</f>
        <v>0</v>
      </c>
      <c r="BH331" s="229">
        <f>IF(N331="sníž. přenesená",J331,0)</f>
        <v>0</v>
      </c>
      <c r="BI331" s="229">
        <f>IF(N331="nulová",J331,0)</f>
        <v>0</v>
      </c>
      <c r="BJ331" s="18" t="s">
        <v>84</v>
      </c>
      <c r="BK331" s="229">
        <f>ROUND(I331*H331,2)</f>
        <v>0</v>
      </c>
      <c r="BL331" s="18" t="s">
        <v>415</v>
      </c>
      <c r="BM331" s="228" t="s">
        <v>911</v>
      </c>
    </row>
    <row r="332" s="2" customFormat="1">
      <c r="A332" s="39"/>
      <c r="B332" s="40"/>
      <c r="C332" s="41"/>
      <c r="D332" s="230" t="s">
        <v>417</v>
      </c>
      <c r="E332" s="41"/>
      <c r="F332" s="231" t="s">
        <v>910</v>
      </c>
      <c r="G332" s="41"/>
      <c r="H332" s="41"/>
      <c r="I332" s="156"/>
      <c r="J332" s="41"/>
      <c r="K332" s="41"/>
      <c r="L332" s="45"/>
      <c r="M332" s="232"/>
      <c r="N332" s="233"/>
      <c r="O332" s="92"/>
      <c r="P332" s="92"/>
      <c r="Q332" s="92"/>
      <c r="R332" s="92"/>
      <c r="S332" s="92"/>
      <c r="T332" s="93"/>
      <c r="U332" s="39"/>
      <c r="V332" s="39"/>
      <c r="W332" s="39"/>
      <c r="X332" s="39"/>
      <c r="Y332" s="39"/>
      <c r="Z332" s="39"/>
      <c r="AA332" s="39"/>
      <c r="AB332" s="39"/>
      <c r="AC332" s="39"/>
      <c r="AD332" s="39"/>
      <c r="AE332" s="39"/>
      <c r="AT332" s="18" t="s">
        <v>417</v>
      </c>
      <c r="AU332" s="18" t="s">
        <v>86</v>
      </c>
    </row>
    <row r="333" s="2" customFormat="1">
      <c r="A333" s="39"/>
      <c r="B333" s="40"/>
      <c r="C333" s="41"/>
      <c r="D333" s="230" t="s">
        <v>722</v>
      </c>
      <c r="E333" s="41"/>
      <c r="F333" s="268" t="s">
        <v>757</v>
      </c>
      <c r="G333" s="41"/>
      <c r="H333" s="41"/>
      <c r="I333" s="156"/>
      <c r="J333" s="41"/>
      <c r="K333" s="41"/>
      <c r="L333" s="45"/>
      <c r="M333" s="232"/>
      <c r="N333" s="233"/>
      <c r="O333" s="92"/>
      <c r="P333" s="92"/>
      <c r="Q333" s="92"/>
      <c r="R333" s="92"/>
      <c r="S333" s="92"/>
      <c r="T333" s="93"/>
      <c r="U333" s="39"/>
      <c r="V333" s="39"/>
      <c r="W333" s="39"/>
      <c r="X333" s="39"/>
      <c r="Y333" s="39"/>
      <c r="Z333" s="39"/>
      <c r="AA333" s="39"/>
      <c r="AB333" s="39"/>
      <c r="AC333" s="39"/>
      <c r="AD333" s="39"/>
      <c r="AE333" s="39"/>
      <c r="AT333" s="18" t="s">
        <v>722</v>
      </c>
      <c r="AU333" s="18" t="s">
        <v>86</v>
      </c>
    </row>
    <row r="334" s="11" customFormat="1" ht="22.8" customHeight="1">
      <c r="A334" s="11"/>
      <c r="B334" s="254"/>
      <c r="C334" s="255"/>
      <c r="D334" s="256" t="s">
        <v>75</v>
      </c>
      <c r="E334" s="275" t="s">
        <v>912</v>
      </c>
      <c r="F334" s="275" t="s">
        <v>913</v>
      </c>
      <c r="G334" s="255"/>
      <c r="H334" s="255"/>
      <c r="I334" s="258"/>
      <c r="J334" s="276">
        <f>BK334</f>
        <v>0</v>
      </c>
      <c r="K334" s="255"/>
      <c r="L334" s="260"/>
      <c r="M334" s="261"/>
      <c r="N334" s="262"/>
      <c r="O334" s="262"/>
      <c r="P334" s="263">
        <f>SUM(P335:P337)</f>
        <v>0</v>
      </c>
      <c r="Q334" s="262"/>
      <c r="R334" s="263">
        <f>SUM(R335:R337)</f>
        <v>0</v>
      </c>
      <c r="S334" s="262"/>
      <c r="T334" s="264">
        <f>SUM(T335:T337)</f>
        <v>0</v>
      </c>
      <c r="U334" s="11"/>
      <c r="V334" s="11"/>
      <c r="W334" s="11"/>
      <c r="X334" s="11"/>
      <c r="Y334" s="11"/>
      <c r="Z334" s="11"/>
      <c r="AA334" s="11"/>
      <c r="AB334" s="11"/>
      <c r="AC334" s="11"/>
      <c r="AD334" s="11"/>
      <c r="AE334" s="11"/>
      <c r="AR334" s="265" t="s">
        <v>84</v>
      </c>
      <c r="AT334" s="266" t="s">
        <v>75</v>
      </c>
      <c r="AU334" s="266" t="s">
        <v>84</v>
      </c>
      <c r="AY334" s="265" t="s">
        <v>414</v>
      </c>
      <c r="BK334" s="267">
        <f>SUM(BK335:BK337)</f>
        <v>0</v>
      </c>
    </row>
    <row r="335" s="2" customFormat="1" ht="44.25" customHeight="1">
      <c r="A335" s="39"/>
      <c r="B335" s="40"/>
      <c r="C335" s="234" t="s">
        <v>914</v>
      </c>
      <c r="D335" s="234" t="s">
        <v>443</v>
      </c>
      <c r="E335" s="235" t="s">
        <v>915</v>
      </c>
      <c r="F335" s="236" t="s">
        <v>916</v>
      </c>
      <c r="G335" s="237" t="s">
        <v>897</v>
      </c>
      <c r="H335" s="238">
        <v>33.040999999999997</v>
      </c>
      <c r="I335" s="239"/>
      <c r="J335" s="240">
        <f>ROUND(I335*H335,2)</f>
        <v>0</v>
      </c>
      <c r="K335" s="236" t="s">
        <v>720</v>
      </c>
      <c r="L335" s="45"/>
      <c r="M335" s="241" t="s">
        <v>1</v>
      </c>
      <c r="N335" s="242" t="s">
        <v>41</v>
      </c>
      <c r="O335" s="92"/>
      <c r="P335" s="226">
        <f>O335*H335</f>
        <v>0</v>
      </c>
      <c r="Q335" s="226">
        <v>0</v>
      </c>
      <c r="R335" s="226">
        <f>Q335*H335</f>
        <v>0</v>
      </c>
      <c r="S335" s="226">
        <v>0</v>
      </c>
      <c r="T335" s="227">
        <f>S335*H335</f>
        <v>0</v>
      </c>
      <c r="U335" s="39"/>
      <c r="V335" s="39"/>
      <c r="W335" s="39"/>
      <c r="X335" s="39"/>
      <c r="Y335" s="39"/>
      <c r="Z335" s="39"/>
      <c r="AA335" s="39"/>
      <c r="AB335" s="39"/>
      <c r="AC335" s="39"/>
      <c r="AD335" s="39"/>
      <c r="AE335" s="39"/>
      <c r="AR335" s="228" t="s">
        <v>415</v>
      </c>
      <c r="AT335" s="228" t="s">
        <v>443</v>
      </c>
      <c r="AU335" s="228" t="s">
        <v>86</v>
      </c>
      <c r="AY335" s="18" t="s">
        <v>414</v>
      </c>
      <c r="BE335" s="229">
        <f>IF(N335="základní",J335,0)</f>
        <v>0</v>
      </c>
      <c r="BF335" s="229">
        <f>IF(N335="snížená",J335,0)</f>
        <v>0</v>
      </c>
      <c r="BG335" s="229">
        <f>IF(N335="zákl. přenesená",J335,0)</f>
        <v>0</v>
      </c>
      <c r="BH335" s="229">
        <f>IF(N335="sníž. přenesená",J335,0)</f>
        <v>0</v>
      </c>
      <c r="BI335" s="229">
        <f>IF(N335="nulová",J335,0)</f>
        <v>0</v>
      </c>
      <c r="BJ335" s="18" t="s">
        <v>84</v>
      </c>
      <c r="BK335" s="229">
        <f>ROUND(I335*H335,2)</f>
        <v>0</v>
      </c>
      <c r="BL335" s="18" t="s">
        <v>415</v>
      </c>
      <c r="BM335" s="228" t="s">
        <v>917</v>
      </c>
    </row>
    <row r="336" s="2" customFormat="1">
      <c r="A336" s="39"/>
      <c r="B336" s="40"/>
      <c r="C336" s="41"/>
      <c r="D336" s="230" t="s">
        <v>417</v>
      </c>
      <c r="E336" s="41"/>
      <c r="F336" s="231" t="s">
        <v>916</v>
      </c>
      <c r="G336" s="41"/>
      <c r="H336" s="41"/>
      <c r="I336" s="156"/>
      <c r="J336" s="41"/>
      <c r="K336" s="41"/>
      <c r="L336" s="45"/>
      <c r="M336" s="232"/>
      <c r="N336" s="233"/>
      <c r="O336" s="92"/>
      <c r="P336" s="92"/>
      <c r="Q336" s="92"/>
      <c r="R336" s="92"/>
      <c r="S336" s="92"/>
      <c r="T336" s="93"/>
      <c r="U336" s="39"/>
      <c r="V336" s="39"/>
      <c r="W336" s="39"/>
      <c r="X336" s="39"/>
      <c r="Y336" s="39"/>
      <c r="Z336" s="39"/>
      <c r="AA336" s="39"/>
      <c r="AB336" s="39"/>
      <c r="AC336" s="39"/>
      <c r="AD336" s="39"/>
      <c r="AE336" s="39"/>
      <c r="AT336" s="18" t="s">
        <v>417</v>
      </c>
      <c r="AU336" s="18" t="s">
        <v>86</v>
      </c>
    </row>
    <row r="337" s="2" customFormat="1">
      <c r="A337" s="39"/>
      <c r="B337" s="40"/>
      <c r="C337" s="41"/>
      <c r="D337" s="230" t="s">
        <v>722</v>
      </c>
      <c r="E337" s="41"/>
      <c r="F337" s="268" t="s">
        <v>757</v>
      </c>
      <c r="G337" s="41"/>
      <c r="H337" s="41"/>
      <c r="I337" s="156"/>
      <c r="J337" s="41"/>
      <c r="K337" s="41"/>
      <c r="L337" s="45"/>
      <c r="M337" s="232"/>
      <c r="N337" s="233"/>
      <c r="O337" s="92"/>
      <c r="P337" s="92"/>
      <c r="Q337" s="92"/>
      <c r="R337" s="92"/>
      <c r="S337" s="92"/>
      <c r="T337" s="93"/>
      <c r="U337" s="39"/>
      <c r="V337" s="39"/>
      <c r="W337" s="39"/>
      <c r="X337" s="39"/>
      <c r="Y337" s="39"/>
      <c r="Z337" s="39"/>
      <c r="AA337" s="39"/>
      <c r="AB337" s="39"/>
      <c r="AC337" s="39"/>
      <c r="AD337" s="39"/>
      <c r="AE337" s="39"/>
      <c r="AT337" s="18" t="s">
        <v>722</v>
      </c>
      <c r="AU337" s="18" t="s">
        <v>86</v>
      </c>
    </row>
    <row r="338" s="11" customFormat="1" ht="25.92" customHeight="1">
      <c r="A338" s="11"/>
      <c r="B338" s="254"/>
      <c r="C338" s="255"/>
      <c r="D338" s="256" t="s">
        <v>75</v>
      </c>
      <c r="E338" s="257" t="s">
        <v>918</v>
      </c>
      <c r="F338" s="257" t="s">
        <v>919</v>
      </c>
      <c r="G338" s="255"/>
      <c r="H338" s="255"/>
      <c r="I338" s="258"/>
      <c r="J338" s="259">
        <f>BK338</f>
        <v>0</v>
      </c>
      <c r="K338" s="255"/>
      <c r="L338" s="260"/>
      <c r="M338" s="261"/>
      <c r="N338" s="262"/>
      <c r="O338" s="262"/>
      <c r="P338" s="263">
        <f>P339+P377+P411+P475+P508</f>
        <v>0</v>
      </c>
      <c r="Q338" s="262"/>
      <c r="R338" s="263">
        <f>R339+R377+R411+R475+R508</f>
        <v>0</v>
      </c>
      <c r="S338" s="262"/>
      <c r="T338" s="264">
        <f>T339+T377+T411+T475+T508</f>
        <v>0</v>
      </c>
      <c r="U338" s="11"/>
      <c r="V338" s="11"/>
      <c r="W338" s="11"/>
      <c r="X338" s="11"/>
      <c r="Y338" s="11"/>
      <c r="Z338" s="11"/>
      <c r="AA338" s="11"/>
      <c r="AB338" s="11"/>
      <c r="AC338" s="11"/>
      <c r="AD338" s="11"/>
      <c r="AE338" s="11"/>
      <c r="AR338" s="265" t="s">
        <v>86</v>
      </c>
      <c r="AT338" s="266" t="s">
        <v>75</v>
      </c>
      <c r="AU338" s="266" t="s">
        <v>76</v>
      </c>
      <c r="AY338" s="265" t="s">
        <v>414</v>
      </c>
      <c r="BK338" s="267">
        <f>BK339+BK377+BK411+BK475+BK508</f>
        <v>0</v>
      </c>
    </row>
    <row r="339" s="11" customFormat="1" ht="22.8" customHeight="1">
      <c r="A339" s="11"/>
      <c r="B339" s="254"/>
      <c r="C339" s="255"/>
      <c r="D339" s="256" t="s">
        <v>75</v>
      </c>
      <c r="E339" s="275" t="s">
        <v>920</v>
      </c>
      <c r="F339" s="275" t="s">
        <v>921</v>
      </c>
      <c r="G339" s="255"/>
      <c r="H339" s="255"/>
      <c r="I339" s="258"/>
      <c r="J339" s="276">
        <f>BK339</f>
        <v>0</v>
      </c>
      <c r="K339" s="255"/>
      <c r="L339" s="260"/>
      <c r="M339" s="261"/>
      <c r="N339" s="262"/>
      <c r="O339" s="262"/>
      <c r="P339" s="263">
        <f>SUM(P340:P376)</f>
        <v>0</v>
      </c>
      <c r="Q339" s="262"/>
      <c r="R339" s="263">
        <f>SUM(R340:R376)</f>
        <v>0</v>
      </c>
      <c r="S339" s="262"/>
      <c r="T339" s="264">
        <f>SUM(T340:T376)</f>
        <v>0</v>
      </c>
      <c r="U339" s="11"/>
      <c r="V339" s="11"/>
      <c r="W339" s="11"/>
      <c r="X339" s="11"/>
      <c r="Y339" s="11"/>
      <c r="Z339" s="11"/>
      <c r="AA339" s="11"/>
      <c r="AB339" s="11"/>
      <c r="AC339" s="11"/>
      <c r="AD339" s="11"/>
      <c r="AE339" s="11"/>
      <c r="AR339" s="265" t="s">
        <v>86</v>
      </c>
      <c r="AT339" s="266" t="s">
        <v>75</v>
      </c>
      <c r="AU339" s="266" t="s">
        <v>84</v>
      </c>
      <c r="AY339" s="265" t="s">
        <v>414</v>
      </c>
      <c r="BK339" s="267">
        <f>SUM(BK340:BK376)</f>
        <v>0</v>
      </c>
    </row>
    <row r="340" s="2" customFormat="1" ht="33" customHeight="1">
      <c r="A340" s="39"/>
      <c r="B340" s="40"/>
      <c r="C340" s="234" t="s">
        <v>922</v>
      </c>
      <c r="D340" s="234" t="s">
        <v>443</v>
      </c>
      <c r="E340" s="235" t="s">
        <v>923</v>
      </c>
      <c r="F340" s="236" t="s">
        <v>924</v>
      </c>
      <c r="G340" s="237" t="s">
        <v>509</v>
      </c>
      <c r="H340" s="238">
        <v>1</v>
      </c>
      <c r="I340" s="239"/>
      <c r="J340" s="240">
        <f>ROUND(I340*H340,2)</f>
        <v>0</v>
      </c>
      <c r="K340" s="236" t="s">
        <v>720</v>
      </c>
      <c r="L340" s="45"/>
      <c r="M340" s="241" t="s">
        <v>1</v>
      </c>
      <c r="N340" s="242" t="s">
        <v>41</v>
      </c>
      <c r="O340" s="92"/>
      <c r="P340" s="226">
        <f>O340*H340</f>
        <v>0</v>
      </c>
      <c r="Q340" s="226">
        <v>0</v>
      </c>
      <c r="R340" s="226">
        <f>Q340*H340</f>
        <v>0</v>
      </c>
      <c r="S340" s="226">
        <v>0</v>
      </c>
      <c r="T340" s="227">
        <f>S340*H340</f>
        <v>0</v>
      </c>
      <c r="U340" s="39"/>
      <c r="V340" s="39"/>
      <c r="W340" s="39"/>
      <c r="X340" s="39"/>
      <c r="Y340" s="39"/>
      <c r="Z340" s="39"/>
      <c r="AA340" s="39"/>
      <c r="AB340" s="39"/>
      <c r="AC340" s="39"/>
      <c r="AD340" s="39"/>
      <c r="AE340" s="39"/>
      <c r="AR340" s="228" t="s">
        <v>470</v>
      </c>
      <c r="AT340" s="228" t="s">
        <v>443</v>
      </c>
      <c r="AU340" s="228" t="s">
        <v>86</v>
      </c>
      <c r="AY340" s="18" t="s">
        <v>414</v>
      </c>
      <c r="BE340" s="229">
        <f>IF(N340="základní",J340,0)</f>
        <v>0</v>
      </c>
      <c r="BF340" s="229">
        <f>IF(N340="snížená",J340,0)</f>
        <v>0</v>
      </c>
      <c r="BG340" s="229">
        <f>IF(N340="zákl. přenesená",J340,0)</f>
        <v>0</v>
      </c>
      <c r="BH340" s="229">
        <f>IF(N340="sníž. přenesená",J340,0)</f>
        <v>0</v>
      </c>
      <c r="BI340" s="229">
        <f>IF(N340="nulová",J340,0)</f>
        <v>0</v>
      </c>
      <c r="BJ340" s="18" t="s">
        <v>84</v>
      </c>
      <c r="BK340" s="229">
        <f>ROUND(I340*H340,2)</f>
        <v>0</v>
      </c>
      <c r="BL340" s="18" t="s">
        <v>470</v>
      </c>
      <c r="BM340" s="228" t="s">
        <v>925</v>
      </c>
    </row>
    <row r="341" s="2" customFormat="1">
      <c r="A341" s="39"/>
      <c r="B341" s="40"/>
      <c r="C341" s="41"/>
      <c r="D341" s="230" t="s">
        <v>417</v>
      </c>
      <c r="E341" s="41"/>
      <c r="F341" s="231" t="s">
        <v>924</v>
      </c>
      <c r="G341" s="41"/>
      <c r="H341" s="41"/>
      <c r="I341" s="156"/>
      <c r="J341" s="41"/>
      <c r="K341" s="41"/>
      <c r="L341" s="45"/>
      <c r="M341" s="232"/>
      <c r="N341" s="233"/>
      <c r="O341" s="92"/>
      <c r="P341" s="92"/>
      <c r="Q341" s="92"/>
      <c r="R341" s="92"/>
      <c r="S341" s="92"/>
      <c r="T341" s="93"/>
      <c r="U341" s="39"/>
      <c r="V341" s="39"/>
      <c r="W341" s="39"/>
      <c r="X341" s="39"/>
      <c r="Y341" s="39"/>
      <c r="Z341" s="39"/>
      <c r="AA341" s="39"/>
      <c r="AB341" s="39"/>
      <c r="AC341" s="39"/>
      <c r="AD341" s="39"/>
      <c r="AE341" s="39"/>
      <c r="AT341" s="18" t="s">
        <v>417</v>
      </c>
      <c r="AU341" s="18" t="s">
        <v>86</v>
      </c>
    </row>
    <row r="342" s="2" customFormat="1">
      <c r="A342" s="39"/>
      <c r="B342" s="40"/>
      <c r="C342" s="41"/>
      <c r="D342" s="230" t="s">
        <v>722</v>
      </c>
      <c r="E342" s="41"/>
      <c r="F342" s="268" t="s">
        <v>757</v>
      </c>
      <c r="G342" s="41"/>
      <c r="H342" s="41"/>
      <c r="I342" s="156"/>
      <c r="J342" s="41"/>
      <c r="K342" s="41"/>
      <c r="L342" s="45"/>
      <c r="M342" s="232"/>
      <c r="N342" s="233"/>
      <c r="O342" s="92"/>
      <c r="P342" s="92"/>
      <c r="Q342" s="92"/>
      <c r="R342" s="92"/>
      <c r="S342" s="92"/>
      <c r="T342" s="93"/>
      <c r="U342" s="39"/>
      <c r="V342" s="39"/>
      <c r="W342" s="39"/>
      <c r="X342" s="39"/>
      <c r="Y342" s="39"/>
      <c r="Z342" s="39"/>
      <c r="AA342" s="39"/>
      <c r="AB342" s="39"/>
      <c r="AC342" s="39"/>
      <c r="AD342" s="39"/>
      <c r="AE342" s="39"/>
      <c r="AT342" s="18" t="s">
        <v>722</v>
      </c>
      <c r="AU342" s="18" t="s">
        <v>86</v>
      </c>
    </row>
    <row r="343" s="2" customFormat="1" ht="21.75" customHeight="1">
      <c r="A343" s="39"/>
      <c r="B343" s="40"/>
      <c r="C343" s="216" t="s">
        <v>926</v>
      </c>
      <c r="D343" s="216" t="s">
        <v>409</v>
      </c>
      <c r="E343" s="217" t="s">
        <v>927</v>
      </c>
      <c r="F343" s="218" t="s">
        <v>928</v>
      </c>
      <c r="G343" s="219" t="s">
        <v>509</v>
      </c>
      <c r="H343" s="220">
        <v>1</v>
      </c>
      <c r="I343" s="221"/>
      <c r="J343" s="222">
        <f>ROUND(I343*H343,2)</f>
        <v>0</v>
      </c>
      <c r="K343" s="218" t="s">
        <v>720</v>
      </c>
      <c r="L343" s="223"/>
      <c r="M343" s="224" t="s">
        <v>1</v>
      </c>
      <c r="N343" s="225" t="s">
        <v>41</v>
      </c>
      <c r="O343" s="92"/>
      <c r="P343" s="226">
        <f>O343*H343</f>
        <v>0</v>
      </c>
      <c r="Q343" s="226">
        <v>0</v>
      </c>
      <c r="R343" s="226">
        <f>Q343*H343</f>
        <v>0</v>
      </c>
      <c r="S343" s="226">
        <v>0</v>
      </c>
      <c r="T343" s="227">
        <f>S343*H343</f>
        <v>0</v>
      </c>
      <c r="U343" s="39"/>
      <c r="V343" s="39"/>
      <c r="W343" s="39"/>
      <c r="X343" s="39"/>
      <c r="Y343" s="39"/>
      <c r="Z343" s="39"/>
      <c r="AA343" s="39"/>
      <c r="AB343" s="39"/>
      <c r="AC343" s="39"/>
      <c r="AD343" s="39"/>
      <c r="AE343" s="39"/>
      <c r="AR343" s="228" t="s">
        <v>908</v>
      </c>
      <c r="AT343" s="228" t="s">
        <v>409</v>
      </c>
      <c r="AU343" s="228" t="s">
        <v>86</v>
      </c>
      <c r="AY343" s="18" t="s">
        <v>414</v>
      </c>
      <c r="BE343" s="229">
        <f>IF(N343="základní",J343,0)</f>
        <v>0</v>
      </c>
      <c r="BF343" s="229">
        <f>IF(N343="snížená",J343,0)</f>
        <v>0</v>
      </c>
      <c r="BG343" s="229">
        <f>IF(N343="zákl. přenesená",J343,0)</f>
        <v>0</v>
      </c>
      <c r="BH343" s="229">
        <f>IF(N343="sníž. přenesená",J343,0)</f>
        <v>0</v>
      </c>
      <c r="BI343" s="229">
        <f>IF(N343="nulová",J343,0)</f>
        <v>0</v>
      </c>
      <c r="BJ343" s="18" t="s">
        <v>84</v>
      </c>
      <c r="BK343" s="229">
        <f>ROUND(I343*H343,2)</f>
        <v>0</v>
      </c>
      <c r="BL343" s="18" t="s">
        <v>470</v>
      </c>
      <c r="BM343" s="228" t="s">
        <v>929</v>
      </c>
    </row>
    <row r="344" s="2" customFormat="1">
      <c r="A344" s="39"/>
      <c r="B344" s="40"/>
      <c r="C344" s="41"/>
      <c r="D344" s="230" t="s">
        <v>417</v>
      </c>
      <c r="E344" s="41"/>
      <c r="F344" s="231" t="s">
        <v>928</v>
      </c>
      <c r="G344" s="41"/>
      <c r="H344" s="41"/>
      <c r="I344" s="156"/>
      <c r="J344" s="41"/>
      <c r="K344" s="41"/>
      <c r="L344" s="45"/>
      <c r="M344" s="232"/>
      <c r="N344" s="233"/>
      <c r="O344" s="92"/>
      <c r="P344" s="92"/>
      <c r="Q344" s="92"/>
      <c r="R344" s="92"/>
      <c r="S344" s="92"/>
      <c r="T344" s="93"/>
      <c r="U344" s="39"/>
      <c r="V344" s="39"/>
      <c r="W344" s="39"/>
      <c r="X344" s="39"/>
      <c r="Y344" s="39"/>
      <c r="Z344" s="39"/>
      <c r="AA344" s="39"/>
      <c r="AB344" s="39"/>
      <c r="AC344" s="39"/>
      <c r="AD344" s="39"/>
      <c r="AE344" s="39"/>
      <c r="AT344" s="18" t="s">
        <v>417</v>
      </c>
      <c r="AU344" s="18" t="s">
        <v>86</v>
      </c>
    </row>
    <row r="345" s="2" customFormat="1">
      <c r="A345" s="39"/>
      <c r="B345" s="40"/>
      <c r="C345" s="41"/>
      <c r="D345" s="230" t="s">
        <v>722</v>
      </c>
      <c r="E345" s="41"/>
      <c r="F345" s="268" t="s">
        <v>757</v>
      </c>
      <c r="G345" s="41"/>
      <c r="H345" s="41"/>
      <c r="I345" s="156"/>
      <c r="J345" s="41"/>
      <c r="K345" s="41"/>
      <c r="L345" s="45"/>
      <c r="M345" s="232"/>
      <c r="N345" s="233"/>
      <c r="O345" s="92"/>
      <c r="P345" s="92"/>
      <c r="Q345" s="92"/>
      <c r="R345" s="92"/>
      <c r="S345" s="92"/>
      <c r="T345" s="93"/>
      <c r="U345" s="39"/>
      <c r="V345" s="39"/>
      <c r="W345" s="39"/>
      <c r="X345" s="39"/>
      <c r="Y345" s="39"/>
      <c r="Z345" s="39"/>
      <c r="AA345" s="39"/>
      <c r="AB345" s="39"/>
      <c r="AC345" s="39"/>
      <c r="AD345" s="39"/>
      <c r="AE345" s="39"/>
      <c r="AT345" s="18" t="s">
        <v>722</v>
      </c>
      <c r="AU345" s="18" t="s">
        <v>86</v>
      </c>
    </row>
    <row r="346" s="13" customFormat="1">
      <c r="A346" s="13"/>
      <c r="B346" s="277"/>
      <c r="C346" s="278"/>
      <c r="D346" s="230" t="s">
        <v>758</v>
      </c>
      <c r="E346" s="279" t="s">
        <v>1</v>
      </c>
      <c r="F346" s="280" t="s">
        <v>930</v>
      </c>
      <c r="G346" s="278"/>
      <c r="H346" s="281">
        <v>1</v>
      </c>
      <c r="I346" s="282"/>
      <c r="J346" s="278"/>
      <c r="K346" s="278"/>
      <c r="L346" s="283"/>
      <c r="M346" s="284"/>
      <c r="N346" s="285"/>
      <c r="O346" s="285"/>
      <c r="P346" s="285"/>
      <c r="Q346" s="285"/>
      <c r="R346" s="285"/>
      <c r="S346" s="285"/>
      <c r="T346" s="286"/>
      <c r="U346" s="13"/>
      <c r="V346" s="13"/>
      <c r="W346" s="13"/>
      <c r="X346" s="13"/>
      <c r="Y346" s="13"/>
      <c r="Z346" s="13"/>
      <c r="AA346" s="13"/>
      <c r="AB346" s="13"/>
      <c r="AC346" s="13"/>
      <c r="AD346" s="13"/>
      <c r="AE346" s="13"/>
      <c r="AT346" s="287" t="s">
        <v>758</v>
      </c>
      <c r="AU346" s="287" t="s">
        <v>86</v>
      </c>
      <c r="AV346" s="13" t="s">
        <v>86</v>
      </c>
      <c r="AW346" s="13" t="s">
        <v>33</v>
      </c>
      <c r="AX346" s="13" t="s">
        <v>76</v>
      </c>
      <c r="AY346" s="287" t="s">
        <v>414</v>
      </c>
    </row>
    <row r="347" s="14" customFormat="1">
      <c r="A347" s="14"/>
      <c r="B347" s="288"/>
      <c r="C347" s="289"/>
      <c r="D347" s="230" t="s">
        <v>758</v>
      </c>
      <c r="E347" s="290" t="s">
        <v>1</v>
      </c>
      <c r="F347" s="291" t="s">
        <v>760</v>
      </c>
      <c r="G347" s="289"/>
      <c r="H347" s="292">
        <v>1</v>
      </c>
      <c r="I347" s="293"/>
      <c r="J347" s="289"/>
      <c r="K347" s="289"/>
      <c r="L347" s="294"/>
      <c r="M347" s="295"/>
      <c r="N347" s="296"/>
      <c r="O347" s="296"/>
      <c r="P347" s="296"/>
      <c r="Q347" s="296"/>
      <c r="R347" s="296"/>
      <c r="S347" s="296"/>
      <c r="T347" s="297"/>
      <c r="U347" s="14"/>
      <c r="V347" s="14"/>
      <c r="W347" s="14"/>
      <c r="X347" s="14"/>
      <c r="Y347" s="14"/>
      <c r="Z347" s="14"/>
      <c r="AA347" s="14"/>
      <c r="AB347" s="14"/>
      <c r="AC347" s="14"/>
      <c r="AD347" s="14"/>
      <c r="AE347" s="14"/>
      <c r="AT347" s="298" t="s">
        <v>758</v>
      </c>
      <c r="AU347" s="298" t="s">
        <v>86</v>
      </c>
      <c r="AV347" s="14" t="s">
        <v>415</v>
      </c>
      <c r="AW347" s="14" t="s">
        <v>33</v>
      </c>
      <c r="AX347" s="14" t="s">
        <v>84</v>
      </c>
      <c r="AY347" s="298" t="s">
        <v>414</v>
      </c>
    </row>
    <row r="348" s="2" customFormat="1" ht="33" customHeight="1">
      <c r="A348" s="39"/>
      <c r="B348" s="40"/>
      <c r="C348" s="234" t="s">
        <v>931</v>
      </c>
      <c r="D348" s="234" t="s">
        <v>443</v>
      </c>
      <c r="E348" s="235" t="s">
        <v>932</v>
      </c>
      <c r="F348" s="236" t="s">
        <v>933</v>
      </c>
      <c r="G348" s="237" t="s">
        <v>509</v>
      </c>
      <c r="H348" s="238">
        <v>3</v>
      </c>
      <c r="I348" s="239"/>
      <c r="J348" s="240">
        <f>ROUND(I348*H348,2)</f>
        <v>0</v>
      </c>
      <c r="K348" s="236" t="s">
        <v>720</v>
      </c>
      <c r="L348" s="45"/>
      <c r="M348" s="241" t="s">
        <v>1</v>
      </c>
      <c r="N348" s="242" t="s">
        <v>41</v>
      </c>
      <c r="O348" s="92"/>
      <c r="P348" s="226">
        <f>O348*H348</f>
        <v>0</v>
      </c>
      <c r="Q348" s="226">
        <v>0</v>
      </c>
      <c r="R348" s="226">
        <f>Q348*H348</f>
        <v>0</v>
      </c>
      <c r="S348" s="226">
        <v>0</v>
      </c>
      <c r="T348" s="227">
        <f>S348*H348</f>
        <v>0</v>
      </c>
      <c r="U348" s="39"/>
      <c r="V348" s="39"/>
      <c r="W348" s="39"/>
      <c r="X348" s="39"/>
      <c r="Y348" s="39"/>
      <c r="Z348" s="39"/>
      <c r="AA348" s="39"/>
      <c r="AB348" s="39"/>
      <c r="AC348" s="39"/>
      <c r="AD348" s="39"/>
      <c r="AE348" s="39"/>
      <c r="AR348" s="228" t="s">
        <v>470</v>
      </c>
      <c r="AT348" s="228" t="s">
        <v>443</v>
      </c>
      <c r="AU348" s="228" t="s">
        <v>86</v>
      </c>
      <c r="AY348" s="18" t="s">
        <v>414</v>
      </c>
      <c r="BE348" s="229">
        <f>IF(N348="základní",J348,0)</f>
        <v>0</v>
      </c>
      <c r="BF348" s="229">
        <f>IF(N348="snížená",J348,0)</f>
        <v>0</v>
      </c>
      <c r="BG348" s="229">
        <f>IF(N348="zákl. přenesená",J348,0)</f>
        <v>0</v>
      </c>
      <c r="BH348" s="229">
        <f>IF(N348="sníž. přenesená",J348,0)</f>
        <v>0</v>
      </c>
      <c r="BI348" s="229">
        <f>IF(N348="nulová",J348,0)</f>
        <v>0</v>
      </c>
      <c r="BJ348" s="18" t="s">
        <v>84</v>
      </c>
      <c r="BK348" s="229">
        <f>ROUND(I348*H348,2)</f>
        <v>0</v>
      </c>
      <c r="BL348" s="18" t="s">
        <v>470</v>
      </c>
      <c r="BM348" s="228" t="s">
        <v>934</v>
      </c>
    </row>
    <row r="349" s="2" customFormat="1">
      <c r="A349" s="39"/>
      <c r="B349" s="40"/>
      <c r="C349" s="41"/>
      <c r="D349" s="230" t="s">
        <v>417</v>
      </c>
      <c r="E349" s="41"/>
      <c r="F349" s="231" t="s">
        <v>933</v>
      </c>
      <c r="G349" s="41"/>
      <c r="H349" s="41"/>
      <c r="I349" s="156"/>
      <c r="J349" s="41"/>
      <c r="K349" s="41"/>
      <c r="L349" s="45"/>
      <c r="M349" s="232"/>
      <c r="N349" s="233"/>
      <c r="O349" s="92"/>
      <c r="P349" s="92"/>
      <c r="Q349" s="92"/>
      <c r="R349" s="92"/>
      <c r="S349" s="92"/>
      <c r="T349" s="93"/>
      <c r="U349" s="39"/>
      <c r="V349" s="39"/>
      <c r="W349" s="39"/>
      <c r="X349" s="39"/>
      <c r="Y349" s="39"/>
      <c r="Z349" s="39"/>
      <c r="AA349" s="39"/>
      <c r="AB349" s="39"/>
      <c r="AC349" s="39"/>
      <c r="AD349" s="39"/>
      <c r="AE349" s="39"/>
      <c r="AT349" s="18" t="s">
        <v>417</v>
      </c>
      <c r="AU349" s="18" t="s">
        <v>86</v>
      </c>
    </row>
    <row r="350" s="2" customFormat="1">
      <c r="A350" s="39"/>
      <c r="B350" s="40"/>
      <c r="C350" s="41"/>
      <c r="D350" s="230" t="s">
        <v>722</v>
      </c>
      <c r="E350" s="41"/>
      <c r="F350" s="268" t="s">
        <v>757</v>
      </c>
      <c r="G350" s="41"/>
      <c r="H350" s="41"/>
      <c r="I350" s="156"/>
      <c r="J350" s="41"/>
      <c r="K350" s="41"/>
      <c r="L350" s="45"/>
      <c r="M350" s="232"/>
      <c r="N350" s="233"/>
      <c r="O350" s="92"/>
      <c r="P350" s="92"/>
      <c r="Q350" s="92"/>
      <c r="R350" s="92"/>
      <c r="S350" s="92"/>
      <c r="T350" s="93"/>
      <c r="U350" s="39"/>
      <c r="V350" s="39"/>
      <c r="W350" s="39"/>
      <c r="X350" s="39"/>
      <c r="Y350" s="39"/>
      <c r="Z350" s="39"/>
      <c r="AA350" s="39"/>
      <c r="AB350" s="39"/>
      <c r="AC350" s="39"/>
      <c r="AD350" s="39"/>
      <c r="AE350" s="39"/>
      <c r="AT350" s="18" t="s">
        <v>722</v>
      </c>
      <c r="AU350" s="18" t="s">
        <v>86</v>
      </c>
    </row>
    <row r="351" s="2" customFormat="1" ht="21.75" customHeight="1">
      <c r="A351" s="39"/>
      <c r="B351" s="40"/>
      <c r="C351" s="216" t="s">
        <v>935</v>
      </c>
      <c r="D351" s="216" t="s">
        <v>409</v>
      </c>
      <c r="E351" s="217" t="s">
        <v>936</v>
      </c>
      <c r="F351" s="218" t="s">
        <v>937</v>
      </c>
      <c r="G351" s="219" t="s">
        <v>509</v>
      </c>
      <c r="H351" s="220">
        <v>3</v>
      </c>
      <c r="I351" s="221"/>
      <c r="J351" s="222">
        <f>ROUND(I351*H351,2)</f>
        <v>0</v>
      </c>
      <c r="K351" s="218" t="s">
        <v>720</v>
      </c>
      <c r="L351" s="223"/>
      <c r="M351" s="224" t="s">
        <v>1</v>
      </c>
      <c r="N351" s="225" t="s">
        <v>41</v>
      </c>
      <c r="O351" s="92"/>
      <c r="P351" s="226">
        <f>O351*H351</f>
        <v>0</v>
      </c>
      <c r="Q351" s="226">
        <v>0</v>
      </c>
      <c r="R351" s="226">
        <f>Q351*H351</f>
        <v>0</v>
      </c>
      <c r="S351" s="226">
        <v>0</v>
      </c>
      <c r="T351" s="227">
        <f>S351*H351</f>
        <v>0</v>
      </c>
      <c r="U351" s="39"/>
      <c r="V351" s="39"/>
      <c r="W351" s="39"/>
      <c r="X351" s="39"/>
      <c r="Y351" s="39"/>
      <c r="Z351" s="39"/>
      <c r="AA351" s="39"/>
      <c r="AB351" s="39"/>
      <c r="AC351" s="39"/>
      <c r="AD351" s="39"/>
      <c r="AE351" s="39"/>
      <c r="AR351" s="228" t="s">
        <v>908</v>
      </c>
      <c r="AT351" s="228" t="s">
        <v>409</v>
      </c>
      <c r="AU351" s="228" t="s">
        <v>86</v>
      </c>
      <c r="AY351" s="18" t="s">
        <v>414</v>
      </c>
      <c r="BE351" s="229">
        <f>IF(N351="základní",J351,0)</f>
        <v>0</v>
      </c>
      <c r="BF351" s="229">
        <f>IF(N351="snížená",J351,0)</f>
        <v>0</v>
      </c>
      <c r="BG351" s="229">
        <f>IF(N351="zákl. přenesená",J351,0)</f>
        <v>0</v>
      </c>
      <c r="BH351" s="229">
        <f>IF(N351="sníž. přenesená",J351,0)</f>
        <v>0</v>
      </c>
      <c r="BI351" s="229">
        <f>IF(N351="nulová",J351,0)</f>
        <v>0</v>
      </c>
      <c r="BJ351" s="18" t="s">
        <v>84</v>
      </c>
      <c r="BK351" s="229">
        <f>ROUND(I351*H351,2)</f>
        <v>0</v>
      </c>
      <c r="BL351" s="18" t="s">
        <v>470</v>
      </c>
      <c r="BM351" s="228" t="s">
        <v>938</v>
      </c>
    </row>
    <row r="352" s="2" customFormat="1">
      <c r="A352" s="39"/>
      <c r="B352" s="40"/>
      <c r="C352" s="41"/>
      <c r="D352" s="230" t="s">
        <v>417</v>
      </c>
      <c r="E352" s="41"/>
      <c r="F352" s="231" t="s">
        <v>937</v>
      </c>
      <c r="G352" s="41"/>
      <c r="H352" s="41"/>
      <c r="I352" s="156"/>
      <c r="J352" s="41"/>
      <c r="K352" s="41"/>
      <c r="L352" s="45"/>
      <c r="M352" s="232"/>
      <c r="N352" s="233"/>
      <c r="O352" s="92"/>
      <c r="P352" s="92"/>
      <c r="Q352" s="92"/>
      <c r="R352" s="92"/>
      <c r="S352" s="92"/>
      <c r="T352" s="93"/>
      <c r="U352" s="39"/>
      <c r="V352" s="39"/>
      <c r="W352" s="39"/>
      <c r="X352" s="39"/>
      <c r="Y352" s="39"/>
      <c r="Z352" s="39"/>
      <c r="AA352" s="39"/>
      <c r="AB352" s="39"/>
      <c r="AC352" s="39"/>
      <c r="AD352" s="39"/>
      <c r="AE352" s="39"/>
      <c r="AT352" s="18" t="s">
        <v>417</v>
      </c>
      <c r="AU352" s="18" t="s">
        <v>86</v>
      </c>
    </row>
    <row r="353" s="2" customFormat="1">
      <c r="A353" s="39"/>
      <c r="B353" s="40"/>
      <c r="C353" s="41"/>
      <c r="D353" s="230" t="s">
        <v>722</v>
      </c>
      <c r="E353" s="41"/>
      <c r="F353" s="268" t="s">
        <v>757</v>
      </c>
      <c r="G353" s="41"/>
      <c r="H353" s="41"/>
      <c r="I353" s="156"/>
      <c r="J353" s="41"/>
      <c r="K353" s="41"/>
      <c r="L353" s="45"/>
      <c r="M353" s="232"/>
      <c r="N353" s="233"/>
      <c r="O353" s="92"/>
      <c r="P353" s="92"/>
      <c r="Q353" s="92"/>
      <c r="R353" s="92"/>
      <c r="S353" s="92"/>
      <c r="T353" s="93"/>
      <c r="U353" s="39"/>
      <c r="V353" s="39"/>
      <c r="W353" s="39"/>
      <c r="X353" s="39"/>
      <c r="Y353" s="39"/>
      <c r="Z353" s="39"/>
      <c r="AA353" s="39"/>
      <c r="AB353" s="39"/>
      <c r="AC353" s="39"/>
      <c r="AD353" s="39"/>
      <c r="AE353" s="39"/>
      <c r="AT353" s="18" t="s">
        <v>722</v>
      </c>
      <c r="AU353" s="18" t="s">
        <v>86</v>
      </c>
    </row>
    <row r="354" s="13" customFormat="1">
      <c r="A354" s="13"/>
      <c r="B354" s="277"/>
      <c r="C354" s="278"/>
      <c r="D354" s="230" t="s">
        <v>758</v>
      </c>
      <c r="E354" s="279" t="s">
        <v>1</v>
      </c>
      <c r="F354" s="280" t="s">
        <v>939</v>
      </c>
      <c r="G354" s="278"/>
      <c r="H354" s="281">
        <v>3</v>
      </c>
      <c r="I354" s="282"/>
      <c r="J354" s="278"/>
      <c r="K354" s="278"/>
      <c r="L354" s="283"/>
      <c r="M354" s="284"/>
      <c r="N354" s="285"/>
      <c r="O354" s="285"/>
      <c r="P354" s="285"/>
      <c r="Q354" s="285"/>
      <c r="R354" s="285"/>
      <c r="S354" s="285"/>
      <c r="T354" s="286"/>
      <c r="U354" s="13"/>
      <c r="V354" s="13"/>
      <c r="W354" s="13"/>
      <c r="X354" s="13"/>
      <c r="Y354" s="13"/>
      <c r="Z354" s="13"/>
      <c r="AA354" s="13"/>
      <c r="AB354" s="13"/>
      <c r="AC354" s="13"/>
      <c r="AD354" s="13"/>
      <c r="AE354" s="13"/>
      <c r="AT354" s="287" t="s">
        <v>758</v>
      </c>
      <c r="AU354" s="287" t="s">
        <v>86</v>
      </c>
      <c r="AV354" s="13" t="s">
        <v>86</v>
      </c>
      <c r="AW354" s="13" t="s">
        <v>33</v>
      </c>
      <c r="AX354" s="13" t="s">
        <v>76</v>
      </c>
      <c r="AY354" s="287" t="s">
        <v>414</v>
      </c>
    </row>
    <row r="355" s="14" customFormat="1">
      <c r="A355" s="14"/>
      <c r="B355" s="288"/>
      <c r="C355" s="289"/>
      <c r="D355" s="230" t="s">
        <v>758</v>
      </c>
      <c r="E355" s="290" t="s">
        <v>1</v>
      </c>
      <c r="F355" s="291" t="s">
        <v>760</v>
      </c>
      <c r="G355" s="289"/>
      <c r="H355" s="292">
        <v>3</v>
      </c>
      <c r="I355" s="293"/>
      <c r="J355" s="289"/>
      <c r="K355" s="289"/>
      <c r="L355" s="294"/>
      <c r="M355" s="295"/>
      <c r="N355" s="296"/>
      <c r="O355" s="296"/>
      <c r="P355" s="296"/>
      <c r="Q355" s="296"/>
      <c r="R355" s="296"/>
      <c r="S355" s="296"/>
      <c r="T355" s="297"/>
      <c r="U355" s="14"/>
      <c r="V355" s="14"/>
      <c r="W355" s="14"/>
      <c r="X355" s="14"/>
      <c r="Y355" s="14"/>
      <c r="Z355" s="14"/>
      <c r="AA355" s="14"/>
      <c r="AB355" s="14"/>
      <c r="AC355" s="14"/>
      <c r="AD355" s="14"/>
      <c r="AE355" s="14"/>
      <c r="AT355" s="298" t="s">
        <v>758</v>
      </c>
      <c r="AU355" s="298" t="s">
        <v>86</v>
      </c>
      <c r="AV355" s="14" t="s">
        <v>415</v>
      </c>
      <c r="AW355" s="14" t="s">
        <v>33</v>
      </c>
      <c r="AX355" s="14" t="s">
        <v>84</v>
      </c>
      <c r="AY355" s="298" t="s">
        <v>414</v>
      </c>
    </row>
    <row r="356" s="2" customFormat="1" ht="21.75" customHeight="1">
      <c r="A356" s="39"/>
      <c r="B356" s="40"/>
      <c r="C356" s="234" t="s">
        <v>940</v>
      </c>
      <c r="D356" s="234" t="s">
        <v>443</v>
      </c>
      <c r="E356" s="235" t="s">
        <v>941</v>
      </c>
      <c r="F356" s="236" t="s">
        <v>942</v>
      </c>
      <c r="G356" s="237" t="s">
        <v>509</v>
      </c>
      <c r="H356" s="238">
        <v>4</v>
      </c>
      <c r="I356" s="239"/>
      <c r="J356" s="240">
        <f>ROUND(I356*H356,2)</f>
        <v>0</v>
      </c>
      <c r="K356" s="236" t="s">
        <v>720</v>
      </c>
      <c r="L356" s="45"/>
      <c r="M356" s="241" t="s">
        <v>1</v>
      </c>
      <c r="N356" s="242" t="s">
        <v>41</v>
      </c>
      <c r="O356" s="92"/>
      <c r="P356" s="226">
        <f>O356*H356</f>
        <v>0</v>
      </c>
      <c r="Q356" s="226">
        <v>0</v>
      </c>
      <c r="R356" s="226">
        <f>Q356*H356</f>
        <v>0</v>
      </c>
      <c r="S356" s="226">
        <v>0</v>
      </c>
      <c r="T356" s="227">
        <f>S356*H356</f>
        <v>0</v>
      </c>
      <c r="U356" s="39"/>
      <c r="V356" s="39"/>
      <c r="W356" s="39"/>
      <c r="X356" s="39"/>
      <c r="Y356" s="39"/>
      <c r="Z356" s="39"/>
      <c r="AA356" s="39"/>
      <c r="AB356" s="39"/>
      <c r="AC356" s="39"/>
      <c r="AD356" s="39"/>
      <c r="AE356" s="39"/>
      <c r="AR356" s="228" t="s">
        <v>470</v>
      </c>
      <c r="AT356" s="228" t="s">
        <v>443</v>
      </c>
      <c r="AU356" s="228" t="s">
        <v>86</v>
      </c>
      <c r="AY356" s="18" t="s">
        <v>414</v>
      </c>
      <c r="BE356" s="229">
        <f>IF(N356="základní",J356,0)</f>
        <v>0</v>
      </c>
      <c r="BF356" s="229">
        <f>IF(N356="snížená",J356,0)</f>
        <v>0</v>
      </c>
      <c r="BG356" s="229">
        <f>IF(N356="zákl. přenesená",J356,0)</f>
        <v>0</v>
      </c>
      <c r="BH356" s="229">
        <f>IF(N356="sníž. přenesená",J356,0)</f>
        <v>0</v>
      </c>
      <c r="BI356" s="229">
        <f>IF(N356="nulová",J356,0)</f>
        <v>0</v>
      </c>
      <c r="BJ356" s="18" t="s">
        <v>84</v>
      </c>
      <c r="BK356" s="229">
        <f>ROUND(I356*H356,2)</f>
        <v>0</v>
      </c>
      <c r="BL356" s="18" t="s">
        <v>470</v>
      </c>
      <c r="BM356" s="228" t="s">
        <v>943</v>
      </c>
    </row>
    <row r="357" s="2" customFormat="1">
      <c r="A357" s="39"/>
      <c r="B357" s="40"/>
      <c r="C357" s="41"/>
      <c r="D357" s="230" t="s">
        <v>417</v>
      </c>
      <c r="E357" s="41"/>
      <c r="F357" s="231" t="s">
        <v>942</v>
      </c>
      <c r="G357" s="41"/>
      <c r="H357" s="41"/>
      <c r="I357" s="156"/>
      <c r="J357" s="41"/>
      <c r="K357" s="41"/>
      <c r="L357" s="45"/>
      <c r="M357" s="232"/>
      <c r="N357" s="233"/>
      <c r="O357" s="92"/>
      <c r="P357" s="92"/>
      <c r="Q357" s="92"/>
      <c r="R357" s="92"/>
      <c r="S357" s="92"/>
      <c r="T357" s="93"/>
      <c r="U357" s="39"/>
      <c r="V357" s="39"/>
      <c r="W357" s="39"/>
      <c r="X357" s="39"/>
      <c r="Y357" s="39"/>
      <c r="Z357" s="39"/>
      <c r="AA357" s="39"/>
      <c r="AB357" s="39"/>
      <c r="AC357" s="39"/>
      <c r="AD357" s="39"/>
      <c r="AE357" s="39"/>
      <c r="AT357" s="18" t="s">
        <v>417</v>
      </c>
      <c r="AU357" s="18" t="s">
        <v>86</v>
      </c>
    </row>
    <row r="358" s="2" customFormat="1">
      <c r="A358" s="39"/>
      <c r="B358" s="40"/>
      <c r="C358" s="41"/>
      <c r="D358" s="230" t="s">
        <v>722</v>
      </c>
      <c r="E358" s="41"/>
      <c r="F358" s="268" t="s">
        <v>757</v>
      </c>
      <c r="G358" s="41"/>
      <c r="H358" s="41"/>
      <c r="I358" s="156"/>
      <c r="J358" s="41"/>
      <c r="K358" s="41"/>
      <c r="L358" s="45"/>
      <c r="M358" s="232"/>
      <c r="N358" s="233"/>
      <c r="O358" s="92"/>
      <c r="P358" s="92"/>
      <c r="Q358" s="92"/>
      <c r="R358" s="92"/>
      <c r="S358" s="92"/>
      <c r="T358" s="93"/>
      <c r="U358" s="39"/>
      <c r="V358" s="39"/>
      <c r="W358" s="39"/>
      <c r="X358" s="39"/>
      <c r="Y358" s="39"/>
      <c r="Z358" s="39"/>
      <c r="AA358" s="39"/>
      <c r="AB358" s="39"/>
      <c r="AC358" s="39"/>
      <c r="AD358" s="39"/>
      <c r="AE358" s="39"/>
      <c r="AT358" s="18" t="s">
        <v>722</v>
      </c>
      <c r="AU358" s="18" t="s">
        <v>86</v>
      </c>
    </row>
    <row r="359" s="2" customFormat="1" ht="21.75" customHeight="1">
      <c r="A359" s="39"/>
      <c r="B359" s="40"/>
      <c r="C359" s="216" t="s">
        <v>944</v>
      </c>
      <c r="D359" s="216" t="s">
        <v>409</v>
      </c>
      <c r="E359" s="217" t="s">
        <v>945</v>
      </c>
      <c r="F359" s="218" t="s">
        <v>946</v>
      </c>
      <c r="G359" s="219" t="s">
        <v>509</v>
      </c>
      <c r="H359" s="220">
        <v>4</v>
      </c>
      <c r="I359" s="221"/>
      <c r="J359" s="222">
        <f>ROUND(I359*H359,2)</f>
        <v>0</v>
      </c>
      <c r="K359" s="218" t="s">
        <v>720</v>
      </c>
      <c r="L359" s="223"/>
      <c r="M359" s="224" t="s">
        <v>1</v>
      </c>
      <c r="N359" s="225" t="s">
        <v>41</v>
      </c>
      <c r="O359" s="92"/>
      <c r="P359" s="226">
        <f>O359*H359</f>
        <v>0</v>
      </c>
      <c r="Q359" s="226">
        <v>0</v>
      </c>
      <c r="R359" s="226">
        <f>Q359*H359</f>
        <v>0</v>
      </c>
      <c r="S359" s="226">
        <v>0</v>
      </c>
      <c r="T359" s="227">
        <f>S359*H359</f>
        <v>0</v>
      </c>
      <c r="U359" s="39"/>
      <c r="V359" s="39"/>
      <c r="W359" s="39"/>
      <c r="X359" s="39"/>
      <c r="Y359" s="39"/>
      <c r="Z359" s="39"/>
      <c r="AA359" s="39"/>
      <c r="AB359" s="39"/>
      <c r="AC359" s="39"/>
      <c r="AD359" s="39"/>
      <c r="AE359" s="39"/>
      <c r="AR359" s="228" t="s">
        <v>908</v>
      </c>
      <c r="AT359" s="228" t="s">
        <v>409</v>
      </c>
      <c r="AU359" s="228" t="s">
        <v>86</v>
      </c>
      <c r="AY359" s="18" t="s">
        <v>414</v>
      </c>
      <c r="BE359" s="229">
        <f>IF(N359="základní",J359,0)</f>
        <v>0</v>
      </c>
      <c r="BF359" s="229">
        <f>IF(N359="snížená",J359,0)</f>
        <v>0</v>
      </c>
      <c r="BG359" s="229">
        <f>IF(N359="zákl. přenesená",J359,0)</f>
        <v>0</v>
      </c>
      <c r="BH359" s="229">
        <f>IF(N359="sníž. přenesená",J359,0)</f>
        <v>0</v>
      </c>
      <c r="BI359" s="229">
        <f>IF(N359="nulová",J359,0)</f>
        <v>0</v>
      </c>
      <c r="BJ359" s="18" t="s">
        <v>84</v>
      </c>
      <c r="BK359" s="229">
        <f>ROUND(I359*H359,2)</f>
        <v>0</v>
      </c>
      <c r="BL359" s="18" t="s">
        <v>470</v>
      </c>
      <c r="BM359" s="228" t="s">
        <v>947</v>
      </c>
    </row>
    <row r="360" s="2" customFormat="1">
      <c r="A360" s="39"/>
      <c r="B360" s="40"/>
      <c r="C360" s="41"/>
      <c r="D360" s="230" t="s">
        <v>417</v>
      </c>
      <c r="E360" s="41"/>
      <c r="F360" s="231" t="s">
        <v>946</v>
      </c>
      <c r="G360" s="41"/>
      <c r="H360" s="41"/>
      <c r="I360" s="156"/>
      <c r="J360" s="41"/>
      <c r="K360" s="41"/>
      <c r="L360" s="45"/>
      <c r="M360" s="232"/>
      <c r="N360" s="233"/>
      <c r="O360" s="92"/>
      <c r="P360" s="92"/>
      <c r="Q360" s="92"/>
      <c r="R360" s="92"/>
      <c r="S360" s="92"/>
      <c r="T360" s="93"/>
      <c r="U360" s="39"/>
      <c r="V360" s="39"/>
      <c r="W360" s="39"/>
      <c r="X360" s="39"/>
      <c r="Y360" s="39"/>
      <c r="Z360" s="39"/>
      <c r="AA360" s="39"/>
      <c r="AB360" s="39"/>
      <c r="AC360" s="39"/>
      <c r="AD360" s="39"/>
      <c r="AE360" s="39"/>
      <c r="AT360" s="18" t="s">
        <v>417</v>
      </c>
      <c r="AU360" s="18" t="s">
        <v>86</v>
      </c>
    </row>
    <row r="361" s="2" customFormat="1">
      <c r="A361" s="39"/>
      <c r="B361" s="40"/>
      <c r="C361" s="41"/>
      <c r="D361" s="230" t="s">
        <v>722</v>
      </c>
      <c r="E361" s="41"/>
      <c r="F361" s="268" t="s">
        <v>757</v>
      </c>
      <c r="G361" s="41"/>
      <c r="H361" s="41"/>
      <c r="I361" s="156"/>
      <c r="J361" s="41"/>
      <c r="K361" s="41"/>
      <c r="L361" s="45"/>
      <c r="M361" s="232"/>
      <c r="N361" s="233"/>
      <c r="O361" s="92"/>
      <c r="P361" s="92"/>
      <c r="Q361" s="92"/>
      <c r="R361" s="92"/>
      <c r="S361" s="92"/>
      <c r="T361" s="93"/>
      <c r="U361" s="39"/>
      <c r="V361" s="39"/>
      <c r="W361" s="39"/>
      <c r="X361" s="39"/>
      <c r="Y361" s="39"/>
      <c r="Z361" s="39"/>
      <c r="AA361" s="39"/>
      <c r="AB361" s="39"/>
      <c r="AC361" s="39"/>
      <c r="AD361" s="39"/>
      <c r="AE361" s="39"/>
      <c r="AT361" s="18" t="s">
        <v>722</v>
      </c>
      <c r="AU361" s="18" t="s">
        <v>86</v>
      </c>
    </row>
    <row r="362" s="13" customFormat="1">
      <c r="A362" s="13"/>
      <c r="B362" s="277"/>
      <c r="C362" s="278"/>
      <c r="D362" s="230" t="s">
        <v>758</v>
      </c>
      <c r="E362" s="279" t="s">
        <v>1</v>
      </c>
      <c r="F362" s="280" t="s">
        <v>930</v>
      </c>
      <c r="G362" s="278"/>
      <c r="H362" s="281">
        <v>1</v>
      </c>
      <c r="I362" s="282"/>
      <c r="J362" s="278"/>
      <c r="K362" s="278"/>
      <c r="L362" s="283"/>
      <c r="M362" s="284"/>
      <c r="N362" s="285"/>
      <c r="O362" s="285"/>
      <c r="P362" s="285"/>
      <c r="Q362" s="285"/>
      <c r="R362" s="285"/>
      <c r="S362" s="285"/>
      <c r="T362" s="286"/>
      <c r="U362" s="13"/>
      <c r="V362" s="13"/>
      <c r="W362" s="13"/>
      <c r="X362" s="13"/>
      <c r="Y362" s="13"/>
      <c r="Z362" s="13"/>
      <c r="AA362" s="13"/>
      <c r="AB362" s="13"/>
      <c r="AC362" s="13"/>
      <c r="AD362" s="13"/>
      <c r="AE362" s="13"/>
      <c r="AT362" s="287" t="s">
        <v>758</v>
      </c>
      <c r="AU362" s="287" t="s">
        <v>86</v>
      </c>
      <c r="AV362" s="13" t="s">
        <v>86</v>
      </c>
      <c r="AW362" s="13" t="s">
        <v>33</v>
      </c>
      <c r="AX362" s="13" t="s">
        <v>76</v>
      </c>
      <c r="AY362" s="287" t="s">
        <v>414</v>
      </c>
    </row>
    <row r="363" s="13" customFormat="1">
      <c r="A363" s="13"/>
      <c r="B363" s="277"/>
      <c r="C363" s="278"/>
      <c r="D363" s="230" t="s">
        <v>758</v>
      </c>
      <c r="E363" s="279" t="s">
        <v>1</v>
      </c>
      <c r="F363" s="280" t="s">
        <v>939</v>
      </c>
      <c r="G363" s="278"/>
      <c r="H363" s="281">
        <v>3</v>
      </c>
      <c r="I363" s="282"/>
      <c r="J363" s="278"/>
      <c r="K363" s="278"/>
      <c r="L363" s="283"/>
      <c r="M363" s="284"/>
      <c r="N363" s="285"/>
      <c r="O363" s="285"/>
      <c r="P363" s="285"/>
      <c r="Q363" s="285"/>
      <c r="R363" s="285"/>
      <c r="S363" s="285"/>
      <c r="T363" s="286"/>
      <c r="U363" s="13"/>
      <c r="V363" s="13"/>
      <c r="W363" s="13"/>
      <c r="X363" s="13"/>
      <c r="Y363" s="13"/>
      <c r="Z363" s="13"/>
      <c r="AA363" s="13"/>
      <c r="AB363" s="13"/>
      <c r="AC363" s="13"/>
      <c r="AD363" s="13"/>
      <c r="AE363" s="13"/>
      <c r="AT363" s="287" t="s">
        <v>758</v>
      </c>
      <c r="AU363" s="287" t="s">
        <v>86</v>
      </c>
      <c r="AV363" s="13" t="s">
        <v>86</v>
      </c>
      <c r="AW363" s="13" t="s">
        <v>33</v>
      </c>
      <c r="AX363" s="13" t="s">
        <v>76</v>
      </c>
      <c r="AY363" s="287" t="s">
        <v>414</v>
      </c>
    </row>
    <row r="364" s="14" customFormat="1">
      <c r="A364" s="14"/>
      <c r="B364" s="288"/>
      <c r="C364" s="289"/>
      <c r="D364" s="230" t="s">
        <v>758</v>
      </c>
      <c r="E364" s="290" t="s">
        <v>1</v>
      </c>
      <c r="F364" s="291" t="s">
        <v>760</v>
      </c>
      <c r="G364" s="289"/>
      <c r="H364" s="292">
        <v>4</v>
      </c>
      <c r="I364" s="293"/>
      <c r="J364" s="289"/>
      <c r="K364" s="289"/>
      <c r="L364" s="294"/>
      <c r="M364" s="295"/>
      <c r="N364" s="296"/>
      <c r="O364" s="296"/>
      <c r="P364" s="296"/>
      <c r="Q364" s="296"/>
      <c r="R364" s="296"/>
      <c r="S364" s="296"/>
      <c r="T364" s="297"/>
      <c r="U364" s="14"/>
      <c r="V364" s="14"/>
      <c r="W364" s="14"/>
      <c r="X364" s="14"/>
      <c r="Y364" s="14"/>
      <c r="Z364" s="14"/>
      <c r="AA364" s="14"/>
      <c r="AB364" s="14"/>
      <c r="AC364" s="14"/>
      <c r="AD364" s="14"/>
      <c r="AE364" s="14"/>
      <c r="AT364" s="298" t="s">
        <v>758</v>
      </c>
      <c r="AU364" s="298" t="s">
        <v>86</v>
      </c>
      <c r="AV364" s="14" t="s">
        <v>415</v>
      </c>
      <c r="AW364" s="14" t="s">
        <v>33</v>
      </c>
      <c r="AX364" s="14" t="s">
        <v>84</v>
      </c>
      <c r="AY364" s="298" t="s">
        <v>414</v>
      </c>
    </row>
    <row r="365" s="2" customFormat="1" ht="21.75" customHeight="1">
      <c r="A365" s="39"/>
      <c r="B365" s="40"/>
      <c r="C365" s="234" t="s">
        <v>948</v>
      </c>
      <c r="D365" s="234" t="s">
        <v>443</v>
      </c>
      <c r="E365" s="235" t="s">
        <v>949</v>
      </c>
      <c r="F365" s="236" t="s">
        <v>950</v>
      </c>
      <c r="G365" s="237" t="s">
        <v>509</v>
      </c>
      <c r="H365" s="238">
        <v>2</v>
      </c>
      <c r="I365" s="239"/>
      <c r="J365" s="240">
        <f>ROUND(I365*H365,2)</f>
        <v>0</v>
      </c>
      <c r="K365" s="236" t="s">
        <v>720</v>
      </c>
      <c r="L365" s="45"/>
      <c r="M365" s="241" t="s">
        <v>1</v>
      </c>
      <c r="N365" s="242" t="s">
        <v>41</v>
      </c>
      <c r="O365" s="92"/>
      <c r="P365" s="226">
        <f>O365*H365</f>
        <v>0</v>
      </c>
      <c r="Q365" s="226">
        <v>0</v>
      </c>
      <c r="R365" s="226">
        <f>Q365*H365</f>
        <v>0</v>
      </c>
      <c r="S365" s="226">
        <v>0</v>
      </c>
      <c r="T365" s="227">
        <f>S365*H365</f>
        <v>0</v>
      </c>
      <c r="U365" s="39"/>
      <c r="V365" s="39"/>
      <c r="W365" s="39"/>
      <c r="X365" s="39"/>
      <c r="Y365" s="39"/>
      <c r="Z365" s="39"/>
      <c r="AA365" s="39"/>
      <c r="AB365" s="39"/>
      <c r="AC365" s="39"/>
      <c r="AD365" s="39"/>
      <c r="AE365" s="39"/>
      <c r="AR365" s="228" t="s">
        <v>470</v>
      </c>
      <c r="AT365" s="228" t="s">
        <v>443</v>
      </c>
      <c r="AU365" s="228" t="s">
        <v>86</v>
      </c>
      <c r="AY365" s="18" t="s">
        <v>414</v>
      </c>
      <c r="BE365" s="229">
        <f>IF(N365="základní",J365,0)</f>
        <v>0</v>
      </c>
      <c r="BF365" s="229">
        <f>IF(N365="snížená",J365,0)</f>
        <v>0</v>
      </c>
      <c r="BG365" s="229">
        <f>IF(N365="zákl. přenesená",J365,0)</f>
        <v>0</v>
      </c>
      <c r="BH365" s="229">
        <f>IF(N365="sníž. přenesená",J365,0)</f>
        <v>0</v>
      </c>
      <c r="BI365" s="229">
        <f>IF(N365="nulová",J365,0)</f>
        <v>0</v>
      </c>
      <c r="BJ365" s="18" t="s">
        <v>84</v>
      </c>
      <c r="BK365" s="229">
        <f>ROUND(I365*H365,2)</f>
        <v>0</v>
      </c>
      <c r="BL365" s="18" t="s">
        <v>470</v>
      </c>
      <c r="BM365" s="228" t="s">
        <v>951</v>
      </c>
    </row>
    <row r="366" s="2" customFormat="1">
      <c r="A366" s="39"/>
      <c r="B366" s="40"/>
      <c r="C366" s="41"/>
      <c r="D366" s="230" t="s">
        <v>417</v>
      </c>
      <c r="E366" s="41"/>
      <c r="F366" s="231" t="s">
        <v>950</v>
      </c>
      <c r="G366" s="41"/>
      <c r="H366" s="41"/>
      <c r="I366" s="156"/>
      <c r="J366" s="41"/>
      <c r="K366" s="41"/>
      <c r="L366" s="45"/>
      <c r="M366" s="232"/>
      <c r="N366" s="233"/>
      <c r="O366" s="92"/>
      <c r="P366" s="92"/>
      <c r="Q366" s="92"/>
      <c r="R366" s="92"/>
      <c r="S366" s="92"/>
      <c r="T366" s="93"/>
      <c r="U366" s="39"/>
      <c r="V366" s="39"/>
      <c r="W366" s="39"/>
      <c r="X366" s="39"/>
      <c r="Y366" s="39"/>
      <c r="Z366" s="39"/>
      <c r="AA366" s="39"/>
      <c r="AB366" s="39"/>
      <c r="AC366" s="39"/>
      <c r="AD366" s="39"/>
      <c r="AE366" s="39"/>
      <c r="AT366" s="18" t="s">
        <v>417</v>
      </c>
      <c r="AU366" s="18" t="s">
        <v>86</v>
      </c>
    </row>
    <row r="367" s="2" customFormat="1">
      <c r="A367" s="39"/>
      <c r="B367" s="40"/>
      <c r="C367" s="41"/>
      <c r="D367" s="230" t="s">
        <v>722</v>
      </c>
      <c r="E367" s="41"/>
      <c r="F367" s="268" t="s">
        <v>757</v>
      </c>
      <c r="G367" s="41"/>
      <c r="H367" s="41"/>
      <c r="I367" s="156"/>
      <c r="J367" s="41"/>
      <c r="K367" s="41"/>
      <c r="L367" s="45"/>
      <c r="M367" s="232"/>
      <c r="N367" s="233"/>
      <c r="O367" s="92"/>
      <c r="P367" s="92"/>
      <c r="Q367" s="92"/>
      <c r="R367" s="92"/>
      <c r="S367" s="92"/>
      <c r="T367" s="93"/>
      <c r="U367" s="39"/>
      <c r="V367" s="39"/>
      <c r="W367" s="39"/>
      <c r="X367" s="39"/>
      <c r="Y367" s="39"/>
      <c r="Z367" s="39"/>
      <c r="AA367" s="39"/>
      <c r="AB367" s="39"/>
      <c r="AC367" s="39"/>
      <c r="AD367" s="39"/>
      <c r="AE367" s="39"/>
      <c r="AT367" s="18" t="s">
        <v>722</v>
      </c>
      <c r="AU367" s="18" t="s">
        <v>86</v>
      </c>
    </row>
    <row r="368" s="2" customFormat="1" ht="16.5" customHeight="1">
      <c r="A368" s="39"/>
      <c r="B368" s="40"/>
      <c r="C368" s="216" t="s">
        <v>952</v>
      </c>
      <c r="D368" s="216" t="s">
        <v>409</v>
      </c>
      <c r="E368" s="217" t="s">
        <v>953</v>
      </c>
      <c r="F368" s="218" t="s">
        <v>954</v>
      </c>
      <c r="G368" s="219" t="s">
        <v>509</v>
      </c>
      <c r="H368" s="220">
        <v>2</v>
      </c>
      <c r="I368" s="221"/>
      <c r="J368" s="222">
        <f>ROUND(I368*H368,2)</f>
        <v>0</v>
      </c>
      <c r="K368" s="218" t="s">
        <v>720</v>
      </c>
      <c r="L368" s="223"/>
      <c r="M368" s="224" t="s">
        <v>1</v>
      </c>
      <c r="N368" s="225" t="s">
        <v>41</v>
      </c>
      <c r="O368" s="92"/>
      <c r="P368" s="226">
        <f>O368*H368</f>
        <v>0</v>
      </c>
      <c r="Q368" s="226">
        <v>0</v>
      </c>
      <c r="R368" s="226">
        <f>Q368*H368</f>
        <v>0</v>
      </c>
      <c r="S368" s="226">
        <v>0</v>
      </c>
      <c r="T368" s="227">
        <f>S368*H368</f>
        <v>0</v>
      </c>
      <c r="U368" s="39"/>
      <c r="V368" s="39"/>
      <c r="W368" s="39"/>
      <c r="X368" s="39"/>
      <c r="Y368" s="39"/>
      <c r="Z368" s="39"/>
      <c r="AA368" s="39"/>
      <c r="AB368" s="39"/>
      <c r="AC368" s="39"/>
      <c r="AD368" s="39"/>
      <c r="AE368" s="39"/>
      <c r="AR368" s="228" t="s">
        <v>908</v>
      </c>
      <c r="AT368" s="228" t="s">
        <v>409</v>
      </c>
      <c r="AU368" s="228" t="s">
        <v>86</v>
      </c>
      <c r="AY368" s="18" t="s">
        <v>414</v>
      </c>
      <c r="BE368" s="229">
        <f>IF(N368="základní",J368,0)</f>
        <v>0</v>
      </c>
      <c r="BF368" s="229">
        <f>IF(N368="snížená",J368,0)</f>
        <v>0</v>
      </c>
      <c r="BG368" s="229">
        <f>IF(N368="zákl. přenesená",J368,0)</f>
        <v>0</v>
      </c>
      <c r="BH368" s="229">
        <f>IF(N368="sníž. přenesená",J368,0)</f>
        <v>0</v>
      </c>
      <c r="BI368" s="229">
        <f>IF(N368="nulová",J368,0)</f>
        <v>0</v>
      </c>
      <c r="BJ368" s="18" t="s">
        <v>84</v>
      </c>
      <c r="BK368" s="229">
        <f>ROUND(I368*H368,2)</f>
        <v>0</v>
      </c>
      <c r="BL368" s="18" t="s">
        <v>470</v>
      </c>
      <c r="BM368" s="228" t="s">
        <v>955</v>
      </c>
    </row>
    <row r="369" s="2" customFormat="1">
      <c r="A369" s="39"/>
      <c r="B369" s="40"/>
      <c r="C369" s="41"/>
      <c r="D369" s="230" t="s">
        <v>417</v>
      </c>
      <c r="E369" s="41"/>
      <c r="F369" s="231" t="s">
        <v>954</v>
      </c>
      <c r="G369" s="41"/>
      <c r="H369" s="41"/>
      <c r="I369" s="156"/>
      <c r="J369" s="41"/>
      <c r="K369" s="41"/>
      <c r="L369" s="45"/>
      <c r="M369" s="232"/>
      <c r="N369" s="233"/>
      <c r="O369" s="92"/>
      <c r="P369" s="92"/>
      <c r="Q369" s="92"/>
      <c r="R369" s="92"/>
      <c r="S369" s="92"/>
      <c r="T369" s="93"/>
      <c r="U369" s="39"/>
      <c r="V369" s="39"/>
      <c r="W369" s="39"/>
      <c r="X369" s="39"/>
      <c r="Y369" s="39"/>
      <c r="Z369" s="39"/>
      <c r="AA369" s="39"/>
      <c r="AB369" s="39"/>
      <c r="AC369" s="39"/>
      <c r="AD369" s="39"/>
      <c r="AE369" s="39"/>
      <c r="AT369" s="18" t="s">
        <v>417</v>
      </c>
      <c r="AU369" s="18" t="s">
        <v>86</v>
      </c>
    </row>
    <row r="370" s="2" customFormat="1">
      <c r="A370" s="39"/>
      <c r="B370" s="40"/>
      <c r="C370" s="41"/>
      <c r="D370" s="230" t="s">
        <v>722</v>
      </c>
      <c r="E370" s="41"/>
      <c r="F370" s="268" t="s">
        <v>757</v>
      </c>
      <c r="G370" s="41"/>
      <c r="H370" s="41"/>
      <c r="I370" s="156"/>
      <c r="J370" s="41"/>
      <c r="K370" s="41"/>
      <c r="L370" s="45"/>
      <c r="M370" s="232"/>
      <c r="N370" s="233"/>
      <c r="O370" s="92"/>
      <c r="P370" s="92"/>
      <c r="Q370" s="92"/>
      <c r="R370" s="92"/>
      <c r="S370" s="92"/>
      <c r="T370" s="93"/>
      <c r="U370" s="39"/>
      <c r="V370" s="39"/>
      <c r="W370" s="39"/>
      <c r="X370" s="39"/>
      <c r="Y370" s="39"/>
      <c r="Z370" s="39"/>
      <c r="AA370" s="39"/>
      <c r="AB370" s="39"/>
      <c r="AC370" s="39"/>
      <c r="AD370" s="39"/>
      <c r="AE370" s="39"/>
      <c r="AT370" s="18" t="s">
        <v>722</v>
      </c>
      <c r="AU370" s="18" t="s">
        <v>86</v>
      </c>
    </row>
    <row r="371" s="13" customFormat="1">
      <c r="A371" s="13"/>
      <c r="B371" s="277"/>
      <c r="C371" s="278"/>
      <c r="D371" s="230" t="s">
        <v>758</v>
      </c>
      <c r="E371" s="279" t="s">
        <v>1</v>
      </c>
      <c r="F371" s="280" t="s">
        <v>956</v>
      </c>
      <c r="G371" s="278"/>
      <c r="H371" s="281">
        <v>1</v>
      </c>
      <c r="I371" s="282"/>
      <c r="J371" s="278"/>
      <c r="K371" s="278"/>
      <c r="L371" s="283"/>
      <c r="M371" s="284"/>
      <c r="N371" s="285"/>
      <c r="O371" s="285"/>
      <c r="P371" s="285"/>
      <c r="Q371" s="285"/>
      <c r="R371" s="285"/>
      <c r="S371" s="285"/>
      <c r="T371" s="286"/>
      <c r="U371" s="13"/>
      <c r="V371" s="13"/>
      <c r="W371" s="13"/>
      <c r="X371" s="13"/>
      <c r="Y371" s="13"/>
      <c r="Z371" s="13"/>
      <c r="AA371" s="13"/>
      <c r="AB371" s="13"/>
      <c r="AC371" s="13"/>
      <c r="AD371" s="13"/>
      <c r="AE371" s="13"/>
      <c r="AT371" s="287" t="s">
        <v>758</v>
      </c>
      <c r="AU371" s="287" t="s">
        <v>86</v>
      </c>
      <c r="AV371" s="13" t="s">
        <v>86</v>
      </c>
      <c r="AW371" s="13" t="s">
        <v>33</v>
      </c>
      <c r="AX371" s="13" t="s">
        <v>76</v>
      </c>
      <c r="AY371" s="287" t="s">
        <v>414</v>
      </c>
    </row>
    <row r="372" s="13" customFormat="1">
      <c r="A372" s="13"/>
      <c r="B372" s="277"/>
      <c r="C372" s="278"/>
      <c r="D372" s="230" t="s">
        <v>758</v>
      </c>
      <c r="E372" s="279" t="s">
        <v>1</v>
      </c>
      <c r="F372" s="280" t="s">
        <v>957</v>
      </c>
      <c r="G372" s="278"/>
      <c r="H372" s="281">
        <v>1</v>
      </c>
      <c r="I372" s="282"/>
      <c r="J372" s="278"/>
      <c r="K372" s="278"/>
      <c r="L372" s="283"/>
      <c r="M372" s="284"/>
      <c r="N372" s="285"/>
      <c r="O372" s="285"/>
      <c r="P372" s="285"/>
      <c r="Q372" s="285"/>
      <c r="R372" s="285"/>
      <c r="S372" s="285"/>
      <c r="T372" s="286"/>
      <c r="U372" s="13"/>
      <c r="V372" s="13"/>
      <c r="W372" s="13"/>
      <c r="X372" s="13"/>
      <c r="Y372" s="13"/>
      <c r="Z372" s="13"/>
      <c r="AA372" s="13"/>
      <c r="AB372" s="13"/>
      <c r="AC372" s="13"/>
      <c r="AD372" s="13"/>
      <c r="AE372" s="13"/>
      <c r="AT372" s="287" t="s">
        <v>758</v>
      </c>
      <c r="AU372" s="287" t="s">
        <v>86</v>
      </c>
      <c r="AV372" s="13" t="s">
        <v>86</v>
      </c>
      <c r="AW372" s="13" t="s">
        <v>33</v>
      </c>
      <c r="AX372" s="13" t="s">
        <v>76</v>
      </c>
      <c r="AY372" s="287" t="s">
        <v>414</v>
      </c>
    </row>
    <row r="373" s="14" customFormat="1">
      <c r="A373" s="14"/>
      <c r="B373" s="288"/>
      <c r="C373" s="289"/>
      <c r="D373" s="230" t="s">
        <v>758</v>
      </c>
      <c r="E373" s="290" t="s">
        <v>1</v>
      </c>
      <c r="F373" s="291" t="s">
        <v>760</v>
      </c>
      <c r="G373" s="289"/>
      <c r="H373" s="292">
        <v>2</v>
      </c>
      <c r="I373" s="293"/>
      <c r="J373" s="289"/>
      <c r="K373" s="289"/>
      <c r="L373" s="294"/>
      <c r="M373" s="295"/>
      <c r="N373" s="296"/>
      <c r="O373" s="296"/>
      <c r="P373" s="296"/>
      <c r="Q373" s="296"/>
      <c r="R373" s="296"/>
      <c r="S373" s="296"/>
      <c r="T373" s="297"/>
      <c r="U373" s="14"/>
      <c r="V373" s="14"/>
      <c r="W373" s="14"/>
      <c r="X373" s="14"/>
      <c r="Y373" s="14"/>
      <c r="Z373" s="14"/>
      <c r="AA373" s="14"/>
      <c r="AB373" s="14"/>
      <c r="AC373" s="14"/>
      <c r="AD373" s="14"/>
      <c r="AE373" s="14"/>
      <c r="AT373" s="298" t="s">
        <v>758</v>
      </c>
      <c r="AU373" s="298" t="s">
        <v>86</v>
      </c>
      <c r="AV373" s="14" t="s">
        <v>415</v>
      </c>
      <c r="AW373" s="14" t="s">
        <v>33</v>
      </c>
      <c r="AX373" s="14" t="s">
        <v>84</v>
      </c>
      <c r="AY373" s="298" t="s">
        <v>414</v>
      </c>
    </row>
    <row r="374" s="2" customFormat="1" ht="33" customHeight="1">
      <c r="A374" s="39"/>
      <c r="B374" s="40"/>
      <c r="C374" s="234" t="s">
        <v>958</v>
      </c>
      <c r="D374" s="234" t="s">
        <v>443</v>
      </c>
      <c r="E374" s="235" t="s">
        <v>959</v>
      </c>
      <c r="F374" s="236" t="s">
        <v>960</v>
      </c>
      <c r="G374" s="237" t="s">
        <v>961</v>
      </c>
      <c r="H374" s="309"/>
      <c r="I374" s="239"/>
      <c r="J374" s="240">
        <f>ROUND(I374*H374,2)</f>
        <v>0</v>
      </c>
      <c r="K374" s="236" t="s">
        <v>720</v>
      </c>
      <c r="L374" s="45"/>
      <c r="M374" s="241" t="s">
        <v>1</v>
      </c>
      <c r="N374" s="242" t="s">
        <v>41</v>
      </c>
      <c r="O374" s="92"/>
      <c r="P374" s="226">
        <f>O374*H374</f>
        <v>0</v>
      </c>
      <c r="Q374" s="226">
        <v>0</v>
      </c>
      <c r="R374" s="226">
        <f>Q374*H374</f>
        <v>0</v>
      </c>
      <c r="S374" s="226">
        <v>0</v>
      </c>
      <c r="T374" s="227">
        <f>S374*H374</f>
        <v>0</v>
      </c>
      <c r="U374" s="39"/>
      <c r="V374" s="39"/>
      <c r="W374" s="39"/>
      <c r="X374" s="39"/>
      <c r="Y374" s="39"/>
      <c r="Z374" s="39"/>
      <c r="AA374" s="39"/>
      <c r="AB374" s="39"/>
      <c r="AC374" s="39"/>
      <c r="AD374" s="39"/>
      <c r="AE374" s="39"/>
      <c r="AR374" s="228" t="s">
        <v>470</v>
      </c>
      <c r="AT374" s="228" t="s">
        <v>443</v>
      </c>
      <c r="AU374" s="228" t="s">
        <v>86</v>
      </c>
      <c r="AY374" s="18" t="s">
        <v>414</v>
      </c>
      <c r="BE374" s="229">
        <f>IF(N374="základní",J374,0)</f>
        <v>0</v>
      </c>
      <c r="BF374" s="229">
        <f>IF(N374="snížená",J374,0)</f>
        <v>0</v>
      </c>
      <c r="BG374" s="229">
        <f>IF(N374="zákl. přenesená",J374,0)</f>
        <v>0</v>
      </c>
      <c r="BH374" s="229">
        <f>IF(N374="sníž. přenesená",J374,0)</f>
        <v>0</v>
      </c>
      <c r="BI374" s="229">
        <f>IF(N374="nulová",J374,0)</f>
        <v>0</v>
      </c>
      <c r="BJ374" s="18" t="s">
        <v>84</v>
      </c>
      <c r="BK374" s="229">
        <f>ROUND(I374*H374,2)</f>
        <v>0</v>
      </c>
      <c r="BL374" s="18" t="s">
        <v>470</v>
      </c>
      <c r="BM374" s="228" t="s">
        <v>962</v>
      </c>
    </row>
    <row r="375" s="2" customFormat="1">
      <c r="A375" s="39"/>
      <c r="B375" s="40"/>
      <c r="C375" s="41"/>
      <c r="D375" s="230" t="s">
        <v>417</v>
      </c>
      <c r="E375" s="41"/>
      <c r="F375" s="231" t="s">
        <v>960</v>
      </c>
      <c r="G375" s="41"/>
      <c r="H375" s="41"/>
      <c r="I375" s="156"/>
      <c r="J375" s="41"/>
      <c r="K375" s="41"/>
      <c r="L375" s="45"/>
      <c r="M375" s="232"/>
      <c r="N375" s="233"/>
      <c r="O375" s="92"/>
      <c r="P375" s="92"/>
      <c r="Q375" s="92"/>
      <c r="R375" s="92"/>
      <c r="S375" s="92"/>
      <c r="T375" s="93"/>
      <c r="U375" s="39"/>
      <c r="V375" s="39"/>
      <c r="W375" s="39"/>
      <c r="X375" s="39"/>
      <c r="Y375" s="39"/>
      <c r="Z375" s="39"/>
      <c r="AA375" s="39"/>
      <c r="AB375" s="39"/>
      <c r="AC375" s="39"/>
      <c r="AD375" s="39"/>
      <c r="AE375" s="39"/>
      <c r="AT375" s="18" t="s">
        <v>417</v>
      </c>
      <c r="AU375" s="18" t="s">
        <v>86</v>
      </c>
    </row>
    <row r="376" s="2" customFormat="1">
      <c r="A376" s="39"/>
      <c r="B376" s="40"/>
      <c r="C376" s="41"/>
      <c r="D376" s="230" t="s">
        <v>722</v>
      </c>
      <c r="E376" s="41"/>
      <c r="F376" s="268" t="s">
        <v>757</v>
      </c>
      <c r="G376" s="41"/>
      <c r="H376" s="41"/>
      <c r="I376" s="156"/>
      <c r="J376" s="41"/>
      <c r="K376" s="41"/>
      <c r="L376" s="45"/>
      <c r="M376" s="232"/>
      <c r="N376" s="233"/>
      <c r="O376" s="92"/>
      <c r="P376" s="92"/>
      <c r="Q376" s="92"/>
      <c r="R376" s="92"/>
      <c r="S376" s="92"/>
      <c r="T376" s="93"/>
      <c r="U376" s="39"/>
      <c r="V376" s="39"/>
      <c r="W376" s="39"/>
      <c r="X376" s="39"/>
      <c r="Y376" s="39"/>
      <c r="Z376" s="39"/>
      <c r="AA376" s="39"/>
      <c r="AB376" s="39"/>
      <c r="AC376" s="39"/>
      <c r="AD376" s="39"/>
      <c r="AE376" s="39"/>
      <c r="AT376" s="18" t="s">
        <v>722</v>
      </c>
      <c r="AU376" s="18" t="s">
        <v>86</v>
      </c>
    </row>
    <row r="377" s="11" customFormat="1" ht="22.8" customHeight="1">
      <c r="A377" s="11"/>
      <c r="B377" s="254"/>
      <c r="C377" s="255"/>
      <c r="D377" s="256" t="s">
        <v>75</v>
      </c>
      <c r="E377" s="275" t="s">
        <v>963</v>
      </c>
      <c r="F377" s="275" t="s">
        <v>964</v>
      </c>
      <c r="G377" s="255"/>
      <c r="H377" s="255"/>
      <c r="I377" s="258"/>
      <c r="J377" s="276">
        <f>BK377</f>
        <v>0</v>
      </c>
      <c r="K377" s="255"/>
      <c r="L377" s="260"/>
      <c r="M377" s="261"/>
      <c r="N377" s="262"/>
      <c r="O377" s="262"/>
      <c r="P377" s="263">
        <f>SUM(P378:P410)</f>
        <v>0</v>
      </c>
      <c r="Q377" s="262"/>
      <c r="R377" s="263">
        <f>SUM(R378:R410)</f>
        <v>0</v>
      </c>
      <c r="S377" s="262"/>
      <c r="T377" s="264">
        <f>SUM(T378:T410)</f>
        <v>0</v>
      </c>
      <c r="U377" s="11"/>
      <c r="V377" s="11"/>
      <c r="W377" s="11"/>
      <c r="X377" s="11"/>
      <c r="Y377" s="11"/>
      <c r="Z377" s="11"/>
      <c r="AA377" s="11"/>
      <c r="AB377" s="11"/>
      <c r="AC377" s="11"/>
      <c r="AD377" s="11"/>
      <c r="AE377" s="11"/>
      <c r="AR377" s="265" t="s">
        <v>86</v>
      </c>
      <c r="AT377" s="266" t="s">
        <v>75</v>
      </c>
      <c r="AU377" s="266" t="s">
        <v>84</v>
      </c>
      <c r="AY377" s="265" t="s">
        <v>414</v>
      </c>
      <c r="BK377" s="267">
        <f>SUM(BK378:BK410)</f>
        <v>0</v>
      </c>
    </row>
    <row r="378" s="2" customFormat="1" ht="21.75" customHeight="1">
      <c r="A378" s="39"/>
      <c r="B378" s="40"/>
      <c r="C378" s="234" t="s">
        <v>965</v>
      </c>
      <c r="D378" s="234" t="s">
        <v>443</v>
      </c>
      <c r="E378" s="235" t="s">
        <v>966</v>
      </c>
      <c r="F378" s="236" t="s">
        <v>967</v>
      </c>
      <c r="G378" s="237" t="s">
        <v>509</v>
      </c>
      <c r="H378" s="238">
        <v>1</v>
      </c>
      <c r="I378" s="239"/>
      <c r="J378" s="240">
        <f>ROUND(I378*H378,2)</f>
        <v>0</v>
      </c>
      <c r="K378" s="236" t="s">
        <v>720</v>
      </c>
      <c r="L378" s="45"/>
      <c r="M378" s="241" t="s">
        <v>1</v>
      </c>
      <c r="N378" s="242" t="s">
        <v>41</v>
      </c>
      <c r="O378" s="92"/>
      <c r="P378" s="226">
        <f>O378*H378</f>
        <v>0</v>
      </c>
      <c r="Q378" s="226">
        <v>0</v>
      </c>
      <c r="R378" s="226">
        <f>Q378*H378</f>
        <v>0</v>
      </c>
      <c r="S378" s="226">
        <v>0</v>
      </c>
      <c r="T378" s="227">
        <f>S378*H378</f>
        <v>0</v>
      </c>
      <c r="U378" s="39"/>
      <c r="V378" s="39"/>
      <c r="W378" s="39"/>
      <c r="X378" s="39"/>
      <c r="Y378" s="39"/>
      <c r="Z378" s="39"/>
      <c r="AA378" s="39"/>
      <c r="AB378" s="39"/>
      <c r="AC378" s="39"/>
      <c r="AD378" s="39"/>
      <c r="AE378" s="39"/>
      <c r="AR378" s="228" t="s">
        <v>470</v>
      </c>
      <c r="AT378" s="228" t="s">
        <v>443</v>
      </c>
      <c r="AU378" s="228" t="s">
        <v>86</v>
      </c>
      <c r="AY378" s="18" t="s">
        <v>414</v>
      </c>
      <c r="BE378" s="229">
        <f>IF(N378="základní",J378,0)</f>
        <v>0</v>
      </c>
      <c r="BF378" s="229">
        <f>IF(N378="snížená",J378,0)</f>
        <v>0</v>
      </c>
      <c r="BG378" s="229">
        <f>IF(N378="zákl. přenesená",J378,0)</f>
        <v>0</v>
      </c>
      <c r="BH378" s="229">
        <f>IF(N378="sníž. přenesená",J378,0)</f>
        <v>0</v>
      </c>
      <c r="BI378" s="229">
        <f>IF(N378="nulová",J378,0)</f>
        <v>0</v>
      </c>
      <c r="BJ378" s="18" t="s">
        <v>84</v>
      </c>
      <c r="BK378" s="229">
        <f>ROUND(I378*H378,2)</f>
        <v>0</v>
      </c>
      <c r="BL378" s="18" t="s">
        <v>470</v>
      </c>
      <c r="BM378" s="228" t="s">
        <v>968</v>
      </c>
    </row>
    <row r="379" s="2" customFormat="1">
      <c r="A379" s="39"/>
      <c r="B379" s="40"/>
      <c r="C379" s="41"/>
      <c r="D379" s="230" t="s">
        <v>417</v>
      </c>
      <c r="E379" s="41"/>
      <c r="F379" s="231" t="s">
        <v>967</v>
      </c>
      <c r="G379" s="41"/>
      <c r="H379" s="41"/>
      <c r="I379" s="156"/>
      <c r="J379" s="41"/>
      <c r="K379" s="41"/>
      <c r="L379" s="45"/>
      <c r="M379" s="232"/>
      <c r="N379" s="233"/>
      <c r="O379" s="92"/>
      <c r="P379" s="92"/>
      <c r="Q379" s="92"/>
      <c r="R379" s="92"/>
      <c r="S379" s="92"/>
      <c r="T379" s="93"/>
      <c r="U379" s="39"/>
      <c r="V379" s="39"/>
      <c r="W379" s="39"/>
      <c r="X379" s="39"/>
      <c r="Y379" s="39"/>
      <c r="Z379" s="39"/>
      <c r="AA379" s="39"/>
      <c r="AB379" s="39"/>
      <c r="AC379" s="39"/>
      <c r="AD379" s="39"/>
      <c r="AE379" s="39"/>
      <c r="AT379" s="18" t="s">
        <v>417</v>
      </c>
      <c r="AU379" s="18" t="s">
        <v>86</v>
      </c>
    </row>
    <row r="380" s="2" customFormat="1">
      <c r="A380" s="39"/>
      <c r="B380" s="40"/>
      <c r="C380" s="41"/>
      <c r="D380" s="230" t="s">
        <v>722</v>
      </c>
      <c r="E380" s="41"/>
      <c r="F380" s="268" t="s">
        <v>757</v>
      </c>
      <c r="G380" s="41"/>
      <c r="H380" s="41"/>
      <c r="I380" s="156"/>
      <c r="J380" s="41"/>
      <c r="K380" s="41"/>
      <c r="L380" s="45"/>
      <c r="M380" s="232"/>
      <c r="N380" s="233"/>
      <c r="O380" s="92"/>
      <c r="P380" s="92"/>
      <c r="Q380" s="92"/>
      <c r="R380" s="92"/>
      <c r="S380" s="92"/>
      <c r="T380" s="93"/>
      <c r="U380" s="39"/>
      <c r="V380" s="39"/>
      <c r="W380" s="39"/>
      <c r="X380" s="39"/>
      <c r="Y380" s="39"/>
      <c r="Z380" s="39"/>
      <c r="AA380" s="39"/>
      <c r="AB380" s="39"/>
      <c r="AC380" s="39"/>
      <c r="AD380" s="39"/>
      <c r="AE380" s="39"/>
      <c r="AT380" s="18" t="s">
        <v>722</v>
      </c>
      <c r="AU380" s="18" t="s">
        <v>86</v>
      </c>
    </row>
    <row r="381" s="2" customFormat="1" ht="21.75" customHeight="1">
      <c r="A381" s="39"/>
      <c r="B381" s="40"/>
      <c r="C381" s="216" t="s">
        <v>969</v>
      </c>
      <c r="D381" s="216" t="s">
        <v>409</v>
      </c>
      <c r="E381" s="217" t="s">
        <v>970</v>
      </c>
      <c r="F381" s="218" t="s">
        <v>971</v>
      </c>
      <c r="G381" s="219" t="s">
        <v>509</v>
      </c>
      <c r="H381" s="220">
        <v>1</v>
      </c>
      <c r="I381" s="221"/>
      <c r="J381" s="222">
        <f>ROUND(I381*H381,2)</f>
        <v>0</v>
      </c>
      <c r="K381" s="218" t="s">
        <v>720</v>
      </c>
      <c r="L381" s="223"/>
      <c r="M381" s="224" t="s">
        <v>1</v>
      </c>
      <c r="N381" s="225" t="s">
        <v>41</v>
      </c>
      <c r="O381" s="92"/>
      <c r="P381" s="226">
        <f>O381*H381</f>
        <v>0</v>
      </c>
      <c r="Q381" s="226">
        <v>0</v>
      </c>
      <c r="R381" s="226">
        <f>Q381*H381</f>
        <v>0</v>
      </c>
      <c r="S381" s="226">
        <v>0</v>
      </c>
      <c r="T381" s="227">
        <f>S381*H381</f>
        <v>0</v>
      </c>
      <c r="U381" s="39"/>
      <c r="V381" s="39"/>
      <c r="W381" s="39"/>
      <c r="X381" s="39"/>
      <c r="Y381" s="39"/>
      <c r="Z381" s="39"/>
      <c r="AA381" s="39"/>
      <c r="AB381" s="39"/>
      <c r="AC381" s="39"/>
      <c r="AD381" s="39"/>
      <c r="AE381" s="39"/>
      <c r="AR381" s="228" t="s">
        <v>908</v>
      </c>
      <c r="AT381" s="228" t="s">
        <v>409</v>
      </c>
      <c r="AU381" s="228" t="s">
        <v>86</v>
      </c>
      <c r="AY381" s="18" t="s">
        <v>414</v>
      </c>
      <c r="BE381" s="229">
        <f>IF(N381="základní",J381,0)</f>
        <v>0</v>
      </c>
      <c r="BF381" s="229">
        <f>IF(N381="snížená",J381,0)</f>
        <v>0</v>
      </c>
      <c r="BG381" s="229">
        <f>IF(N381="zákl. přenesená",J381,0)</f>
        <v>0</v>
      </c>
      <c r="BH381" s="229">
        <f>IF(N381="sníž. přenesená",J381,0)</f>
        <v>0</v>
      </c>
      <c r="BI381" s="229">
        <f>IF(N381="nulová",J381,0)</f>
        <v>0</v>
      </c>
      <c r="BJ381" s="18" t="s">
        <v>84</v>
      </c>
      <c r="BK381" s="229">
        <f>ROUND(I381*H381,2)</f>
        <v>0</v>
      </c>
      <c r="BL381" s="18" t="s">
        <v>470</v>
      </c>
      <c r="BM381" s="228" t="s">
        <v>972</v>
      </c>
    </row>
    <row r="382" s="2" customFormat="1">
      <c r="A382" s="39"/>
      <c r="B382" s="40"/>
      <c r="C382" s="41"/>
      <c r="D382" s="230" t="s">
        <v>417</v>
      </c>
      <c r="E382" s="41"/>
      <c r="F382" s="231" t="s">
        <v>971</v>
      </c>
      <c r="G382" s="41"/>
      <c r="H382" s="41"/>
      <c r="I382" s="156"/>
      <c r="J382" s="41"/>
      <c r="K382" s="41"/>
      <c r="L382" s="45"/>
      <c r="M382" s="232"/>
      <c r="N382" s="233"/>
      <c r="O382" s="92"/>
      <c r="P382" s="92"/>
      <c r="Q382" s="92"/>
      <c r="R382" s="92"/>
      <c r="S382" s="92"/>
      <c r="T382" s="93"/>
      <c r="U382" s="39"/>
      <c r="V382" s="39"/>
      <c r="W382" s="39"/>
      <c r="X382" s="39"/>
      <c r="Y382" s="39"/>
      <c r="Z382" s="39"/>
      <c r="AA382" s="39"/>
      <c r="AB382" s="39"/>
      <c r="AC382" s="39"/>
      <c r="AD382" s="39"/>
      <c r="AE382" s="39"/>
      <c r="AT382" s="18" t="s">
        <v>417</v>
      </c>
      <c r="AU382" s="18" t="s">
        <v>86</v>
      </c>
    </row>
    <row r="383" s="2" customFormat="1">
      <c r="A383" s="39"/>
      <c r="B383" s="40"/>
      <c r="C383" s="41"/>
      <c r="D383" s="230" t="s">
        <v>722</v>
      </c>
      <c r="E383" s="41"/>
      <c r="F383" s="268" t="s">
        <v>757</v>
      </c>
      <c r="G383" s="41"/>
      <c r="H383" s="41"/>
      <c r="I383" s="156"/>
      <c r="J383" s="41"/>
      <c r="K383" s="41"/>
      <c r="L383" s="45"/>
      <c r="M383" s="232"/>
      <c r="N383" s="233"/>
      <c r="O383" s="92"/>
      <c r="P383" s="92"/>
      <c r="Q383" s="92"/>
      <c r="R383" s="92"/>
      <c r="S383" s="92"/>
      <c r="T383" s="93"/>
      <c r="U383" s="39"/>
      <c r="V383" s="39"/>
      <c r="W383" s="39"/>
      <c r="X383" s="39"/>
      <c r="Y383" s="39"/>
      <c r="Z383" s="39"/>
      <c r="AA383" s="39"/>
      <c r="AB383" s="39"/>
      <c r="AC383" s="39"/>
      <c r="AD383" s="39"/>
      <c r="AE383" s="39"/>
      <c r="AT383" s="18" t="s">
        <v>722</v>
      </c>
      <c r="AU383" s="18" t="s">
        <v>86</v>
      </c>
    </row>
    <row r="384" s="13" customFormat="1">
      <c r="A384" s="13"/>
      <c r="B384" s="277"/>
      <c r="C384" s="278"/>
      <c r="D384" s="230" t="s">
        <v>758</v>
      </c>
      <c r="E384" s="279" t="s">
        <v>1</v>
      </c>
      <c r="F384" s="280" t="s">
        <v>956</v>
      </c>
      <c r="G384" s="278"/>
      <c r="H384" s="281">
        <v>1</v>
      </c>
      <c r="I384" s="282"/>
      <c r="J384" s="278"/>
      <c r="K384" s="278"/>
      <c r="L384" s="283"/>
      <c r="M384" s="284"/>
      <c r="N384" s="285"/>
      <c r="O384" s="285"/>
      <c r="P384" s="285"/>
      <c r="Q384" s="285"/>
      <c r="R384" s="285"/>
      <c r="S384" s="285"/>
      <c r="T384" s="286"/>
      <c r="U384" s="13"/>
      <c r="V384" s="13"/>
      <c r="W384" s="13"/>
      <c r="X384" s="13"/>
      <c r="Y384" s="13"/>
      <c r="Z384" s="13"/>
      <c r="AA384" s="13"/>
      <c r="AB384" s="13"/>
      <c r="AC384" s="13"/>
      <c r="AD384" s="13"/>
      <c r="AE384" s="13"/>
      <c r="AT384" s="287" t="s">
        <v>758</v>
      </c>
      <c r="AU384" s="287" t="s">
        <v>86</v>
      </c>
      <c r="AV384" s="13" t="s">
        <v>86</v>
      </c>
      <c r="AW384" s="13" t="s">
        <v>33</v>
      </c>
      <c r="AX384" s="13" t="s">
        <v>76</v>
      </c>
      <c r="AY384" s="287" t="s">
        <v>414</v>
      </c>
    </row>
    <row r="385" s="14" customFormat="1">
      <c r="A385" s="14"/>
      <c r="B385" s="288"/>
      <c r="C385" s="289"/>
      <c r="D385" s="230" t="s">
        <v>758</v>
      </c>
      <c r="E385" s="290" t="s">
        <v>1</v>
      </c>
      <c r="F385" s="291" t="s">
        <v>760</v>
      </c>
      <c r="G385" s="289"/>
      <c r="H385" s="292">
        <v>1</v>
      </c>
      <c r="I385" s="293"/>
      <c r="J385" s="289"/>
      <c r="K385" s="289"/>
      <c r="L385" s="294"/>
      <c r="M385" s="295"/>
      <c r="N385" s="296"/>
      <c r="O385" s="296"/>
      <c r="P385" s="296"/>
      <c r="Q385" s="296"/>
      <c r="R385" s="296"/>
      <c r="S385" s="296"/>
      <c r="T385" s="297"/>
      <c r="U385" s="14"/>
      <c r="V385" s="14"/>
      <c r="W385" s="14"/>
      <c r="X385" s="14"/>
      <c r="Y385" s="14"/>
      <c r="Z385" s="14"/>
      <c r="AA385" s="14"/>
      <c r="AB385" s="14"/>
      <c r="AC385" s="14"/>
      <c r="AD385" s="14"/>
      <c r="AE385" s="14"/>
      <c r="AT385" s="298" t="s">
        <v>758</v>
      </c>
      <c r="AU385" s="298" t="s">
        <v>86</v>
      </c>
      <c r="AV385" s="14" t="s">
        <v>415</v>
      </c>
      <c r="AW385" s="14" t="s">
        <v>33</v>
      </c>
      <c r="AX385" s="14" t="s">
        <v>84</v>
      </c>
      <c r="AY385" s="298" t="s">
        <v>414</v>
      </c>
    </row>
    <row r="386" s="2" customFormat="1" ht="21.75" customHeight="1">
      <c r="A386" s="39"/>
      <c r="B386" s="40"/>
      <c r="C386" s="234" t="s">
        <v>973</v>
      </c>
      <c r="D386" s="234" t="s">
        <v>443</v>
      </c>
      <c r="E386" s="235" t="s">
        <v>974</v>
      </c>
      <c r="F386" s="236" t="s">
        <v>975</v>
      </c>
      <c r="G386" s="237" t="s">
        <v>509</v>
      </c>
      <c r="H386" s="238">
        <v>1</v>
      </c>
      <c r="I386" s="239"/>
      <c r="J386" s="240">
        <f>ROUND(I386*H386,2)</f>
        <v>0</v>
      </c>
      <c r="K386" s="236" t="s">
        <v>720</v>
      </c>
      <c r="L386" s="45"/>
      <c r="M386" s="241" t="s">
        <v>1</v>
      </c>
      <c r="N386" s="242" t="s">
        <v>41</v>
      </c>
      <c r="O386" s="92"/>
      <c r="P386" s="226">
        <f>O386*H386</f>
        <v>0</v>
      </c>
      <c r="Q386" s="226">
        <v>0</v>
      </c>
      <c r="R386" s="226">
        <f>Q386*H386</f>
        <v>0</v>
      </c>
      <c r="S386" s="226">
        <v>0</v>
      </c>
      <c r="T386" s="227">
        <f>S386*H386</f>
        <v>0</v>
      </c>
      <c r="U386" s="39"/>
      <c r="V386" s="39"/>
      <c r="W386" s="39"/>
      <c r="X386" s="39"/>
      <c r="Y386" s="39"/>
      <c r="Z386" s="39"/>
      <c r="AA386" s="39"/>
      <c r="AB386" s="39"/>
      <c r="AC386" s="39"/>
      <c r="AD386" s="39"/>
      <c r="AE386" s="39"/>
      <c r="AR386" s="228" t="s">
        <v>470</v>
      </c>
      <c r="AT386" s="228" t="s">
        <v>443</v>
      </c>
      <c r="AU386" s="228" t="s">
        <v>86</v>
      </c>
      <c r="AY386" s="18" t="s">
        <v>414</v>
      </c>
      <c r="BE386" s="229">
        <f>IF(N386="základní",J386,0)</f>
        <v>0</v>
      </c>
      <c r="BF386" s="229">
        <f>IF(N386="snížená",J386,0)</f>
        <v>0</v>
      </c>
      <c r="BG386" s="229">
        <f>IF(N386="zákl. přenesená",J386,0)</f>
        <v>0</v>
      </c>
      <c r="BH386" s="229">
        <f>IF(N386="sníž. přenesená",J386,0)</f>
        <v>0</v>
      </c>
      <c r="BI386" s="229">
        <f>IF(N386="nulová",J386,0)</f>
        <v>0</v>
      </c>
      <c r="BJ386" s="18" t="s">
        <v>84</v>
      </c>
      <c r="BK386" s="229">
        <f>ROUND(I386*H386,2)</f>
        <v>0</v>
      </c>
      <c r="BL386" s="18" t="s">
        <v>470</v>
      </c>
      <c r="BM386" s="228" t="s">
        <v>976</v>
      </c>
    </row>
    <row r="387" s="2" customFormat="1">
      <c r="A387" s="39"/>
      <c r="B387" s="40"/>
      <c r="C387" s="41"/>
      <c r="D387" s="230" t="s">
        <v>417</v>
      </c>
      <c r="E387" s="41"/>
      <c r="F387" s="231" t="s">
        <v>975</v>
      </c>
      <c r="G387" s="41"/>
      <c r="H387" s="41"/>
      <c r="I387" s="156"/>
      <c r="J387" s="41"/>
      <c r="K387" s="41"/>
      <c r="L387" s="45"/>
      <c r="M387" s="232"/>
      <c r="N387" s="233"/>
      <c r="O387" s="92"/>
      <c r="P387" s="92"/>
      <c r="Q387" s="92"/>
      <c r="R387" s="92"/>
      <c r="S387" s="92"/>
      <c r="T387" s="93"/>
      <c r="U387" s="39"/>
      <c r="V387" s="39"/>
      <c r="W387" s="39"/>
      <c r="X387" s="39"/>
      <c r="Y387" s="39"/>
      <c r="Z387" s="39"/>
      <c r="AA387" s="39"/>
      <c r="AB387" s="39"/>
      <c r="AC387" s="39"/>
      <c r="AD387" s="39"/>
      <c r="AE387" s="39"/>
      <c r="AT387" s="18" t="s">
        <v>417</v>
      </c>
      <c r="AU387" s="18" t="s">
        <v>86</v>
      </c>
    </row>
    <row r="388" s="2" customFormat="1">
      <c r="A388" s="39"/>
      <c r="B388" s="40"/>
      <c r="C388" s="41"/>
      <c r="D388" s="230" t="s">
        <v>722</v>
      </c>
      <c r="E388" s="41"/>
      <c r="F388" s="268" t="s">
        <v>757</v>
      </c>
      <c r="G388" s="41"/>
      <c r="H388" s="41"/>
      <c r="I388" s="156"/>
      <c r="J388" s="41"/>
      <c r="K388" s="41"/>
      <c r="L388" s="45"/>
      <c r="M388" s="232"/>
      <c r="N388" s="233"/>
      <c r="O388" s="92"/>
      <c r="P388" s="92"/>
      <c r="Q388" s="92"/>
      <c r="R388" s="92"/>
      <c r="S388" s="92"/>
      <c r="T388" s="93"/>
      <c r="U388" s="39"/>
      <c r="V388" s="39"/>
      <c r="W388" s="39"/>
      <c r="X388" s="39"/>
      <c r="Y388" s="39"/>
      <c r="Z388" s="39"/>
      <c r="AA388" s="39"/>
      <c r="AB388" s="39"/>
      <c r="AC388" s="39"/>
      <c r="AD388" s="39"/>
      <c r="AE388" s="39"/>
      <c r="AT388" s="18" t="s">
        <v>722</v>
      </c>
      <c r="AU388" s="18" t="s">
        <v>86</v>
      </c>
    </row>
    <row r="389" s="2" customFormat="1" ht="21.75" customHeight="1">
      <c r="A389" s="39"/>
      <c r="B389" s="40"/>
      <c r="C389" s="216" t="s">
        <v>977</v>
      </c>
      <c r="D389" s="216" t="s">
        <v>409</v>
      </c>
      <c r="E389" s="217" t="s">
        <v>978</v>
      </c>
      <c r="F389" s="218" t="s">
        <v>979</v>
      </c>
      <c r="G389" s="219" t="s">
        <v>509</v>
      </c>
      <c r="H389" s="220">
        <v>1</v>
      </c>
      <c r="I389" s="221"/>
      <c r="J389" s="222">
        <f>ROUND(I389*H389,2)</f>
        <v>0</v>
      </c>
      <c r="K389" s="218" t="s">
        <v>720</v>
      </c>
      <c r="L389" s="223"/>
      <c r="M389" s="224" t="s">
        <v>1</v>
      </c>
      <c r="N389" s="225" t="s">
        <v>41</v>
      </c>
      <c r="O389" s="92"/>
      <c r="P389" s="226">
        <f>O389*H389</f>
        <v>0</v>
      </c>
      <c r="Q389" s="226">
        <v>0</v>
      </c>
      <c r="R389" s="226">
        <f>Q389*H389</f>
        <v>0</v>
      </c>
      <c r="S389" s="226">
        <v>0</v>
      </c>
      <c r="T389" s="227">
        <f>S389*H389</f>
        <v>0</v>
      </c>
      <c r="U389" s="39"/>
      <c r="V389" s="39"/>
      <c r="W389" s="39"/>
      <c r="X389" s="39"/>
      <c r="Y389" s="39"/>
      <c r="Z389" s="39"/>
      <c r="AA389" s="39"/>
      <c r="AB389" s="39"/>
      <c r="AC389" s="39"/>
      <c r="AD389" s="39"/>
      <c r="AE389" s="39"/>
      <c r="AR389" s="228" t="s">
        <v>908</v>
      </c>
      <c r="AT389" s="228" t="s">
        <v>409</v>
      </c>
      <c r="AU389" s="228" t="s">
        <v>86</v>
      </c>
      <c r="AY389" s="18" t="s">
        <v>414</v>
      </c>
      <c r="BE389" s="229">
        <f>IF(N389="základní",J389,0)</f>
        <v>0</v>
      </c>
      <c r="BF389" s="229">
        <f>IF(N389="snížená",J389,0)</f>
        <v>0</v>
      </c>
      <c r="BG389" s="229">
        <f>IF(N389="zákl. přenesená",J389,0)</f>
        <v>0</v>
      </c>
      <c r="BH389" s="229">
        <f>IF(N389="sníž. přenesená",J389,0)</f>
        <v>0</v>
      </c>
      <c r="BI389" s="229">
        <f>IF(N389="nulová",J389,0)</f>
        <v>0</v>
      </c>
      <c r="BJ389" s="18" t="s">
        <v>84</v>
      </c>
      <c r="BK389" s="229">
        <f>ROUND(I389*H389,2)</f>
        <v>0</v>
      </c>
      <c r="BL389" s="18" t="s">
        <v>470</v>
      </c>
      <c r="BM389" s="228" t="s">
        <v>980</v>
      </c>
    </row>
    <row r="390" s="2" customFormat="1">
      <c r="A390" s="39"/>
      <c r="B390" s="40"/>
      <c r="C390" s="41"/>
      <c r="D390" s="230" t="s">
        <v>417</v>
      </c>
      <c r="E390" s="41"/>
      <c r="F390" s="231" t="s">
        <v>979</v>
      </c>
      <c r="G390" s="41"/>
      <c r="H390" s="41"/>
      <c r="I390" s="156"/>
      <c r="J390" s="41"/>
      <c r="K390" s="41"/>
      <c r="L390" s="45"/>
      <c r="M390" s="232"/>
      <c r="N390" s="233"/>
      <c r="O390" s="92"/>
      <c r="P390" s="92"/>
      <c r="Q390" s="92"/>
      <c r="R390" s="92"/>
      <c r="S390" s="92"/>
      <c r="T390" s="93"/>
      <c r="U390" s="39"/>
      <c r="V390" s="39"/>
      <c r="W390" s="39"/>
      <c r="X390" s="39"/>
      <c r="Y390" s="39"/>
      <c r="Z390" s="39"/>
      <c r="AA390" s="39"/>
      <c r="AB390" s="39"/>
      <c r="AC390" s="39"/>
      <c r="AD390" s="39"/>
      <c r="AE390" s="39"/>
      <c r="AT390" s="18" t="s">
        <v>417</v>
      </c>
      <c r="AU390" s="18" t="s">
        <v>86</v>
      </c>
    </row>
    <row r="391" s="2" customFormat="1">
      <c r="A391" s="39"/>
      <c r="B391" s="40"/>
      <c r="C391" s="41"/>
      <c r="D391" s="230" t="s">
        <v>722</v>
      </c>
      <c r="E391" s="41"/>
      <c r="F391" s="268" t="s">
        <v>757</v>
      </c>
      <c r="G391" s="41"/>
      <c r="H391" s="41"/>
      <c r="I391" s="156"/>
      <c r="J391" s="41"/>
      <c r="K391" s="41"/>
      <c r="L391" s="45"/>
      <c r="M391" s="232"/>
      <c r="N391" s="233"/>
      <c r="O391" s="92"/>
      <c r="P391" s="92"/>
      <c r="Q391" s="92"/>
      <c r="R391" s="92"/>
      <c r="S391" s="92"/>
      <c r="T391" s="93"/>
      <c r="U391" s="39"/>
      <c r="V391" s="39"/>
      <c r="W391" s="39"/>
      <c r="X391" s="39"/>
      <c r="Y391" s="39"/>
      <c r="Z391" s="39"/>
      <c r="AA391" s="39"/>
      <c r="AB391" s="39"/>
      <c r="AC391" s="39"/>
      <c r="AD391" s="39"/>
      <c r="AE391" s="39"/>
      <c r="AT391" s="18" t="s">
        <v>722</v>
      </c>
      <c r="AU391" s="18" t="s">
        <v>86</v>
      </c>
    </row>
    <row r="392" s="13" customFormat="1">
      <c r="A392" s="13"/>
      <c r="B392" s="277"/>
      <c r="C392" s="278"/>
      <c r="D392" s="230" t="s">
        <v>758</v>
      </c>
      <c r="E392" s="279" t="s">
        <v>1</v>
      </c>
      <c r="F392" s="280" t="s">
        <v>957</v>
      </c>
      <c r="G392" s="278"/>
      <c r="H392" s="281">
        <v>1</v>
      </c>
      <c r="I392" s="282"/>
      <c r="J392" s="278"/>
      <c r="K392" s="278"/>
      <c r="L392" s="283"/>
      <c r="M392" s="284"/>
      <c r="N392" s="285"/>
      <c r="O392" s="285"/>
      <c r="P392" s="285"/>
      <c r="Q392" s="285"/>
      <c r="R392" s="285"/>
      <c r="S392" s="285"/>
      <c r="T392" s="286"/>
      <c r="U392" s="13"/>
      <c r="V392" s="13"/>
      <c r="W392" s="13"/>
      <c r="X392" s="13"/>
      <c r="Y392" s="13"/>
      <c r="Z392" s="13"/>
      <c r="AA392" s="13"/>
      <c r="AB392" s="13"/>
      <c r="AC392" s="13"/>
      <c r="AD392" s="13"/>
      <c r="AE392" s="13"/>
      <c r="AT392" s="287" t="s">
        <v>758</v>
      </c>
      <c r="AU392" s="287" t="s">
        <v>86</v>
      </c>
      <c r="AV392" s="13" t="s">
        <v>86</v>
      </c>
      <c r="AW392" s="13" t="s">
        <v>33</v>
      </c>
      <c r="AX392" s="13" t="s">
        <v>76</v>
      </c>
      <c r="AY392" s="287" t="s">
        <v>414</v>
      </c>
    </row>
    <row r="393" s="14" customFormat="1">
      <c r="A393" s="14"/>
      <c r="B393" s="288"/>
      <c r="C393" s="289"/>
      <c r="D393" s="230" t="s">
        <v>758</v>
      </c>
      <c r="E393" s="290" t="s">
        <v>1</v>
      </c>
      <c r="F393" s="291" t="s">
        <v>760</v>
      </c>
      <c r="G393" s="289"/>
      <c r="H393" s="292">
        <v>1</v>
      </c>
      <c r="I393" s="293"/>
      <c r="J393" s="289"/>
      <c r="K393" s="289"/>
      <c r="L393" s="294"/>
      <c r="M393" s="295"/>
      <c r="N393" s="296"/>
      <c r="O393" s="296"/>
      <c r="P393" s="296"/>
      <c r="Q393" s="296"/>
      <c r="R393" s="296"/>
      <c r="S393" s="296"/>
      <c r="T393" s="297"/>
      <c r="U393" s="14"/>
      <c r="V393" s="14"/>
      <c r="W393" s="14"/>
      <c r="X393" s="14"/>
      <c r="Y393" s="14"/>
      <c r="Z393" s="14"/>
      <c r="AA393" s="14"/>
      <c r="AB393" s="14"/>
      <c r="AC393" s="14"/>
      <c r="AD393" s="14"/>
      <c r="AE393" s="14"/>
      <c r="AT393" s="298" t="s">
        <v>758</v>
      </c>
      <c r="AU393" s="298" t="s">
        <v>86</v>
      </c>
      <c r="AV393" s="14" t="s">
        <v>415</v>
      </c>
      <c r="AW393" s="14" t="s">
        <v>33</v>
      </c>
      <c r="AX393" s="14" t="s">
        <v>84</v>
      </c>
      <c r="AY393" s="298" t="s">
        <v>414</v>
      </c>
    </row>
    <row r="394" s="2" customFormat="1" ht="21.75" customHeight="1">
      <c r="A394" s="39"/>
      <c r="B394" s="40"/>
      <c r="C394" s="234" t="s">
        <v>981</v>
      </c>
      <c r="D394" s="234" t="s">
        <v>443</v>
      </c>
      <c r="E394" s="235" t="s">
        <v>982</v>
      </c>
      <c r="F394" s="236" t="s">
        <v>983</v>
      </c>
      <c r="G394" s="237" t="s">
        <v>984</v>
      </c>
      <c r="H394" s="238">
        <v>5</v>
      </c>
      <c r="I394" s="239"/>
      <c r="J394" s="240">
        <f>ROUND(I394*H394,2)</f>
        <v>0</v>
      </c>
      <c r="K394" s="236" t="s">
        <v>720</v>
      </c>
      <c r="L394" s="45"/>
      <c r="M394" s="241" t="s">
        <v>1</v>
      </c>
      <c r="N394" s="242" t="s">
        <v>41</v>
      </c>
      <c r="O394" s="92"/>
      <c r="P394" s="226">
        <f>O394*H394</f>
        <v>0</v>
      </c>
      <c r="Q394" s="226">
        <v>0</v>
      </c>
      <c r="R394" s="226">
        <f>Q394*H394</f>
        <v>0</v>
      </c>
      <c r="S394" s="226">
        <v>0</v>
      </c>
      <c r="T394" s="227">
        <f>S394*H394</f>
        <v>0</v>
      </c>
      <c r="U394" s="39"/>
      <c r="V394" s="39"/>
      <c r="W394" s="39"/>
      <c r="X394" s="39"/>
      <c r="Y394" s="39"/>
      <c r="Z394" s="39"/>
      <c r="AA394" s="39"/>
      <c r="AB394" s="39"/>
      <c r="AC394" s="39"/>
      <c r="AD394" s="39"/>
      <c r="AE394" s="39"/>
      <c r="AR394" s="228" t="s">
        <v>470</v>
      </c>
      <c r="AT394" s="228" t="s">
        <v>443</v>
      </c>
      <c r="AU394" s="228" t="s">
        <v>86</v>
      </c>
      <c r="AY394" s="18" t="s">
        <v>414</v>
      </c>
      <c r="BE394" s="229">
        <f>IF(N394="základní",J394,0)</f>
        <v>0</v>
      </c>
      <c r="BF394" s="229">
        <f>IF(N394="snížená",J394,0)</f>
        <v>0</v>
      </c>
      <c r="BG394" s="229">
        <f>IF(N394="zákl. přenesená",J394,0)</f>
        <v>0</v>
      </c>
      <c r="BH394" s="229">
        <f>IF(N394="sníž. přenesená",J394,0)</f>
        <v>0</v>
      </c>
      <c r="BI394" s="229">
        <f>IF(N394="nulová",J394,0)</f>
        <v>0</v>
      </c>
      <c r="BJ394" s="18" t="s">
        <v>84</v>
      </c>
      <c r="BK394" s="229">
        <f>ROUND(I394*H394,2)</f>
        <v>0</v>
      </c>
      <c r="BL394" s="18" t="s">
        <v>470</v>
      </c>
      <c r="BM394" s="228" t="s">
        <v>985</v>
      </c>
    </row>
    <row r="395" s="2" customFormat="1">
      <c r="A395" s="39"/>
      <c r="B395" s="40"/>
      <c r="C395" s="41"/>
      <c r="D395" s="230" t="s">
        <v>417</v>
      </c>
      <c r="E395" s="41"/>
      <c r="F395" s="231" t="s">
        <v>983</v>
      </c>
      <c r="G395" s="41"/>
      <c r="H395" s="41"/>
      <c r="I395" s="156"/>
      <c r="J395" s="41"/>
      <c r="K395" s="41"/>
      <c r="L395" s="45"/>
      <c r="M395" s="232"/>
      <c r="N395" s="233"/>
      <c r="O395" s="92"/>
      <c r="P395" s="92"/>
      <c r="Q395" s="92"/>
      <c r="R395" s="92"/>
      <c r="S395" s="92"/>
      <c r="T395" s="93"/>
      <c r="U395" s="39"/>
      <c r="V395" s="39"/>
      <c r="W395" s="39"/>
      <c r="X395" s="39"/>
      <c r="Y395" s="39"/>
      <c r="Z395" s="39"/>
      <c r="AA395" s="39"/>
      <c r="AB395" s="39"/>
      <c r="AC395" s="39"/>
      <c r="AD395" s="39"/>
      <c r="AE395" s="39"/>
      <c r="AT395" s="18" t="s">
        <v>417</v>
      </c>
      <c r="AU395" s="18" t="s">
        <v>86</v>
      </c>
    </row>
    <row r="396" s="2" customFormat="1">
      <c r="A396" s="39"/>
      <c r="B396" s="40"/>
      <c r="C396" s="41"/>
      <c r="D396" s="230" t="s">
        <v>722</v>
      </c>
      <c r="E396" s="41"/>
      <c r="F396" s="268" t="s">
        <v>757</v>
      </c>
      <c r="G396" s="41"/>
      <c r="H396" s="41"/>
      <c r="I396" s="156"/>
      <c r="J396" s="41"/>
      <c r="K396" s="41"/>
      <c r="L396" s="45"/>
      <c r="M396" s="232"/>
      <c r="N396" s="233"/>
      <c r="O396" s="92"/>
      <c r="P396" s="92"/>
      <c r="Q396" s="92"/>
      <c r="R396" s="92"/>
      <c r="S396" s="92"/>
      <c r="T396" s="93"/>
      <c r="U396" s="39"/>
      <c r="V396" s="39"/>
      <c r="W396" s="39"/>
      <c r="X396" s="39"/>
      <c r="Y396" s="39"/>
      <c r="Z396" s="39"/>
      <c r="AA396" s="39"/>
      <c r="AB396" s="39"/>
      <c r="AC396" s="39"/>
      <c r="AD396" s="39"/>
      <c r="AE396" s="39"/>
      <c r="AT396" s="18" t="s">
        <v>722</v>
      </c>
      <c r="AU396" s="18" t="s">
        <v>86</v>
      </c>
    </row>
    <row r="397" s="13" customFormat="1">
      <c r="A397" s="13"/>
      <c r="B397" s="277"/>
      <c r="C397" s="278"/>
      <c r="D397" s="230" t="s">
        <v>758</v>
      </c>
      <c r="E397" s="279" t="s">
        <v>1</v>
      </c>
      <c r="F397" s="280" t="s">
        <v>986</v>
      </c>
      <c r="G397" s="278"/>
      <c r="H397" s="281">
        <v>5</v>
      </c>
      <c r="I397" s="282"/>
      <c r="J397" s="278"/>
      <c r="K397" s="278"/>
      <c r="L397" s="283"/>
      <c r="M397" s="284"/>
      <c r="N397" s="285"/>
      <c r="O397" s="285"/>
      <c r="P397" s="285"/>
      <c r="Q397" s="285"/>
      <c r="R397" s="285"/>
      <c r="S397" s="285"/>
      <c r="T397" s="286"/>
      <c r="U397" s="13"/>
      <c r="V397" s="13"/>
      <c r="W397" s="13"/>
      <c r="X397" s="13"/>
      <c r="Y397" s="13"/>
      <c r="Z397" s="13"/>
      <c r="AA397" s="13"/>
      <c r="AB397" s="13"/>
      <c r="AC397" s="13"/>
      <c r="AD397" s="13"/>
      <c r="AE397" s="13"/>
      <c r="AT397" s="287" t="s">
        <v>758</v>
      </c>
      <c r="AU397" s="287" t="s">
        <v>86</v>
      </c>
      <c r="AV397" s="13" t="s">
        <v>86</v>
      </c>
      <c r="AW397" s="13" t="s">
        <v>33</v>
      </c>
      <c r="AX397" s="13" t="s">
        <v>76</v>
      </c>
      <c r="AY397" s="287" t="s">
        <v>414</v>
      </c>
    </row>
    <row r="398" s="14" customFormat="1">
      <c r="A398" s="14"/>
      <c r="B398" s="288"/>
      <c r="C398" s="289"/>
      <c r="D398" s="230" t="s">
        <v>758</v>
      </c>
      <c r="E398" s="290" t="s">
        <v>1</v>
      </c>
      <c r="F398" s="291" t="s">
        <v>760</v>
      </c>
      <c r="G398" s="289"/>
      <c r="H398" s="292">
        <v>5</v>
      </c>
      <c r="I398" s="293"/>
      <c r="J398" s="289"/>
      <c r="K398" s="289"/>
      <c r="L398" s="294"/>
      <c r="M398" s="295"/>
      <c r="N398" s="296"/>
      <c r="O398" s="296"/>
      <c r="P398" s="296"/>
      <c r="Q398" s="296"/>
      <c r="R398" s="296"/>
      <c r="S398" s="296"/>
      <c r="T398" s="297"/>
      <c r="U398" s="14"/>
      <c r="V398" s="14"/>
      <c r="W398" s="14"/>
      <c r="X398" s="14"/>
      <c r="Y398" s="14"/>
      <c r="Z398" s="14"/>
      <c r="AA398" s="14"/>
      <c r="AB398" s="14"/>
      <c r="AC398" s="14"/>
      <c r="AD398" s="14"/>
      <c r="AE398" s="14"/>
      <c r="AT398" s="298" t="s">
        <v>758</v>
      </c>
      <c r="AU398" s="298" t="s">
        <v>86</v>
      </c>
      <c r="AV398" s="14" t="s">
        <v>415</v>
      </c>
      <c r="AW398" s="14" t="s">
        <v>33</v>
      </c>
      <c r="AX398" s="14" t="s">
        <v>84</v>
      </c>
      <c r="AY398" s="298" t="s">
        <v>414</v>
      </c>
    </row>
    <row r="399" s="2" customFormat="1" ht="21.75" customHeight="1">
      <c r="A399" s="39"/>
      <c r="B399" s="40"/>
      <c r="C399" s="216" t="s">
        <v>987</v>
      </c>
      <c r="D399" s="216" t="s">
        <v>409</v>
      </c>
      <c r="E399" s="217" t="s">
        <v>988</v>
      </c>
      <c r="F399" s="218" t="s">
        <v>989</v>
      </c>
      <c r="G399" s="219" t="s">
        <v>897</v>
      </c>
      <c r="H399" s="220">
        <v>0.0050000000000000001</v>
      </c>
      <c r="I399" s="221"/>
      <c r="J399" s="222">
        <f>ROUND(I399*H399,2)</f>
        <v>0</v>
      </c>
      <c r="K399" s="218" t="s">
        <v>720</v>
      </c>
      <c r="L399" s="223"/>
      <c r="M399" s="224" t="s">
        <v>1</v>
      </c>
      <c r="N399" s="225" t="s">
        <v>41</v>
      </c>
      <c r="O399" s="92"/>
      <c r="P399" s="226">
        <f>O399*H399</f>
        <v>0</v>
      </c>
      <c r="Q399" s="226">
        <v>0</v>
      </c>
      <c r="R399" s="226">
        <f>Q399*H399</f>
        <v>0</v>
      </c>
      <c r="S399" s="226">
        <v>0</v>
      </c>
      <c r="T399" s="227">
        <f>S399*H399</f>
        <v>0</v>
      </c>
      <c r="U399" s="39"/>
      <c r="V399" s="39"/>
      <c r="W399" s="39"/>
      <c r="X399" s="39"/>
      <c r="Y399" s="39"/>
      <c r="Z399" s="39"/>
      <c r="AA399" s="39"/>
      <c r="AB399" s="39"/>
      <c r="AC399" s="39"/>
      <c r="AD399" s="39"/>
      <c r="AE399" s="39"/>
      <c r="AR399" s="228" t="s">
        <v>908</v>
      </c>
      <c r="AT399" s="228" t="s">
        <v>409</v>
      </c>
      <c r="AU399" s="228" t="s">
        <v>86</v>
      </c>
      <c r="AY399" s="18" t="s">
        <v>414</v>
      </c>
      <c r="BE399" s="229">
        <f>IF(N399="základní",J399,0)</f>
        <v>0</v>
      </c>
      <c r="BF399" s="229">
        <f>IF(N399="snížená",J399,0)</f>
        <v>0</v>
      </c>
      <c r="BG399" s="229">
        <f>IF(N399="zákl. přenesená",J399,0)</f>
        <v>0</v>
      </c>
      <c r="BH399" s="229">
        <f>IF(N399="sníž. přenesená",J399,0)</f>
        <v>0</v>
      </c>
      <c r="BI399" s="229">
        <f>IF(N399="nulová",J399,0)</f>
        <v>0</v>
      </c>
      <c r="BJ399" s="18" t="s">
        <v>84</v>
      </c>
      <c r="BK399" s="229">
        <f>ROUND(I399*H399,2)</f>
        <v>0</v>
      </c>
      <c r="BL399" s="18" t="s">
        <v>470</v>
      </c>
      <c r="BM399" s="228" t="s">
        <v>990</v>
      </c>
    </row>
    <row r="400" s="2" customFormat="1">
      <c r="A400" s="39"/>
      <c r="B400" s="40"/>
      <c r="C400" s="41"/>
      <c r="D400" s="230" t="s">
        <v>417</v>
      </c>
      <c r="E400" s="41"/>
      <c r="F400" s="231" t="s">
        <v>989</v>
      </c>
      <c r="G400" s="41"/>
      <c r="H400" s="41"/>
      <c r="I400" s="156"/>
      <c r="J400" s="41"/>
      <c r="K400" s="41"/>
      <c r="L400" s="45"/>
      <c r="M400" s="232"/>
      <c r="N400" s="233"/>
      <c r="O400" s="92"/>
      <c r="P400" s="92"/>
      <c r="Q400" s="92"/>
      <c r="R400" s="92"/>
      <c r="S400" s="92"/>
      <c r="T400" s="93"/>
      <c r="U400" s="39"/>
      <c r="V400" s="39"/>
      <c r="W400" s="39"/>
      <c r="X400" s="39"/>
      <c r="Y400" s="39"/>
      <c r="Z400" s="39"/>
      <c r="AA400" s="39"/>
      <c r="AB400" s="39"/>
      <c r="AC400" s="39"/>
      <c r="AD400" s="39"/>
      <c r="AE400" s="39"/>
      <c r="AT400" s="18" t="s">
        <v>417</v>
      </c>
      <c r="AU400" s="18" t="s">
        <v>86</v>
      </c>
    </row>
    <row r="401" s="2" customFormat="1">
      <c r="A401" s="39"/>
      <c r="B401" s="40"/>
      <c r="C401" s="41"/>
      <c r="D401" s="230" t="s">
        <v>722</v>
      </c>
      <c r="E401" s="41"/>
      <c r="F401" s="268" t="s">
        <v>757</v>
      </c>
      <c r="G401" s="41"/>
      <c r="H401" s="41"/>
      <c r="I401" s="156"/>
      <c r="J401" s="41"/>
      <c r="K401" s="41"/>
      <c r="L401" s="45"/>
      <c r="M401" s="232"/>
      <c r="N401" s="233"/>
      <c r="O401" s="92"/>
      <c r="P401" s="92"/>
      <c r="Q401" s="92"/>
      <c r="R401" s="92"/>
      <c r="S401" s="92"/>
      <c r="T401" s="93"/>
      <c r="U401" s="39"/>
      <c r="V401" s="39"/>
      <c r="W401" s="39"/>
      <c r="X401" s="39"/>
      <c r="Y401" s="39"/>
      <c r="Z401" s="39"/>
      <c r="AA401" s="39"/>
      <c r="AB401" s="39"/>
      <c r="AC401" s="39"/>
      <c r="AD401" s="39"/>
      <c r="AE401" s="39"/>
      <c r="AT401" s="18" t="s">
        <v>722</v>
      </c>
      <c r="AU401" s="18" t="s">
        <v>86</v>
      </c>
    </row>
    <row r="402" s="15" customFormat="1">
      <c r="A402" s="15"/>
      <c r="B402" s="299"/>
      <c r="C402" s="300"/>
      <c r="D402" s="230" t="s">
        <v>758</v>
      </c>
      <c r="E402" s="301" t="s">
        <v>1</v>
      </c>
      <c r="F402" s="302" t="s">
        <v>991</v>
      </c>
      <c r="G402" s="300"/>
      <c r="H402" s="301" t="s">
        <v>1</v>
      </c>
      <c r="I402" s="303"/>
      <c r="J402" s="300"/>
      <c r="K402" s="300"/>
      <c r="L402" s="304"/>
      <c r="M402" s="305"/>
      <c r="N402" s="306"/>
      <c r="O402" s="306"/>
      <c r="P402" s="306"/>
      <c r="Q402" s="306"/>
      <c r="R402" s="306"/>
      <c r="S402" s="306"/>
      <c r="T402" s="307"/>
      <c r="U402" s="15"/>
      <c r="V402" s="15"/>
      <c r="W402" s="15"/>
      <c r="X402" s="15"/>
      <c r="Y402" s="15"/>
      <c r="Z402" s="15"/>
      <c r="AA402" s="15"/>
      <c r="AB402" s="15"/>
      <c r="AC402" s="15"/>
      <c r="AD402" s="15"/>
      <c r="AE402" s="15"/>
      <c r="AT402" s="308" t="s">
        <v>758</v>
      </c>
      <c r="AU402" s="308" t="s">
        <v>86</v>
      </c>
      <c r="AV402" s="15" t="s">
        <v>84</v>
      </c>
      <c r="AW402" s="15" t="s">
        <v>33</v>
      </c>
      <c r="AX402" s="15" t="s">
        <v>76</v>
      </c>
      <c r="AY402" s="308" t="s">
        <v>414</v>
      </c>
    </row>
    <row r="403" s="13" customFormat="1">
      <c r="A403" s="13"/>
      <c r="B403" s="277"/>
      <c r="C403" s="278"/>
      <c r="D403" s="230" t="s">
        <v>758</v>
      </c>
      <c r="E403" s="279" t="s">
        <v>1</v>
      </c>
      <c r="F403" s="280" t="s">
        <v>992</v>
      </c>
      <c r="G403" s="278"/>
      <c r="H403" s="281">
        <v>0.0050000000000000001</v>
      </c>
      <c r="I403" s="282"/>
      <c r="J403" s="278"/>
      <c r="K403" s="278"/>
      <c r="L403" s="283"/>
      <c r="M403" s="284"/>
      <c r="N403" s="285"/>
      <c r="O403" s="285"/>
      <c r="P403" s="285"/>
      <c r="Q403" s="285"/>
      <c r="R403" s="285"/>
      <c r="S403" s="285"/>
      <c r="T403" s="286"/>
      <c r="U403" s="13"/>
      <c r="V403" s="13"/>
      <c r="W403" s="13"/>
      <c r="X403" s="13"/>
      <c r="Y403" s="13"/>
      <c r="Z403" s="13"/>
      <c r="AA403" s="13"/>
      <c r="AB403" s="13"/>
      <c r="AC403" s="13"/>
      <c r="AD403" s="13"/>
      <c r="AE403" s="13"/>
      <c r="AT403" s="287" t="s">
        <v>758</v>
      </c>
      <c r="AU403" s="287" t="s">
        <v>86</v>
      </c>
      <c r="AV403" s="13" t="s">
        <v>86</v>
      </c>
      <c r="AW403" s="13" t="s">
        <v>33</v>
      </c>
      <c r="AX403" s="13" t="s">
        <v>76</v>
      </c>
      <c r="AY403" s="287" t="s">
        <v>414</v>
      </c>
    </row>
    <row r="404" s="14" customFormat="1">
      <c r="A404" s="14"/>
      <c r="B404" s="288"/>
      <c r="C404" s="289"/>
      <c r="D404" s="230" t="s">
        <v>758</v>
      </c>
      <c r="E404" s="290" t="s">
        <v>1</v>
      </c>
      <c r="F404" s="291" t="s">
        <v>760</v>
      </c>
      <c r="G404" s="289"/>
      <c r="H404" s="292">
        <v>0.0050000000000000001</v>
      </c>
      <c r="I404" s="293"/>
      <c r="J404" s="289"/>
      <c r="K404" s="289"/>
      <c r="L404" s="294"/>
      <c r="M404" s="295"/>
      <c r="N404" s="296"/>
      <c r="O404" s="296"/>
      <c r="P404" s="296"/>
      <c r="Q404" s="296"/>
      <c r="R404" s="296"/>
      <c r="S404" s="296"/>
      <c r="T404" s="297"/>
      <c r="U404" s="14"/>
      <c r="V404" s="14"/>
      <c r="W404" s="14"/>
      <c r="X404" s="14"/>
      <c r="Y404" s="14"/>
      <c r="Z404" s="14"/>
      <c r="AA404" s="14"/>
      <c r="AB404" s="14"/>
      <c r="AC404" s="14"/>
      <c r="AD404" s="14"/>
      <c r="AE404" s="14"/>
      <c r="AT404" s="298" t="s">
        <v>758</v>
      </c>
      <c r="AU404" s="298" t="s">
        <v>86</v>
      </c>
      <c r="AV404" s="14" t="s">
        <v>415</v>
      </c>
      <c r="AW404" s="14" t="s">
        <v>33</v>
      </c>
      <c r="AX404" s="14" t="s">
        <v>84</v>
      </c>
      <c r="AY404" s="298" t="s">
        <v>414</v>
      </c>
    </row>
    <row r="405" s="2" customFormat="1" ht="33" customHeight="1">
      <c r="A405" s="39"/>
      <c r="B405" s="40"/>
      <c r="C405" s="234" t="s">
        <v>993</v>
      </c>
      <c r="D405" s="234" t="s">
        <v>443</v>
      </c>
      <c r="E405" s="235" t="s">
        <v>994</v>
      </c>
      <c r="F405" s="236" t="s">
        <v>995</v>
      </c>
      <c r="G405" s="237" t="s">
        <v>961</v>
      </c>
      <c r="H405" s="309"/>
      <c r="I405" s="239"/>
      <c r="J405" s="240">
        <f>ROUND(I405*H405,2)</f>
        <v>0</v>
      </c>
      <c r="K405" s="236" t="s">
        <v>720</v>
      </c>
      <c r="L405" s="45"/>
      <c r="M405" s="241" t="s">
        <v>1</v>
      </c>
      <c r="N405" s="242" t="s">
        <v>41</v>
      </c>
      <c r="O405" s="92"/>
      <c r="P405" s="226">
        <f>O405*H405</f>
        <v>0</v>
      </c>
      <c r="Q405" s="226">
        <v>0</v>
      </c>
      <c r="R405" s="226">
        <f>Q405*H405</f>
        <v>0</v>
      </c>
      <c r="S405" s="226">
        <v>0</v>
      </c>
      <c r="T405" s="227">
        <f>S405*H405</f>
        <v>0</v>
      </c>
      <c r="U405" s="39"/>
      <c r="V405" s="39"/>
      <c r="W405" s="39"/>
      <c r="X405" s="39"/>
      <c r="Y405" s="39"/>
      <c r="Z405" s="39"/>
      <c r="AA405" s="39"/>
      <c r="AB405" s="39"/>
      <c r="AC405" s="39"/>
      <c r="AD405" s="39"/>
      <c r="AE405" s="39"/>
      <c r="AR405" s="228" t="s">
        <v>470</v>
      </c>
      <c r="AT405" s="228" t="s">
        <v>443</v>
      </c>
      <c r="AU405" s="228" t="s">
        <v>86</v>
      </c>
      <c r="AY405" s="18" t="s">
        <v>414</v>
      </c>
      <c r="BE405" s="229">
        <f>IF(N405="základní",J405,0)</f>
        <v>0</v>
      </c>
      <c r="BF405" s="229">
        <f>IF(N405="snížená",J405,0)</f>
        <v>0</v>
      </c>
      <c r="BG405" s="229">
        <f>IF(N405="zákl. přenesená",J405,0)</f>
        <v>0</v>
      </c>
      <c r="BH405" s="229">
        <f>IF(N405="sníž. přenesená",J405,0)</f>
        <v>0</v>
      </c>
      <c r="BI405" s="229">
        <f>IF(N405="nulová",J405,0)</f>
        <v>0</v>
      </c>
      <c r="BJ405" s="18" t="s">
        <v>84</v>
      </c>
      <c r="BK405" s="229">
        <f>ROUND(I405*H405,2)</f>
        <v>0</v>
      </c>
      <c r="BL405" s="18" t="s">
        <v>470</v>
      </c>
      <c r="BM405" s="228" t="s">
        <v>996</v>
      </c>
    </row>
    <row r="406" s="2" customFormat="1">
      <c r="A406" s="39"/>
      <c r="B406" s="40"/>
      <c r="C406" s="41"/>
      <c r="D406" s="230" t="s">
        <v>417</v>
      </c>
      <c r="E406" s="41"/>
      <c r="F406" s="231" t="s">
        <v>995</v>
      </c>
      <c r="G406" s="41"/>
      <c r="H406" s="41"/>
      <c r="I406" s="156"/>
      <c r="J406" s="41"/>
      <c r="K406" s="41"/>
      <c r="L406" s="45"/>
      <c r="M406" s="232"/>
      <c r="N406" s="233"/>
      <c r="O406" s="92"/>
      <c r="P406" s="92"/>
      <c r="Q406" s="92"/>
      <c r="R406" s="92"/>
      <c r="S406" s="92"/>
      <c r="T406" s="93"/>
      <c r="U406" s="39"/>
      <c r="V406" s="39"/>
      <c r="W406" s="39"/>
      <c r="X406" s="39"/>
      <c r="Y406" s="39"/>
      <c r="Z406" s="39"/>
      <c r="AA406" s="39"/>
      <c r="AB406" s="39"/>
      <c r="AC406" s="39"/>
      <c r="AD406" s="39"/>
      <c r="AE406" s="39"/>
      <c r="AT406" s="18" t="s">
        <v>417</v>
      </c>
      <c r="AU406" s="18" t="s">
        <v>86</v>
      </c>
    </row>
    <row r="407" s="2" customFormat="1">
      <c r="A407" s="39"/>
      <c r="B407" s="40"/>
      <c r="C407" s="41"/>
      <c r="D407" s="230" t="s">
        <v>722</v>
      </c>
      <c r="E407" s="41"/>
      <c r="F407" s="268" t="s">
        <v>757</v>
      </c>
      <c r="G407" s="41"/>
      <c r="H407" s="41"/>
      <c r="I407" s="156"/>
      <c r="J407" s="41"/>
      <c r="K407" s="41"/>
      <c r="L407" s="45"/>
      <c r="M407" s="232"/>
      <c r="N407" s="233"/>
      <c r="O407" s="92"/>
      <c r="P407" s="92"/>
      <c r="Q407" s="92"/>
      <c r="R407" s="92"/>
      <c r="S407" s="92"/>
      <c r="T407" s="93"/>
      <c r="U407" s="39"/>
      <c r="V407" s="39"/>
      <c r="W407" s="39"/>
      <c r="X407" s="39"/>
      <c r="Y407" s="39"/>
      <c r="Z407" s="39"/>
      <c r="AA407" s="39"/>
      <c r="AB407" s="39"/>
      <c r="AC407" s="39"/>
      <c r="AD407" s="39"/>
      <c r="AE407" s="39"/>
      <c r="AT407" s="18" t="s">
        <v>722</v>
      </c>
      <c r="AU407" s="18" t="s">
        <v>86</v>
      </c>
    </row>
    <row r="408" s="2" customFormat="1" ht="33" customHeight="1">
      <c r="A408" s="39"/>
      <c r="B408" s="40"/>
      <c r="C408" s="234" t="s">
        <v>997</v>
      </c>
      <c r="D408" s="234" t="s">
        <v>443</v>
      </c>
      <c r="E408" s="235" t="s">
        <v>994</v>
      </c>
      <c r="F408" s="236" t="s">
        <v>995</v>
      </c>
      <c r="G408" s="237" t="s">
        <v>961</v>
      </c>
      <c r="H408" s="309"/>
      <c r="I408" s="239"/>
      <c r="J408" s="240">
        <f>ROUND(I408*H408,2)</f>
        <v>0</v>
      </c>
      <c r="K408" s="236" t="s">
        <v>720</v>
      </c>
      <c r="L408" s="45"/>
      <c r="M408" s="241" t="s">
        <v>1</v>
      </c>
      <c r="N408" s="242" t="s">
        <v>41</v>
      </c>
      <c r="O408" s="92"/>
      <c r="P408" s="226">
        <f>O408*H408</f>
        <v>0</v>
      </c>
      <c r="Q408" s="226">
        <v>0</v>
      </c>
      <c r="R408" s="226">
        <f>Q408*H408</f>
        <v>0</v>
      </c>
      <c r="S408" s="226">
        <v>0</v>
      </c>
      <c r="T408" s="227">
        <f>S408*H408</f>
        <v>0</v>
      </c>
      <c r="U408" s="39"/>
      <c r="V408" s="39"/>
      <c r="W408" s="39"/>
      <c r="X408" s="39"/>
      <c r="Y408" s="39"/>
      <c r="Z408" s="39"/>
      <c r="AA408" s="39"/>
      <c r="AB408" s="39"/>
      <c r="AC408" s="39"/>
      <c r="AD408" s="39"/>
      <c r="AE408" s="39"/>
      <c r="AR408" s="228" t="s">
        <v>470</v>
      </c>
      <c r="AT408" s="228" t="s">
        <v>443</v>
      </c>
      <c r="AU408" s="228" t="s">
        <v>86</v>
      </c>
      <c r="AY408" s="18" t="s">
        <v>414</v>
      </c>
      <c r="BE408" s="229">
        <f>IF(N408="základní",J408,0)</f>
        <v>0</v>
      </c>
      <c r="BF408" s="229">
        <f>IF(N408="snížená",J408,0)</f>
        <v>0</v>
      </c>
      <c r="BG408" s="229">
        <f>IF(N408="zákl. přenesená",J408,0)</f>
        <v>0</v>
      </c>
      <c r="BH408" s="229">
        <f>IF(N408="sníž. přenesená",J408,0)</f>
        <v>0</v>
      </c>
      <c r="BI408" s="229">
        <f>IF(N408="nulová",J408,0)</f>
        <v>0</v>
      </c>
      <c r="BJ408" s="18" t="s">
        <v>84</v>
      </c>
      <c r="BK408" s="229">
        <f>ROUND(I408*H408,2)</f>
        <v>0</v>
      </c>
      <c r="BL408" s="18" t="s">
        <v>470</v>
      </c>
      <c r="BM408" s="228" t="s">
        <v>998</v>
      </c>
    </row>
    <row r="409" s="2" customFormat="1">
      <c r="A409" s="39"/>
      <c r="B409" s="40"/>
      <c r="C409" s="41"/>
      <c r="D409" s="230" t="s">
        <v>417</v>
      </c>
      <c r="E409" s="41"/>
      <c r="F409" s="231" t="s">
        <v>995</v>
      </c>
      <c r="G409" s="41"/>
      <c r="H409" s="41"/>
      <c r="I409" s="156"/>
      <c r="J409" s="41"/>
      <c r="K409" s="41"/>
      <c r="L409" s="45"/>
      <c r="M409" s="232"/>
      <c r="N409" s="233"/>
      <c r="O409" s="92"/>
      <c r="P409" s="92"/>
      <c r="Q409" s="92"/>
      <c r="R409" s="92"/>
      <c r="S409" s="92"/>
      <c r="T409" s="93"/>
      <c r="U409" s="39"/>
      <c r="V409" s="39"/>
      <c r="W409" s="39"/>
      <c r="X409" s="39"/>
      <c r="Y409" s="39"/>
      <c r="Z409" s="39"/>
      <c r="AA409" s="39"/>
      <c r="AB409" s="39"/>
      <c r="AC409" s="39"/>
      <c r="AD409" s="39"/>
      <c r="AE409" s="39"/>
      <c r="AT409" s="18" t="s">
        <v>417</v>
      </c>
      <c r="AU409" s="18" t="s">
        <v>86</v>
      </c>
    </row>
    <row r="410" s="2" customFormat="1">
      <c r="A410" s="39"/>
      <c r="B410" s="40"/>
      <c r="C410" s="41"/>
      <c r="D410" s="230" t="s">
        <v>722</v>
      </c>
      <c r="E410" s="41"/>
      <c r="F410" s="268" t="s">
        <v>757</v>
      </c>
      <c r="G410" s="41"/>
      <c r="H410" s="41"/>
      <c r="I410" s="156"/>
      <c r="J410" s="41"/>
      <c r="K410" s="41"/>
      <c r="L410" s="45"/>
      <c r="M410" s="232"/>
      <c r="N410" s="233"/>
      <c r="O410" s="92"/>
      <c r="P410" s="92"/>
      <c r="Q410" s="92"/>
      <c r="R410" s="92"/>
      <c r="S410" s="92"/>
      <c r="T410" s="93"/>
      <c r="U410" s="39"/>
      <c r="V410" s="39"/>
      <c r="W410" s="39"/>
      <c r="X410" s="39"/>
      <c r="Y410" s="39"/>
      <c r="Z410" s="39"/>
      <c r="AA410" s="39"/>
      <c r="AB410" s="39"/>
      <c r="AC410" s="39"/>
      <c r="AD410" s="39"/>
      <c r="AE410" s="39"/>
      <c r="AT410" s="18" t="s">
        <v>722</v>
      </c>
      <c r="AU410" s="18" t="s">
        <v>86</v>
      </c>
    </row>
    <row r="411" s="11" customFormat="1" ht="22.8" customHeight="1">
      <c r="A411" s="11"/>
      <c r="B411" s="254"/>
      <c r="C411" s="255"/>
      <c r="D411" s="256" t="s">
        <v>75</v>
      </c>
      <c r="E411" s="275" t="s">
        <v>999</v>
      </c>
      <c r="F411" s="275" t="s">
        <v>1000</v>
      </c>
      <c r="G411" s="255"/>
      <c r="H411" s="255"/>
      <c r="I411" s="258"/>
      <c r="J411" s="276">
        <f>BK411</f>
        <v>0</v>
      </c>
      <c r="K411" s="255"/>
      <c r="L411" s="260"/>
      <c r="M411" s="261"/>
      <c r="N411" s="262"/>
      <c r="O411" s="262"/>
      <c r="P411" s="263">
        <f>SUM(P412:P474)</f>
        <v>0</v>
      </c>
      <c r="Q411" s="262"/>
      <c r="R411" s="263">
        <f>SUM(R412:R474)</f>
        <v>0</v>
      </c>
      <c r="S411" s="262"/>
      <c r="T411" s="264">
        <f>SUM(T412:T474)</f>
        <v>0</v>
      </c>
      <c r="U411" s="11"/>
      <c r="V411" s="11"/>
      <c r="W411" s="11"/>
      <c r="X411" s="11"/>
      <c r="Y411" s="11"/>
      <c r="Z411" s="11"/>
      <c r="AA411" s="11"/>
      <c r="AB411" s="11"/>
      <c r="AC411" s="11"/>
      <c r="AD411" s="11"/>
      <c r="AE411" s="11"/>
      <c r="AR411" s="265" t="s">
        <v>86</v>
      </c>
      <c r="AT411" s="266" t="s">
        <v>75</v>
      </c>
      <c r="AU411" s="266" t="s">
        <v>84</v>
      </c>
      <c r="AY411" s="265" t="s">
        <v>414</v>
      </c>
      <c r="BK411" s="267">
        <f>SUM(BK412:BK474)</f>
        <v>0</v>
      </c>
    </row>
    <row r="412" s="2" customFormat="1" ht="21.75" customHeight="1">
      <c r="A412" s="39"/>
      <c r="B412" s="40"/>
      <c r="C412" s="234" t="s">
        <v>1001</v>
      </c>
      <c r="D412" s="234" t="s">
        <v>443</v>
      </c>
      <c r="E412" s="235" t="s">
        <v>1002</v>
      </c>
      <c r="F412" s="236" t="s">
        <v>1003</v>
      </c>
      <c r="G412" s="237" t="s">
        <v>632</v>
      </c>
      <c r="H412" s="238">
        <v>72.829999999999998</v>
      </c>
      <c r="I412" s="239"/>
      <c r="J412" s="240">
        <f>ROUND(I412*H412,2)</f>
        <v>0</v>
      </c>
      <c r="K412" s="236" t="s">
        <v>720</v>
      </c>
      <c r="L412" s="45"/>
      <c r="M412" s="241" t="s">
        <v>1</v>
      </c>
      <c r="N412" s="242" t="s">
        <v>41</v>
      </c>
      <c r="O412" s="92"/>
      <c r="P412" s="226">
        <f>O412*H412</f>
        <v>0</v>
      </c>
      <c r="Q412" s="226">
        <v>0</v>
      </c>
      <c r="R412" s="226">
        <f>Q412*H412</f>
        <v>0</v>
      </c>
      <c r="S412" s="226">
        <v>0</v>
      </c>
      <c r="T412" s="227">
        <f>S412*H412</f>
        <v>0</v>
      </c>
      <c r="U412" s="39"/>
      <c r="V412" s="39"/>
      <c r="W412" s="39"/>
      <c r="X412" s="39"/>
      <c r="Y412" s="39"/>
      <c r="Z412" s="39"/>
      <c r="AA412" s="39"/>
      <c r="AB412" s="39"/>
      <c r="AC412" s="39"/>
      <c r="AD412" s="39"/>
      <c r="AE412" s="39"/>
      <c r="AR412" s="228" t="s">
        <v>470</v>
      </c>
      <c r="AT412" s="228" t="s">
        <v>443</v>
      </c>
      <c r="AU412" s="228" t="s">
        <v>86</v>
      </c>
      <c r="AY412" s="18" t="s">
        <v>414</v>
      </c>
      <c r="BE412" s="229">
        <f>IF(N412="základní",J412,0)</f>
        <v>0</v>
      </c>
      <c r="BF412" s="229">
        <f>IF(N412="snížená",J412,0)</f>
        <v>0</v>
      </c>
      <c r="BG412" s="229">
        <f>IF(N412="zákl. přenesená",J412,0)</f>
        <v>0</v>
      </c>
      <c r="BH412" s="229">
        <f>IF(N412="sníž. přenesená",J412,0)</f>
        <v>0</v>
      </c>
      <c r="BI412" s="229">
        <f>IF(N412="nulová",J412,0)</f>
        <v>0</v>
      </c>
      <c r="BJ412" s="18" t="s">
        <v>84</v>
      </c>
      <c r="BK412" s="229">
        <f>ROUND(I412*H412,2)</f>
        <v>0</v>
      </c>
      <c r="BL412" s="18" t="s">
        <v>470</v>
      </c>
      <c r="BM412" s="228" t="s">
        <v>1004</v>
      </c>
    </row>
    <row r="413" s="2" customFormat="1">
      <c r="A413" s="39"/>
      <c r="B413" s="40"/>
      <c r="C413" s="41"/>
      <c r="D413" s="230" t="s">
        <v>417</v>
      </c>
      <c r="E413" s="41"/>
      <c r="F413" s="231" t="s">
        <v>1003</v>
      </c>
      <c r="G413" s="41"/>
      <c r="H413" s="41"/>
      <c r="I413" s="156"/>
      <c r="J413" s="41"/>
      <c r="K413" s="41"/>
      <c r="L413" s="45"/>
      <c r="M413" s="232"/>
      <c r="N413" s="233"/>
      <c r="O413" s="92"/>
      <c r="P413" s="92"/>
      <c r="Q413" s="92"/>
      <c r="R413" s="92"/>
      <c r="S413" s="92"/>
      <c r="T413" s="93"/>
      <c r="U413" s="39"/>
      <c r="V413" s="39"/>
      <c r="W413" s="39"/>
      <c r="X413" s="39"/>
      <c r="Y413" s="39"/>
      <c r="Z413" s="39"/>
      <c r="AA413" s="39"/>
      <c r="AB413" s="39"/>
      <c r="AC413" s="39"/>
      <c r="AD413" s="39"/>
      <c r="AE413" s="39"/>
      <c r="AT413" s="18" t="s">
        <v>417</v>
      </c>
      <c r="AU413" s="18" t="s">
        <v>86</v>
      </c>
    </row>
    <row r="414" s="2" customFormat="1">
      <c r="A414" s="39"/>
      <c r="B414" s="40"/>
      <c r="C414" s="41"/>
      <c r="D414" s="230" t="s">
        <v>722</v>
      </c>
      <c r="E414" s="41"/>
      <c r="F414" s="268" t="s">
        <v>757</v>
      </c>
      <c r="G414" s="41"/>
      <c r="H414" s="41"/>
      <c r="I414" s="156"/>
      <c r="J414" s="41"/>
      <c r="K414" s="41"/>
      <c r="L414" s="45"/>
      <c r="M414" s="232"/>
      <c r="N414" s="233"/>
      <c r="O414" s="92"/>
      <c r="P414" s="92"/>
      <c r="Q414" s="92"/>
      <c r="R414" s="92"/>
      <c r="S414" s="92"/>
      <c r="T414" s="93"/>
      <c r="U414" s="39"/>
      <c r="V414" s="39"/>
      <c r="W414" s="39"/>
      <c r="X414" s="39"/>
      <c r="Y414" s="39"/>
      <c r="Z414" s="39"/>
      <c r="AA414" s="39"/>
      <c r="AB414" s="39"/>
      <c r="AC414" s="39"/>
      <c r="AD414" s="39"/>
      <c r="AE414" s="39"/>
      <c r="AT414" s="18" t="s">
        <v>722</v>
      </c>
      <c r="AU414" s="18" t="s">
        <v>86</v>
      </c>
    </row>
    <row r="415" s="13" customFormat="1">
      <c r="A415" s="13"/>
      <c r="B415" s="277"/>
      <c r="C415" s="278"/>
      <c r="D415" s="230" t="s">
        <v>758</v>
      </c>
      <c r="E415" s="279" t="s">
        <v>1</v>
      </c>
      <c r="F415" s="280" t="s">
        <v>866</v>
      </c>
      <c r="G415" s="278"/>
      <c r="H415" s="281">
        <v>45.030000000000001</v>
      </c>
      <c r="I415" s="282"/>
      <c r="J415" s="278"/>
      <c r="K415" s="278"/>
      <c r="L415" s="283"/>
      <c r="M415" s="284"/>
      <c r="N415" s="285"/>
      <c r="O415" s="285"/>
      <c r="P415" s="285"/>
      <c r="Q415" s="285"/>
      <c r="R415" s="285"/>
      <c r="S415" s="285"/>
      <c r="T415" s="286"/>
      <c r="U415" s="13"/>
      <c r="V415" s="13"/>
      <c r="W415" s="13"/>
      <c r="X415" s="13"/>
      <c r="Y415" s="13"/>
      <c r="Z415" s="13"/>
      <c r="AA415" s="13"/>
      <c r="AB415" s="13"/>
      <c r="AC415" s="13"/>
      <c r="AD415" s="13"/>
      <c r="AE415" s="13"/>
      <c r="AT415" s="287" t="s">
        <v>758</v>
      </c>
      <c r="AU415" s="287" t="s">
        <v>86</v>
      </c>
      <c r="AV415" s="13" t="s">
        <v>86</v>
      </c>
      <c r="AW415" s="13" t="s">
        <v>33</v>
      </c>
      <c r="AX415" s="13" t="s">
        <v>76</v>
      </c>
      <c r="AY415" s="287" t="s">
        <v>414</v>
      </c>
    </row>
    <row r="416" s="13" customFormat="1">
      <c r="A416" s="13"/>
      <c r="B416" s="277"/>
      <c r="C416" s="278"/>
      <c r="D416" s="230" t="s">
        <v>758</v>
      </c>
      <c r="E416" s="279" t="s">
        <v>1</v>
      </c>
      <c r="F416" s="280" t="s">
        <v>867</v>
      </c>
      <c r="G416" s="278"/>
      <c r="H416" s="281">
        <v>17.100000000000001</v>
      </c>
      <c r="I416" s="282"/>
      <c r="J416" s="278"/>
      <c r="K416" s="278"/>
      <c r="L416" s="283"/>
      <c r="M416" s="284"/>
      <c r="N416" s="285"/>
      <c r="O416" s="285"/>
      <c r="P416" s="285"/>
      <c r="Q416" s="285"/>
      <c r="R416" s="285"/>
      <c r="S416" s="285"/>
      <c r="T416" s="286"/>
      <c r="U416" s="13"/>
      <c r="V416" s="13"/>
      <c r="W416" s="13"/>
      <c r="X416" s="13"/>
      <c r="Y416" s="13"/>
      <c r="Z416" s="13"/>
      <c r="AA416" s="13"/>
      <c r="AB416" s="13"/>
      <c r="AC416" s="13"/>
      <c r="AD416" s="13"/>
      <c r="AE416" s="13"/>
      <c r="AT416" s="287" t="s">
        <v>758</v>
      </c>
      <c r="AU416" s="287" t="s">
        <v>86</v>
      </c>
      <c r="AV416" s="13" t="s">
        <v>86</v>
      </c>
      <c r="AW416" s="13" t="s">
        <v>33</v>
      </c>
      <c r="AX416" s="13" t="s">
        <v>76</v>
      </c>
      <c r="AY416" s="287" t="s">
        <v>414</v>
      </c>
    </row>
    <row r="417" s="13" customFormat="1">
      <c r="A417" s="13"/>
      <c r="B417" s="277"/>
      <c r="C417" s="278"/>
      <c r="D417" s="230" t="s">
        <v>758</v>
      </c>
      <c r="E417" s="279" t="s">
        <v>1</v>
      </c>
      <c r="F417" s="280" t="s">
        <v>868</v>
      </c>
      <c r="G417" s="278"/>
      <c r="H417" s="281">
        <v>10.699999999999999</v>
      </c>
      <c r="I417" s="282"/>
      <c r="J417" s="278"/>
      <c r="K417" s="278"/>
      <c r="L417" s="283"/>
      <c r="M417" s="284"/>
      <c r="N417" s="285"/>
      <c r="O417" s="285"/>
      <c r="P417" s="285"/>
      <c r="Q417" s="285"/>
      <c r="R417" s="285"/>
      <c r="S417" s="285"/>
      <c r="T417" s="286"/>
      <c r="U417" s="13"/>
      <c r="V417" s="13"/>
      <c r="W417" s="13"/>
      <c r="X417" s="13"/>
      <c r="Y417" s="13"/>
      <c r="Z417" s="13"/>
      <c r="AA417" s="13"/>
      <c r="AB417" s="13"/>
      <c r="AC417" s="13"/>
      <c r="AD417" s="13"/>
      <c r="AE417" s="13"/>
      <c r="AT417" s="287" t="s">
        <v>758</v>
      </c>
      <c r="AU417" s="287" t="s">
        <v>86</v>
      </c>
      <c r="AV417" s="13" t="s">
        <v>86</v>
      </c>
      <c r="AW417" s="13" t="s">
        <v>33</v>
      </c>
      <c r="AX417" s="13" t="s">
        <v>76</v>
      </c>
      <c r="AY417" s="287" t="s">
        <v>414</v>
      </c>
    </row>
    <row r="418" s="14" customFormat="1">
      <c r="A418" s="14"/>
      <c r="B418" s="288"/>
      <c r="C418" s="289"/>
      <c r="D418" s="230" t="s">
        <v>758</v>
      </c>
      <c r="E418" s="290" t="s">
        <v>1</v>
      </c>
      <c r="F418" s="291" t="s">
        <v>760</v>
      </c>
      <c r="G418" s="289"/>
      <c r="H418" s="292">
        <v>72.829999999999998</v>
      </c>
      <c r="I418" s="293"/>
      <c r="J418" s="289"/>
      <c r="K418" s="289"/>
      <c r="L418" s="294"/>
      <c r="M418" s="295"/>
      <c r="N418" s="296"/>
      <c r="O418" s="296"/>
      <c r="P418" s="296"/>
      <c r="Q418" s="296"/>
      <c r="R418" s="296"/>
      <c r="S418" s="296"/>
      <c r="T418" s="297"/>
      <c r="U418" s="14"/>
      <c r="V418" s="14"/>
      <c r="W418" s="14"/>
      <c r="X418" s="14"/>
      <c r="Y418" s="14"/>
      <c r="Z418" s="14"/>
      <c r="AA418" s="14"/>
      <c r="AB418" s="14"/>
      <c r="AC418" s="14"/>
      <c r="AD418" s="14"/>
      <c r="AE418" s="14"/>
      <c r="AT418" s="298" t="s">
        <v>758</v>
      </c>
      <c r="AU418" s="298" t="s">
        <v>86</v>
      </c>
      <c r="AV418" s="14" t="s">
        <v>415</v>
      </c>
      <c r="AW418" s="14" t="s">
        <v>33</v>
      </c>
      <c r="AX418" s="14" t="s">
        <v>84</v>
      </c>
      <c r="AY418" s="298" t="s">
        <v>414</v>
      </c>
    </row>
    <row r="419" s="2" customFormat="1" ht="21.75" customHeight="1">
      <c r="A419" s="39"/>
      <c r="B419" s="40"/>
      <c r="C419" s="234" t="s">
        <v>1005</v>
      </c>
      <c r="D419" s="234" t="s">
        <v>443</v>
      </c>
      <c r="E419" s="235" t="s">
        <v>1006</v>
      </c>
      <c r="F419" s="236" t="s">
        <v>1007</v>
      </c>
      <c r="G419" s="237" t="s">
        <v>632</v>
      </c>
      <c r="H419" s="238">
        <v>72.829999999999998</v>
      </c>
      <c r="I419" s="239"/>
      <c r="J419" s="240">
        <f>ROUND(I419*H419,2)</f>
        <v>0</v>
      </c>
      <c r="K419" s="236" t="s">
        <v>720</v>
      </c>
      <c r="L419" s="45"/>
      <c r="M419" s="241" t="s">
        <v>1</v>
      </c>
      <c r="N419" s="242" t="s">
        <v>41</v>
      </c>
      <c r="O419" s="92"/>
      <c r="P419" s="226">
        <f>O419*H419</f>
        <v>0</v>
      </c>
      <c r="Q419" s="226">
        <v>0</v>
      </c>
      <c r="R419" s="226">
        <f>Q419*H419</f>
        <v>0</v>
      </c>
      <c r="S419" s="226">
        <v>0</v>
      </c>
      <c r="T419" s="227">
        <f>S419*H419</f>
        <v>0</v>
      </c>
      <c r="U419" s="39"/>
      <c r="V419" s="39"/>
      <c r="W419" s="39"/>
      <c r="X419" s="39"/>
      <c r="Y419" s="39"/>
      <c r="Z419" s="39"/>
      <c r="AA419" s="39"/>
      <c r="AB419" s="39"/>
      <c r="AC419" s="39"/>
      <c r="AD419" s="39"/>
      <c r="AE419" s="39"/>
      <c r="AR419" s="228" t="s">
        <v>470</v>
      </c>
      <c r="AT419" s="228" t="s">
        <v>443</v>
      </c>
      <c r="AU419" s="228" t="s">
        <v>86</v>
      </c>
      <c r="AY419" s="18" t="s">
        <v>414</v>
      </c>
      <c r="BE419" s="229">
        <f>IF(N419="základní",J419,0)</f>
        <v>0</v>
      </c>
      <c r="BF419" s="229">
        <f>IF(N419="snížená",J419,0)</f>
        <v>0</v>
      </c>
      <c r="BG419" s="229">
        <f>IF(N419="zákl. přenesená",J419,0)</f>
        <v>0</v>
      </c>
      <c r="BH419" s="229">
        <f>IF(N419="sníž. přenesená",J419,0)</f>
        <v>0</v>
      </c>
      <c r="BI419" s="229">
        <f>IF(N419="nulová",J419,0)</f>
        <v>0</v>
      </c>
      <c r="BJ419" s="18" t="s">
        <v>84</v>
      </c>
      <c r="BK419" s="229">
        <f>ROUND(I419*H419,2)</f>
        <v>0</v>
      </c>
      <c r="BL419" s="18" t="s">
        <v>470</v>
      </c>
      <c r="BM419" s="228" t="s">
        <v>1008</v>
      </c>
    </row>
    <row r="420" s="2" customFormat="1">
      <c r="A420" s="39"/>
      <c r="B420" s="40"/>
      <c r="C420" s="41"/>
      <c r="D420" s="230" t="s">
        <v>417</v>
      </c>
      <c r="E420" s="41"/>
      <c r="F420" s="231" t="s">
        <v>1007</v>
      </c>
      <c r="G420" s="41"/>
      <c r="H420" s="41"/>
      <c r="I420" s="156"/>
      <c r="J420" s="41"/>
      <c r="K420" s="41"/>
      <c r="L420" s="45"/>
      <c r="M420" s="232"/>
      <c r="N420" s="233"/>
      <c r="O420" s="92"/>
      <c r="P420" s="92"/>
      <c r="Q420" s="92"/>
      <c r="R420" s="92"/>
      <c r="S420" s="92"/>
      <c r="T420" s="93"/>
      <c r="U420" s="39"/>
      <c r="V420" s="39"/>
      <c r="W420" s="39"/>
      <c r="X420" s="39"/>
      <c r="Y420" s="39"/>
      <c r="Z420" s="39"/>
      <c r="AA420" s="39"/>
      <c r="AB420" s="39"/>
      <c r="AC420" s="39"/>
      <c r="AD420" s="39"/>
      <c r="AE420" s="39"/>
      <c r="AT420" s="18" t="s">
        <v>417</v>
      </c>
      <c r="AU420" s="18" t="s">
        <v>86</v>
      </c>
    </row>
    <row r="421" s="2" customFormat="1">
      <c r="A421" s="39"/>
      <c r="B421" s="40"/>
      <c r="C421" s="41"/>
      <c r="D421" s="230" t="s">
        <v>722</v>
      </c>
      <c r="E421" s="41"/>
      <c r="F421" s="268" t="s">
        <v>757</v>
      </c>
      <c r="G421" s="41"/>
      <c r="H421" s="41"/>
      <c r="I421" s="156"/>
      <c r="J421" s="41"/>
      <c r="K421" s="41"/>
      <c r="L421" s="45"/>
      <c r="M421" s="232"/>
      <c r="N421" s="233"/>
      <c r="O421" s="92"/>
      <c r="P421" s="92"/>
      <c r="Q421" s="92"/>
      <c r="R421" s="92"/>
      <c r="S421" s="92"/>
      <c r="T421" s="93"/>
      <c r="U421" s="39"/>
      <c r="V421" s="39"/>
      <c r="W421" s="39"/>
      <c r="X421" s="39"/>
      <c r="Y421" s="39"/>
      <c r="Z421" s="39"/>
      <c r="AA421" s="39"/>
      <c r="AB421" s="39"/>
      <c r="AC421" s="39"/>
      <c r="AD421" s="39"/>
      <c r="AE421" s="39"/>
      <c r="AT421" s="18" t="s">
        <v>722</v>
      </c>
      <c r="AU421" s="18" t="s">
        <v>86</v>
      </c>
    </row>
    <row r="422" s="13" customFormat="1">
      <c r="A422" s="13"/>
      <c r="B422" s="277"/>
      <c r="C422" s="278"/>
      <c r="D422" s="230" t="s">
        <v>758</v>
      </c>
      <c r="E422" s="279" t="s">
        <v>1</v>
      </c>
      <c r="F422" s="280" t="s">
        <v>866</v>
      </c>
      <c r="G422" s="278"/>
      <c r="H422" s="281">
        <v>45.030000000000001</v>
      </c>
      <c r="I422" s="282"/>
      <c r="J422" s="278"/>
      <c r="K422" s="278"/>
      <c r="L422" s="283"/>
      <c r="M422" s="284"/>
      <c r="N422" s="285"/>
      <c r="O422" s="285"/>
      <c r="P422" s="285"/>
      <c r="Q422" s="285"/>
      <c r="R422" s="285"/>
      <c r="S422" s="285"/>
      <c r="T422" s="286"/>
      <c r="U422" s="13"/>
      <c r="V422" s="13"/>
      <c r="W422" s="13"/>
      <c r="X422" s="13"/>
      <c r="Y422" s="13"/>
      <c r="Z422" s="13"/>
      <c r="AA422" s="13"/>
      <c r="AB422" s="13"/>
      <c r="AC422" s="13"/>
      <c r="AD422" s="13"/>
      <c r="AE422" s="13"/>
      <c r="AT422" s="287" t="s">
        <v>758</v>
      </c>
      <c r="AU422" s="287" t="s">
        <v>86</v>
      </c>
      <c r="AV422" s="13" t="s">
        <v>86</v>
      </c>
      <c r="AW422" s="13" t="s">
        <v>33</v>
      </c>
      <c r="AX422" s="13" t="s">
        <v>76</v>
      </c>
      <c r="AY422" s="287" t="s">
        <v>414</v>
      </c>
    </row>
    <row r="423" s="13" customFormat="1">
      <c r="A423" s="13"/>
      <c r="B423" s="277"/>
      <c r="C423" s="278"/>
      <c r="D423" s="230" t="s">
        <v>758</v>
      </c>
      <c r="E423" s="279" t="s">
        <v>1</v>
      </c>
      <c r="F423" s="280" t="s">
        <v>867</v>
      </c>
      <c r="G423" s="278"/>
      <c r="H423" s="281">
        <v>17.100000000000001</v>
      </c>
      <c r="I423" s="282"/>
      <c r="J423" s="278"/>
      <c r="K423" s="278"/>
      <c r="L423" s="283"/>
      <c r="M423" s="284"/>
      <c r="N423" s="285"/>
      <c r="O423" s="285"/>
      <c r="P423" s="285"/>
      <c r="Q423" s="285"/>
      <c r="R423" s="285"/>
      <c r="S423" s="285"/>
      <c r="T423" s="286"/>
      <c r="U423" s="13"/>
      <c r="V423" s="13"/>
      <c r="W423" s="13"/>
      <c r="X423" s="13"/>
      <c r="Y423" s="13"/>
      <c r="Z423" s="13"/>
      <c r="AA423" s="13"/>
      <c r="AB423" s="13"/>
      <c r="AC423" s="13"/>
      <c r="AD423" s="13"/>
      <c r="AE423" s="13"/>
      <c r="AT423" s="287" t="s">
        <v>758</v>
      </c>
      <c r="AU423" s="287" t="s">
        <v>86</v>
      </c>
      <c r="AV423" s="13" t="s">
        <v>86</v>
      </c>
      <c r="AW423" s="13" t="s">
        <v>33</v>
      </c>
      <c r="AX423" s="13" t="s">
        <v>76</v>
      </c>
      <c r="AY423" s="287" t="s">
        <v>414</v>
      </c>
    </row>
    <row r="424" s="13" customFormat="1">
      <c r="A424" s="13"/>
      <c r="B424" s="277"/>
      <c r="C424" s="278"/>
      <c r="D424" s="230" t="s">
        <v>758</v>
      </c>
      <c r="E424" s="279" t="s">
        <v>1</v>
      </c>
      <c r="F424" s="280" t="s">
        <v>868</v>
      </c>
      <c r="G424" s="278"/>
      <c r="H424" s="281">
        <v>10.699999999999999</v>
      </c>
      <c r="I424" s="282"/>
      <c r="J424" s="278"/>
      <c r="K424" s="278"/>
      <c r="L424" s="283"/>
      <c r="M424" s="284"/>
      <c r="N424" s="285"/>
      <c r="O424" s="285"/>
      <c r="P424" s="285"/>
      <c r="Q424" s="285"/>
      <c r="R424" s="285"/>
      <c r="S424" s="285"/>
      <c r="T424" s="286"/>
      <c r="U424" s="13"/>
      <c r="V424" s="13"/>
      <c r="W424" s="13"/>
      <c r="X424" s="13"/>
      <c r="Y424" s="13"/>
      <c r="Z424" s="13"/>
      <c r="AA424" s="13"/>
      <c r="AB424" s="13"/>
      <c r="AC424" s="13"/>
      <c r="AD424" s="13"/>
      <c r="AE424" s="13"/>
      <c r="AT424" s="287" t="s">
        <v>758</v>
      </c>
      <c r="AU424" s="287" t="s">
        <v>86</v>
      </c>
      <c r="AV424" s="13" t="s">
        <v>86</v>
      </c>
      <c r="AW424" s="13" t="s">
        <v>33</v>
      </c>
      <c r="AX424" s="13" t="s">
        <v>76</v>
      </c>
      <c r="AY424" s="287" t="s">
        <v>414</v>
      </c>
    </row>
    <row r="425" s="14" customFormat="1">
      <c r="A425" s="14"/>
      <c r="B425" s="288"/>
      <c r="C425" s="289"/>
      <c r="D425" s="230" t="s">
        <v>758</v>
      </c>
      <c r="E425" s="290" t="s">
        <v>1</v>
      </c>
      <c r="F425" s="291" t="s">
        <v>760</v>
      </c>
      <c r="G425" s="289"/>
      <c r="H425" s="292">
        <v>72.829999999999998</v>
      </c>
      <c r="I425" s="293"/>
      <c r="J425" s="289"/>
      <c r="K425" s="289"/>
      <c r="L425" s="294"/>
      <c r="M425" s="295"/>
      <c r="N425" s="296"/>
      <c r="O425" s="296"/>
      <c r="P425" s="296"/>
      <c r="Q425" s="296"/>
      <c r="R425" s="296"/>
      <c r="S425" s="296"/>
      <c r="T425" s="297"/>
      <c r="U425" s="14"/>
      <c r="V425" s="14"/>
      <c r="W425" s="14"/>
      <c r="X425" s="14"/>
      <c r="Y425" s="14"/>
      <c r="Z425" s="14"/>
      <c r="AA425" s="14"/>
      <c r="AB425" s="14"/>
      <c r="AC425" s="14"/>
      <c r="AD425" s="14"/>
      <c r="AE425" s="14"/>
      <c r="AT425" s="298" t="s">
        <v>758</v>
      </c>
      <c r="AU425" s="298" t="s">
        <v>86</v>
      </c>
      <c r="AV425" s="14" t="s">
        <v>415</v>
      </c>
      <c r="AW425" s="14" t="s">
        <v>33</v>
      </c>
      <c r="AX425" s="14" t="s">
        <v>84</v>
      </c>
      <c r="AY425" s="298" t="s">
        <v>414</v>
      </c>
    </row>
    <row r="426" s="2" customFormat="1" ht="21.75" customHeight="1">
      <c r="A426" s="39"/>
      <c r="B426" s="40"/>
      <c r="C426" s="234" t="s">
        <v>1009</v>
      </c>
      <c r="D426" s="234" t="s">
        <v>443</v>
      </c>
      <c r="E426" s="235" t="s">
        <v>1010</v>
      </c>
      <c r="F426" s="236" t="s">
        <v>1011</v>
      </c>
      <c r="G426" s="237" t="s">
        <v>632</v>
      </c>
      <c r="H426" s="238">
        <v>72.829999999999998</v>
      </c>
      <c r="I426" s="239"/>
      <c r="J426" s="240">
        <f>ROUND(I426*H426,2)</f>
        <v>0</v>
      </c>
      <c r="K426" s="236" t="s">
        <v>720</v>
      </c>
      <c r="L426" s="45"/>
      <c r="M426" s="241" t="s">
        <v>1</v>
      </c>
      <c r="N426" s="242" t="s">
        <v>41</v>
      </c>
      <c r="O426" s="92"/>
      <c r="P426" s="226">
        <f>O426*H426</f>
        <v>0</v>
      </c>
      <c r="Q426" s="226">
        <v>0</v>
      </c>
      <c r="R426" s="226">
        <f>Q426*H426</f>
        <v>0</v>
      </c>
      <c r="S426" s="226">
        <v>0</v>
      </c>
      <c r="T426" s="227">
        <f>S426*H426</f>
        <v>0</v>
      </c>
      <c r="U426" s="39"/>
      <c r="V426" s="39"/>
      <c r="W426" s="39"/>
      <c r="X426" s="39"/>
      <c r="Y426" s="39"/>
      <c r="Z426" s="39"/>
      <c r="AA426" s="39"/>
      <c r="AB426" s="39"/>
      <c r="AC426" s="39"/>
      <c r="AD426" s="39"/>
      <c r="AE426" s="39"/>
      <c r="AR426" s="228" t="s">
        <v>470</v>
      </c>
      <c r="AT426" s="228" t="s">
        <v>443</v>
      </c>
      <c r="AU426" s="228" t="s">
        <v>86</v>
      </c>
      <c r="AY426" s="18" t="s">
        <v>414</v>
      </c>
      <c r="BE426" s="229">
        <f>IF(N426="základní",J426,0)</f>
        <v>0</v>
      </c>
      <c r="BF426" s="229">
        <f>IF(N426="snížená",J426,0)</f>
        <v>0</v>
      </c>
      <c r="BG426" s="229">
        <f>IF(N426="zákl. přenesená",J426,0)</f>
        <v>0</v>
      </c>
      <c r="BH426" s="229">
        <f>IF(N426="sníž. přenesená",J426,0)</f>
        <v>0</v>
      </c>
      <c r="BI426" s="229">
        <f>IF(N426="nulová",J426,0)</f>
        <v>0</v>
      </c>
      <c r="BJ426" s="18" t="s">
        <v>84</v>
      </c>
      <c r="BK426" s="229">
        <f>ROUND(I426*H426,2)</f>
        <v>0</v>
      </c>
      <c r="BL426" s="18" t="s">
        <v>470</v>
      </c>
      <c r="BM426" s="228" t="s">
        <v>1012</v>
      </c>
    </row>
    <row r="427" s="2" customFormat="1">
      <c r="A427" s="39"/>
      <c r="B427" s="40"/>
      <c r="C427" s="41"/>
      <c r="D427" s="230" t="s">
        <v>417</v>
      </c>
      <c r="E427" s="41"/>
      <c r="F427" s="231" t="s">
        <v>1011</v>
      </c>
      <c r="G427" s="41"/>
      <c r="H427" s="41"/>
      <c r="I427" s="156"/>
      <c r="J427" s="41"/>
      <c r="K427" s="41"/>
      <c r="L427" s="45"/>
      <c r="M427" s="232"/>
      <c r="N427" s="233"/>
      <c r="O427" s="92"/>
      <c r="P427" s="92"/>
      <c r="Q427" s="92"/>
      <c r="R427" s="92"/>
      <c r="S427" s="92"/>
      <c r="T427" s="93"/>
      <c r="U427" s="39"/>
      <c r="V427" s="39"/>
      <c r="W427" s="39"/>
      <c r="X427" s="39"/>
      <c r="Y427" s="39"/>
      <c r="Z427" s="39"/>
      <c r="AA427" s="39"/>
      <c r="AB427" s="39"/>
      <c r="AC427" s="39"/>
      <c r="AD427" s="39"/>
      <c r="AE427" s="39"/>
      <c r="AT427" s="18" t="s">
        <v>417</v>
      </c>
      <c r="AU427" s="18" t="s">
        <v>86</v>
      </c>
    </row>
    <row r="428" s="2" customFormat="1">
      <c r="A428" s="39"/>
      <c r="B428" s="40"/>
      <c r="C428" s="41"/>
      <c r="D428" s="230" t="s">
        <v>722</v>
      </c>
      <c r="E428" s="41"/>
      <c r="F428" s="268" t="s">
        <v>757</v>
      </c>
      <c r="G428" s="41"/>
      <c r="H428" s="41"/>
      <c r="I428" s="156"/>
      <c r="J428" s="41"/>
      <c r="K428" s="41"/>
      <c r="L428" s="45"/>
      <c r="M428" s="232"/>
      <c r="N428" s="233"/>
      <c r="O428" s="92"/>
      <c r="P428" s="92"/>
      <c r="Q428" s="92"/>
      <c r="R428" s="92"/>
      <c r="S428" s="92"/>
      <c r="T428" s="93"/>
      <c r="U428" s="39"/>
      <c r="V428" s="39"/>
      <c r="W428" s="39"/>
      <c r="X428" s="39"/>
      <c r="Y428" s="39"/>
      <c r="Z428" s="39"/>
      <c r="AA428" s="39"/>
      <c r="AB428" s="39"/>
      <c r="AC428" s="39"/>
      <c r="AD428" s="39"/>
      <c r="AE428" s="39"/>
      <c r="AT428" s="18" t="s">
        <v>722</v>
      </c>
      <c r="AU428" s="18" t="s">
        <v>86</v>
      </c>
    </row>
    <row r="429" s="13" customFormat="1">
      <c r="A429" s="13"/>
      <c r="B429" s="277"/>
      <c r="C429" s="278"/>
      <c r="D429" s="230" t="s">
        <v>758</v>
      </c>
      <c r="E429" s="279" t="s">
        <v>1</v>
      </c>
      <c r="F429" s="280" t="s">
        <v>866</v>
      </c>
      <c r="G429" s="278"/>
      <c r="H429" s="281">
        <v>45.030000000000001</v>
      </c>
      <c r="I429" s="282"/>
      <c r="J429" s="278"/>
      <c r="K429" s="278"/>
      <c r="L429" s="283"/>
      <c r="M429" s="284"/>
      <c r="N429" s="285"/>
      <c r="O429" s="285"/>
      <c r="P429" s="285"/>
      <c r="Q429" s="285"/>
      <c r="R429" s="285"/>
      <c r="S429" s="285"/>
      <c r="T429" s="286"/>
      <c r="U429" s="13"/>
      <c r="V429" s="13"/>
      <c r="W429" s="13"/>
      <c r="X429" s="13"/>
      <c r="Y429" s="13"/>
      <c r="Z429" s="13"/>
      <c r="AA429" s="13"/>
      <c r="AB429" s="13"/>
      <c r="AC429" s="13"/>
      <c r="AD429" s="13"/>
      <c r="AE429" s="13"/>
      <c r="AT429" s="287" t="s">
        <v>758</v>
      </c>
      <c r="AU429" s="287" t="s">
        <v>86</v>
      </c>
      <c r="AV429" s="13" t="s">
        <v>86</v>
      </c>
      <c r="AW429" s="13" t="s">
        <v>33</v>
      </c>
      <c r="AX429" s="13" t="s">
        <v>76</v>
      </c>
      <c r="AY429" s="287" t="s">
        <v>414</v>
      </c>
    </row>
    <row r="430" s="13" customFormat="1">
      <c r="A430" s="13"/>
      <c r="B430" s="277"/>
      <c r="C430" s="278"/>
      <c r="D430" s="230" t="s">
        <v>758</v>
      </c>
      <c r="E430" s="279" t="s">
        <v>1</v>
      </c>
      <c r="F430" s="280" t="s">
        <v>867</v>
      </c>
      <c r="G430" s="278"/>
      <c r="H430" s="281">
        <v>17.100000000000001</v>
      </c>
      <c r="I430" s="282"/>
      <c r="J430" s="278"/>
      <c r="K430" s="278"/>
      <c r="L430" s="283"/>
      <c r="M430" s="284"/>
      <c r="N430" s="285"/>
      <c r="O430" s="285"/>
      <c r="P430" s="285"/>
      <c r="Q430" s="285"/>
      <c r="R430" s="285"/>
      <c r="S430" s="285"/>
      <c r="T430" s="286"/>
      <c r="U430" s="13"/>
      <c r="V430" s="13"/>
      <c r="W430" s="13"/>
      <c r="X430" s="13"/>
      <c r="Y430" s="13"/>
      <c r="Z430" s="13"/>
      <c r="AA430" s="13"/>
      <c r="AB430" s="13"/>
      <c r="AC430" s="13"/>
      <c r="AD430" s="13"/>
      <c r="AE430" s="13"/>
      <c r="AT430" s="287" t="s">
        <v>758</v>
      </c>
      <c r="AU430" s="287" t="s">
        <v>86</v>
      </c>
      <c r="AV430" s="13" t="s">
        <v>86</v>
      </c>
      <c r="AW430" s="13" t="s">
        <v>33</v>
      </c>
      <c r="AX430" s="13" t="s">
        <v>76</v>
      </c>
      <c r="AY430" s="287" t="s">
        <v>414</v>
      </c>
    </row>
    <row r="431" s="13" customFormat="1">
      <c r="A431" s="13"/>
      <c r="B431" s="277"/>
      <c r="C431" s="278"/>
      <c r="D431" s="230" t="s">
        <v>758</v>
      </c>
      <c r="E431" s="279" t="s">
        <v>1</v>
      </c>
      <c r="F431" s="280" t="s">
        <v>868</v>
      </c>
      <c r="G431" s="278"/>
      <c r="H431" s="281">
        <v>10.699999999999999</v>
      </c>
      <c r="I431" s="282"/>
      <c r="J431" s="278"/>
      <c r="K431" s="278"/>
      <c r="L431" s="283"/>
      <c r="M431" s="284"/>
      <c r="N431" s="285"/>
      <c r="O431" s="285"/>
      <c r="P431" s="285"/>
      <c r="Q431" s="285"/>
      <c r="R431" s="285"/>
      <c r="S431" s="285"/>
      <c r="T431" s="286"/>
      <c r="U431" s="13"/>
      <c r="V431" s="13"/>
      <c r="W431" s="13"/>
      <c r="X431" s="13"/>
      <c r="Y431" s="13"/>
      <c r="Z431" s="13"/>
      <c r="AA431" s="13"/>
      <c r="AB431" s="13"/>
      <c r="AC431" s="13"/>
      <c r="AD431" s="13"/>
      <c r="AE431" s="13"/>
      <c r="AT431" s="287" t="s">
        <v>758</v>
      </c>
      <c r="AU431" s="287" t="s">
        <v>86</v>
      </c>
      <c r="AV431" s="13" t="s">
        <v>86</v>
      </c>
      <c r="AW431" s="13" t="s">
        <v>33</v>
      </c>
      <c r="AX431" s="13" t="s">
        <v>76</v>
      </c>
      <c r="AY431" s="287" t="s">
        <v>414</v>
      </c>
    </row>
    <row r="432" s="14" customFormat="1">
      <c r="A432" s="14"/>
      <c r="B432" s="288"/>
      <c r="C432" s="289"/>
      <c r="D432" s="230" t="s">
        <v>758</v>
      </c>
      <c r="E432" s="290" t="s">
        <v>1</v>
      </c>
      <c r="F432" s="291" t="s">
        <v>760</v>
      </c>
      <c r="G432" s="289"/>
      <c r="H432" s="292">
        <v>72.829999999999998</v>
      </c>
      <c r="I432" s="293"/>
      <c r="J432" s="289"/>
      <c r="K432" s="289"/>
      <c r="L432" s="294"/>
      <c r="M432" s="295"/>
      <c r="N432" s="296"/>
      <c r="O432" s="296"/>
      <c r="P432" s="296"/>
      <c r="Q432" s="296"/>
      <c r="R432" s="296"/>
      <c r="S432" s="296"/>
      <c r="T432" s="297"/>
      <c r="U432" s="14"/>
      <c r="V432" s="14"/>
      <c r="W432" s="14"/>
      <c r="X432" s="14"/>
      <c r="Y432" s="14"/>
      <c r="Z432" s="14"/>
      <c r="AA432" s="14"/>
      <c r="AB432" s="14"/>
      <c r="AC432" s="14"/>
      <c r="AD432" s="14"/>
      <c r="AE432" s="14"/>
      <c r="AT432" s="298" t="s">
        <v>758</v>
      </c>
      <c r="AU432" s="298" t="s">
        <v>86</v>
      </c>
      <c r="AV432" s="14" t="s">
        <v>415</v>
      </c>
      <c r="AW432" s="14" t="s">
        <v>33</v>
      </c>
      <c r="AX432" s="14" t="s">
        <v>84</v>
      </c>
      <c r="AY432" s="298" t="s">
        <v>414</v>
      </c>
    </row>
    <row r="433" s="2" customFormat="1" ht="21.75" customHeight="1">
      <c r="A433" s="39"/>
      <c r="B433" s="40"/>
      <c r="C433" s="234" t="s">
        <v>1013</v>
      </c>
      <c r="D433" s="234" t="s">
        <v>443</v>
      </c>
      <c r="E433" s="235" t="s">
        <v>1014</v>
      </c>
      <c r="F433" s="236" t="s">
        <v>1015</v>
      </c>
      <c r="G433" s="237" t="s">
        <v>632</v>
      </c>
      <c r="H433" s="238">
        <v>72.829999999999998</v>
      </c>
      <c r="I433" s="239"/>
      <c r="J433" s="240">
        <f>ROUND(I433*H433,2)</f>
        <v>0</v>
      </c>
      <c r="K433" s="236" t="s">
        <v>720</v>
      </c>
      <c r="L433" s="45"/>
      <c r="M433" s="241" t="s">
        <v>1</v>
      </c>
      <c r="N433" s="242" t="s">
        <v>41</v>
      </c>
      <c r="O433" s="92"/>
      <c r="P433" s="226">
        <f>O433*H433</f>
        <v>0</v>
      </c>
      <c r="Q433" s="226">
        <v>0</v>
      </c>
      <c r="R433" s="226">
        <f>Q433*H433</f>
        <v>0</v>
      </c>
      <c r="S433" s="226">
        <v>0</v>
      </c>
      <c r="T433" s="227">
        <f>S433*H433</f>
        <v>0</v>
      </c>
      <c r="U433" s="39"/>
      <c r="V433" s="39"/>
      <c r="W433" s="39"/>
      <c r="X433" s="39"/>
      <c r="Y433" s="39"/>
      <c r="Z433" s="39"/>
      <c r="AA433" s="39"/>
      <c r="AB433" s="39"/>
      <c r="AC433" s="39"/>
      <c r="AD433" s="39"/>
      <c r="AE433" s="39"/>
      <c r="AR433" s="228" t="s">
        <v>470</v>
      </c>
      <c r="AT433" s="228" t="s">
        <v>443</v>
      </c>
      <c r="AU433" s="228" t="s">
        <v>86</v>
      </c>
      <c r="AY433" s="18" t="s">
        <v>414</v>
      </c>
      <c r="BE433" s="229">
        <f>IF(N433="základní",J433,0)</f>
        <v>0</v>
      </c>
      <c r="BF433" s="229">
        <f>IF(N433="snížená",J433,0)</f>
        <v>0</v>
      </c>
      <c r="BG433" s="229">
        <f>IF(N433="zákl. přenesená",J433,0)</f>
        <v>0</v>
      </c>
      <c r="BH433" s="229">
        <f>IF(N433="sníž. přenesená",J433,0)</f>
        <v>0</v>
      </c>
      <c r="BI433" s="229">
        <f>IF(N433="nulová",J433,0)</f>
        <v>0</v>
      </c>
      <c r="BJ433" s="18" t="s">
        <v>84</v>
      </c>
      <c r="BK433" s="229">
        <f>ROUND(I433*H433,2)</f>
        <v>0</v>
      </c>
      <c r="BL433" s="18" t="s">
        <v>470</v>
      </c>
      <c r="BM433" s="228" t="s">
        <v>1016</v>
      </c>
    </row>
    <row r="434" s="2" customFormat="1">
      <c r="A434" s="39"/>
      <c r="B434" s="40"/>
      <c r="C434" s="41"/>
      <c r="D434" s="230" t="s">
        <v>417</v>
      </c>
      <c r="E434" s="41"/>
      <c r="F434" s="231" t="s">
        <v>1015</v>
      </c>
      <c r="G434" s="41"/>
      <c r="H434" s="41"/>
      <c r="I434" s="156"/>
      <c r="J434" s="41"/>
      <c r="K434" s="41"/>
      <c r="L434" s="45"/>
      <c r="M434" s="232"/>
      <c r="N434" s="233"/>
      <c r="O434" s="92"/>
      <c r="P434" s="92"/>
      <c r="Q434" s="92"/>
      <c r="R434" s="92"/>
      <c r="S434" s="92"/>
      <c r="T434" s="93"/>
      <c r="U434" s="39"/>
      <c r="V434" s="39"/>
      <c r="W434" s="39"/>
      <c r="X434" s="39"/>
      <c r="Y434" s="39"/>
      <c r="Z434" s="39"/>
      <c r="AA434" s="39"/>
      <c r="AB434" s="39"/>
      <c r="AC434" s="39"/>
      <c r="AD434" s="39"/>
      <c r="AE434" s="39"/>
      <c r="AT434" s="18" t="s">
        <v>417</v>
      </c>
      <c r="AU434" s="18" t="s">
        <v>86</v>
      </c>
    </row>
    <row r="435" s="2" customFormat="1">
      <c r="A435" s="39"/>
      <c r="B435" s="40"/>
      <c r="C435" s="41"/>
      <c r="D435" s="230" t="s">
        <v>722</v>
      </c>
      <c r="E435" s="41"/>
      <c r="F435" s="268" t="s">
        <v>757</v>
      </c>
      <c r="G435" s="41"/>
      <c r="H435" s="41"/>
      <c r="I435" s="156"/>
      <c r="J435" s="41"/>
      <c r="K435" s="41"/>
      <c r="L435" s="45"/>
      <c r="M435" s="232"/>
      <c r="N435" s="233"/>
      <c r="O435" s="92"/>
      <c r="P435" s="92"/>
      <c r="Q435" s="92"/>
      <c r="R435" s="92"/>
      <c r="S435" s="92"/>
      <c r="T435" s="93"/>
      <c r="U435" s="39"/>
      <c r="V435" s="39"/>
      <c r="W435" s="39"/>
      <c r="X435" s="39"/>
      <c r="Y435" s="39"/>
      <c r="Z435" s="39"/>
      <c r="AA435" s="39"/>
      <c r="AB435" s="39"/>
      <c r="AC435" s="39"/>
      <c r="AD435" s="39"/>
      <c r="AE435" s="39"/>
      <c r="AT435" s="18" t="s">
        <v>722</v>
      </c>
      <c r="AU435" s="18" t="s">
        <v>86</v>
      </c>
    </row>
    <row r="436" s="2" customFormat="1" ht="16.5" customHeight="1">
      <c r="A436" s="39"/>
      <c r="B436" s="40"/>
      <c r="C436" s="216" t="s">
        <v>1017</v>
      </c>
      <c r="D436" s="216" t="s">
        <v>409</v>
      </c>
      <c r="E436" s="217" t="s">
        <v>1018</v>
      </c>
      <c r="F436" s="218" t="s">
        <v>1019</v>
      </c>
      <c r="G436" s="219" t="s">
        <v>632</v>
      </c>
      <c r="H436" s="220">
        <v>72.829999999999998</v>
      </c>
      <c r="I436" s="221"/>
      <c r="J436" s="222">
        <f>ROUND(I436*H436,2)</f>
        <v>0</v>
      </c>
      <c r="K436" s="218" t="s">
        <v>720</v>
      </c>
      <c r="L436" s="223"/>
      <c r="M436" s="224" t="s">
        <v>1</v>
      </c>
      <c r="N436" s="225" t="s">
        <v>41</v>
      </c>
      <c r="O436" s="92"/>
      <c r="P436" s="226">
        <f>O436*H436</f>
        <v>0</v>
      </c>
      <c r="Q436" s="226">
        <v>0</v>
      </c>
      <c r="R436" s="226">
        <f>Q436*H436</f>
        <v>0</v>
      </c>
      <c r="S436" s="226">
        <v>0</v>
      </c>
      <c r="T436" s="227">
        <f>S436*H436</f>
        <v>0</v>
      </c>
      <c r="U436" s="39"/>
      <c r="V436" s="39"/>
      <c r="W436" s="39"/>
      <c r="X436" s="39"/>
      <c r="Y436" s="39"/>
      <c r="Z436" s="39"/>
      <c r="AA436" s="39"/>
      <c r="AB436" s="39"/>
      <c r="AC436" s="39"/>
      <c r="AD436" s="39"/>
      <c r="AE436" s="39"/>
      <c r="AR436" s="228" t="s">
        <v>908</v>
      </c>
      <c r="AT436" s="228" t="s">
        <v>409</v>
      </c>
      <c r="AU436" s="228" t="s">
        <v>86</v>
      </c>
      <c r="AY436" s="18" t="s">
        <v>414</v>
      </c>
      <c r="BE436" s="229">
        <f>IF(N436="základní",J436,0)</f>
        <v>0</v>
      </c>
      <c r="BF436" s="229">
        <f>IF(N436="snížená",J436,0)</f>
        <v>0</v>
      </c>
      <c r="BG436" s="229">
        <f>IF(N436="zákl. přenesená",J436,0)</f>
        <v>0</v>
      </c>
      <c r="BH436" s="229">
        <f>IF(N436="sníž. přenesená",J436,0)</f>
        <v>0</v>
      </c>
      <c r="BI436" s="229">
        <f>IF(N436="nulová",J436,0)</f>
        <v>0</v>
      </c>
      <c r="BJ436" s="18" t="s">
        <v>84</v>
      </c>
      <c r="BK436" s="229">
        <f>ROUND(I436*H436,2)</f>
        <v>0</v>
      </c>
      <c r="BL436" s="18" t="s">
        <v>470</v>
      </c>
      <c r="BM436" s="228" t="s">
        <v>1020</v>
      </c>
    </row>
    <row r="437" s="2" customFormat="1">
      <c r="A437" s="39"/>
      <c r="B437" s="40"/>
      <c r="C437" s="41"/>
      <c r="D437" s="230" t="s">
        <v>417</v>
      </c>
      <c r="E437" s="41"/>
      <c r="F437" s="231" t="s">
        <v>1019</v>
      </c>
      <c r="G437" s="41"/>
      <c r="H437" s="41"/>
      <c r="I437" s="156"/>
      <c r="J437" s="41"/>
      <c r="K437" s="41"/>
      <c r="L437" s="45"/>
      <c r="M437" s="232"/>
      <c r="N437" s="233"/>
      <c r="O437" s="92"/>
      <c r="P437" s="92"/>
      <c r="Q437" s="92"/>
      <c r="R437" s="92"/>
      <c r="S437" s="92"/>
      <c r="T437" s="93"/>
      <c r="U437" s="39"/>
      <c r="V437" s="39"/>
      <c r="W437" s="39"/>
      <c r="X437" s="39"/>
      <c r="Y437" s="39"/>
      <c r="Z437" s="39"/>
      <c r="AA437" s="39"/>
      <c r="AB437" s="39"/>
      <c r="AC437" s="39"/>
      <c r="AD437" s="39"/>
      <c r="AE437" s="39"/>
      <c r="AT437" s="18" t="s">
        <v>417</v>
      </c>
      <c r="AU437" s="18" t="s">
        <v>86</v>
      </c>
    </row>
    <row r="438" s="2" customFormat="1">
      <c r="A438" s="39"/>
      <c r="B438" s="40"/>
      <c r="C438" s="41"/>
      <c r="D438" s="230" t="s">
        <v>722</v>
      </c>
      <c r="E438" s="41"/>
      <c r="F438" s="268" t="s">
        <v>757</v>
      </c>
      <c r="G438" s="41"/>
      <c r="H438" s="41"/>
      <c r="I438" s="156"/>
      <c r="J438" s="41"/>
      <c r="K438" s="41"/>
      <c r="L438" s="45"/>
      <c r="M438" s="232"/>
      <c r="N438" s="233"/>
      <c r="O438" s="92"/>
      <c r="P438" s="92"/>
      <c r="Q438" s="92"/>
      <c r="R438" s="92"/>
      <c r="S438" s="92"/>
      <c r="T438" s="93"/>
      <c r="U438" s="39"/>
      <c r="V438" s="39"/>
      <c r="W438" s="39"/>
      <c r="X438" s="39"/>
      <c r="Y438" s="39"/>
      <c r="Z438" s="39"/>
      <c r="AA438" s="39"/>
      <c r="AB438" s="39"/>
      <c r="AC438" s="39"/>
      <c r="AD438" s="39"/>
      <c r="AE438" s="39"/>
      <c r="AT438" s="18" t="s">
        <v>722</v>
      </c>
      <c r="AU438" s="18" t="s">
        <v>86</v>
      </c>
    </row>
    <row r="439" s="13" customFormat="1">
      <c r="A439" s="13"/>
      <c r="B439" s="277"/>
      <c r="C439" s="278"/>
      <c r="D439" s="230" t="s">
        <v>758</v>
      </c>
      <c r="E439" s="279" t="s">
        <v>1</v>
      </c>
      <c r="F439" s="280" t="s">
        <v>866</v>
      </c>
      <c r="G439" s="278"/>
      <c r="H439" s="281">
        <v>45.030000000000001</v>
      </c>
      <c r="I439" s="282"/>
      <c r="J439" s="278"/>
      <c r="K439" s="278"/>
      <c r="L439" s="283"/>
      <c r="M439" s="284"/>
      <c r="N439" s="285"/>
      <c r="O439" s="285"/>
      <c r="P439" s="285"/>
      <c r="Q439" s="285"/>
      <c r="R439" s="285"/>
      <c r="S439" s="285"/>
      <c r="T439" s="286"/>
      <c r="U439" s="13"/>
      <c r="V439" s="13"/>
      <c r="W439" s="13"/>
      <c r="X439" s="13"/>
      <c r="Y439" s="13"/>
      <c r="Z439" s="13"/>
      <c r="AA439" s="13"/>
      <c r="AB439" s="13"/>
      <c r="AC439" s="13"/>
      <c r="AD439" s="13"/>
      <c r="AE439" s="13"/>
      <c r="AT439" s="287" t="s">
        <v>758</v>
      </c>
      <c r="AU439" s="287" t="s">
        <v>86</v>
      </c>
      <c r="AV439" s="13" t="s">
        <v>86</v>
      </c>
      <c r="AW439" s="13" t="s">
        <v>33</v>
      </c>
      <c r="AX439" s="13" t="s">
        <v>76</v>
      </c>
      <c r="AY439" s="287" t="s">
        <v>414</v>
      </c>
    </row>
    <row r="440" s="13" customFormat="1">
      <c r="A440" s="13"/>
      <c r="B440" s="277"/>
      <c r="C440" s="278"/>
      <c r="D440" s="230" t="s">
        <v>758</v>
      </c>
      <c r="E440" s="279" t="s">
        <v>1</v>
      </c>
      <c r="F440" s="280" t="s">
        <v>867</v>
      </c>
      <c r="G440" s="278"/>
      <c r="H440" s="281">
        <v>17.100000000000001</v>
      </c>
      <c r="I440" s="282"/>
      <c r="J440" s="278"/>
      <c r="K440" s="278"/>
      <c r="L440" s="283"/>
      <c r="M440" s="284"/>
      <c r="N440" s="285"/>
      <c r="O440" s="285"/>
      <c r="P440" s="285"/>
      <c r="Q440" s="285"/>
      <c r="R440" s="285"/>
      <c r="S440" s="285"/>
      <c r="T440" s="286"/>
      <c r="U440" s="13"/>
      <c r="V440" s="13"/>
      <c r="W440" s="13"/>
      <c r="X440" s="13"/>
      <c r="Y440" s="13"/>
      <c r="Z440" s="13"/>
      <c r="AA440" s="13"/>
      <c r="AB440" s="13"/>
      <c r="AC440" s="13"/>
      <c r="AD440" s="13"/>
      <c r="AE440" s="13"/>
      <c r="AT440" s="287" t="s">
        <v>758</v>
      </c>
      <c r="AU440" s="287" t="s">
        <v>86</v>
      </c>
      <c r="AV440" s="13" t="s">
        <v>86</v>
      </c>
      <c r="AW440" s="13" t="s">
        <v>33</v>
      </c>
      <c r="AX440" s="13" t="s">
        <v>76</v>
      </c>
      <c r="AY440" s="287" t="s">
        <v>414</v>
      </c>
    </row>
    <row r="441" s="13" customFormat="1">
      <c r="A441" s="13"/>
      <c r="B441" s="277"/>
      <c r="C441" s="278"/>
      <c r="D441" s="230" t="s">
        <v>758</v>
      </c>
      <c r="E441" s="279" t="s">
        <v>1</v>
      </c>
      <c r="F441" s="280" t="s">
        <v>868</v>
      </c>
      <c r="G441" s="278"/>
      <c r="H441" s="281">
        <v>10.699999999999999</v>
      </c>
      <c r="I441" s="282"/>
      <c r="J441" s="278"/>
      <c r="K441" s="278"/>
      <c r="L441" s="283"/>
      <c r="M441" s="284"/>
      <c r="N441" s="285"/>
      <c r="O441" s="285"/>
      <c r="P441" s="285"/>
      <c r="Q441" s="285"/>
      <c r="R441" s="285"/>
      <c r="S441" s="285"/>
      <c r="T441" s="286"/>
      <c r="U441" s="13"/>
      <c r="V441" s="13"/>
      <c r="W441" s="13"/>
      <c r="X441" s="13"/>
      <c r="Y441" s="13"/>
      <c r="Z441" s="13"/>
      <c r="AA441" s="13"/>
      <c r="AB441" s="13"/>
      <c r="AC441" s="13"/>
      <c r="AD441" s="13"/>
      <c r="AE441" s="13"/>
      <c r="AT441" s="287" t="s">
        <v>758</v>
      </c>
      <c r="AU441" s="287" t="s">
        <v>86</v>
      </c>
      <c r="AV441" s="13" t="s">
        <v>86</v>
      </c>
      <c r="AW441" s="13" t="s">
        <v>33</v>
      </c>
      <c r="AX441" s="13" t="s">
        <v>76</v>
      </c>
      <c r="AY441" s="287" t="s">
        <v>414</v>
      </c>
    </row>
    <row r="442" s="14" customFormat="1">
      <c r="A442" s="14"/>
      <c r="B442" s="288"/>
      <c r="C442" s="289"/>
      <c r="D442" s="230" t="s">
        <v>758</v>
      </c>
      <c r="E442" s="290" t="s">
        <v>1</v>
      </c>
      <c r="F442" s="291" t="s">
        <v>760</v>
      </c>
      <c r="G442" s="289"/>
      <c r="H442" s="292">
        <v>72.829999999999998</v>
      </c>
      <c r="I442" s="293"/>
      <c r="J442" s="289"/>
      <c r="K442" s="289"/>
      <c r="L442" s="294"/>
      <c r="M442" s="295"/>
      <c r="N442" s="296"/>
      <c r="O442" s="296"/>
      <c r="P442" s="296"/>
      <c r="Q442" s="296"/>
      <c r="R442" s="296"/>
      <c r="S442" s="296"/>
      <c r="T442" s="297"/>
      <c r="U442" s="14"/>
      <c r="V442" s="14"/>
      <c r="W442" s="14"/>
      <c r="X442" s="14"/>
      <c r="Y442" s="14"/>
      <c r="Z442" s="14"/>
      <c r="AA442" s="14"/>
      <c r="AB442" s="14"/>
      <c r="AC442" s="14"/>
      <c r="AD442" s="14"/>
      <c r="AE442" s="14"/>
      <c r="AT442" s="298" t="s">
        <v>758</v>
      </c>
      <c r="AU442" s="298" t="s">
        <v>86</v>
      </c>
      <c r="AV442" s="14" t="s">
        <v>415</v>
      </c>
      <c r="AW442" s="14" t="s">
        <v>33</v>
      </c>
      <c r="AX442" s="14" t="s">
        <v>84</v>
      </c>
      <c r="AY442" s="298" t="s">
        <v>414</v>
      </c>
    </row>
    <row r="443" s="2" customFormat="1" ht="16.5" customHeight="1">
      <c r="A443" s="39"/>
      <c r="B443" s="40"/>
      <c r="C443" s="234" t="s">
        <v>1021</v>
      </c>
      <c r="D443" s="234" t="s">
        <v>443</v>
      </c>
      <c r="E443" s="235" t="s">
        <v>1022</v>
      </c>
      <c r="F443" s="236" t="s">
        <v>1023</v>
      </c>
      <c r="G443" s="237" t="s">
        <v>531</v>
      </c>
      <c r="H443" s="238">
        <v>52.450000000000003</v>
      </c>
      <c r="I443" s="239"/>
      <c r="J443" s="240">
        <f>ROUND(I443*H443,2)</f>
        <v>0</v>
      </c>
      <c r="K443" s="236" t="s">
        <v>720</v>
      </c>
      <c r="L443" s="45"/>
      <c r="M443" s="241" t="s">
        <v>1</v>
      </c>
      <c r="N443" s="242" t="s">
        <v>41</v>
      </c>
      <c r="O443" s="92"/>
      <c r="P443" s="226">
        <f>O443*H443</f>
        <v>0</v>
      </c>
      <c r="Q443" s="226">
        <v>0</v>
      </c>
      <c r="R443" s="226">
        <f>Q443*H443</f>
        <v>0</v>
      </c>
      <c r="S443" s="226">
        <v>0</v>
      </c>
      <c r="T443" s="227">
        <f>S443*H443</f>
        <v>0</v>
      </c>
      <c r="U443" s="39"/>
      <c r="V443" s="39"/>
      <c r="W443" s="39"/>
      <c r="X443" s="39"/>
      <c r="Y443" s="39"/>
      <c r="Z443" s="39"/>
      <c r="AA443" s="39"/>
      <c r="AB443" s="39"/>
      <c r="AC443" s="39"/>
      <c r="AD443" s="39"/>
      <c r="AE443" s="39"/>
      <c r="AR443" s="228" t="s">
        <v>470</v>
      </c>
      <c r="AT443" s="228" t="s">
        <v>443</v>
      </c>
      <c r="AU443" s="228" t="s">
        <v>86</v>
      </c>
      <c r="AY443" s="18" t="s">
        <v>414</v>
      </c>
      <c r="BE443" s="229">
        <f>IF(N443="základní",J443,0)</f>
        <v>0</v>
      </c>
      <c r="BF443" s="229">
        <f>IF(N443="snížená",J443,0)</f>
        <v>0</v>
      </c>
      <c r="BG443" s="229">
        <f>IF(N443="zákl. přenesená",J443,0)</f>
        <v>0</v>
      </c>
      <c r="BH443" s="229">
        <f>IF(N443="sníž. přenesená",J443,0)</f>
        <v>0</v>
      </c>
      <c r="BI443" s="229">
        <f>IF(N443="nulová",J443,0)</f>
        <v>0</v>
      </c>
      <c r="BJ443" s="18" t="s">
        <v>84</v>
      </c>
      <c r="BK443" s="229">
        <f>ROUND(I443*H443,2)</f>
        <v>0</v>
      </c>
      <c r="BL443" s="18" t="s">
        <v>470</v>
      </c>
      <c r="BM443" s="228" t="s">
        <v>1024</v>
      </c>
    </row>
    <row r="444" s="2" customFormat="1">
      <c r="A444" s="39"/>
      <c r="B444" s="40"/>
      <c r="C444" s="41"/>
      <c r="D444" s="230" t="s">
        <v>417</v>
      </c>
      <c r="E444" s="41"/>
      <c r="F444" s="231" t="s">
        <v>1023</v>
      </c>
      <c r="G444" s="41"/>
      <c r="H444" s="41"/>
      <c r="I444" s="156"/>
      <c r="J444" s="41"/>
      <c r="K444" s="41"/>
      <c r="L444" s="45"/>
      <c r="M444" s="232"/>
      <c r="N444" s="233"/>
      <c r="O444" s="92"/>
      <c r="P444" s="92"/>
      <c r="Q444" s="92"/>
      <c r="R444" s="92"/>
      <c r="S444" s="92"/>
      <c r="T444" s="93"/>
      <c r="U444" s="39"/>
      <c r="V444" s="39"/>
      <c r="W444" s="39"/>
      <c r="X444" s="39"/>
      <c r="Y444" s="39"/>
      <c r="Z444" s="39"/>
      <c r="AA444" s="39"/>
      <c r="AB444" s="39"/>
      <c r="AC444" s="39"/>
      <c r="AD444" s="39"/>
      <c r="AE444" s="39"/>
      <c r="AT444" s="18" t="s">
        <v>417</v>
      </c>
      <c r="AU444" s="18" t="s">
        <v>86</v>
      </c>
    </row>
    <row r="445" s="2" customFormat="1">
      <c r="A445" s="39"/>
      <c r="B445" s="40"/>
      <c r="C445" s="41"/>
      <c r="D445" s="230" t="s">
        <v>722</v>
      </c>
      <c r="E445" s="41"/>
      <c r="F445" s="268" t="s">
        <v>757</v>
      </c>
      <c r="G445" s="41"/>
      <c r="H445" s="41"/>
      <c r="I445" s="156"/>
      <c r="J445" s="41"/>
      <c r="K445" s="41"/>
      <c r="L445" s="45"/>
      <c r="M445" s="232"/>
      <c r="N445" s="233"/>
      <c r="O445" s="92"/>
      <c r="P445" s="92"/>
      <c r="Q445" s="92"/>
      <c r="R445" s="92"/>
      <c r="S445" s="92"/>
      <c r="T445" s="93"/>
      <c r="U445" s="39"/>
      <c r="V445" s="39"/>
      <c r="W445" s="39"/>
      <c r="X445" s="39"/>
      <c r="Y445" s="39"/>
      <c r="Z445" s="39"/>
      <c r="AA445" s="39"/>
      <c r="AB445" s="39"/>
      <c r="AC445" s="39"/>
      <c r="AD445" s="39"/>
      <c r="AE445" s="39"/>
      <c r="AT445" s="18" t="s">
        <v>722</v>
      </c>
      <c r="AU445" s="18" t="s">
        <v>86</v>
      </c>
    </row>
    <row r="446" s="13" customFormat="1">
      <c r="A446" s="13"/>
      <c r="B446" s="277"/>
      <c r="C446" s="278"/>
      <c r="D446" s="230" t="s">
        <v>758</v>
      </c>
      <c r="E446" s="279" t="s">
        <v>1</v>
      </c>
      <c r="F446" s="280" t="s">
        <v>1025</v>
      </c>
      <c r="G446" s="278"/>
      <c r="H446" s="281">
        <v>24.550000000000001</v>
      </c>
      <c r="I446" s="282"/>
      <c r="J446" s="278"/>
      <c r="K446" s="278"/>
      <c r="L446" s="283"/>
      <c r="M446" s="284"/>
      <c r="N446" s="285"/>
      <c r="O446" s="285"/>
      <c r="P446" s="285"/>
      <c r="Q446" s="285"/>
      <c r="R446" s="285"/>
      <c r="S446" s="285"/>
      <c r="T446" s="286"/>
      <c r="U446" s="13"/>
      <c r="V446" s="13"/>
      <c r="W446" s="13"/>
      <c r="X446" s="13"/>
      <c r="Y446" s="13"/>
      <c r="Z446" s="13"/>
      <c r="AA446" s="13"/>
      <c r="AB446" s="13"/>
      <c r="AC446" s="13"/>
      <c r="AD446" s="13"/>
      <c r="AE446" s="13"/>
      <c r="AT446" s="287" t="s">
        <v>758</v>
      </c>
      <c r="AU446" s="287" t="s">
        <v>86</v>
      </c>
      <c r="AV446" s="13" t="s">
        <v>86</v>
      </c>
      <c r="AW446" s="13" t="s">
        <v>33</v>
      </c>
      <c r="AX446" s="13" t="s">
        <v>76</v>
      </c>
      <c r="AY446" s="287" t="s">
        <v>414</v>
      </c>
    </row>
    <row r="447" s="13" customFormat="1">
      <c r="A447" s="13"/>
      <c r="B447" s="277"/>
      <c r="C447" s="278"/>
      <c r="D447" s="230" t="s">
        <v>758</v>
      </c>
      <c r="E447" s="279" t="s">
        <v>1</v>
      </c>
      <c r="F447" s="280" t="s">
        <v>1026</v>
      </c>
      <c r="G447" s="278"/>
      <c r="H447" s="281">
        <v>15.6</v>
      </c>
      <c r="I447" s="282"/>
      <c r="J447" s="278"/>
      <c r="K447" s="278"/>
      <c r="L447" s="283"/>
      <c r="M447" s="284"/>
      <c r="N447" s="285"/>
      <c r="O447" s="285"/>
      <c r="P447" s="285"/>
      <c r="Q447" s="285"/>
      <c r="R447" s="285"/>
      <c r="S447" s="285"/>
      <c r="T447" s="286"/>
      <c r="U447" s="13"/>
      <c r="V447" s="13"/>
      <c r="W447" s="13"/>
      <c r="X447" s="13"/>
      <c r="Y447" s="13"/>
      <c r="Z447" s="13"/>
      <c r="AA447" s="13"/>
      <c r="AB447" s="13"/>
      <c r="AC447" s="13"/>
      <c r="AD447" s="13"/>
      <c r="AE447" s="13"/>
      <c r="AT447" s="287" t="s">
        <v>758</v>
      </c>
      <c r="AU447" s="287" t="s">
        <v>86</v>
      </c>
      <c r="AV447" s="13" t="s">
        <v>86</v>
      </c>
      <c r="AW447" s="13" t="s">
        <v>33</v>
      </c>
      <c r="AX447" s="13" t="s">
        <v>76</v>
      </c>
      <c r="AY447" s="287" t="s">
        <v>414</v>
      </c>
    </row>
    <row r="448" s="13" customFormat="1">
      <c r="A448" s="13"/>
      <c r="B448" s="277"/>
      <c r="C448" s="278"/>
      <c r="D448" s="230" t="s">
        <v>758</v>
      </c>
      <c r="E448" s="279" t="s">
        <v>1</v>
      </c>
      <c r="F448" s="280" t="s">
        <v>1027</v>
      </c>
      <c r="G448" s="278"/>
      <c r="H448" s="281">
        <v>12.300000000000001</v>
      </c>
      <c r="I448" s="282"/>
      <c r="J448" s="278"/>
      <c r="K448" s="278"/>
      <c r="L448" s="283"/>
      <c r="M448" s="284"/>
      <c r="N448" s="285"/>
      <c r="O448" s="285"/>
      <c r="P448" s="285"/>
      <c r="Q448" s="285"/>
      <c r="R448" s="285"/>
      <c r="S448" s="285"/>
      <c r="T448" s="286"/>
      <c r="U448" s="13"/>
      <c r="V448" s="13"/>
      <c r="W448" s="13"/>
      <c r="X448" s="13"/>
      <c r="Y448" s="13"/>
      <c r="Z448" s="13"/>
      <c r="AA448" s="13"/>
      <c r="AB448" s="13"/>
      <c r="AC448" s="13"/>
      <c r="AD448" s="13"/>
      <c r="AE448" s="13"/>
      <c r="AT448" s="287" t="s">
        <v>758</v>
      </c>
      <c r="AU448" s="287" t="s">
        <v>86</v>
      </c>
      <c r="AV448" s="13" t="s">
        <v>86</v>
      </c>
      <c r="AW448" s="13" t="s">
        <v>33</v>
      </c>
      <c r="AX448" s="13" t="s">
        <v>76</v>
      </c>
      <c r="AY448" s="287" t="s">
        <v>414</v>
      </c>
    </row>
    <row r="449" s="14" customFormat="1">
      <c r="A449" s="14"/>
      <c r="B449" s="288"/>
      <c r="C449" s="289"/>
      <c r="D449" s="230" t="s">
        <v>758</v>
      </c>
      <c r="E449" s="290" t="s">
        <v>1</v>
      </c>
      <c r="F449" s="291" t="s">
        <v>760</v>
      </c>
      <c r="G449" s="289"/>
      <c r="H449" s="292">
        <v>52.450000000000003</v>
      </c>
      <c r="I449" s="293"/>
      <c r="J449" s="289"/>
      <c r="K449" s="289"/>
      <c r="L449" s="294"/>
      <c r="M449" s="295"/>
      <c r="N449" s="296"/>
      <c r="O449" s="296"/>
      <c r="P449" s="296"/>
      <c r="Q449" s="296"/>
      <c r="R449" s="296"/>
      <c r="S449" s="296"/>
      <c r="T449" s="297"/>
      <c r="U449" s="14"/>
      <c r="V449" s="14"/>
      <c r="W449" s="14"/>
      <c r="X449" s="14"/>
      <c r="Y449" s="14"/>
      <c r="Z449" s="14"/>
      <c r="AA449" s="14"/>
      <c r="AB449" s="14"/>
      <c r="AC449" s="14"/>
      <c r="AD449" s="14"/>
      <c r="AE449" s="14"/>
      <c r="AT449" s="298" t="s">
        <v>758</v>
      </c>
      <c r="AU449" s="298" t="s">
        <v>86</v>
      </c>
      <c r="AV449" s="14" t="s">
        <v>415</v>
      </c>
      <c r="AW449" s="14" t="s">
        <v>33</v>
      </c>
      <c r="AX449" s="14" t="s">
        <v>84</v>
      </c>
      <c r="AY449" s="298" t="s">
        <v>414</v>
      </c>
    </row>
    <row r="450" s="2" customFormat="1" ht="21.75" customHeight="1">
      <c r="A450" s="39"/>
      <c r="B450" s="40"/>
      <c r="C450" s="234" t="s">
        <v>1028</v>
      </c>
      <c r="D450" s="234" t="s">
        <v>443</v>
      </c>
      <c r="E450" s="235" t="s">
        <v>1029</v>
      </c>
      <c r="F450" s="236" t="s">
        <v>1030</v>
      </c>
      <c r="G450" s="237" t="s">
        <v>531</v>
      </c>
      <c r="H450" s="238">
        <v>52.450000000000003</v>
      </c>
      <c r="I450" s="239"/>
      <c r="J450" s="240">
        <f>ROUND(I450*H450,2)</f>
        <v>0</v>
      </c>
      <c r="K450" s="236" t="s">
        <v>720</v>
      </c>
      <c r="L450" s="45"/>
      <c r="M450" s="241" t="s">
        <v>1</v>
      </c>
      <c r="N450" s="242" t="s">
        <v>41</v>
      </c>
      <c r="O450" s="92"/>
      <c r="P450" s="226">
        <f>O450*H450</f>
        <v>0</v>
      </c>
      <c r="Q450" s="226">
        <v>0</v>
      </c>
      <c r="R450" s="226">
        <f>Q450*H450</f>
        <v>0</v>
      </c>
      <c r="S450" s="226">
        <v>0</v>
      </c>
      <c r="T450" s="227">
        <f>S450*H450</f>
        <v>0</v>
      </c>
      <c r="U450" s="39"/>
      <c r="V450" s="39"/>
      <c r="W450" s="39"/>
      <c r="X450" s="39"/>
      <c r="Y450" s="39"/>
      <c r="Z450" s="39"/>
      <c r="AA450" s="39"/>
      <c r="AB450" s="39"/>
      <c r="AC450" s="39"/>
      <c r="AD450" s="39"/>
      <c r="AE450" s="39"/>
      <c r="AR450" s="228" t="s">
        <v>470</v>
      </c>
      <c r="AT450" s="228" t="s">
        <v>443</v>
      </c>
      <c r="AU450" s="228" t="s">
        <v>86</v>
      </c>
      <c r="AY450" s="18" t="s">
        <v>414</v>
      </c>
      <c r="BE450" s="229">
        <f>IF(N450="základní",J450,0)</f>
        <v>0</v>
      </c>
      <c r="BF450" s="229">
        <f>IF(N450="snížená",J450,0)</f>
        <v>0</v>
      </c>
      <c r="BG450" s="229">
        <f>IF(N450="zákl. přenesená",J450,0)</f>
        <v>0</v>
      </c>
      <c r="BH450" s="229">
        <f>IF(N450="sníž. přenesená",J450,0)</f>
        <v>0</v>
      </c>
      <c r="BI450" s="229">
        <f>IF(N450="nulová",J450,0)</f>
        <v>0</v>
      </c>
      <c r="BJ450" s="18" t="s">
        <v>84</v>
      </c>
      <c r="BK450" s="229">
        <f>ROUND(I450*H450,2)</f>
        <v>0</v>
      </c>
      <c r="BL450" s="18" t="s">
        <v>470</v>
      </c>
      <c r="BM450" s="228" t="s">
        <v>1031</v>
      </c>
    </row>
    <row r="451" s="2" customFormat="1">
      <c r="A451" s="39"/>
      <c r="B451" s="40"/>
      <c r="C451" s="41"/>
      <c r="D451" s="230" t="s">
        <v>417</v>
      </c>
      <c r="E451" s="41"/>
      <c r="F451" s="231" t="s">
        <v>1030</v>
      </c>
      <c r="G451" s="41"/>
      <c r="H451" s="41"/>
      <c r="I451" s="156"/>
      <c r="J451" s="41"/>
      <c r="K451" s="41"/>
      <c r="L451" s="45"/>
      <c r="M451" s="232"/>
      <c r="N451" s="233"/>
      <c r="O451" s="92"/>
      <c r="P451" s="92"/>
      <c r="Q451" s="92"/>
      <c r="R451" s="92"/>
      <c r="S451" s="92"/>
      <c r="T451" s="93"/>
      <c r="U451" s="39"/>
      <c r="V451" s="39"/>
      <c r="W451" s="39"/>
      <c r="X451" s="39"/>
      <c r="Y451" s="39"/>
      <c r="Z451" s="39"/>
      <c r="AA451" s="39"/>
      <c r="AB451" s="39"/>
      <c r="AC451" s="39"/>
      <c r="AD451" s="39"/>
      <c r="AE451" s="39"/>
      <c r="AT451" s="18" t="s">
        <v>417</v>
      </c>
      <c r="AU451" s="18" t="s">
        <v>86</v>
      </c>
    </row>
    <row r="452" s="2" customFormat="1">
      <c r="A452" s="39"/>
      <c r="B452" s="40"/>
      <c r="C452" s="41"/>
      <c r="D452" s="230" t="s">
        <v>722</v>
      </c>
      <c r="E452" s="41"/>
      <c r="F452" s="268" t="s">
        <v>757</v>
      </c>
      <c r="G452" s="41"/>
      <c r="H452" s="41"/>
      <c r="I452" s="156"/>
      <c r="J452" s="41"/>
      <c r="K452" s="41"/>
      <c r="L452" s="45"/>
      <c r="M452" s="232"/>
      <c r="N452" s="233"/>
      <c r="O452" s="92"/>
      <c r="P452" s="92"/>
      <c r="Q452" s="92"/>
      <c r="R452" s="92"/>
      <c r="S452" s="92"/>
      <c r="T452" s="93"/>
      <c r="U452" s="39"/>
      <c r="V452" s="39"/>
      <c r="W452" s="39"/>
      <c r="X452" s="39"/>
      <c r="Y452" s="39"/>
      <c r="Z452" s="39"/>
      <c r="AA452" s="39"/>
      <c r="AB452" s="39"/>
      <c r="AC452" s="39"/>
      <c r="AD452" s="39"/>
      <c r="AE452" s="39"/>
      <c r="AT452" s="18" t="s">
        <v>722</v>
      </c>
      <c r="AU452" s="18" t="s">
        <v>86</v>
      </c>
    </row>
    <row r="453" s="2" customFormat="1" ht="16.5" customHeight="1">
      <c r="A453" s="39"/>
      <c r="B453" s="40"/>
      <c r="C453" s="216" t="s">
        <v>1032</v>
      </c>
      <c r="D453" s="216" t="s">
        <v>409</v>
      </c>
      <c r="E453" s="217" t="s">
        <v>1033</v>
      </c>
      <c r="F453" s="218" t="s">
        <v>1034</v>
      </c>
      <c r="G453" s="219" t="s">
        <v>531</v>
      </c>
      <c r="H453" s="220">
        <v>53.499000000000002</v>
      </c>
      <c r="I453" s="221"/>
      <c r="J453" s="222">
        <f>ROUND(I453*H453,2)</f>
        <v>0</v>
      </c>
      <c r="K453" s="218" t="s">
        <v>720</v>
      </c>
      <c r="L453" s="223"/>
      <c r="M453" s="224" t="s">
        <v>1</v>
      </c>
      <c r="N453" s="225" t="s">
        <v>41</v>
      </c>
      <c r="O453" s="92"/>
      <c r="P453" s="226">
        <f>O453*H453</f>
        <v>0</v>
      </c>
      <c r="Q453" s="226">
        <v>0</v>
      </c>
      <c r="R453" s="226">
        <f>Q453*H453</f>
        <v>0</v>
      </c>
      <c r="S453" s="226">
        <v>0</v>
      </c>
      <c r="T453" s="227">
        <f>S453*H453</f>
        <v>0</v>
      </c>
      <c r="U453" s="39"/>
      <c r="V453" s="39"/>
      <c r="W453" s="39"/>
      <c r="X453" s="39"/>
      <c r="Y453" s="39"/>
      <c r="Z453" s="39"/>
      <c r="AA453" s="39"/>
      <c r="AB453" s="39"/>
      <c r="AC453" s="39"/>
      <c r="AD453" s="39"/>
      <c r="AE453" s="39"/>
      <c r="AR453" s="228" t="s">
        <v>908</v>
      </c>
      <c r="AT453" s="228" t="s">
        <v>409</v>
      </c>
      <c r="AU453" s="228" t="s">
        <v>86</v>
      </c>
      <c r="AY453" s="18" t="s">
        <v>414</v>
      </c>
      <c r="BE453" s="229">
        <f>IF(N453="základní",J453,0)</f>
        <v>0</v>
      </c>
      <c r="BF453" s="229">
        <f>IF(N453="snížená",J453,0)</f>
        <v>0</v>
      </c>
      <c r="BG453" s="229">
        <f>IF(N453="zákl. přenesená",J453,0)</f>
        <v>0</v>
      </c>
      <c r="BH453" s="229">
        <f>IF(N453="sníž. přenesená",J453,0)</f>
        <v>0</v>
      </c>
      <c r="BI453" s="229">
        <f>IF(N453="nulová",J453,0)</f>
        <v>0</v>
      </c>
      <c r="BJ453" s="18" t="s">
        <v>84</v>
      </c>
      <c r="BK453" s="229">
        <f>ROUND(I453*H453,2)</f>
        <v>0</v>
      </c>
      <c r="BL453" s="18" t="s">
        <v>470</v>
      </c>
      <c r="BM453" s="228" t="s">
        <v>1035</v>
      </c>
    </row>
    <row r="454" s="2" customFormat="1">
      <c r="A454" s="39"/>
      <c r="B454" s="40"/>
      <c r="C454" s="41"/>
      <c r="D454" s="230" t="s">
        <v>417</v>
      </c>
      <c r="E454" s="41"/>
      <c r="F454" s="231" t="s">
        <v>1034</v>
      </c>
      <c r="G454" s="41"/>
      <c r="H454" s="41"/>
      <c r="I454" s="156"/>
      <c r="J454" s="41"/>
      <c r="K454" s="41"/>
      <c r="L454" s="45"/>
      <c r="M454" s="232"/>
      <c r="N454" s="233"/>
      <c r="O454" s="92"/>
      <c r="P454" s="92"/>
      <c r="Q454" s="92"/>
      <c r="R454" s="92"/>
      <c r="S454" s="92"/>
      <c r="T454" s="93"/>
      <c r="U454" s="39"/>
      <c r="V454" s="39"/>
      <c r="W454" s="39"/>
      <c r="X454" s="39"/>
      <c r="Y454" s="39"/>
      <c r="Z454" s="39"/>
      <c r="AA454" s="39"/>
      <c r="AB454" s="39"/>
      <c r="AC454" s="39"/>
      <c r="AD454" s="39"/>
      <c r="AE454" s="39"/>
      <c r="AT454" s="18" t="s">
        <v>417</v>
      </c>
      <c r="AU454" s="18" t="s">
        <v>86</v>
      </c>
    </row>
    <row r="455" s="2" customFormat="1">
      <c r="A455" s="39"/>
      <c r="B455" s="40"/>
      <c r="C455" s="41"/>
      <c r="D455" s="230" t="s">
        <v>722</v>
      </c>
      <c r="E455" s="41"/>
      <c r="F455" s="268" t="s">
        <v>757</v>
      </c>
      <c r="G455" s="41"/>
      <c r="H455" s="41"/>
      <c r="I455" s="156"/>
      <c r="J455" s="41"/>
      <c r="K455" s="41"/>
      <c r="L455" s="45"/>
      <c r="M455" s="232"/>
      <c r="N455" s="233"/>
      <c r="O455" s="92"/>
      <c r="P455" s="92"/>
      <c r="Q455" s="92"/>
      <c r="R455" s="92"/>
      <c r="S455" s="92"/>
      <c r="T455" s="93"/>
      <c r="U455" s="39"/>
      <c r="V455" s="39"/>
      <c r="W455" s="39"/>
      <c r="X455" s="39"/>
      <c r="Y455" s="39"/>
      <c r="Z455" s="39"/>
      <c r="AA455" s="39"/>
      <c r="AB455" s="39"/>
      <c r="AC455" s="39"/>
      <c r="AD455" s="39"/>
      <c r="AE455" s="39"/>
      <c r="AT455" s="18" t="s">
        <v>722</v>
      </c>
      <c r="AU455" s="18" t="s">
        <v>86</v>
      </c>
    </row>
    <row r="456" s="13" customFormat="1">
      <c r="A456" s="13"/>
      <c r="B456" s="277"/>
      <c r="C456" s="278"/>
      <c r="D456" s="230" t="s">
        <v>758</v>
      </c>
      <c r="E456" s="279" t="s">
        <v>1</v>
      </c>
      <c r="F456" s="280" t="s">
        <v>1025</v>
      </c>
      <c r="G456" s="278"/>
      <c r="H456" s="281">
        <v>24.550000000000001</v>
      </c>
      <c r="I456" s="282"/>
      <c r="J456" s="278"/>
      <c r="K456" s="278"/>
      <c r="L456" s="283"/>
      <c r="M456" s="284"/>
      <c r="N456" s="285"/>
      <c r="O456" s="285"/>
      <c r="P456" s="285"/>
      <c r="Q456" s="285"/>
      <c r="R456" s="285"/>
      <c r="S456" s="285"/>
      <c r="T456" s="286"/>
      <c r="U456" s="13"/>
      <c r="V456" s="13"/>
      <c r="W456" s="13"/>
      <c r="X456" s="13"/>
      <c r="Y456" s="13"/>
      <c r="Z456" s="13"/>
      <c r="AA456" s="13"/>
      <c r="AB456" s="13"/>
      <c r="AC456" s="13"/>
      <c r="AD456" s="13"/>
      <c r="AE456" s="13"/>
      <c r="AT456" s="287" t="s">
        <v>758</v>
      </c>
      <c r="AU456" s="287" t="s">
        <v>86</v>
      </c>
      <c r="AV456" s="13" t="s">
        <v>86</v>
      </c>
      <c r="AW456" s="13" t="s">
        <v>33</v>
      </c>
      <c r="AX456" s="13" t="s">
        <v>76</v>
      </c>
      <c r="AY456" s="287" t="s">
        <v>414</v>
      </c>
    </row>
    <row r="457" s="13" customFormat="1">
      <c r="A457" s="13"/>
      <c r="B457" s="277"/>
      <c r="C457" s="278"/>
      <c r="D457" s="230" t="s">
        <v>758</v>
      </c>
      <c r="E457" s="279" t="s">
        <v>1</v>
      </c>
      <c r="F457" s="280" t="s">
        <v>1026</v>
      </c>
      <c r="G457" s="278"/>
      <c r="H457" s="281">
        <v>15.6</v>
      </c>
      <c r="I457" s="282"/>
      <c r="J457" s="278"/>
      <c r="K457" s="278"/>
      <c r="L457" s="283"/>
      <c r="M457" s="284"/>
      <c r="N457" s="285"/>
      <c r="O457" s="285"/>
      <c r="P457" s="285"/>
      <c r="Q457" s="285"/>
      <c r="R457" s="285"/>
      <c r="S457" s="285"/>
      <c r="T457" s="286"/>
      <c r="U457" s="13"/>
      <c r="V457" s="13"/>
      <c r="W457" s="13"/>
      <c r="X457" s="13"/>
      <c r="Y457" s="13"/>
      <c r="Z457" s="13"/>
      <c r="AA457" s="13"/>
      <c r="AB457" s="13"/>
      <c r="AC457" s="13"/>
      <c r="AD457" s="13"/>
      <c r="AE457" s="13"/>
      <c r="AT457" s="287" t="s">
        <v>758</v>
      </c>
      <c r="AU457" s="287" t="s">
        <v>86</v>
      </c>
      <c r="AV457" s="13" t="s">
        <v>86</v>
      </c>
      <c r="AW457" s="13" t="s">
        <v>33</v>
      </c>
      <c r="AX457" s="13" t="s">
        <v>76</v>
      </c>
      <c r="AY457" s="287" t="s">
        <v>414</v>
      </c>
    </row>
    <row r="458" s="13" customFormat="1">
      <c r="A458" s="13"/>
      <c r="B458" s="277"/>
      <c r="C458" s="278"/>
      <c r="D458" s="230" t="s">
        <v>758</v>
      </c>
      <c r="E458" s="279" t="s">
        <v>1</v>
      </c>
      <c r="F458" s="280" t="s">
        <v>1027</v>
      </c>
      <c r="G458" s="278"/>
      <c r="H458" s="281">
        <v>12.300000000000001</v>
      </c>
      <c r="I458" s="282"/>
      <c r="J458" s="278"/>
      <c r="K458" s="278"/>
      <c r="L458" s="283"/>
      <c r="M458" s="284"/>
      <c r="N458" s="285"/>
      <c r="O458" s="285"/>
      <c r="P458" s="285"/>
      <c r="Q458" s="285"/>
      <c r="R458" s="285"/>
      <c r="S458" s="285"/>
      <c r="T458" s="286"/>
      <c r="U458" s="13"/>
      <c r="V458" s="13"/>
      <c r="W458" s="13"/>
      <c r="X458" s="13"/>
      <c r="Y458" s="13"/>
      <c r="Z458" s="13"/>
      <c r="AA458" s="13"/>
      <c r="AB458" s="13"/>
      <c r="AC458" s="13"/>
      <c r="AD458" s="13"/>
      <c r="AE458" s="13"/>
      <c r="AT458" s="287" t="s">
        <v>758</v>
      </c>
      <c r="AU458" s="287" t="s">
        <v>86</v>
      </c>
      <c r="AV458" s="13" t="s">
        <v>86</v>
      </c>
      <c r="AW458" s="13" t="s">
        <v>33</v>
      </c>
      <c r="AX458" s="13" t="s">
        <v>76</v>
      </c>
      <c r="AY458" s="287" t="s">
        <v>414</v>
      </c>
    </row>
    <row r="459" s="14" customFormat="1">
      <c r="A459" s="14"/>
      <c r="B459" s="288"/>
      <c r="C459" s="289"/>
      <c r="D459" s="230" t="s">
        <v>758</v>
      </c>
      <c r="E459" s="290" t="s">
        <v>1</v>
      </c>
      <c r="F459" s="291" t="s">
        <v>760</v>
      </c>
      <c r="G459" s="289"/>
      <c r="H459" s="292">
        <v>52.450000000000003</v>
      </c>
      <c r="I459" s="293"/>
      <c r="J459" s="289"/>
      <c r="K459" s="289"/>
      <c r="L459" s="294"/>
      <c r="M459" s="295"/>
      <c r="N459" s="296"/>
      <c r="O459" s="296"/>
      <c r="P459" s="296"/>
      <c r="Q459" s="296"/>
      <c r="R459" s="296"/>
      <c r="S459" s="296"/>
      <c r="T459" s="297"/>
      <c r="U459" s="14"/>
      <c r="V459" s="14"/>
      <c r="W459" s="14"/>
      <c r="X459" s="14"/>
      <c r="Y459" s="14"/>
      <c r="Z459" s="14"/>
      <c r="AA459" s="14"/>
      <c r="AB459" s="14"/>
      <c r="AC459" s="14"/>
      <c r="AD459" s="14"/>
      <c r="AE459" s="14"/>
      <c r="AT459" s="298" t="s">
        <v>758</v>
      </c>
      <c r="AU459" s="298" t="s">
        <v>86</v>
      </c>
      <c r="AV459" s="14" t="s">
        <v>415</v>
      </c>
      <c r="AW459" s="14" t="s">
        <v>33</v>
      </c>
      <c r="AX459" s="14" t="s">
        <v>76</v>
      </c>
      <c r="AY459" s="298" t="s">
        <v>414</v>
      </c>
    </row>
    <row r="460" s="13" customFormat="1">
      <c r="A460" s="13"/>
      <c r="B460" s="277"/>
      <c r="C460" s="278"/>
      <c r="D460" s="230" t="s">
        <v>758</v>
      </c>
      <c r="E460" s="279" t="s">
        <v>1</v>
      </c>
      <c r="F460" s="280" t="s">
        <v>1036</v>
      </c>
      <c r="G460" s="278"/>
      <c r="H460" s="281">
        <v>53.499000000000002</v>
      </c>
      <c r="I460" s="282"/>
      <c r="J460" s="278"/>
      <c r="K460" s="278"/>
      <c r="L460" s="283"/>
      <c r="M460" s="284"/>
      <c r="N460" s="285"/>
      <c r="O460" s="285"/>
      <c r="P460" s="285"/>
      <c r="Q460" s="285"/>
      <c r="R460" s="285"/>
      <c r="S460" s="285"/>
      <c r="T460" s="286"/>
      <c r="U460" s="13"/>
      <c r="V460" s="13"/>
      <c r="W460" s="13"/>
      <c r="X460" s="13"/>
      <c r="Y460" s="13"/>
      <c r="Z460" s="13"/>
      <c r="AA460" s="13"/>
      <c r="AB460" s="13"/>
      <c r="AC460" s="13"/>
      <c r="AD460" s="13"/>
      <c r="AE460" s="13"/>
      <c r="AT460" s="287" t="s">
        <v>758</v>
      </c>
      <c r="AU460" s="287" t="s">
        <v>86</v>
      </c>
      <c r="AV460" s="13" t="s">
        <v>86</v>
      </c>
      <c r="AW460" s="13" t="s">
        <v>33</v>
      </c>
      <c r="AX460" s="13" t="s">
        <v>76</v>
      </c>
      <c r="AY460" s="287" t="s">
        <v>414</v>
      </c>
    </row>
    <row r="461" s="14" customFormat="1">
      <c r="A461" s="14"/>
      <c r="B461" s="288"/>
      <c r="C461" s="289"/>
      <c r="D461" s="230" t="s">
        <v>758</v>
      </c>
      <c r="E461" s="290" t="s">
        <v>1</v>
      </c>
      <c r="F461" s="291" t="s">
        <v>760</v>
      </c>
      <c r="G461" s="289"/>
      <c r="H461" s="292">
        <v>53.499000000000002</v>
      </c>
      <c r="I461" s="293"/>
      <c r="J461" s="289"/>
      <c r="K461" s="289"/>
      <c r="L461" s="294"/>
      <c r="M461" s="295"/>
      <c r="N461" s="296"/>
      <c r="O461" s="296"/>
      <c r="P461" s="296"/>
      <c r="Q461" s="296"/>
      <c r="R461" s="296"/>
      <c r="S461" s="296"/>
      <c r="T461" s="297"/>
      <c r="U461" s="14"/>
      <c r="V461" s="14"/>
      <c r="W461" s="14"/>
      <c r="X461" s="14"/>
      <c r="Y461" s="14"/>
      <c r="Z461" s="14"/>
      <c r="AA461" s="14"/>
      <c r="AB461" s="14"/>
      <c r="AC461" s="14"/>
      <c r="AD461" s="14"/>
      <c r="AE461" s="14"/>
      <c r="AT461" s="298" t="s">
        <v>758</v>
      </c>
      <c r="AU461" s="298" t="s">
        <v>86</v>
      </c>
      <c r="AV461" s="14" t="s">
        <v>415</v>
      </c>
      <c r="AW461" s="14" t="s">
        <v>33</v>
      </c>
      <c r="AX461" s="14" t="s">
        <v>84</v>
      </c>
      <c r="AY461" s="298" t="s">
        <v>414</v>
      </c>
    </row>
    <row r="462" s="2" customFormat="1" ht="16.5" customHeight="1">
      <c r="A462" s="39"/>
      <c r="B462" s="40"/>
      <c r="C462" s="234" t="s">
        <v>1037</v>
      </c>
      <c r="D462" s="234" t="s">
        <v>443</v>
      </c>
      <c r="E462" s="235" t="s">
        <v>1038</v>
      </c>
      <c r="F462" s="236" t="s">
        <v>1039</v>
      </c>
      <c r="G462" s="237" t="s">
        <v>632</v>
      </c>
      <c r="H462" s="238">
        <v>72.829999999999998</v>
      </c>
      <c r="I462" s="239"/>
      <c r="J462" s="240">
        <f>ROUND(I462*H462,2)</f>
        <v>0</v>
      </c>
      <c r="K462" s="236" t="s">
        <v>720</v>
      </c>
      <c r="L462" s="45"/>
      <c r="M462" s="241" t="s">
        <v>1</v>
      </c>
      <c r="N462" s="242" t="s">
        <v>41</v>
      </c>
      <c r="O462" s="92"/>
      <c r="P462" s="226">
        <f>O462*H462</f>
        <v>0</v>
      </c>
      <c r="Q462" s="226">
        <v>0</v>
      </c>
      <c r="R462" s="226">
        <f>Q462*H462</f>
        <v>0</v>
      </c>
      <c r="S462" s="226">
        <v>0</v>
      </c>
      <c r="T462" s="227">
        <f>S462*H462</f>
        <v>0</v>
      </c>
      <c r="U462" s="39"/>
      <c r="V462" s="39"/>
      <c r="W462" s="39"/>
      <c r="X462" s="39"/>
      <c r="Y462" s="39"/>
      <c r="Z462" s="39"/>
      <c r="AA462" s="39"/>
      <c r="AB462" s="39"/>
      <c r="AC462" s="39"/>
      <c r="AD462" s="39"/>
      <c r="AE462" s="39"/>
      <c r="AR462" s="228" t="s">
        <v>470</v>
      </c>
      <c r="AT462" s="228" t="s">
        <v>443</v>
      </c>
      <c r="AU462" s="228" t="s">
        <v>86</v>
      </c>
      <c r="AY462" s="18" t="s">
        <v>414</v>
      </c>
      <c r="BE462" s="229">
        <f>IF(N462="základní",J462,0)</f>
        <v>0</v>
      </c>
      <c r="BF462" s="229">
        <f>IF(N462="snížená",J462,0)</f>
        <v>0</v>
      </c>
      <c r="BG462" s="229">
        <f>IF(N462="zákl. přenesená",J462,0)</f>
        <v>0</v>
      </c>
      <c r="BH462" s="229">
        <f>IF(N462="sníž. přenesená",J462,0)</f>
        <v>0</v>
      </c>
      <c r="BI462" s="229">
        <f>IF(N462="nulová",J462,0)</f>
        <v>0</v>
      </c>
      <c r="BJ462" s="18" t="s">
        <v>84</v>
      </c>
      <c r="BK462" s="229">
        <f>ROUND(I462*H462,2)</f>
        <v>0</v>
      </c>
      <c r="BL462" s="18" t="s">
        <v>470</v>
      </c>
      <c r="BM462" s="228" t="s">
        <v>1040</v>
      </c>
    </row>
    <row r="463" s="2" customFormat="1">
      <c r="A463" s="39"/>
      <c r="B463" s="40"/>
      <c r="C463" s="41"/>
      <c r="D463" s="230" t="s">
        <v>417</v>
      </c>
      <c r="E463" s="41"/>
      <c r="F463" s="231" t="s">
        <v>1039</v>
      </c>
      <c r="G463" s="41"/>
      <c r="H463" s="41"/>
      <c r="I463" s="156"/>
      <c r="J463" s="41"/>
      <c r="K463" s="41"/>
      <c r="L463" s="45"/>
      <c r="M463" s="232"/>
      <c r="N463" s="233"/>
      <c r="O463" s="92"/>
      <c r="P463" s="92"/>
      <c r="Q463" s="92"/>
      <c r="R463" s="92"/>
      <c r="S463" s="92"/>
      <c r="T463" s="93"/>
      <c r="U463" s="39"/>
      <c r="V463" s="39"/>
      <c r="W463" s="39"/>
      <c r="X463" s="39"/>
      <c r="Y463" s="39"/>
      <c r="Z463" s="39"/>
      <c r="AA463" s="39"/>
      <c r="AB463" s="39"/>
      <c r="AC463" s="39"/>
      <c r="AD463" s="39"/>
      <c r="AE463" s="39"/>
      <c r="AT463" s="18" t="s">
        <v>417</v>
      </c>
      <c r="AU463" s="18" t="s">
        <v>86</v>
      </c>
    </row>
    <row r="464" s="2" customFormat="1">
      <c r="A464" s="39"/>
      <c r="B464" s="40"/>
      <c r="C464" s="41"/>
      <c r="D464" s="230" t="s">
        <v>722</v>
      </c>
      <c r="E464" s="41"/>
      <c r="F464" s="268" t="s">
        <v>757</v>
      </c>
      <c r="G464" s="41"/>
      <c r="H464" s="41"/>
      <c r="I464" s="156"/>
      <c r="J464" s="41"/>
      <c r="K464" s="41"/>
      <c r="L464" s="45"/>
      <c r="M464" s="232"/>
      <c r="N464" s="233"/>
      <c r="O464" s="92"/>
      <c r="P464" s="92"/>
      <c r="Q464" s="92"/>
      <c r="R464" s="92"/>
      <c r="S464" s="92"/>
      <c r="T464" s="93"/>
      <c r="U464" s="39"/>
      <c r="V464" s="39"/>
      <c r="W464" s="39"/>
      <c r="X464" s="39"/>
      <c r="Y464" s="39"/>
      <c r="Z464" s="39"/>
      <c r="AA464" s="39"/>
      <c r="AB464" s="39"/>
      <c r="AC464" s="39"/>
      <c r="AD464" s="39"/>
      <c r="AE464" s="39"/>
      <c r="AT464" s="18" t="s">
        <v>722</v>
      </c>
      <c r="AU464" s="18" t="s">
        <v>86</v>
      </c>
    </row>
    <row r="465" s="13" customFormat="1">
      <c r="A465" s="13"/>
      <c r="B465" s="277"/>
      <c r="C465" s="278"/>
      <c r="D465" s="230" t="s">
        <v>758</v>
      </c>
      <c r="E465" s="279" t="s">
        <v>1</v>
      </c>
      <c r="F465" s="280" t="s">
        <v>866</v>
      </c>
      <c r="G465" s="278"/>
      <c r="H465" s="281">
        <v>45.030000000000001</v>
      </c>
      <c r="I465" s="282"/>
      <c r="J465" s="278"/>
      <c r="K465" s="278"/>
      <c r="L465" s="283"/>
      <c r="M465" s="284"/>
      <c r="N465" s="285"/>
      <c r="O465" s="285"/>
      <c r="P465" s="285"/>
      <c r="Q465" s="285"/>
      <c r="R465" s="285"/>
      <c r="S465" s="285"/>
      <c r="T465" s="286"/>
      <c r="U465" s="13"/>
      <c r="V465" s="13"/>
      <c r="W465" s="13"/>
      <c r="X465" s="13"/>
      <c r="Y465" s="13"/>
      <c r="Z465" s="13"/>
      <c r="AA465" s="13"/>
      <c r="AB465" s="13"/>
      <c r="AC465" s="13"/>
      <c r="AD465" s="13"/>
      <c r="AE465" s="13"/>
      <c r="AT465" s="287" t="s">
        <v>758</v>
      </c>
      <c r="AU465" s="287" t="s">
        <v>86</v>
      </c>
      <c r="AV465" s="13" t="s">
        <v>86</v>
      </c>
      <c r="AW465" s="13" t="s">
        <v>33</v>
      </c>
      <c r="AX465" s="13" t="s">
        <v>76</v>
      </c>
      <c r="AY465" s="287" t="s">
        <v>414</v>
      </c>
    </row>
    <row r="466" s="13" customFormat="1">
      <c r="A466" s="13"/>
      <c r="B466" s="277"/>
      <c r="C466" s="278"/>
      <c r="D466" s="230" t="s">
        <v>758</v>
      </c>
      <c r="E466" s="279" t="s">
        <v>1</v>
      </c>
      <c r="F466" s="280" t="s">
        <v>867</v>
      </c>
      <c r="G466" s="278"/>
      <c r="H466" s="281">
        <v>17.100000000000001</v>
      </c>
      <c r="I466" s="282"/>
      <c r="J466" s="278"/>
      <c r="K466" s="278"/>
      <c r="L466" s="283"/>
      <c r="M466" s="284"/>
      <c r="N466" s="285"/>
      <c r="O466" s="285"/>
      <c r="P466" s="285"/>
      <c r="Q466" s="285"/>
      <c r="R466" s="285"/>
      <c r="S466" s="285"/>
      <c r="T466" s="286"/>
      <c r="U466" s="13"/>
      <c r="V466" s="13"/>
      <c r="W466" s="13"/>
      <c r="X466" s="13"/>
      <c r="Y466" s="13"/>
      <c r="Z466" s="13"/>
      <c r="AA466" s="13"/>
      <c r="AB466" s="13"/>
      <c r="AC466" s="13"/>
      <c r="AD466" s="13"/>
      <c r="AE466" s="13"/>
      <c r="AT466" s="287" t="s">
        <v>758</v>
      </c>
      <c r="AU466" s="287" t="s">
        <v>86</v>
      </c>
      <c r="AV466" s="13" t="s">
        <v>86</v>
      </c>
      <c r="AW466" s="13" t="s">
        <v>33</v>
      </c>
      <c r="AX466" s="13" t="s">
        <v>76</v>
      </c>
      <c r="AY466" s="287" t="s">
        <v>414</v>
      </c>
    </row>
    <row r="467" s="13" customFormat="1">
      <c r="A467" s="13"/>
      <c r="B467" s="277"/>
      <c r="C467" s="278"/>
      <c r="D467" s="230" t="s">
        <v>758</v>
      </c>
      <c r="E467" s="279" t="s">
        <v>1</v>
      </c>
      <c r="F467" s="280" t="s">
        <v>868</v>
      </c>
      <c r="G467" s="278"/>
      <c r="H467" s="281">
        <v>10.699999999999999</v>
      </c>
      <c r="I467" s="282"/>
      <c r="J467" s="278"/>
      <c r="K467" s="278"/>
      <c r="L467" s="283"/>
      <c r="M467" s="284"/>
      <c r="N467" s="285"/>
      <c r="O467" s="285"/>
      <c r="P467" s="285"/>
      <c r="Q467" s="285"/>
      <c r="R467" s="285"/>
      <c r="S467" s="285"/>
      <c r="T467" s="286"/>
      <c r="U467" s="13"/>
      <c r="V467" s="13"/>
      <c r="W467" s="13"/>
      <c r="X467" s="13"/>
      <c r="Y467" s="13"/>
      <c r="Z467" s="13"/>
      <c r="AA467" s="13"/>
      <c r="AB467" s="13"/>
      <c r="AC467" s="13"/>
      <c r="AD467" s="13"/>
      <c r="AE467" s="13"/>
      <c r="AT467" s="287" t="s">
        <v>758</v>
      </c>
      <c r="AU467" s="287" t="s">
        <v>86</v>
      </c>
      <c r="AV467" s="13" t="s">
        <v>86</v>
      </c>
      <c r="AW467" s="13" t="s">
        <v>33</v>
      </c>
      <c r="AX467" s="13" t="s">
        <v>76</v>
      </c>
      <c r="AY467" s="287" t="s">
        <v>414</v>
      </c>
    </row>
    <row r="468" s="14" customFormat="1">
      <c r="A468" s="14"/>
      <c r="B468" s="288"/>
      <c r="C468" s="289"/>
      <c r="D468" s="230" t="s">
        <v>758</v>
      </c>
      <c r="E468" s="290" t="s">
        <v>1</v>
      </c>
      <c r="F468" s="291" t="s">
        <v>760</v>
      </c>
      <c r="G468" s="289"/>
      <c r="H468" s="292">
        <v>72.829999999999998</v>
      </c>
      <c r="I468" s="293"/>
      <c r="J468" s="289"/>
      <c r="K468" s="289"/>
      <c r="L468" s="294"/>
      <c r="M468" s="295"/>
      <c r="N468" s="296"/>
      <c r="O468" s="296"/>
      <c r="P468" s="296"/>
      <c r="Q468" s="296"/>
      <c r="R468" s="296"/>
      <c r="S468" s="296"/>
      <c r="T468" s="297"/>
      <c r="U468" s="14"/>
      <c r="V468" s="14"/>
      <c r="W468" s="14"/>
      <c r="X468" s="14"/>
      <c r="Y468" s="14"/>
      <c r="Z468" s="14"/>
      <c r="AA468" s="14"/>
      <c r="AB468" s="14"/>
      <c r="AC468" s="14"/>
      <c r="AD468" s="14"/>
      <c r="AE468" s="14"/>
      <c r="AT468" s="298" t="s">
        <v>758</v>
      </c>
      <c r="AU468" s="298" t="s">
        <v>86</v>
      </c>
      <c r="AV468" s="14" t="s">
        <v>415</v>
      </c>
      <c r="AW468" s="14" t="s">
        <v>33</v>
      </c>
      <c r="AX468" s="14" t="s">
        <v>84</v>
      </c>
      <c r="AY468" s="298" t="s">
        <v>414</v>
      </c>
    </row>
    <row r="469" s="2" customFormat="1" ht="33" customHeight="1">
      <c r="A469" s="39"/>
      <c r="B469" s="40"/>
      <c r="C469" s="234" t="s">
        <v>1041</v>
      </c>
      <c r="D469" s="234" t="s">
        <v>443</v>
      </c>
      <c r="E469" s="235" t="s">
        <v>1042</v>
      </c>
      <c r="F469" s="236" t="s">
        <v>1043</v>
      </c>
      <c r="G469" s="237" t="s">
        <v>961</v>
      </c>
      <c r="H469" s="309"/>
      <c r="I469" s="239"/>
      <c r="J469" s="240">
        <f>ROUND(I469*H469,2)</f>
        <v>0</v>
      </c>
      <c r="K469" s="236" t="s">
        <v>720</v>
      </c>
      <c r="L469" s="45"/>
      <c r="M469" s="241" t="s">
        <v>1</v>
      </c>
      <c r="N469" s="242" t="s">
        <v>41</v>
      </c>
      <c r="O469" s="92"/>
      <c r="P469" s="226">
        <f>O469*H469</f>
        <v>0</v>
      </c>
      <c r="Q469" s="226">
        <v>0</v>
      </c>
      <c r="R469" s="226">
        <f>Q469*H469</f>
        <v>0</v>
      </c>
      <c r="S469" s="226">
        <v>0</v>
      </c>
      <c r="T469" s="227">
        <f>S469*H469</f>
        <v>0</v>
      </c>
      <c r="U469" s="39"/>
      <c r="V469" s="39"/>
      <c r="W469" s="39"/>
      <c r="X469" s="39"/>
      <c r="Y469" s="39"/>
      <c r="Z469" s="39"/>
      <c r="AA469" s="39"/>
      <c r="AB469" s="39"/>
      <c r="AC469" s="39"/>
      <c r="AD469" s="39"/>
      <c r="AE469" s="39"/>
      <c r="AR469" s="228" t="s">
        <v>470</v>
      </c>
      <c r="AT469" s="228" t="s">
        <v>443</v>
      </c>
      <c r="AU469" s="228" t="s">
        <v>86</v>
      </c>
      <c r="AY469" s="18" t="s">
        <v>414</v>
      </c>
      <c r="BE469" s="229">
        <f>IF(N469="základní",J469,0)</f>
        <v>0</v>
      </c>
      <c r="BF469" s="229">
        <f>IF(N469="snížená",J469,0)</f>
        <v>0</v>
      </c>
      <c r="BG469" s="229">
        <f>IF(N469="zákl. přenesená",J469,0)</f>
        <v>0</v>
      </c>
      <c r="BH469" s="229">
        <f>IF(N469="sníž. přenesená",J469,0)</f>
        <v>0</v>
      </c>
      <c r="BI469" s="229">
        <f>IF(N469="nulová",J469,0)</f>
        <v>0</v>
      </c>
      <c r="BJ469" s="18" t="s">
        <v>84</v>
      </c>
      <c r="BK469" s="229">
        <f>ROUND(I469*H469,2)</f>
        <v>0</v>
      </c>
      <c r="BL469" s="18" t="s">
        <v>470</v>
      </c>
      <c r="BM469" s="228" t="s">
        <v>1044</v>
      </c>
    </row>
    <row r="470" s="2" customFormat="1">
      <c r="A470" s="39"/>
      <c r="B470" s="40"/>
      <c r="C470" s="41"/>
      <c r="D470" s="230" t="s">
        <v>417</v>
      </c>
      <c r="E470" s="41"/>
      <c r="F470" s="231" t="s">
        <v>1043</v>
      </c>
      <c r="G470" s="41"/>
      <c r="H470" s="41"/>
      <c r="I470" s="156"/>
      <c r="J470" s="41"/>
      <c r="K470" s="41"/>
      <c r="L470" s="45"/>
      <c r="M470" s="232"/>
      <c r="N470" s="233"/>
      <c r="O470" s="92"/>
      <c r="P470" s="92"/>
      <c r="Q470" s="92"/>
      <c r="R470" s="92"/>
      <c r="S470" s="92"/>
      <c r="T470" s="93"/>
      <c r="U470" s="39"/>
      <c r="V470" s="39"/>
      <c r="W470" s="39"/>
      <c r="X470" s="39"/>
      <c r="Y470" s="39"/>
      <c r="Z470" s="39"/>
      <c r="AA470" s="39"/>
      <c r="AB470" s="39"/>
      <c r="AC470" s="39"/>
      <c r="AD470" s="39"/>
      <c r="AE470" s="39"/>
      <c r="AT470" s="18" t="s">
        <v>417</v>
      </c>
      <c r="AU470" s="18" t="s">
        <v>86</v>
      </c>
    </row>
    <row r="471" s="2" customFormat="1">
      <c r="A471" s="39"/>
      <c r="B471" s="40"/>
      <c r="C471" s="41"/>
      <c r="D471" s="230" t="s">
        <v>722</v>
      </c>
      <c r="E471" s="41"/>
      <c r="F471" s="268" t="s">
        <v>757</v>
      </c>
      <c r="G471" s="41"/>
      <c r="H471" s="41"/>
      <c r="I471" s="156"/>
      <c r="J471" s="41"/>
      <c r="K471" s="41"/>
      <c r="L471" s="45"/>
      <c r="M471" s="232"/>
      <c r="N471" s="233"/>
      <c r="O471" s="92"/>
      <c r="P471" s="92"/>
      <c r="Q471" s="92"/>
      <c r="R471" s="92"/>
      <c r="S471" s="92"/>
      <c r="T471" s="93"/>
      <c r="U471" s="39"/>
      <c r="V471" s="39"/>
      <c r="W471" s="39"/>
      <c r="X471" s="39"/>
      <c r="Y471" s="39"/>
      <c r="Z471" s="39"/>
      <c r="AA471" s="39"/>
      <c r="AB471" s="39"/>
      <c r="AC471" s="39"/>
      <c r="AD471" s="39"/>
      <c r="AE471" s="39"/>
      <c r="AT471" s="18" t="s">
        <v>722</v>
      </c>
      <c r="AU471" s="18" t="s">
        <v>86</v>
      </c>
    </row>
    <row r="472" s="2" customFormat="1" ht="33" customHeight="1">
      <c r="A472" s="39"/>
      <c r="B472" s="40"/>
      <c r="C472" s="234" t="s">
        <v>1045</v>
      </c>
      <c r="D472" s="234" t="s">
        <v>443</v>
      </c>
      <c r="E472" s="235" t="s">
        <v>1046</v>
      </c>
      <c r="F472" s="236" t="s">
        <v>1047</v>
      </c>
      <c r="G472" s="237" t="s">
        <v>961</v>
      </c>
      <c r="H472" s="309"/>
      <c r="I472" s="239"/>
      <c r="J472" s="240">
        <f>ROUND(I472*H472,2)</f>
        <v>0</v>
      </c>
      <c r="K472" s="236" t="s">
        <v>720</v>
      </c>
      <c r="L472" s="45"/>
      <c r="M472" s="241" t="s">
        <v>1</v>
      </c>
      <c r="N472" s="242" t="s">
        <v>41</v>
      </c>
      <c r="O472" s="92"/>
      <c r="P472" s="226">
        <f>O472*H472</f>
        <v>0</v>
      </c>
      <c r="Q472" s="226">
        <v>0</v>
      </c>
      <c r="R472" s="226">
        <f>Q472*H472</f>
        <v>0</v>
      </c>
      <c r="S472" s="226">
        <v>0</v>
      </c>
      <c r="T472" s="227">
        <f>S472*H472</f>
        <v>0</v>
      </c>
      <c r="U472" s="39"/>
      <c r="V472" s="39"/>
      <c r="W472" s="39"/>
      <c r="X472" s="39"/>
      <c r="Y472" s="39"/>
      <c r="Z472" s="39"/>
      <c r="AA472" s="39"/>
      <c r="AB472" s="39"/>
      <c r="AC472" s="39"/>
      <c r="AD472" s="39"/>
      <c r="AE472" s="39"/>
      <c r="AR472" s="228" t="s">
        <v>470</v>
      </c>
      <c r="AT472" s="228" t="s">
        <v>443</v>
      </c>
      <c r="AU472" s="228" t="s">
        <v>86</v>
      </c>
      <c r="AY472" s="18" t="s">
        <v>414</v>
      </c>
      <c r="BE472" s="229">
        <f>IF(N472="základní",J472,0)</f>
        <v>0</v>
      </c>
      <c r="BF472" s="229">
        <f>IF(N472="snížená",J472,0)</f>
        <v>0</v>
      </c>
      <c r="BG472" s="229">
        <f>IF(N472="zákl. přenesená",J472,0)</f>
        <v>0</v>
      </c>
      <c r="BH472" s="229">
        <f>IF(N472="sníž. přenesená",J472,0)</f>
        <v>0</v>
      </c>
      <c r="BI472" s="229">
        <f>IF(N472="nulová",J472,0)</f>
        <v>0</v>
      </c>
      <c r="BJ472" s="18" t="s">
        <v>84</v>
      </c>
      <c r="BK472" s="229">
        <f>ROUND(I472*H472,2)</f>
        <v>0</v>
      </c>
      <c r="BL472" s="18" t="s">
        <v>470</v>
      </c>
      <c r="BM472" s="228" t="s">
        <v>1048</v>
      </c>
    </row>
    <row r="473" s="2" customFormat="1">
      <c r="A473" s="39"/>
      <c r="B473" s="40"/>
      <c r="C473" s="41"/>
      <c r="D473" s="230" t="s">
        <v>417</v>
      </c>
      <c r="E473" s="41"/>
      <c r="F473" s="231" t="s">
        <v>1047</v>
      </c>
      <c r="G473" s="41"/>
      <c r="H473" s="41"/>
      <c r="I473" s="156"/>
      <c r="J473" s="41"/>
      <c r="K473" s="41"/>
      <c r="L473" s="45"/>
      <c r="M473" s="232"/>
      <c r="N473" s="233"/>
      <c r="O473" s="92"/>
      <c r="P473" s="92"/>
      <c r="Q473" s="92"/>
      <c r="R473" s="92"/>
      <c r="S473" s="92"/>
      <c r="T473" s="93"/>
      <c r="U473" s="39"/>
      <c r="V473" s="39"/>
      <c r="W473" s="39"/>
      <c r="X473" s="39"/>
      <c r="Y473" s="39"/>
      <c r="Z473" s="39"/>
      <c r="AA473" s="39"/>
      <c r="AB473" s="39"/>
      <c r="AC473" s="39"/>
      <c r="AD473" s="39"/>
      <c r="AE473" s="39"/>
      <c r="AT473" s="18" t="s">
        <v>417</v>
      </c>
      <c r="AU473" s="18" t="s">
        <v>86</v>
      </c>
    </row>
    <row r="474" s="2" customFormat="1">
      <c r="A474" s="39"/>
      <c r="B474" s="40"/>
      <c r="C474" s="41"/>
      <c r="D474" s="230" t="s">
        <v>722</v>
      </c>
      <c r="E474" s="41"/>
      <c r="F474" s="268" t="s">
        <v>757</v>
      </c>
      <c r="G474" s="41"/>
      <c r="H474" s="41"/>
      <c r="I474" s="156"/>
      <c r="J474" s="41"/>
      <c r="K474" s="41"/>
      <c r="L474" s="45"/>
      <c r="M474" s="232"/>
      <c r="N474" s="233"/>
      <c r="O474" s="92"/>
      <c r="P474" s="92"/>
      <c r="Q474" s="92"/>
      <c r="R474" s="92"/>
      <c r="S474" s="92"/>
      <c r="T474" s="93"/>
      <c r="U474" s="39"/>
      <c r="V474" s="39"/>
      <c r="W474" s="39"/>
      <c r="X474" s="39"/>
      <c r="Y474" s="39"/>
      <c r="Z474" s="39"/>
      <c r="AA474" s="39"/>
      <c r="AB474" s="39"/>
      <c r="AC474" s="39"/>
      <c r="AD474" s="39"/>
      <c r="AE474" s="39"/>
      <c r="AT474" s="18" t="s">
        <v>722</v>
      </c>
      <c r="AU474" s="18" t="s">
        <v>86</v>
      </c>
    </row>
    <row r="475" s="11" customFormat="1" ht="22.8" customHeight="1">
      <c r="A475" s="11"/>
      <c r="B475" s="254"/>
      <c r="C475" s="255"/>
      <c r="D475" s="256" t="s">
        <v>75</v>
      </c>
      <c r="E475" s="275" t="s">
        <v>1049</v>
      </c>
      <c r="F475" s="275" t="s">
        <v>1050</v>
      </c>
      <c r="G475" s="255"/>
      <c r="H475" s="255"/>
      <c r="I475" s="258"/>
      <c r="J475" s="276">
        <f>BK475</f>
        <v>0</v>
      </c>
      <c r="K475" s="255"/>
      <c r="L475" s="260"/>
      <c r="M475" s="261"/>
      <c r="N475" s="262"/>
      <c r="O475" s="262"/>
      <c r="P475" s="263">
        <f>SUM(P476:P507)</f>
        <v>0</v>
      </c>
      <c r="Q475" s="262"/>
      <c r="R475" s="263">
        <f>SUM(R476:R507)</f>
        <v>0</v>
      </c>
      <c r="S475" s="262"/>
      <c r="T475" s="264">
        <f>SUM(T476:T507)</f>
        <v>0</v>
      </c>
      <c r="U475" s="11"/>
      <c r="V475" s="11"/>
      <c r="W475" s="11"/>
      <c r="X475" s="11"/>
      <c r="Y475" s="11"/>
      <c r="Z475" s="11"/>
      <c r="AA475" s="11"/>
      <c r="AB475" s="11"/>
      <c r="AC475" s="11"/>
      <c r="AD475" s="11"/>
      <c r="AE475" s="11"/>
      <c r="AR475" s="265" t="s">
        <v>86</v>
      </c>
      <c r="AT475" s="266" t="s">
        <v>75</v>
      </c>
      <c r="AU475" s="266" t="s">
        <v>84</v>
      </c>
      <c r="AY475" s="265" t="s">
        <v>414</v>
      </c>
      <c r="BK475" s="267">
        <f>SUM(BK476:BK507)</f>
        <v>0</v>
      </c>
    </row>
    <row r="476" s="2" customFormat="1" ht="33" customHeight="1">
      <c r="A476" s="39"/>
      <c r="B476" s="40"/>
      <c r="C476" s="234" t="s">
        <v>1051</v>
      </c>
      <c r="D476" s="234" t="s">
        <v>443</v>
      </c>
      <c r="E476" s="235" t="s">
        <v>1052</v>
      </c>
      <c r="F476" s="236" t="s">
        <v>1053</v>
      </c>
      <c r="G476" s="237" t="s">
        <v>632</v>
      </c>
      <c r="H476" s="238">
        <v>7.6280000000000001</v>
      </c>
      <c r="I476" s="239"/>
      <c r="J476" s="240">
        <f>ROUND(I476*H476,2)</f>
        <v>0</v>
      </c>
      <c r="K476" s="236" t="s">
        <v>720</v>
      </c>
      <c r="L476" s="45"/>
      <c r="M476" s="241" t="s">
        <v>1</v>
      </c>
      <c r="N476" s="242" t="s">
        <v>41</v>
      </c>
      <c r="O476" s="92"/>
      <c r="P476" s="226">
        <f>O476*H476</f>
        <v>0</v>
      </c>
      <c r="Q476" s="226">
        <v>0</v>
      </c>
      <c r="R476" s="226">
        <f>Q476*H476</f>
        <v>0</v>
      </c>
      <c r="S476" s="226">
        <v>0</v>
      </c>
      <c r="T476" s="227">
        <f>S476*H476</f>
        <v>0</v>
      </c>
      <c r="U476" s="39"/>
      <c r="V476" s="39"/>
      <c r="W476" s="39"/>
      <c r="X476" s="39"/>
      <c r="Y476" s="39"/>
      <c r="Z476" s="39"/>
      <c r="AA476" s="39"/>
      <c r="AB476" s="39"/>
      <c r="AC476" s="39"/>
      <c r="AD476" s="39"/>
      <c r="AE476" s="39"/>
      <c r="AR476" s="228" t="s">
        <v>470</v>
      </c>
      <c r="AT476" s="228" t="s">
        <v>443</v>
      </c>
      <c r="AU476" s="228" t="s">
        <v>86</v>
      </c>
      <c r="AY476" s="18" t="s">
        <v>414</v>
      </c>
      <c r="BE476" s="229">
        <f>IF(N476="základní",J476,0)</f>
        <v>0</v>
      </c>
      <c r="BF476" s="229">
        <f>IF(N476="snížená",J476,0)</f>
        <v>0</v>
      </c>
      <c r="BG476" s="229">
        <f>IF(N476="zákl. přenesená",J476,0)</f>
        <v>0</v>
      </c>
      <c r="BH476" s="229">
        <f>IF(N476="sníž. přenesená",J476,0)</f>
        <v>0</v>
      </c>
      <c r="BI476" s="229">
        <f>IF(N476="nulová",J476,0)</f>
        <v>0</v>
      </c>
      <c r="BJ476" s="18" t="s">
        <v>84</v>
      </c>
      <c r="BK476" s="229">
        <f>ROUND(I476*H476,2)</f>
        <v>0</v>
      </c>
      <c r="BL476" s="18" t="s">
        <v>470</v>
      </c>
      <c r="BM476" s="228" t="s">
        <v>1054</v>
      </c>
    </row>
    <row r="477" s="2" customFormat="1">
      <c r="A477" s="39"/>
      <c r="B477" s="40"/>
      <c r="C477" s="41"/>
      <c r="D477" s="230" t="s">
        <v>417</v>
      </c>
      <c r="E477" s="41"/>
      <c r="F477" s="231" t="s">
        <v>1053</v>
      </c>
      <c r="G477" s="41"/>
      <c r="H477" s="41"/>
      <c r="I477" s="156"/>
      <c r="J477" s="41"/>
      <c r="K477" s="41"/>
      <c r="L477" s="45"/>
      <c r="M477" s="232"/>
      <c r="N477" s="233"/>
      <c r="O477" s="92"/>
      <c r="P477" s="92"/>
      <c r="Q477" s="92"/>
      <c r="R477" s="92"/>
      <c r="S477" s="92"/>
      <c r="T477" s="93"/>
      <c r="U477" s="39"/>
      <c r="V477" s="39"/>
      <c r="W477" s="39"/>
      <c r="X477" s="39"/>
      <c r="Y477" s="39"/>
      <c r="Z477" s="39"/>
      <c r="AA477" s="39"/>
      <c r="AB477" s="39"/>
      <c r="AC477" s="39"/>
      <c r="AD477" s="39"/>
      <c r="AE477" s="39"/>
      <c r="AT477" s="18" t="s">
        <v>417</v>
      </c>
      <c r="AU477" s="18" t="s">
        <v>86</v>
      </c>
    </row>
    <row r="478" s="2" customFormat="1">
      <c r="A478" s="39"/>
      <c r="B478" s="40"/>
      <c r="C478" s="41"/>
      <c r="D478" s="230" t="s">
        <v>722</v>
      </c>
      <c r="E478" s="41"/>
      <c r="F478" s="268" t="s">
        <v>757</v>
      </c>
      <c r="G478" s="41"/>
      <c r="H478" s="41"/>
      <c r="I478" s="156"/>
      <c r="J478" s="41"/>
      <c r="K478" s="41"/>
      <c r="L478" s="45"/>
      <c r="M478" s="232"/>
      <c r="N478" s="233"/>
      <c r="O478" s="92"/>
      <c r="P478" s="92"/>
      <c r="Q478" s="92"/>
      <c r="R478" s="92"/>
      <c r="S478" s="92"/>
      <c r="T478" s="93"/>
      <c r="U478" s="39"/>
      <c r="V478" s="39"/>
      <c r="W478" s="39"/>
      <c r="X478" s="39"/>
      <c r="Y478" s="39"/>
      <c r="Z478" s="39"/>
      <c r="AA478" s="39"/>
      <c r="AB478" s="39"/>
      <c r="AC478" s="39"/>
      <c r="AD478" s="39"/>
      <c r="AE478" s="39"/>
      <c r="AT478" s="18" t="s">
        <v>722</v>
      </c>
      <c r="AU478" s="18" t="s">
        <v>86</v>
      </c>
    </row>
    <row r="479" s="13" customFormat="1">
      <c r="A479" s="13"/>
      <c r="B479" s="277"/>
      <c r="C479" s="278"/>
      <c r="D479" s="230" t="s">
        <v>758</v>
      </c>
      <c r="E479" s="279" t="s">
        <v>1</v>
      </c>
      <c r="F479" s="280" t="s">
        <v>1055</v>
      </c>
      <c r="G479" s="278"/>
      <c r="H479" s="281">
        <v>1.1850000000000001</v>
      </c>
      <c r="I479" s="282"/>
      <c r="J479" s="278"/>
      <c r="K479" s="278"/>
      <c r="L479" s="283"/>
      <c r="M479" s="284"/>
      <c r="N479" s="285"/>
      <c r="O479" s="285"/>
      <c r="P479" s="285"/>
      <c r="Q479" s="285"/>
      <c r="R479" s="285"/>
      <c r="S479" s="285"/>
      <c r="T479" s="286"/>
      <c r="U479" s="13"/>
      <c r="V479" s="13"/>
      <c r="W479" s="13"/>
      <c r="X479" s="13"/>
      <c r="Y479" s="13"/>
      <c r="Z479" s="13"/>
      <c r="AA479" s="13"/>
      <c r="AB479" s="13"/>
      <c r="AC479" s="13"/>
      <c r="AD479" s="13"/>
      <c r="AE479" s="13"/>
      <c r="AT479" s="287" t="s">
        <v>758</v>
      </c>
      <c r="AU479" s="287" t="s">
        <v>86</v>
      </c>
      <c r="AV479" s="13" t="s">
        <v>86</v>
      </c>
      <c r="AW479" s="13" t="s">
        <v>33</v>
      </c>
      <c r="AX479" s="13" t="s">
        <v>76</v>
      </c>
      <c r="AY479" s="287" t="s">
        <v>414</v>
      </c>
    </row>
    <row r="480" s="13" customFormat="1">
      <c r="A480" s="13"/>
      <c r="B480" s="277"/>
      <c r="C480" s="278"/>
      <c r="D480" s="230" t="s">
        <v>758</v>
      </c>
      <c r="E480" s="279" t="s">
        <v>1</v>
      </c>
      <c r="F480" s="280" t="s">
        <v>1056</v>
      </c>
      <c r="G480" s="278"/>
      <c r="H480" s="281">
        <v>3.6299999999999999</v>
      </c>
      <c r="I480" s="282"/>
      <c r="J480" s="278"/>
      <c r="K480" s="278"/>
      <c r="L480" s="283"/>
      <c r="M480" s="284"/>
      <c r="N480" s="285"/>
      <c r="O480" s="285"/>
      <c r="P480" s="285"/>
      <c r="Q480" s="285"/>
      <c r="R480" s="285"/>
      <c r="S480" s="285"/>
      <c r="T480" s="286"/>
      <c r="U480" s="13"/>
      <c r="V480" s="13"/>
      <c r="W480" s="13"/>
      <c r="X480" s="13"/>
      <c r="Y480" s="13"/>
      <c r="Z480" s="13"/>
      <c r="AA480" s="13"/>
      <c r="AB480" s="13"/>
      <c r="AC480" s="13"/>
      <c r="AD480" s="13"/>
      <c r="AE480" s="13"/>
      <c r="AT480" s="287" t="s">
        <v>758</v>
      </c>
      <c r="AU480" s="287" t="s">
        <v>86</v>
      </c>
      <c r="AV480" s="13" t="s">
        <v>86</v>
      </c>
      <c r="AW480" s="13" t="s">
        <v>33</v>
      </c>
      <c r="AX480" s="13" t="s">
        <v>76</v>
      </c>
      <c r="AY480" s="287" t="s">
        <v>414</v>
      </c>
    </row>
    <row r="481" s="13" customFormat="1">
      <c r="A481" s="13"/>
      <c r="B481" s="277"/>
      <c r="C481" s="278"/>
      <c r="D481" s="230" t="s">
        <v>758</v>
      </c>
      <c r="E481" s="279" t="s">
        <v>1</v>
      </c>
      <c r="F481" s="280" t="s">
        <v>1057</v>
      </c>
      <c r="G481" s="278"/>
      <c r="H481" s="281">
        <v>1.21</v>
      </c>
      <c r="I481" s="282"/>
      <c r="J481" s="278"/>
      <c r="K481" s="278"/>
      <c r="L481" s="283"/>
      <c r="M481" s="284"/>
      <c r="N481" s="285"/>
      <c r="O481" s="285"/>
      <c r="P481" s="285"/>
      <c r="Q481" s="285"/>
      <c r="R481" s="285"/>
      <c r="S481" s="285"/>
      <c r="T481" s="286"/>
      <c r="U481" s="13"/>
      <c r="V481" s="13"/>
      <c r="W481" s="13"/>
      <c r="X481" s="13"/>
      <c r="Y481" s="13"/>
      <c r="Z481" s="13"/>
      <c r="AA481" s="13"/>
      <c r="AB481" s="13"/>
      <c r="AC481" s="13"/>
      <c r="AD481" s="13"/>
      <c r="AE481" s="13"/>
      <c r="AT481" s="287" t="s">
        <v>758</v>
      </c>
      <c r="AU481" s="287" t="s">
        <v>86</v>
      </c>
      <c r="AV481" s="13" t="s">
        <v>86</v>
      </c>
      <c r="AW481" s="13" t="s">
        <v>33</v>
      </c>
      <c r="AX481" s="13" t="s">
        <v>76</v>
      </c>
      <c r="AY481" s="287" t="s">
        <v>414</v>
      </c>
    </row>
    <row r="482" s="13" customFormat="1">
      <c r="A482" s="13"/>
      <c r="B482" s="277"/>
      <c r="C482" s="278"/>
      <c r="D482" s="230" t="s">
        <v>758</v>
      </c>
      <c r="E482" s="279" t="s">
        <v>1</v>
      </c>
      <c r="F482" s="280" t="s">
        <v>1058</v>
      </c>
      <c r="G482" s="278"/>
      <c r="H482" s="281">
        <v>1.603</v>
      </c>
      <c r="I482" s="282"/>
      <c r="J482" s="278"/>
      <c r="K482" s="278"/>
      <c r="L482" s="283"/>
      <c r="M482" s="284"/>
      <c r="N482" s="285"/>
      <c r="O482" s="285"/>
      <c r="P482" s="285"/>
      <c r="Q482" s="285"/>
      <c r="R482" s="285"/>
      <c r="S482" s="285"/>
      <c r="T482" s="286"/>
      <c r="U482" s="13"/>
      <c r="V482" s="13"/>
      <c r="W482" s="13"/>
      <c r="X482" s="13"/>
      <c r="Y482" s="13"/>
      <c r="Z482" s="13"/>
      <c r="AA482" s="13"/>
      <c r="AB482" s="13"/>
      <c r="AC482" s="13"/>
      <c r="AD482" s="13"/>
      <c r="AE482" s="13"/>
      <c r="AT482" s="287" t="s">
        <v>758</v>
      </c>
      <c r="AU482" s="287" t="s">
        <v>86</v>
      </c>
      <c r="AV482" s="13" t="s">
        <v>86</v>
      </c>
      <c r="AW482" s="13" t="s">
        <v>33</v>
      </c>
      <c r="AX482" s="13" t="s">
        <v>76</v>
      </c>
      <c r="AY482" s="287" t="s">
        <v>414</v>
      </c>
    </row>
    <row r="483" s="14" customFormat="1">
      <c r="A483" s="14"/>
      <c r="B483" s="288"/>
      <c r="C483" s="289"/>
      <c r="D483" s="230" t="s">
        <v>758</v>
      </c>
      <c r="E483" s="290" t="s">
        <v>1</v>
      </c>
      <c r="F483" s="291" t="s">
        <v>760</v>
      </c>
      <c r="G483" s="289"/>
      <c r="H483" s="292">
        <v>7.6279999999999992</v>
      </c>
      <c r="I483" s="293"/>
      <c r="J483" s="289"/>
      <c r="K483" s="289"/>
      <c r="L483" s="294"/>
      <c r="M483" s="295"/>
      <c r="N483" s="296"/>
      <c r="O483" s="296"/>
      <c r="P483" s="296"/>
      <c r="Q483" s="296"/>
      <c r="R483" s="296"/>
      <c r="S483" s="296"/>
      <c r="T483" s="297"/>
      <c r="U483" s="14"/>
      <c r="V483" s="14"/>
      <c r="W483" s="14"/>
      <c r="X483" s="14"/>
      <c r="Y483" s="14"/>
      <c r="Z483" s="14"/>
      <c r="AA483" s="14"/>
      <c r="AB483" s="14"/>
      <c r="AC483" s="14"/>
      <c r="AD483" s="14"/>
      <c r="AE483" s="14"/>
      <c r="AT483" s="298" t="s">
        <v>758</v>
      </c>
      <c r="AU483" s="298" t="s">
        <v>86</v>
      </c>
      <c r="AV483" s="14" t="s">
        <v>415</v>
      </c>
      <c r="AW483" s="14" t="s">
        <v>33</v>
      </c>
      <c r="AX483" s="14" t="s">
        <v>84</v>
      </c>
      <c r="AY483" s="298" t="s">
        <v>414</v>
      </c>
    </row>
    <row r="484" s="2" customFormat="1" ht="21.75" customHeight="1">
      <c r="A484" s="39"/>
      <c r="B484" s="40"/>
      <c r="C484" s="234" t="s">
        <v>1059</v>
      </c>
      <c r="D484" s="234" t="s">
        <v>443</v>
      </c>
      <c r="E484" s="235" t="s">
        <v>1060</v>
      </c>
      <c r="F484" s="236" t="s">
        <v>1061</v>
      </c>
      <c r="G484" s="237" t="s">
        <v>632</v>
      </c>
      <c r="H484" s="238">
        <v>7.6280000000000001</v>
      </c>
      <c r="I484" s="239"/>
      <c r="J484" s="240">
        <f>ROUND(I484*H484,2)</f>
        <v>0</v>
      </c>
      <c r="K484" s="236" t="s">
        <v>720</v>
      </c>
      <c r="L484" s="45"/>
      <c r="M484" s="241" t="s">
        <v>1</v>
      </c>
      <c r="N484" s="242" t="s">
        <v>41</v>
      </c>
      <c r="O484" s="92"/>
      <c r="P484" s="226">
        <f>O484*H484</f>
        <v>0</v>
      </c>
      <c r="Q484" s="226">
        <v>0</v>
      </c>
      <c r="R484" s="226">
        <f>Q484*H484</f>
        <v>0</v>
      </c>
      <c r="S484" s="226">
        <v>0</v>
      </c>
      <c r="T484" s="227">
        <f>S484*H484</f>
        <v>0</v>
      </c>
      <c r="U484" s="39"/>
      <c r="V484" s="39"/>
      <c r="W484" s="39"/>
      <c r="X484" s="39"/>
      <c r="Y484" s="39"/>
      <c r="Z484" s="39"/>
      <c r="AA484" s="39"/>
      <c r="AB484" s="39"/>
      <c r="AC484" s="39"/>
      <c r="AD484" s="39"/>
      <c r="AE484" s="39"/>
      <c r="AR484" s="228" t="s">
        <v>470</v>
      </c>
      <c r="AT484" s="228" t="s">
        <v>443</v>
      </c>
      <c r="AU484" s="228" t="s">
        <v>86</v>
      </c>
      <c r="AY484" s="18" t="s">
        <v>414</v>
      </c>
      <c r="BE484" s="229">
        <f>IF(N484="základní",J484,0)</f>
        <v>0</v>
      </c>
      <c r="BF484" s="229">
        <f>IF(N484="snížená",J484,0)</f>
        <v>0</v>
      </c>
      <c r="BG484" s="229">
        <f>IF(N484="zákl. přenesená",J484,0)</f>
        <v>0</v>
      </c>
      <c r="BH484" s="229">
        <f>IF(N484="sníž. přenesená",J484,0)</f>
        <v>0</v>
      </c>
      <c r="BI484" s="229">
        <f>IF(N484="nulová",J484,0)</f>
        <v>0</v>
      </c>
      <c r="BJ484" s="18" t="s">
        <v>84</v>
      </c>
      <c r="BK484" s="229">
        <f>ROUND(I484*H484,2)</f>
        <v>0</v>
      </c>
      <c r="BL484" s="18" t="s">
        <v>470</v>
      </c>
      <c r="BM484" s="228" t="s">
        <v>1062</v>
      </c>
    </row>
    <row r="485" s="2" customFormat="1">
      <c r="A485" s="39"/>
      <c r="B485" s="40"/>
      <c r="C485" s="41"/>
      <c r="D485" s="230" t="s">
        <v>417</v>
      </c>
      <c r="E485" s="41"/>
      <c r="F485" s="231" t="s">
        <v>1061</v>
      </c>
      <c r="G485" s="41"/>
      <c r="H485" s="41"/>
      <c r="I485" s="156"/>
      <c r="J485" s="41"/>
      <c r="K485" s="41"/>
      <c r="L485" s="45"/>
      <c r="M485" s="232"/>
      <c r="N485" s="233"/>
      <c r="O485" s="92"/>
      <c r="P485" s="92"/>
      <c r="Q485" s="92"/>
      <c r="R485" s="92"/>
      <c r="S485" s="92"/>
      <c r="T485" s="93"/>
      <c r="U485" s="39"/>
      <c r="V485" s="39"/>
      <c r="W485" s="39"/>
      <c r="X485" s="39"/>
      <c r="Y485" s="39"/>
      <c r="Z485" s="39"/>
      <c r="AA485" s="39"/>
      <c r="AB485" s="39"/>
      <c r="AC485" s="39"/>
      <c r="AD485" s="39"/>
      <c r="AE485" s="39"/>
      <c r="AT485" s="18" t="s">
        <v>417</v>
      </c>
      <c r="AU485" s="18" t="s">
        <v>86</v>
      </c>
    </row>
    <row r="486" s="2" customFormat="1">
      <c r="A486" s="39"/>
      <c r="B486" s="40"/>
      <c r="C486" s="41"/>
      <c r="D486" s="230" t="s">
        <v>722</v>
      </c>
      <c r="E486" s="41"/>
      <c r="F486" s="268" t="s">
        <v>757</v>
      </c>
      <c r="G486" s="41"/>
      <c r="H486" s="41"/>
      <c r="I486" s="156"/>
      <c r="J486" s="41"/>
      <c r="K486" s="41"/>
      <c r="L486" s="45"/>
      <c r="M486" s="232"/>
      <c r="N486" s="233"/>
      <c r="O486" s="92"/>
      <c r="P486" s="92"/>
      <c r="Q486" s="92"/>
      <c r="R486" s="92"/>
      <c r="S486" s="92"/>
      <c r="T486" s="93"/>
      <c r="U486" s="39"/>
      <c r="V486" s="39"/>
      <c r="W486" s="39"/>
      <c r="X486" s="39"/>
      <c r="Y486" s="39"/>
      <c r="Z486" s="39"/>
      <c r="AA486" s="39"/>
      <c r="AB486" s="39"/>
      <c r="AC486" s="39"/>
      <c r="AD486" s="39"/>
      <c r="AE486" s="39"/>
      <c r="AT486" s="18" t="s">
        <v>722</v>
      </c>
      <c r="AU486" s="18" t="s">
        <v>86</v>
      </c>
    </row>
    <row r="487" s="13" customFormat="1">
      <c r="A487" s="13"/>
      <c r="B487" s="277"/>
      <c r="C487" s="278"/>
      <c r="D487" s="230" t="s">
        <v>758</v>
      </c>
      <c r="E487" s="279" t="s">
        <v>1</v>
      </c>
      <c r="F487" s="280" t="s">
        <v>1055</v>
      </c>
      <c r="G487" s="278"/>
      <c r="H487" s="281">
        <v>1.1850000000000001</v>
      </c>
      <c r="I487" s="282"/>
      <c r="J487" s="278"/>
      <c r="K487" s="278"/>
      <c r="L487" s="283"/>
      <c r="M487" s="284"/>
      <c r="N487" s="285"/>
      <c r="O487" s="285"/>
      <c r="P487" s="285"/>
      <c r="Q487" s="285"/>
      <c r="R487" s="285"/>
      <c r="S487" s="285"/>
      <c r="T487" s="286"/>
      <c r="U487" s="13"/>
      <c r="V487" s="13"/>
      <c r="W487" s="13"/>
      <c r="X487" s="13"/>
      <c r="Y487" s="13"/>
      <c r="Z487" s="13"/>
      <c r="AA487" s="13"/>
      <c r="AB487" s="13"/>
      <c r="AC487" s="13"/>
      <c r="AD487" s="13"/>
      <c r="AE487" s="13"/>
      <c r="AT487" s="287" t="s">
        <v>758</v>
      </c>
      <c r="AU487" s="287" t="s">
        <v>86</v>
      </c>
      <c r="AV487" s="13" t="s">
        <v>86</v>
      </c>
      <c r="AW487" s="13" t="s">
        <v>33</v>
      </c>
      <c r="AX487" s="13" t="s">
        <v>76</v>
      </c>
      <c r="AY487" s="287" t="s">
        <v>414</v>
      </c>
    </row>
    <row r="488" s="13" customFormat="1">
      <c r="A488" s="13"/>
      <c r="B488" s="277"/>
      <c r="C488" s="278"/>
      <c r="D488" s="230" t="s">
        <v>758</v>
      </c>
      <c r="E488" s="279" t="s">
        <v>1</v>
      </c>
      <c r="F488" s="280" t="s">
        <v>1056</v>
      </c>
      <c r="G488" s="278"/>
      <c r="H488" s="281">
        <v>3.6299999999999999</v>
      </c>
      <c r="I488" s="282"/>
      <c r="J488" s="278"/>
      <c r="K488" s="278"/>
      <c r="L488" s="283"/>
      <c r="M488" s="284"/>
      <c r="N488" s="285"/>
      <c r="O488" s="285"/>
      <c r="P488" s="285"/>
      <c r="Q488" s="285"/>
      <c r="R488" s="285"/>
      <c r="S488" s="285"/>
      <c r="T488" s="286"/>
      <c r="U488" s="13"/>
      <c r="V488" s="13"/>
      <c r="W488" s="13"/>
      <c r="X488" s="13"/>
      <c r="Y488" s="13"/>
      <c r="Z488" s="13"/>
      <c r="AA488" s="13"/>
      <c r="AB488" s="13"/>
      <c r="AC488" s="13"/>
      <c r="AD488" s="13"/>
      <c r="AE488" s="13"/>
      <c r="AT488" s="287" t="s">
        <v>758</v>
      </c>
      <c r="AU488" s="287" t="s">
        <v>86</v>
      </c>
      <c r="AV488" s="13" t="s">
        <v>86</v>
      </c>
      <c r="AW488" s="13" t="s">
        <v>33</v>
      </c>
      <c r="AX488" s="13" t="s">
        <v>76</v>
      </c>
      <c r="AY488" s="287" t="s">
        <v>414</v>
      </c>
    </row>
    <row r="489" s="13" customFormat="1">
      <c r="A489" s="13"/>
      <c r="B489" s="277"/>
      <c r="C489" s="278"/>
      <c r="D489" s="230" t="s">
        <v>758</v>
      </c>
      <c r="E489" s="279" t="s">
        <v>1</v>
      </c>
      <c r="F489" s="280" t="s">
        <v>1057</v>
      </c>
      <c r="G489" s="278"/>
      <c r="H489" s="281">
        <v>1.21</v>
      </c>
      <c r="I489" s="282"/>
      <c r="J489" s="278"/>
      <c r="K489" s="278"/>
      <c r="L489" s="283"/>
      <c r="M489" s="284"/>
      <c r="N489" s="285"/>
      <c r="O489" s="285"/>
      <c r="P489" s="285"/>
      <c r="Q489" s="285"/>
      <c r="R489" s="285"/>
      <c r="S489" s="285"/>
      <c r="T489" s="286"/>
      <c r="U489" s="13"/>
      <c r="V489" s="13"/>
      <c r="W489" s="13"/>
      <c r="X489" s="13"/>
      <c r="Y489" s="13"/>
      <c r="Z489" s="13"/>
      <c r="AA489" s="13"/>
      <c r="AB489" s="13"/>
      <c r="AC489" s="13"/>
      <c r="AD489" s="13"/>
      <c r="AE489" s="13"/>
      <c r="AT489" s="287" t="s">
        <v>758</v>
      </c>
      <c r="AU489" s="287" t="s">
        <v>86</v>
      </c>
      <c r="AV489" s="13" t="s">
        <v>86</v>
      </c>
      <c r="AW489" s="13" t="s">
        <v>33</v>
      </c>
      <c r="AX489" s="13" t="s">
        <v>76</v>
      </c>
      <c r="AY489" s="287" t="s">
        <v>414</v>
      </c>
    </row>
    <row r="490" s="13" customFormat="1">
      <c r="A490" s="13"/>
      <c r="B490" s="277"/>
      <c r="C490" s="278"/>
      <c r="D490" s="230" t="s">
        <v>758</v>
      </c>
      <c r="E490" s="279" t="s">
        <v>1</v>
      </c>
      <c r="F490" s="280" t="s">
        <v>1058</v>
      </c>
      <c r="G490" s="278"/>
      <c r="H490" s="281">
        <v>1.603</v>
      </c>
      <c r="I490" s="282"/>
      <c r="J490" s="278"/>
      <c r="K490" s="278"/>
      <c r="L490" s="283"/>
      <c r="M490" s="284"/>
      <c r="N490" s="285"/>
      <c r="O490" s="285"/>
      <c r="P490" s="285"/>
      <c r="Q490" s="285"/>
      <c r="R490" s="285"/>
      <c r="S490" s="285"/>
      <c r="T490" s="286"/>
      <c r="U490" s="13"/>
      <c r="V490" s="13"/>
      <c r="W490" s="13"/>
      <c r="X490" s="13"/>
      <c r="Y490" s="13"/>
      <c r="Z490" s="13"/>
      <c r="AA490" s="13"/>
      <c r="AB490" s="13"/>
      <c r="AC490" s="13"/>
      <c r="AD490" s="13"/>
      <c r="AE490" s="13"/>
      <c r="AT490" s="287" t="s">
        <v>758</v>
      </c>
      <c r="AU490" s="287" t="s">
        <v>86</v>
      </c>
      <c r="AV490" s="13" t="s">
        <v>86</v>
      </c>
      <c r="AW490" s="13" t="s">
        <v>33</v>
      </c>
      <c r="AX490" s="13" t="s">
        <v>76</v>
      </c>
      <c r="AY490" s="287" t="s">
        <v>414</v>
      </c>
    </row>
    <row r="491" s="14" customFormat="1">
      <c r="A491" s="14"/>
      <c r="B491" s="288"/>
      <c r="C491" s="289"/>
      <c r="D491" s="230" t="s">
        <v>758</v>
      </c>
      <c r="E491" s="290" t="s">
        <v>1</v>
      </c>
      <c r="F491" s="291" t="s">
        <v>760</v>
      </c>
      <c r="G491" s="289"/>
      <c r="H491" s="292">
        <v>7.6279999999999992</v>
      </c>
      <c r="I491" s="293"/>
      <c r="J491" s="289"/>
      <c r="K491" s="289"/>
      <c r="L491" s="294"/>
      <c r="M491" s="295"/>
      <c r="N491" s="296"/>
      <c r="O491" s="296"/>
      <c r="P491" s="296"/>
      <c r="Q491" s="296"/>
      <c r="R491" s="296"/>
      <c r="S491" s="296"/>
      <c r="T491" s="297"/>
      <c r="U491" s="14"/>
      <c r="V491" s="14"/>
      <c r="W491" s="14"/>
      <c r="X491" s="14"/>
      <c r="Y491" s="14"/>
      <c r="Z491" s="14"/>
      <c r="AA491" s="14"/>
      <c r="AB491" s="14"/>
      <c r="AC491" s="14"/>
      <c r="AD491" s="14"/>
      <c r="AE491" s="14"/>
      <c r="AT491" s="298" t="s">
        <v>758</v>
      </c>
      <c r="AU491" s="298" t="s">
        <v>86</v>
      </c>
      <c r="AV491" s="14" t="s">
        <v>415</v>
      </c>
      <c r="AW491" s="14" t="s">
        <v>33</v>
      </c>
      <c r="AX491" s="14" t="s">
        <v>84</v>
      </c>
      <c r="AY491" s="298" t="s">
        <v>414</v>
      </c>
    </row>
    <row r="492" s="2" customFormat="1" ht="21.75" customHeight="1">
      <c r="A492" s="39"/>
      <c r="B492" s="40"/>
      <c r="C492" s="234" t="s">
        <v>1063</v>
      </c>
      <c r="D492" s="234" t="s">
        <v>443</v>
      </c>
      <c r="E492" s="235" t="s">
        <v>1064</v>
      </c>
      <c r="F492" s="236" t="s">
        <v>1065</v>
      </c>
      <c r="G492" s="237" t="s">
        <v>632</v>
      </c>
      <c r="H492" s="238">
        <v>7.6280000000000001</v>
      </c>
      <c r="I492" s="239"/>
      <c r="J492" s="240">
        <f>ROUND(I492*H492,2)</f>
        <v>0</v>
      </c>
      <c r="K492" s="236" t="s">
        <v>720</v>
      </c>
      <c r="L492" s="45"/>
      <c r="M492" s="241" t="s">
        <v>1</v>
      </c>
      <c r="N492" s="242" t="s">
        <v>41</v>
      </c>
      <c r="O492" s="92"/>
      <c r="P492" s="226">
        <f>O492*H492</f>
        <v>0</v>
      </c>
      <c r="Q492" s="226">
        <v>0</v>
      </c>
      <c r="R492" s="226">
        <f>Q492*H492</f>
        <v>0</v>
      </c>
      <c r="S492" s="226">
        <v>0</v>
      </c>
      <c r="T492" s="227">
        <f>S492*H492</f>
        <v>0</v>
      </c>
      <c r="U492" s="39"/>
      <c r="V492" s="39"/>
      <c r="W492" s="39"/>
      <c r="X492" s="39"/>
      <c r="Y492" s="39"/>
      <c r="Z492" s="39"/>
      <c r="AA492" s="39"/>
      <c r="AB492" s="39"/>
      <c r="AC492" s="39"/>
      <c r="AD492" s="39"/>
      <c r="AE492" s="39"/>
      <c r="AR492" s="228" t="s">
        <v>470</v>
      </c>
      <c r="AT492" s="228" t="s">
        <v>443</v>
      </c>
      <c r="AU492" s="228" t="s">
        <v>86</v>
      </c>
      <c r="AY492" s="18" t="s">
        <v>414</v>
      </c>
      <c r="BE492" s="229">
        <f>IF(N492="základní",J492,0)</f>
        <v>0</v>
      </c>
      <c r="BF492" s="229">
        <f>IF(N492="snížená",J492,0)</f>
        <v>0</v>
      </c>
      <c r="BG492" s="229">
        <f>IF(N492="zákl. přenesená",J492,0)</f>
        <v>0</v>
      </c>
      <c r="BH492" s="229">
        <f>IF(N492="sníž. přenesená",J492,0)</f>
        <v>0</v>
      </c>
      <c r="BI492" s="229">
        <f>IF(N492="nulová",J492,0)</f>
        <v>0</v>
      </c>
      <c r="BJ492" s="18" t="s">
        <v>84</v>
      </c>
      <c r="BK492" s="229">
        <f>ROUND(I492*H492,2)</f>
        <v>0</v>
      </c>
      <c r="BL492" s="18" t="s">
        <v>470</v>
      </c>
      <c r="BM492" s="228" t="s">
        <v>1066</v>
      </c>
    </row>
    <row r="493" s="2" customFormat="1">
      <c r="A493" s="39"/>
      <c r="B493" s="40"/>
      <c r="C493" s="41"/>
      <c r="D493" s="230" t="s">
        <v>417</v>
      </c>
      <c r="E493" s="41"/>
      <c r="F493" s="231" t="s">
        <v>1065</v>
      </c>
      <c r="G493" s="41"/>
      <c r="H493" s="41"/>
      <c r="I493" s="156"/>
      <c r="J493" s="41"/>
      <c r="K493" s="41"/>
      <c r="L493" s="45"/>
      <c r="M493" s="232"/>
      <c r="N493" s="233"/>
      <c r="O493" s="92"/>
      <c r="P493" s="92"/>
      <c r="Q493" s="92"/>
      <c r="R493" s="92"/>
      <c r="S493" s="92"/>
      <c r="T493" s="93"/>
      <c r="U493" s="39"/>
      <c r="V493" s="39"/>
      <c r="W493" s="39"/>
      <c r="X493" s="39"/>
      <c r="Y493" s="39"/>
      <c r="Z493" s="39"/>
      <c r="AA493" s="39"/>
      <c r="AB493" s="39"/>
      <c r="AC493" s="39"/>
      <c r="AD493" s="39"/>
      <c r="AE493" s="39"/>
      <c r="AT493" s="18" t="s">
        <v>417</v>
      </c>
      <c r="AU493" s="18" t="s">
        <v>86</v>
      </c>
    </row>
    <row r="494" s="2" customFormat="1">
      <c r="A494" s="39"/>
      <c r="B494" s="40"/>
      <c r="C494" s="41"/>
      <c r="D494" s="230" t="s">
        <v>722</v>
      </c>
      <c r="E494" s="41"/>
      <c r="F494" s="268" t="s">
        <v>757</v>
      </c>
      <c r="G494" s="41"/>
      <c r="H494" s="41"/>
      <c r="I494" s="156"/>
      <c r="J494" s="41"/>
      <c r="K494" s="41"/>
      <c r="L494" s="45"/>
      <c r="M494" s="232"/>
      <c r="N494" s="233"/>
      <c r="O494" s="92"/>
      <c r="P494" s="92"/>
      <c r="Q494" s="92"/>
      <c r="R494" s="92"/>
      <c r="S494" s="92"/>
      <c r="T494" s="93"/>
      <c r="U494" s="39"/>
      <c r="V494" s="39"/>
      <c r="W494" s="39"/>
      <c r="X494" s="39"/>
      <c r="Y494" s="39"/>
      <c r="Z494" s="39"/>
      <c r="AA494" s="39"/>
      <c r="AB494" s="39"/>
      <c r="AC494" s="39"/>
      <c r="AD494" s="39"/>
      <c r="AE494" s="39"/>
      <c r="AT494" s="18" t="s">
        <v>722</v>
      </c>
      <c r="AU494" s="18" t="s">
        <v>86</v>
      </c>
    </row>
    <row r="495" s="13" customFormat="1">
      <c r="A495" s="13"/>
      <c r="B495" s="277"/>
      <c r="C495" s="278"/>
      <c r="D495" s="230" t="s">
        <v>758</v>
      </c>
      <c r="E495" s="279" t="s">
        <v>1</v>
      </c>
      <c r="F495" s="280" t="s">
        <v>1055</v>
      </c>
      <c r="G495" s="278"/>
      <c r="H495" s="281">
        <v>1.1850000000000001</v>
      </c>
      <c r="I495" s="282"/>
      <c r="J495" s="278"/>
      <c r="K495" s="278"/>
      <c r="L495" s="283"/>
      <c r="M495" s="284"/>
      <c r="N495" s="285"/>
      <c r="O495" s="285"/>
      <c r="P495" s="285"/>
      <c r="Q495" s="285"/>
      <c r="R495" s="285"/>
      <c r="S495" s="285"/>
      <c r="T495" s="286"/>
      <c r="U495" s="13"/>
      <c r="V495" s="13"/>
      <c r="W495" s="13"/>
      <c r="X495" s="13"/>
      <c r="Y495" s="13"/>
      <c r="Z495" s="13"/>
      <c r="AA495" s="13"/>
      <c r="AB495" s="13"/>
      <c r="AC495" s="13"/>
      <c r="AD495" s="13"/>
      <c r="AE495" s="13"/>
      <c r="AT495" s="287" t="s">
        <v>758</v>
      </c>
      <c r="AU495" s="287" t="s">
        <v>86</v>
      </c>
      <c r="AV495" s="13" t="s">
        <v>86</v>
      </c>
      <c r="AW495" s="13" t="s">
        <v>33</v>
      </c>
      <c r="AX495" s="13" t="s">
        <v>76</v>
      </c>
      <c r="AY495" s="287" t="s">
        <v>414</v>
      </c>
    </row>
    <row r="496" s="13" customFormat="1">
      <c r="A496" s="13"/>
      <c r="B496" s="277"/>
      <c r="C496" s="278"/>
      <c r="D496" s="230" t="s">
        <v>758</v>
      </c>
      <c r="E496" s="279" t="s">
        <v>1</v>
      </c>
      <c r="F496" s="280" t="s">
        <v>1056</v>
      </c>
      <c r="G496" s="278"/>
      <c r="H496" s="281">
        <v>3.6299999999999999</v>
      </c>
      <c r="I496" s="282"/>
      <c r="J496" s="278"/>
      <c r="K496" s="278"/>
      <c r="L496" s="283"/>
      <c r="M496" s="284"/>
      <c r="N496" s="285"/>
      <c r="O496" s="285"/>
      <c r="P496" s="285"/>
      <c r="Q496" s="285"/>
      <c r="R496" s="285"/>
      <c r="S496" s="285"/>
      <c r="T496" s="286"/>
      <c r="U496" s="13"/>
      <c r="V496" s="13"/>
      <c r="W496" s="13"/>
      <c r="X496" s="13"/>
      <c r="Y496" s="13"/>
      <c r="Z496" s="13"/>
      <c r="AA496" s="13"/>
      <c r="AB496" s="13"/>
      <c r="AC496" s="13"/>
      <c r="AD496" s="13"/>
      <c r="AE496" s="13"/>
      <c r="AT496" s="287" t="s">
        <v>758</v>
      </c>
      <c r="AU496" s="287" t="s">
        <v>86</v>
      </c>
      <c r="AV496" s="13" t="s">
        <v>86</v>
      </c>
      <c r="AW496" s="13" t="s">
        <v>33</v>
      </c>
      <c r="AX496" s="13" t="s">
        <v>76</v>
      </c>
      <c r="AY496" s="287" t="s">
        <v>414</v>
      </c>
    </row>
    <row r="497" s="13" customFormat="1">
      <c r="A497" s="13"/>
      <c r="B497" s="277"/>
      <c r="C497" s="278"/>
      <c r="D497" s="230" t="s">
        <v>758</v>
      </c>
      <c r="E497" s="279" t="s">
        <v>1</v>
      </c>
      <c r="F497" s="280" t="s">
        <v>1057</v>
      </c>
      <c r="G497" s="278"/>
      <c r="H497" s="281">
        <v>1.21</v>
      </c>
      <c r="I497" s="282"/>
      <c r="J497" s="278"/>
      <c r="K497" s="278"/>
      <c r="L497" s="283"/>
      <c r="M497" s="284"/>
      <c r="N497" s="285"/>
      <c r="O497" s="285"/>
      <c r="P497" s="285"/>
      <c r="Q497" s="285"/>
      <c r="R497" s="285"/>
      <c r="S497" s="285"/>
      <c r="T497" s="286"/>
      <c r="U497" s="13"/>
      <c r="V497" s="13"/>
      <c r="W497" s="13"/>
      <c r="X497" s="13"/>
      <c r="Y497" s="13"/>
      <c r="Z497" s="13"/>
      <c r="AA497" s="13"/>
      <c r="AB497" s="13"/>
      <c r="AC497" s="13"/>
      <c r="AD497" s="13"/>
      <c r="AE497" s="13"/>
      <c r="AT497" s="287" t="s">
        <v>758</v>
      </c>
      <c r="AU497" s="287" t="s">
        <v>86</v>
      </c>
      <c r="AV497" s="13" t="s">
        <v>86</v>
      </c>
      <c r="AW497" s="13" t="s">
        <v>33</v>
      </c>
      <c r="AX497" s="13" t="s">
        <v>76</v>
      </c>
      <c r="AY497" s="287" t="s">
        <v>414</v>
      </c>
    </row>
    <row r="498" s="13" customFormat="1">
      <c r="A498" s="13"/>
      <c r="B498" s="277"/>
      <c r="C498" s="278"/>
      <c r="D498" s="230" t="s">
        <v>758</v>
      </c>
      <c r="E498" s="279" t="s">
        <v>1</v>
      </c>
      <c r="F498" s="280" t="s">
        <v>1058</v>
      </c>
      <c r="G498" s="278"/>
      <c r="H498" s="281">
        <v>1.603</v>
      </c>
      <c r="I498" s="282"/>
      <c r="J498" s="278"/>
      <c r="K498" s="278"/>
      <c r="L498" s="283"/>
      <c r="M498" s="284"/>
      <c r="N498" s="285"/>
      <c r="O498" s="285"/>
      <c r="P498" s="285"/>
      <c r="Q498" s="285"/>
      <c r="R498" s="285"/>
      <c r="S498" s="285"/>
      <c r="T498" s="286"/>
      <c r="U498" s="13"/>
      <c r="V498" s="13"/>
      <c r="W498" s="13"/>
      <c r="X498" s="13"/>
      <c r="Y498" s="13"/>
      <c r="Z498" s="13"/>
      <c r="AA498" s="13"/>
      <c r="AB498" s="13"/>
      <c r="AC498" s="13"/>
      <c r="AD498" s="13"/>
      <c r="AE498" s="13"/>
      <c r="AT498" s="287" t="s">
        <v>758</v>
      </c>
      <c r="AU498" s="287" t="s">
        <v>86</v>
      </c>
      <c r="AV498" s="13" t="s">
        <v>86</v>
      </c>
      <c r="AW498" s="13" t="s">
        <v>33</v>
      </c>
      <c r="AX498" s="13" t="s">
        <v>76</v>
      </c>
      <c r="AY498" s="287" t="s">
        <v>414</v>
      </c>
    </row>
    <row r="499" s="14" customFormat="1">
      <c r="A499" s="14"/>
      <c r="B499" s="288"/>
      <c r="C499" s="289"/>
      <c r="D499" s="230" t="s">
        <v>758</v>
      </c>
      <c r="E499" s="290" t="s">
        <v>1</v>
      </c>
      <c r="F499" s="291" t="s">
        <v>760</v>
      </c>
      <c r="G499" s="289"/>
      <c r="H499" s="292">
        <v>7.6279999999999992</v>
      </c>
      <c r="I499" s="293"/>
      <c r="J499" s="289"/>
      <c r="K499" s="289"/>
      <c r="L499" s="294"/>
      <c r="M499" s="295"/>
      <c r="N499" s="296"/>
      <c r="O499" s="296"/>
      <c r="P499" s="296"/>
      <c r="Q499" s="296"/>
      <c r="R499" s="296"/>
      <c r="S499" s="296"/>
      <c r="T499" s="297"/>
      <c r="U499" s="14"/>
      <c r="V499" s="14"/>
      <c r="W499" s="14"/>
      <c r="X499" s="14"/>
      <c r="Y499" s="14"/>
      <c r="Z499" s="14"/>
      <c r="AA499" s="14"/>
      <c r="AB499" s="14"/>
      <c r="AC499" s="14"/>
      <c r="AD499" s="14"/>
      <c r="AE499" s="14"/>
      <c r="AT499" s="298" t="s">
        <v>758</v>
      </c>
      <c r="AU499" s="298" t="s">
        <v>86</v>
      </c>
      <c r="AV499" s="14" t="s">
        <v>415</v>
      </c>
      <c r="AW499" s="14" t="s">
        <v>33</v>
      </c>
      <c r="AX499" s="14" t="s">
        <v>84</v>
      </c>
      <c r="AY499" s="298" t="s">
        <v>414</v>
      </c>
    </row>
    <row r="500" s="2" customFormat="1" ht="21.75" customHeight="1">
      <c r="A500" s="39"/>
      <c r="B500" s="40"/>
      <c r="C500" s="234" t="s">
        <v>1067</v>
      </c>
      <c r="D500" s="234" t="s">
        <v>443</v>
      </c>
      <c r="E500" s="235" t="s">
        <v>1068</v>
      </c>
      <c r="F500" s="236" t="s">
        <v>1069</v>
      </c>
      <c r="G500" s="237" t="s">
        <v>632</v>
      </c>
      <c r="H500" s="238">
        <v>7.6280000000000001</v>
      </c>
      <c r="I500" s="239"/>
      <c r="J500" s="240">
        <f>ROUND(I500*H500,2)</f>
        <v>0</v>
      </c>
      <c r="K500" s="236" t="s">
        <v>720</v>
      </c>
      <c r="L500" s="45"/>
      <c r="M500" s="241" t="s">
        <v>1</v>
      </c>
      <c r="N500" s="242" t="s">
        <v>41</v>
      </c>
      <c r="O500" s="92"/>
      <c r="P500" s="226">
        <f>O500*H500</f>
        <v>0</v>
      </c>
      <c r="Q500" s="226">
        <v>0</v>
      </c>
      <c r="R500" s="226">
        <f>Q500*H500</f>
        <v>0</v>
      </c>
      <c r="S500" s="226">
        <v>0</v>
      </c>
      <c r="T500" s="227">
        <f>S500*H500</f>
        <v>0</v>
      </c>
      <c r="U500" s="39"/>
      <c r="V500" s="39"/>
      <c r="W500" s="39"/>
      <c r="X500" s="39"/>
      <c r="Y500" s="39"/>
      <c r="Z500" s="39"/>
      <c r="AA500" s="39"/>
      <c r="AB500" s="39"/>
      <c r="AC500" s="39"/>
      <c r="AD500" s="39"/>
      <c r="AE500" s="39"/>
      <c r="AR500" s="228" t="s">
        <v>470</v>
      </c>
      <c r="AT500" s="228" t="s">
        <v>443</v>
      </c>
      <c r="AU500" s="228" t="s">
        <v>86</v>
      </c>
      <c r="AY500" s="18" t="s">
        <v>414</v>
      </c>
      <c r="BE500" s="229">
        <f>IF(N500="základní",J500,0)</f>
        <v>0</v>
      </c>
      <c r="BF500" s="229">
        <f>IF(N500="snížená",J500,0)</f>
        <v>0</v>
      </c>
      <c r="BG500" s="229">
        <f>IF(N500="zákl. přenesená",J500,0)</f>
        <v>0</v>
      </c>
      <c r="BH500" s="229">
        <f>IF(N500="sníž. přenesená",J500,0)</f>
        <v>0</v>
      </c>
      <c r="BI500" s="229">
        <f>IF(N500="nulová",J500,0)</f>
        <v>0</v>
      </c>
      <c r="BJ500" s="18" t="s">
        <v>84</v>
      </c>
      <c r="BK500" s="229">
        <f>ROUND(I500*H500,2)</f>
        <v>0</v>
      </c>
      <c r="BL500" s="18" t="s">
        <v>470</v>
      </c>
      <c r="BM500" s="228" t="s">
        <v>1070</v>
      </c>
    </row>
    <row r="501" s="2" customFormat="1">
      <c r="A501" s="39"/>
      <c r="B501" s="40"/>
      <c r="C501" s="41"/>
      <c r="D501" s="230" t="s">
        <v>417</v>
      </c>
      <c r="E501" s="41"/>
      <c r="F501" s="231" t="s">
        <v>1069</v>
      </c>
      <c r="G501" s="41"/>
      <c r="H501" s="41"/>
      <c r="I501" s="156"/>
      <c r="J501" s="41"/>
      <c r="K501" s="41"/>
      <c r="L501" s="45"/>
      <c r="M501" s="232"/>
      <c r="N501" s="233"/>
      <c r="O501" s="92"/>
      <c r="P501" s="92"/>
      <c r="Q501" s="92"/>
      <c r="R501" s="92"/>
      <c r="S501" s="92"/>
      <c r="T501" s="93"/>
      <c r="U501" s="39"/>
      <c r="V501" s="39"/>
      <c r="W501" s="39"/>
      <c r="X501" s="39"/>
      <c r="Y501" s="39"/>
      <c r="Z501" s="39"/>
      <c r="AA501" s="39"/>
      <c r="AB501" s="39"/>
      <c r="AC501" s="39"/>
      <c r="AD501" s="39"/>
      <c r="AE501" s="39"/>
      <c r="AT501" s="18" t="s">
        <v>417</v>
      </c>
      <c r="AU501" s="18" t="s">
        <v>86</v>
      </c>
    </row>
    <row r="502" s="2" customFormat="1">
      <c r="A502" s="39"/>
      <c r="B502" s="40"/>
      <c r="C502" s="41"/>
      <c r="D502" s="230" t="s">
        <v>722</v>
      </c>
      <c r="E502" s="41"/>
      <c r="F502" s="268" t="s">
        <v>757</v>
      </c>
      <c r="G502" s="41"/>
      <c r="H502" s="41"/>
      <c r="I502" s="156"/>
      <c r="J502" s="41"/>
      <c r="K502" s="41"/>
      <c r="L502" s="45"/>
      <c r="M502" s="232"/>
      <c r="N502" s="233"/>
      <c r="O502" s="92"/>
      <c r="P502" s="92"/>
      <c r="Q502" s="92"/>
      <c r="R502" s="92"/>
      <c r="S502" s="92"/>
      <c r="T502" s="93"/>
      <c r="U502" s="39"/>
      <c r="V502" s="39"/>
      <c r="W502" s="39"/>
      <c r="X502" s="39"/>
      <c r="Y502" s="39"/>
      <c r="Z502" s="39"/>
      <c r="AA502" s="39"/>
      <c r="AB502" s="39"/>
      <c r="AC502" s="39"/>
      <c r="AD502" s="39"/>
      <c r="AE502" s="39"/>
      <c r="AT502" s="18" t="s">
        <v>722</v>
      </c>
      <c r="AU502" s="18" t="s">
        <v>86</v>
      </c>
    </row>
    <row r="503" s="13" customFormat="1">
      <c r="A503" s="13"/>
      <c r="B503" s="277"/>
      <c r="C503" s="278"/>
      <c r="D503" s="230" t="s">
        <v>758</v>
      </c>
      <c r="E503" s="279" t="s">
        <v>1</v>
      </c>
      <c r="F503" s="280" t="s">
        <v>1055</v>
      </c>
      <c r="G503" s="278"/>
      <c r="H503" s="281">
        <v>1.1850000000000001</v>
      </c>
      <c r="I503" s="282"/>
      <c r="J503" s="278"/>
      <c r="K503" s="278"/>
      <c r="L503" s="283"/>
      <c r="M503" s="284"/>
      <c r="N503" s="285"/>
      <c r="O503" s="285"/>
      <c r="P503" s="285"/>
      <c r="Q503" s="285"/>
      <c r="R503" s="285"/>
      <c r="S503" s="285"/>
      <c r="T503" s="286"/>
      <c r="U503" s="13"/>
      <c r="V503" s="13"/>
      <c r="W503" s="13"/>
      <c r="X503" s="13"/>
      <c r="Y503" s="13"/>
      <c r="Z503" s="13"/>
      <c r="AA503" s="13"/>
      <c r="AB503" s="13"/>
      <c r="AC503" s="13"/>
      <c r="AD503" s="13"/>
      <c r="AE503" s="13"/>
      <c r="AT503" s="287" t="s">
        <v>758</v>
      </c>
      <c r="AU503" s="287" t="s">
        <v>86</v>
      </c>
      <c r="AV503" s="13" t="s">
        <v>86</v>
      </c>
      <c r="AW503" s="13" t="s">
        <v>33</v>
      </c>
      <c r="AX503" s="13" t="s">
        <v>76</v>
      </c>
      <c r="AY503" s="287" t="s">
        <v>414</v>
      </c>
    </row>
    <row r="504" s="13" customFormat="1">
      <c r="A504" s="13"/>
      <c r="B504" s="277"/>
      <c r="C504" s="278"/>
      <c r="D504" s="230" t="s">
        <v>758</v>
      </c>
      <c r="E504" s="279" t="s">
        <v>1</v>
      </c>
      <c r="F504" s="280" t="s">
        <v>1056</v>
      </c>
      <c r="G504" s="278"/>
      <c r="H504" s="281">
        <v>3.6299999999999999</v>
      </c>
      <c r="I504" s="282"/>
      <c r="J504" s="278"/>
      <c r="K504" s="278"/>
      <c r="L504" s="283"/>
      <c r="M504" s="284"/>
      <c r="N504" s="285"/>
      <c r="O504" s="285"/>
      <c r="P504" s="285"/>
      <c r="Q504" s="285"/>
      <c r="R504" s="285"/>
      <c r="S504" s="285"/>
      <c r="T504" s="286"/>
      <c r="U504" s="13"/>
      <c r="V504" s="13"/>
      <c r="W504" s="13"/>
      <c r="X504" s="13"/>
      <c r="Y504" s="13"/>
      <c r="Z504" s="13"/>
      <c r="AA504" s="13"/>
      <c r="AB504" s="13"/>
      <c r="AC504" s="13"/>
      <c r="AD504" s="13"/>
      <c r="AE504" s="13"/>
      <c r="AT504" s="287" t="s">
        <v>758</v>
      </c>
      <c r="AU504" s="287" t="s">
        <v>86</v>
      </c>
      <c r="AV504" s="13" t="s">
        <v>86</v>
      </c>
      <c r="AW504" s="13" t="s">
        <v>33</v>
      </c>
      <c r="AX504" s="13" t="s">
        <v>76</v>
      </c>
      <c r="AY504" s="287" t="s">
        <v>414</v>
      </c>
    </row>
    <row r="505" s="13" customFormat="1">
      <c r="A505" s="13"/>
      <c r="B505" s="277"/>
      <c r="C505" s="278"/>
      <c r="D505" s="230" t="s">
        <v>758</v>
      </c>
      <c r="E505" s="279" t="s">
        <v>1</v>
      </c>
      <c r="F505" s="280" t="s">
        <v>1057</v>
      </c>
      <c r="G505" s="278"/>
      <c r="H505" s="281">
        <v>1.21</v>
      </c>
      <c r="I505" s="282"/>
      <c r="J505" s="278"/>
      <c r="K505" s="278"/>
      <c r="L505" s="283"/>
      <c r="M505" s="284"/>
      <c r="N505" s="285"/>
      <c r="O505" s="285"/>
      <c r="P505" s="285"/>
      <c r="Q505" s="285"/>
      <c r="R505" s="285"/>
      <c r="S505" s="285"/>
      <c r="T505" s="286"/>
      <c r="U505" s="13"/>
      <c r="V505" s="13"/>
      <c r="W505" s="13"/>
      <c r="X505" s="13"/>
      <c r="Y505" s="13"/>
      <c r="Z505" s="13"/>
      <c r="AA505" s="13"/>
      <c r="AB505" s="13"/>
      <c r="AC505" s="13"/>
      <c r="AD505" s="13"/>
      <c r="AE505" s="13"/>
      <c r="AT505" s="287" t="s">
        <v>758</v>
      </c>
      <c r="AU505" s="287" t="s">
        <v>86</v>
      </c>
      <c r="AV505" s="13" t="s">
        <v>86</v>
      </c>
      <c r="AW505" s="13" t="s">
        <v>33</v>
      </c>
      <c r="AX505" s="13" t="s">
        <v>76</v>
      </c>
      <c r="AY505" s="287" t="s">
        <v>414</v>
      </c>
    </row>
    <row r="506" s="13" customFormat="1">
      <c r="A506" s="13"/>
      <c r="B506" s="277"/>
      <c r="C506" s="278"/>
      <c r="D506" s="230" t="s">
        <v>758</v>
      </c>
      <c r="E506" s="279" t="s">
        <v>1</v>
      </c>
      <c r="F506" s="280" t="s">
        <v>1058</v>
      </c>
      <c r="G506" s="278"/>
      <c r="H506" s="281">
        <v>1.603</v>
      </c>
      <c r="I506" s="282"/>
      <c r="J506" s="278"/>
      <c r="K506" s="278"/>
      <c r="L506" s="283"/>
      <c r="M506" s="284"/>
      <c r="N506" s="285"/>
      <c r="O506" s="285"/>
      <c r="P506" s="285"/>
      <c r="Q506" s="285"/>
      <c r="R506" s="285"/>
      <c r="S506" s="285"/>
      <c r="T506" s="286"/>
      <c r="U506" s="13"/>
      <c r="V506" s="13"/>
      <c r="W506" s="13"/>
      <c r="X506" s="13"/>
      <c r="Y506" s="13"/>
      <c r="Z506" s="13"/>
      <c r="AA506" s="13"/>
      <c r="AB506" s="13"/>
      <c r="AC506" s="13"/>
      <c r="AD506" s="13"/>
      <c r="AE506" s="13"/>
      <c r="AT506" s="287" t="s">
        <v>758</v>
      </c>
      <c r="AU506" s="287" t="s">
        <v>86</v>
      </c>
      <c r="AV506" s="13" t="s">
        <v>86</v>
      </c>
      <c r="AW506" s="13" t="s">
        <v>33</v>
      </c>
      <c r="AX506" s="13" t="s">
        <v>76</v>
      </c>
      <c r="AY506" s="287" t="s">
        <v>414</v>
      </c>
    </row>
    <row r="507" s="14" customFormat="1">
      <c r="A507" s="14"/>
      <c r="B507" s="288"/>
      <c r="C507" s="289"/>
      <c r="D507" s="230" t="s">
        <v>758</v>
      </c>
      <c r="E507" s="290" t="s">
        <v>1</v>
      </c>
      <c r="F507" s="291" t="s">
        <v>760</v>
      </c>
      <c r="G507" s="289"/>
      <c r="H507" s="292">
        <v>7.6279999999999992</v>
      </c>
      <c r="I507" s="293"/>
      <c r="J507" s="289"/>
      <c r="K507" s="289"/>
      <c r="L507" s="294"/>
      <c r="M507" s="295"/>
      <c r="N507" s="296"/>
      <c r="O507" s="296"/>
      <c r="P507" s="296"/>
      <c r="Q507" s="296"/>
      <c r="R507" s="296"/>
      <c r="S507" s="296"/>
      <c r="T507" s="297"/>
      <c r="U507" s="14"/>
      <c r="V507" s="14"/>
      <c r="W507" s="14"/>
      <c r="X507" s="14"/>
      <c r="Y507" s="14"/>
      <c r="Z507" s="14"/>
      <c r="AA507" s="14"/>
      <c r="AB507" s="14"/>
      <c r="AC507" s="14"/>
      <c r="AD507" s="14"/>
      <c r="AE507" s="14"/>
      <c r="AT507" s="298" t="s">
        <v>758</v>
      </c>
      <c r="AU507" s="298" t="s">
        <v>86</v>
      </c>
      <c r="AV507" s="14" t="s">
        <v>415</v>
      </c>
      <c r="AW507" s="14" t="s">
        <v>33</v>
      </c>
      <c r="AX507" s="14" t="s">
        <v>84</v>
      </c>
      <c r="AY507" s="298" t="s">
        <v>414</v>
      </c>
    </row>
    <row r="508" s="11" customFormat="1" ht="22.8" customHeight="1">
      <c r="A508" s="11"/>
      <c r="B508" s="254"/>
      <c r="C508" s="255"/>
      <c r="D508" s="256" t="s">
        <v>75</v>
      </c>
      <c r="E508" s="275" t="s">
        <v>1071</v>
      </c>
      <c r="F508" s="275" t="s">
        <v>1072</v>
      </c>
      <c r="G508" s="255"/>
      <c r="H508" s="255"/>
      <c r="I508" s="258"/>
      <c r="J508" s="276">
        <f>BK508</f>
        <v>0</v>
      </c>
      <c r="K508" s="255"/>
      <c r="L508" s="260"/>
      <c r="M508" s="261"/>
      <c r="N508" s="262"/>
      <c r="O508" s="262"/>
      <c r="P508" s="263">
        <f>SUM(P509:P553)</f>
        <v>0</v>
      </c>
      <c r="Q508" s="262"/>
      <c r="R508" s="263">
        <f>SUM(R509:R553)</f>
        <v>0</v>
      </c>
      <c r="S508" s="262"/>
      <c r="T508" s="264">
        <f>SUM(T509:T553)</f>
        <v>0</v>
      </c>
      <c r="U508" s="11"/>
      <c r="V508" s="11"/>
      <c r="W508" s="11"/>
      <c r="X508" s="11"/>
      <c r="Y508" s="11"/>
      <c r="Z508" s="11"/>
      <c r="AA508" s="11"/>
      <c r="AB508" s="11"/>
      <c r="AC508" s="11"/>
      <c r="AD508" s="11"/>
      <c r="AE508" s="11"/>
      <c r="AR508" s="265" t="s">
        <v>86</v>
      </c>
      <c r="AT508" s="266" t="s">
        <v>75</v>
      </c>
      <c r="AU508" s="266" t="s">
        <v>84</v>
      </c>
      <c r="AY508" s="265" t="s">
        <v>414</v>
      </c>
      <c r="BK508" s="267">
        <f>SUM(BK509:BK553)</f>
        <v>0</v>
      </c>
    </row>
    <row r="509" s="2" customFormat="1" ht="21.75" customHeight="1">
      <c r="A509" s="39"/>
      <c r="B509" s="40"/>
      <c r="C509" s="234" t="s">
        <v>1073</v>
      </c>
      <c r="D509" s="234" t="s">
        <v>443</v>
      </c>
      <c r="E509" s="235" t="s">
        <v>1074</v>
      </c>
      <c r="F509" s="236" t="s">
        <v>1075</v>
      </c>
      <c r="G509" s="237" t="s">
        <v>632</v>
      </c>
      <c r="H509" s="238">
        <v>283.61200000000002</v>
      </c>
      <c r="I509" s="239"/>
      <c r="J509" s="240">
        <f>ROUND(I509*H509,2)</f>
        <v>0</v>
      </c>
      <c r="K509" s="236" t="s">
        <v>720</v>
      </c>
      <c r="L509" s="45"/>
      <c r="M509" s="241" t="s">
        <v>1</v>
      </c>
      <c r="N509" s="242" t="s">
        <v>41</v>
      </c>
      <c r="O509" s="92"/>
      <c r="P509" s="226">
        <f>O509*H509</f>
        <v>0</v>
      </c>
      <c r="Q509" s="226">
        <v>0</v>
      </c>
      <c r="R509" s="226">
        <f>Q509*H509</f>
        <v>0</v>
      </c>
      <c r="S509" s="226">
        <v>0</v>
      </c>
      <c r="T509" s="227">
        <f>S509*H509</f>
        <v>0</v>
      </c>
      <c r="U509" s="39"/>
      <c r="V509" s="39"/>
      <c r="W509" s="39"/>
      <c r="X509" s="39"/>
      <c r="Y509" s="39"/>
      <c r="Z509" s="39"/>
      <c r="AA509" s="39"/>
      <c r="AB509" s="39"/>
      <c r="AC509" s="39"/>
      <c r="AD509" s="39"/>
      <c r="AE509" s="39"/>
      <c r="AR509" s="228" t="s">
        <v>470</v>
      </c>
      <c r="AT509" s="228" t="s">
        <v>443</v>
      </c>
      <c r="AU509" s="228" t="s">
        <v>86</v>
      </c>
      <c r="AY509" s="18" t="s">
        <v>414</v>
      </c>
      <c r="BE509" s="229">
        <f>IF(N509="základní",J509,0)</f>
        <v>0</v>
      </c>
      <c r="BF509" s="229">
        <f>IF(N509="snížená",J509,0)</f>
        <v>0</v>
      </c>
      <c r="BG509" s="229">
        <f>IF(N509="zákl. přenesená",J509,0)</f>
        <v>0</v>
      </c>
      <c r="BH509" s="229">
        <f>IF(N509="sníž. přenesená",J509,0)</f>
        <v>0</v>
      </c>
      <c r="BI509" s="229">
        <f>IF(N509="nulová",J509,0)</f>
        <v>0</v>
      </c>
      <c r="BJ509" s="18" t="s">
        <v>84</v>
      </c>
      <c r="BK509" s="229">
        <f>ROUND(I509*H509,2)</f>
        <v>0</v>
      </c>
      <c r="BL509" s="18" t="s">
        <v>470</v>
      </c>
      <c r="BM509" s="228" t="s">
        <v>1076</v>
      </c>
    </row>
    <row r="510" s="2" customFormat="1">
      <c r="A510" s="39"/>
      <c r="B510" s="40"/>
      <c r="C510" s="41"/>
      <c r="D510" s="230" t="s">
        <v>417</v>
      </c>
      <c r="E510" s="41"/>
      <c r="F510" s="231" t="s">
        <v>1075</v>
      </c>
      <c r="G510" s="41"/>
      <c r="H510" s="41"/>
      <c r="I510" s="156"/>
      <c r="J510" s="41"/>
      <c r="K510" s="41"/>
      <c r="L510" s="45"/>
      <c r="M510" s="232"/>
      <c r="N510" s="233"/>
      <c r="O510" s="92"/>
      <c r="P510" s="92"/>
      <c r="Q510" s="92"/>
      <c r="R510" s="92"/>
      <c r="S510" s="92"/>
      <c r="T510" s="93"/>
      <c r="U510" s="39"/>
      <c r="V510" s="39"/>
      <c r="W510" s="39"/>
      <c r="X510" s="39"/>
      <c r="Y510" s="39"/>
      <c r="Z510" s="39"/>
      <c r="AA510" s="39"/>
      <c r="AB510" s="39"/>
      <c r="AC510" s="39"/>
      <c r="AD510" s="39"/>
      <c r="AE510" s="39"/>
      <c r="AT510" s="18" t="s">
        <v>417</v>
      </c>
      <c r="AU510" s="18" t="s">
        <v>86</v>
      </c>
    </row>
    <row r="511" s="2" customFormat="1">
      <c r="A511" s="39"/>
      <c r="B511" s="40"/>
      <c r="C511" s="41"/>
      <c r="D511" s="230" t="s">
        <v>722</v>
      </c>
      <c r="E511" s="41"/>
      <c r="F511" s="268" t="s">
        <v>757</v>
      </c>
      <c r="G511" s="41"/>
      <c r="H511" s="41"/>
      <c r="I511" s="156"/>
      <c r="J511" s="41"/>
      <c r="K511" s="41"/>
      <c r="L511" s="45"/>
      <c r="M511" s="232"/>
      <c r="N511" s="233"/>
      <c r="O511" s="92"/>
      <c r="P511" s="92"/>
      <c r="Q511" s="92"/>
      <c r="R511" s="92"/>
      <c r="S511" s="92"/>
      <c r="T511" s="93"/>
      <c r="U511" s="39"/>
      <c r="V511" s="39"/>
      <c r="W511" s="39"/>
      <c r="X511" s="39"/>
      <c r="Y511" s="39"/>
      <c r="Z511" s="39"/>
      <c r="AA511" s="39"/>
      <c r="AB511" s="39"/>
      <c r="AC511" s="39"/>
      <c r="AD511" s="39"/>
      <c r="AE511" s="39"/>
      <c r="AT511" s="18" t="s">
        <v>722</v>
      </c>
      <c r="AU511" s="18" t="s">
        <v>86</v>
      </c>
    </row>
    <row r="512" s="15" customFormat="1">
      <c r="A512" s="15"/>
      <c r="B512" s="299"/>
      <c r="C512" s="300"/>
      <c r="D512" s="230" t="s">
        <v>758</v>
      </c>
      <c r="E512" s="301" t="s">
        <v>1</v>
      </c>
      <c r="F512" s="302" t="s">
        <v>1077</v>
      </c>
      <c r="G512" s="300"/>
      <c r="H512" s="301" t="s">
        <v>1</v>
      </c>
      <c r="I512" s="303"/>
      <c r="J512" s="300"/>
      <c r="K512" s="300"/>
      <c r="L512" s="304"/>
      <c r="M512" s="305"/>
      <c r="N512" s="306"/>
      <c r="O512" s="306"/>
      <c r="P512" s="306"/>
      <c r="Q512" s="306"/>
      <c r="R512" s="306"/>
      <c r="S512" s="306"/>
      <c r="T512" s="307"/>
      <c r="U512" s="15"/>
      <c r="V512" s="15"/>
      <c r="W512" s="15"/>
      <c r="X512" s="15"/>
      <c r="Y512" s="15"/>
      <c r="Z512" s="15"/>
      <c r="AA512" s="15"/>
      <c r="AB512" s="15"/>
      <c r="AC512" s="15"/>
      <c r="AD512" s="15"/>
      <c r="AE512" s="15"/>
      <c r="AT512" s="308" t="s">
        <v>758</v>
      </c>
      <c r="AU512" s="308" t="s">
        <v>86</v>
      </c>
      <c r="AV512" s="15" t="s">
        <v>84</v>
      </c>
      <c r="AW512" s="15" t="s">
        <v>33</v>
      </c>
      <c r="AX512" s="15" t="s">
        <v>76</v>
      </c>
      <c r="AY512" s="308" t="s">
        <v>414</v>
      </c>
    </row>
    <row r="513" s="13" customFormat="1">
      <c r="A513" s="13"/>
      <c r="B513" s="277"/>
      <c r="C513" s="278"/>
      <c r="D513" s="230" t="s">
        <v>758</v>
      </c>
      <c r="E513" s="279" t="s">
        <v>1</v>
      </c>
      <c r="F513" s="280" t="s">
        <v>1078</v>
      </c>
      <c r="G513" s="278"/>
      <c r="H513" s="281">
        <v>75.570999999999998</v>
      </c>
      <c r="I513" s="282"/>
      <c r="J513" s="278"/>
      <c r="K513" s="278"/>
      <c r="L513" s="283"/>
      <c r="M513" s="284"/>
      <c r="N513" s="285"/>
      <c r="O513" s="285"/>
      <c r="P513" s="285"/>
      <c r="Q513" s="285"/>
      <c r="R513" s="285"/>
      <c r="S513" s="285"/>
      <c r="T513" s="286"/>
      <c r="U513" s="13"/>
      <c r="V513" s="13"/>
      <c r="W513" s="13"/>
      <c r="X513" s="13"/>
      <c r="Y513" s="13"/>
      <c r="Z513" s="13"/>
      <c r="AA513" s="13"/>
      <c r="AB513" s="13"/>
      <c r="AC513" s="13"/>
      <c r="AD513" s="13"/>
      <c r="AE513" s="13"/>
      <c r="AT513" s="287" t="s">
        <v>758</v>
      </c>
      <c r="AU513" s="287" t="s">
        <v>86</v>
      </c>
      <c r="AV513" s="13" t="s">
        <v>86</v>
      </c>
      <c r="AW513" s="13" t="s">
        <v>33</v>
      </c>
      <c r="AX513" s="13" t="s">
        <v>76</v>
      </c>
      <c r="AY513" s="287" t="s">
        <v>414</v>
      </c>
    </row>
    <row r="514" s="13" customFormat="1">
      <c r="A514" s="13"/>
      <c r="B514" s="277"/>
      <c r="C514" s="278"/>
      <c r="D514" s="230" t="s">
        <v>758</v>
      </c>
      <c r="E514" s="279" t="s">
        <v>1</v>
      </c>
      <c r="F514" s="280" t="s">
        <v>1079</v>
      </c>
      <c r="G514" s="278"/>
      <c r="H514" s="281">
        <v>47.014000000000003</v>
      </c>
      <c r="I514" s="282"/>
      <c r="J514" s="278"/>
      <c r="K514" s="278"/>
      <c r="L514" s="283"/>
      <c r="M514" s="284"/>
      <c r="N514" s="285"/>
      <c r="O514" s="285"/>
      <c r="P514" s="285"/>
      <c r="Q514" s="285"/>
      <c r="R514" s="285"/>
      <c r="S514" s="285"/>
      <c r="T514" s="286"/>
      <c r="U514" s="13"/>
      <c r="V514" s="13"/>
      <c r="W514" s="13"/>
      <c r="X514" s="13"/>
      <c r="Y514" s="13"/>
      <c r="Z514" s="13"/>
      <c r="AA514" s="13"/>
      <c r="AB514" s="13"/>
      <c r="AC514" s="13"/>
      <c r="AD514" s="13"/>
      <c r="AE514" s="13"/>
      <c r="AT514" s="287" t="s">
        <v>758</v>
      </c>
      <c r="AU514" s="287" t="s">
        <v>86</v>
      </c>
      <c r="AV514" s="13" t="s">
        <v>86</v>
      </c>
      <c r="AW514" s="13" t="s">
        <v>33</v>
      </c>
      <c r="AX514" s="13" t="s">
        <v>76</v>
      </c>
      <c r="AY514" s="287" t="s">
        <v>414</v>
      </c>
    </row>
    <row r="515" s="13" customFormat="1">
      <c r="A515" s="13"/>
      <c r="B515" s="277"/>
      <c r="C515" s="278"/>
      <c r="D515" s="230" t="s">
        <v>758</v>
      </c>
      <c r="E515" s="279" t="s">
        <v>1</v>
      </c>
      <c r="F515" s="280" t="s">
        <v>1080</v>
      </c>
      <c r="G515" s="278"/>
      <c r="H515" s="281">
        <v>37.344000000000001</v>
      </c>
      <c r="I515" s="282"/>
      <c r="J515" s="278"/>
      <c r="K515" s="278"/>
      <c r="L515" s="283"/>
      <c r="M515" s="284"/>
      <c r="N515" s="285"/>
      <c r="O515" s="285"/>
      <c r="P515" s="285"/>
      <c r="Q515" s="285"/>
      <c r="R515" s="285"/>
      <c r="S515" s="285"/>
      <c r="T515" s="286"/>
      <c r="U515" s="13"/>
      <c r="V515" s="13"/>
      <c r="W515" s="13"/>
      <c r="X515" s="13"/>
      <c r="Y515" s="13"/>
      <c r="Z515" s="13"/>
      <c r="AA515" s="13"/>
      <c r="AB515" s="13"/>
      <c r="AC515" s="13"/>
      <c r="AD515" s="13"/>
      <c r="AE515" s="13"/>
      <c r="AT515" s="287" t="s">
        <v>758</v>
      </c>
      <c r="AU515" s="287" t="s">
        <v>86</v>
      </c>
      <c r="AV515" s="13" t="s">
        <v>86</v>
      </c>
      <c r="AW515" s="13" t="s">
        <v>33</v>
      </c>
      <c r="AX515" s="13" t="s">
        <v>76</v>
      </c>
      <c r="AY515" s="287" t="s">
        <v>414</v>
      </c>
    </row>
    <row r="516" s="13" customFormat="1">
      <c r="A516" s="13"/>
      <c r="B516" s="277"/>
      <c r="C516" s="278"/>
      <c r="D516" s="230" t="s">
        <v>758</v>
      </c>
      <c r="E516" s="279" t="s">
        <v>1</v>
      </c>
      <c r="F516" s="280" t="s">
        <v>1081</v>
      </c>
      <c r="G516" s="278"/>
      <c r="H516" s="281">
        <v>24.437000000000001</v>
      </c>
      <c r="I516" s="282"/>
      <c r="J516" s="278"/>
      <c r="K516" s="278"/>
      <c r="L516" s="283"/>
      <c r="M516" s="284"/>
      <c r="N516" s="285"/>
      <c r="O516" s="285"/>
      <c r="P516" s="285"/>
      <c r="Q516" s="285"/>
      <c r="R516" s="285"/>
      <c r="S516" s="285"/>
      <c r="T516" s="286"/>
      <c r="U516" s="13"/>
      <c r="V516" s="13"/>
      <c r="W516" s="13"/>
      <c r="X516" s="13"/>
      <c r="Y516" s="13"/>
      <c r="Z516" s="13"/>
      <c r="AA516" s="13"/>
      <c r="AB516" s="13"/>
      <c r="AC516" s="13"/>
      <c r="AD516" s="13"/>
      <c r="AE516" s="13"/>
      <c r="AT516" s="287" t="s">
        <v>758</v>
      </c>
      <c r="AU516" s="287" t="s">
        <v>86</v>
      </c>
      <c r="AV516" s="13" t="s">
        <v>86</v>
      </c>
      <c r="AW516" s="13" t="s">
        <v>33</v>
      </c>
      <c r="AX516" s="13" t="s">
        <v>76</v>
      </c>
      <c r="AY516" s="287" t="s">
        <v>414</v>
      </c>
    </row>
    <row r="517" s="13" customFormat="1">
      <c r="A517" s="13"/>
      <c r="B517" s="277"/>
      <c r="C517" s="278"/>
      <c r="D517" s="230" t="s">
        <v>758</v>
      </c>
      <c r="E517" s="279" t="s">
        <v>1</v>
      </c>
      <c r="F517" s="280" t="s">
        <v>1082</v>
      </c>
      <c r="G517" s="278"/>
      <c r="H517" s="281">
        <v>13.565</v>
      </c>
      <c r="I517" s="282"/>
      <c r="J517" s="278"/>
      <c r="K517" s="278"/>
      <c r="L517" s="283"/>
      <c r="M517" s="284"/>
      <c r="N517" s="285"/>
      <c r="O517" s="285"/>
      <c r="P517" s="285"/>
      <c r="Q517" s="285"/>
      <c r="R517" s="285"/>
      <c r="S517" s="285"/>
      <c r="T517" s="286"/>
      <c r="U517" s="13"/>
      <c r="V517" s="13"/>
      <c r="W517" s="13"/>
      <c r="X517" s="13"/>
      <c r="Y517" s="13"/>
      <c r="Z517" s="13"/>
      <c r="AA517" s="13"/>
      <c r="AB517" s="13"/>
      <c r="AC517" s="13"/>
      <c r="AD517" s="13"/>
      <c r="AE517" s="13"/>
      <c r="AT517" s="287" t="s">
        <v>758</v>
      </c>
      <c r="AU517" s="287" t="s">
        <v>86</v>
      </c>
      <c r="AV517" s="13" t="s">
        <v>86</v>
      </c>
      <c r="AW517" s="13" t="s">
        <v>33</v>
      </c>
      <c r="AX517" s="13" t="s">
        <v>76</v>
      </c>
      <c r="AY517" s="287" t="s">
        <v>414</v>
      </c>
    </row>
    <row r="518" s="13" customFormat="1">
      <c r="A518" s="13"/>
      <c r="B518" s="277"/>
      <c r="C518" s="278"/>
      <c r="D518" s="230" t="s">
        <v>758</v>
      </c>
      <c r="E518" s="279" t="s">
        <v>1</v>
      </c>
      <c r="F518" s="280" t="s">
        <v>1083</v>
      </c>
      <c r="G518" s="278"/>
      <c r="H518" s="281">
        <v>0.70699999999999996</v>
      </c>
      <c r="I518" s="282"/>
      <c r="J518" s="278"/>
      <c r="K518" s="278"/>
      <c r="L518" s="283"/>
      <c r="M518" s="284"/>
      <c r="N518" s="285"/>
      <c r="O518" s="285"/>
      <c r="P518" s="285"/>
      <c r="Q518" s="285"/>
      <c r="R518" s="285"/>
      <c r="S518" s="285"/>
      <c r="T518" s="286"/>
      <c r="U518" s="13"/>
      <c r="V518" s="13"/>
      <c r="W518" s="13"/>
      <c r="X518" s="13"/>
      <c r="Y518" s="13"/>
      <c r="Z518" s="13"/>
      <c r="AA518" s="13"/>
      <c r="AB518" s="13"/>
      <c r="AC518" s="13"/>
      <c r="AD518" s="13"/>
      <c r="AE518" s="13"/>
      <c r="AT518" s="287" t="s">
        <v>758</v>
      </c>
      <c r="AU518" s="287" t="s">
        <v>86</v>
      </c>
      <c r="AV518" s="13" t="s">
        <v>86</v>
      </c>
      <c r="AW518" s="13" t="s">
        <v>33</v>
      </c>
      <c r="AX518" s="13" t="s">
        <v>76</v>
      </c>
      <c r="AY518" s="287" t="s">
        <v>414</v>
      </c>
    </row>
    <row r="519" s="13" customFormat="1">
      <c r="A519" s="13"/>
      <c r="B519" s="277"/>
      <c r="C519" s="278"/>
      <c r="D519" s="230" t="s">
        <v>758</v>
      </c>
      <c r="E519" s="279" t="s">
        <v>1</v>
      </c>
      <c r="F519" s="280" t="s">
        <v>1084</v>
      </c>
      <c r="G519" s="278"/>
      <c r="H519" s="281">
        <v>3.7440000000000002</v>
      </c>
      <c r="I519" s="282"/>
      <c r="J519" s="278"/>
      <c r="K519" s="278"/>
      <c r="L519" s="283"/>
      <c r="M519" s="284"/>
      <c r="N519" s="285"/>
      <c r="O519" s="285"/>
      <c r="P519" s="285"/>
      <c r="Q519" s="285"/>
      <c r="R519" s="285"/>
      <c r="S519" s="285"/>
      <c r="T519" s="286"/>
      <c r="U519" s="13"/>
      <c r="V519" s="13"/>
      <c r="W519" s="13"/>
      <c r="X519" s="13"/>
      <c r="Y519" s="13"/>
      <c r="Z519" s="13"/>
      <c r="AA519" s="13"/>
      <c r="AB519" s="13"/>
      <c r="AC519" s="13"/>
      <c r="AD519" s="13"/>
      <c r="AE519" s="13"/>
      <c r="AT519" s="287" t="s">
        <v>758</v>
      </c>
      <c r="AU519" s="287" t="s">
        <v>86</v>
      </c>
      <c r="AV519" s="13" t="s">
        <v>86</v>
      </c>
      <c r="AW519" s="13" t="s">
        <v>33</v>
      </c>
      <c r="AX519" s="13" t="s">
        <v>76</v>
      </c>
      <c r="AY519" s="287" t="s">
        <v>414</v>
      </c>
    </row>
    <row r="520" s="15" customFormat="1">
      <c r="A520" s="15"/>
      <c r="B520" s="299"/>
      <c r="C520" s="300"/>
      <c r="D520" s="230" t="s">
        <v>758</v>
      </c>
      <c r="E520" s="301" t="s">
        <v>1</v>
      </c>
      <c r="F520" s="302" t="s">
        <v>1085</v>
      </c>
      <c r="G520" s="300"/>
      <c r="H520" s="301" t="s">
        <v>1</v>
      </c>
      <c r="I520" s="303"/>
      <c r="J520" s="300"/>
      <c r="K520" s="300"/>
      <c r="L520" s="304"/>
      <c r="M520" s="305"/>
      <c r="N520" s="306"/>
      <c r="O520" s="306"/>
      <c r="P520" s="306"/>
      <c r="Q520" s="306"/>
      <c r="R520" s="306"/>
      <c r="S520" s="306"/>
      <c r="T520" s="307"/>
      <c r="U520" s="15"/>
      <c r="V520" s="15"/>
      <c r="W520" s="15"/>
      <c r="X520" s="15"/>
      <c r="Y520" s="15"/>
      <c r="Z520" s="15"/>
      <c r="AA520" s="15"/>
      <c r="AB520" s="15"/>
      <c r="AC520" s="15"/>
      <c r="AD520" s="15"/>
      <c r="AE520" s="15"/>
      <c r="AT520" s="308" t="s">
        <v>758</v>
      </c>
      <c r="AU520" s="308" t="s">
        <v>86</v>
      </c>
      <c r="AV520" s="15" t="s">
        <v>84</v>
      </c>
      <c r="AW520" s="15" t="s">
        <v>33</v>
      </c>
      <c r="AX520" s="15" t="s">
        <v>76</v>
      </c>
      <c r="AY520" s="308" t="s">
        <v>414</v>
      </c>
    </row>
    <row r="521" s="13" customFormat="1">
      <c r="A521" s="13"/>
      <c r="B521" s="277"/>
      <c r="C521" s="278"/>
      <c r="D521" s="230" t="s">
        <v>758</v>
      </c>
      <c r="E521" s="279" t="s">
        <v>1</v>
      </c>
      <c r="F521" s="280" t="s">
        <v>866</v>
      </c>
      <c r="G521" s="278"/>
      <c r="H521" s="281">
        <v>45.030000000000001</v>
      </c>
      <c r="I521" s="282"/>
      <c r="J521" s="278"/>
      <c r="K521" s="278"/>
      <c r="L521" s="283"/>
      <c r="M521" s="284"/>
      <c r="N521" s="285"/>
      <c r="O521" s="285"/>
      <c r="P521" s="285"/>
      <c r="Q521" s="285"/>
      <c r="R521" s="285"/>
      <c r="S521" s="285"/>
      <c r="T521" s="286"/>
      <c r="U521" s="13"/>
      <c r="V521" s="13"/>
      <c r="W521" s="13"/>
      <c r="X521" s="13"/>
      <c r="Y521" s="13"/>
      <c r="Z521" s="13"/>
      <c r="AA521" s="13"/>
      <c r="AB521" s="13"/>
      <c r="AC521" s="13"/>
      <c r="AD521" s="13"/>
      <c r="AE521" s="13"/>
      <c r="AT521" s="287" t="s">
        <v>758</v>
      </c>
      <c r="AU521" s="287" t="s">
        <v>86</v>
      </c>
      <c r="AV521" s="13" t="s">
        <v>86</v>
      </c>
      <c r="AW521" s="13" t="s">
        <v>33</v>
      </c>
      <c r="AX521" s="13" t="s">
        <v>76</v>
      </c>
      <c r="AY521" s="287" t="s">
        <v>414</v>
      </c>
    </row>
    <row r="522" s="13" customFormat="1">
      <c r="A522" s="13"/>
      <c r="B522" s="277"/>
      <c r="C522" s="278"/>
      <c r="D522" s="230" t="s">
        <v>758</v>
      </c>
      <c r="E522" s="279" t="s">
        <v>1</v>
      </c>
      <c r="F522" s="280" t="s">
        <v>867</v>
      </c>
      <c r="G522" s="278"/>
      <c r="H522" s="281">
        <v>17.100000000000001</v>
      </c>
      <c r="I522" s="282"/>
      <c r="J522" s="278"/>
      <c r="K522" s="278"/>
      <c r="L522" s="283"/>
      <c r="M522" s="284"/>
      <c r="N522" s="285"/>
      <c r="O522" s="285"/>
      <c r="P522" s="285"/>
      <c r="Q522" s="285"/>
      <c r="R522" s="285"/>
      <c r="S522" s="285"/>
      <c r="T522" s="286"/>
      <c r="U522" s="13"/>
      <c r="V522" s="13"/>
      <c r="W522" s="13"/>
      <c r="X522" s="13"/>
      <c r="Y522" s="13"/>
      <c r="Z522" s="13"/>
      <c r="AA522" s="13"/>
      <c r="AB522" s="13"/>
      <c r="AC522" s="13"/>
      <c r="AD522" s="13"/>
      <c r="AE522" s="13"/>
      <c r="AT522" s="287" t="s">
        <v>758</v>
      </c>
      <c r="AU522" s="287" t="s">
        <v>86</v>
      </c>
      <c r="AV522" s="13" t="s">
        <v>86</v>
      </c>
      <c r="AW522" s="13" t="s">
        <v>33</v>
      </c>
      <c r="AX522" s="13" t="s">
        <v>76</v>
      </c>
      <c r="AY522" s="287" t="s">
        <v>414</v>
      </c>
    </row>
    <row r="523" s="13" customFormat="1">
      <c r="A523" s="13"/>
      <c r="B523" s="277"/>
      <c r="C523" s="278"/>
      <c r="D523" s="230" t="s">
        <v>758</v>
      </c>
      <c r="E523" s="279" t="s">
        <v>1</v>
      </c>
      <c r="F523" s="280" t="s">
        <v>868</v>
      </c>
      <c r="G523" s="278"/>
      <c r="H523" s="281">
        <v>10.699999999999999</v>
      </c>
      <c r="I523" s="282"/>
      <c r="J523" s="278"/>
      <c r="K523" s="278"/>
      <c r="L523" s="283"/>
      <c r="M523" s="284"/>
      <c r="N523" s="285"/>
      <c r="O523" s="285"/>
      <c r="P523" s="285"/>
      <c r="Q523" s="285"/>
      <c r="R523" s="285"/>
      <c r="S523" s="285"/>
      <c r="T523" s="286"/>
      <c r="U523" s="13"/>
      <c r="V523" s="13"/>
      <c r="W523" s="13"/>
      <c r="X523" s="13"/>
      <c r="Y523" s="13"/>
      <c r="Z523" s="13"/>
      <c r="AA523" s="13"/>
      <c r="AB523" s="13"/>
      <c r="AC523" s="13"/>
      <c r="AD523" s="13"/>
      <c r="AE523" s="13"/>
      <c r="AT523" s="287" t="s">
        <v>758</v>
      </c>
      <c r="AU523" s="287" t="s">
        <v>86</v>
      </c>
      <c r="AV523" s="13" t="s">
        <v>86</v>
      </c>
      <c r="AW523" s="13" t="s">
        <v>33</v>
      </c>
      <c r="AX523" s="13" t="s">
        <v>76</v>
      </c>
      <c r="AY523" s="287" t="s">
        <v>414</v>
      </c>
    </row>
    <row r="524" s="13" customFormat="1">
      <c r="A524" s="13"/>
      <c r="B524" s="277"/>
      <c r="C524" s="278"/>
      <c r="D524" s="230" t="s">
        <v>758</v>
      </c>
      <c r="E524" s="279" t="s">
        <v>1</v>
      </c>
      <c r="F524" s="280" t="s">
        <v>869</v>
      </c>
      <c r="G524" s="278"/>
      <c r="H524" s="281">
        <v>5</v>
      </c>
      <c r="I524" s="282"/>
      <c r="J524" s="278"/>
      <c r="K524" s="278"/>
      <c r="L524" s="283"/>
      <c r="M524" s="284"/>
      <c r="N524" s="285"/>
      <c r="O524" s="285"/>
      <c r="P524" s="285"/>
      <c r="Q524" s="285"/>
      <c r="R524" s="285"/>
      <c r="S524" s="285"/>
      <c r="T524" s="286"/>
      <c r="U524" s="13"/>
      <c r="V524" s="13"/>
      <c r="W524" s="13"/>
      <c r="X524" s="13"/>
      <c r="Y524" s="13"/>
      <c r="Z524" s="13"/>
      <c r="AA524" s="13"/>
      <c r="AB524" s="13"/>
      <c r="AC524" s="13"/>
      <c r="AD524" s="13"/>
      <c r="AE524" s="13"/>
      <c r="AT524" s="287" t="s">
        <v>758</v>
      </c>
      <c r="AU524" s="287" t="s">
        <v>86</v>
      </c>
      <c r="AV524" s="13" t="s">
        <v>86</v>
      </c>
      <c r="AW524" s="13" t="s">
        <v>33</v>
      </c>
      <c r="AX524" s="13" t="s">
        <v>76</v>
      </c>
      <c r="AY524" s="287" t="s">
        <v>414</v>
      </c>
    </row>
    <row r="525" s="13" customFormat="1">
      <c r="A525" s="13"/>
      <c r="B525" s="277"/>
      <c r="C525" s="278"/>
      <c r="D525" s="230" t="s">
        <v>758</v>
      </c>
      <c r="E525" s="279" t="s">
        <v>1</v>
      </c>
      <c r="F525" s="280" t="s">
        <v>870</v>
      </c>
      <c r="G525" s="278"/>
      <c r="H525" s="281">
        <v>3.3999999999999999</v>
      </c>
      <c r="I525" s="282"/>
      <c r="J525" s="278"/>
      <c r="K525" s="278"/>
      <c r="L525" s="283"/>
      <c r="M525" s="284"/>
      <c r="N525" s="285"/>
      <c r="O525" s="285"/>
      <c r="P525" s="285"/>
      <c r="Q525" s="285"/>
      <c r="R525" s="285"/>
      <c r="S525" s="285"/>
      <c r="T525" s="286"/>
      <c r="U525" s="13"/>
      <c r="V525" s="13"/>
      <c r="W525" s="13"/>
      <c r="X525" s="13"/>
      <c r="Y525" s="13"/>
      <c r="Z525" s="13"/>
      <c r="AA525" s="13"/>
      <c r="AB525" s="13"/>
      <c r="AC525" s="13"/>
      <c r="AD525" s="13"/>
      <c r="AE525" s="13"/>
      <c r="AT525" s="287" t="s">
        <v>758</v>
      </c>
      <c r="AU525" s="287" t="s">
        <v>86</v>
      </c>
      <c r="AV525" s="13" t="s">
        <v>86</v>
      </c>
      <c r="AW525" s="13" t="s">
        <v>33</v>
      </c>
      <c r="AX525" s="13" t="s">
        <v>76</v>
      </c>
      <c r="AY525" s="287" t="s">
        <v>414</v>
      </c>
    </row>
    <row r="526" s="14" customFormat="1">
      <c r="A526" s="14"/>
      <c r="B526" s="288"/>
      <c r="C526" s="289"/>
      <c r="D526" s="230" t="s">
        <v>758</v>
      </c>
      <c r="E526" s="290" t="s">
        <v>1</v>
      </c>
      <c r="F526" s="291" t="s">
        <v>760</v>
      </c>
      <c r="G526" s="289"/>
      <c r="H526" s="292">
        <v>283.61199999999997</v>
      </c>
      <c r="I526" s="293"/>
      <c r="J526" s="289"/>
      <c r="K526" s="289"/>
      <c r="L526" s="294"/>
      <c r="M526" s="295"/>
      <c r="N526" s="296"/>
      <c r="O526" s="296"/>
      <c r="P526" s="296"/>
      <c r="Q526" s="296"/>
      <c r="R526" s="296"/>
      <c r="S526" s="296"/>
      <c r="T526" s="297"/>
      <c r="U526" s="14"/>
      <c r="V526" s="14"/>
      <c r="W526" s="14"/>
      <c r="X526" s="14"/>
      <c r="Y526" s="14"/>
      <c r="Z526" s="14"/>
      <c r="AA526" s="14"/>
      <c r="AB526" s="14"/>
      <c r="AC526" s="14"/>
      <c r="AD526" s="14"/>
      <c r="AE526" s="14"/>
      <c r="AT526" s="298" t="s">
        <v>758</v>
      </c>
      <c r="AU526" s="298" t="s">
        <v>86</v>
      </c>
      <c r="AV526" s="14" t="s">
        <v>415</v>
      </c>
      <c r="AW526" s="14" t="s">
        <v>33</v>
      </c>
      <c r="AX526" s="14" t="s">
        <v>84</v>
      </c>
      <c r="AY526" s="298" t="s">
        <v>414</v>
      </c>
    </row>
    <row r="527" s="2" customFormat="1" ht="21.75" customHeight="1">
      <c r="A527" s="39"/>
      <c r="B527" s="40"/>
      <c r="C527" s="234" t="s">
        <v>1086</v>
      </c>
      <c r="D527" s="234" t="s">
        <v>443</v>
      </c>
      <c r="E527" s="235" t="s">
        <v>1087</v>
      </c>
      <c r="F527" s="236" t="s">
        <v>1088</v>
      </c>
      <c r="G527" s="237" t="s">
        <v>632</v>
      </c>
      <c r="H527" s="238">
        <v>456.13900000000001</v>
      </c>
      <c r="I527" s="239"/>
      <c r="J527" s="240">
        <f>ROUND(I527*H527,2)</f>
        <v>0</v>
      </c>
      <c r="K527" s="236" t="s">
        <v>720</v>
      </c>
      <c r="L527" s="45"/>
      <c r="M527" s="241" t="s">
        <v>1</v>
      </c>
      <c r="N527" s="242" t="s">
        <v>41</v>
      </c>
      <c r="O527" s="92"/>
      <c r="P527" s="226">
        <f>O527*H527</f>
        <v>0</v>
      </c>
      <c r="Q527" s="226">
        <v>0</v>
      </c>
      <c r="R527" s="226">
        <f>Q527*H527</f>
        <v>0</v>
      </c>
      <c r="S527" s="226">
        <v>0</v>
      </c>
      <c r="T527" s="227">
        <f>S527*H527</f>
        <v>0</v>
      </c>
      <c r="U527" s="39"/>
      <c r="V527" s="39"/>
      <c r="W527" s="39"/>
      <c r="X527" s="39"/>
      <c r="Y527" s="39"/>
      <c r="Z527" s="39"/>
      <c r="AA527" s="39"/>
      <c r="AB527" s="39"/>
      <c r="AC527" s="39"/>
      <c r="AD527" s="39"/>
      <c r="AE527" s="39"/>
      <c r="AR527" s="228" t="s">
        <v>470</v>
      </c>
      <c r="AT527" s="228" t="s">
        <v>443</v>
      </c>
      <c r="AU527" s="228" t="s">
        <v>86</v>
      </c>
      <c r="AY527" s="18" t="s">
        <v>414</v>
      </c>
      <c r="BE527" s="229">
        <f>IF(N527="základní",J527,0)</f>
        <v>0</v>
      </c>
      <c r="BF527" s="229">
        <f>IF(N527="snížená",J527,0)</f>
        <v>0</v>
      </c>
      <c r="BG527" s="229">
        <f>IF(N527="zákl. přenesená",J527,0)</f>
        <v>0</v>
      </c>
      <c r="BH527" s="229">
        <f>IF(N527="sníž. přenesená",J527,0)</f>
        <v>0</v>
      </c>
      <c r="BI527" s="229">
        <f>IF(N527="nulová",J527,0)</f>
        <v>0</v>
      </c>
      <c r="BJ527" s="18" t="s">
        <v>84</v>
      </c>
      <c r="BK527" s="229">
        <f>ROUND(I527*H527,2)</f>
        <v>0</v>
      </c>
      <c r="BL527" s="18" t="s">
        <v>470</v>
      </c>
      <c r="BM527" s="228" t="s">
        <v>1089</v>
      </c>
    </row>
    <row r="528" s="2" customFormat="1">
      <c r="A528" s="39"/>
      <c r="B528" s="40"/>
      <c r="C528" s="41"/>
      <c r="D528" s="230" t="s">
        <v>417</v>
      </c>
      <c r="E528" s="41"/>
      <c r="F528" s="231" t="s">
        <v>1088</v>
      </c>
      <c r="G528" s="41"/>
      <c r="H528" s="41"/>
      <c r="I528" s="156"/>
      <c r="J528" s="41"/>
      <c r="K528" s="41"/>
      <c r="L528" s="45"/>
      <c r="M528" s="232"/>
      <c r="N528" s="233"/>
      <c r="O528" s="92"/>
      <c r="P528" s="92"/>
      <c r="Q528" s="92"/>
      <c r="R528" s="92"/>
      <c r="S528" s="92"/>
      <c r="T528" s="93"/>
      <c r="U528" s="39"/>
      <c r="V528" s="39"/>
      <c r="W528" s="39"/>
      <c r="X528" s="39"/>
      <c r="Y528" s="39"/>
      <c r="Z528" s="39"/>
      <c r="AA528" s="39"/>
      <c r="AB528" s="39"/>
      <c r="AC528" s="39"/>
      <c r="AD528" s="39"/>
      <c r="AE528" s="39"/>
      <c r="AT528" s="18" t="s">
        <v>417</v>
      </c>
      <c r="AU528" s="18" t="s">
        <v>86</v>
      </c>
    </row>
    <row r="529" s="2" customFormat="1">
      <c r="A529" s="39"/>
      <c r="B529" s="40"/>
      <c r="C529" s="41"/>
      <c r="D529" s="230" t="s">
        <v>722</v>
      </c>
      <c r="E529" s="41"/>
      <c r="F529" s="268" t="s">
        <v>757</v>
      </c>
      <c r="G529" s="41"/>
      <c r="H529" s="41"/>
      <c r="I529" s="156"/>
      <c r="J529" s="41"/>
      <c r="K529" s="41"/>
      <c r="L529" s="45"/>
      <c r="M529" s="232"/>
      <c r="N529" s="233"/>
      <c r="O529" s="92"/>
      <c r="P529" s="92"/>
      <c r="Q529" s="92"/>
      <c r="R529" s="92"/>
      <c r="S529" s="92"/>
      <c r="T529" s="93"/>
      <c r="U529" s="39"/>
      <c r="V529" s="39"/>
      <c r="W529" s="39"/>
      <c r="X529" s="39"/>
      <c r="Y529" s="39"/>
      <c r="Z529" s="39"/>
      <c r="AA529" s="39"/>
      <c r="AB529" s="39"/>
      <c r="AC529" s="39"/>
      <c r="AD529" s="39"/>
      <c r="AE529" s="39"/>
      <c r="AT529" s="18" t="s">
        <v>722</v>
      </c>
      <c r="AU529" s="18" t="s">
        <v>86</v>
      </c>
    </row>
    <row r="530" s="2" customFormat="1" ht="33" customHeight="1">
      <c r="A530" s="39"/>
      <c r="B530" s="40"/>
      <c r="C530" s="234" t="s">
        <v>1090</v>
      </c>
      <c r="D530" s="234" t="s">
        <v>443</v>
      </c>
      <c r="E530" s="235" t="s">
        <v>1091</v>
      </c>
      <c r="F530" s="236" t="s">
        <v>1092</v>
      </c>
      <c r="G530" s="237" t="s">
        <v>632</v>
      </c>
      <c r="H530" s="238">
        <v>293.709</v>
      </c>
      <c r="I530" s="239"/>
      <c r="J530" s="240">
        <f>ROUND(I530*H530,2)</f>
        <v>0</v>
      </c>
      <c r="K530" s="236" t="s">
        <v>720</v>
      </c>
      <c r="L530" s="45"/>
      <c r="M530" s="241" t="s">
        <v>1</v>
      </c>
      <c r="N530" s="242" t="s">
        <v>41</v>
      </c>
      <c r="O530" s="92"/>
      <c r="P530" s="226">
        <f>O530*H530</f>
        <v>0</v>
      </c>
      <c r="Q530" s="226">
        <v>0</v>
      </c>
      <c r="R530" s="226">
        <f>Q530*H530</f>
        <v>0</v>
      </c>
      <c r="S530" s="226">
        <v>0</v>
      </c>
      <c r="T530" s="227">
        <f>S530*H530</f>
        <v>0</v>
      </c>
      <c r="U530" s="39"/>
      <c r="V530" s="39"/>
      <c r="W530" s="39"/>
      <c r="X530" s="39"/>
      <c r="Y530" s="39"/>
      <c r="Z530" s="39"/>
      <c r="AA530" s="39"/>
      <c r="AB530" s="39"/>
      <c r="AC530" s="39"/>
      <c r="AD530" s="39"/>
      <c r="AE530" s="39"/>
      <c r="AR530" s="228" t="s">
        <v>470</v>
      </c>
      <c r="AT530" s="228" t="s">
        <v>443</v>
      </c>
      <c r="AU530" s="228" t="s">
        <v>86</v>
      </c>
      <c r="AY530" s="18" t="s">
        <v>414</v>
      </c>
      <c r="BE530" s="229">
        <f>IF(N530="základní",J530,0)</f>
        <v>0</v>
      </c>
      <c r="BF530" s="229">
        <f>IF(N530="snížená",J530,0)</f>
        <v>0</v>
      </c>
      <c r="BG530" s="229">
        <f>IF(N530="zákl. přenesená",J530,0)</f>
        <v>0</v>
      </c>
      <c r="BH530" s="229">
        <f>IF(N530="sníž. přenesená",J530,0)</f>
        <v>0</v>
      </c>
      <c r="BI530" s="229">
        <f>IF(N530="nulová",J530,0)</f>
        <v>0</v>
      </c>
      <c r="BJ530" s="18" t="s">
        <v>84</v>
      </c>
      <c r="BK530" s="229">
        <f>ROUND(I530*H530,2)</f>
        <v>0</v>
      </c>
      <c r="BL530" s="18" t="s">
        <v>470</v>
      </c>
      <c r="BM530" s="228" t="s">
        <v>1093</v>
      </c>
    </row>
    <row r="531" s="2" customFormat="1">
      <c r="A531" s="39"/>
      <c r="B531" s="40"/>
      <c r="C531" s="41"/>
      <c r="D531" s="230" t="s">
        <v>417</v>
      </c>
      <c r="E531" s="41"/>
      <c r="F531" s="231" t="s">
        <v>1092</v>
      </c>
      <c r="G531" s="41"/>
      <c r="H531" s="41"/>
      <c r="I531" s="156"/>
      <c r="J531" s="41"/>
      <c r="K531" s="41"/>
      <c r="L531" s="45"/>
      <c r="M531" s="232"/>
      <c r="N531" s="233"/>
      <c r="O531" s="92"/>
      <c r="P531" s="92"/>
      <c r="Q531" s="92"/>
      <c r="R531" s="92"/>
      <c r="S531" s="92"/>
      <c r="T531" s="93"/>
      <c r="U531" s="39"/>
      <c r="V531" s="39"/>
      <c r="W531" s="39"/>
      <c r="X531" s="39"/>
      <c r="Y531" s="39"/>
      <c r="Z531" s="39"/>
      <c r="AA531" s="39"/>
      <c r="AB531" s="39"/>
      <c r="AC531" s="39"/>
      <c r="AD531" s="39"/>
      <c r="AE531" s="39"/>
      <c r="AT531" s="18" t="s">
        <v>417</v>
      </c>
      <c r="AU531" s="18" t="s">
        <v>86</v>
      </c>
    </row>
    <row r="532" s="2" customFormat="1">
      <c r="A532" s="39"/>
      <c r="B532" s="40"/>
      <c r="C532" s="41"/>
      <c r="D532" s="230" t="s">
        <v>722</v>
      </c>
      <c r="E532" s="41"/>
      <c r="F532" s="268" t="s">
        <v>757</v>
      </c>
      <c r="G532" s="41"/>
      <c r="H532" s="41"/>
      <c r="I532" s="156"/>
      <c r="J532" s="41"/>
      <c r="K532" s="41"/>
      <c r="L532" s="45"/>
      <c r="M532" s="232"/>
      <c r="N532" s="233"/>
      <c r="O532" s="92"/>
      <c r="P532" s="92"/>
      <c r="Q532" s="92"/>
      <c r="R532" s="92"/>
      <c r="S532" s="92"/>
      <c r="T532" s="93"/>
      <c r="U532" s="39"/>
      <c r="V532" s="39"/>
      <c r="W532" s="39"/>
      <c r="X532" s="39"/>
      <c r="Y532" s="39"/>
      <c r="Z532" s="39"/>
      <c r="AA532" s="39"/>
      <c r="AB532" s="39"/>
      <c r="AC532" s="39"/>
      <c r="AD532" s="39"/>
      <c r="AE532" s="39"/>
      <c r="AT532" s="18" t="s">
        <v>722</v>
      </c>
      <c r="AU532" s="18" t="s">
        <v>86</v>
      </c>
    </row>
    <row r="533" s="15" customFormat="1">
      <c r="A533" s="15"/>
      <c r="B533" s="299"/>
      <c r="C533" s="300"/>
      <c r="D533" s="230" t="s">
        <v>758</v>
      </c>
      <c r="E533" s="301" t="s">
        <v>1</v>
      </c>
      <c r="F533" s="302" t="s">
        <v>1077</v>
      </c>
      <c r="G533" s="300"/>
      <c r="H533" s="301" t="s">
        <v>1</v>
      </c>
      <c r="I533" s="303"/>
      <c r="J533" s="300"/>
      <c r="K533" s="300"/>
      <c r="L533" s="304"/>
      <c r="M533" s="305"/>
      <c r="N533" s="306"/>
      <c r="O533" s="306"/>
      <c r="P533" s="306"/>
      <c r="Q533" s="306"/>
      <c r="R533" s="306"/>
      <c r="S533" s="306"/>
      <c r="T533" s="307"/>
      <c r="U533" s="15"/>
      <c r="V533" s="15"/>
      <c r="W533" s="15"/>
      <c r="X533" s="15"/>
      <c r="Y533" s="15"/>
      <c r="Z533" s="15"/>
      <c r="AA533" s="15"/>
      <c r="AB533" s="15"/>
      <c r="AC533" s="15"/>
      <c r="AD533" s="15"/>
      <c r="AE533" s="15"/>
      <c r="AT533" s="308" t="s">
        <v>758</v>
      </c>
      <c r="AU533" s="308" t="s">
        <v>86</v>
      </c>
      <c r="AV533" s="15" t="s">
        <v>84</v>
      </c>
      <c r="AW533" s="15" t="s">
        <v>33</v>
      </c>
      <c r="AX533" s="15" t="s">
        <v>76</v>
      </c>
      <c r="AY533" s="308" t="s">
        <v>414</v>
      </c>
    </row>
    <row r="534" s="13" customFormat="1">
      <c r="A534" s="13"/>
      <c r="B534" s="277"/>
      <c r="C534" s="278"/>
      <c r="D534" s="230" t="s">
        <v>758</v>
      </c>
      <c r="E534" s="279" t="s">
        <v>1</v>
      </c>
      <c r="F534" s="280" t="s">
        <v>812</v>
      </c>
      <c r="G534" s="278"/>
      <c r="H534" s="281">
        <v>91.326999999999998</v>
      </c>
      <c r="I534" s="282"/>
      <c r="J534" s="278"/>
      <c r="K534" s="278"/>
      <c r="L534" s="283"/>
      <c r="M534" s="284"/>
      <c r="N534" s="285"/>
      <c r="O534" s="285"/>
      <c r="P534" s="285"/>
      <c r="Q534" s="285"/>
      <c r="R534" s="285"/>
      <c r="S534" s="285"/>
      <c r="T534" s="286"/>
      <c r="U534" s="13"/>
      <c r="V534" s="13"/>
      <c r="W534" s="13"/>
      <c r="X534" s="13"/>
      <c r="Y534" s="13"/>
      <c r="Z534" s="13"/>
      <c r="AA534" s="13"/>
      <c r="AB534" s="13"/>
      <c r="AC534" s="13"/>
      <c r="AD534" s="13"/>
      <c r="AE534" s="13"/>
      <c r="AT534" s="287" t="s">
        <v>758</v>
      </c>
      <c r="AU534" s="287" t="s">
        <v>86</v>
      </c>
      <c r="AV534" s="13" t="s">
        <v>86</v>
      </c>
      <c r="AW534" s="13" t="s">
        <v>33</v>
      </c>
      <c r="AX534" s="13" t="s">
        <v>76</v>
      </c>
      <c r="AY534" s="287" t="s">
        <v>414</v>
      </c>
    </row>
    <row r="535" s="13" customFormat="1">
      <c r="A535" s="13"/>
      <c r="B535" s="277"/>
      <c r="C535" s="278"/>
      <c r="D535" s="230" t="s">
        <v>758</v>
      </c>
      <c r="E535" s="279" t="s">
        <v>1</v>
      </c>
      <c r="F535" s="280" t="s">
        <v>1078</v>
      </c>
      <c r="G535" s="278"/>
      <c r="H535" s="281">
        <v>75.570999999999998</v>
      </c>
      <c r="I535" s="282"/>
      <c r="J535" s="278"/>
      <c r="K535" s="278"/>
      <c r="L535" s="283"/>
      <c r="M535" s="284"/>
      <c r="N535" s="285"/>
      <c r="O535" s="285"/>
      <c r="P535" s="285"/>
      <c r="Q535" s="285"/>
      <c r="R535" s="285"/>
      <c r="S535" s="285"/>
      <c r="T535" s="286"/>
      <c r="U535" s="13"/>
      <c r="V535" s="13"/>
      <c r="W535" s="13"/>
      <c r="X535" s="13"/>
      <c r="Y535" s="13"/>
      <c r="Z535" s="13"/>
      <c r="AA535" s="13"/>
      <c r="AB535" s="13"/>
      <c r="AC535" s="13"/>
      <c r="AD535" s="13"/>
      <c r="AE535" s="13"/>
      <c r="AT535" s="287" t="s">
        <v>758</v>
      </c>
      <c r="AU535" s="287" t="s">
        <v>86</v>
      </c>
      <c r="AV535" s="13" t="s">
        <v>86</v>
      </c>
      <c r="AW535" s="13" t="s">
        <v>33</v>
      </c>
      <c r="AX535" s="13" t="s">
        <v>76</v>
      </c>
      <c r="AY535" s="287" t="s">
        <v>414</v>
      </c>
    </row>
    <row r="536" s="13" customFormat="1">
      <c r="A536" s="13"/>
      <c r="B536" s="277"/>
      <c r="C536" s="278"/>
      <c r="D536" s="230" t="s">
        <v>758</v>
      </c>
      <c r="E536" s="279" t="s">
        <v>1</v>
      </c>
      <c r="F536" s="280" t="s">
        <v>1079</v>
      </c>
      <c r="G536" s="278"/>
      <c r="H536" s="281">
        <v>47.014000000000003</v>
      </c>
      <c r="I536" s="282"/>
      <c r="J536" s="278"/>
      <c r="K536" s="278"/>
      <c r="L536" s="283"/>
      <c r="M536" s="284"/>
      <c r="N536" s="285"/>
      <c r="O536" s="285"/>
      <c r="P536" s="285"/>
      <c r="Q536" s="285"/>
      <c r="R536" s="285"/>
      <c r="S536" s="285"/>
      <c r="T536" s="286"/>
      <c r="U536" s="13"/>
      <c r="V536" s="13"/>
      <c r="W536" s="13"/>
      <c r="X536" s="13"/>
      <c r="Y536" s="13"/>
      <c r="Z536" s="13"/>
      <c r="AA536" s="13"/>
      <c r="AB536" s="13"/>
      <c r="AC536" s="13"/>
      <c r="AD536" s="13"/>
      <c r="AE536" s="13"/>
      <c r="AT536" s="287" t="s">
        <v>758</v>
      </c>
      <c r="AU536" s="287" t="s">
        <v>86</v>
      </c>
      <c r="AV536" s="13" t="s">
        <v>86</v>
      </c>
      <c r="AW536" s="13" t="s">
        <v>33</v>
      </c>
      <c r="AX536" s="13" t="s">
        <v>76</v>
      </c>
      <c r="AY536" s="287" t="s">
        <v>414</v>
      </c>
    </row>
    <row r="537" s="13" customFormat="1">
      <c r="A537" s="13"/>
      <c r="B537" s="277"/>
      <c r="C537" s="278"/>
      <c r="D537" s="230" t="s">
        <v>758</v>
      </c>
      <c r="E537" s="279" t="s">
        <v>1</v>
      </c>
      <c r="F537" s="280" t="s">
        <v>1080</v>
      </c>
      <c r="G537" s="278"/>
      <c r="H537" s="281">
        <v>37.344000000000001</v>
      </c>
      <c r="I537" s="282"/>
      <c r="J537" s="278"/>
      <c r="K537" s="278"/>
      <c r="L537" s="283"/>
      <c r="M537" s="284"/>
      <c r="N537" s="285"/>
      <c r="O537" s="285"/>
      <c r="P537" s="285"/>
      <c r="Q537" s="285"/>
      <c r="R537" s="285"/>
      <c r="S537" s="285"/>
      <c r="T537" s="286"/>
      <c r="U537" s="13"/>
      <c r="V537" s="13"/>
      <c r="W537" s="13"/>
      <c r="X537" s="13"/>
      <c r="Y537" s="13"/>
      <c r="Z537" s="13"/>
      <c r="AA537" s="13"/>
      <c r="AB537" s="13"/>
      <c r="AC537" s="13"/>
      <c r="AD537" s="13"/>
      <c r="AE537" s="13"/>
      <c r="AT537" s="287" t="s">
        <v>758</v>
      </c>
      <c r="AU537" s="287" t="s">
        <v>86</v>
      </c>
      <c r="AV537" s="13" t="s">
        <v>86</v>
      </c>
      <c r="AW537" s="13" t="s">
        <v>33</v>
      </c>
      <c r="AX537" s="13" t="s">
        <v>76</v>
      </c>
      <c r="AY537" s="287" t="s">
        <v>414</v>
      </c>
    </row>
    <row r="538" s="13" customFormat="1">
      <c r="A538" s="13"/>
      <c r="B538" s="277"/>
      <c r="C538" s="278"/>
      <c r="D538" s="230" t="s">
        <v>758</v>
      </c>
      <c r="E538" s="279" t="s">
        <v>1</v>
      </c>
      <c r="F538" s="280" t="s">
        <v>1081</v>
      </c>
      <c r="G538" s="278"/>
      <c r="H538" s="281">
        <v>24.437000000000001</v>
      </c>
      <c r="I538" s="282"/>
      <c r="J538" s="278"/>
      <c r="K538" s="278"/>
      <c r="L538" s="283"/>
      <c r="M538" s="284"/>
      <c r="N538" s="285"/>
      <c r="O538" s="285"/>
      <c r="P538" s="285"/>
      <c r="Q538" s="285"/>
      <c r="R538" s="285"/>
      <c r="S538" s="285"/>
      <c r="T538" s="286"/>
      <c r="U538" s="13"/>
      <c r="V538" s="13"/>
      <c r="W538" s="13"/>
      <c r="X538" s="13"/>
      <c r="Y538" s="13"/>
      <c r="Z538" s="13"/>
      <c r="AA538" s="13"/>
      <c r="AB538" s="13"/>
      <c r="AC538" s="13"/>
      <c r="AD538" s="13"/>
      <c r="AE538" s="13"/>
      <c r="AT538" s="287" t="s">
        <v>758</v>
      </c>
      <c r="AU538" s="287" t="s">
        <v>86</v>
      </c>
      <c r="AV538" s="13" t="s">
        <v>86</v>
      </c>
      <c r="AW538" s="13" t="s">
        <v>33</v>
      </c>
      <c r="AX538" s="13" t="s">
        <v>76</v>
      </c>
      <c r="AY538" s="287" t="s">
        <v>414</v>
      </c>
    </row>
    <row r="539" s="13" customFormat="1">
      <c r="A539" s="13"/>
      <c r="B539" s="277"/>
      <c r="C539" s="278"/>
      <c r="D539" s="230" t="s">
        <v>758</v>
      </c>
      <c r="E539" s="279" t="s">
        <v>1</v>
      </c>
      <c r="F539" s="280" t="s">
        <v>1082</v>
      </c>
      <c r="G539" s="278"/>
      <c r="H539" s="281">
        <v>13.565</v>
      </c>
      <c r="I539" s="282"/>
      <c r="J539" s="278"/>
      <c r="K539" s="278"/>
      <c r="L539" s="283"/>
      <c r="M539" s="284"/>
      <c r="N539" s="285"/>
      <c r="O539" s="285"/>
      <c r="P539" s="285"/>
      <c r="Q539" s="285"/>
      <c r="R539" s="285"/>
      <c r="S539" s="285"/>
      <c r="T539" s="286"/>
      <c r="U539" s="13"/>
      <c r="V539" s="13"/>
      <c r="W539" s="13"/>
      <c r="X539" s="13"/>
      <c r="Y539" s="13"/>
      <c r="Z539" s="13"/>
      <c r="AA539" s="13"/>
      <c r="AB539" s="13"/>
      <c r="AC539" s="13"/>
      <c r="AD539" s="13"/>
      <c r="AE539" s="13"/>
      <c r="AT539" s="287" t="s">
        <v>758</v>
      </c>
      <c r="AU539" s="287" t="s">
        <v>86</v>
      </c>
      <c r="AV539" s="13" t="s">
        <v>86</v>
      </c>
      <c r="AW539" s="13" t="s">
        <v>33</v>
      </c>
      <c r="AX539" s="13" t="s">
        <v>76</v>
      </c>
      <c r="AY539" s="287" t="s">
        <v>414</v>
      </c>
    </row>
    <row r="540" s="13" customFormat="1">
      <c r="A540" s="13"/>
      <c r="B540" s="277"/>
      <c r="C540" s="278"/>
      <c r="D540" s="230" t="s">
        <v>758</v>
      </c>
      <c r="E540" s="279" t="s">
        <v>1</v>
      </c>
      <c r="F540" s="280" t="s">
        <v>1083</v>
      </c>
      <c r="G540" s="278"/>
      <c r="H540" s="281">
        <v>0.70699999999999996</v>
      </c>
      <c r="I540" s="282"/>
      <c r="J540" s="278"/>
      <c r="K540" s="278"/>
      <c r="L540" s="283"/>
      <c r="M540" s="284"/>
      <c r="N540" s="285"/>
      <c r="O540" s="285"/>
      <c r="P540" s="285"/>
      <c r="Q540" s="285"/>
      <c r="R540" s="285"/>
      <c r="S540" s="285"/>
      <c r="T540" s="286"/>
      <c r="U540" s="13"/>
      <c r="V540" s="13"/>
      <c r="W540" s="13"/>
      <c r="X540" s="13"/>
      <c r="Y540" s="13"/>
      <c r="Z540" s="13"/>
      <c r="AA540" s="13"/>
      <c r="AB540" s="13"/>
      <c r="AC540" s="13"/>
      <c r="AD540" s="13"/>
      <c r="AE540" s="13"/>
      <c r="AT540" s="287" t="s">
        <v>758</v>
      </c>
      <c r="AU540" s="287" t="s">
        <v>86</v>
      </c>
      <c r="AV540" s="13" t="s">
        <v>86</v>
      </c>
      <c r="AW540" s="13" t="s">
        <v>33</v>
      </c>
      <c r="AX540" s="13" t="s">
        <v>76</v>
      </c>
      <c r="AY540" s="287" t="s">
        <v>414</v>
      </c>
    </row>
    <row r="541" s="13" customFormat="1">
      <c r="A541" s="13"/>
      <c r="B541" s="277"/>
      <c r="C541" s="278"/>
      <c r="D541" s="230" t="s">
        <v>758</v>
      </c>
      <c r="E541" s="279" t="s">
        <v>1</v>
      </c>
      <c r="F541" s="280" t="s">
        <v>1084</v>
      </c>
      <c r="G541" s="278"/>
      <c r="H541" s="281">
        <v>3.7440000000000002</v>
      </c>
      <c r="I541" s="282"/>
      <c r="J541" s="278"/>
      <c r="K541" s="278"/>
      <c r="L541" s="283"/>
      <c r="M541" s="284"/>
      <c r="N541" s="285"/>
      <c r="O541" s="285"/>
      <c r="P541" s="285"/>
      <c r="Q541" s="285"/>
      <c r="R541" s="285"/>
      <c r="S541" s="285"/>
      <c r="T541" s="286"/>
      <c r="U541" s="13"/>
      <c r="V541" s="13"/>
      <c r="W541" s="13"/>
      <c r="X541" s="13"/>
      <c r="Y541" s="13"/>
      <c r="Z541" s="13"/>
      <c r="AA541" s="13"/>
      <c r="AB541" s="13"/>
      <c r="AC541" s="13"/>
      <c r="AD541" s="13"/>
      <c r="AE541" s="13"/>
      <c r="AT541" s="287" t="s">
        <v>758</v>
      </c>
      <c r="AU541" s="287" t="s">
        <v>86</v>
      </c>
      <c r="AV541" s="13" t="s">
        <v>86</v>
      </c>
      <c r="AW541" s="13" t="s">
        <v>33</v>
      </c>
      <c r="AX541" s="13" t="s">
        <v>76</v>
      </c>
      <c r="AY541" s="287" t="s">
        <v>414</v>
      </c>
    </row>
    <row r="542" s="14" customFormat="1">
      <c r="A542" s="14"/>
      <c r="B542" s="288"/>
      <c r="C542" s="289"/>
      <c r="D542" s="230" t="s">
        <v>758</v>
      </c>
      <c r="E542" s="290" t="s">
        <v>1</v>
      </c>
      <c r="F542" s="291" t="s">
        <v>760</v>
      </c>
      <c r="G542" s="289"/>
      <c r="H542" s="292">
        <v>293.709</v>
      </c>
      <c r="I542" s="293"/>
      <c r="J542" s="289"/>
      <c r="K542" s="289"/>
      <c r="L542" s="294"/>
      <c r="M542" s="295"/>
      <c r="N542" s="296"/>
      <c r="O542" s="296"/>
      <c r="P542" s="296"/>
      <c r="Q542" s="296"/>
      <c r="R542" s="296"/>
      <c r="S542" s="296"/>
      <c r="T542" s="297"/>
      <c r="U542" s="14"/>
      <c r="V542" s="14"/>
      <c r="W542" s="14"/>
      <c r="X542" s="14"/>
      <c r="Y542" s="14"/>
      <c r="Z542" s="14"/>
      <c r="AA542" s="14"/>
      <c r="AB542" s="14"/>
      <c r="AC542" s="14"/>
      <c r="AD542" s="14"/>
      <c r="AE542" s="14"/>
      <c r="AT542" s="298" t="s">
        <v>758</v>
      </c>
      <c r="AU542" s="298" t="s">
        <v>86</v>
      </c>
      <c r="AV542" s="14" t="s">
        <v>415</v>
      </c>
      <c r="AW542" s="14" t="s">
        <v>33</v>
      </c>
      <c r="AX542" s="14" t="s">
        <v>84</v>
      </c>
      <c r="AY542" s="298" t="s">
        <v>414</v>
      </c>
    </row>
    <row r="543" s="2" customFormat="1" ht="33" customHeight="1">
      <c r="A543" s="39"/>
      <c r="B543" s="40"/>
      <c r="C543" s="234" t="s">
        <v>1094</v>
      </c>
      <c r="D543" s="234" t="s">
        <v>443</v>
      </c>
      <c r="E543" s="235" t="s">
        <v>1091</v>
      </c>
      <c r="F543" s="236" t="s">
        <v>1092</v>
      </c>
      <c r="G543" s="237" t="s">
        <v>632</v>
      </c>
      <c r="H543" s="238">
        <v>162.43000000000001</v>
      </c>
      <c r="I543" s="239"/>
      <c r="J543" s="240">
        <f>ROUND(I543*H543,2)</f>
        <v>0</v>
      </c>
      <c r="K543" s="236" t="s">
        <v>720</v>
      </c>
      <c r="L543" s="45"/>
      <c r="M543" s="241" t="s">
        <v>1</v>
      </c>
      <c r="N543" s="242" t="s">
        <v>41</v>
      </c>
      <c r="O543" s="92"/>
      <c r="P543" s="226">
        <f>O543*H543</f>
        <v>0</v>
      </c>
      <c r="Q543" s="226">
        <v>0</v>
      </c>
      <c r="R543" s="226">
        <f>Q543*H543</f>
        <v>0</v>
      </c>
      <c r="S543" s="226">
        <v>0</v>
      </c>
      <c r="T543" s="227">
        <f>S543*H543</f>
        <v>0</v>
      </c>
      <c r="U543" s="39"/>
      <c r="V543" s="39"/>
      <c r="W543" s="39"/>
      <c r="X543" s="39"/>
      <c r="Y543" s="39"/>
      <c r="Z543" s="39"/>
      <c r="AA543" s="39"/>
      <c r="AB543" s="39"/>
      <c r="AC543" s="39"/>
      <c r="AD543" s="39"/>
      <c r="AE543" s="39"/>
      <c r="AR543" s="228" t="s">
        <v>470</v>
      </c>
      <c r="AT543" s="228" t="s">
        <v>443</v>
      </c>
      <c r="AU543" s="228" t="s">
        <v>86</v>
      </c>
      <c r="AY543" s="18" t="s">
        <v>414</v>
      </c>
      <c r="BE543" s="229">
        <f>IF(N543="základní",J543,0)</f>
        <v>0</v>
      </c>
      <c r="BF543" s="229">
        <f>IF(N543="snížená",J543,0)</f>
        <v>0</v>
      </c>
      <c r="BG543" s="229">
        <f>IF(N543="zákl. přenesená",J543,0)</f>
        <v>0</v>
      </c>
      <c r="BH543" s="229">
        <f>IF(N543="sníž. přenesená",J543,0)</f>
        <v>0</v>
      </c>
      <c r="BI543" s="229">
        <f>IF(N543="nulová",J543,0)</f>
        <v>0</v>
      </c>
      <c r="BJ543" s="18" t="s">
        <v>84</v>
      </c>
      <c r="BK543" s="229">
        <f>ROUND(I543*H543,2)</f>
        <v>0</v>
      </c>
      <c r="BL543" s="18" t="s">
        <v>470</v>
      </c>
      <c r="BM543" s="228" t="s">
        <v>1095</v>
      </c>
    </row>
    <row r="544" s="2" customFormat="1">
      <c r="A544" s="39"/>
      <c r="B544" s="40"/>
      <c r="C544" s="41"/>
      <c r="D544" s="230" t="s">
        <v>417</v>
      </c>
      <c r="E544" s="41"/>
      <c r="F544" s="231" t="s">
        <v>1092</v>
      </c>
      <c r="G544" s="41"/>
      <c r="H544" s="41"/>
      <c r="I544" s="156"/>
      <c r="J544" s="41"/>
      <c r="K544" s="41"/>
      <c r="L544" s="45"/>
      <c r="M544" s="232"/>
      <c r="N544" s="233"/>
      <c r="O544" s="92"/>
      <c r="P544" s="92"/>
      <c r="Q544" s="92"/>
      <c r="R544" s="92"/>
      <c r="S544" s="92"/>
      <c r="T544" s="93"/>
      <c r="U544" s="39"/>
      <c r="V544" s="39"/>
      <c r="W544" s="39"/>
      <c r="X544" s="39"/>
      <c r="Y544" s="39"/>
      <c r="Z544" s="39"/>
      <c r="AA544" s="39"/>
      <c r="AB544" s="39"/>
      <c r="AC544" s="39"/>
      <c r="AD544" s="39"/>
      <c r="AE544" s="39"/>
      <c r="AT544" s="18" t="s">
        <v>417</v>
      </c>
      <c r="AU544" s="18" t="s">
        <v>86</v>
      </c>
    </row>
    <row r="545" s="2" customFormat="1">
      <c r="A545" s="39"/>
      <c r="B545" s="40"/>
      <c r="C545" s="41"/>
      <c r="D545" s="230" t="s">
        <v>722</v>
      </c>
      <c r="E545" s="41"/>
      <c r="F545" s="268" t="s">
        <v>757</v>
      </c>
      <c r="G545" s="41"/>
      <c r="H545" s="41"/>
      <c r="I545" s="156"/>
      <c r="J545" s="41"/>
      <c r="K545" s="41"/>
      <c r="L545" s="45"/>
      <c r="M545" s="232"/>
      <c r="N545" s="233"/>
      <c r="O545" s="92"/>
      <c r="P545" s="92"/>
      <c r="Q545" s="92"/>
      <c r="R545" s="92"/>
      <c r="S545" s="92"/>
      <c r="T545" s="93"/>
      <c r="U545" s="39"/>
      <c r="V545" s="39"/>
      <c r="W545" s="39"/>
      <c r="X545" s="39"/>
      <c r="Y545" s="39"/>
      <c r="Z545" s="39"/>
      <c r="AA545" s="39"/>
      <c r="AB545" s="39"/>
      <c r="AC545" s="39"/>
      <c r="AD545" s="39"/>
      <c r="AE545" s="39"/>
      <c r="AT545" s="18" t="s">
        <v>722</v>
      </c>
      <c r="AU545" s="18" t="s">
        <v>86</v>
      </c>
    </row>
    <row r="546" s="15" customFormat="1">
      <c r="A546" s="15"/>
      <c r="B546" s="299"/>
      <c r="C546" s="300"/>
      <c r="D546" s="230" t="s">
        <v>758</v>
      </c>
      <c r="E546" s="301" t="s">
        <v>1</v>
      </c>
      <c r="F546" s="302" t="s">
        <v>1085</v>
      </c>
      <c r="G546" s="300"/>
      <c r="H546" s="301" t="s">
        <v>1</v>
      </c>
      <c r="I546" s="303"/>
      <c r="J546" s="300"/>
      <c r="K546" s="300"/>
      <c r="L546" s="304"/>
      <c r="M546" s="305"/>
      <c r="N546" s="306"/>
      <c r="O546" s="306"/>
      <c r="P546" s="306"/>
      <c r="Q546" s="306"/>
      <c r="R546" s="306"/>
      <c r="S546" s="306"/>
      <c r="T546" s="307"/>
      <c r="U546" s="15"/>
      <c r="V546" s="15"/>
      <c r="W546" s="15"/>
      <c r="X546" s="15"/>
      <c r="Y546" s="15"/>
      <c r="Z546" s="15"/>
      <c r="AA546" s="15"/>
      <c r="AB546" s="15"/>
      <c r="AC546" s="15"/>
      <c r="AD546" s="15"/>
      <c r="AE546" s="15"/>
      <c r="AT546" s="308" t="s">
        <v>758</v>
      </c>
      <c r="AU546" s="308" t="s">
        <v>86</v>
      </c>
      <c r="AV546" s="15" t="s">
        <v>84</v>
      </c>
      <c r="AW546" s="15" t="s">
        <v>33</v>
      </c>
      <c r="AX546" s="15" t="s">
        <v>76</v>
      </c>
      <c r="AY546" s="308" t="s">
        <v>414</v>
      </c>
    </row>
    <row r="547" s="13" customFormat="1">
      <c r="A547" s="13"/>
      <c r="B547" s="277"/>
      <c r="C547" s="278"/>
      <c r="D547" s="230" t="s">
        <v>758</v>
      </c>
      <c r="E547" s="279" t="s">
        <v>1</v>
      </c>
      <c r="F547" s="280" t="s">
        <v>802</v>
      </c>
      <c r="G547" s="278"/>
      <c r="H547" s="281">
        <v>81.200000000000003</v>
      </c>
      <c r="I547" s="282"/>
      <c r="J547" s="278"/>
      <c r="K547" s="278"/>
      <c r="L547" s="283"/>
      <c r="M547" s="284"/>
      <c r="N547" s="285"/>
      <c r="O547" s="285"/>
      <c r="P547" s="285"/>
      <c r="Q547" s="285"/>
      <c r="R547" s="285"/>
      <c r="S547" s="285"/>
      <c r="T547" s="286"/>
      <c r="U547" s="13"/>
      <c r="V547" s="13"/>
      <c r="W547" s="13"/>
      <c r="X547" s="13"/>
      <c r="Y547" s="13"/>
      <c r="Z547" s="13"/>
      <c r="AA547" s="13"/>
      <c r="AB547" s="13"/>
      <c r="AC547" s="13"/>
      <c r="AD547" s="13"/>
      <c r="AE547" s="13"/>
      <c r="AT547" s="287" t="s">
        <v>758</v>
      </c>
      <c r="AU547" s="287" t="s">
        <v>86</v>
      </c>
      <c r="AV547" s="13" t="s">
        <v>86</v>
      </c>
      <c r="AW547" s="13" t="s">
        <v>33</v>
      </c>
      <c r="AX547" s="13" t="s">
        <v>76</v>
      </c>
      <c r="AY547" s="287" t="s">
        <v>414</v>
      </c>
    </row>
    <row r="548" s="13" customFormat="1">
      <c r="A548" s="13"/>
      <c r="B548" s="277"/>
      <c r="C548" s="278"/>
      <c r="D548" s="230" t="s">
        <v>758</v>
      </c>
      <c r="E548" s="279" t="s">
        <v>1</v>
      </c>
      <c r="F548" s="280" t="s">
        <v>866</v>
      </c>
      <c r="G548" s="278"/>
      <c r="H548" s="281">
        <v>45.030000000000001</v>
      </c>
      <c r="I548" s="282"/>
      <c r="J548" s="278"/>
      <c r="K548" s="278"/>
      <c r="L548" s="283"/>
      <c r="M548" s="284"/>
      <c r="N548" s="285"/>
      <c r="O548" s="285"/>
      <c r="P548" s="285"/>
      <c r="Q548" s="285"/>
      <c r="R548" s="285"/>
      <c r="S548" s="285"/>
      <c r="T548" s="286"/>
      <c r="U548" s="13"/>
      <c r="V548" s="13"/>
      <c r="W548" s="13"/>
      <c r="X548" s="13"/>
      <c r="Y548" s="13"/>
      <c r="Z548" s="13"/>
      <c r="AA548" s="13"/>
      <c r="AB548" s="13"/>
      <c r="AC548" s="13"/>
      <c r="AD548" s="13"/>
      <c r="AE548" s="13"/>
      <c r="AT548" s="287" t="s">
        <v>758</v>
      </c>
      <c r="AU548" s="287" t="s">
        <v>86</v>
      </c>
      <c r="AV548" s="13" t="s">
        <v>86</v>
      </c>
      <c r="AW548" s="13" t="s">
        <v>33</v>
      </c>
      <c r="AX548" s="13" t="s">
        <v>76</v>
      </c>
      <c r="AY548" s="287" t="s">
        <v>414</v>
      </c>
    </row>
    <row r="549" s="13" customFormat="1">
      <c r="A549" s="13"/>
      <c r="B549" s="277"/>
      <c r="C549" s="278"/>
      <c r="D549" s="230" t="s">
        <v>758</v>
      </c>
      <c r="E549" s="279" t="s">
        <v>1</v>
      </c>
      <c r="F549" s="280" t="s">
        <v>867</v>
      </c>
      <c r="G549" s="278"/>
      <c r="H549" s="281">
        <v>17.100000000000001</v>
      </c>
      <c r="I549" s="282"/>
      <c r="J549" s="278"/>
      <c r="K549" s="278"/>
      <c r="L549" s="283"/>
      <c r="M549" s="284"/>
      <c r="N549" s="285"/>
      <c r="O549" s="285"/>
      <c r="P549" s="285"/>
      <c r="Q549" s="285"/>
      <c r="R549" s="285"/>
      <c r="S549" s="285"/>
      <c r="T549" s="286"/>
      <c r="U549" s="13"/>
      <c r="V549" s="13"/>
      <c r="W549" s="13"/>
      <c r="X549" s="13"/>
      <c r="Y549" s="13"/>
      <c r="Z549" s="13"/>
      <c r="AA549" s="13"/>
      <c r="AB549" s="13"/>
      <c r="AC549" s="13"/>
      <c r="AD549" s="13"/>
      <c r="AE549" s="13"/>
      <c r="AT549" s="287" t="s">
        <v>758</v>
      </c>
      <c r="AU549" s="287" t="s">
        <v>86</v>
      </c>
      <c r="AV549" s="13" t="s">
        <v>86</v>
      </c>
      <c r="AW549" s="13" t="s">
        <v>33</v>
      </c>
      <c r="AX549" s="13" t="s">
        <v>76</v>
      </c>
      <c r="AY549" s="287" t="s">
        <v>414</v>
      </c>
    </row>
    <row r="550" s="13" customFormat="1">
      <c r="A550" s="13"/>
      <c r="B550" s="277"/>
      <c r="C550" s="278"/>
      <c r="D550" s="230" t="s">
        <v>758</v>
      </c>
      <c r="E550" s="279" t="s">
        <v>1</v>
      </c>
      <c r="F550" s="280" t="s">
        <v>868</v>
      </c>
      <c r="G550" s="278"/>
      <c r="H550" s="281">
        <v>10.699999999999999</v>
      </c>
      <c r="I550" s="282"/>
      <c r="J550" s="278"/>
      <c r="K550" s="278"/>
      <c r="L550" s="283"/>
      <c r="M550" s="284"/>
      <c r="N550" s="285"/>
      <c r="O550" s="285"/>
      <c r="P550" s="285"/>
      <c r="Q550" s="285"/>
      <c r="R550" s="285"/>
      <c r="S550" s="285"/>
      <c r="T550" s="286"/>
      <c r="U550" s="13"/>
      <c r="V550" s="13"/>
      <c r="W550" s="13"/>
      <c r="X550" s="13"/>
      <c r="Y550" s="13"/>
      <c r="Z550" s="13"/>
      <c r="AA550" s="13"/>
      <c r="AB550" s="13"/>
      <c r="AC550" s="13"/>
      <c r="AD550" s="13"/>
      <c r="AE550" s="13"/>
      <c r="AT550" s="287" t="s">
        <v>758</v>
      </c>
      <c r="AU550" s="287" t="s">
        <v>86</v>
      </c>
      <c r="AV550" s="13" t="s">
        <v>86</v>
      </c>
      <c r="AW550" s="13" t="s">
        <v>33</v>
      </c>
      <c r="AX550" s="13" t="s">
        <v>76</v>
      </c>
      <c r="AY550" s="287" t="s">
        <v>414</v>
      </c>
    </row>
    <row r="551" s="13" customFormat="1">
      <c r="A551" s="13"/>
      <c r="B551" s="277"/>
      <c r="C551" s="278"/>
      <c r="D551" s="230" t="s">
        <v>758</v>
      </c>
      <c r="E551" s="279" t="s">
        <v>1</v>
      </c>
      <c r="F551" s="280" t="s">
        <v>869</v>
      </c>
      <c r="G551" s="278"/>
      <c r="H551" s="281">
        <v>5</v>
      </c>
      <c r="I551" s="282"/>
      <c r="J551" s="278"/>
      <c r="K551" s="278"/>
      <c r="L551" s="283"/>
      <c r="M551" s="284"/>
      <c r="N551" s="285"/>
      <c r="O551" s="285"/>
      <c r="P551" s="285"/>
      <c r="Q551" s="285"/>
      <c r="R551" s="285"/>
      <c r="S551" s="285"/>
      <c r="T551" s="286"/>
      <c r="U551" s="13"/>
      <c r="V551" s="13"/>
      <c r="W551" s="13"/>
      <c r="X551" s="13"/>
      <c r="Y551" s="13"/>
      <c r="Z551" s="13"/>
      <c r="AA551" s="13"/>
      <c r="AB551" s="13"/>
      <c r="AC551" s="13"/>
      <c r="AD551" s="13"/>
      <c r="AE551" s="13"/>
      <c r="AT551" s="287" t="s">
        <v>758</v>
      </c>
      <c r="AU551" s="287" t="s">
        <v>86</v>
      </c>
      <c r="AV551" s="13" t="s">
        <v>86</v>
      </c>
      <c r="AW551" s="13" t="s">
        <v>33</v>
      </c>
      <c r="AX551" s="13" t="s">
        <v>76</v>
      </c>
      <c r="AY551" s="287" t="s">
        <v>414</v>
      </c>
    </row>
    <row r="552" s="13" customFormat="1">
      <c r="A552" s="13"/>
      <c r="B552" s="277"/>
      <c r="C552" s="278"/>
      <c r="D552" s="230" t="s">
        <v>758</v>
      </c>
      <c r="E552" s="279" t="s">
        <v>1</v>
      </c>
      <c r="F552" s="280" t="s">
        <v>870</v>
      </c>
      <c r="G552" s="278"/>
      <c r="H552" s="281">
        <v>3.3999999999999999</v>
      </c>
      <c r="I552" s="282"/>
      <c r="J552" s="278"/>
      <c r="K552" s="278"/>
      <c r="L552" s="283"/>
      <c r="M552" s="284"/>
      <c r="N552" s="285"/>
      <c r="O552" s="285"/>
      <c r="P552" s="285"/>
      <c r="Q552" s="285"/>
      <c r="R552" s="285"/>
      <c r="S552" s="285"/>
      <c r="T552" s="286"/>
      <c r="U552" s="13"/>
      <c r="V552" s="13"/>
      <c r="W552" s="13"/>
      <c r="X552" s="13"/>
      <c r="Y552" s="13"/>
      <c r="Z552" s="13"/>
      <c r="AA552" s="13"/>
      <c r="AB552" s="13"/>
      <c r="AC552" s="13"/>
      <c r="AD552" s="13"/>
      <c r="AE552" s="13"/>
      <c r="AT552" s="287" t="s">
        <v>758</v>
      </c>
      <c r="AU552" s="287" t="s">
        <v>86</v>
      </c>
      <c r="AV552" s="13" t="s">
        <v>86</v>
      </c>
      <c r="AW552" s="13" t="s">
        <v>33</v>
      </c>
      <c r="AX552" s="13" t="s">
        <v>76</v>
      </c>
      <c r="AY552" s="287" t="s">
        <v>414</v>
      </c>
    </row>
    <row r="553" s="14" customFormat="1">
      <c r="A553" s="14"/>
      <c r="B553" s="288"/>
      <c r="C553" s="289"/>
      <c r="D553" s="230" t="s">
        <v>758</v>
      </c>
      <c r="E553" s="290" t="s">
        <v>1</v>
      </c>
      <c r="F553" s="291" t="s">
        <v>760</v>
      </c>
      <c r="G553" s="289"/>
      <c r="H553" s="292">
        <v>162.43000000000001</v>
      </c>
      <c r="I553" s="293"/>
      <c r="J553" s="289"/>
      <c r="K553" s="289"/>
      <c r="L553" s="294"/>
      <c r="M553" s="295"/>
      <c r="N553" s="296"/>
      <c r="O553" s="296"/>
      <c r="P553" s="296"/>
      <c r="Q553" s="296"/>
      <c r="R553" s="296"/>
      <c r="S553" s="296"/>
      <c r="T553" s="297"/>
      <c r="U553" s="14"/>
      <c r="V553" s="14"/>
      <c r="W553" s="14"/>
      <c r="X553" s="14"/>
      <c r="Y553" s="14"/>
      <c r="Z553" s="14"/>
      <c r="AA553" s="14"/>
      <c r="AB553" s="14"/>
      <c r="AC553" s="14"/>
      <c r="AD553" s="14"/>
      <c r="AE553" s="14"/>
      <c r="AT553" s="298" t="s">
        <v>758</v>
      </c>
      <c r="AU553" s="298" t="s">
        <v>86</v>
      </c>
      <c r="AV553" s="14" t="s">
        <v>415</v>
      </c>
      <c r="AW553" s="14" t="s">
        <v>33</v>
      </c>
      <c r="AX553" s="14" t="s">
        <v>84</v>
      </c>
      <c r="AY553" s="298" t="s">
        <v>414</v>
      </c>
    </row>
    <row r="554" s="11" customFormat="1" ht="25.92" customHeight="1">
      <c r="A554" s="11"/>
      <c r="B554" s="254"/>
      <c r="C554" s="255"/>
      <c r="D554" s="256" t="s">
        <v>75</v>
      </c>
      <c r="E554" s="257" t="s">
        <v>128</v>
      </c>
      <c r="F554" s="257" t="s">
        <v>1096</v>
      </c>
      <c r="G554" s="255"/>
      <c r="H554" s="255"/>
      <c r="I554" s="258"/>
      <c r="J554" s="259">
        <f>BK554</f>
        <v>0</v>
      </c>
      <c r="K554" s="255"/>
      <c r="L554" s="260"/>
      <c r="M554" s="261"/>
      <c r="N554" s="262"/>
      <c r="O554" s="262"/>
      <c r="P554" s="263">
        <f>P555+P562+P566</f>
        <v>0</v>
      </c>
      <c r="Q554" s="262"/>
      <c r="R554" s="263">
        <f>R555+R562+R566</f>
        <v>0</v>
      </c>
      <c r="S554" s="262"/>
      <c r="T554" s="264">
        <f>T555+T562+T566</f>
        <v>0</v>
      </c>
      <c r="U554" s="11"/>
      <c r="V554" s="11"/>
      <c r="W554" s="11"/>
      <c r="X554" s="11"/>
      <c r="Y554" s="11"/>
      <c r="Z554" s="11"/>
      <c r="AA554" s="11"/>
      <c r="AB554" s="11"/>
      <c r="AC554" s="11"/>
      <c r="AD554" s="11"/>
      <c r="AE554" s="11"/>
      <c r="AR554" s="265" t="s">
        <v>427</v>
      </c>
      <c r="AT554" s="266" t="s">
        <v>75</v>
      </c>
      <c r="AU554" s="266" t="s">
        <v>76</v>
      </c>
      <c r="AY554" s="265" t="s">
        <v>414</v>
      </c>
      <c r="BK554" s="267">
        <f>BK555+BK562+BK566</f>
        <v>0</v>
      </c>
    </row>
    <row r="555" s="11" customFormat="1" ht="22.8" customHeight="1">
      <c r="A555" s="11"/>
      <c r="B555" s="254"/>
      <c r="C555" s="255"/>
      <c r="D555" s="256" t="s">
        <v>75</v>
      </c>
      <c r="E555" s="275" t="s">
        <v>1097</v>
      </c>
      <c r="F555" s="275" t="s">
        <v>1098</v>
      </c>
      <c r="G555" s="255"/>
      <c r="H555" s="255"/>
      <c r="I555" s="258"/>
      <c r="J555" s="276">
        <f>BK555</f>
        <v>0</v>
      </c>
      <c r="K555" s="255"/>
      <c r="L555" s="260"/>
      <c r="M555" s="261"/>
      <c r="N555" s="262"/>
      <c r="O555" s="262"/>
      <c r="P555" s="263">
        <f>SUM(P556:P561)</f>
        <v>0</v>
      </c>
      <c r="Q555" s="262"/>
      <c r="R555" s="263">
        <f>SUM(R556:R561)</f>
        <v>0</v>
      </c>
      <c r="S555" s="262"/>
      <c r="T555" s="264">
        <f>SUM(T556:T561)</f>
        <v>0</v>
      </c>
      <c r="U555" s="11"/>
      <c r="V555" s="11"/>
      <c r="W555" s="11"/>
      <c r="X555" s="11"/>
      <c r="Y555" s="11"/>
      <c r="Z555" s="11"/>
      <c r="AA555" s="11"/>
      <c r="AB555" s="11"/>
      <c r="AC555" s="11"/>
      <c r="AD555" s="11"/>
      <c r="AE555" s="11"/>
      <c r="AR555" s="265" t="s">
        <v>427</v>
      </c>
      <c r="AT555" s="266" t="s">
        <v>75</v>
      </c>
      <c r="AU555" s="266" t="s">
        <v>84</v>
      </c>
      <c r="AY555" s="265" t="s">
        <v>414</v>
      </c>
      <c r="BK555" s="267">
        <f>SUM(BK556:BK561)</f>
        <v>0</v>
      </c>
    </row>
    <row r="556" s="2" customFormat="1" ht="16.5" customHeight="1">
      <c r="A556" s="39"/>
      <c r="B556" s="40"/>
      <c r="C556" s="234" t="s">
        <v>1099</v>
      </c>
      <c r="D556" s="234" t="s">
        <v>443</v>
      </c>
      <c r="E556" s="235" t="s">
        <v>1100</v>
      </c>
      <c r="F556" s="236" t="s">
        <v>1098</v>
      </c>
      <c r="G556" s="237" t="s">
        <v>1101</v>
      </c>
      <c r="H556" s="238">
        <v>1</v>
      </c>
      <c r="I556" s="239"/>
      <c r="J556" s="240">
        <f>ROUND(I556*H556,2)</f>
        <v>0</v>
      </c>
      <c r="K556" s="236" t="s">
        <v>720</v>
      </c>
      <c r="L556" s="45"/>
      <c r="M556" s="241" t="s">
        <v>1</v>
      </c>
      <c r="N556" s="242" t="s">
        <v>41</v>
      </c>
      <c r="O556" s="92"/>
      <c r="P556" s="226">
        <f>O556*H556</f>
        <v>0</v>
      </c>
      <c r="Q556" s="226">
        <v>0</v>
      </c>
      <c r="R556" s="226">
        <f>Q556*H556</f>
        <v>0</v>
      </c>
      <c r="S556" s="226">
        <v>0</v>
      </c>
      <c r="T556" s="227">
        <f>S556*H556</f>
        <v>0</v>
      </c>
      <c r="U556" s="39"/>
      <c r="V556" s="39"/>
      <c r="W556" s="39"/>
      <c r="X556" s="39"/>
      <c r="Y556" s="39"/>
      <c r="Z556" s="39"/>
      <c r="AA556" s="39"/>
      <c r="AB556" s="39"/>
      <c r="AC556" s="39"/>
      <c r="AD556" s="39"/>
      <c r="AE556" s="39"/>
      <c r="AR556" s="228" t="s">
        <v>1102</v>
      </c>
      <c r="AT556" s="228" t="s">
        <v>443</v>
      </c>
      <c r="AU556" s="228" t="s">
        <v>86</v>
      </c>
      <c r="AY556" s="18" t="s">
        <v>414</v>
      </c>
      <c r="BE556" s="229">
        <f>IF(N556="základní",J556,0)</f>
        <v>0</v>
      </c>
      <c r="BF556" s="229">
        <f>IF(N556="snížená",J556,0)</f>
        <v>0</v>
      </c>
      <c r="BG556" s="229">
        <f>IF(N556="zákl. přenesená",J556,0)</f>
        <v>0</v>
      </c>
      <c r="BH556" s="229">
        <f>IF(N556="sníž. přenesená",J556,0)</f>
        <v>0</v>
      </c>
      <c r="BI556" s="229">
        <f>IF(N556="nulová",J556,0)</f>
        <v>0</v>
      </c>
      <c r="BJ556" s="18" t="s">
        <v>84</v>
      </c>
      <c r="BK556" s="229">
        <f>ROUND(I556*H556,2)</f>
        <v>0</v>
      </c>
      <c r="BL556" s="18" t="s">
        <v>1102</v>
      </c>
      <c r="BM556" s="228" t="s">
        <v>1103</v>
      </c>
    </row>
    <row r="557" s="2" customFormat="1">
      <c r="A557" s="39"/>
      <c r="B557" s="40"/>
      <c r="C557" s="41"/>
      <c r="D557" s="230" t="s">
        <v>417</v>
      </c>
      <c r="E557" s="41"/>
      <c r="F557" s="231" t="s">
        <v>1098</v>
      </c>
      <c r="G557" s="41"/>
      <c r="H557" s="41"/>
      <c r="I557" s="156"/>
      <c r="J557" s="41"/>
      <c r="K557" s="41"/>
      <c r="L557" s="45"/>
      <c r="M557" s="232"/>
      <c r="N557" s="233"/>
      <c r="O557" s="92"/>
      <c r="P557" s="92"/>
      <c r="Q557" s="92"/>
      <c r="R557" s="92"/>
      <c r="S557" s="92"/>
      <c r="T557" s="93"/>
      <c r="U557" s="39"/>
      <c r="V557" s="39"/>
      <c r="W557" s="39"/>
      <c r="X557" s="39"/>
      <c r="Y557" s="39"/>
      <c r="Z557" s="39"/>
      <c r="AA557" s="39"/>
      <c r="AB557" s="39"/>
      <c r="AC557" s="39"/>
      <c r="AD557" s="39"/>
      <c r="AE557" s="39"/>
      <c r="AT557" s="18" t="s">
        <v>417</v>
      </c>
      <c r="AU557" s="18" t="s">
        <v>86</v>
      </c>
    </row>
    <row r="558" s="2" customFormat="1">
      <c r="A558" s="39"/>
      <c r="B558" s="40"/>
      <c r="C558" s="41"/>
      <c r="D558" s="230" t="s">
        <v>722</v>
      </c>
      <c r="E558" s="41"/>
      <c r="F558" s="268" t="s">
        <v>757</v>
      </c>
      <c r="G558" s="41"/>
      <c r="H558" s="41"/>
      <c r="I558" s="156"/>
      <c r="J558" s="41"/>
      <c r="K558" s="41"/>
      <c r="L558" s="45"/>
      <c r="M558" s="232"/>
      <c r="N558" s="233"/>
      <c r="O558" s="92"/>
      <c r="P558" s="92"/>
      <c r="Q558" s="92"/>
      <c r="R558" s="92"/>
      <c r="S558" s="92"/>
      <c r="T558" s="93"/>
      <c r="U558" s="39"/>
      <c r="V558" s="39"/>
      <c r="W558" s="39"/>
      <c r="X558" s="39"/>
      <c r="Y558" s="39"/>
      <c r="Z558" s="39"/>
      <c r="AA558" s="39"/>
      <c r="AB558" s="39"/>
      <c r="AC558" s="39"/>
      <c r="AD558" s="39"/>
      <c r="AE558" s="39"/>
      <c r="AT558" s="18" t="s">
        <v>722</v>
      </c>
      <c r="AU558" s="18" t="s">
        <v>86</v>
      </c>
    </row>
    <row r="559" s="2" customFormat="1" ht="16.5" customHeight="1">
      <c r="A559" s="39"/>
      <c r="B559" s="40"/>
      <c r="C559" s="234" t="s">
        <v>1104</v>
      </c>
      <c r="D559" s="234" t="s">
        <v>443</v>
      </c>
      <c r="E559" s="235" t="s">
        <v>1105</v>
      </c>
      <c r="F559" s="236" t="s">
        <v>1106</v>
      </c>
      <c r="G559" s="237" t="s">
        <v>1101</v>
      </c>
      <c r="H559" s="238">
        <v>1</v>
      </c>
      <c r="I559" s="239"/>
      <c r="J559" s="240">
        <f>ROUND(I559*H559,2)</f>
        <v>0</v>
      </c>
      <c r="K559" s="236" t="s">
        <v>720</v>
      </c>
      <c r="L559" s="45"/>
      <c r="M559" s="241" t="s">
        <v>1</v>
      </c>
      <c r="N559" s="242" t="s">
        <v>41</v>
      </c>
      <c r="O559" s="92"/>
      <c r="P559" s="226">
        <f>O559*H559</f>
        <v>0</v>
      </c>
      <c r="Q559" s="226">
        <v>0</v>
      </c>
      <c r="R559" s="226">
        <f>Q559*H559</f>
        <v>0</v>
      </c>
      <c r="S559" s="226">
        <v>0</v>
      </c>
      <c r="T559" s="227">
        <f>S559*H559</f>
        <v>0</v>
      </c>
      <c r="U559" s="39"/>
      <c r="V559" s="39"/>
      <c r="W559" s="39"/>
      <c r="X559" s="39"/>
      <c r="Y559" s="39"/>
      <c r="Z559" s="39"/>
      <c r="AA559" s="39"/>
      <c r="AB559" s="39"/>
      <c r="AC559" s="39"/>
      <c r="AD559" s="39"/>
      <c r="AE559" s="39"/>
      <c r="AR559" s="228" t="s">
        <v>1102</v>
      </c>
      <c r="AT559" s="228" t="s">
        <v>443</v>
      </c>
      <c r="AU559" s="228" t="s">
        <v>86</v>
      </c>
      <c r="AY559" s="18" t="s">
        <v>414</v>
      </c>
      <c r="BE559" s="229">
        <f>IF(N559="základní",J559,0)</f>
        <v>0</v>
      </c>
      <c r="BF559" s="229">
        <f>IF(N559="snížená",J559,0)</f>
        <v>0</v>
      </c>
      <c r="BG559" s="229">
        <f>IF(N559="zákl. přenesená",J559,0)</f>
        <v>0</v>
      </c>
      <c r="BH559" s="229">
        <f>IF(N559="sníž. přenesená",J559,0)</f>
        <v>0</v>
      </c>
      <c r="BI559" s="229">
        <f>IF(N559="nulová",J559,0)</f>
        <v>0</v>
      </c>
      <c r="BJ559" s="18" t="s">
        <v>84</v>
      </c>
      <c r="BK559" s="229">
        <f>ROUND(I559*H559,2)</f>
        <v>0</v>
      </c>
      <c r="BL559" s="18" t="s">
        <v>1102</v>
      </c>
      <c r="BM559" s="228" t="s">
        <v>1107</v>
      </c>
    </row>
    <row r="560" s="2" customFormat="1">
      <c r="A560" s="39"/>
      <c r="B560" s="40"/>
      <c r="C560" s="41"/>
      <c r="D560" s="230" t="s">
        <v>417</v>
      </c>
      <c r="E560" s="41"/>
      <c r="F560" s="231" t="s">
        <v>1106</v>
      </c>
      <c r="G560" s="41"/>
      <c r="H560" s="41"/>
      <c r="I560" s="156"/>
      <c r="J560" s="41"/>
      <c r="K560" s="41"/>
      <c r="L560" s="45"/>
      <c r="M560" s="232"/>
      <c r="N560" s="233"/>
      <c r="O560" s="92"/>
      <c r="P560" s="92"/>
      <c r="Q560" s="92"/>
      <c r="R560" s="92"/>
      <c r="S560" s="92"/>
      <c r="T560" s="93"/>
      <c r="U560" s="39"/>
      <c r="V560" s="39"/>
      <c r="W560" s="39"/>
      <c r="X560" s="39"/>
      <c r="Y560" s="39"/>
      <c r="Z560" s="39"/>
      <c r="AA560" s="39"/>
      <c r="AB560" s="39"/>
      <c r="AC560" s="39"/>
      <c r="AD560" s="39"/>
      <c r="AE560" s="39"/>
      <c r="AT560" s="18" t="s">
        <v>417</v>
      </c>
      <c r="AU560" s="18" t="s">
        <v>86</v>
      </c>
    </row>
    <row r="561" s="2" customFormat="1">
      <c r="A561" s="39"/>
      <c r="B561" s="40"/>
      <c r="C561" s="41"/>
      <c r="D561" s="230" t="s">
        <v>722</v>
      </c>
      <c r="E561" s="41"/>
      <c r="F561" s="268" t="s">
        <v>757</v>
      </c>
      <c r="G561" s="41"/>
      <c r="H561" s="41"/>
      <c r="I561" s="156"/>
      <c r="J561" s="41"/>
      <c r="K561" s="41"/>
      <c r="L561" s="45"/>
      <c r="M561" s="232"/>
      <c r="N561" s="233"/>
      <c r="O561" s="92"/>
      <c r="P561" s="92"/>
      <c r="Q561" s="92"/>
      <c r="R561" s="92"/>
      <c r="S561" s="92"/>
      <c r="T561" s="93"/>
      <c r="U561" s="39"/>
      <c r="V561" s="39"/>
      <c r="W561" s="39"/>
      <c r="X561" s="39"/>
      <c r="Y561" s="39"/>
      <c r="Z561" s="39"/>
      <c r="AA561" s="39"/>
      <c r="AB561" s="39"/>
      <c r="AC561" s="39"/>
      <c r="AD561" s="39"/>
      <c r="AE561" s="39"/>
      <c r="AT561" s="18" t="s">
        <v>722</v>
      </c>
      <c r="AU561" s="18" t="s">
        <v>86</v>
      </c>
    </row>
    <row r="562" s="11" customFormat="1" ht="22.8" customHeight="1">
      <c r="A562" s="11"/>
      <c r="B562" s="254"/>
      <c r="C562" s="255"/>
      <c r="D562" s="256" t="s">
        <v>75</v>
      </c>
      <c r="E562" s="275" t="s">
        <v>1108</v>
      </c>
      <c r="F562" s="275" t="s">
        <v>1109</v>
      </c>
      <c r="G562" s="255"/>
      <c r="H562" s="255"/>
      <c r="I562" s="258"/>
      <c r="J562" s="276">
        <f>BK562</f>
        <v>0</v>
      </c>
      <c r="K562" s="255"/>
      <c r="L562" s="260"/>
      <c r="M562" s="261"/>
      <c r="N562" s="262"/>
      <c r="O562" s="262"/>
      <c r="P562" s="263">
        <f>SUM(P563:P565)</f>
        <v>0</v>
      </c>
      <c r="Q562" s="262"/>
      <c r="R562" s="263">
        <f>SUM(R563:R565)</f>
        <v>0</v>
      </c>
      <c r="S562" s="262"/>
      <c r="T562" s="264">
        <f>SUM(T563:T565)</f>
        <v>0</v>
      </c>
      <c r="U562" s="11"/>
      <c r="V562" s="11"/>
      <c r="W562" s="11"/>
      <c r="X562" s="11"/>
      <c r="Y562" s="11"/>
      <c r="Z562" s="11"/>
      <c r="AA562" s="11"/>
      <c r="AB562" s="11"/>
      <c r="AC562" s="11"/>
      <c r="AD562" s="11"/>
      <c r="AE562" s="11"/>
      <c r="AR562" s="265" t="s">
        <v>427</v>
      </c>
      <c r="AT562" s="266" t="s">
        <v>75</v>
      </c>
      <c r="AU562" s="266" t="s">
        <v>84</v>
      </c>
      <c r="AY562" s="265" t="s">
        <v>414</v>
      </c>
      <c r="BK562" s="267">
        <f>SUM(BK563:BK565)</f>
        <v>0</v>
      </c>
    </row>
    <row r="563" s="2" customFormat="1" ht="16.5" customHeight="1">
      <c r="A563" s="39"/>
      <c r="B563" s="40"/>
      <c r="C563" s="234" t="s">
        <v>1110</v>
      </c>
      <c r="D563" s="234" t="s">
        <v>443</v>
      </c>
      <c r="E563" s="235" t="s">
        <v>1111</v>
      </c>
      <c r="F563" s="236" t="s">
        <v>1112</v>
      </c>
      <c r="G563" s="237" t="s">
        <v>1101</v>
      </c>
      <c r="H563" s="238">
        <v>1</v>
      </c>
      <c r="I563" s="239"/>
      <c r="J563" s="240">
        <f>ROUND(I563*H563,2)</f>
        <v>0</v>
      </c>
      <c r="K563" s="236" t="s">
        <v>720</v>
      </c>
      <c r="L563" s="45"/>
      <c r="M563" s="241" t="s">
        <v>1</v>
      </c>
      <c r="N563" s="242" t="s">
        <v>41</v>
      </c>
      <c r="O563" s="92"/>
      <c r="P563" s="226">
        <f>O563*H563</f>
        <v>0</v>
      </c>
      <c r="Q563" s="226">
        <v>0</v>
      </c>
      <c r="R563" s="226">
        <f>Q563*H563</f>
        <v>0</v>
      </c>
      <c r="S563" s="226">
        <v>0</v>
      </c>
      <c r="T563" s="227">
        <f>S563*H563</f>
        <v>0</v>
      </c>
      <c r="U563" s="39"/>
      <c r="V563" s="39"/>
      <c r="W563" s="39"/>
      <c r="X563" s="39"/>
      <c r="Y563" s="39"/>
      <c r="Z563" s="39"/>
      <c r="AA563" s="39"/>
      <c r="AB563" s="39"/>
      <c r="AC563" s="39"/>
      <c r="AD563" s="39"/>
      <c r="AE563" s="39"/>
      <c r="AR563" s="228" t="s">
        <v>1102</v>
      </c>
      <c r="AT563" s="228" t="s">
        <v>443</v>
      </c>
      <c r="AU563" s="228" t="s">
        <v>86</v>
      </c>
      <c r="AY563" s="18" t="s">
        <v>414</v>
      </c>
      <c r="BE563" s="229">
        <f>IF(N563="základní",J563,0)</f>
        <v>0</v>
      </c>
      <c r="BF563" s="229">
        <f>IF(N563="snížená",J563,0)</f>
        <v>0</v>
      </c>
      <c r="BG563" s="229">
        <f>IF(N563="zákl. přenesená",J563,0)</f>
        <v>0</v>
      </c>
      <c r="BH563" s="229">
        <f>IF(N563="sníž. přenesená",J563,0)</f>
        <v>0</v>
      </c>
      <c r="BI563" s="229">
        <f>IF(N563="nulová",J563,0)</f>
        <v>0</v>
      </c>
      <c r="BJ563" s="18" t="s">
        <v>84</v>
      </c>
      <c r="BK563" s="229">
        <f>ROUND(I563*H563,2)</f>
        <v>0</v>
      </c>
      <c r="BL563" s="18" t="s">
        <v>1102</v>
      </c>
      <c r="BM563" s="228" t="s">
        <v>1113</v>
      </c>
    </row>
    <row r="564" s="2" customFormat="1">
      <c r="A564" s="39"/>
      <c r="B564" s="40"/>
      <c r="C564" s="41"/>
      <c r="D564" s="230" t="s">
        <v>417</v>
      </c>
      <c r="E564" s="41"/>
      <c r="F564" s="231" t="s">
        <v>1112</v>
      </c>
      <c r="G564" s="41"/>
      <c r="H564" s="41"/>
      <c r="I564" s="156"/>
      <c r="J564" s="41"/>
      <c r="K564" s="41"/>
      <c r="L564" s="45"/>
      <c r="M564" s="232"/>
      <c r="N564" s="233"/>
      <c r="O564" s="92"/>
      <c r="P564" s="92"/>
      <c r="Q564" s="92"/>
      <c r="R564" s="92"/>
      <c r="S564" s="92"/>
      <c r="T564" s="93"/>
      <c r="U564" s="39"/>
      <c r="V564" s="39"/>
      <c r="W564" s="39"/>
      <c r="X564" s="39"/>
      <c r="Y564" s="39"/>
      <c r="Z564" s="39"/>
      <c r="AA564" s="39"/>
      <c r="AB564" s="39"/>
      <c r="AC564" s="39"/>
      <c r="AD564" s="39"/>
      <c r="AE564" s="39"/>
      <c r="AT564" s="18" t="s">
        <v>417</v>
      </c>
      <c r="AU564" s="18" t="s">
        <v>86</v>
      </c>
    </row>
    <row r="565" s="2" customFormat="1">
      <c r="A565" s="39"/>
      <c r="B565" s="40"/>
      <c r="C565" s="41"/>
      <c r="D565" s="230" t="s">
        <v>722</v>
      </c>
      <c r="E565" s="41"/>
      <c r="F565" s="268" t="s">
        <v>757</v>
      </c>
      <c r="G565" s="41"/>
      <c r="H565" s="41"/>
      <c r="I565" s="156"/>
      <c r="J565" s="41"/>
      <c r="K565" s="41"/>
      <c r="L565" s="45"/>
      <c r="M565" s="232"/>
      <c r="N565" s="233"/>
      <c r="O565" s="92"/>
      <c r="P565" s="92"/>
      <c r="Q565" s="92"/>
      <c r="R565" s="92"/>
      <c r="S565" s="92"/>
      <c r="T565" s="93"/>
      <c r="U565" s="39"/>
      <c r="V565" s="39"/>
      <c r="W565" s="39"/>
      <c r="X565" s="39"/>
      <c r="Y565" s="39"/>
      <c r="Z565" s="39"/>
      <c r="AA565" s="39"/>
      <c r="AB565" s="39"/>
      <c r="AC565" s="39"/>
      <c r="AD565" s="39"/>
      <c r="AE565" s="39"/>
      <c r="AT565" s="18" t="s">
        <v>722</v>
      </c>
      <c r="AU565" s="18" t="s">
        <v>86</v>
      </c>
    </row>
    <row r="566" s="11" customFormat="1" ht="22.8" customHeight="1">
      <c r="A566" s="11"/>
      <c r="B566" s="254"/>
      <c r="C566" s="255"/>
      <c r="D566" s="256" t="s">
        <v>75</v>
      </c>
      <c r="E566" s="275" t="s">
        <v>1114</v>
      </c>
      <c r="F566" s="275" t="s">
        <v>1115</v>
      </c>
      <c r="G566" s="255"/>
      <c r="H566" s="255"/>
      <c r="I566" s="258"/>
      <c r="J566" s="276">
        <f>BK566</f>
        <v>0</v>
      </c>
      <c r="K566" s="255"/>
      <c r="L566" s="260"/>
      <c r="M566" s="261"/>
      <c r="N566" s="262"/>
      <c r="O566" s="262"/>
      <c r="P566" s="263">
        <f>SUM(P567:P569)</f>
        <v>0</v>
      </c>
      <c r="Q566" s="262"/>
      <c r="R566" s="263">
        <f>SUM(R567:R569)</f>
        <v>0</v>
      </c>
      <c r="S566" s="262"/>
      <c r="T566" s="264">
        <f>SUM(T567:T569)</f>
        <v>0</v>
      </c>
      <c r="U566" s="11"/>
      <c r="V566" s="11"/>
      <c r="W566" s="11"/>
      <c r="X566" s="11"/>
      <c r="Y566" s="11"/>
      <c r="Z566" s="11"/>
      <c r="AA566" s="11"/>
      <c r="AB566" s="11"/>
      <c r="AC566" s="11"/>
      <c r="AD566" s="11"/>
      <c r="AE566" s="11"/>
      <c r="AR566" s="265" t="s">
        <v>427</v>
      </c>
      <c r="AT566" s="266" t="s">
        <v>75</v>
      </c>
      <c r="AU566" s="266" t="s">
        <v>84</v>
      </c>
      <c r="AY566" s="265" t="s">
        <v>414</v>
      </c>
      <c r="BK566" s="267">
        <f>SUM(BK567:BK569)</f>
        <v>0</v>
      </c>
    </row>
    <row r="567" s="2" customFormat="1" ht="21.75" customHeight="1">
      <c r="A567" s="39"/>
      <c r="B567" s="40"/>
      <c r="C567" s="234" t="s">
        <v>1116</v>
      </c>
      <c r="D567" s="234" t="s">
        <v>443</v>
      </c>
      <c r="E567" s="235" t="s">
        <v>1117</v>
      </c>
      <c r="F567" s="236" t="s">
        <v>1118</v>
      </c>
      <c r="G567" s="237" t="s">
        <v>1101</v>
      </c>
      <c r="H567" s="238">
        <v>1</v>
      </c>
      <c r="I567" s="239"/>
      <c r="J567" s="240">
        <f>ROUND(I567*H567,2)</f>
        <v>0</v>
      </c>
      <c r="K567" s="236" t="s">
        <v>720</v>
      </c>
      <c r="L567" s="45"/>
      <c r="M567" s="241" t="s">
        <v>1</v>
      </c>
      <c r="N567" s="242" t="s">
        <v>41</v>
      </c>
      <c r="O567" s="92"/>
      <c r="P567" s="226">
        <f>O567*H567</f>
        <v>0</v>
      </c>
      <c r="Q567" s="226">
        <v>0</v>
      </c>
      <c r="R567" s="226">
        <f>Q567*H567</f>
        <v>0</v>
      </c>
      <c r="S567" s="226">
        <v>0</v>
      </c>
      <c r="T567" s="227">
        <f>S567*H567</f>
        <v>0</v>
      </c>
      <c r="U567" s="39"/>
      <c r="V567" s="39"/>
      <c r="W567" s="39"/>
      <c r="X567" s="39"/>
      <c r="Y567" s="39"/>
      <c r="Z567" s="39"/>
      <c r="AA567" s="39"/>
      <c r="AB567" s="39"/>
      <c r="AC567" s="39"/>
      <c r="AD567" s="39"/>
      <c r="AE567" s="39"/>
      <c r="AR567" s="228" t="s">
        <v>1102</v>
      </c>
      <c r="AT567" s="228" t="s">
        <v>443</v>
      </c>
      <c r="AU567" s="228" t="s">
        <v>86</v>
      </c>
      <c r="AY567" s="18" t="s">
        <v>414</v>
      </c>
      <c r="BE567" s="229">
        <f>IF(N567="základní",J567,0)</f>
        <v>0</v>
      </c>
      <c r="BF567" s="229">
        <f>IF(N567="snížená",J567,0)</f>
        <v>0</v>
      </c>
      <c r="BG567" s="229">
        <f>IF(N567="zákl. přenesená",J567,0)</f>
        <v>0</v>
      </c>
      <c r="BH567" s="229">
        <f>IF(N567="sníž. přenesená",J567,0)</f>
        <v>0</v>
      </c>
      <c r="BI567" s="229">
        <f>IF(N567="nulová",J567,0)</f>
        <v>0</v>
      </c>
      <c r="BJ567" s="18" t="s">
        <v>84</v>
      </c>
      <c r="BK567" s="229">
        <f>ROUND(I567*H567,2)</f>
        <v>0</v>
      </c>
      <c r="BL567" s="18" t="s">
        <v>1102</v>
      </c>
      <c r="BM567" s="228" t="s">
        <v>1119</v>
      </c>
    </row>
    <row r="568" s="2" customFormat="1">
      <c r="A568" s="39"/>
      <c r="B568" s="40"/>
      <c r="C568" s="41"/>
      <c r="D568" s="230" t="s">
        <v>417</v>
      </c>
      <c r="E568" s="41"/>
      <c r="F568" s="231" t="s">
        <v>1118</v>
      </c>
      <c r="G568" s="41"/>
      <c r="H568" s="41"/>
      <c r="I568" s="156"/>
      <c r="J568" s="41"/>
      <c r="K568" s="41"/>
      <c r="L568" s="45"/>
      <c r="M568" s="232"/>
      <c r="N568" s="233"/>
      <c r="O568" s="92"/>
      <c r="P568" s="92"/>
      <c r="Q568" s="92"/>
      <c r="R568" s="92"/>
      <c r="S568" s="92"/>
      <c r="T568" s="93"/>
      <c r="U568" s="39"/>
      <c r="V568" s="39"/>
      <c r="W568" s="39"/>
      <c r="X568" s="39"/>
      <c r="Y568" s="39"/>
      <c r="Z568" s="39"/>
      <c r="AA568" s="39"/>
      <c r="AB568" s="39"/>
      <c r="AC568" s="39"/>
      <c r="AD568" s="39"/>
      <c r="AE568" s="39"/>
      <c r="AT568" s="18" t="s">
        <v>417</v>
      </c>
      <c r="AU568" s="18" t="s">
        <v>86</v>
      </c>
    </row>
    <row r="569" s="2" customFormat="1">
      <c r="A569" s="39"/>
      <c r="B569" s="40"/>
      <c r="C569" s="41"/>
      <c r="D569" s="230" t="s">
        <v>722</v>
      </c>
      <c r="E569" s="41"/>
      <c r="F569" s="268" t="s">
        <v>757</v>
      </c>
      <c r="G569" s="41"/>
      <c r="H569" s="41"/>
      <c r="I569" s="156"/>
      <c r="J569" s="41"/>
      <c r="K569" s="41"/>
      <c r="L569" s="45"/>
      <c r="M569" s="243"/>
      <c r="N569" s="244"/>
      <c r="O569" s="245"/>
      <c r="P569" s="245"/>
      <c r="Q569" s="245"/>
      <c r="R569" s="245"/>
      <c r="S569" s="245"/>
      <c r="T569" s="246"/>
      <c r="U569" s="39"/>
      <c r="V569" s="39"/>
      <c r="W569" s="39"/>
      <c r="X569" s="39"/>
      <c r="Y569" s="39"/>
      <c r="Z569" s="39"/>
      <c r="AA569" s="39"/>
      <c r="AB569" s="39"/>
      <c r="AC569" s="39"/>
      <c r="AD569" s="39"/>
      <c r="AE569" s="39"/>
      <c r="AT569" s="18" t="s">
        <v>722</v>
      </c>
      <c r="AU569" s="18" t="s">
        <v>86</v>
      </c>
    </row>
    <row r="570" s="2" customFormat="1" ht="6.96" customHeight="1">
      <c r="A570" s="39"/>
      <c r="B570" s="67"/>
      <c r="C570" s="68"/>
      <c r="D570" s="68"/>
      <c r="E570" s="68"/>
      <c r="F570" s="68"/>
      <c r="G570" s="68"/>
      <c r="H570" s="68"/>
      <c r="I570" s="194"/>
      <c r="J570" s="68"/>
      <c r="K570" s="68"/>
      <c r="L570" s="45"/>
      <c r="M570" s="39"/>
      <c r="O570" s="39"/>
      <c r="P570" s="39"/>
      <c r="Q570" s="39"/>
      <c r="R570" s="39"/>
      <c r="S570" s="39"/>
      <c r="T570" s="39"/>
      <c r="U570" s="39"/>
      <c r="V570" s="39"/>
      <c r="W570" s="39"/>
      <c r="X570" s="39"/>
      <c r="Y570" s="39"/>
      <c r="Z570" s="39"/>
      <c r="AA570" s="39"/>
      <c r="AB570" s="39"/>
      <c r="AC570" s="39"/>
      <c r="AD570" s="39"/>
      <c r="AE570" s="39"/>
    </row>
  </sheetData>
  <sheetProtection sheet="1" autoFilter="0" formatColumns="0" formatRows="0" objects="1" scenarios="1" spinCount="100000" saltValue="VgNDIkUGYQIVifG7S027/Z5Qjo4iLHyLm9AX+O0QsxSi4QbYqQOYCe6TClfsjzrlqdP8W2pXsHZgMxZ88uI8pA==" hashValue="LbWymz2KXEdW9c0kT1KwfaLChjWlCK+Z/VW9kjNiEgpstK8ZQ1oj6LR0W6vobyNpfK9SO1A1s5qgdlAGqjKG7Q==" algorithmName="SHA-512" password="CC35"/>
  <autoFilter ref="C133:K569"/>
  <mergeCells count="9">
    <mergeCell ref="E7:H7"/>
    <mergeCell ref="E9:H9"/>
    <mergeCell ref="E18:H18"/>
    <mergeCell ref="E27:H27"/>
    <mergeCell ref="E85:H85"/>
    <mergeCell ref="E87:H87"/>
    <mergeCell ref="E124:H124"/>
    <mergeCell ref="E126:H126"/>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7.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103</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2" customFormat="1" ht="12" customHeight="1">
      <c r="A8" s="39"/>
      <c r="B8" s="45"/>
      <c r="C8" s="39"/>
      <c r="D8" s="154" t="s">
        <v>389</v>
      </c>
      <c r="E8" s="39"/>
      <c r="F8" s="39"/>
      <c r="G8" s="39"/>
      <c r="H8" s="39"/>
      <c r="I8" s="156"/>
      <c r="J8" s="39"/>
      <c r="K8" s="39"/>
      <c r="L8" s="64"/>
      <c r="S8" s="39"/>
      <c r="T8" s="39"/>
      <c r="U8" s="39"/>
      <c r="V8" s="39"/>
      <c r="W8" s="39"/>
      <c r="X8" s="39"/>
      <c r="Y8" s="39"/>
      <c r="Z8" s="39"/>
      <c r="AA8" s="39"/>
      <c r="AB8" s="39"/>
      <c r="AC8" s="39"/>
      <c r="AD8" s="39"/>
      <c r="AE8" s="39"/>
    </row>
    <row r="9" s="2" customFormat="1" ht="16.5" customHeight="1">
      <c r="A9" s="39"/>
      <c r="B9" s="45"/>
      <c r="C9" s="39"/>
      <c r="D9" s="39"/>
      <c r="E9" s="157" t="s">
        <v>1120</v>
      </c>
      <c r="F9" s="39"/>
      <c r="G9" s="39"/>
      <c r="H9" s="39"/>
      <c r="I9" s="156"/>
      <c r="J9" s="39"/>
      <c r="K9" s="39"/>
      <c r="L9" s="64"/>
      <c r="S9" s="39"/>
      <c r="T9" s="39"/>
      <c r="U9" s="39"/>
      <c r="V9" s="39"/>
      <c r="W9" s="39"/>
      <c r="X9" s="39"/>
      <c r="Y9" s="39"/>
      <c r="Z9" s="39"/>
      <c r="AA9" s="39"/>
      <c r="AB9" s="39"/>
      <c r="AC9" s="39"/>
      <c r="AD9" s="39"/>
      <c r="AE9" s="39"/>
    </row>
    <row r="10" s="2" customFormat="1">
      <c r="A10" s="39"/>
      <c r="B10" s="45"/>
      <c r="C10" s="39"/>
      <c r="D10" s="39"/>
      <c r="E10" s="39"/>
      <c r="F10" s="39"/>
      <c r="G10" s="39"/>
      <c r="H10" s="39"/>
      <c r="I10" s="156"/>
      <c r="J10" s="39"/>
      <c r="K10" s="39"/>
      <c r="L10" s="64"/>
      <c r="S10" s="39"/>
      <c r="T10" s="39"/>
      <c r="U10" s="39"/>
      <c r="V10" s="39"/>
      <c r="W10" s="39"/>
      <c r="X10" s="39"/>
      <c r="Y10" s="39"/>
      <c r="Z10" s="39"/>
      <c r="AA10" s="39"/>
      <c r="AB10" s="39"/>
      <c r="AC10" s="39"/>
      <c r="AD10" s="39"/>
      <c r="AE10" s="39"/>
    </row>
    <row r="11" s="2" customFormat="1" ht="12" customHeight="1">
      <c r="A11" s="39"/>
      <c r="B11" s="45"/>
      <c r="C11" s="39"/>
      <c r="D11" s="154" t="s">
        <v>18</v>
      </c>
      <c r="E11" s="39"/>
      <c r="F11" s="142" t="s">
        <v>1</v>
      </c>
      <c r="G11" s="39"/>
      <c r="H11" s="39"/>
      <c r="I11" s="158" t="s">
        <v>19</v>
      </c>
      <c r="J11" s="142" t="s">
        <v>1</v>
      </c>
      <c r="K11" s="39"/>
      <c r="L11" s="64"/>
      <c r="S11" s="39"/>
      <c r="T11" s="39"/>
      <c r="U11" s="39"/>
      <c r="V11" s="39"/>
      <c r="W11" s="39"/>
      <c r="X11" s="39"/>
      <c r="Y11" s="39"/>
      <c r="Z11" s="39"/>
      <c r="AA11" s="39"/>
      <c r="AB11" s="39"/>
      <c r="AC11" s="39"/>
      <c r="AD11" s="39"/>
      <c r="AE11" s="39"/>
    </row>
    <row r="12" s="2" customFormat="1" ht="12" customHeight="1">
      <c r="A12" s="39"/>
      <c r="B12" s="45"/>
      <c r="C12" s="39"/>
      <c r="D12" s="154" t="s">
        <v>20</v>
      </c>
      <c r="E12" s="39"/>
      <c r="F12" s="142" t="s">
        <v>21</v>
      </c>
      <c r="G12" s="39"/>
      <c r="H12" s="39"/>
      <c r="I12" s="158" t="s">
        <v>22</v>
      </c>
      <c r="J12" s="159" t="str">
        <f>'Rekapitulace stavby'!AN8</f>
        <v>21. 11. 2019</v>
      </c>
      <c r="K12" s="39"/>
      <c r="L12" s="64"/>
      <c r="S12" s="39"/>
      <c r="T12" s="39"/>
      <c r="U12" s="39"/>
      <c r="V12" s="39"/>
      <c r="W12" s="39"/>
      <c r="X12" s="39"/>
      <c r="Y12" s="39"/>
      <c r="Z12" s="39"/>
      <c r="AA12" s="39"/>
      <c r="AB12" s="39"/>
      <c r="AC12" s="39"/>
      <c r="AD12" s="39"/>
      <c r="AE12" s="39"/>
    </row>
    <row r="13" s="2" customFormat="1" ht="10.8" customHeight="1">
      <c r="A13" s="39"/>
      <c r="B13" s="45"/>
      <c r="C13" s="39"/>
      <c r="D13" s="39"/>
      <c r="E13" s="39"/>
      <c r="F13" s="39"/>
      <c r="G13" s="39"/>
      <c r="H13" s="39"/>
      <c r="I13" s="156"/>
      <c r="J13" s="39"/>
      <c r="K13" s="39"/>
      <c r="L13" s="64"/>
      <c r="S13" s="39"/>
      <c r="T13" s="39"/>
      <c r="U13" s="39"/>
      <c r="V13" s="39"/>
      <c r="W13" s="39"/>
      <c r="X13" s="39"/>
      <c r="Y13" s="39"/>
      <c r="Z13" s="39"/>
      <c r="AA13" s="39"/>
      <c r="AB13" s="39"/>
      <c r="AC13" s="39"/>
      <c r="AD13" s="39"/>
      <c r="AE13" s="39"/>
    </row>
    <row r="14" s="2" customFormat="1" ht="12" customHeight="1">
      <c r="A14" s="39"/>
      <c r="B14" s="45"/>
      <c r="C14" s="39"/>
      <c r="D14" s="154" t="s">
        <v>24</v>
      </c>
      <c r="E14" s="39"/>
      <c r="F14" s="39"/>
      <c r="G14" s="39"/>
      <c r="H14" s="39"/>
      <c r="I14" s="158" t="s">
        <v>25</v>
      </c>
      <c r="J14" s="142" t="s">
        <v>26</v>
      </c>
      <c r="K14" s="39"/>
      <c r="L14" s="64"/>
      <c r="S14" s="39"/>
      <c r="T14" s="39"/>
      <c r="U14" s="39"/>
      <c r="V14" s="39"/>
      <c r="W14" s="39"/>
      <c r="X14" s="39"/>
      <c r="Y14" s="39"/>
      <c r="Z14" s="39"/>
      <c r="AA14" s="39"/>
      <c r="AB14" s="39"/>
      <c r="AC14" s="39"/>
      <c r="AD14" s="39"/>
      <c r="AE14" s="39"/>
    </row>
    <row r="15" s="2" customFormat="1" ht="18" customHeight="1">
      <c r="A15" s="39"/>
      <c r="B15" s="45"/>
      <c r="C15" s="39"/>
      <c r="D15" s="39"/>
      <c r="E15" s="142" t="s">
        <v>1</v>
      </c>
      <c r="F15" s="39"/>
      <c r="G15" s="39"/>
      <c r="H15" s="39"/>
      <c r="I15" s="158" t="s">
        <v>28</v>
      </c>
      <c r="J15" s="142" t="s">
        <v>29</v>
      </c>
      <c r="K15" s="39"/>
      <c r="L15" s="64"/>
      <c r="S15" s="39"/>
      <c r="T15" s="39"/>
      <c r="U15" s="39"/>
      <c r="V15" s="39"/>
      <c r="W15" s="39"/>
      <c r="X15" s="39"/>
      <c r="Y15" s="39"/>
      <c r="Z15" s="39"/>
      <c r="AA15" s="39"/>
      <c r="AB15" s="39"/>
      <c r="AC15" s="39"/>
      <c r="AD15" s="39"/>
      <c r="AE15" s="39"/>
    </row>
    <row r="16" s="2" customFormat="1" ht="6.96" customHeight="1">
      <c r="A16" s="39"/>
      <c r="B16" s="45"/>
      <c r="C16" s="39"/>
      <c r="D16" s="39"/>
      <c r="E16" s="39"/>
      <c r="F16" s="39"/>
      <c r="G16" s="39"/>
      <c r="H16" s="39"/>
      <c r="I16" s="156"/>
      <c r="J16" s="39"/>
      <c r="K16" s="39"/>
      <c r="L16" s="64"/>
      <c r="S16" s="39"/>
      <c r="T16" s="39"/>
      <c r="U16" s="39"/>
      <c r="V16" s="39"/>
      <c r="W16" s="39"/>
      <c r="X16" s="39"/>
      <c r="Y16" s="39"/>
      <c r="Z16" s="39"/>
      <c r="AA16" s="39"/>
      <c r="AB16" s="39"/>
      <c r="AC16" s="39"/>
      <c r="AD16" s="39"/>
      <c r="AE16" s="39"/>
    </row>
    <row r="17" s="2" customFormat="1" ht="12" customHeight="1">
      <c r="A17" s="39"/>
      <c r="B17" s="45"/>
      <c r="C17" s="39"/>
      <c r="D17" s="154" t="s">
        <v>30</v>
      </c>
      <c r="E17" s="39"/>
      <c r="F17" s="39"/>
      <c r="G17" s="39"/>
      <c r="H17" s="39"/>
      <c r="I17" s="158" t="s">
        <v>25</v>
      </c>
      <c r="J17" s="34" t="str">
        <f>'Rekapitulace stavby'!AN13</f>
        <v>Vyplň údaj</v>
      </c>
      <c r="K17" s="39"/>
      <c r="L17" s="64"/>
      <c r="S17" s="39"/>
      <c r="T17" s="39"/>
      <c r="U17" s="39"/>
      <c r="V17" s="39"/>
      <c r="W17" s="39"/>
      <c r="X17" s="39"/>
      <c r="Y17" s="39"/>
      <c r="Z17" s="39"/>
      <c r="AA17" s="39"/>
      <c r="AB17" s="39"/>
      <c r="AC17" s="39"/>
      <c r="AD17" s="39"/>
      <c r="AE17" s="39"/>
    </row>
    <row r="18" s="2" customFormat="1" ht="18" customHeight="1">
      <c r="A18" s="39"/>
      <c r="B18" s="45"/>
      <c r="C18" s="39"/>
      <c r="D18" s="39"/>
      <c r="E18" s="34" t="str">
        <f>'Rekapitulace stavby'!E14</f>
        <v>Vyplň údaj</v>
      </c>
      <c r="F18" s="142"/>
      <c r="G18" s="142"/>
      <c r="H18" s="142"/>
      <c r="I18" s="158" t="s">
        <v>28</v>
      </c>
      <c r="J18" s="34" t="str">
        <f>'Rekapitulace stavby'!AN14</f>
        <v>Vyplň údaj</v>
      </c>
      <c r="K18" s="39"/>
      <c r="L18" s="64"/>
      <c r="S18" s="39"/>
      <c r="T18" s="39"/>
      <c r="U18" s="39"/>
      <c r="V18" s="39"/>
      <c r="W18" s="39"/>
      <c r="X18" s="39"/>
      <c r="Y18" s="39"/>
      <c r="Z18" s="39"/>
      <c r="AA18" s="39"/>
      <c r="AB18" s="39"/>
      <c r="AC18" s="39"/>
      <c r="AD18" s="39"/>
      <c r="AE18" s="39"/>
    </row>
    <row r="19" s="2" customFormat="1" ht="6.96" customHeight="1">
      <c r="A19" s="39"/>
      <c r="B19" s="45"/>
      <c r="C19" s="39"/>
      <c r="D19" s="39"/>
      <c r="E19" s="39"/>
      <c r="F19" s="39"/>
      <c r="G19" s="39"/>
      <c r="H19" s="39"/>
      <c r="I19" s="156"/>
      <c r="J19" s="39"/>
      <c r="K19" s="39"/>
      <c r="L19" s="64"/>
      <c r="S19" s="39"/>
      <c r="T19" s="39"/>
      <c r="U19" s="39"/>
      <c r="V19" s="39"/>
      <c r="W19" s="39"/>
      <c r="X19" s="39"/>
      <c r="Y19" s="39"/>
      <c r="Z19" s="39"/>
      <c r="AA19" s="39"/>
      <c r="AB19" s="39"/>
      <c r="AC19" s="39"/>
      <c r="AD19" s="39"/>
      <c r="AE19" s="39"/>
    </row>
    <row r="20" s="2" customFormat="1" ht="12" customHeight="1">
      <c r="A20" s="39"/>
      <c r="B20" s="45"/>
      <c r="C20" s="39"/>
      <c r="D20" s="154" t="s">
        <v>32</v>
      </c>
      <c r="E20" s="39"/>
      <c r="F20" s="39"/>
      <c r="G20" s="39"/>
      <c r="H20" s="39"/>
      <c r="I20" s="158" t="s">
        <v>25</v>
      </c>
      <c r="J20" s="142" t="s">
        <v>1</v>
      </c>
      <c r="K20" s="39"/>
      <c r="L20" s="64"/>
      <c r="S20" s="39"/>
      <c r="T20" s="39"/>
      <c r="U20" s="39"/>
      <c r="V20" s="39"/>
      <c r="W20" s="39"/>
      <c r="X20" s="39"/>
      <c r="Y20" s="39"/>
      <c r="Z20" s="39"/>
      <c r="AA20" s="39"/>
      <c r="AB20" s="39"/>
      <c r="AC20" s="39"/>
      <c r="AD20" s="39"/>
      <c r="AE20" s="39"/>
    </row>
    <row r="21" s="2" customFormat="1" ht="18" customHeight="1">
      <c r="A21" s="39"/>
      <c r="B21" s="45"/>
      <c r="C21" s="39"/>
      <c r="D21" s="39"/>
      <c r="E21" s="142" t="s">
        <v>21</v>
      </c>
      <c r="F21" s="39"/>
      <c r="G21" s="39"/>
      <c r="H21" s="39"/>
      <c r="I21" s="158" t="s">
        <v>28</v>
      </c>
      <c r="J21" s="142" t="s">
        <v>1</v>
      </c>
      <c r="K21" s="39"/>
      <c r="L21" s="64"/>
      <c r="S21" s="39"/>
      <c r="T21" s="39"/>
      <c r="U21" s="39"/>
      <c r="V21" s="39"/>
      <c r="W21" s="39"/>
      <c r="X21" s="39"/>
      <c r="Y21" s="39"/>
      <c r="Z21" s="39"/>
      <c r="AA21" s="39"/>
      <c r="AB21" s="39"/>
      <c r="AC21" s="39"/>
      <c r="AD21" s="39"/>
      <c r="AE21" s="39"/>
    </row>
    <row r="22" s="2" customFormat="1" ht="6.96" customHeight="1">
      <c r="A22" s="39"/>
      <c r="B22" s="45"/>
      <c r="C22" s="39"/>
      <c r="D22" s="39"/>
      <c r="E22" s="39"/>
      <c r="F22" s="39"/>
      <c r="G22" s="39"/>
      <c r="H22" s="39"/>
      <c r="I22" s="156"/>
      <c r="J22" s="39"/>
      <c r="K22" s="39"/>
      <c r="L22" s="64"/>
      <c r="S22" s="39"/>
      <c r="T22" s="39"/>
      <c r="U22" s="39"/>
      <c r="V22" s="39"/>
      <c r="W22" s="39"/>
      <c r="X22" s="39"/>
      <c r="Y22" s="39"/>
      <c r="Z22" s="39"/>
      <c r="AA22" s="39"/>
      <c r="AB22" s="39"/>
      <c r="AC22" s="39"/>
      <c r="AD22" s="39"/>
      <c r="AE22" s="39"/>
    </row>
    <row r="23" s="2" customFormat="1" ht="12" customHeight="1">
      <c r="A23" s="39"/>
      <c r="B23" s="45"/>
      <c r="C23" s="39"/>
      <c r="D23" s="154" t="s">
        <v>34</v>
      </c>
      <c r="E23" s="39"/>
      <c r="F23" s="39"/>
      <c r="G23" s="39"/>
      <c r="H23" s="39"/>
      <c r="I23" s="158" t="s">
        <v>25</v>
      </c>
      <c r="J23" s="142" t="s">
        <v>1</v>
      </c>
      <c r="K23" s="39"/>
      <c r="L23" s="64"/>
      <c r="S23" s="39"/>
      <c r="T23" s="39"/>
      <c r="U23" s="39"/>
      <c r="V23" s="39"/>
      <c r="W23" s="39"/>
      <c r="X23" s="39"/>
      <c r="Y23" s="39"/>
      <c r="Z23" s="39"/>
      <c r="AA23" s="39"/>
      <c r="AB23" s="39"/>
      <c r="AC23" s="39"/>
      <c r="AD23" s="39"/>
      <c r="AE23" s="39"/>
    </row>
    <row r="24" s="2" customFormat="1" ht="18" customHeight="1">
      <c r="A24" s="39"/>
      <c r="B24" s="45"/>
      <c r="C24" s="39"/>
      <c r="D24" s="39"/>
      <c r="E24" s="142" t="s">
        <v>21</v>
      </c>
      <c r="F24" s="39"/>
      <c r="G24" s="39"/>
      <c r="H24" s="39"/>
      <c r="I24" s="158" t="s">
        <v>28</v>
      </c>
      <c r="J24" s="142" t="s">
        <v>1</v>
      </c>
      <c r="K24" s="39"/>
      <c r="L24" s="64"/>
      <c r="S24" s="39"/>
      <c r="T24" s="39"/>
      <c r="U24" s="39"/>
      <c r="V24" s="39"/>
      <c r="W24" s="39"/>
      <c r="X24" s="39"/>
      <c r="Y24" s="39"/>
      <c r="Z24" s="39"/>
      <c r="AA24" s="39"/>
      <c r="AB24" s="39"/>
      <c r="AC24" s="39"/>
      <c r="AD24" s="39"/>
      <c r="AE24" s="39"/>
    </row>
    <row r="25" s="2" customFormat="1" ht="6.96" customHeight="1">
      <c r="A25" s="39"/>
      <c r="B25" s="45"/>
      <c r="C25" s="39"/>
      <c r="D25" s="39"/>
      <c r="E25" s="39"/>
      <c r="F25" s="39"/>
      <c r="G25" s="39"/>
      <c r="H25" s="39"/>
      <c r="I25" s="156"/>
      <c r="J25" s="39"/>
      <c r="K25" s="39"/>
      <c r="L25" s="64"/>
      <c r="S25" s="39"/>
      <c r="T25" s="39"/>
      <c r="U25" s="39"/>
      <c r="V25" s="39"/>
      <c r="W25" s="39"/>
      <c r="X25" s="39"/>
      <c r="Y25" s="39"/>
      <c r="Z25" s="39"/>
      <c r="AA25" s="39"/>
      <c r="AB25" s="39"/>
      <c r="AC25" s="39"/>
      <c r="AD25" s="39"/>
      <c r="AE25" s="39"/>
    </row>
    <row r="26" s="2" customFormat="1" ht="12" customHeight="1">
      <c r="A26" s="39"/>
      <c r="B26" s="45"/>
      <c r="C26" s="39"/>
      <c r="D26" s="154" t="s">
        <v>35</v>
      </c>
      <c r="E26" s="39"/>
      <c r="F26" s="39"/>
      <c r="G26" s="39"/>
      <c r="H26" s="39"/>
      <c r="I26" s="156"/>
      <c r="J26" s="39"/>
      <c r="K26" s="39"/>
      <c r="L26" s="64"/>
      <c r="S26" s="39"/>
      <c r="T26" s="39"/>
      <c r="U26" s="39"/>
      <c r="V26" s="39"/>
      <c r="W26" s="39"/>
      <c r="X26" s="39"/>
      <c r="Y26" s="39"/>
      <c r="Z26" s="39"/>
      <c r="AA26" s="39"/>
      <c r="AB26" s="39"/>
      <c r="AC26" s="39"/>
      <c r="AD26" s="39"/>
      <c r="AE26" s="39"/>
    </row>
    <row r="27" s="8" customFormat="1" ht="16.5" customHeight="1">
      <c r="A27" s="160"/>
      <c r="B27" s="161"/>
      <c r="C27" s="160"/>
      <c r="D27" s="160"/>
      <c r="E27" s="162" t="s">
        <v>1</v>
      </c>
      <c r="F27" s="162"/>
      <c r="G27" s="162"/>
      <c r="H27" s="162"/>
      <c r="I27" s="163"/>
      <c r="J27" s="160"/>
      <c r="K27" s="160"/>
      <c r="L27" s="164"/>
      <c r="S27" s="160"/>
      <c r="T27" s="160"/>
      <c r="U27" s="160"/>
      <c r="V27" s="160"/>
      <c r="W27" s="160"/>
      <c r="X27" s="160"/>
      <c r="Y27" s="160"/>
      <c r="Z27" s="160"/>
      <c r="AA27" s="160"/>
      <c r="AB27" s="160"/>
      <c r="AC27" s="160"/>
      <c r="AD27" s="160"/>
      <c r="AE27" s="160"/>
    </row>
    <row r="28" s="2" customFormat="1" ht="6.96" customHeight="1">
      <c r="A28" s="39"/>
      <c r="B28" s="45"/>
      <c r="C28" s="39"/>
      <c r="D28" s="39"/>
      <c r="E28" s="39"/>
      <c r="F28" s="39"/>
      <c r="G28" s="39"/>
      <c r="H28" s="39"/>
      <c r="I28" s="156"/>
      <c r="J28" s="39"/>
      <c r="K28" s="39"/>
      <c r="L28" s="64"/>
      <c r="S28" s="39"/>
      <c r="T28" s="39"/>
      <c r="U28" s="39"/>
      <c r="V28" s="39"/>
      <c r="W28" s="39"/>
      <c r="X28" s="39"/>
      <c r="Y28" s="39"/>
      <c r="Z28" s="39"/>
      <c r="AA28" s="39"/>
      <c r="AB28" s="39"/>
      <c r="AC28" s="39"/>
      <c r="AD28" s="39"/>
      <c r="AE28" s="39"/>
    </row>
    <row r="29" s="2" customFormat="1" ht="6.96" customHeight="1">
      <c r="A29" s="39"/>
      <c r="B29" s="45"/>
      <c r="C29" s="39"/>
      <c r="D29" s="165"/>
      <c r="E29" s="165"/>
      <c r="F29" s="165"/>
      <c r="G29" s="165"/>
      <c r="H29" s="165"/>
      <c r="I29" s="166"/>
      <c r="J29" s="165"/>
      <c r="K29" s="165"/>
      <c r="L29" s="64"/>
      <c r="S29" s="39"/>
      <c r="T29" s="39"/>
      <c r="U29" s="39"/>
      <c r="V29" s="39"/>
      <c r="W29" s="39"/>
      <c r="X29" s="39"/>
      <c r="Y29" s="39"/>
      <c r="Z29" s="39"/>
      <c r="AA29" s="39"/>
      <c r="AB29" s="39"/>
      <c r="AC29" s="39"/>
      <c r="AD29" s="39"/>
      <c r="AE29" s="39"/>
    </row>
    <row r="30" s="2" customFormat="1" ht="25.44" customHeight="1">
      <c r="A30" s="39"/>
      <c r="B30" s="45"/>
      <c r="C30" s="39"/>
      <c r="D30" s="167" t="s">
        <v>36</v>
      </c>
      <c r="E30" s="39"/>
      <c r="F30" s="39"/>
      <c r="G30" s="39"/>
      <c r="H30" s="39"/>
      <c r="I30" s="156"/>
      <c r="J30" s="168">
        <f>ROUND(J116, 2)</f>
        <v>0</v>
      </c>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14.4" customHeight="1">
      <c r="A32" s="39"/>
      <c r="B32" s="45"/>
      <c r="C32" s="39"/>
      <c r="D32" s="39"/>
      <c r="E32" s="39"/>
      <c r="F32" s="169" t="s">
        <v>38</v>
      </c>
      <c r="G32" s="39"/>
      <c r="H32" s="39"/>
      <c r="I32" s="170" t="s">
        <v>37</v>
      </c>
      <c r="J32" s="169" t="s">
        <v>39</v>
      </c>
      <c r="K32" s="39"/>
      <c r="L32" s="64"/>
      <c r="S32" s="39"/>
      <c r="T32" s="39"/>
      <c r="U32" s="39"/>
      <c r="V32" s="39"/>
      <c r="W32" s="39"/>
      <c r="X32" s="39"/>
      <c r="Y32" s="39"/>
      <c r="Z32" s="39"/>
      <c r="AA32" s="39"/>
      <c r="AB32" s="39"/>
      <c r="AC32" s="39"/>
      <c r="AD32" s="39"/>
      <c r="AE32" s="39"/>
    </row>
    <row r="33" s="2" customFormat="1" ht="14.4" customHeight="1">
      <c r="A33" s="39"/>
      <c r="B33" s="45"/>
      <c r="C33" s="39"/>
      <c r="D33" s="171" t="s">
        <v>40</v>
      </c>
      <c r="E33" s="154" t="s">
        <v>41</v>
      </c>
      <c r="F33" s="172">
        <f>ROUND((SUM(BE116:BE248)),  2)</f>
        <v>0</v>
      </c>
      <c r="G33" s="39"/>
      <c r="H33" s="39"/>
      <c r="I33" s="173">
        <v>0.20999999999999999</v>
      </c>
      <c r="J33" s="172">
        <f>ROUND(((SUM(BE116:BE248))*I33),  2)</f>
        <v>0</v>
      </c>
      <c r="K33" s="39"/>
      <c r="L33" s="64"/>
      <c r="S33" s="39"/>
      <c r="T33" s="39"/>
      <c r="U33" s="39"/>
      <c r="V33" s="39"/>
      <c r="W33" s="39"/>
      <c r="X33" s="39"/>
      <c r="Y33" s="39"/>
      <c r="Z33" s="39"/>
      <c r="AA33" s="39"/>
      <c r="AB33" s="39"/>
      <c r="AC33" s="39"/>
      <c r="AD33" s="39"/>
      <c r="AE33" s="39"/>
    </row>
    <row r="34" s="2" customFormat="1" ht="14.4" customHeight="1">
      <c r="A34" s="39"/>
      <c r="B34" s="45"/>
      <c r="C34" s="39"/>
      <c r="D34" s="39"/>
      <c r="E34" s="154" t="s">
        <v>42</v>
      </c>
      <c r="F34" s="172">
        <f>ROUND((SUM(BF116:BF248)),  2)</f>
        <v>0</v>
      </c>
      <c r="G34" s="39"/>
      <c r="H34" s="39"/>
      <c r="I34" s="173">
        <v>0.14999999999999999</v>
      </c>
      <c r="J34" s="172">
        <f>ROUND(((SUM(BF116:BF248))*I34),  2)</f>
        <v>0</v>
      </c>
      <c r="K34" s="39"/>
      <c r="L34" s="64"/>
      <c r="S34" s="39"/>
      <c r="T34" s="39"/>
      <c r="U34" s="39"/>
      <c r="V34" s="39"/>
      <c r="W34" s="39"/>
      <c r="X34" s="39"/>
      <c r="Y34" s="39"/>
      <c r="Z34" s="39"/>
      <c r="AA34" s="39"/>
      <c r="AB34" s="39"/>
      <c r="AC34" s="39"/>
      <c r="AD34" s="39"/>
      <c r="AE34" s="39"/>
    </row>
    <row r="35" hidden="1" s="2" customFormat="1" ht="14.4" customHeight="1">
      <c r="A35" s="39"/>
      <c r="B35" s="45"/>
      <c r="C35" s="39"/>
      <c r="D35" s="39"/>
      <c r="E35" s="154" t="s">
        <v>43</v>
      </c>
      <c r="F35" s="172">
        <f>ROUND((SUM(BG116:BG248)),  2)</f>
        <v>0</v>
      </c>
      <c r="G35" s="39"/>
      <c r="H35" s="39"/>
      <c r="I35" s="173">
        <v>0.20999999999999999</v>
      </c>
      <c r="J35" s="172">
        <f>0</f>
        <v>0</v>
      </c>
      <c r="K35" s="39"/>
      <c r="L35" s="64"/>
      <c r="S35" s="39"/>
      <c r="T35" s="39"/>
      <c r="U35" s="39"/>
      <c r="V35" s="39"/>
      <c r="W35" s="39"/>
      <c r="X35" s="39"/>
      <c r="Y35" s="39"/>
      <c r="Z35" s="39"/>
      <c r="AA35" s="39"/>
      <c r="AB35" s="39"/>
      <c r="AC35" s="39"/>
      <c r="AD35" s="39"/>
      <c r="AE35" s="39"/>
    </row>
    <row r="36" hidden="1" s="2" customFormat="1" ht="14.4" customHeight="1">
      <c r="A36" s="39"/>
      <c r="B36" s="45"/>
      <c r="C36" s="39"/>
      <c r="D36" s="39"/>
      <c r="E36" s="154" t="s">
        <v>44</v>
      </c>
      <c r="F36" s="172">
        <f>ROUND((SUM(BH116:BH248)),  2)</f>
        <v>0</v>
      </c>
      <c r="G36" s="39"/>
      <c r="H36" s="39"/>
      <c r="I36" s="173">
        <v>0.14999999999999999</v>
      </c>
      <c r="J36" s="172">
        <f>0</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45</v>
      </c>
      <c r="F37" s="172">
        <f>ROUND((SUM(BI116:BI248)),  2)</f>
        <v>0</v>
      </c>
      <c r="G37" s="39"/>
      <c r="H37" s="39"/>
      <c r="I37" s="173">
        <v>0</v>
      </c>
      <c r="J37" s="172">
        <f>0</f>
        <v>0</v>
      </c>
      <c r="K37" s="39"/>
      <c r="L37" s="64"/>
      <c r="S37" s="39"/>
      <c r="T37" s="39"/>
      <c r="U37" s="39"/>
      <c r="V37" s="39"/>
      <c r="W37" s="39"/>
      <c r="X37" s="39"/>
      <c r="Y37" s="39"/>
      <c r="Z37" s="39"/>
      <c r="AA37" s="39"/>
      <c r="AB37" s="39"/>
      <c r="AC37" s="39"/>
      <c r="AD37" s="39"/>
      <c r="AE37" s="39"/>
    </row>
    <row r="38" s="2" customFormat="1" ht="6.96" customHeight="1">
      <c r="A38" s="39"/>
      <c r="B38" s="45"/>
      <c r="C38" s="39"/>
      <c r="D38" s="39"/>
      <c r="E38" s="39"/>
      <c r="F38" s="39"/>
      <c r="G38" s="39"/>
      <c r="H38" s="39"/>
      <c r="I38" s="156"/>
      <c r="J38" s="39"/>
      <c r="K38" s="39"/>
      <c r="L38" s="64"/>
      <c r="S38" s="39"/>
      <c r="T38" s="39"/>
      <c r="U38" s="39"/>
      <c r="V38" s="39"/>
      <c r="W38" s="39"/>
      <c r="X38" s="39"/>
      <c r="Y38" s="39"/>
      <c r="Z38" s="39"/>
      <c r="AA38" s="39"/>
      <c r="AB38" s="39"/>
      <c r="AC38" s="39"/>
      <c r="AD38" s="39"/>
      <c r="AE38" s="39"/>
    </row>
    <row r="39" s="2" customFormat="1" ht="25.44" customHeight="1">
      <c r="A39" s="39"/>
      <c r="B39" s="45"/>
      <c r="C39" s="174"/>
      <c r="D39" s="175" t="s">
        <v>46</v>
      </c>
      <c r="E39" s="176"/>
      <c r="F39" s="176"/>
      <c r="G39" s="177" t="s">
        <v>47</v>
      </c>
      <c r="H39" s="178" t="s">
        <v>48</v>
      </c>
      <c r="I39" s="179"/>
      <c r="J39" s="180">
        <f>SUM(J30:J37)</f>
        <v>0</v>
      </c>
      <c r="K39" s="181"/>
      <c r="L39" s="64"/>
      <c r="S39" s="39"/>
      <c r="T39" s="39"/>
      <c r="U39" s="39"/>
      <c r="V39" s="39"/>
      <c r="W39" s="39"/>
      <c r="X39" s="39"/>
      <c r="Y39" s="39"/>
      <c r="Z39" s="39"/>
      <c r="AA39" s="39"/>
      <c r="AB39" s="39"/>
      <c r="AC39" s="39"/>
      <c r="AD39" s="39"/>
      <c r="AE39" s="39"/>
    </row>
    <row r="40" s="2" customFormat="1" ht="14.4"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1" customFormat="1" ht="14.4" customHeight="1">
      <c r="B41" s="21"/>
      <c r="I41" s="148"/>
      <c r="L41" s="21"/>
    </row>
    <row r="42" s="1" customFormat="1" ht="14.4" customHeight="1">
      <c r="B42" s="21"/>
      <c r="I42" s="148"/>
      <c r="L42" s="21"/>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2" customFormat="1" ht="12" customHeight="1">
      <c r="A86" s="39"/>
      <c r="B86" s="40"/>
      <c r="C86" s="33" t="s">
        <v>389</v>
      </c>
      <c r="D86" s="41"/>
      <c r="E86" s="41"/>
      <c r="F86" s="41"/>
      <c r="G86" s="41"/>
      <c r="H86" s="41"/>
      <c r="I86" s="156"/>
      <c r="J86" s="41"/>
      <c r="K86" s="41"/>
      <c r="L86" s="64"/>
      <c r="S86" s="39"/>
      <c r="T86" s="39"/>
      <c r="U86" s="39"/>
      <c r="V86" s="39"/>
      <c r="W86" s="39"/>
      <c r="X86" s="39"/>
      <c r="Y86" s="39"/>
      <c r="Z86" s="39"/>
      <c r="AA86" s="39"/>
      <c r="AB86" s="39"/>
      <c r="AC86" s="39"/>
      <c r="AD86" s="39"/>
      <c r="AE86" s="39"/>
    </row>
    <row r="87" hidden="1" s="2" customFormat="1" ht="16.5" customHeight="1">
      <c r="A87" s="39"/>
      <c r="B87" s="40"/>
      <c r="C87" s="41"/>
      <c r="D87" s="41"/>
      <c r="E87" s="77" t="str">
        <f>E9</f>
        <v>SO 92-71-01 - Děčín Prostřední Žleb, oprava napájecího vedení</v>
      </c>
      <c r="F87" s="41"/>
      <c r="G87" s="41"/>
      <c r="H87" s="41"/>
      <c r="I87" s="156"/>
      <c r="J87" s="41"/>
      <c r="K87" s="41"/>
      <c r="L87" s="64"/>
      <c r="S87" s="39"/>
      <c r="T87" s="39"/>
      <c r="U87" s="39"/>
      <c r="V87" s="39"/>
      <c r="W87" s="39"/>
      <c r="X87" s="39"/>
      <c r="Y87" s="39"/>
      <c r="Z87" s="39"/>
      <c r="AA87" s="39"/>
      <c r="AB87" s="39"/>
      <c r="AC87" s="39"/>
      <c r="AD87" s="39"/>
      <c r="AE87" s="39"/>
    </row>
    <row r="88" hidden="1" s="2" customFormat="1" ht="6.96" customHeight="1">
      <c r="A88" s="39"/>
      <c r="B88" s="40"/>
      <c r="C88" s="41"/>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2" customHeight="1">
      <c r="A89" s="39"/>
      <c r="B89" s="40"/>
      <c r="C89" s="33" t="s">
        <v>20</v>
      </c>
      <c r="D89" s="41"/>
      <c r="E89" s="41"/>
      <c r="F89" s="28" t="str">
        <f>F12</f>
        <v xml:space="preserve"> </v>
      </c>
      <c r="G89" s="41"/>
      <c r="H89" s="41"/>
      <c r="I89" s="158" t="s">
        <v>22</v>
      </c>
      <c r="J89" s="80" t="str">
        <f>IF(J12="","",J12)</f>
        <v>21. 11. 2019</v>
      </c>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5.15" customHeight="1">
      <c r="A91" s="39"/>
      <c r="B91" s="40"/>
      <c r="C91" s="33" t="s">
        <v>24</v>
      </c>
      <c r="D91" s="41"/>
      <c r="E91" s="41"/>
      <c r="F91" s="28" t="str">
        <f>E15</f>
        <v/>
      </c>
      <c r="G91" s="41"/>
      <c r="H91" s="41"/>
      <c r="I91" s="158" t="s">
        <v>32</v>
      </c>
      <c r="J91" s="37" t="str">
        <f>E21</f>
        <v xml:space="preserve"> </v>
      </c>
      <c r="K91" s="41"/>
      <c r="L91" s="64"/>
      <c r="S91" s="39"/>
      <c r="T91" s="39"/>
      <c r="U91" s="39"/>
      <c r="V91" s="39"/>
      <c r="W91" s="39"/>
      <c r="X91" s="39"/>
      <c r="Y91" s="39"/>
      <c r="Z91" s="39"/>
      <c r="AA91" s="39"/>
      <c r="AB91" s="39"/>
      <c r="AC91" s="39"/>
      <c r="AD91" s="39"/>
      <c r="AE91" s="39"/>
    </row>
    <row r="92" hidden="1" s="2" customFormat="1" ht="15.15" customHeight="1">
      <c r="A92" s="39"/>
      <c r="B92" s="40"/>
      <c r="C92" s="33" t="s">
        <v>30</v>
      </c>
      <c r="D92" s="41"/>
      <c r="E92" s="41"/>
      <c r="F92" s="28" t="str">
        <f>IF(E18="","",E18)</f>
        <v>Vyplň údaj</v>
      </c>
      <c r="G92" s="41"/>
      <c r="H92" s="41"/>
      <c r="I92" s="158" t="s">
        <v>34</v>
      </c>
      <c r="J92" s="37" t="str">
        <f>E24</f>
        <v xml:space="preserve"> </v>
      </c>
      <c r="K92" s="41"/>
      <c r="L92" s="64"/>
      <c r="S92" s="39"/>
      <c r="T92" s="39"/>
      <c r="U92" s="39"/>
      <c r="V92" s="39"/>
      <c r="W92" s="39"/>
      <c r="X92" s="39"/>
      <c r="Y92" s="39"/>
      <c r="Z92" s="39"/>
      <c r="AA92" s="39"/>
      <c r="AB92" s="39"/>
      <c r="AC92" s="39"/>
      <c r="AD92" s="39"/>
      <c r="AE92" s="39"/>
    </row>
    <row r="93" hidden="1" s="2" customFormat="1" ht="10.32" customHeight="1">
      <c r="A93" s="39"/>
      <c r="B93" s="40"/>
      <c r="C93" s="41"/>
      <c r="D93" s="41"/>
      <c r="E93" s="41"/>
      <c r="F93" s="41"/>
      <c r="G93" s="41"/>
      <c r="H93" s="41"/>
      <c r="I93" s="156"/>
      <c r="J93" s="41"/>
      <c r="K93" s="41"/>
      <c r="L93" s="64"/>
      <c r="S93" s="39"/>
      <c r="T93" s="39"/>
      <c r="U93" s="39"/>
      <c r="V93" s="39"/>
      <c r="W93" s="39"/>
      <c r="X93" s="39"/>
      <c r="Y93" s="39"/>
      <c r="Z93" s="39"/>
      <c r="AA93" s="39"/>
      <c r="AB93" s="39"/>
      <c r="AC93" s="39"/>
      <c r="AD93" s="39"/>
      <c r="AE93" s="39"/>
    </row>
    <row r="94" hidden="1" s="2" customFormat="1" ht="29.28" customHeight="1">
      <c r="A94" s="39"/>
      <c r="B94" s="40"/>
      <c r="C94" s="199" t="s">
        <v>392</v>
      </c>
      <c r="D94" s="200"/>
      <c r="E94" s="200"/>
      <c r="F94" s="200"/>
      <c r="G94" s="200"/>
      <c r="H94" s="200"/>
      <c r="I94" s="201"/>
      <c r="J94" s="202" t="s">
        <v>393</v>
      </c>
      <c r="K94" s="200"/>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2.8" customHeight="1">
      <c r="A96" s="39"/>
      <c r="B96" s="40"/>
      <c r="C96" s="203" t="s">
        <v>394</v>
      </c>
      <c r="D96" s="41"/>
      <c r="E96" s="41"/>
      <c r="F96" s="41"/>
      <c r="G96" s="41"/>
      <c r="H96" s="41"/>
      <c r="I96" s="156"/>
      <c r="J96" s="111">
        <f>J116</f>
        <v>0</v>
      </c>
      <c r="K96" s="41"/>
      <c r="L96" s="64"/>
      <c r="S96" s="39"/>
      <c r="T96" s="39"/>
      <c r="U96" s="39"/>
      <c r="V96" s="39"/>
      <c r="W96" s="39"/>
      <c r="X96" s="39"/>
      <c r="Y96" s="39"/>
      <c r="Z96" s="39"/>
      <c r="AA96" s="39"/>
      <c r="AB96" s="39"/>
      <c r="AC96" s="39"/>
      <c r="AD96" s="39"/>
      <c r="AE96" s="39"/>
      <c r="AU96" s="18" t="s">
        <v>395</v>
      </c>
    </row>
    <row r="97" hidden="1" s="2" customFormat="1" ht="21.84"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6.96" customHeight="1">
      <c r="A98" s="39"/>
      <c r="B98" s="67"/>
      <c r="C98" s="68"/>
      <c r="D98" s="68"/>
      <c r="E98" s="68"/>
      <c r="F98" s="68"/>
      <c r="G98" s="68"/>
      <c r="H98" s="68"/>
      <c r="I98" s="194"/>
      <c r="J98" s="68"/>
      <c r="K98" s="68"/>
      <c r="L98" s="64"/>
      <c r="S98" s="39"/>
      <c r="T98" s="39"/>
      <c r="U98" s="39"/>
      <c r="V98" s="39"/>
      <c r="W98" s="39"/>
      <c r="X98" s="39"/>
      <c r="Y98" s="39"/>
      <c r="Z98" s="39"/>
      <c r="AA98" s="39"/>
      <c r="AB98" s="39"/>
      <c r="AC98" s="39"/>
      <c r="AD98" s="39"/>
      <c r="AE98" s="39"/>
    </row>
    <row r="99" hidden="1"/>
    <row r="100" hidden="1"/>
    <row r="101" hidden="1"/>
    <row r="102" s="2" customFormat="1" ht="6.96" customHeight="1">
      <c r="A102" s="39"/>
      <c r="B102" s="69"/>
      <c r="C102" s="70"/>
      <c r="D102" s="70"/>
      <c r="E102" s="70"/>
      <c r="F102" s="70"/>
      <c r="G102" s="70"/>
      <c r="H102" s="70"/>
      <c r="I102" s="197"/>
      <c r="J102" s="70"/>
      <c r="K102" s="70"/>
      <c r="L102" s="64"/>
      <c r="S102" s="39"/>
      <c r="T102" s="39"/>
      <c r="U102" s="39"/>
      <c r="V102" s="39"/>
      <c r="W102" s="39"/>
      <c r="X102" s="39"/>
      <c r="Y102" s="39"/>
      <c r="Z102" s="39"/>
      <c r="AA102" s="39"/>
      <c r="AB102" s="39"/>
      <c r="AC102" s="39"/>
      <c r="AD102" s="39"/>
      <c r="AE102" s="39"/>
    </row>
    <row r="103" s="2" customFormat="1" ht="24.96" customHeight="1">
      <c r="A103" s="39"/>
      <c r="B103" s="40"/>
      <c r="C103" s="24" t="s">
        <v>396</v>
      </c>
      <c r="D103" s="41"/>
      <c r="E103" s="41"/>
      <c r="F103" s="41"/>
      <c r="G103" s="41"/>
      <c r="H103" s="41"/>
      <c r="I103" s="156"/>
      <c r="J103" s="41"/>
      <c r="K103" s="41"/>
      <c r="L103" s="64"/>
      <c r="S103" s="39"/>
      <c r="T103" s="39"/>
      <c r="U103" s="39"/>
      <c r="V103" s="39"/>
      <c r="W103" s="39"/>
      <c r="X103" s="39"/>
      <c r="Y103" s="39"/>
      <c r="Z103" s="39"/>
      <c r="AA103" s="39"/>
      <c r="AB103" s="39"/>
      <c r="AC103" s="39"/>
      <c r="AD103" s="39"/>
      <c r="AE103" s="39"/>
    </row>
    <row r="104" s="2" customFormat="1" ht="6.96" customHeight="1">
      <c r="A104" s="39"/>
      <c r="B104" s="40"/>
      <c r="C104" s="41"/>
      <c r="D104" s="41"/>
      <c r="E104" s="41"/>
      <c r="F104" s="41"/>
      <c r="G104" s="41"/>
      <c r="H104" s="41"/>
      <c r="I104" s="156"/>
      <c r="J104" s="41"/>
      <c r="K104" s="41"/>
      <c r="L104" s="64"/>
      <c r="S104" s="39"/>
      <c r="T104" s="39"/>
      <c r="U104" s="39"/>
      <c r="V104" s="39"/>
      <c r="W104" s="39"/>
      <c r="X104" s="39"/>
      <c r="Y104" s="39"/>
      <c r="Z104" s="39"/>
      <c r="AA104" s="39"/>
      <c r="AB104" s="39"/>
      <c r="AC104" s="39"/>
      <c r="AD104" s="39"/>
      <c r="AE104" s="39"/>
    </row>
    <row r="105" s="2" customFormat="1" ht="12" customHeight="1">
      <c r="A105" s="39"/>
      <c r="B105" s="40"/>
      <c r="C105" s="33" t="s">
        <v>16</v>
      </c>
      <c r="D105" s="41"/>
      <c r="E105" s="41"/>
      <c r="F105" s="41"/>
      <c r="G105" s="41"/>
      <c r="H105" s="41"/>
      <c r="I105" s="156"/>
      <c r="J105" s="41"/>
      <c r="K105" s="41"/>
      <c r="L105" s="64"/>
      <c r="S105" s="39"/>
      <c r="T105" s="39"/>
      <c r="U105" s="39"/>
      <c r="V105" s="39"/>
      <c r="W105" s="39"/>
      <c r="X105" s="39"/>
      <c r="Y105" s="39"/>
      <c r="Z105" s="39"/>
      <c r="AA105" s="39"/>
      <c r="AB105" s="39"/>
      <c r="AC105" s="39"/>
      <c r="AD105" s="39"/>
      <c r="AE105" s="39"/>
    </row>
    <row r="106" s="2" customFormat="1" ht="23.25" customHeight="1">
      <c r="A106" s="39"/>
      <c r="B106" s="40"/>
      <c r="C106" s="41"/>
      <c r="D106" s="41"/>
      <c r="E106" s="198" t="str">
        <f>E7</f>
        <v>Oprava trati v úseku 1.TK a 2.TK Děčín Prostřední Žleb - Dolní Žleb_OPRAVA č. 2</v>
      </c>
      <c r="F106" s="33"/>
      <c r="G106" s="33"/>
      <c r="H106" s="33"/>
      <c r="I106" s="156"/>
      <c r="J106" s="41"/>
      <c r="K106" s="41"/>
      <c r="L106" s="64"/>
      <c r="S106" s="39"/>
      <c r="T106" s="39"/>
      <c r="U106" s="39"/>
      <c r="V106" s="39"/>
      <c r="W106" s="39"/>
      <c r="X106" s="39"/>
      <c r="Y106" s="39"/>
      <c r="Z106" s="39"/>
      <c r="AA106" s="39"/>
      <c r="AB106" s="39"/>
      <c r="AC106" s="39"/>
      <c r="AD106" s="39"/>
      <c r="AE106" s="39"/>
    </row>
    <row r="107" s="2" customFormat="1" ht="12" customHeight="1">
      <c r="A107" s="39"/>
      <c r="B107" s="40"/>
      <c r="C107" s="33" t="s">
        <v>389</v>
      </c>
      <c r="D107" s="41"/>
      <c r="E107" s="41"/>
      <c r="F107" s="41"/>
      <c r="G107" s="41"/>
      <c r="H107" s="41"/>
      <c r="I107" s="156"/>
      <c r="J107" s="41"/>
      <c r="K107" s="41"/>
      <c r="L107" s="64"/>
      <c r="S107" s="39"/>
      <c r="T107" s="39"/>
      <c r="U107" s="39"/>
      <c r="V107" s="39"/>
      <c r="W107" s="39"/>
      <c r="X107" s="39"/>
      <c r="Y107" s="39"/>
      <c r="Z107" s="39"/>
      <c r="AA107" s="39"/>
      <c r="AB107" s="39"/>
      <c r="AC107" s="39"/>
      <c r="AD107" s="39"/>
      <c r="AE107" s="39"/>
    </row>
    <row r="108" s="2" customFormat="1" ht="16.5" customHeight="1">
      <c r="A108" s="39"/>
      <c r="B108" s="40"/>
      <c r="C108" s="41"/>
      <c r="D108" s="41"/>
      <c r="E108" s="77" t="str">
        <f>E9</f>
        <v>SO 92-71-01 - Děčín Prostřední Žleb, oprava napájecího vedení</v>
      </c>
      <c r="F108" s="41"/>
      <c r="G108" s="41"/>
      <c r="H108" s="41"/>
      <c r="I108" s="156"/>
      <c r="J108" s="41"/>
      <c r="K108" s="41"/>
      <c r="L108" s="64"/>
      <c r="S108" s="39"/>
      <c r="T108" s="39"/>
      <c r="U108" s="39"/>
      <c r="V108" s="39"/>
      <c r="W108" s="39"/>
      <c r="X108" s="39"/>
      <c r="Y108" s="39"/>
      <c r="Z108" s="39"/>
      <c r="AA108" s="39"/>
      <c r="AB108" s="39"/>
      <c r="AC108" s="39"/>
      <c r="AD108" s="39"/>
      <c r="AE108" s="39"/>
    </row>
    <row r="109" s="2" customFormat="1" ht="6.96" customHeight="1">
      <c r="A109" s="39"/>
      <c r="B109" s="40"/>
      <c r="C109" s="41"/>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s="2" customFormat="1" ht="12" customHeight="1">
      <c r="A110" s="39"/>
      <c r="B110" s="40"/>
      <c r="C110" s="33" t="s">
        <v>20</v>
      </c>
      <c r="D110" s="41"/>
      <c r="E110" s="41"/>
      <c r="F110" s="28" t="str">
        <f>F12</f>
        <v xml:space="preserve"> </v>
      </c>
      <c r="G110" s="41"/>
      <c r="H110" s="41"/>
      <c r="I110" s="158" t="s">
        <v>22</v>
      </c>
      <c r="J110" s="80" t="str">
        <f>IF(J12="","",J12)</f>
        <v>21. 11. 2019</v>
      </c>
      <c r="K110" s="41"/>
      <c r="L110" s="64"/>
      <c r="S110" s="39"/>
      <c r="T110" s="39"/>
      <c r="U110" s="39"/>
      <c r="V110" s="39"/>
      <c r="W110" s="39"/>
      <c r="X110" s="39"/>
      <c r="Y110" s="39"/>
      <c r="Z110" s="39"/>
      <c r="AA110" s="39"/>
      <c r="AB110" s="39"/>
      <c r="AC110" s="39"/>
      <c r="AD110" s="39"/>
      <c r="AE110" s="39"/>
    </row>
    <row r="111" s="2" customFormat="1" ht="6.96" customHeight="1">
      <c r="A111" s="39"/>
      <c r="B111" s="40"/>
      <c r="C111" s="41"/>
      <c r="D111" s="41"/>
      <c r="E111" s="41"/>
      <c r="F111" s="41"/>
      <c r="G111" s="41"/>
      <c r="H111" s="41"/>
      <c r="I111" s="156"/>
      <c r="J111" s="41"/>
      <c r="K111" s="41"/>
      <c r="L111" s="64"/>
      <c r="S111" s="39"/>
      <c r="T111" s="39"/>
      <c r="U111" s="39"/>
      <c r="V111" s="39"/>
      <c r="W111" s="39"/>
      <c r="X111" s="39"/>
      <c r="Y111" s="39"/>
      <c r="Z111" s="39"/>
      <c r="AA111" s="39"/>
      <c r="AB111" s="39"/>
      <c r="AC111" s="39"/>
      <c r="AD111" s="39"/>
      <c r="AE111" s="39"/>
    </row>
    <row r="112" s="2" customFormat="1" ht="15.15" customHeight="1">
      <c r="A112" s="39"/>
      <c r="B112" s="40"/>
      <c r="C112" s="33" t="s">
        <v>24</v>
      </c>
      <c r="D112" s="41"/>
      <c r="E112" s="41"/>
      <c r="F112" s="28" t="str">
        <f>E15</f>
        <v/>
      </c>
      <c r="G112" s="41"/>
      <c r="H112" s="41"/>
      <c r="I112" s="158" t="s">
        <v>32</v>
      </c>
      <c r="J112" s="37" t="str">
        <f>E21</f>
        <v xml:space="preserve"> </v>
      </c>
      <c r="K112" s="41"/>
      <c r="L112" s="64"/>
      <c r="S112" s="39"/>
      <c r="T112" s="39"/>
      <c r="U112" s="39"/>
      <c r="V112" s="39"/>
      <c r="W112" s="39"/>
      <c r="X112" s="39"/>
      <c r="Y112" s="39"/>
      <c r="Z112" s="39"/>
      <c r="AA112" s="39"/>
      <c r="AB112" s="39"/>
      <c r="AC112" s="39"/>
      <c r="AD112" s="39"/>
      <c r="AE112" s="39"/>
    </row>
    <row r="113" s="2" customFormat="1" ht="15.15" customHeight="1">
      <c r="A113" s="39"/>
      <c r="B113" s="40"/>
      <c r="C113" s="33" t="s">
        <v>30</v>
      </c>
      <c r="D113" s="41"/>
      <c r="E113" s="41"/>
      <c r="F113" s="28" t="str">
        <f>IF(E18="","",E18)</f>
        <v>Vyplň údaj</v>
      </c>
      <c r="G113" s="41"/>
      <c r="H113" s="41"/>
      <c r="I113" s="158" t="s">
        <v>34</v>
      </c>
      <c r="J113" s="37" t="str">
        <f>E24</f>
        <v xml:space="preserve"> </v>
      </c>
      <c r="K113" s="41"/>
      <c r="L113" s="64"/>
      <c r="S113" s="39"/>
      <c r="T113" s="39"/>
      <c r="U113" s="39"/>
      <c r="V113" s="39"/>
      <c r="W113" s="39"/>
      <c r="X113" s="39"/>
      <c r="Y113" s="39"/>
      <c r="Z113" s="39"/>
      <c r="AA113" s="39"/>
      <c r="AB113" s="39"/>
      <c r="AC113" s="39"/>
      <c r="AD113" s="39"/>
      <c r="AE113" s="39"/>
    </row>
    <row r="114" s="2" customFormat="1" ht="10.32" customHeight="1">
      <c r="A114" s="39"/>
      <c r="B114" s="40"/>
      <c r="C114" s="41"/>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9" customFormat="1" ht="29.28" customHeight="1">
      <c r="A115" s="204"/>
      <c r="B115" s="205"/>
      <c r="C115" s="206" t="s">
        <v>397</v>
      </c>
      <c r="D115" s="207" t="s">
        <v>61</v>
      </c>
      <c r="E115" s="207" t="s">
        <v>57</v>
      </c>
      <c r="F115" s="207" t="s">
        <v>58</v>
      </c>
      <c r="G115" s="207" t="s">
        <v>398</v>
      </c>
      <c r="H115" s="207" t="s">
        <v>399</v>
      </c>
      <c r="I115" s="208" t="s">
        <v>400</v>
      </c>
      <c r="J115" s="207" t="s">
        <v>393</v>
      </c>
      <c r="K115" s="209" t="s">
        <v>401</v>
      </c>
      <c r="L115" s="210"/>
      <c r="M115" s="101" t="s">
        <v>1</v>
      </c>
      <c r="N115" s="102" t="s">
        <v>40</v>
      </c>
      <c r="O115" s="102" t="s">
        <v>402</v>
      </c>
      <c r="P115" s="102" t="s">
        <v>403</v>
      </c>
      <c r="Q115" s="102" t="s">
        <v>404</v>
      </c>
      <c r="R115" s="102" t="s">
        <v>405</v>
      </c>
      <c r="S115" s="102" t="s">
        <v>406</v>
      </c>
      <c r="T115" s="103" t="s">
        <v>407</v>
      </c>
      <c r="U115" s="204"/>
      <c r="V115" s="204"/>
      <c r="W115" s="204"/>
      <c r="X115" s="204"/>
      <c r="Y115" s="204"/>
      <c r="Z115" s="204"/>
      <c r="AA115" s="204"/>
      <c r="AB115" s="204"/>
      <c r="AC115" s="204"/>
      <c r="AD115" s="204"/>
      <c r="AE115" s="204"/>
    </row>
    <row r="116" s="2" customFormat="1" ht="22.8" customHeight="1">
      <c r="A116" s="39"/>
      <c r="B116" s="40"/>
      <c r="C116" s="108" t="s">
        <v>408</v>
      </c>
      <c r="D116" s="41"/>
      <c r="E116" s="41"/>
      <c r="F116" s="41"/>
      <c r="G116" s="41"/>
      <c r="H116" s="41"/>
      <c r="I116" s="156"/>
      <c r="J116" s="211">
        <f>BK116</f>
        <v>0</v>
      </c>
      <c r="K116" s="41"/>
      <c r="L116" s="45"/>
      <c r="M116" s="104"/>
      <c r="N116" s="212"/>
      <c r="O116" s="105"/>
      <c r="P116" s="213">
        <f>SUM(P117:P248)</f>
        <v>0</v>
      </c>
      <c r="Q116" s="105"/>
      <c r="R116" s="213">
        <f>SUM(R117:R248)</f>
        <v>0</v>
      </c>
      <c r="S116" s="105"/>
      <c r="T116" s="214">
        <f>SUM(T117:T248)</f>
        <v>0</v>
      </c>
      <c r="U116" s="39"/>
      <c r="V116" s="39"/>
      <c r="W116" s="39"/>
      <c r="X116" s="39"/>
      <c r="Y116" s="39"/>
      <c r="Z116" s="39"/>
      <c r="AA116" s="39"/>
      <c r="AB116" s="39"/>
      <c r="AC116" s="39"/>
      <c r="AD116" s="39"/>
      <c r="AE116" s="39"/>
      <c r="AT116" s="18" t="s">
        <v>75</v>
      </c>
      <c r="AU116" s="18" t="s">
        <v>395</v>
      </c>
      <c r="BK116" s="215">
        <f>SUM(BK117:BK248)</f>
        <v>0</v>
      </c>
    </row>
    <row r="117" s="2" customFormat="1" ht="21.75" customHeight="1">
      <c r="A117" s="39"/>
      <c r="B117" s="40"/>
      <c r="C117" s="216" t="s">
        <v>76</v>
      </c>
      <c r="D117" s="216" t="s">
        <v>409</v>
      </c>
      <c r="E117" s="217" t="s">
        <v>1121</v>
      </c>
      <c r="F117" s="218" t="s">
        <v>1122</v>
      </c>
      <c r="G117" s="219" t="s">
        <v>509</v>
      </c>
      <c r="H117" s="220">
        <v>2</v>
      </c>
      <c r="I117" s="221"/>
      <c r="J117" s="222">
        <f>ROUND(I117*H117,2)</f>
        <v>0</v>
      </c>
      <c r="K117" s="218" t="s">
        <v>1</v>
      </c>
      <c r="L117" s="223"/>
      <c r="M117" s="224" t="s">
        <v>1</v>
      </c>
      <c r="N117" s="225" t="s">
        <v>41</v>
      </c>
      <c r="O117" s="92"/>
      <c r="P117" s="226">
        <f>O117*H117</f>
        <v>0</v>
      </c>
      <c r="Q117" s="226">
        <v>0</v>
      </c>
      <c r="R117" s="226">
        <f>Q117*H117</f>
        <v>0</v>
      </c>
      <c r="S117" s="226">
        <v>0</v>
      </c>
      <c r="T117" s="227">
        <f>S117*H117</f>
        <v>0</v>
      </c>
      <c r="U117" s="39"/>
      <c r="V117" s="39"/>
      <c r="W117" s="39"/>
      <c r="X117" s="39"/>
      <c r="Y117" s="39"/>
      <c r="Z117" s="39"/>
      <c r="AA117" s="39"/>
      <c r="AB117" s="39"/>
      <c r="AC117" s="39"/>
      <c r="AD117" s="39"/>
      <c r="AE117" s="39"/>
      <c r="AR117" s="228" t="s">
        <v>413</v>
      </c>
      <c r="AT117" s="228" t="s">
        <v>409</v>
      </c>
      <c r="AU117" s="228" t="s">
        <v>76</v>
      </c>
      <c r="AY117" s="18" t="s">
        <v>414</v>
      </c>
      <c r="BE117" s="229">
        <f>IF(N117="základní",J117,0)</f>
        <v>0</v>
      </c>
      <c r="BF117" s="229">
        <f>IF(N117="snížená",J117,0)</f>
        <v>0</v>
      </c>
      <c r="BG117" s="229">
        <f>IF(N117="zákl. přenesená",J117,0)</f>
        <v>0</v>
      </c>
      <c r="BH117" s="229">
        <f>IF(N117="sníž. přenesená",J117,0)</f>
        <v>0</v>
      </c>
      <c r="BI117" s="229">
        <f>IF(N117="nulová",J117,0)</f>
        <v>0</v>
      </c>
      <c r="BJ117" s="18" t="s">
        <v>84</v>
      </c>
      <c r="BK117" s="229">
        <f>ROUND(I117*H117,2)</f>
        <v>0</v>
      </c>
      <c r="BL117" s="18" t="s">
        <v>415</v>
      </c>
      <c r="BM117" s="228" t="s">
        <v>1123</v>
      </c>
    </row>
    <row r="118" s="2" customFormat="1">
      <c r="A118" s="39"/>
      <c r="B118" s="40"/>
      <c r="C118" s="41"/>
      <c r="D118" s="230" t="s">
        <v>417</v>
      </c>
      <c r="E118" s="41"/>
      <c r="F118" s="231" t="s">
        <v>1122</v>
      </c>
      <c r="G118" s="41"/>
      <c r="H118" s="41"/>
      <c r="I118" s="156"/>
      <c r="J118" s="41"/>
      <c r="K118" s="41"/>
      <c r="L118" s="45"/>
      <c r="M118" s="232"/>
      <c r="N118" s="233"/>
      <c r="O118" s="92"/>
      <c r="P118" s="92"/>
      <c r="Q118" s="92"/>
      <c r="R118" s="92"/>
      <c r="S118" s="92"/>
      <c r="T118" s="93"/>
      <c r="U118" s="39"/>
      <c r="V118" s="39"/>
      <c r="W118" s="39"/>
      <c r="X118" s="39"/>
      <c r="Y118" s="39"/>
      <c r="Z118" s="39"/>
      <c r="AA118" s="39"/>
      <c r="AB118" s="39"/>
      <c r="AC118" s="39"/>
      <c r="AD118" s="39"/>
      <c r="AE118" s="39"/>
      <c r="AT118" s="18" t="s">
        <v>417</v>
      </c>
      <c r="AU118" s="18" t="s">
        <v>76</v>
      </c>
    </row>
    <row r="119" s="2" customFormat="1" ht="16.5" customHeight="1">
      <c r="A119" s="39"/>
      <c r="B119" s="40"/>
      <c r="C119" s="216" t="s">
        <v>76</v>
      </c>
      <c r="D119" s="216" t="s">
        <v>409</v>
      </c>
      <c r="E119" s="217" t="s">
        <v>1124</v>
      </c>
      <c r="F119" s="218" t="s">
        <v>1125</v>
      </c>
      <c r="G119" s="219" t="s">
        <v>755</v>
      </c>
      <c r="H119" s="220">
        <v>11.1</v>
      </c>
      <c r="I119" s="221"/>
      <c r="J119" s="222">
        <f>ROUND(I119*H119,2)</f>
        <v>0</v>
      </c>
      <c r="K119" s="218" t="s">
        <v>1</v>
      </c>
      <c r="L119" s="223"/>
      <c r="M119" s="224" t="s">
        <v>1</v>
      </c>
      <c r="N119" s="225" t="s">
        <v>41</v>
      </c>
      <c r="O119" s="92"/>
      <c r="P119" s="226">
        <f>O119*H119</f>
        <v>0</v>
      </c>
      <c r="Q119" s="226">
        <v>0</v>
      </c>
      <c r="R119" s="226">
        <f>Q119*H119</f>
        <v>0</v>
      </c>
      <c r="S119" s="226">
        <v>0</v>
      </c>
      <c r="T119" s="227">
        <f>S119*H119</f>
        <v>0</v>
      </c>
      <c r="U119" s="39"/>
      <c r="V119" s="39"/>
      <c r="W119" s="39"/>
      <c r="X119" s="39"/>
      <c r="Y119" s="39"/>
      <c r="Z119" s="39"/>
      <c r="AA119" s="39"/>
      <c r="AB119" s="39"/>
      <c r="AC119" s="39"/>
      <c r="AD119" s="39"/>
      <c r="AE119" s="39"/>
      <c r="AR119" s="228" t="s">
        <v>413</v>
      </c>
      <c r="AT119" s="228" t="s">
        <v>409</v>
      </c>
      <c r="AU119" s="228" t="s">
        <v>76</v>
      </c>
      <c r="AY119" s="18" t="s">
        <v>414</v>
      </c>
      <c r="BE119" s="229">
        <f>IF(N119="základní",J119,0)</f>
        <v>0</v>
      </c>
      <c r="BF119" s="229">
        <f>IF(N119="snížená",J119,0)</f>
        <v>0</v>
      </c>
      <c r="BG119" s="229">
        <f>IF(N119="zákl. přenesená",J119,0)</f>
        <v>0</v>
      </c>
      <c r="BH119" s="229">
        <f>IF(N119="sníž. přenesená",J119,0)</f>
        <v>0</v>
      </c>
      <c r="BI119" s="229">
        <f>IF(N119="nulová",J119,0)</f>
        <v>0</v>
      </c>
      <c r="BJ119" s="18" t="s">
        <v>84</v>
      </c>
      <c r="BK119" s="229">
        <f>ROUND(I119*H119,2)</f>
        <v>0</v>
      </c>
      <c r="BL119" s="18" t="s">
        <v>415</v>
      </c>
      <c r="BM119" s="228" t="s">
        <v>1126</v>
      </c>
    </row>
    <row r="120" s="2" customFormat="1">
      <c r="A120" s="39"/>
      <c r="B120" s="40"/>
      <c r="C120" s="41"/>
      <c r="D120" s="230" t="s">
        <v>417</v>
      </c>
      <c r="E120" s="41"/>
      <c r="F120" s="231" t="s">
        <v>1125</v>
      </c>
      <c r="G120" s="41"/>
      <c r="H120" s="41"/>
      <c r="I120" s="156"/>
      <c r="J120" s="41"/>
      <c r="K120" s="41"/>
      <c r="L120" s="45"/>
      <c r="M120" s="232"/>
      <c r="N120" s="233"/>
      <c r="O120" s="92"/>
      <c r="P120" s="92"/>
      <c r="Q120" s="92"/>
      <c r="R120" s="92"/>
      <c r="S120" s="92"/>
      <c r="T120" s="93"/>
      <c r="U120" s="39"/>
      <c r="V120" s="39"/>
      <c r="W120" s="39"/>
      <c r="X120" s="39"/>
      <c r="Y120" s="39"/>
      <c r="Z120" s="39"/>
      <c r="AA120" s="39"/>
      <c r="AB120" s="39"/>
      <c r="AC120" s="39"/>
      <c r="AD120" s="39"/>
      <c r="AE120" s="39"/>
      <c r="AT120" s="18" t="s">
        <v>417</v>
      </c>
      <c r="AU120" s="18" t="s">
        <v>76</v>
      </c>
    </row>
    <row r="121" s="2" customFormat="1" ht="21.75" customHeight="1">
      <c r="A121" s="39"/>
      <c r="B121" s="40"/>
      <c r="C121" s="216" t="s">
        <v>76</v>
      </c>
      <c r="D121" s="216" t="s">
        <v>409</v>
      </c>
      <c r="E121" s="217" t="s">
        <v>1127</v>
      </c>
      <c r="F121" s="218" t="s">
        <v>1128</v>
      </c>
      <c r="G121" s="219" t="s">
        <v>509</v>
      </c>
      <c r="H121" s="220">
        <v>10</v>
      </c>
      <c r="I121" s="221"/>
      <c r="J121" s="222">
        <f>ROUND(I121*H121,2)</f>
        <v>0</v>
      </c>
      <c r="K121" s="218" t="s">
        <v>1</v>
      </c>
      <c r="L121" s="223"/>
      <c r="M121" s="224" t="s">
        <v>1</v>
      </c>
      <c r="N121" s="225" t="s">
        <v>41</v>
      </c>
      <c r="O121" s="92"/>
      <c r="P121" s="226">
        <f>O121*H121</f>
        <v>0</v>
      </c>
      <c r="Q121" s="226">
        <v>0</v>
      </c>
      <c r="R121" s="226">
        <f>Q121*H121</f>
        <v>0</v>
      </c>
      <c r="S121" s="226">
        <v>0</v>
      </c>
      <c r="T121" s="227">
        <f>S121*H121</f>
        <v>0</v>
      </c>
      <c r="U121" s="39"/>
      <c r="V121" s="39"/>
      <c r="W121" s="39"/>
      <c r="X121" s="39"/>
      <c r="Y121" s="39"/>
      <c r="Z121" s="39"/>
      <c r="AA121" s="39"/>
      <c r="AB121" s="39"/>
      <c r="AC121" s="39"/>
      <c r="AD121" s="39"/>
      <c r="AE121" s="39"/>
      <c r="AR121" s="228" t="s">
        <v>413</v>
      </c>
      <c r="AT121" s="228" t="s">
        <v>409</v>
      </c>
      <c r="AU121" s="228" t="s">
        <v>76</v>
      </c>
      <c r="AY121" s="18" t="s">
        <v>414</v>
      </c>
      <c r="BE121" s="229">
        <f>IF(N121="základní",J121,0)</f>
        <v>0</v>
      </c>
      <c r="BF121" s="229">
        <f>IF(N121="snížená",J121,0)</f>
        <v>0</v>
      </c>
      <c r="BG121" s="229">
        <f>IF(N121="zákl. přenesená",J121,0)</f>
        <v>0</v>
      </c>
      <c r="BH121" s="229">
        <f>IF(N121="sníž. přenesená",J121,0)</f>
        <v>0</v>
      </c>
      <c r="BI121" s="229">
        <f>IF(N121="nulová",J121,0)</f>
        <v>0</v>
      </c>
      <c r="BJ121" s="18" t="s">
        <v>84</v>
      </c>
      <c r="BK121" s="229">
        <f>ROUND(I121*H121,2)</f>
        <v>0</v>
      </c>
      <c r="BL121" s="18" t="s">
        <v>415</v>
      </c>
      <c r="BM121" s="228" t="s">
        <v>1129</v>
      </c>
    </row>
    <row r="122" s="2" customFormat="1">
      <c r="A122" s="39"/>
      <c r="B122" s="40"/>
      <c r="C122" s="41"/>
      <c r="D122" s="230" t="s">
        <v>417</v>
      </c>
      <c r="E122" s="41"/>
      <c r="F122" s="231" t="s">
        <v>1128</v>
      </c>
      <c r="G122" s="41"/>
      <c r="H122" s="41"/>
      <c r="I122" s="156"/>
      <c r="J122" s="41"/>
      <c r="K122" s="41"/>
      <c r="L122" s="45"/>
      <c r="M122" s="232"/>
      <c r="N122" s="233"/>
      <c r="O122" s="92"/>
      <c r="P122" s="92"/>
      <c r="Q122" s="92"/>
      <c r="R122" s="92"/>
      <c r="S122" s="92"/>
      <c r="T122" s="93"/>
      <c r="U122" s="39"/>
      <c r="V122" s="39"/>
      <c r="W122" s="39"/>
      <c r="X122" s="39"/>
      <c r="Y122" s="39"/>
      <c r="Z122" s="39"/>
      <c r="AA122" s="39"/>
      <c r="AB122" s="39"/>
      <c r="AC122" s="39"/>
      <c r="AD122" s="39"/>
      <c r="AE122" s="39"/>
      <c r="AT122" s="18" t="s">
        <v>417</v>
      </c>
      <c r="AU122" s="18" t="s">
        <v>76</v>
      </c>
    </row>
    <row r="123" s="2" customFormat="1" ht="21.75" customHeight="1">
      <c r="A123" s="39"/>
      <c r="B123" s="40"/>
      <c r="C123" s="216" t="s">
        <v>76</v>
      </c>
      <c r="D123" s="216" t="s">
        <v>409</v>
      </c>
      <c r="E123" s="217" t="s">
        <v>1130</v>
      </c>
      <c r="F123" s="218" t="s">
        <v>1131</v>
      </c>
      <c r="G123" s="219" t="s">
        <v>509</v>
      </c>
      <c r="H123" s="220">
        <v>18</v>
      </c>
      <c r="I123" s="221"/>
      <c r="J123" s="222">
        <f>ROUND(I123*H123,2)</f>
        <v>0</v>
      </c>
      <c r="K123" s="218" t="s">
        <v>1</v>
      </c>
      <c r="L123" s="223"/>
      <c r="M123" s="224" t="s">
        <v>1</v>
      </c>
      <c r="N123" s="225" t="s">
        <v>41</v>
      </c>
      <c r="O123" s="92"/>
      <c r="P123" s="226">
        <f>O123*H123</f>
        <v>0</v>
      </c>
      <c r="Q123" s="226">
        <v>0</v>
      </c>
      <c r="R123" s="226">
        <f>Q123*H123</f>
        <v>0</v>
      </c>
      <c r="S123" s="226">
        <v>0</v>
      </c>
      <c r="T123" s="227">
        <f>S123*H123</f>
        <v>0</v>
      </c>
      <c r="U123" s="39"/>
      <c r="V123" s="39"/>
      <c r="W123" s="39"/>
      <c r="X123" s="39"/>
      <c r="Y123" s="39"/>
      <c r="Z123" s="39"/>
      <c r="AA123" s="39"/>
      <c r="AB123" s="39"/>
      <c r="AC123" s="39"/>
      <c r="AD123" s="39"/>
      <c r="AE123" s="39"/>
      <c r="AR123" s="228" t="s">
        <v>413</v>
      </c>
      <c r="AT123" s="228" t="s">
        <v>409</v>
      </c>
      <c r="AU123" s="228" t="s">
        <v>76</v>
      </c>
      <c r="AY123" s="18" t="s">
        <v>414</v>
      </c>
      <c r="BE123" s="229">
        <f>IF(N123="základní",J123,0)</f>
        <v>0</v>
      </c>
      <c r="BF123" s="229">
        <f>IF(N123="snížená",J123,0)</f>
        <v>0</v>
      </c>
      <c r="BG123" s="229">
        <f>IF(N123="zákl. přenesená",J123,0)</f>
        <v>0</v>
      </c>
      <c r="BH123" s="229">
        <f>IF(N123="sníž. přenesená",J123,0)</f>
        <v>0</v>
      </c>
      <c r="BI123" s="229">
        <f>IF(N123="nulová",J123,0)</f>
        <v>0</v>
      </c>
      <c r="BJ123" s="18" t="s">
        <v>84</v>
      </c>
      <c r="BK123" s="229">
        <f>ROUND(I123*H123,2)</f>
        <v>0</v>
      </c>
      <c r="BL123" s="18" t="s">
        <v>415</v>
      </c>
      <c r="BM123" s="228" t="s">
        <v>1132</v>
      </c>
    </row>
    <row r="124" s="2" customFormat="1">
      <c r="A124" s="39"/>
      <c r="B124" s="40"/>
      <c r="C124" s="41"/>
      <c r="D124" s="230" t="s">
        <v>417</v>
      </c>
      <c r="E124" s="41"/>
      <c r="F124" s="231" t="s">
        <v>1131</v>
      </c>
      <c r="G124" s="41"/>
      <c r="H124" s="41"/>
      <c r="I124" s="156"/>
      <c r="J124" s="41"/>
      <c r="K124" s="41"/>
      <c r="L124" s="45"/>
      <c r="M124" s="232"/>
      <c r="N124" s="233"/>
      <c r="O124" s="92"/>
      <c r="P124" s="92"/>
      <c r="Q124" s="92"/>
      <c r="R124" s="92"/>
      <c r="S124" s="92"/>
      <c r="T124" s="93"/>
      <c r="U124" s="39"/>
      <c r="V124" s="39"/>
      <c r="W124" s="39"/>
      <c r="X124" s="39"/>
      <c r="Y124" s="39"/>
      <c r="Z124" s="39"/>
      <c r="AA124" s="39"/>
      <c r="AB124" s="39"/>
      <c r="AC124" s="39"/>
      <c r="AD124" s="39"/>
      <c r="AE124" s="39"/>
      <c r="AT124" s="18" t="s">
        <v>417</v>
      </c>
      <c r="AU124" s="18" t="s">
        <v>76</v>
      </c>
    </row>
    <row r="125" s="2" customFormat="1" ht="16.5" customHeight="1">
      <c r="A125" s="39"/>
      <c r="B125" s="40"/>
      <c r="C125" s="216" t="s">
        <v>76</v>
      </c>
      <c r="D125" s="216" t="s">
        <v>409</v>
      </c>
      <c r="E125" s="217" t="s">
        <v>1133</v>
      </c>
      <c r="F125" s="218" t="s">
        <v>1134</v>
      </c>
      <c r="G125" s="219" t="s">
        <v>509</v>
      </c>
      <c r="H125" s="220">
        <v>2</v>
      </c>
      <c r="I125" s="221"/>
      <c r="J125" s="222">
        <f>ROUND(I125*H125,2)</f>
        <v>0</v>
      </c>
      <c r="K125" s="218" t="s">
        <v>1</v>
      </c>
      <c r="L125" s="223"/>
      <c r="M125" s="224" t="s">
        <v>1</v>
      </c>
      <c r="N125" s="225" t="s">
        <v>41</v>
      </c>
      <c r="O125" s="92"/>
      <c r="P125" s="226">
        <f>O125*H125</f>
        <v>0</v>
      </c>
      <c r="Q125" s="226">
        <v>0</v>
      </c>
      <c r="R125" s="226">
        <f>Q125*H125</f>
        <v>0</v>
      </c>
      <c r="S125" s="226">
        <v>0</v>
      </c>
      <c r="T125" s="227">
        <f>S125*H125</f>
        <v>0</v>
      </c>
      <c r="U125" s="39"/>
      <c r="V125" s="39"/>
      <c r="W125" s="39"/>
      <c r="X125" s="39"/>
      <c r="Y125" s="39"/>
      <c r="Z125" s="39"/>
      <c r="AA125" s="39"/>
      <c r="AB125" s="39"/>
      <c r="AC125" s="39"/>
      <c r="AD125" s="39"/>
      <c r="AE125" s="39"/>
      <c r="AR125" s="228" t="s">
        <v>413</v>
      </c>
      <c r="AT125" s="228" t="s">
        <v>409</v>
      </c>
      <c r="AU125" s="228" t="s">
        <v>76</v>
      </c>
      <c r="AY125" s="18" t="s">
        <v>414</v>
      </c>
      <c r="BE125" s="229">
        <f>IF(N125="základní",J125,0)</f>
        <v>0</v>
      </c>
      <c r="BF125" s="229">
        <f>IF(N125="snížená",J125,0)</f>
        <v>0</v>
      </c>
      <c r="BG125" s="229">
        <f>IF(N125="zákl. přenesená",J125,0)</f>
        <v>0</v>
      </c>
      <c r="BH125" s="229">
        <f>IF(N125="sníž. přenesená",J125,0)</f>
        <v>0</v>
      </c>
      <c r="BI125" s="229">
        <f>IF(N125="nulová",J125,0)</f>
        <v>0</v>
      </c>
      <c r="BJ125" s="18" t="s">
        <v>84</v>
      </c>
      <c r="BK125" s="229">
        <f>ROUND(I125*H125,2)</f>
        <v>0</v>
      </c>
      <c r="BL125" s="18" t="s">
        <v>415</v>
      </c>
      <c r="BM125" s="228" t="s">
        <v>1135</v>
      </c>
    </row>
    <row r="126" s="2" customFormat="1">
      <c r="A126" s="39"/>
      <c r="B126" s="40"/>
      <c r="C126" s="41"/>
      <c r="D126" s="230" t="s">
        <v>417</v>
      </c>
      <c r="E126" s="41"/>
      <c r="F126" s="231" t="s">
        <v>1134</v>
      </c>
      <c r="G126" s="41"/>
      <c r="H126" s="41"/>
      <c r="I126" s="156"/>
      <c r="J126" s="41"/>
      <c r="K126" s="41"/>
      <c r="L126" s="45"/>
      <c r="M126" s="232"/>
      <c r="N126" s="233"/>
      <c r="O126" s="92"/>
      <c r="P126" s="92"/>
      <c r="Q126" s="92"/>
      <c r="R126" s="92"/>
      <c r="S126" s="92"/>
      <c r="T126" s="93"/>
      <c r="U126" s="39"/>
      <c r="V126" s="39"/>
      <c r="W126" s="39"/>
      <c r="X126" s="39"/>
      <c r="Y126" s="39"/>
      <c r="Z126" s="39"/>
      <c r="AA126" s="39"/>
      <c r="AB126" s="39"/>
      <c r="AC126" s="39"/>
      <c r="AD126" s="39"/>
      <c r="AE126" s="39"/>
      <c r="AT126" s="18" t="s">
        <v>417</v>
      </c>
      <c r="AU126" s="18" t="s">
        <v>76</v>
      </c>
    </row>
    <row r="127" s="2" customFormat="1" ht="21.75" customHeight="1">
      <c r="A127" s="39"/>
      <c r="B127" s="40"/>
      <c r="C127" s="216" t="s">
        <v>76</v>
      </c>
      <c r="D127" s="216" t="s">
        <v>409</v>
      </c>
      <c r="E127" s="217" t="s">
        <v>1136</v>
      </c>
      <c r="F127" s="218" t="s">
        <v>1137</v>
      </c>
      <c r="G127" s="219" t="s">
        <v>509</v>
      </c>
      <c r="H127" s="220">
        <v>2</v>
      </c>
      <c r="I127" s="221"/>
      <c r="J127" s="222">
        <f>ROUND(I127*H127,2)</f>
        <v>0</v>
      </c>
      <c r="K127" s="218" t="s">
        <v>1</v>
      </c>
      <c r="L127" s="223"/>
      <c r="M127" s="224" t="s">
        <v>1</v>
      </c>
      <c r="N127" s="225" t="s">
        <v>41</v>
      </c>
      <c r="O127" s="92"/>
      <c r="P127" s="226">
        <f>O127*H127</f>
        <v>0</v>
      </c>
      <c r="Q127" s="226">
        <v>0</v>
      </c>
      <c r="R127" s="226">
        <f>Q127*H127</f>
        <v>0</v>
      </c>
      <c r="S127" s="226">
        <v>0</v>
      </c>
      <c r="T127" s="227">
        <f>S127*H127</f>
        <v>0</v>
      </c>
      <c r="U127" s="39"/>
      <c r="V127" s="39"/>
      <c r="W127" s="39"/>
      <c r="X127" s="39"/>
      <c r="Y127" s="39"/>
      <c r="Z127" s="39"/>
      <c r="AA127" s="39"/>
      <c r="AB127" s="39"/>
      <c r="AC127" s="39"/>
      <c r="AD127" s="39"/>
      <c r="AE127" s="39"/>
      <c r="AR127" s="228" t="s">
        <v>413</v>
      </c>
      <c r="AT127" s="228" t="s">
        <v>409</v>
      </c>
      <c r="AU127" s="228" t="s">
        <v>76</v>
      </c>
      <c r="AY127" s="18" t="s">
        <v>414</v>
      </c>
      <c r="BE127" s="229">
        <f>IF(N127="základní",J127,0)</f>
        <v>0</v>
      </c>
      <c r="BF127" s="229">
        <f>IF(N127="snížená",J127,0)</f>
        <v>0</v>
      </c>
      <c r="BG127" s="229">
        <f>IF(N127="zákl. přenesená",J127,0)</f>
        <v>0</v>
      </c>
      <c r="BH127" s="229">
        <f>IF(N127="sníž. přenesená",J127,0)</f>
        <v>0</v>
      </c>
      <c r="BI127" s="229">
        <f>IF(N127="nulová",J127,0)</f>
        <v>0</v>
      </c>
      <c r="BJ127" s="18" t="s">
        <v>84</v>
      </c>
      <c r="BK127" s="229">
        <f>ROUND(I127*H127,2)</f>
        <v>0</v>
      </c>
      <c r="BL127" s="18" t="s">
        <v>415</v>
      </c>
      <c r="BM127" s="228" t="s">
        <v>1138</v>
      </c>
    </row>
    <row r="128" s="2" customFormat="1">
      <c r="A128" s="39"/>
      <c r="B128" s="40"/>
      <c r="C128" s="41"/>
      <c r="D128" s="230" t="s">
        <v>417</v>
      </c>
      <c r="E128" s="41"/>
      <c r="F128" s="231" t="s">
        <v>1137</v>
      </c>
      <c r="G128" s="41"/>
      <c r="H128" s="41"/>
      <c r="I128" s="156"/>
      <c r="J128" s="41"/>
      <c r="K128" s="41"/>
      <c r="L128" s="45"/>
      <c r="M128" s="232"/>
      <c r="N128" s="233"/>
      <c r="O128" s="92"/>
      <c r="P128" s="92"/>
      <c r="Q128" s="92"/>
      <c r="R128" s="92"/>
      <c r="S128" s="92"/>
      <c r="T128" s="93"/>
      <c r="U128" s="39"/>
      <c r="V128" s="39"/>
      <c r="W128" s="39"/>
      <c r="X128" s="39"/>
      <c r="Y128" s="39"/>
      <c r="Z128" s="39"/>
      <c r="AA128" s="39"/>
      <c r="AB128" s="39"/>
      <c r="AC128" s="39"/>
      <c r="AD128" s="39"/>
      <c r="AE128" s="39"/>
      <c r="AT128" s="18" t="s">
        <v>417</v>
      </c>
      <c r="AU128" s="18" t="s">
        <v>76</v>
      </c>
    </row>
    <row r="129" s="2" customFormat="1" ht="16.5" customHeight="1">
      <c r="A129" s="39"/>
      <c r="B129" s="40"/>
      <c r="C129" s="216" t="s">
        <v>76</v>
      </c>
      <c r="D129" s="216" t="s">
        <v>409</v>
      </c>
      <c r="E129" s="217" t="s">
        <v>1139</v>
      </c>
      <c r="F129" s="218" t="s">
        <v>1140</v>
      </c>
      <c r="G129" s="219" t="s">
        <v>509</v>
      </c>
      <c r="H129" s="220">
        <v>2</v>
      </c>
      <c r="I129" s="221"/>
      <c r="J129" s="222">
        <f>ROUND(I129*H129,2)</f>
        <v>0</v>
      </c>
      <c r="K129" s="218" t="s">
        <v>1</v>
      </c>
      <c r="L129" s="223"/>
      <c r="M129" s="224" t="s">
        <v>1</v>
      </c>
      <c r="N129" s="225" t="s">
        <v>41</v>
      </c>
      <c r="O129" s="92"/>
      <c r="P129" s="226">
        <f>O129*H129</f>
        <v>0</v>
      </c>
      <c r="Q129" s="226">
        <v>0</v>
      </c>
      <c r="R129" s="226">
        <f>Q129*H129</f>
        <v>0</v>
      </c>
      <c r="S129" s="226">
        <v>0</v>
      </c>
      <c r="T129" s="227">
        <f>S129*H129</f>
        <v>0</v>
      </c>
      <c r="U129" s="39"/>
      <c r="V129" s="39"/>
      <c r="W129" s="39"/>
      <c r="X129" s="39"/>
      <c r="Y129" s="39"/>
      <c r="Z129" s="39"/>
      <c r="AA129" s="39"/>
      <c r="AB129" s="39"/>
      <c r="AC129" s="39"/>
      <c r="AD129" s="39"/>
      <c r="AE129" s="39"/>
      <c r="AR129" s="228" t="s">
        <v>413</v>
      </c>
      <c r="AT129" s="228" t="s">
        <v>409</v>
      </c>
      <c r="AU129" s="228" t="s">
        <v>76</v>
      </c>
      <c r="AY129" s="18" t="s">
        <v>414</v>
      </c>
      <c r="BE129" s="229">
        <f>IF(N129="základní",J129,0)</f>
        <v>0</v>
      </c>
      <c r="BF129" s="229">
        <f>IF(N129="snížená",J129,0)</f>
        <v>0</v>
      </c>
      <c r="BG129" s="229">
        <f>IF(N129="zákl. přenesená",J129,0)</f>
        <v>0</v>
      </c>
      <c r="BH129" s="229">
        <f>IF(N129="sníž. přenesená",J129,0)</f>
        <v>0</v>
      </c>
      <c r="BI129" s="229">
        <f>IF(N129="nulová",J129,0)</f>
        <v>0</v>
      </c>
      <c r="BJ129" s="18" t="s">
        <v>84</v>
      </c>
      <c r="BK129" s="229">
        <f>ROUND(I129*H129,2)</f>
        <v>0</v>
      </c>
      <c r="BL129" s="18" t="s">
        <v>415</v>
      </c>
      <c r="BM129" s="228" t="s">
        <v>1141</v>
      </c>
    </row>
    <row r="130" s="2" customFormat="1">
      <c r="A130" s="39"/>
      <c r="B130" s="40"/>
      <c r="C130" s="41"/>
      <c r="D130" s="230" t="s">
        <v>417</v>
      </c>
      <c r="E130" s="41"/>
      <c r="F130" s="231" t="s">
        <v>1140</v>
      </c>
      <c r="G130" s="41"/>
      <c r="H130" s="41"/>
      <c r="I130" s="156"/>
      <c r="J130" s="41"/>
      <c r="K130" s="41"/>
      <c r="L130" s="45"/>
      <c r="M130" s="232"/>
      <c r="N130" s="233"/>
      <c r="O130" s="92"/>
      <c r="P130" s="92"/>
      <c r="Q130" s="92"/>
      <c r="R130" s="92"/>
      <c r="S130" s="92"/>
      <c r="T130" s="93"/>
      <c r="U130" s="39"/>
      <c r="V130" s="39"/>
      <c r="W130" s="39"/>
      <c r="X130" s="39"/>
      <c r="Y130" s="39"/>
      <c r="Z130" s="39"/>
      <c r="AA130" s="39"/>
      <c r="AB130" s="39"/>
      <c r="AC130" s="39"/>
      <c r="AD130" s="39"/>
      <c r="AE130" s="39"/>
      <c r="AT130" s="18" t="s">
        <v>417</v>
      </c>
      <c r="AU130" s="18" t="s">
        <v>76</v>
      </c>
    </row>
    <row r="131" s="2" customFormat="1" ht="21.75" customHeight="1">
      <c r="A131" s="39"/>
      <c r="B131" s="40"/>
      <c r="C131" s="216" t="s">
        <v>76</v>
      </c>
      <c r="D131" s="216" t="s">
        <v>409</v>
      </c>
      <c r="E131" s="217" t="s">
        <v>1142</v>
      </c>
      <c r="F131" s="218" t="s">
        <v>1143</v>
      </c>
      <c r="G131" s="219" t="s">
        <v>531</v>
      </c>
      <c r="H131" s="220">
        <v>2200</v>
      </c>
      <c r="I131" s="221"/>
      <c r="J131" s="222">
        <f>ROUND(I131*H131,2)</f>
        <v>0</v>
      </c>
      <c r="K131" s="218" t="s">
        <v>1</v>
      </c>
      <c r="L131" s="223"/>
      <c r="M131" s="224" t="s">
        <v>1</v>
      </c>
      <c r="N131" s="225" t="s">
        <v>41</v>
      </c>
      <c r="O131" s="92"/>
      <c r="P131" s="226">
        <f>O131*H131</f>
        <v>0</v>
      </c>
      <c r="Q131" s="226">
        <v>0</v>
      </c>
      <c r="R131" s="226">
        <f>Q131*H131</f>
        <v>0</v>
      </c>
      <c r="S131" s="226">
        <v>0</v>
      </c>
      <c r="T131" s="227">
        <f>S131*H131</f>
        <v>0</v>
      </c>
      <c r="U131" s="39"/>
      <c r="V131" s="39"/>
      <c r="W131" s="39"/>
      <c r="X131" s="39"/>
      <c r="Y131" s="39"/>
      <c r="Z131" s="39"/>
      <c r="AA131" s="39"/>
      <c r="AB131" s="39"/>
      <c r="AC131" s="39"/>
      <c r="AD131" s="39"/>
      <c r="AE131" s="39"/>
      <c r="AR131" s="228" t="s">
        <v>413</v>
      </c>
      <c r="AT131" s="228" t="s">
        <v>409</v>
      </c>
      <c r="AU131" s="228" t="s">
        <v>76</v>
      </c>
      <c r="AY131" s="18" t="s">
        <v>414</v>
      </c>
      <c r="BE131" s="229">
        <f>IF(N131="základní",J131,0)</f>
        <v>0</v>
      </c>
      <c r="BF131" s="229">
        <f>IF(N131="snížená",J131,0)</f>
        <v>0</v>
      </c>
      <c r="BG131" s="229">
        <f>IF(N131="zákl. přenesená",J131,0)</f>
        <v>0</v>
      </c>
      <c r="BH131" s="229">
        <f>IF(N131="sníž. přenesená",J131,0)</f>
        <v>0</v>
      </c>
      <c r="BI131" s="229">
        <f>IF(N131="nulová",J131,0)</f>
        <v>0</v>
      </c>
      <c r="BJ131" s="18" t="s">
        <v>84</v>
      </c>
      <c r="BK131" s="229">
        <f>ROUND(I131*H131,2)</f>
        <v>0</v>
      </c>
      <c r="BL131" s="18" t="s">
        <v>415</v>
      </c>
      <c r="BM131" s="228" t="s">
        <v>1144</v>
      </c>
    </row>
    <row r="132" s="2" customFormat="1">
      <c r="A132" s="39"/>
      <c r="B132" s="40"/>
      <c r="C132" s="41"/>
      <c r="D132" s="230" t="s">
        <v>417</v>
      </c>
      <c r="E132" s="41"/>
      <c r="F132" s="231" t="s">
        <v>1143</v>
      </c>
      <c r="G132" s="41"/>
      <c r="H132" s="41"/>
      <c r="I132" s="156"/>
      <c r="J132" s="41"/>
      <c r="K132" s="41"/>
      <c r="L132" s="45"/>
      <c r="M132" s="232"/>
      <c r="N132" s="233"/>
      <c r="O132" s="92"/>
      <c r="P132" s="92"/>
      <c r="Q132" s="92"/>
      <c r="R132" s="92"/>
      <c r="S132" s="92"/>
      <c r="T132" s="93"/>
      <c r="U132" s="39"/>
      <c r="V132" s="39"/>
      <c r="W132" s="39"/>
      <c r="X132" s="39"/>
      <c r="Y132" s="39"/>
      <c r="Z132" s="39"/>
      <c r="AA132" s="39"/>
      <c r="AB132" s="39"/>
      <c r="AC132" s="39"/>
      <c r="AD132" s="39"/>
      <c r="AE132" s="39"/>
      <c r="AT132" s="18" t="s">
        <v>417</v>
      </c>
      <c r="AU132" s="18" t="s">
        <v>76</v>
      </c>
    </row>
    <row r="133" s="2" customFormat="1" ht="21.75" customHeight="1">
      <c r="A133" s="39"/>
      <c r="B133" s="40"/>
      <c r="C133" s="216" t="s">
        <v>76</v>
      </c>
      <c r="D133" s="216" t="s">
        <v>409</v>
      </c>
      <c r="E133" s="217" t="s">
        <v>1145</v>
      </c>
      <c r="F133" s="218" t="s">
        <v>1146</v>
      </c>
      <c r="G133" s="219" t="s">
        <v>509</v>
      </c>
      <c r="H133" s="220">
        <v>41</v>
      </c>
      <c r="I133" s="221"/>
      <c r="J133" s="222">
        <f>ROUND(I133*H133,2)</f>
        <v>0</v>
      </c>
      <c r="K133" s="218" t="s">
        <v>1</v>
      </c>
      <c r="L133" s="223"/>
      <c r="M133" s="224" t="s">
        <v>1</v>
      </c>
      <c r="N133" s="225" t="s">
        <v>41</v>
      </c>
      <c r="O133" s="92"/>
      <c r="P133" s="226">
        <f>O133*H133</f>
        <v>0</v>
      </c>
      <c r="Q133" s="226">
        <v>0</v>
      </c>
      <c r="R133" s="226">
        <f>Q133*H133</f>
        <v>0</v>
      </c>
      <c r="S133" s="226">
        <v>0</v>
      </c>
      <c r="T133" s="227">
        <f>S133*H133</f>
        <v>0</v>
      </c>
      <c r="U133" s="39"/>
      <c r="V133" s="39"/>
      <c r="W133" s="39"/>
      <c r="X133" s="39"/>
      <c r="Y133" s="39"/>
      <c r="Z133" s="39"/>
      <c r="AA133" s="39"/>
      <c r="AB133" s="39"/>
      <c r="AC133" s="39"/>
      <c r="AD133" s="39"/>
      <c r="AE133" s="39"/>
      <c r="AR133" s="228" t="s">
        <v>413</v>
      </c>
      <c r="AT133" s="228" t="s">
        <v>409</v>
      </c>
      <c r="AU133" s="228" t="s">
        <v>76</v>
      </c>
      <c r="AY133" s="18" t="s">
        <v>414</v>
      </c>
      <c r="BE133" s="229">
        <f>IF(N133="základní",J133,0)</f>
        <v>0</v>
      </c>
      <c r="BF133" s="229">
        <f>IF(N133="snížená",J133,0)</f>
        <v>0</v>
      </c>
      <c r="BG133" s="229">
        <f>IF(N133="zákl. přenesená",J133,0)</f>
        <v>0</v>
      </c>
      <c r="BH133" s="229">
        <f>IF(N133="sníž. přenesená",J133,0)</f>
        <v>0</v>
      </c>
      <c r="BI133" s="229">
        <f>IF(N133="nulová",J133,0)</f>
        <v>0</v>
      </c>
      <c r="BJ133" s="18" t="s">
        <v>84</v>
      </c>
      <c r="BK133" s="229">
        <f>ROUND(I133*H133,2)</f>
        <v>0</v>
      </c>
      <c r="BL133" s="18" t="s">
        <v>415</v>
      </c>
      <c r="BM133" s="228" t="s">
        <v>1147</v>
      </c>
    </row>
    <row r="134" s="2" customFormat="1">
      <c r="A134" s="39"/>
      <c r="B134" s="40"/>
      <c r="C134" s="41"/>
      <c r="D134" s="230" t="s">
        <v>417</v>
      </c>
      <c r="E134" s="41"/>
      <c r="F134" s="231" t="s">
        <v>1146</v>
      </c>
      <c r="G134" s="41"/>
      <c r="H134" s="41"/>
      <c r="I134" s="156"/>
      <c r="J134" s="41"/>
      <c r="K134" s="41"/>
      <c r="L134" s="45"/>
      <c r="M134" s="232"/>
      <c r="N134" s="233"/>
      <c r="O134" s="92"/>
      <c r="P134" s="92"/>
      <c r="Q134" s="92"/>
      <c r="R134" s="92"/>
      <c r="S134" s="92"/>
      <c r="T134" s="93"/>
      <c r="U134" s="39"/>
      <c r="V134" s="39"/>
      <c r="W134" s="39"/>
      <c r="X134" s="39"/>
      <c r="Y134" s="39"/>
      <c r="Z134" s="39"/>
      <c r="AA134" s="39"/>
      <c r="AB134" s="39"/>
      <c r="AC134" s="39"/>
      <c r="AD134" s="39"/>
      <c r="AE134" s="39"/>
      <c r="AT134" s="18" t="s">
        <v>417</v>
      </c>
      <c r="AU134" s="18" t="s">
        <v>76</v>
      </c>
    </row>
    <row r="135" s="2" customFormat="1" ht="21.75" customHeight="1">
      <c r="A135" s="39"/>
      <c r="B135" s="40"/>
      <c r="C135" s="216" t="s">
        <v>76</v>
      </c>
      <c r="D135" s="216" t="s">
        <v>409</v>
      </c>
      <c r="E135" s="217" t="s">
        <v>1148</v>
      </c>
      <c r="F135" s="218" t="s">
        <v>1149</v>
      </c>
      <c r="G135" s="219" t="s">
        <v>509</v>
      </c>
      <c r="H135" s="220">
        <v>5</v>
      </c>
      <c r="I135" s="221"/>
      <c r="J135" s="222">
        <f>ROUND(I135*H135,2)</f>
        <v>0</v>
      </c>
      <c r="K135" s="218" t="s">
        <v>1</v>
      </c>
      <c r="L135" s="223"/>
      <c r="M135" s="224" t="s">
        <v>1</v>
      </c>
      <c r="N135" s="225" t="s">
        <v>41</v>
      </c>
      <c r="O135" s="92"/>
      <c r="P135" s="226">
        <f>O135*H135</f>
        <v>0</v>
      </c>
      <c r="Q135" s="226">
        <v>0</v>
      </c>
      <c r="R135" s="226">
        <f>Q135*H135</f>
        <v>0</v>
      </c>
      <c r="S135" s="226">
        <v>0</v>
      </c>
      <c r="T135" s="227">
        <f>S135*H135</f>
        <v>0</v>
      </c>
      <c r="U135" s="39"/>
      <c r="V135" s="39"/>
      <c r="W135" s="39"/>
      <c r="X135" s="39"/>
      <c r="Y135" s="39"/>
      <c r="Z135" s="39"/>
      <c r="AA135" s="39"/>
      <c r="AB135" s="39"/>
      <c r="AC135" s="39"/>
      <c r="AD135" s="39"/>
      <c r="AE135" s="39"/>
      <c r="AR135" s="228" t="s">
        <v>413</v>
      </c>
      <c r="AT135" s="228" t="s">
        <v>409</v>
      </c>
      <c r="AU135" s="228" t="s">
        <v>76</v>
      </c>
      <c r="AY135" s="18" t="s">
        <v>414</v>
      </c>
      <c r="BE135" s="229">
        <f>IF(N135="základní",J135,0)</f>
        <v>0</v>
      </c>
      <c r="BF135" s="229">
        <f>IF(N135="snížená",J135,0)</f>
        <v>0</v>
      </c>
      <c r="BG135" s="229">
        <f>IF(N135="zákl. přenesená",J135,0)</f>
        <v>0</v>
      </c>
      <c r="BH135" s="229">
        <f>IF(N135="sníž. přenesená",J135,0)</f>
        <v>0</v>
      </c>
      <c r="BI135" s="229">
        <f>IF(N135="nulová",J135,0)</f>
        <v>0</v>
      </c>
      <c r="BJ135" s="18" t="s">
        <v>84</v>
      </c>
      <c r="BK135" s="229">
        <f>ROUND(I135*H135,2)</f>
        <v>0</v>
      </c>
      <c r="BL135" s="18" t="s">
        <v>415</v>
      </c>
      <c r="BM135" s="228" t="s">
        <v>1150</v>
      </c>
    </row>
    <row r="136" s="2" customFormat="1">
      <c r="A136" s="39"/>
      <c r="B136" s="40"/>
      <c r="C136" s="41"/>
      <c r="D136" s="230" t="s">
        <v>417</v>
      </c>
      <c r="E136" s="41"/>
      <c r="F136" s="231" t="s">
        <v>1149</v>
      </c>
      <c r="G136" s="41"/>
      <c r="H136" s="41"/>
      <c r="I136" s="156"/>
      <c r="J136" s="41"/>
      <c r="K136" s="41"/>
      <c r="L136" s="45"/>
      <c r="M136" s="232"/>
      <c r="N136" s="233"/>
      <c r="O136" s="92"/>
      <c r="P136" s="92"/>
      <c r="Q136" s="92"/>
      <c r="R136" s="92"/>
      <c r="S136" s="92"/>
      <c r="T136" s="93"/>
      <c r="U136" s="39"/>
      <c r="V136" s="39"/>
      <c r="W136" s="39"/>
      <c r="X136" s="39"/>
      <c r="Y136" s="39"/>
      <c r="Z136" s="39"/>
      <c r="AA136" s="39"/>
      <c r="AB136" s="39"/>
      <c r="AC136" s="39"/>
      <c r="AD136" s="39"/>
      <c r="AE136" s="39"/>
      <c r="AT136" s="18" t="s">
        <v>417</v>
      </c>
      <c r="AU136" s="18" t="s">
        <v>76</v>
      </c>
    </row>
    <row r="137" s="2" customFormat="1" ht="21.75" customHeight="1">
      <c r="A137" s="39"/>
      <c r="B137" s="40"/>
      <c r="C137" s="216" t="s">
        <v>76</v>
      </c>
      <c r="D137" s="216" t="s">
        <v>409</v>
      </c>
      <c r="E137" s="217" t="s">
        <v>1151</v>
      </c>
      <c r="F137" s="218" t="s">
        <v>1152</v>
      </c>
      <c r="G137" s="219" t="s">
        <v>509</v>
      </c>
      <c r="H137" s="220">
        <v>5</v>
      </c>
      <c r="I137" s="221"/>
      <c r="J137" s="222">
        <f>ROUND(I137*H137,2)</f>
        <v>0</v>
      </c>
      <c r="K137" s="218" t="s">
        <v>1</v>
      </c>
      <c r="L137" s="223"/>
      <c r="M137" s="224" t="s">
        <v>1</v>
      </c>
      <c r="N137" s="225" t="s">
        <v>41</v>
      </c>
      <c r="O137" s="92"/>
      <c r="P137" s="226">
        <f>O137*H137</f>
        <v>0</v>
      </c>
      <c r="Q137" s="226">
        <v>0</v>
      </c>
      <c r="R137" s="226">
        <f>Q137*H137</f>
        <v>0</v>
      </c>
      <c r="S137" s="226">
        <v>0</v>
      </c>
      <c r="T137" s="227">
        <f>S137*H137</f>
        <v>0</v>
      </c>
      <c r="U137" s="39"/>
      <c r="V137" s="39"/>
      <c r="W137" s="39"/>
      <c r="X137" s="39"/>
      <c r="Y137" s="39"/>
      <c r="Z137" s="39"/>
      <c r="AA137" s="39"/>
      <c r="AB137" s="39"/>
      <c r="AC137" s="39"/>
      <c r="AD137" s="39"/>
      <c r="AE137" s="39"/>
      <c r="AR137" s="228" t="s">
        <v>413</v>
      </c>
      <c r="AT137" s="228" t="s">
        <v>409</v>
      </c>
      <c r="AU137" s="228" t="s">
        <v>76</v>
      </c>
      <c r="AY137" s="18" t="s">
        <v>414</v>
      </c>
      <c r="BE137" s="229">
        <f>IF(N137="základní",J137,0)</f>
        <v>0</v>
      </c>
      <c r="BF137" s="229">
        <f>IF(N137="snížená",J137,0)</f>
        <v>0</v>
      </c>
      <c r="BG137" s="229">
        <f>IF(N137="zákl. přenesená",J137,0)</f>
        <v>0</v>
      </c>
      <c r="BH137" s="229">
        <f>IF(N137="sníž. přenesená",J137,0)</f>
        <v>0</v>
      </c>
      <c r="BI137" s="229">
        <f>IF(N137="nulová",J137,0)</f>
        <v>0</v>
      </c>
      <c r="BJ137" s="18" t="s">
        <v>84</v>
      </c>
      <c r="BK137" s="229">
        <f>ROUND(I137*H137,2)</f>
        <v>0</v>
      </c>
      <c r="BL137" s="18" t="s">
        <v>415</v>
      </c>
      <c r="BM137" s="228" t="s">
        <v>1153</v>
      </c>
    </row>
    <row r="138" s="2" customFormat="1">
      <c r="A138" s="39"/>
      <c r="B138" s="40"/>
      <c r="C138" s="41"/>
      <c r="D138" s="230" t="s">
        <v>417</v>
      </c>
      <c r="E138" s="41"/>
      <c r="F138" s="231" t="s">
        <v>1152</v>
      </c>
      <c r="G138" s="41"/>
      <c r="H138" s="41"/>
      <c r="I138" s="156"/>
      <c r="J138" s="41"/>
      <c r="K138" s="41"/>
      <c r="L138" s="45"/>
      <c r="M138" s="232"/>
      <c r="N138" s="233"/>
      <c r="O138" s="92"/>
      <c r="P138" s="92"/>
      <c r="Q138" s="92"/>
      <c r="R138" s="92"/>
      <c r="S138" s="92"/>
      <c r="T138" s="93"/>
      <c r="U138" s="39"/>
      <c r="V138" s="39"/>
      <c r="W138" s="39"/>
      <c r="X138" s="39"/>
      <c r="Y138" s="39"/>
      <c r="Z138" s="39"/>
      <c r="AA138" s="39"/>
      <c r="AB138" s="39"/>
      <c r="AC138" s="39"/>
      <c r="AD138" s="39"/>
      <c r="AE138" s="39"/>
      <c r="AT138" s="18" t="s">
        <v>417</v>
      </c>
      <c r="AU138" s="18" t="s">
        <v>76</v>
      </c>
    </row>
    <row r="139" s="2" customFormat="1" ht="16.5" customHeight="1">
      <c r="A139" s="39"/>
      <c r="B139" s="40"/>
      <c r="C139" s="216" t="s">
        <v>76</v>
      </c>
      <c r="D139" s="216" t="s">
        <v>409</v>
      </c>
      <c r="E139" s="217" t="s">
        <v>1154</v>
      </c>
      <c r="F139" s="218" t="s">
        <v>1155</v>
      </c>
      <c r="G139" s="219" t="s">
        <v>509</v>
      </c>
      <c r="H139" s="220">
        <v>5</v>
      </c>
      <c r="I139" s="221"/>
      <c r="J139" s="222">
        <f>ROUND(I139*H139,2)</f>
        <v>0</v>
      </c>
      <c r="K139" s="218" t="s">
        <v>1</v>
      </c>
      <c r="L139" s="223"/>
      <c r="M139" s="224" t="s">
        <v>1</v>
      </c>
      <c r="N139" s="225" t="s">
        <v>41</v>
      </c>
      <c r="O139" s="92"/>
      <c r="P139" s="226">
        <f>O139*H139</f>
        <v>0</v>
      </c>
      <c r="Q139" s="226">
        <v>0</v>
      </c>
      <c r="R139" s="226">
        <f>Q139*H139</f>
        <v>0</v>
      </c>
      <c r="S139" s="226">
        <v>0</v>
      </c>
      <c r="T139" s="227">
        <f>S139*H139</f>
        <v>0</v>
      </c>
      <c r="U139" s="39"/>
      <c r="V139" s="39"/>
      <c r="W139" s="39"/>
      <c r="X139" s="39"/>
      <c r="Y139" s="39"/>
      <c r="Z139" s="39"/>
      <c r="AA139" s="39"/>
      <c r="AB139" s="39"/>
      <c r="AC139" s="39"/>
      <c r="AD139" s="39"/>
      <c r="AE139" s="39"/>
      <c r="AR139" s="228" t="s">
        <v>413</v>
      </c>
      <c r="AT139" s="228" t="s">
        <v>409</v>
      </c>
      <c r="AU139" s="228" t="s">
        <v>76</v>
      </c>
      <c r="AY139" s="18" t="s">
        <v>414</v>
      </c>
      <c r="BE139" s="229">
        <f>IF(N139="základní",J139,0)</f>
        <v>0</v>
      </c>
      <c r="BF139" s="229">
        <f>IF(N139="snížená",J139,0)</f>
        <v>0</v>
      </c>
      <c r="BG139" s="229">
        <f>IF(N139="zákl. přenesená",J139,0)</f>
        <v>0</v>
      </c>
      <c r="BH139" s="229">
        <f>IF(N139="sníž. přenesená",J139,0)</f>
        <v>0</v>
      </c>
      <c r="BI139" s="229">
        <f>IF(N139="nulová",J139,0)</f>
        <v>0</v>
      </c>
      <c r="BJ139" s="18" t="s">
        <v>84</v>
      </c>
      <c r="BK139" s="229">
        <f>ROUND(I139*H139,2)</f>
        <v>0</v>
      </c>
      <c r="BL139" s="18" t="s">
        <v>415</v>
      </c>
      <c r="BM139" s="228" t="s">
        <v>1156</v>
      </c>
    </row>
    <row r="140" s="2" customFormat="1">
      <c r="A140" s="39"/>
      <c r="B140" s="40"/>
      <c r="C140" s="41"/>
      <c r="D140" s="230" t="s">
        <v>417</v>
      </c>
      <c r="E140" s="41"/>
      <c r="F140" s="231" t="s">
        <v>1155</v>
      </c>
      <c r="G140" s="41"/>
      <c r="H140" s="41"/>
      <c r="I140" s="156"/>
      <c r="J140" s="41"/>
      <c r="K140" s="41"/>
      <c r="L140" s="45"/>
      <c r="M140" s="232"/>
      <c r="N140" s="233"/>
      <c r="O140" s="92"/>
      <c r="P140" s="92"/>
      <c r="Q140" s="92"/>
      <c r="R140" s="92"/>
      <c r="S140" s="92"/>
      <c r="T140" s="93"/>
      <c r="U140" s="39"/>
      <c r="V140" s="39"/>
      <c r="W140" s="39"/>
      <c r="X140" s="39"/>
      <c r="Y140" s="39"/>
      <c r="Z140" s="39"/>
      <c r="AA140" s="39"/>
      <c r="AB140" s="39"/>
      <c r="AC140" s="39"/>
      <c r="AD140" s="39"/>
      <c r="AE140" s="39"/>
      <c r="AT140" s="18" t="s">
        <v>417</v>
      </c>
      <c r="AU140" s="18" t="s">
        <v>76</v>
      </c>
    </row>
    <row r="141" s="2" customFormat="1" ht="16.5" customHeight="1">
      <c r="A141" s="39"/>
      <c r="B141" s="40"/>
      <c r="C141" s="216" t="s">
        <v>76</v>
      </c>
      <c r="D141" s="216" t="s">
        <v>409</v>
      </c>
      <c r="E141" s="217" t="s">
        <v>1157</v>
      </c>
      <c r="F141" s="218" t="s">
        <v>1158</v>
      </c>
      <c r="G141" s="219" t="s">
        <v>509</v>
      </c>
      <c r="H141" s="220">
        <v>5</v>
      </c>
      <c r="I141" s="221"/>
      <c r="J141" s="222">
        <f>ROUND(I141*H141,2)</f>
        <v>0</v>
      </c>
      <c r="K141" s="218" t="s">
        <v>1</v>
      </c>
      <c r="L141" s="223"/>
      <c r="M141" s="224" t="s">
        <v>1</v>
      </c>
      <c r="N141" s="225" t="s">
        <v>41</v>
      </c>
      <c r="O141" s="92"/>
      <c r="P141" s="226">
        <f>O141*H141</f>
        <v>0</v>
      </c>
      <c r="Q141" s="226">
        <v>0</v>
      </c>
      <c r="R141" s="226">
        <f>Q141*H141</f>
        <v>0</v>
      </c>
      <c r="S141" s="226">
        <v>0</v>
      </c>
      <c r="T141" s="227">
        <f>S141*H141</f>
        <v>0</v>
      </c>
      <c r="U141" s="39"/>
      <c r="V141" s="39"/>
      <c r="W141" s="39"/>
      <c r="X141" s="39"/>
      <c r="Y141" s="39"/>
      <c r="Z141" s="39"/>
      <c r="AA141" s="39"/>
      <c r="AB141" s="39"/>
      <c r="AC141" s="39"/>
      <c r="AD141" s="39"/>
      <c r="AE141" s="39"/>
      <c r="AR141" s="228" t="s">
        <v>413</v>
      </c>
      <c r="AT141" s="228" t="s">
        <v>409</v>
      </c>
      <c r="AU141" s="228" t="s">
        <v>76</v>
      </c>
      <c r="AY141" s="18" t="s">
        <v>414</v>
      </c>
      <c r="BE141" s="229">
        <f>IF(N141="základní",J141,0)</f>
        <v>0</v>
      </c>
      <c r="BF141" s="229">
        <f>IF(N141="snížená",J141,0)</f>
        <v>0</v>
      </c>
      <c r="BG141" s="229">
        <f>IF(N141="zákl. přenesená",J141,0)</f>
        <v>0</v>
      </c>
      <c r="BH141" s="229">
        <f>IF(N141="sníž. přenesená",J141,0)</f>
        <v>0</v>
      </c>
      <c r="BI141" s="229">
        <f>IF(N141="nulová",J141,0)</f>
        <v>0</v>
      </c>
      <c r="BJ141" s="18" t="s">
        <v>84</v>
      </c>
      <c r="BK141" s="229">
        <f>ROUND(I141*H141,2)</f>
        <v>0</v>
      </c>
      <c r="BL141" s="18" t="s">
        <v>415</v>
      </c>
      <c r="BM141" s="228" t="s">
        <v>1159</v>
      </c>
    </row>
    <row r="142" s="2" customFormat="1">
      <c r="A142" s="39"/>
      <c r="B142" s="40"/>
      <c r="C142" s="41"/>
      <c r="D142" s="230" t="s">
        <v>417</v>
      </c>
      <c r="E142" s="41"/>
      <c r="F142" s="231" t="s">
        <v>1158</v>
      </c>
      <c r="G142" s="41"/>
      <c r="H142" s="41"/>
      <c r="I142" s="156"/>
      <c r="J142" s="41"/>
      <c r="K142" s="41"/>
      <c r="L142" s="45"/>
      <c r="M142" s="232"/>
      <c r="N142" s="233"/>
      <c r="O142" s="92"/>
      <c r="P142" s="92"/>
      <c r="Q142" s="92"/>
      <c r="R142" s="92"/>
      <c r="S142" s="92"/>
      <c r="T142" s="93"/>
      <c r="U142" s="39"/>
      <c r="V142" s="39"/>
      <c r="W142" s="39"/>
      <c r="X142" s="39"/>
      <c r="Y142" s="39"/>
      <c r="Z142" s="39"/>
      <c r="AA142" s="39"/>
      <c r="AB142" s="39"/>
      <c r="AC142" s="39"/>
      <c r="AD142" s="39"/>
      <c r="AE142" s="39"/>
      <c r="AT142" s="18" t="s">
        <v>417</v>
      </c>
      <c r="AU142" s="18" t="s">
        <v>76</v>
      </c>
    </row>
    <row r="143" s="2" customFormat="1" ht="21.75" customHeight="1">
      <c r="A143" s="39"/>
      <c r="B143" s="40"/>
      <c r="C143" s="216" t="s">
        <v>76</v>
      </c>
      <c r="D143" s="216" t="s">
        <v>409</v>
      </c>
      <c r="E143" s="217" t="s">
        <v>1160</v>
      </c>
      <c r="F143" s="218" t="s">
        <v>1161</v>
      </c>
      <c r="G143" s="219" t="s">
        <v>509</v>
      </c>
      <c r="H143" s="220">
        <v>5</v>
      </c>
      <c r="I143" s="221"/>
      <c r="J143" s="222">
        <f>ROUND(I143*H143,2)</f>
        <v>0</v>
      </c>
      <c r="K143" s="218" t="s">
        <v>1</v>
      </c>
      <c r="L143" s="223"/>
      <c r="M143" s="224" t="s">
        <v>1</v>
      </c>
      <c r="N143" s="225" t="s">
        <v>41</v>
      </c>
      <c r="O143" s="92"/>
      <c r="P143" s="226">
        <f>O143*H143</f>
        <v>0</v>
      </c>
      <c r="Q143" s="226">
        <v>0</v>
      </c>
      <c r="R143" s="226">
        <f>Q143*H143</f>
        <v>0</v>
      </c>
      <c r="S143" s="226">
        <v>0</v>
      </c>
      <c r="T143" s="227">
        <f>S143*H143</f>
        <v>0</v>
      </c>
      <c r="U143" s="39"/>
      <c r="V143" s="39"/>
      <c r="W143" s="39"/>
      <c r="X143" s="39"/>
      <c r="Y143" s="39"/>
      <c r="Z143" s="39"/>
      <c r="AA143" s="39"/>
      <c r="AB143" s="39"/>
      <c r="AC143" s="39"/>
      <c r="AD143" s="39"/>
      <c r="AE143" s="39"/>
      <c r="AR143" s="228" t="s">
        <v>413</v>
      </c>
      <c r="AT143" s="228" t="s">
        <v>409</v>
      </c>
      <c r="AU143" s="228" t="s">
        <v>76</v>
      </c>
      <c r="AY143" s="18" t="s">
        <v>414</v>
      </c>
      <c r="BE143" s="229">
        <f>IF(N143="základní",J143,0)</f>
        <v>0</v>
      </c>
      <c r="BF143" s="229">
        <f>IF(N143="snížená",J143,0)</f>
        <v>0</v>
      </c>
      <c r="BG143" s="229">
        <f>IF(N143="zákl. přenesená",J143,0)</f>
        <v>0</v>
      </c>
      <c r="BH143" s="229">
        <f>IF(N143="sníž. přenesená",J143,0)</f>
        <v>0</v>
      </c>
      <c r="BI143" s="229">
        <f>IF(N143="nulová",J143,0)</f>
        <v>0</v>
      </c>
      <c r="BJ143" s="18" t="s">
        <v>84</v>
      </c>
      <c r="BK143" s="229">
        <f>ROUND(I143*H143,2)</f>
        <v>0</v>
      </c>
      <c r="BL143" s="18" t="s">
        <v>415</v>
      </c>
      <c r="BM143" s="228" t="s">
        <v>1162</v>
      </c>
    </row>
    <row r="144" s="2" customFormat="1">
      <c r="A144" s="39"/>
      <c r="B144" s="40"/>
      <c r="C144" s="41"/>
      <c r="D144" s="230" t="s">
        <v>417</v>
      </c>
      <c r="E144" s="41"/>
      <c r="F144" s="231" t="s">
        <v>1161</v>
      </c>
      <c r="G144" s="41"/>
      <c r="H144" s="41"/>
      <c r="I144" s="156"/>
      <c r="J144" s="41"/>
      <c r="K144" s="41"/>
      <c r="L144" s="45"/>
      <c r="M144" s="232"/>
      <c r="N144" s="233"/>
      <c r="O144" s="92"/>
      <c r="P144" s="92"/>
      <c r="Q144" s="92"/>
      <c r="R144" s="92"/>
      <c r="S144" s="92"/>
      <c r="T144" s="93"/>
      <c r="U144" s="39"/>
      <c r="V144" s="39"/>
      <c r="W144" s="39"/>
      <c r="X144" s="39"/>
      <c r="Y144" s="39"/>
      <c r="Z144" s="39"/>
      <c r="AA144" s="39"/>
      <c r="AB144" s="39"/>
      <c r="AC144" s="39"/>
      <c r="AD144" s="39"/>
      <c r="AE144" s="39"/>
      <c r="AT144" s="18" t="s">
        <v>417</v>
      </c>
      <c r="AU144" s="18" t="s">
        <v>76</v>
      </c>
    </row>
    <row r="145" s="2" customFormat="1" ht="21.75" customHeight="1">
      <c r="A145" s="39"/>
      <c r="B145" s="40"/>
      <c r="C145" s="216" t="s">
        <v>76</v>
      </c>
      <c r="D145" s="216" t="s">
        <v>409</v>
      </c>
      <c r="E145" s="217" t="s">
        <v>1163</v>
      </c>
      <c r="F145" s="218" t="s">
        <v>1164</v>
      </c>
      <c r="G145" s="219" t="s">
        <v>509</v>
      </c>
      <c r="H145" s="220">
        <v>1</v>
      </c>
      <c r="I145" s="221"/>
      <c r="J145" s="222">
        <f>ROUND(I145*H145,2)</f>
        <v>0</v>
      </c>
      <c r="K145" s="218" t="s">
        <v>1</v>
      </c>
      <c r="L145" s="223"/>
      <c r="M145" s="224" t="s">
        <v>1</v>
      </c>
      <c r="N145" s="225" t="s">
        <v>41</v>
      </c>
      <c r="O145" s="92"/>
      <c r="P145" s="226">
        <f>O145*H145</f>
        <v>0</v>
      </c>
      <c r="Q145" s="226">
        <v>0</v>
      </c>
      <c r="R145" s="226">
        <f>Q145*H145</f>
        <v>0</v>
      </c>
      <c r="S145" s="226">
        <v>0</v>
      </c>
      <c r="T145" s="227">
        <f>S145*H145</f>
        <v>0</v>
      </c>
      <c r="U145" s="39"/>
      <c r="V145" s="39"/>
      <c r="W145" s="39"/>
      <c r="X145" s="39"/>
      <c r="Y145" s="39"/>
      <c r="Z145" s="39"/>
      <c r="AA145" s="39"/>
      <c r="AB145" s="39"/>
      <c r="AC145" s="39"/>
      <c r="AD145" s="39"/>
      <c r="AE145" s="39"/>
      <c r="AR145" s="228" t="s">
        <v>413</v>
      </c>
      <c r="AT145" s="228" t="s">
        <v>409</v>
      </c>
      <c r="AU145" s="228" t="s">
        <v>76</v>
      </c>
      <c r="AY145" s="18" t="s">
        <v>414</v>
      </c>
      <c r="BE145" s="229">
        <f>IF(N145="základní",J145,0)</f>
        <v>0</v>
      </c>
      <c r="BF145" s="229">
        <f>IF(N145="snížená",J145,0)</f>
        <v>0</v>
      </c>
      <c r="BG145" s="229">
        <f>IF(N145="zákl. přenesená",J145,0)</f>
        <v>0</v>
      </c>
      <c r="BH145" s="229">
        <f>IF(N145="sníž. přenesená",J145,0)</f>
        <v>0</v>
      </c>
      <c r="BI145" s="229">
        <f>IF(N145="nulová",J145,0)</f>
        <v>0</v>
      </c>
      <c r="BJ145" s="18" t="s">
        <v>84</v>
      </c>
      <c r="BK145" s="229">
        <f>ROUND(I145*H145,2)</f>
        <v>0</v>
      </c>
      <c r="BL145" s="18" t="s">
        <v>415</v>
      </c>
      <c r="BM145" s="228" t="s">
        <v>1165</v>
      </c>
    </row>
    <row r="146" s="2" customFormat="1">
      <c r="A146" s="39"/>
      <c r="B146" s="40"/>
      <c r="C146" s="41"/>
      <c r="D146" s="230" t="s">
        <v>417</v>
      </c>
      <c r="E146" s="41"/>
      <c r="F146" s="231" t="s">
        <v>1164</v>
      </c>
      <c r="G146" s="41"/>
      <c r="H146" s="41"/>
      <c r="I146" s="156"/>
      <c r="J146" s="41"/>
      <c r="K146" s="41"/>
      <c r="L146" s="45"/>
      <c r="M146" s="232"/>
      <c r="N146" s="233"/>
      <c r="O146" s="92"/>
      <c r="P146" s="92"/>
      <c r="Q146" s="92"/>
      <c r="R146" s="92"/>
      <c r="S146" s="92"/>
      <c r="T146" s="93"/>
      <c r="U146" s="39"/>
      <c r="V146" s="39"/>
      <c r="W146" s="39"/>
      <c r="X146" s="39"/>
      <c r="Y146" s="39"/>
      <c r="Z146" s="39"/>
      <c r="AA146" s="39"/>
      <c r="AB146" s="39"/>
      <c r="AC146" s="39"/>
      <c r="AD146" s="39"/>
      <c r="AE146" s="39"/>
      <c r="AT146" s="18" t="s">
        <v>417</v>
      </c>
      <c r="AU146" s="18" t="s">
        <v>76</v>
      </c>
    </row>
    <row r="147" s="2" customFormat="1" ht="21.75" customHeight="1">
      <c r="A147" s="39"/>
      <c r="B147" s="40"/>
      <c r="C147" s="216" t="s">
        <v>76</v>
      </c>
      <c r="D147" s="216" t="s">
        <v>409</v>
      </c>
      <c r="E147" s="217" t="s">
        <v>1166</v>
      </c>
      <c r="F147" s="218" t="s">
        <v>1167</v>
      </c>
      <c r="G147" s="219" t="s">
        <v>509</v>
      </c>
      <c r="H147" s="220">
        <v>1</v>
      </c>
      <c r="I147" s="221"/>
      <c r="J147" s="222">
        <f>ROUND(I147*H147,2)</f>
        <v>0</v>
      </c>
      <c r="K147" s="218" t="s">
        <v>1</v>
      </c>
      <c r="L147" s="223"/>
      <c r="M147" s="224" t="s">
        <v>1</v>
      </c>
      <c r="N147" s="225" t="s">
        <v>41</v>
      </c>
      <c r="O147" s="92"/>
      <c r="P147" s="226">
        <f>O147*H147</f>
        <v>0</v>
      </c>
      <c r="Q147" s="226">
        <v>0</v>
      </c>
      <c r="R147" s="226">
        <f>Q147*H147</f>
        <v>0</v>
      </c>
      <c r="S147" s="226">
        <v>0</v>
      </c>
      <c r="T147" s="227">
        <f>S147*H147</f>
        <v>0</v>
      </c>
      <c r="U147" s="39"/>
      <c r="V147" s="39"/>
      <c r="W147" s="39"/>
      <c r="X147" s="39"/>
      <c r="Y147" s="39"/>
      <c r="Z147" s="39"/>
      <c r="AA147" s="39"/>
      <c r="AB147" s="39"/>
      <c r="AC147" s="39"/>
      <c r="AD147" s="39"/>
      <c r="AE147" s="39"/>
      <c r="AR147" s="228" t="s">
        <v>413</v>
      </c>
      <c r="AT147" s="228" t="s">
        <v>409</v>
      </c>
      <c r="AU147" s="228" t="s">
        <v>76</v>
      </c>
      <c r="AY147" s="18" t="s">
        <v>414</v>
      </c>
      <c r="BE147" s="229">
        <f>IF(N147="základní",J147,0)</f>
        <v>0</v>
      </c>
      <c r="BF147" s="229">
        <f>IF(N147="snížená",J147,0)</f>
        <v>0</v>
      </c>
      <c r="BG147" s="229">
        <f>IF(N147="zákl. přenesená",J147,0)</f>
        <v>0</v>
      </c>
      <c r="BH147" s="229">
        <f>IF(N147="sníž. přenesená",J147,0)</f>
        <v>0</v>
      </c>
      <c r="BI147" s="229">
        <f>IF(N147="nulová",J147,0)</f>
        <v>0</v>
      </c>
      <c r="BJ147" s="18" t="s">
        <v>84</v>
      </c>
      <c r="BK147" s="229">
        <f>ROUND(I147*H147,2)</f>
        <v>0</v>
      </c>
      <c r="BL147" s="18" t="s">
        <v>415</v>
      </c>
      <c r="BM147" s="228" t="s">
        <v>1168</v>
      </c>
    </row>
    <row r="148" s="2" customFormat="1">
      <c r="A148" s="39"/>
      <c r="B148" s="40"/>
      <c r="C148" s="41"/>
      <c r="D148" s="230" t="s">
        <v>417</v>
      </c>
      <c r="E148" s="41"/>
      <c r="F148" s="231" t="s">
        <v>1167</v>
      </c>
      <c r="G148" s="41"/>
      <c r="H148" s="41"/>
      <c r="I148" s="156"/>
      <c r="J148" s="41"/>
      <c r="K148" s="41"/>
      <c r="L148" s="45"/>
      <c r="M148" s="232"/>
      <c r="N148" s="233"/>
      <c r="O148" s="92"/>
      <c r="P148" s="92"/>
      <c r="Q148" s="92"/>
      <c r="R148" s="92"/>
      <c r="S148" s="92"/>
      <c r="T148" s="93"/>
      <c r="U148" s="39"/>
      <c r="V148" s="39"/>
      <c r="W148" s="39"/>
      <c r="X148" s="39"/>
      <c r="Y148" s="39"/>
      <c r="Z148" s="39"/>
      <c r="AA148" s="39"/>
      <c r="AB148" s="39"/>
      <c r="AC148" s="39"/>
      <c r="AD148" s="39"/>
      <c r="AE148" s="39"/>
      <c r="AT148" s="18" t="s">
        <v>417</v>
      </c>
      <c r="AU148" s="18" t="s">
        <v>76</v>
      </c>
    </row>
    <row r="149" s="2" customFormat="1" ht="21.75" customHeight="1">
      <c r="A149" s="39"/>
      <c r="B149" s="40"/>
      <c r="C149" s="216" t="s">
        <v>76</v>
      </c>
      <c r="D149" s="216" t="s">
        <v>409</v>
      </c>
      <c r="E149" s="217" t="s">
        <v>1169</v>
      </c>
      <c r="F149" s="218" t="s">
        <v>1170</v>
      </c>
      <c r="G149" s="219" t="s">
        <v>509</v>
      </c>
      <c r="H149" s="220">
        <v>2</v>
      </c>
      <c r="I149" s="221"/>
      <c r="J149" s="222">
        <f>ROUND(I149*H149,2)</f>
        <v>0</v>
      </c>
      <c r="K149" s="218" t="s">
        <v>1</v>
      </c>
      <c r="L149" s="223"/>
      <c r="M149" s="224" t="s">
        <v>1</v>
      </c>
      <c r="N149" s="225" t="s">
        <v>41</v>
      </c>
      <c r="O149" s="92"/>
      <c r="P149" s="226">
        <f>O149*H149</f>
        <v>0</v>
      </c>
      <c r="Q149" s="226">
        <v>0</v>
      </c>
      <c r="R149" s="226">
        <f>Q149*H149</f>
        <v>0</v>
      </c>
      <c r="S149" s="226">
        <v>0</v>
      </c>
      <c r="T149" s="227">
        <f>S149*H149</f>
        <v>0</v>
      </c>
      <c r="U149" s="39"/>
      <c r="V149" s="39"/>
      <c r="W149" s="39"/>
      <c r="X149" s="39"/>
      <c r="Y149" s="39"/>
      <c r="Z149" s="39"/>
      <c r="AA149" s="39"/>
      <c r="AB149" s="39"/>
      <c r="AC149" s="39"/>
      <c r="AD149" s="39"/>
      <c r="AE149" s="39"/>
      <c r="AR149" s="228" t="s">
        <v>413</v>
      </c>
      <c r="AT149" s="228" t="s">
        <v>409</v>
      </c>
      <c r="AU149" s="228" t="s">
        <v>76</v>
      </c>
      <c r="AY149" s="18" t="s">
        <v>414</v>
      </c>
      <c r="BE149" s="229">
        <f>IF(N149="základní",J149,0)</f>
        <v>0</v>
      </c>
      <c r="BF149" s="229">
        <f>IF(N149="snížená",J149,0)</f>
        <v>0</v>
      </c>
      <c r="BG149" s="229">
        <f>IF(N149="zákl. přenesená",J149,0)</f>
        <v>0</v>
      </c>
      <c r="BH149" s="229">
        <f>IF(N149="sníž. přenesená",J149,0)</f>
        <v>0</v>
      </c>
      <c r="BI149" s="229">
        <f>IF(N149="nulová",J149,0)</f>
        <v>0</v>
      </c>
      <c r="BJ149" s="18" t="s">
        <v>84</v>
      </c>
      <c r="BK149" s="229">
        <f>ROUND(I149*H149,2)</f>
        <v>0</v>
      </c>
      <c r="BL149" s="18" t="s">
        <v>415</v>
      </c>
      <c r="BM149" s="228" t="s">
        <v>1171</v>
      </c>
    </row>
    <row r="150" s="2" customFormat="1">
      <c r="A150" s="39"/>
      <c r="B150" s="40"/>
      <c r="C150" s="41"/>
      <c r="D150" s="230" t="s">
        <v>417</v>
      </c>
      <c r="E150" s="41"/>
      <c r="F150" s="231" t="s">
        <v>1170</v>
      </c>
      <c r="G150" s="41"/>
      <c r="H150" s="41"/>
      <c r="I150" s="156"/>
      <c r="J150" s="41"/>
      <c r="K150" s="41"/>
      <c r="L150" s="45"/>
      <c r="M150" s="232"/>
      <c r="N150" s="233"/>
      <c r="O150" s="92"/>
      <c r="P150" s="92"/>
      <c r="Q150" s="92"/>
      <c r="R150" s="92"/>
      <c r="S150" s="92"/>
      <c r="T150" s="93"/>
      <c r="U150" s="39"/>
      <c r="V150" s="39"/>
      <c r="W150" s="39"/>
      <c r="X150" s="39"/>
      <c r="Y150" s="39"/>
      <c r="Z150" s="39"/>
      <c r="AA150" s="39"/>
      <c r="AB150" s="39"/>
      <c r="AC150" s="39"/>
      <c r="AD150" s="39"/>
      <c r="AE150" s="39"/>
      <c r="AT150" s="18" t="s">
        <v>417</v>
      </c>
      <c r="AU150" s="18" t="s">
        <v>76</v>
      </c>
    </row>
    <row r="151" s="2" customFormat="1" ht="21.75" customHeight="1">
      <c r="A151" s="39"/>
      <c r="B151" s="40"/>
      <c r="C151" s="216" t="s">
        <v>76</v>
      </c>
      <c r="D151" s="216" t="s">
        <v>409</v>
      </c>
      <c r="E151" s="217" t="s">
        <v>1172</v>
      </c>
      <c r="F151" s="218" t="s">
        <v>1173</v>
      </c>
      <c r="G151" s="219" t="s">
        <v>509</v>
      </c>
      <c r="H151" s="220">
        <v>42</v>
      </c>
      <c r="I151" s="221"/>
      <c r="J151" s="222">
        <f>ROUND(I151*H151,2)</f>
        <v>0</v>
      </c>
      <c r="K151" s="218" t="s">
        <v>1</v>
      </c>
      <c r="L151" s="223"/>
      <c r="M151" s="224" t="s">
        <v>1</v>
      </c>
      <c r="N151" s="225" t="s">
        <v>41</v>
      </c>
      <c r="O151" s="92"/>
      <c r="P151" s="226">
        <f>O151*H151</f>
        <v>0</v>
      </c>
      <c r="Q151" s="226">
        <v>0</v>
      </c>
      <c r="R151" s="226">
        <f>Q151*H151</f>
        <v>0</v>
      </c>
      <c r="S151" s="226">
        <v>0</v>
      </c>
      <c r="T151" s="227">
        <f>S151*H151</f>
        <v>0</v>
      </c>
      <c r="U151" s="39"/>
      <c r="V151" s="39"/>
      <c r="W151" s="39"/>
      <c r="X151" s="39"/>
      <c r="Y151" s="39"/>
      <c r="Z151" s="39"/>
      <c r="AA151" s="39"/>
      <c r="AB151" s="39"/>
      <c r="AC151" s="39"/>
      <c r="AD151" s="39"/>
      <c r="AE151" s="39"/>
      <c r="AR151" s="228" t="s">
        <v>413</v>
      </c>
      <c r="AT151" s="228" t="s">
        <v>409</v>
      </c>
      <c r="AU151" s="228" t="s">
        <v>76</v>
      </c>
      <c r="AY151" s="18" t="s">
        <v>414</v>
      </c>
      <c r="BE151" s="229">
        <f>IF(N151="základní",J151,0)</f>
        <v>0</v>
      </c>
      <c r="BF151" s="229">
        <f>IF(N151="snížená",J151,0)</f>
        <v>0</v>
      </c>
      <c r="BG151" s="229">
        <f>IF(N151="zákl. přenesená",J151,0)</f>
        <v>0</v>
      </c>
      <c r="BH151" s="229">
        <f>IF(N151="sníž. přenesená",J151,0)</f>
        <v>0</v>
      </c>
      <c r="BI151" s="229">
        <f>IF(N151="nulová",J151,0)</f>
        <v>0</v>
      </c>
      <c r="BJ151" s="18" t="s">
        <v>84</v>
      </c>
      <c r="BK151" s="229">
        <f>ROUND(I151*H151,2)</f>
        <v>0</v>
      </c>
      <c r="BL151" s="18" t="s">
        <v>415</v>
      </c>
      <c r="BM151" s="228" t="s">
        <v>1174</v>
      </c>
    </row>
    <row r="152" s="2" customFormat="1">
      <c r="A152" s="39"/>
      <c r="B152" s="40"/>
      <c r="C152" s="41"/>
      <c r="D152" s="230" t="s">
        <v>417</v>
      </c>
      <c r="E152" s="41"/>
      <c r="F152" s="231" t="s">
        <v>1173</v>
      </c>
      <c r="G152" s="41"/>
      <c r="H152" s="41"/>
      <c r="I152" s="156"/>
      <c r="J152" s="41"/>
      <c r="K152" s="41"/>
      <c r="L152" s="45"/>
      <c r="M152" s="232"/>
      <c r="N152" s="233"/>
      <c r="O152" s="92"/>
      <c r="P152" s="92"/>
      <c r="Q152" s="92"/>
      <c r="R152" s="92"/>
      <c r="S152" s="92"/>
      <c r="T152" s="93"/>
      <c r="U152" s="39"/>
      <c r="V152" s="39"/>
      <c r="W152" s="39"/>
      <c r="X152" s="39"/>
      <c r="Y152" s="39"/>
      <c r="Z152" s="39"/>
      <c r="AA152" s="39"/>
      <c r="AB152" s="39"/>
      <c r="AC152" s="39"/>
      <c r="AD152" s="39"/>
      <c r="AE152" s="39"/>
      <c r="AT152" s="18" t="s">
        <v>417</v>
      </c>
      <c r="AU152" s="18" t="s">
        <v>76</v>
      </c>
    </row>
    <row r="153" s="2" customFormat="1" ht="21.75" customHeight="1">
      <c r="A153" s="39"/>
      <c r="B153" s="40"/>
      <c r="C153" s="216" t="s">
        <v>76</v>
      </c>
      <c r="D153" s="216" t="s">
        <v>409</v>
      </c>
      <c r="E153" s="217" t="s">
        <v>1175</v>
      </c>
      <c r="F153" s="218" t="s">
        <v>1176</v>
      </c>
      <c r="G153" s="219" t="s">
        <v>509</v>
      </c>
      <c r="H153" s="220">
        <v>8</v>
      </c>
      <c r="I153" s="221"/>
      <c r="J153" s="222">
        <f>ROUND(I153*H153,2)</f>
        <v>0</v>
      </c>
      <c r="K153" s="218" t="s">
        <v>1</v>
      </c>
      <c r="L153" s="223"/>
      <c r="M153" s="224" t="s">
        <v>1</v>
      </c>
      <c r="N153" s="225" t="s">
        <v>41</v>
      </c>
      <c r="O153" s="92"/>
      <c r="P153" s="226">
        <f>O153*H153</f>
        <v>0</v>
      </c>
      <c r="Q153" s="226">
        <v>0</v>
      </c>
      <c r="R153" s="226">
        <f>Q153*H153</f>
        <v>0</v>
      </c>
      <c r="S153" s="226">
        <v>0</v>
      </c>
      <c r="T153" s="227">
        <f>S153*H153</f>
        <v>0</v>
      </c>
      <c r="U153" s="39"/>
      <c r="V153" s="39"/>
      <c r="W153" s="39"/>
      <c r="X153" s="39"/>
      <c r="Y153" s="39"/>
      <c r="Z153" s="39"/>
      <c r="AA153" s="39"/>
      <c r="AB153" s="39"/>
      <c r="AC153" s="39"/>
      <c r="AD153" s="39"/>
      <c r="AE153" s="39"/>
      <c r="AR153" s="228" t="s">
        <v>413</v>
      </c>
      <c r="AT153" s="228" t="s">
        <v>409</v>
      </c>
      <c r="AU153" s="228" t="s">
        <v>76</v>
      </c>
      <c r="AY153" s="18" t="s">
        <v>414</v>
      </c>
      <c r="BE153" s="229">
        <f>IF(N153="základní",J153,0)</f>
        <v>0</v>
      </c>
      <c r="BF153" s="229">
        <f>IF(N153="snížená",J153,0)</f>
        <v>0</v>
      </c>
      <c r="BG153" s="229">
        <f>IF(N153="zákl. přenesená",J153,0)</f>
        <v>0</v>
      </c>
      <c r="BH153" s="229">
        <f>IF(N153="sníž. přenesená",J153,0)</f>
        <v>0</v>
      </c>
      <c r="BI153" s="229">
        <f>IF(N153="nulová",J153,0)</f>
        <v>0</v>
      </c>
      <c r="BJ153" s="18" t="s">
        <v>84</v>
      </c>
      <c r="BK153" s="229">
        <f>ROUND(I153*H153,2)</f>
        <v>0</v>
      </c>
      <c r="BL153" s="18" t="s">
        <v>415</v>
      </c>
      <c r="BM153" s="228" t="s">
        <v>1177</v>
      </c>
    </row>
    <row r="154" s="2" customFormat="1">
      <c r="A154" s="39"/>
      <c r="B154" s="40"/>
      <c r="C154" s="41"/>
      <c r="D154" s="230" t="s">
        <v>417</v>
      </c>
      <c r="E154" s="41"/>
      <c r="F154" s="231" t="s">
        <v>1176</v>
      </c>
      <c r="G154" s="41"/>
      <c r="H154" s="41"/>
      <c r="I154" s="156"/>
      <c r="J154" s="41"/>
      <c r="K154" s="41"/>
      <c r="L154" s="45"/>
      <c r="M154" s="232"/>
      <c r="N154" s="233"/>
      <c r="O154" s="92"/>
      <c r="P154" s="92"/>
      <c r="Q154" s="92"/>
      <c r="R154" s="92"/>
      <c r="S154" s="92"/>
      <c r="T154" s="93"/>
      <c r="U154" s="39"/>
      <c r="V154" s="39"/>
      <c r="W154" s="39"/>
      <c r="X154" s="39"/>
      <c r="Y154" s="39"/>
      <c r="Z154" s="39"/>
      <c r="AA154" s="39"/>
      <c r="AB154" s="39"/>
      <c r="AC154" s="39"/>
      <c r="AD154" s="39"/>
      <c r="AE154" s="39"/>
      <c r="AT154" s="18" t="s">
        <v>417</v>
      </c>
      <c r="AU154" s="18" t="s">
        <v>76</v>
      </c>
    </row>
    <row r="155" s="2" customFormat="1" ht="21.75" customHeight="1">
      <c r="A155" s="39"/>
      <c r="B155" s="40"/>
      <c r="C155" s="216" t="s">
        <v>76</v>
      </c>
      <c r="D155" s="216" t="s">
        <v>409</v>
      </c>
      <c r="E155" s="217" t="s">
        <v>1178</v>
      </c>
      <c r="F155" s="218" t="s">
        <v>1179</v>
      </c>
      <c r="G155" s="219" t="s">
        <v>509</v>
      </c>
      <c r="H155" s="220">
        <v>8</v>
      </c>
      <c r="I155" s="221"/>
      <c r="J155" s="222">
        <f>ROUND(I155*H155,2)</f>
        <v>0</v>
      </c>
      <c r="K155" s="218" t="s">
        <v>1</v>
      </c>
      <c r="L155" s="223"/>
      <c r="M155" s="224" t="s">
        <v>1</v>
      </c>
      <c r="N155" s="225" t="s">
        <v>41</v>
      </c>
      <c r="O155" s="92"/>
      <c r="P155" s="226">
        <f>O155*H155</f>
        <v>0</v>
      </c>
      <c r="Q155" s="226">
        <v>0</v>
      </c>
      <c r="R155" s="226">
        <f>Q155*H155</f>
        <v>0</v>
      </c>
      <c r="S155" s="226">
        <v>0</v>
      </c>
      <c r="T155" s="227">
        <f>S155*H155</f>
        <v>0</v>
      </c>
      <c r="U155" s="39"/>
      <c r="V155" s="39"/>
      <c r="W155" s="39"/>
      <c r="X155" s="39"/>
      <c r="Y155" s="39"/>
      <c r="Z155" s="39"/>
      <c r="AA155" s="39"/>
      <c r="AB155" s="39"/>
      <c r="AC155" s="39"/>
      <c r="AD155" s="39"/>
      <c r="AE155" s="39"/>
      <c r="AR155" s="228" t="s">
        <v>413</v>
      </c>
      <c r="AT155" s="228" t="s">
        <v>409</v>
      </c>
      <c r="AU155" s="228" t="s">
        <v>76</v>
      </c>
      <c r="AY155" s="18" t="s">
        <v>414</v>
      </c>
      <c r="BE155" s="229">
        <f>IF(N155="základní",J155,0)</f>
        <v>0</v>
      </c>
      <c r="BF155" s="229">
        <f>IF(N155="snížená",J155,0)</f>
        <v>0</v>
      </c>
      <c r="BG155" s="229">
        <f>IF(N155="zákl. přenesená",J155,0)</f>
        <v>0</v>
      </c>
      <c r="BH155" s="229">
        <f>IF(N155="sníž. přenesená",J155,0)</f>
        <v>0</v>
      </c>
      <c r="BI155" s="229">
        <f>IF(N155="nulová",J155,0)</f>
        <v>0</v>
      </c>
      <c r="BJ155" s="18" t="s">
        <v>84</v>
      </c>
      <c r="BK155" s="229">
        <f>ROUND(I155*H155,2)</f>
        <v>0</v>
      </c>
      <c r="BL155" s="18" t="s">
        <v>415</v>
      </c>
      <c r="BM155" s="228" t="s">
        <v>1180</v>
      </c>
    </row>
    <row r="156" s="2" customFormat="1">
      <c r="A156" s="39"/>
      <c r="B156" s="40"/>
      <c r="C156" s="41"/>
      <c r="D156" s="230" t="s">
        <v>417</v>
      </c>
      <c r="E156" s="41"/>
      <c r="F156" s="231" t="s">
        <v>1179</v>
      </c>
      <c r="G156" s="41"/>
      <c r="H156" s="41"/>
      <c r="I156" s="156"/>
      <c r="J156" s="41"/>
      <c r="K156" s="41"/>
      <c r="L156" s="45"/>
      <c r="M156" s="232"/>
      <c r="N156" s="233"/>
      <c r="O156" s="92"/>
      <c r="P156" s="92"/>
      <c r="Q156" s="92"/>
      <c r="R156" s="92"/>
      <c r="S156" s="92"/>
      <c r="T156" s="93"/>
      <c r="U156" s="39"/>
      <c r="V156" s="39"/>
      <c r="W156" s="39"/>
      <c r="X156" s="39"/>
      <c r="Y156" s="39"/>
      <c r="Z156" s="39"/>
      <c r="AA156" s="39"/>
      <c r="AB156" s="39"/>
      <c r="AC156" s="39"/>
      <c r="AD156" s="39"/>
      <c r="AE156" s="39"/>
      <c r="AT156" s="18" t="s">
        <v>417</v>
      </c>
      <c r="AU156" s="18" t="s">
        <v>76</v>
      </c>
    </row>
    <row r="157" s="2" customFormat="1" ht="21.75" customHeight="1">
      <c r="A157" s="39"/>
      <c r="B157" s="40"/>
      <c r="C157" s="216" t="s">
        <v>76</v>
      </c>
      <c r="D157" s="216" t="s">
        <v>409</v>
      </c>
      <c r="E157" s="217" t="s">
        <v>1181</v>
      </c>
      <c r="F157" s="218" t="s">
        <v>1182</v>
      </c>
      <c r="G157" s="219" t="s">
        <v>509</v>
      </c>
      <c r="H157" s="220">
        <v>8</v>
      </c>
      <c r="I157" s="221"/>
      <c r="J157" s="222">
        <f>ROUND(I157*H157,2)</f>
        <v>0</v>
      </c>
      <c r="K157" s="218" t="s">
        <v>1</v>
      </c>
      <c r="L157" s="223"/>
      <c r="M157" s="224" t="s">
        <v>1</v>
      </c>
      <c r="N157" s="225" t="s">
        <v>41</v>
      </c>
      <c r="O157" s="92"/>
      <c r="P157" s="226">
        <f>O157*H157</f>
        <v>0</v>
      </c>
      <c r="Q157" s="226">
        <v>0</v>
      </c>
      <c r="R157" s="226">
        <f>Q157*H157</f>
        <v>0</v>
      </c>
      <c r="S157" s="226">
        <v>0</v>
      </c>
      <c r="T157" s="227">
        <f>S157*H157</f>
        <v>0</v>
      </c>
      <c r="U157" s="39"/>
      <c r="V157" s="39"/>
      <c r="W157" s="39"/>
      <c r="X157" s="39"/>
      <c r="Y157" s="39"/>
      <c r="Z157" s="39"/>
      <c r="AA157" s="39"/>
      <c r="AB157" s="39"/>
      <c r="AC157" s="39"/>
      <c r="AD157" s="39"/>
      <c r="AE157" s="39"/>
      <c r="AR157" s="228" t="s">
        <v>413</v>
      </c>
      <c r="AT157" s="228" t="s">
        <v>409</v>
      </c>
      <c r="AU157" s="228" t="s">
        <v>76</v>
      </c>
      <c r="AY157" s="18" t="s">
        <v>414</v>
      </c>
      <c r="BE157" s="229">
        <f>IF(N157="základní",J157,0)</f>
        <v>0</v>
      </c>
      <c r="BF157" s="229">
        <f>IF(N157="snížená",J157,0)</f>
        <v>0</v>
      </c>
      <c r="BG157" s="229">
        <f>IF(N157="zákl. přenesená",J157,0)</f>
        <v>0</v>
      </c>
      <c r="BH157" s="229">
        <f>IF(N157="sníž. přenesená",J157,0)</f>
        <v>0</v>
      </c>
      <c r="BI157" s="229">
        <f>IF(N157="nulová",J157,0)</f>
        <v>0</v>
      </c>
      <c r="BJ157" s="18" t="s">
        <v>84</v>
      </c>
      <c r="BK157" s="229">
        <f>ROUND(I157*H157,2)</f>
        <v>0</v>
      </c>
      <c r="BL157" s="18" t="s">
        <v>415</v>
      </c>
      <c r="BM157" s="228" t="s">
        <v>1183</v>
      </c>
    </row>
    <row r="158" s="2" customFormat="1">
      <c r="A158" s="39"/>
      <c r="B158" s="40"/>
      <c r="C158" s="41"/>
      <c r="D158" s="230" t="s">
        <v>417</v>
      </c>
      <c r="E158" s="41"/>
      <c r="F158" s="231" t="s">
        <v>1182</v>
      </c>
      <c r="G158" s="41"/>
      <c r="H158" s="41"/>
      <c r="I158" s="156"/>
      <c r="J158" s="41"/>
      <c r="K158" s="41"/>
      <c r="L158" s="45"/>
      <c r="M158" s="232"/>
      <c r="N158" s="233"/>
      <c r="O158" s="92"/>
      <c r="P158" s="92"/>
      <c r="Q158" s="92"/>
      <c r="R158" s="92"/>
      <c r="S158" s="92"/>
      <c r="T158" s="93"/>
      <c r="U158" s="39"/>
      <c r="V158" s="39"/>
      <c r="W158" s="39"/>
      <c r="X158" s="39"/>
      <c r="Y158" s="39"/>
      <c r="Z158" s="39"/>
      <c r="AA158" s="39"/>
      <c r="AB158" s="39"/>
      <c r="AC158" s="39"/>
      <c r="AD158" s="39"/>
      <c r="AE158" s="39"/>
      <c r="AT158" s="18" t="s">
        <v>417</v>
      </c>
      <c r="AU158" s="18" t="s">
        <v>76</v>
      </c>
    </row>
    <row r="159" s="2" customFormat="1" ht="21.75" customHeight="1">
      <c r="A159" s="39"/>
      <c r="B159" s="40"/>
      <c r="C159" s="216" t="s">
        <v>76</v>
      </c>
      <c r="D159" s="216" t="s">
        <v>409</v>
      </c>
      <c r="E159" s="217" t="s">
        <v>1184</v>
      </c>
      <c r="F159" s="218" t="s">
        <v>1185</v>
      </c>
      <c r="G159" s="219" t="s">
        <v>509</v>
      </c>
      <c r="H159" s="220">
        <v>32</v>
      </c>
      <c r="I159" s="221"/>
      <c r="J159" s="222">
        <f>ROUND(I159*H159,2)</f>
        <v>0</v>
      </c>
      <c r="K159" s="218" t="s">
        <v>1</v>
      </c>
      <c r="L159" s="223"/>
      <c r="M159" s="224" t="s">
        <v>1</v>
      </c>
      <c r="N159" s="225" t="s">
        <v>41</v>
      </c>
      <c r="O159" s="92"/>
      <c r="P159" s="226">
        <f>O159*H159</f>
        <v>0</v>
      </c>
      <c r="Q159" s="226">
        <v>0</v>
      </c>
      <c r="R159" s="226">
        <f>Q159*H159</f>
        <v>0</v>
      </c>
      <c r="S159" s="226">
        <v>0</v>
      </c>
      <c r="T159" s="227">
        <f>S159*H159</f>
        <v>0</v>
      </c>
      <c r="U159" s="39"/>
      <c r="V159" s="39"/>
      <c r="W159" s="39"/>
      <c r="X159" s="39"/>
      <c r="Y159" s="39"/>
      <c r="Z159" s="39"/>
      <c r="AA159" s="39"/>
      <c r="AB159" s="39"/>
      <c r="AC159" s="39"/>
      <c r="AD159" s="39"/>
      <c r="AE159" s="39"/>
      <c r="AR159" s="228" t="s">
        <v>413</v>
      </c>
      <c r="AT159" s="228" t="s">
        <v>409</v>
      </c>
      <c r="AU159" s="228" t="s">
        <v>76</v>
      </c>
      <c r="AY159" s="18" t="s">
        <v>414</v>
      </c>
      <c r="BE159" s="229">
        <f>IF(N159="základní",J159,0)</f>
        <v>0</v>
      </c>
      <c r="BF159" s="229">
        <f>IF(N159="snížená",J159,0)</f>
        <v>0</v>
      </c>
      <c r="BG159" s="229">
        <f>IF(N159="zákl. přenesená",J159,0)</f>
        <v>0</v>
      </c>
      <c r="BH159" s="229">
        <f>IF(N159="sníž. přenesená",J159,0)</f>
        <v>0</v>
      </c>
      <c r="BI159" s="229">
        <f>IF(N159="nulová",J159,0)</f>
        <v>0</v>
      </c>
      <c r="BJ159" s="18" t="s">
        <v>84</v>
      </c>
      <c r="BK159" s="229">
        <f>ROUND(I159*H159,2)</f>
        <v>0</v>
      </c>
      <c r="BL159" s="18" t="s">
        <v>415</v>
      </c>
      <c r="BM159" s="228" t="s">
        <v>1186</v>
      </c>
    </row>
    <row r="160" s="2" customFormat="1">
      <c r="A160" s="39"/>
      <c r="B160" s="40"/>
      <c r="C160" s="41"/>
      <c r="D160" s="230" t="s">
        <v>417</v>
      </c>
      <c r="E160" s="41"/>
      <c r="F160" s="231" t="s">
        <v>1185</v>
      </c>
      <c r="G160" s="41"/>
      <c r="H160" s="41"/>
      <c r="I160" s="156"/>
      <c r="J160" s="41"/>
      <c r="K160" s="41"/>
      <c r="L160" s="45"/>
      <c r="M160" s="232"/>
      <c r="N160" s="233"/>
      <c r="O160" s="92"/>
      <c r="P160" s="92"/>
      <c r="Q160" s="92"/>
      <c r="R160" s="92"/>
      <c r="S160" s="92"/>
      <c r="T160" s="93"/>
      <c r="U160" s="39"/>
      <c r="V160" s="39"/>
      <c r="W160" s="39"/>
      <c r="X160" s="39"/>
      <c r="Y160" s="39"/>
      <c r="Z160" s="39"/>
      <c r="AA160" s="39"/>
      <c r="AB160" s="39"/>
      <c r="AC160" s="39"/>
      <c r="AD160" s="39"/>
      <c r="AE160" s="39"/>
      <c r="AT160" s="18" t="s">
        <v>417</v>
      </c>
      <c r="AU160" s="18" t="s">
        <v>76</v>
      </c>
    </row>
    <row r="161" s="2" customFormat="1" ht="21.75" customHeight="1">
      <c r="A161" s="39"/>
      <c r="B161" s="40"/>
      <c r="C161" s="216" t="s">
        <v>76</v>
      </c>
      <c r="D161" s="216" t="s">
        <v>409</v>
      </c>
      <c r="E161" s="217" t="s">
        <v>1187</v>
      </c>
      <c r="F161" s="218" t="s">
        <v>1188</v>
      </c>
      <c r="G161" s="219" t="s">
        <v>509</v>
      </c>
      <c r="H161" s="220">
        <v>3</v>
      </c>
      <c r="I161" s="221"/>
      <c r="J161" s="222">
        <f>ROUND(I161*H161,2)</f>
        <v>0</v>
      </c>
      <c r="K161" s="218" t="s">
        <v>1</v>
      </c>
      <c r="L161" s="223"/>
      <c r="M161" s="224" t="s">
        <v>1</v>
      </c>
      <c r="N161" s="225" t="s">
        <v>41</v>
      </c>
      <c r="O161" s="92"/>
      <c r="P161" s="226">
        <f>O161*H161</f>
        <v>0</v>
      </c>
      <c r="Q161" s="226">
        <v>0</v>
      </c>
      <c r="R161" s="226">
        <f>Q161*H161</f>
        <v>0</v>
      </c>
      <c r="S161" s="226">
        <v>0</v>
      </c>
      <c r="T161" s="227">
        <f>S161*H161</f>
        <v>0</v>
      </c>
      <c r="U161" s="39"/>
      <c r="V161" s="39"/>
      <c r="W161" s="39"/>
      <c r="X161" s="39"/>
      <c r="Y161" s="39"/>
      <c r="Z161" s="39"/>
      <c r="AA161" s="39"/>
      <c r="AB161" s="39"/>
      <c r="AC161" s="39"/>
      <c r="AD161" s="39"/>
      <c r="AE161" s="39"/>
      <c r="AR161" s="228" t="s">
        <v>413</v>
      </c>
      <c r="AT161" s="228" t="s">
        <v>409</v>
      </c>
      <c r="AU161" s="228" t="s">
        <v>76</v>
      </c>
      <c r="AY161" s="18" t="s">
        <v>414</v>
      </c>
      <c r="BE161" s="229">
        <f>IF(N161="základní",J161,0)</f>
        <v>0</v>
      </c>
      <c r="BF161" s="229">
        <f>IF(N161="snížená",J161,0)</f>
        <v>0</v>
      </c>
      <c r="BG161" s="229">
        <f>IF(N161="zákl. přenesená",J161,0)</f>
        <v>0</v>
      </c>
      <c r="BH161" s="229">
        <f>IF(N161="sníž. přenesená",J161,0)</f>
        <v>0</v>
      </c>
      <c r="BI161" s="229">
        <f>IF(N161="nulová",J161,0)</f>
        <v>0</v>
      </c>
      <c r="BJ161" s="18" t="s">
        <v>84</v>
      </c>
      <c r="BK161" s="229">
        <f>ROUND(I161*H161,2)</f>
        <v>0</v>
      </c>
      <c r="BL161" s="18" t="s">
        <v>415</v>
      </c>
      <c r="BM161" s="228" t="s">
        <v>1189</v>
      </c>
    </row>
    <row r="162" s="2" customFormat="1">
      <c r="A162" s="39"/>
      <c r="B162" s="40"/>
      <c r="C162" s="41"/>
      <c r="D162" s="230" t="s">
        <v>417</v>
      </c>
      <c r="E162" s="41"/>
      <c r="F162" s="231" t="s">
        <v>1188</v>
      </c>
      <c r="G162" s="41"/>
      <c r="H162" s="41"/>
      <c r="I162" s="156"/>
      <c r="J162" s="41"/>
      <c r="K162" s="41"/>
      <c r="L162" s="45"/>
      <c r="M162" s="232"/>
      <c r="N162" s="233"/>
      <c r="O162" s="92"/>
      <c r="P162" s="92"/>
      <c r="Q162" s="92"/>
      <c r="R162" s="92"/>
      <c r="S162" s="92"/>
      <c r="T162" s="93"/>
      <c r="U162" s="39"/>
      <c r="V162" s="39"/>
      <c r="W162" s="39"/>
      <c r="X162" s="39"/>
      <c r="Y162" s="39"/>
      <c r="Z162" s="39"/>
      <c r="AA162" s="39"/>
      <c r="AB162" s="39"/>
      <c r="AC162" s="39"/>
      <c r="AD162" s="39"/>
      <c r="AE162" s="39"/>
      <c r="AT162" s="18" t="s">
        <v>417</v>
      </c>
      <c r="AU162" s="18" t="s">
        <v>76</v>
      </c>
    </row>
    <row r="163" s="2" customFormat="1" ht="21.75" customHeight="1">
      <c r="A163" s="39"/>
      <c r="B163" s="40"/>
      <c r="C163" s="216" t="s">
        <v>76</v>
      </c>
      <c r="D163" s="216" t="s">
        <v>409</v>
      </c>
      <c r="E163" s="217" t="s">
        <v>1190</v>
      </c>
      <c r="F163" s="218" t="s">
        <v>1191</v>
      </c>
      <c r="G163" s="219" t="s">
        <v>509</v>
      </c>
      <c r="H163" s="220">
        <v>5</v>
      </c>
      <c r="I163" s="221"/>
      <c r="J163" s="222">
        <f>ROUND(I163*H163,2)</f>
        <v>0</v>
      </c>
      <c r="K163" s="218" t="s">
        <v>1</v>
      </c>
      <c r="L163" s="223"/>
      <c r="M163" s="224" t="s">
        <v>1</v>
      </c>
      <c r="N163" s="225" t="s">
        <v>41</v>
      </c>
      <c r="O163" s="92"/>
      <c r="P163" s="226">
        <f>O163*H163</f>
        <v>0</v>
      </c>
      <c r="Q163" s="226">
        <v>0</v>
      </c>
      <c r="R163" s="226">
        <f>Q163*H163</f>
        <v>0</v>
      </c>
      <c r="S163" s="226">
        <v>0</v>
      </c>
      <c r="T163" s="227">
        <f>S163*H163</f>
        <v>0</v>
      </c>
      <c r="U163" s="39"/>
      <c r="V163" s="39"/>
      <c r="W163" s="39"/>
      <c r="X163" s="39"/>
      <c r="Y163" s="39"/>
      <c r="Z163" s="39"/>
      <c r="AA163" s="39"/>
      <c r="AB163" s="39"/>
      <c r="AC163" s="39"/>
      <c r="AD163" s="39"/>
      <c r="AE163" s="39"/>
      <c r="AR163" s="228" t="s">
        <v>413</v>
      </c>
      <c r="AT163" s="228" t="s">
        <v>409</v>
      </c>
      <c r="AU163" s="228" t="s">
        <v>76</v>
      </c>
      <c r="AY163" s="18" t="s">
        <v>414</v>
      </c>
      <c r="BE163" s="229">
        <f>IF(N163="základní",J163,0)</f>
        <v>0</v>
      </c>
      <c r="BF163" s="229">
        <f>IF(N163="snížená",J163,0)</f>
        <v>0</v>
      </c>
      <c r="BG163" s="229">
        <f>IF(N163="zákl. přenesená",J163,0)</f>
        <v>0</v>
      </c>
      <c r="BH163" s="229">
        <f>IF(N163="sníž. přenesená",J163,0)</f>
        <v>0</v>
      </c>
      <c r="BI163" s="229">
        <f>IF(N163="nulová",J163,0)</f>
        <v>0</v>
      </c>
      <c r="BJ163" s="18" t="s">
        <v>84</v>
      </c>
      <c r="BK163" s="229">
        <f>ROUND(I163*H163,2)</f>
        <v>0</v>
      </c>
      <c r="BL163" s="18" t="s">
        <v>415</v>
      </c>
      <c r="BM163" s="228" t="s">
        <v>1192</v>
      </c>
    </row>
    <row r="164" s="2" customFormat="1">
      <c r="A164" s="39"/>
      <c r="B164" s="40"/>
      <c r="C164" s="41"/>
      <c r="D164" s="230" t="s">
        <v>417</v>
      </c>
      <c r="E164" s="41"/>
      <c r="F164" s="231" t="s">
        <v>1191</v>
      </c>
      <c r="G164" s="41"/>
      <c r="H164" s="41"/>
      <c r="I164" s="156"/>
      <c r="J164" s="41"/>
      <c r="K164" s="41"/>
      <c r="L164" s="45"/>
      <c r="M164" s="232"/>
      <c r="N164" s="233"/>
      <c r="O164" s="92"/>
      <c r="P164" s="92"/>
      <c r="Q164" s="92"/>
      <c r="R164" s="92"/>
      <c r="S164" s="92"/>
      <c r="T164" s="93"/>
      <c r="U164" s="39"/>
      <c r="V164" s="39"/>
      <c r="W164" s="39"/>
      <c r="X164" s="39"/>
      <c r="Y164" s="39"/>
      <c r="Z164" s="39"/>
      <c r="AA164" s="39"/>
      <c r="AB164" s="39"/>
      <c r="AC164" s="39"/>
      <c r="AD164" s="39"/>
      <c r="AE164" s="39"/>
      <c r="AT164" s="18" t="s">
        <v>417</v>
      </c>
      <c r="AU164" s="18" t="s">
        <v>76</v>
      </c>
    </row>
    <row r="165" s="2" customFormat="1" ht="21.75" customHeight="1">
      <c r="A165" s="39"/>
      <c r="B165" s="40"/>
      <c r="C165" s="216" t="s">
        <v>76</v>
      </c>
      <c r="D165" s="216" t="s">
        <v>409</v>
      </c>
      <c r="E165" s="217" t="s">
        <v>1193</v>
      </c>
      <c r="F165" s="218" t="s">
        <v>1194</v>
      </c>
      <c r="G165" s="219" t="s">
        <v>509</v>
      </c>
      <c r="H165" s="220">
        <v>5</v>
      </c>
      <c r="I165" s="221"/>
      <c r="J165" s="222">
        <f>ROUND(I165*H165,2)</f>
        <v>0</v>
      </c>
      <c r="K165" s="218" t="s">
        <v>1</v>
      </c>
      <c r="L165" s="223"/>
      <c r="M165" s="224" t="s">
        <v>1</v>
      </c>
      <c r="N165" s="225" t="s">
        <v>41</v>
      </c>
      <c r="O165" s="92"/>
      <c r="P165" s="226">
        <f>O165*H165</f>
        <v>0</v>
      </c>
      <c r="Q165" s="226">
        <v>0</v>
      </c>
      <c r="R165" s="226">
        <f>Q165*H165</f>
        <v>0</v>
      </c>
      <c r="S165" s="226">
        <v>0</v>
      </c>
      <c r="T165" s="227">
        <f>S165*H165</f>
        <v>0</v>
      </c>
      <c r="U165" s="39"/>
      <c r="V165" s="39"/>
      <c r="W165" s="39"/>
      <c r="X165" s="39"/>
      <c r="Y165" s="39"/>
      <c r="Z165" s="39"/>
      <c r="AA165" s="39"/>
      <c r="AB165" s="39"/>
      <c r="AC165" s="39"/>
      <c r="AD165" s="39"/>
      <c r="AE165" s="39"/>
      <c r="AR165" s="228" t="s">
        <v>413</v>
      </c>
      <c r="AT165" s="228" t="s">
        <v>409</v>
      </c>
      <c r="AU165" s="228" t="s">
        <v>76</v>
      </c>
      <c r="AY165" s="18" t="s">
        <v>414</v>
      </c>
      <c r="BE165" s="229">
        <f>IF(N165="základní",J165,0)</f>
        <v>0</v>
      </c>
      <c r="BF165" s="229">
        <f>IF(N165="snížená",J165,0)</f>
        <v>0</v>
      </c>
      <c r="BG165" s="229">
        <f>IF(N165="zákl. přenesená",J165,0)</f>
        <v>0</v>
      </c>
      <c r="BH165" s="229">
        <f>IF(N165="sníž. přenesená",J165,0)</f>
        <v>0</v>
      </c>
      <c r="BI165" s="229">
        <f>IF(N165="nulová",J165,0)</f>
        <v>0</v>
      </c>
      <c r="BJ165" s="18" t="s">
        <v>84</v>
      </c>
      <c r="BK165" s="229">
        <f>ROUND(I165*H165,2)</f>
        <v>0</v>
      </c>
      <c r="BL165" s="18" t="s">
        <v>415</v>
      </c>
      <c r="BM165" s="228" t="s">
        <v>1195</v>
      </c>
    </row>
    <row r="166" s="2" customFormat="1">
      <c r="A166" s="39"/>
      <c r="B166" s="40"/>
      <c r="C166" s="41"/>
      <c r="D166" s="230" t="s">
        <v>417</v>
      </c>
      <c r="E166" s="41"/>
      <c r="F166" s="231" t="s">
        <v>1194</v>
      </c>
      <c r="G166" s="41"/>
      <c r="H166" s="41"/>
      <c r="I166" s="156"/>
      <c r="J166" s="41"/>
      <c r="K166" s="41"/>
      <c r="L166" s="45"/>
      <c r="M166" s="232"/>
      <c r="N166" s="233"/>
      <c r="O166" s="92"/>
      <c r="P166" s="92"/>
      <c r="Q166" s="92"/>
      <c r="R166" s="92"/>
      <c r="S166" s="92"/>
      <c r="T166" s="93"/>
      <c r="U166" s="39"/>
      <c r="V166" s="39"/>
      <c r="W166" s="39"/>
      <c r="X166" s="39"/>
      <c r="Y166" s="39"/>
      <c r="Z166" s="39"/>
      <c r="AA166" s="39"/>
      <c r="AB166" s="39"/>
      <c r="AC166" s="39"/>
      <c r="AD166" s="39"/>
      <c r="AE166" s="39"/>
      <c r="AT166" s="18" t="s">
        <v>417</v>
      </c>
      <c r="AU166" s="18" t="s">
        <v>76</v>
      </c>
    </row>
    <row r="167" s="2" customFormat="1" ht="55.5" customHeight="1">
      <c r="A167" s="39"/>
      <c r="B167" s="40"/>
      <c r="C167" s="234" t="s">
        <v>76</v>
      </c>
      <c r="D167" s="234" t="s">
        <v>443</v>
      </c>
      <c r="E167" s="235" t="s">
        <v>1196</v>
      </c>
      <c r="F167" s="236" t="s">
        <v>1197</v>
      </c>
      <c r="G167" s="237" t="s">
        <v>509</v>
      </c>
      <c r="H167" s="238">
        <v>2</v>
      </c>
      <c r="I167" s="239"/>
      <c r="J167" s="240">
        <f>ROUND(I167*H167,2)</f>
        <v>0</v>
      </c>
      <c r="K167" s="236" t="s">
        <v>1</v>
      </c>
      <c r="L167" s="45"/>
      <c r="M167" s="241" t="s">
        <v>1</v>
      </c>
      <c r="N167" s="242" t="s">
        <v>41</v>
      </c>
      <c r="O167" s="92"/>
      <c r="P167" s="226">
        <f>O167*H167</f>
        <v>0</v>
      </c>
      <c r="Q167" s="226">
        <v>0</v>
      </c>
      <c r="R167" s="226">
        <f>Q167*H167</f>
        <v>0</v>
      </c>
      <c r="S167" s="226">
        <v>0</v>
      </c>
      <c r="T167" s="227">
        <f>S167*H167</f>
        <v>0</v>
      </c>
      <c r="U167" s="39"/>
      <c r="V167" s="39"/>
      <c r="W167" s="39"/>
      <c r="X167" s="39"/>
      <c r="Y167" s="39"/>
      <c r="Z167" s="39"/>
      <c r="AA167" s="39"/>
      <c r="AB167" s="39"/>
      <c r="AC167" s="39"/>
      <c r="AD167" s="39"/>
      <c r="AE167" s="39"/>
      <c r="AR167" s="228" t="s">
        <v>415</v>
      </c>
      <c r="AT167" s="228" t="s">
        <v>443</v>
      </c>
      <c r="AU167" s="228" t="s">
        <v>76</v>
      </c>
      <c r="AY167" s="18" t="s">
        <v>414</v>
      </c>
      <c r="BE167" s="229">
        <f>IF(N167="základní",J167,0)</f>
        <v>0</v>
      </c>
      <c r="BF167" s="229">
        <f>IF(N167="snížená",J167,0)</f>
        <v>0</v>
      </c>
      <c r="BG167" s="229">
        <f>IF(N167="zákl. přenesená",J167,0)</f>
        <v>0</v>
      </c>
      <c r="BH167" s="229">
        <f>IF(N167="sníž. přenesená",J167,0)</f>
        <v>0</v>
      </c>
      <c r="BI167" s="229">
        <f>IF(N167="nulová",J167,0)</f>
        <v>0</v>
      </c>
      <c r="BJ167" s="18" t="s">
        <v>84</v>
      </c>
      <c r="BK167" s="229">
        <f>ROUND(I167*H167,2)</f>
        <v>0</v>
      </c>
      <c r="BL167" s="18" t="s">
        <v>415</v>
      </c>
      <c r="BM167" s="228" t="s">
        <v>1198</v>
      </c>
    </row>
    <row r="168" s="2" customFormat="1">
      <c r="A168" s="39"/>
      <c r="B168" s="40"/>
      <c r="C168" s="41"/>
      <c r="D168" s="230" t="s">
        <v>417</v>
      </c>
      <c r="E168" s="41"/>
      <c r="F168" s="231" t="s">
        <v>1197</v>
      </c>
      <c r="G168" s="41"/>
      <c r="H168" s="41"/>
      <c r="I168" s="156"/>
      <c r="J168" s="41"/>
      <c r="K168" s="41"/>
      <c r="L168" s="45"/>
      <c r="M168" s="232"/>
      <c r="N168" s="233"/>
      <c r="O168" s="92"/>
      <c r="P168" s="92"/>
      <c r="Q168" s="92"/>
      <c r="R168" s="92"/>
      <c r="S168" s="92"/>
      <c r="T168" s="93"/>
      <c r="U168" s="39"/>
      <c r="V168" s="39"/>
      <c r="W168" s="39"/>
      <c r="X168" s="39"/>
      <c r="Y168" s="39"/>
      <c r="Z168" s="39"/>
      <c r="AA168" s="39"/>
      <c r="AB168" s="39"/>
      <c r="AC168" s="39"/>
      <c r="AD168" s="39"/>
      <c r="AE168" s="39"/>
      <c r="AT168" s="18" t="s">
        <v>417</v>
      </c>
      <c r="AU168" s="18" t="s">
        <v>76</v>
      </c>
    </row>
    <row r="169" s="2" customFormat="1" ht="66.75" customHeight="1">
      <c r="A169" s="39"/>
      <c r="B169" s="40"/>
      <c r="C169" s="234" t="s">
        <v>76</v>
      </c>
      <c r="D169" s="234" t="s">
        <v>443</v>
      </c>
      <c r="E169" s="235" t="s">
        <v>1199</v>
      </c>
      <c r="F169" s="236" t="s">
        <v>1200</v>
      </c>
      <c r="G169" s="237" t="s">
        <v>755</v>
      </c>
      <c r="H169" s="238">
        <v>7</v>
      </c>
      <c r="I169" s="239"/>
      <c r="J169" s="240">
        <f>ROUND(I169*H169,2)</f>
        <v>0</v>
      </c>
      <c r="K169" s="236" t="s">
        <v>1</v>
      </c>
      <c r="L169" s="45"/>
      <c r="M169" s="241" t="s">
        <v>1</v>
      </c>
      <c r="N169" s="242" t="s">
        <v>41</v>
      </c>
      <c r="O169" s="92"/>
      <c r="P169" s="226">
        <f>O169*H169</f>
        <v>0</v>
      </c>
      <c r="Q169" s="226">
        <v>0</v>
      </c>
      <c r="R169" s="226">
        <f>Q169*H169</f>
        <v>0</v>
      </c>
      <c r="S169" s="226">
        <v>0</v>
      </c>
      <c r="T169" s="227">
        <f>S169*H169</f>
        <v>0</v>
      </c>
      <c r="U169" s="39"/>
      <c r="V169" s="39"/>
      <c r="W169" s="39"/>
      <c r="X169" s="39"/>
      <c r="Y169" s="39"/>
      <c r="Z169" s="39"/>
      <c r="AA169" s="39"/>
      <c r="AB169" s="39"/>
      <c r="AC169" s="39"/>
      <c r="AD169" s="39"/>
      <c r="AE169" s="39"/>
      <c r="AR169" s="228" t="s">
        <v>415</v>
      </c>
      <c r="AT169" s="228" t="s">
        <v>443</v>
      </c>
      <c r="AU169" s="228" t="s">
        <v>76</v>
      </c>
      <c r="AY169" s="18" t="s">
        <v>414</v>
      </c>
      <c r="BE169" s="229">
        <f>IF(N169="základní",J169,0)</f>
        <v>0</v>
      </c>
      <c r="BF169" s="229">
        <f>IF(N169="snížená",J169,0)</f>
        <v>0</v>
      </c>
      <c r="BG169" s="229">
        <f>IF(N169="zákl. přenesená",J169,0)</f>
        <v>0</v>
      </c>
      <c r="BH169" s="229">
        <f>IF(N169="sníž. přenesená",J169,0)</f>
        <v>0</v>
      </c>
      <c r="BI169" s="229">
        <f>IF(N169="nulová",J169,0)</f>
        <v>0</v>
      </c>
      <c r="BJ169" s="18" t="s">
        <v>84</v>
      </c>
      <c r="BK169" s="229">
        <f>ROUND(I169*H169,2)</f>
        <v>0</v>
      </c>
      <c r="BL169" s="18" t="s">
        <v>415</v>
      </c>
      <c r="BM169" s="228" t="s">
        <v>1201</v>
      </c>
    </row>
    <row r="170" s="2" customFormat="1">
      <c r="A170" s="39"/>
      <c r="B170" s="40"/>
      <c r="C170" s="41"/>
      <c r="D170" s="230" t="s">
        <v>417</v>
      </c>
      <c r="E170" s="41"/>
      <c r="F170" s="231" t="s">
        <v>1202</v>
      </c>
      <c r="G170" s="41"/>
      <c r="H170" s="41"/>
      <c r="I170" s="156"/>
      <c r="J170" s="41"/>
      <c r="K170" s="41"/>
      <c r="L170" s="45"/>
      <c r="M170" s="232"/>
      <c r="N170" s="233"/>
      <c r="O170" s="92"/>
      <c r="P170" s="92"/>
      <c r="Q170" s="92"/>
      <c r="R170" s="92"/>
      <c r="S170" s="92"/>
      <c r="T170" s="93"/>
      <c r="U170" s="39"/>
      <c r="V170" s="39"/>
      <c r="W170" s="39"/>
      <c r="X170" s="39"/>
      <c r="Y170" s="39"/>
      <c r="Z170" s="39"/>
      <c r="AA170" s="39"/>
      <c r="AB170" s="39"/>
      <c r="AC170" s="39"/>
      <c r="AD170" s="39"/>
      <c r="AE170" s="39"/>
      <c r="AT170" s="18" t="s">
        <v>417</v>
      </c>
      <c r="AU170" s="18" t="s">
        <v>76</v>
      </c>
    </row>
    <row r="171" s="2" customFormat="1" ht="55.5" customHeight="1">
      <c r="A171" s="39"/>
      <c r="B171" s="40"/>
      <c r="C171" s="234" t="s">
        <v>76</v>
      </c>
      <c r="D171" s="234" t="s">
        <v>443</v>
      </c>
      <c r="E171" s="235" t="s">
        <v>1203</v>
      </c>
      <c r="F171" s="236" t="s">
        <v>1204</v>
      </c>
      <c r="G171" s="237" t="s">
        <v>509</v>
      </c>
      <c r="H171" s="238">
        <v>2</v>
      </c>
      <c r="I171" s="239"/>
      <c r="J171" s="240">
        <f>ROUND(I171*H171,2)</f>
        <v>0</v>
      </c>
      <c r="K171" s="236" t="s">
        <v>1</v>
      </c>
      <c r="L171" s="45"/>
      <c r="M171" s="241" t="s">
        <v>1</v>
      </c>
      <c r="N171" s="242" t="s">
        <v>41</v>
      </c>
      <c r="O171" s="92"/>
      <c r="P171" s="226">
        <f>O171*H171</f>
        <v>0</v>
      </c>
      <c r="Q171" s="226">
        <v>0</v>
      </c>
      <c r="R171" s="226">
        <f>Q171*H171</f>
        <v>0</v>
      </c>
      <c r="S171" s="226">
        <v>0</v>
      </c>
      <c r="T171" s="227">
        <f>S171*H171</f>
        <v>0</v>
      </c>
      <c r="U171" s="39"/>
      <c r="V171" s="39"/>
      <c r="W171" s="39"/>
      <c r="X171" s="39"/>
      <c r="Y171" s="39"/>
      <c r="Z171" s="39"/>
      <c r="AA171" s="39"/>
      <c r="AB171" s="39"/>
      <c r="AC171" s="39"/>
      <c r="AD171" s="39"/>
      <c r="AE171" s="39"/>
      <c r="AR171" s="228" t="s">
        <v>415</v>
      </c>
      <c r="AT171" s="228" t="s">
        <v>443</v>
      </c>
      <c r="AU171" s="228" t="s">
        <v>76</v>
      </c>
      <c r="AY171" s="18" t="s">
        <v>414</v>
      </c>
      <c r="BE171" s="229">
        <f>IF(N171="základní",J171,0)</f>
        <v>0</v>
      </c>
      <c r="BF171" s="229">
        <f>IF(N171="snížená",J171,0)</f>
        <v>0</v>
      </c>
      <c r="BG171" s="229">
        <f>IF(N171="zákl. přenesená",J171,0)</f>
        <v>0</v>
      </c>
      <c r="BH171" s="229">
        <f>IF(N171="sníž. přenesená",J171,0)</f>
        <v>0</v>
      </c>
      <c r="BI171" s="229">
        <f>IF(N171="nulová",J171,0)</f>
        <v>0</v>
      </c>
      <c r="BJ171" s="18" t="s">
        <v>84</v>
      </c>
      <c r="BK171" s="229">
        <f>ROUND(I171*H171,2)</f>
        <v>0</v>
      </c>
      <c r="BL171" s="18" t="s">
        <v>415</v>
      </c>
      <c r="BM171" s="228" t="s">
        <v>1205</v>
      </c>
    </row>
    <row r="172" s="2" customFormat="1">
      <c r="A172" s="39"/>
      <c r="B172" s="40"/>
      <c r="C172" s="41"/>
      <c r="D172" s="230" t="s">
        <v>417</v>
      </c>
      <c r="E172" s="41"/>
      <c r="F172" s="231" t="s">
        <v>1204</v>
      </c>
      <c r="G172" s="41"/>
      <c r="H172" s="41"/>
      <c r="I172" s="156"/>
      <c r="J172" s="41"/>
      <c r="K172" s="41"/>
      <c r="L172" s="45"/>
      <c r="M172" s="232"/>
      <c r="N172" s="233"/>
      <c r="O172" s="92"/>
      <c r="P172" s="92"/>
      <c r="Q172" s="92"/>
      <c r="R172" s="92"/>
      <c r="S172" s="92"/>
      <c r="T172" s="93"/>
      <c r="U172" s="39"/>
      <c r="V172" s="39"/>
      <c r="W172" s="39"/>
      <c r="X172" s="39"/>
      <c r="Y172" s="39"/>
      <c r="Z172" s="39"/>
      <c r="AA172" s="39"/>
      <c r="AB172" s="39"/>
      <c r="AC172" s="39"/>
      <c r="AD172" s="39"/>
      <c r="AE172" s="39"/>
      <c r="AT172" s="18" t="s">
        <v>417</v>
      </c>
      <c r="AU172" s="18" t="s">
        <v>76</v>
      </c>
    </row>
    <row r="173" s="2" customFormat="1" ht="21.75" customHeight="1">
      <c r="A173" s="39"/>
      <c r="B173" s="40"/>
      <c r="C173" s="234" t="s">
        <v>76</v>
      </c>
      <c r="D173" s="234" t="s">
        <v>443</v>
      </c>
      <c r="E173" s="235" t="s">
        <v>1206</v>
      </c>
      <c r="F173" s="236" t="s">
        <v>1207</v>
      </c>
      <c r="G173" s="237" t="s">
        <v>509</v>
      </c>
      <c r="H173" s="238">
        <v>2</v>
      </c>
      <c r="I173" s="239"/>
      <c r="J173" s="240">
        <f>ROUND(I173*H173,2)</f>
        <v>0</v>
      </c>
      <c r="K173" s="236" t="s">
        <v>1</v>
      </c>
      <c r="L173" s="45"/>
      <c r="M173" s="241" t="s">
        <v>1</v>
      </c>
      <c r="N173" s="242" t="s">
        <v>41</v>
      </c>
      <c r="O173" s="92"/>
      <c r="P173" s="226">
        <f>O173*H173</f>
        <v>0</v>
      </c>
      <c r="Q173" s="226">
        <v>0</v>
      </c>
      <c r="R173" s="226">
        <f>Q173*H173</f>
        <v>0</v>
      </c>
      <c r="S173" s="226">
        <v>0</v>
      </c>
      <c r="T173" s="227">
        <f>S173*H173</f>
        <v>0</v>
      </c>
      <c r="U173" s="39"/>
      <c r="V173" s="39"/>
      <c r="W173" s="39"/>
      <c r="X173" s="39"/>
      <c r="Y173" s="39"/>
      <c r="Z173" s="39"/>
      <c r="AA173" s="39"/>
      <c r="AB173" s="39"/>
      <c r="AC173" s="39"/>
      <c r="AD173" s="39"/>
      <c r="AE173" s="39"/>
      <c r="AR173" s="228" t="s">
        <v>415</v>
      </c>
      <c r="AT173" s="228" t="s">
        <v>443</v>
      </c>
      <c r="AU173" s="228" t="s">
        <v>76</v>
      </c>
      <c r="AY173" s="18" t="s">
        <v>414</v>
      </c>
      <c r="BE173" s="229">
        <f>IF(N173="základní",J173,0)</f>
        <v>0</v>
      </c>
      <c r="BF173" s="229">
        <f>IF(N173="snížená",J173,0)</f>
        <v>0</v>
      </c>
      <c r="BG173" s="229">
        <f>IF(N173="zákl. přenesená",J173,0)</f>
        <v>0</v>
      </c>
      <c r="BH173" s="229">
        <f>IF(N173="sníž. přenesená",J173,0)</f>
        <v>0</v>
      </c>
      <c r="BI173" s="229">
        <f>IF(N173="nulová",J173,0)</f>
        <v>0</v>
      </c>
      <c r="BJ173" s="18" t="s">
        <v>84</v>
      </c>
      <c r="BK173" s="229">
        <f>ROUND(I173*H173,2)</f>
        <v>0</v>
      </c>
      <c r="BL173" s="18" t="s">
        <v>415</v>
      </c>
      <c r="BM173" s="228" t="s">
        <v>1208</v>
      </c>
    </row>
    <row r="174" s="2" customFormat="1">
      <c r="A174" s="39"/>
      <c r="B174" s="40"/>
      <c r="C174" s="41"/>
      <c r="D174" s="230" t="s">
        <v>417</v>
      </c>
      <c r="E174" s="41"/>
      <c r="F174" s="231" t="s">
        <v>1207</v>
      </c>
      <c r="G174" s="41"/>
      <c r="H174" s="41"/>
      <c r="I174" s="156"/>
      <c r="J174" s="41"/>
      <c r="K174" s="41"/>
      <c r="L174" s="45"/>
      <c r="M174" s="232"/>
      <c r="N174" s="233"/>
      <c r="O174" s="92"/>
      <c r="P174" s="92"/>
      <c r="Q174" s="92"/>
      <c r="R174" s="92"/>
      <c r="S174" s="92"/>
      <c r="T174" s="93"/>
      <c r="U174" s="39"/>
      <c r="V174" s="39"/>
      <c r="W174" s="39"/>
      <c r="X174" s="39"/>
      <c r="Y174" s="39"/>
      <c r="Z174" s="39"/>
      <c r="AA174" s="39"/>
      <c r="AB174" s="39"/>
      <c r="AC174" s="39"/>
      <c r="AD174" s="39"/>
      <c r="AE174" s="39"/>
      <c r="AT174" s="18" t="s">
        <v>417</v>
      </c>
      <c r="AU174" s="18" t="s">
        <v>76</v>
      </c>
    </row>
    <row r="175" s="2" customFormat="1" ht="16.5" customHeight="1">
      <c r="A175" s="39"/>
      <c r="B175" s="40"/>
      <c r="C175" s="234" t="s">
        <v>76</v>
      </c>
      <c r="D175" s="234" t="s">
        <v>443</v>
      </c>
      <c r="E175" s="235" t="s">
        <v>1209</v>
      </c>
      <c r="F175" s="236" t="s">
        <v>1210</v>
      </c>
      <c r="G175" s="237" t="s">
        <v>509</v>
      </c>
      <c r="H175" s="238">
        <v>2</v>
      </c>
      <c r="I175" s="239"/>
      <c r="J175" s="240">
        <f>ROUND(I175*H175,2)</f>
        <v>0</v>
      </c>
      <c r="K175" s="236" t="s">
        <v>1</v>
      </c>
      <c r="L175" s="45"/>
      <c r="M175" s="241" t="s">
        <v>1</v>
      </c>
      <c r="N175" s="242" t="s">
        <v>41</v>
      </c>
      <c r="O175" s="92"/>
      <c r="P175" s="226">
        <f>O175*H175</f>
        <v>0</v>
      </c>
      <c r="Q175" s="226">
        <v>0</v>
      </c>
      <c r="R175" s="226">
        <f>Q175*H175</f>
        <v>0</v>
      </c>
      <c r="S175" s="226">
        <v>0</v>
      </c>
      <c r="T175" s="227">
        <f>S175*H175</f>
        <v>0</v>
      </c>
      <c r="U175" s="39"/>
      <c r="V175" s="39"/>
      <c r="W175" s="39"/>
      <c r="X175" s="39"/>
      <c r="Y175" s="39"/>
      <c r="Z175" s="39"/>
      <c r="AA175" s="39"/>
      <c r="AB175" s="39"/>
      <c r="AC175" s="39"/>
      <c r="AD175" s="39"/>
      <c r="AE175" s="39"/>
      <c r="AR175" s="228" t="s">
        <v>415</v>
      </c>
      <c r="AT175" s="228" t="s">
        <v>443</v>
      </c>
      <c r="AU175" s="228" t="s">
        <v>76</v>
      </c>
      <c r="AY175" s="18" t="s">
        <v>414</v>
      </c>
      <c r="BE175" s="229">
        <f>IF(N175="základní",J175,0)</f>
        <v>0</v>
      </c>
      <c r="BF175" s="229">
        <f>IF(N175="snížená",J175,0)</f>
        <v>0</v>
      </c>
      <c r="BG175" s="229">
        <f>IF(N175="zákl. přenesená",J175,0)</f>
        <v>0</v>
      </c>
      <c r="BH175" s="229">
        <f>IF(N175="sníž. přenesená",J175,0)</f>
        <v>0</v>
      </c>
      <c r="BI175" s="229">
        <f>IF(N175="nulová",J175,0)</f>
        <v>0</v>
      </c>
      <c r="BJ175" s="18" t="s">
        <v>84</v>
      </c>
      <c r="BK175" s="229">
        <f>ROUND(I175*H175,2)</f>
        <v>0</v>
      </c>
      <c r="BL175" s="18" t="s">
        <v>415</v>
      </c>
      <c r="BM175" s="228" t="s">
        <v>1211</v>
      </c>
    </row>
    <row r="176" s="2" customFormat="1">
      <c r="A176" s="39"/>
      <c r="B176" s="40"/>
      <c r="C176" s="41"/>
      <c r="D176" s="230" t="s">
        <v>417</v>
      </c>
      <c r="E176" s="41"/>
      <c r="F176" s="231" t="s">
        <v>1210</v>
      </c>
      <c r="G176" s="41"/>
      <c r="H176" s="41"/>
      <c r="I176" s="156"/>
      <c r="J176" s="41"/>
      <c r="K176" s="41"/>
      <c r="L176" s="45"/>
      <c r="M176" s="232"/>
      <c r="N176" s="233"/>
      <c r="O176" s="92"/>
      <c r="P176" s="92"/>
      <c r="Q176" s="92"/>
      <c r="R176" s="92"/>
      <c r="S176" s="92"/>
      <c r="T176" s="93"/>
      <c r="U176" s="39"/>
      <c r="V176" s="39"/>
      <c r="W176" s="39"/>
      <c r="X176" s="39"/>
      <c r="Y176" s="39"/>
      <c r="Z176" s="39"/>
      <c r="AA176" s="39"/>
      <c r="AB176" s="39"/>
      <c r="AC176" s="39"/>
      <c r="AD176" s="39"/>
      <c r="AE176" s="39"/>
      <c r="AT176" s="18" t="s">
        <v>417</v>
      </c>
      <c r="AU176" s="18" t="s">
        <v>76</v>
      </c>
    </row>
    <row r="177" s="2" customFormat="1" ht="21.75" customHeight="1">
      <c r="A177" s="39"/>
      <c r="B177" s="40"/>
      <c r="C177" s="234" t="s">
        <v>76</v>
      </c>
      <c r="D177" s="234" t="s">
        <v>443</v>
      </c>
      <c r="E177" s="235" t="s">
        <v>1212</v>
      </c>
      <c r="F177" s="236" t="s">
        <v>1213</v>
      </c>
      <c r="G177" s="237" t="s">
        <v>509</v>
      </c>
      <c r="H177" s="238">
        <v>41</v>
      </c>
      <c r="I177" s="239"/>
      <c r="J177" s="240">
        <f>ROUND(I177*H177,2)</f>
        <v>0</v>
      </c>
      <c r="K177" s="236" t="s">
        <v>1</v>
      </c>
      <c r="L177" s="45"/>
      <c r="M177" s="241" t="s">
        <v>1</v>
      </c>
      <c r="N177" s="242" t="s">
        <v>41</v>
      </c>
      <c r="O177" s="92"/>
      <c r="P177" s="226">
        <f>O177*H177</f>
        <v>0</v>
      </c>
      <c r="Q177" s="226">
        <v>0</v>
      </c>
      <c r="R177" s="226">
        <f>Q177*H177</f>
        <v>0</v>
      </c>
      <c r="S177" s="226">
        <v>0</v>
      </c>
      <c r="T177" s="227">
        <f>S177*H177</f>
        <v>0</v>
      </c>
      <c r="U177" s="39"/>
      <c r="V177" s="39"/>
      <c r="W177" s="39"/>
      <c r="X177" s="39"/>
      <c r="Y177" s="39"/>
      <c r="Z177" s="39"/>
      <c r="AA177" s="39"/>
      <c r="AB177" s="39"/>
      <c r="AC177" s="39"/>
      <c r="AD177" s="39"/>
      <c r="AE177" s="39"/>
      <c r="AR177" s="228" t="s">
        <v>415</v>
      </c>
      <c r="AT177" s="228" t="s">
        <v>443</v>
      </c>
      <c r="AU177" s="228" t="s">
        <v>76</v>
      </c>
      <c r="AY177" s="18" t="s">
        <v>414</v>
      </c>
      <c r="BE177" s="229">
        <f>IF(N177="základní",J177,0)</f>
        <v>0</v>
      </c>
      <c r="BF177" s="229">
        <f>IF(N177="snížená",J177,0)</f>
        <v>0</v>
      </c>
      <c r="BG177" s="229">
        <f>IF(N177="zákl. přenesená",J177,0)</f>
        <v>0</v>
      </c>
      <c r="BH177" s="229">
        <f>IF(N177="sníž. přenesená",J177,0)</f>
        <v>0</v>
      </c>
      <c r="BI177" s="229">
        <f>IF(N177="nulová",J177,0)</f>
        <v>0</v>
      </c>
      <c r="BJ177" s="18" t="s">
        <v>84</v>
      </c>
      <c r="BK177" s="229">
        <f>ROUND(I177*H177,2)</f>
        <v>0</v>
      </c>
      <c r="BL177" s="18" t="s">
        <v>415</v>
      </c>
      <c r="BM177" s="228" t="s">
        <v>1214</v>
      </c>
    </row>
    <row r="178" s="2" customFormat="1">
      <c r="A178" s="39"/>
      <c r="B178" s="40"/>
      <c r="C178" s="41"/>
      <c r="D178" s="230" t="s">
        <v>417</v>
      </c>
      <c r="E178" s="41"/>
      <c r="F178" s="231" t="s">
        <v>1213</v>
      </c>
      <c r="G178" s="41"/>
      <c r="H178" s="41"/>
      <c r="I178" s="156"/>
      <c r="J178" s="41"/>
      <c r="K178" s="41"/>
      <c r="L178" s="45"/>
      <c r="M178" s="232"/>
      <c r="N178" s="233"/>
      <c r="O178" s="92"/>
      <c r="P178" s="92"/>
      <c r="Q178" s="92"/>
      <c r="R178" s="92"/>
      <c r="S178" s="92"/>
      <c r="T178" s="93"/>
      <c r="U178" s="39"/>
      <c r="V178" s="39"/>
      <c r="W178" s="39"/>
      <c r="X178" s="39"/>
      <c r="Y178" s="39"/>
      <c r="Z178" s="39"/>
      <c r="AA178" s="39"/>
      <c r="AB178" s="39"/>
      <c r="AC178" s="39"/>
      <c r="AD178" s="39"/>
      <c r="AE178" s="39"/>
      <c r="AT178" s="18" t="s">
        <v>417</v>
      </c>
      <c r="AU178" s="18" t="s">
        <v>76</v>
      </c>
    </row>
    <row r="179" s="2" customFormat="1" ht="21.75" customHeight="1">
      <c r="A179" s="39"/>
      <c r="B179" s="40"/>
      <c r="C179" s="234" t="s">
        <v>76</v>
      </c>
      <c r="D179" s="234" t="s">
        <v>443</v>
      </c>
      <c r="E179" s="235" t="s">
        <v>1215</v>
      </c>
      <c r="F179" s="236" t="s">
        <v>1216</v>
      </c>
      <c r="G179" s="237" t="s">
        <v>531</v>
      </c>
      <c r="H179" s="238">
        <v>2200</v>
      </c>
      <c r="I179" s="239"/>
      <c r="J179" s="240">
        <f>ROUND(I179*H179,2)</f>
        <v>0</v>
      </c>
      <c r="K179" s="236" t="s">
        <v>1</v>
      </c>
      <c r="L179" s="45"/>
      <c r="M179" s="241" t="s">
        <v>1</v>
      </c>
      <c r="N179" s="242" t="s">
        <v>41</v>
      </c>
      <c r="O179" s="92"/>
      <c r="P179" s="226">
        <f>O179*H179</f>
        <v>0</v>
      </c>
      <c r="Q179" s="226">
        <v>0</v>
      </c>
      <c r="R179" s="226">
        <f>Q179*H179</f>
        <v>0</v>
      </c>
      <c r="S179" s="226">
        <v>0</v>
      </c>
      <c r="T179" s="227">
        <f>S179*H179</f>
        <v>0</v>
      </c>
      <c r="U179" s="39"/>
      <c r="V179" s="39"/>
      <c r="W179" s="39"/>
      <c r="X179" s="39"/>
      <c r="Y179" s="39"/>
      <c r="Z179" s="39"/>
      <c r="AA179" s="39"/>
      <c r="AB179" s="39"/>
      <c r="AC179" s="39"/>
      <c r="AD179" s="39"/>
      <c r="AE179" s="39"/>
      <c r="AR179" s="228" t="s">
        <v>415</v>
      </c>
      <c r="AT179" s="228" t="s">
        <v>443</v>
      </c>
      <c r="AU179" s="228" t="s">
        <v>76</v>
      </c>
      <c r="AY179" s="18" t="s">
        <v>414</v>
      </c>
      <c r="BE179" s="229">
        <f>IF(N179="základní",J179,0)</f>
        <v>0</v>
      </c>
      <c r="BF179" s="229">
        <f>IF(N179="snížená",J179,0)</f>
        <v>0</v>
      </c>
      <c r="BG179" s="229">
        <f>IF(N179="zákl. přenesená",J179,0)</f>
        <v>0</v>
      </c>
      <c r="BH179" s="229">
        <f>IF(N179="sníž. přenesená",J179,0)</f>
        <v>0</v>
      </c>
      <c r="BI179" s="229">
        <f>IF(N179="nulová",J179,0)</f>
        <v>0</v>
      </c>
      <c r="BJ179" s="18" t="s">
        <v>84</v>
      </c>
      <c r="BK179" s="229">
        <f>ROUND(I179*H179,2)</f>
        <v>0</v>
      </c>
      <c r="BL179" s="18" t="s">
        <v>415</v>
      </c>
      <c r="BM179" s="228" t="s">
        <v>1217</v>
      </c>
    </row>
    <row r="180" s="2" customFormat="1">
      <c r="A180" s="39"/>
      <c r="B180" s="40"/>
      <c r="C180" s="41"/>
      <c r="D180" s="230" t="s">
        <v>417</v>
      </c>
      <c r="E180" s="41"/>
      <c r="F180" s="231" t="s">
        <v>1216</v>
      </c>
      <c r="G180" s="41"/>
      <c r="H180" s="41"/>
      <c r="I180" s="156"/>
      <c r="J180" s="41"/>
      <c r="K180" s="41"/>
      <c r="L180" s="45"/>
      <c r="M180" s="232"/>
      <c r="N180" s="233"/>
      <c r="O180" s="92"/>
      <c r="P180" s="92"/>
      <c r="Q180" s="92"/>
      <c r="R180" s="92"/>
      <c r="S180" s="92"/>
      <c r="T180" s="93"/>
      <c r="U180" s="39"/>
      <c r="V180" s="39"/>
      <c r="W180" s="39"/>
      <c r="X180" s="39"/>
      <c r="Y180" s="39"/>
      <c r="Z180" s="39"/>
      <c r="AA180" s="39"/>
      <c r="AB180" s="39"/>
      <c r="AC180" s="39"/>
      <c r="AD180" s="39"/>
      <c r="AE180" s="39"/>
      <c r="AT180" s="18" t="s">
        <v>417</v>
      </c>
      <c r="AU180" s="18" t="s">
        <v>76</v>
      </c>
    </row>
    <row r="181" s="2" customFormat="1" ht="16.5" customHeight="1">
      <c r="A181" s="39"/>
      <c r="B181" s="40"/>
      <c r="C181" s="234" t="s">
        <v>76</v>
      </c>
      <c r="D181" s="234" t="s">
        <v>443</v>
      </c>
      <c r="E181" s="235" t="s">
        <v>1218</v>
      </c>
      <c r="F181" s="236" t="s">
        <v>1219</v>
      </c>
      <c r="G181" s="237" t="s">
        <v>509</v>
      </c>
      <c r="H181" s="238">
        <v>5</v>
      </c>
      <c r="I181" s="239"/>
      <c r="J181" s="240">
        <f>ROUND(I181*H181,2)</f>
        <v>0</v>
      </c>
      <c r="K181" s="236" t="s">
        <v>1</v>
      </c>
      <c r="L181" s="45"/>
      <c r="M181" s="241" t="s">
        <v>1</v>
      </c>
      <c r="N181" s="242" t="s">
        <v>41</v>
      </c>
      <c r="O181" s="92"/>
      <c r="P181" s="226">
        <f>O181*H181</f>
        <v>0</v>
      </c>
      <c r="Q181" s="226">
        <v>0</v>
      </c>
      <c r="R181" s="226">
        <f>Q181*H181</f>
        <v>0</v>
      </c>
      <c r="S181" s="226">
        <v>0</v>
      </c>
      <c r="T181" s="227">
        <f>S181*H181</f>
        <v>0</v>
      </c>
      <c r="U181" s="39"/>
      <c r="V181" s="39"/>
      <c r="W181" s="39"/>
      <c r="X181" s="39"/>
      <c r="Y181" s="39"/>
      <c r="Z181" s="39"/>
      <c r="AA181" s="39"/>
      <c r="AB181" s="39"/>
      <c r="AC181" s="39"/>
      <c r="AD181" s="39"/>
      <c r="AE181" s="39"/>
      <c r="AR181" s="228" t="s">
        <v>415</v>
      </c>
      <c r="AT181" s="228" t="s">
        <v>443</v>
      </c>
      <c r="AU181" s="228" t="s">
        <v>76</v>
      </c>
      <c r="AY181" s="18" t="s">
        <v>414</v>
      </c>
      <c r="BE181" s="229">
        <f>IF(N181="základní",J181,0)</f>
        <v>0</v>
      </c>
      <c r="BF181" s="229">
        <f>IF(N181="snížená",J181,0)</f>
        <v>0</v>
      </c>
      <c r="BG181" s="229">
        <f>IF(N181="zákl. přenesená",J181,0)</f>
        <v>0</v>
      </c>
      <c r="BH181" s="229">
        <f>IF(N181="sníž. přenesená",J181,0)</f>
        <v>0</v>
      </c>
      <c r="BI181" s="229">
        <f>IF(N181="nulová",J181,0)</f>
        <v>0</v>
      </c>
      <c r="BJ181" s="18" t="s">
        <v>84</v>
      </c>
      <c r="BK181" s="229">
        <f>ROUND(I181*H181,2)</f>
        <v>0</v>
      </c>
      <c r="BL181" s="18" t="s">
        <v>415</v>
      </c>
      <c r="BM181" s="228" t="s">
        <v>1220</v>
      </c>
    </row>
    <row r="182" s="2" customFormat="1">
      <c r="A182" s="39"/>
      <c r="B182" s="40"/>
      <c r="C182" s="41"/>
      <c r="D182" s="230" t="s">
        <v>417</v>
      </c>
      <c r="E182" s="41"/>
      <c r="F182" s="231" t="s">
        <v>1219</v>
      </c>
      <c r="G182" s="41"/>
      <c r="H182" s="41"/>
      <c r="I182" s="156"/>
      <c r="J182" s="41"/>
      <c r="K182" s="41"/>
      <c r="L182" s="45"/>
      <c r="M182" s="232"/>
      <c r="N182" s="233"/>
      <c r="O182" s="92"/>
      <c r="P182" s="92"/>
      <c r="Q182" s="92"/>
      <c r="R182" s="92"/>
      <c r="S182" s="92"/>
      <c r="T182" s="93"/>
      <c r="U182" s="39"/>
      <c r="V182" s="39"/>
      <c r="W182" s="39"/>
      <c r="X182" s="39"/>
      <c r="Y182" s="39"/>
      <c r="Z182" s="39"/>
      <c r="AA182" s="39"/>
      <c r="AB182" s="39"/>
      <c r="AC182" s="39"/>
      <c r="AD182" s="39"/>
      <c r="AE182" s="39"/>
      <c r="AT182" s="18" t="s">
        <v>417</v>
      </c>
      <c r="AU182" s="18" t="s">
        <v>76</v>
      </c>
    </row>
    <row r="183" s="2" customFormat="1" ht="21.75" customHeight="1">
      <c r="A183" s="39"/>
      <c r="B183" s="40"/>
      <c r="C183" s="234" t="s">
        <v>76</v>
      </c>
      <c r="D183" s="234" t="s">
        <v>443</v>
      </c>
      <c r="E183" s="235" t="s">
        <v>1221</v>
      </c>
      <c r="F183" s="236" t="s">
        <v>1222</v>
      </c>
      <c r="G183" s="237" t="s">
        <v>509</v>
      </c>
      <c r="H183" s="238">
        <v>5</v>
      </c>
      <c r="I183" s="239"/>
      <c r="J183" s="240">
        <f>ROUND(I183*H183,2)</f>
        <v>0</v>
      </c>
      <c r="K183" s="236" t="s">
        <v>1</v>
      </c>
      <c r="L183" s="45"/>
      <c r="M183" s="241" t="s">
        <v>1</v>
      </c>
      <c r="N183" s="242" t="s">
        <v>41</v>
      </c>
      <c r="O183" s="92"/>
      <c r="P183" s="226">
        <f>O183*H183</f>
        <v>0</v>
      </c>
      <c r="Q183" s="226">
        <v>0</v>
      </c>
      <c r="R183" s="226">
        <f>Q183*H183</f>
        <v>0</v>
      </c>
      <c r="S183" s="226">
        <v>0</v>
      </c>
      <c r="T183" s="227">
        <f>S183*H183</f>
        <v>0</v>
      </c>
      <c r="U183" s="39"/>
      <c r="V183" s="39"/>
      <c r="W183" s="39"/>
      <c r="X183" s="39"/>
      <c r="Y183" s="39"/>
      <c r="Z183" s="39"/>
      <c r="AA183" s="39"/>
      <c r="AB183" s="39"/>
      <c r="AC183" s="39"/>
      <c r="AD183" s="39"/>
      <c r="AE183" s="39"/>
      <c r="AR183" s="228" t="s">
        <v>415</v>
      </c>
      <c r="AT183" s="228" t="s">
        <v>443</v>
      </c>
      <c r="AU183" s="228" t="s">
        <v>76</v>
      </c>
      <c r="AY183" s="18" t="s">
        <v>414</v>
      </c>
      <c r="BE183" s="229">
        <f>IF(N183="základní",J183,0)</f>
        <v>0</v>
      </c>
      <c r="BF183" s="229">
        <f>IF(N183="snížená",J183,0)</f>
        <v>0</v>
      </c>
      <c r="BG183" s="229">
        <f>IF(N183="zákl. přenesená",J183,0)</f>
        <v>0</v>
      </c>
      <c r="BH183" s="229">
        <f>IF(N183="sníž. přenesená",J183,0)</f>
        <v>0</v>
      </c>
      <c r="BI183" s="229">
        <f>IF(N183="nulová",J183,0)</f>
        <v>0</v>
      </c>
      <c r="BJ183" s="18" t="s">
        <v>84</v>
      </c>
      <c r="BK183" s="229">
        <f>ROUND(I183*H183,2)</f>
        <v>0</v>
      </c>
      <c r="BL183" s="18" t="s">
        <v>415</v>
      </c>
      <c r="BM183" s="228" t="s">
        <v>1223</v>
      </c>
    </row>
    <row r="184" s="2" customFormat="1">
      <c r="A184" s="39"/>
      <c r="B184" s="40"/>
      <c r="C184" s="41"/>
      <c r="D184" s="230" t="s">
        <v>417</v>
      </c>
      <c r="E184" s="41"/>
      <c r="F184" s="231" t="s">
        <v>1222</v>
      </c>
      <c r="G184" s="41"/>
      <c r="H184" s="41"/>
      <c r="I184" s="156"/>
      <c r="J184" s="41"/>
      <c r="K184" s="41"/>
      <c r="L184" s="45"/>
      <c r="M184" s="232"/>
      <c r="N184" s="233"/>
      <c r="O184" s="92"/>
      <c r="P184" s="92"/>
      <c r="Q184" s="92"/>
      <c r="R184" s="92"/>
      <c r="S184" s="92"/>
      <c r="T184" s="93"/>
      <c r="U184" s="39"/>
      <c r="V184" s="39"/>
      <c r="W184" s="39"/>
      <c r="X184" s="39"/>
      <c r="Y184" s="39"/>
      <c r="Z184" s="39"/>
      <c r="AA184" s="39"/>
      <c r="AB184" s="39"/>
      <c r="AC184" s="39"/>
      <c r="AD184" s="39"/>
      <c r="AE184" s="39"/>
      <c r="AT184" s="18" t="s">
        <v>417</v>
      </c>
      <c r="AU184" s="18" t="s">
        <v>76</v>
      </c>
    </row>
    <row r="185" s="2" customFormat="1" ht="21.75" customHeight="1">
      <c r="A185" s="39"/>
      <c r="B185" s="40"/>
      <c r="C185" s="234" t="s">
        <v>76</v>
      </c>
      <c r="D185" s="234" t="s">
        <v>443</v>
      </c>
      <c r="E185" s="235" t="s">
        <v>1224</v>
      </c>
      <c r="F185" s="236" t="s">
        <v>1225</v>
      </c>
      <c r="G185" s="237" t="s">
        <v>509</v>
      </c>
      <c r="H185" s="238">
        <v>1</v>
      </c>
      <c r="I185" s="239"/>
      <c r="J185" s="240">
        <f>ROUND(I185*H185,2)</f>
        <v>0</v>
      </c>
      <c r="K185" s="236" t="s">
        <v>1</v>
      </c>
      <c r="L185" s="45"/>
      <c r="M185" s="241" t="s">
        <v>1</v>
      </c>
      <c r="N185" s="242" t="s">
        <v>41</v>
      </c>
      <c r="O185" s="92"/>
      <c r="P185" s="226">
        <f>O185*H185</f>
        <v>0</v>
      </c>
      <c r="Q185" s="226">
        <v>0</v>
      </c>
      <c r="R185" s="226">
        <f>Q185*H185</f>
        <v>0</v>
      </c>
      <c r="S185" s="226">
        <v>0</v>
      </c>
      <c r="T185" s="227">
        <f>S185*H185</f>
        <v>0</v>
      </c>
      <c r="U185" s="39"/>
      <c r="V185" s="39"/>
      <c r="W185" s="39"/>
      <c r="X185" s="39"/>
      <c r="Y185" s="39"/>
      <c r="Z185" s="39"/>
      <c r="AA185" s="39"/>
      <c r="AB185" s="39"/>
      <c r="AC185" s="39"/>
      <c r="AD185" s="39"/>
      <c r="AE185" s="39"/>
      <c r="AR185" s="228" t="s">
        <v>415</v>
      </c>
      <c r="AT185" s="228" t="s">
        <v>443</v>
      </c>
      <c r="AU185" s="228" t="s">
        <v>76</v>
      </c>
      <c r="AY185" s="18" t="s">
        <v>414</v>
      </c>
      <c r="BE185" s="229">
        <f>IF(N185="základní",J185,0)</f>
        <v>0</v>
      </c>
      <c r="BF185" s="229">
        <f>IF(N185="snížená",J185,0)</f>
        <v>0</v>
      </c>
      <c r="BG185" s="229">
        <f>IF(N185="zákl. přenesená",J185,0)</f>
        <v>0</v>
      </c>
      <c r="BH185" s="229">
        <f>IF(N185="sníž. přenesená",J185,0)</f>
        <v>0</v>
      </c>
      <c r="BI185" s="229">
        <f>IF(N185="nulová",J185,0)</f>
        <v>0</v>
      </c>
      <c r="BJ185" s="18" t="s">
        <v>84</v>
      </c>
      <c r="BK185" s="229">
        <f>ROUND(I185*H185,2)</f>
        <v>0</v>
      </c>
      <c r="BL185" s="18" t="s">
        <v>415</v>
      </c>
      <c r="BM185" s="228" t="s">
        <v>1226</v>
      </c>
    </row>
    <row r="186" s="2" customFormat="1">
      <c r="A186" s="39"/>
      <c r="B186" s="40"/>
      <c r="C186" s="41"/>
      <c r="D186" s="230" t="s">
        <v>417</v>
      </c>
      <c r="E186" s="41"/>
      <c r="F186" s="231" t="s">
        <v>1225</v>
      </c>
      <c r="G186" s="41"/>
      <c r="H186" s="41"/>
      <c r="I186" s="156"/>
      <c r="J186" s="41"/>
      <c r="K186" s="41"/>
      <c r="L186" s="45"/>
      <c r="M186" s="232"/>
      <c r="N186" s="233"/>
      <c r="O186" s="92"/>
      <c r="P186" s="92"/>
      <c r="Q186" s="92"/>
      <c r="R186" s="92"/>
      <c r="S186" s="92"/>
      <c r="T186" s="93"/>
      <c r="U186" s="39"/>
      <c r="V186" s="39"/>
      <c r="W186" s="39"/>
      <c r="X186" s="39"/>
      <c r="Y186" s="39"/>
      <c r="Z186" s="39"/>
      <c r="AA186" s="39"/>
      <c r="AB186" s="39"/>
      <c r="AC186" s="39"/>
      <c r="AD186" s="39"/>
      <c r="AE186" s="39"/>
      <c r="AT186" s="18" t="s">
        <v>417</v>
      </c>
      <c r="AU186" s="18" t="s">
        <v>76</v>
      </c>
    </row>
    <row r="187" s="2" customFormat="1" ht="21.75" customHeight="1">
      <c r="A187" s="39"/>
      <c r="B187" s="40"/>
      <c r="C187" s="234" t="s">
        <v>76</v>
      </c>
      <c r="D187" s="234" t="s">
        <v>443</v>
      </c>
      <c r="E187" s="235" t="s">
        <v>1227</v>
      </c>
      <c r="F187" s="236" t="s">
        <v>1228</v>
      </c>
      <c r="G187" s="237" t="s">
        <v>509</v>
      </c>
      <c r="H187" s="238">
        <v>1</v>
      </c>
      <c r="I187" s="239"/>
      <c r="J187" s="240">
        <f>ROUND(I187*H187,2)</f>
        <v>0</v>
      </c>
      <c r="K187" s="236" t="s">
        <v>1</v>
      </c>
      <c r="L187" s="45"/>
      <c r="M187" s="241" t="s">
        <v>1</v>
      </c>
      <c r="N187" s="242" t="s">
        <v>41</v>
      </c>
      <c r="O187" s="92"/>
      <c r="P187" s="226">
        <f>O187*H187</f>
        <v>0</v>
      </c>
      <c r="Q187" s="226">
        <v>0</v>
      </c>
      <c r="R187" s="226">
        <f>Q187*H187</f>
        <v>0</v>
      </c>
      <c r="S187" s="226">
        <v>0</v>
      </c>
      <c r="T187" s="227">
        <f>S187*H187</f>
        <v>0</v>
      </c>
      <c r="U187" s="39"/>
      <c r="V187" s="39"/>
      <c r="W187" s="39"/>
      <c r="X187" s="39"/>
      <c r="Y187" s="39"/>
      <c r="Z187" s="39"/>
      <c r="AA187" s="39"/>
      <c r="AB187" s="39"/>
      <c r="AC187" s="39"/>
      <c r="AD187" s="39"/>
      <c r="AE187" s="39"/>
      <c r="AR187" s="228" t="s">
        <v>415</v>
      </c>
      <c r="AT187" s="228" t="s">
        <v>443</v>
      </c>
      <c r="AU187" s="228" t="s">
        <v>76</v>
      </c>
      <c r="AY187" s="18" t="s">
        <v>414</v>
      </c>
      <c r="BE187" s="229">
        <f>IF(N187="základní",J187,0)</f>
        <v>0</v>
      </c>
      <c r="BF187" s="229">
        <f>IF(N187="snížená",J187,0)</f>
        <v>0</v>
      </c>
      <c r="BG187" s="229">
        <f>IF(N187="zákl. přenesená",J187,0)</f>
        <v>0</v>
      </c>
      <c r="BH187" s="229">
        <f>IF(N187="sníž. přenesená",J187,0)</f>
        <v>0</v>
      </c>
      <c r="BI187" s="229">
        <f>IF(N187="nulová",J187,0)</f>
        <v>0</v>
      </c>
      <c r="BJ187" s="18" t="s">
        <v>84</v>
      </c>
      <c r="BK187" s="229">
        <f>ROUND(I187*H187,2)</f>
        <v>0</v>
      </c>
      <c r="BL187" s="18" t="s">
        <v>415</v>
      </c>
      <c r="BM187" s="228" t="s">
        <v>1229</v>
      </c>
    </row>
    <row r="188" s="2" customFormat="1">
      <c r="A188" s="39"/>
      <c r="B188" s="40"/>
      <c r="C188" s="41"/>
      <c r="D188" s="230" t="s">
        <v>417</v>
      </c>
      <c r="E188" s="41"/>
      <c r="F188" s="231" t="s">
        <v>1228</v>
      </c>
      <c r="G188" s="41"/>
      <c r="H188" s="41"/>
      <c r="I188" s="156"/>
      <c r="J188" s="41"/>
      <c r="K188" s="41"/>
      <c r="L188" s="45"/>
      <c r="M188" s="232"/>
      <c r="N188" s="233"/>
      <c r="O188" s="92"/>
      <c r="P188" s="92"/>
      <c r="Q188" s="92"/>
      <c r="R188" s="92"/>
      <c r="S188" s="92"/>
      <c r="T188" s="93"/>
      <c r="U188" s="39"/>
      <c r="V188" s="39"/>
      <c r="W188" s="39"/>
      <c r="X188" s="39"/>
      <c r="Y188" s="39"/>
      <c r="Z188" s="39"/>
      <c r="AA188" s="39"/>
      <c r="AB188" s="39"/>
      <c r="AC188" s="39"/>
      <c r="AD188" s="39"/>
      <c r="AE188" s="39"/>
      <c r="AT188" s="18" t="s">
        <v>417</v>
      </c>
      <c r="AU188" s="18" t="s">
        <v>76</v>
      </c>
    </row>
    <row r="189" s="2" customFormat="1" ht="21.75" customHeight="1">
      <c r="A189" s="39"/>
      <c r="B189" s="40"/>
      <c r="C189" s="234" t="s">
        <v>76</v>
      </c>
      <c r="D189" s="234" t="s">
        <v>443</v>
      </c>
      <c r="E189" s="235" t="s">
        <v>1230</v>
      </c>
      <c r="F189" s="236" t="s">
        <v>1231</v>
      </c>
      <c r="G189" s="237" t="s">
        <v>509</v>
      </c>
      <c r="H189" s="238">
        <v>2</v>
      </c>
      <c r="I189" s="239"/>
      <c r="J189" s="240">
        <f>ROUND(I189*H189,2)</f>
        <v>0</v>
      </c>
      <c r="K189" s="236" t="s">
        <v>1</v>
      </c>
      <c r="L189" s="45"/>
      <c r="M189" s="241" t="s">
        <v>1</v>
      </c>
      <c r="N189" s="242" t="s">
        <v>41</v>
      </c>
      <c r="O189" s="92"/>
      <c r="P189" s="226">
        <f>O189*H189</f>
        <v>0</v>
      </c>
      <c r="Q189" s="226">
        <v>0</v>
      </c>
      <c r="R189" s="226">
        <f>Q189*H189</f>
        <v>0</v>
      </c>
      <c r="S189" s="226">
        <v>0</v>
      </c>
      <c r="T189" s="227">
        <f>S189*H189</f>
        <v>0</v>
      </c>
      <c r="U189" s="39"/>
      <c r="V189" s="39"/>
      <c r="W189" s="39"/>
      <c r="X189" s="39"/>
      <c r="Y189" s="39"/>
      <c r="Z189" s="39"/>
      <c r="AA189" s="39"/>
      <c r="AB189" s="39"/>
      <c r="AC189" s="39"/>
      <c r="AD189" s="39"/>
      <c r="AE189" s="39"/>
      <c r="AR189" s="228" t="s">
        <v>415</v>
      </c>
      <c r="AT189" s="228" t="s">
        <v>443</v>
      </c>
      <c r="AU189" s="228" t="s">
        <v>76</v>
      </c>
      <c r="AY189" s="18" t="s">
        <v>414</v>
      </c>
      <c r="BE189" s="229">
        <f>IF(N189="základní",J189,0)</f>
        <v>0</v>
      </c>
      <c r="BF189" s="229">
        <f>IF(N189="snížená",J189,0)</f>
        <v>0</v>
      </c>
      <c r="BG189" s="229">
        <f>IF(N189="zákl. přenesená",J189,0)</f>
        <v>0</v>
      </c>
      <c r="BH189" s="229">
        <f>IF(N189="sníž. přenesená",J189,0)</f>
        <v>0</v>
      </c>
      <c r="BI189" s="229">
        <f>IF(N189="nulová",J189,0)</f>
        <v>0</v>
      </c>
      <c r="BJ189" s="18" t="s">
        <v>84</v>
      </c>
      <c r="BK189" s="229">
        <f>ROUND(I189*H189,2)</f>
        <v>0</v>
      </c>
      <c r="BL189" s="18" t="s">
        <v>415</v>
      </c>
      <c r="BM189" s="228" t="s">
        <v>1232</v>
      </c>
    </row>
    <row r="190" s="2" customFormat="1">
      <c r="A190" s="39"/>
      <c r="B190" s="40"/>
      <c r="C190" s="41"/>
      <c r="D190" s="230" t="s">
        <v>417</v>
      </c>
      <c r="E190" s="41"/>
      <c r="F190" s="231" t="s">
        <v>1231</v>
      </c>
      <c r="G190" s="41"/>
      <c r="H190" s="41"/>
      <c r="I190" s="156"/>
      <c r="J190" s="41"/>
      <c r="K190" s="41"/>
      <c r="L190" s="45"/>
      <c r="M190" s="232"/>
      <c r="N190" s="233"/>
      <c r="O190" s="92"/>
      <c r="P190" s="92"/>
      <c r="Q190" s="92"/>
      <c r="R190" s="92"/>
      <c r="S190" s="92"/>
      <c r="T190" s="93"/>
      <c r="U190" s="39"/>
      <c r="V190" s="39"/>
      <c r="W190" s="39"/>
      <c r="X190" s="39"/>
      <c r="Y190" s="39"/>
      <c r="Z190" s="39"/>
      <c r="AA190" s="39"/>
      <c r="AB190" s="39"/>
      <c r="AC190" s="39"/>
      <c r="AD190" s="39"/>
      <c r="AE190" s="39"/>
      <c r="AT190" s="18" t="s">
        <v>417</v>
      </c>
      <c r="AU190" s="18" t="s">
        <v>76</v>
      </c>
    </row>
    <row r="191" s="2" customFormat="1" ht="16.5" customHeight="1">
      <c r="A191" s="39"/>
      <c r="B191" s="40"/>
      <c r="C191" s="234" t="s">
        <v>76</v>
      </c>
      <c r="D191" s="234" t="s">
        <v>443</v>
      </c>
      <c r="E191" s="235" t="s">
        <v>1172</v>
      </c>
      <c r="F191" s="236" t="s">
        <v>1233</v>
      </c>
      <c r="G191" s="237" t="s">
        <v>509</v>
      </c>
      <c r="H191" s="238">
        <v>42</v>
      </c>
      <c r="I191" s="239"/>
      <c r="J191" s="240">
        <f>ROUND(I191*H191,2)</f>
        <v>0</v>
      </c>
      <c r="K191" s="236" t="s">
        <v>1</v>
      </c>
      <c r="L191" s="45"/>
      <c r="M191" s="241" t="s">
        <v>1</v>
      </c>
      <c r="N191" s="242" t="s">
        <v>41</v>
      </c>
      <c r="O191" s="92"/>
      <c r="P191" s="226">
        <f>O191*H191</f>
        <v>0</v>
      </c>
      <c r="Q191" s="226">
        <v>0</v>
      </c>
      <c r="R191" s="226">
        <f>Q191*H191</f>
        <v>0</v>
      </c>
      <c r="S191" s="226">
        <v>0</v>
      </c>
      <c r="T191" s="227">
        <f>S191*H191</f>
        <v>0</v>
      </c>
      <c r="U191" s="39"/>
      <c r="V191" s="39"/>
      <c r="W191" s="39"/>
      <c r="X191" s="39"/>
      <c r="Y191" s="39"/>
      <c r="Z191" s="39"/>
      <c r="AA191" s="39"/>
      <c r="AB191" s="39"/>
      <c r="AC191" s="39"/>
      <c r="AD191" s="39"/>
      <c r="AE191" s="39"/>
      <c r="AR191" s="228" t="s">
        <v>415</v>
      </c>
      <c r="AT191" s="228" t="s">
        <v>443</v>
      </c>
      <c r="AU191" s="228" t="s">
        <v>76</v>
      </c>
      <c r="AY191" s="18" t="s">
        <v>414</v>
      </c>
      <c r="BE191" s="229">
        <f>IF(N191="základní",J191,0)</f>
        <v>0</v>
      </c>
      <c r="BF191" s="229">
        <f>IF(N191="snížená",J191,0)</f>
        <v>0</v>
      </c>
      <c r="BG191" s="229">
        <f>IF(N191="zákl. přenesená",J191,0)</f>
        <v>0</v>
      </c>
      <c r="BH191" s="229">
        <f>IF(N191="sníž. přenesená",J191,0)</f>
        <v>0</v>
      </c>
      <c r="BI191" s="229">
        <f>IF(N191="nulová",J191,0)</f>
        <v>0</v>
      </c>
      <c r="BJ191" s="18" t="s">
        <v>84</v>
      </c>
      <c r="BK191" s="229">
        <f>ROUND(I191*H191,2)</f>
        <v>0</v>
      </c>
      <c r="BL191" s="18" t="s">
        <v>415</v>
      </c>
      <c r="BM191" s="228" t="s">
        <v>1234</v>
      </c>
    </row>
    <row r="192" s="2" customFormat="1">
      <c r="A192" s="39"/>
      <c r="B192" s="40"/>
      <c r="C192" s="41"/>
      <c r="D192" s="230" t="s">
        <v>417</v>
      </c>
      <c r="E192" s="41"/>
      <c r="F192" s="231" t="s">
        <v>1233</v>
      </c>
      <c r="G192" s="41"/>
      <c r="H192" s="41"/>
      <c r="I192" s="156"/>
      <c r="J192" s="41"/>
      <c r="K192" s="41"/>
      <c r="L192" s="45"/>
      <c r="M192" s="232"/>
      <c r="N192" s="233"/>
      <c r="O192" s="92"/>
      <c r="P192" s="92"/>
      <c r="Q192" s="92"/>
      <c r="R192" s="92"/>
      <c r="S192" s="92"/>
      <c r="T192" s="93"/>
      <c r="U192" s="39"/>
      <c r="V192" s="39"/>
      <c r="W192" s="39"/>
      <c r="X192" s="39"/>
      <c r="Y192" s="39"/>
      <c r="Z192" s="39"/>
      <c r="AA192" s="39"/>
      <c r="AB192" s="39"/>
      <c r="AC192" s="39"/>
      <c r="AD192" s="39"/>
      <c r="AE192" s="39"/>
      <c r="AT192" s="18" t="s">
        <v>417</v>
      </c>
      <c r="AU192" s="18" t="s">
        <v>76</v>
      </c>
    </row>
    <row r="193" s="2" customFormat="1" ht="21.75" customHeight="1">
      <c r="A193" s="39"/>
      <c r="B193" s="40"/>
      <c r="C193" s="234" t="s">
        <v>76</v>
      </c>
      <c r="D193" s="234" t="s">
        <v>443</v>
      </c>
      <c r="E193" s="235" t="s">
        <v>1235</v>
      </c>
      <c r="F193" s="236" t="s">
        <v>1236</v>
      </c>
      <c r="G193" s="237" t="s">
        <v>509</v>
      </c>
      <c r="H193" s="238">
        <v>8</v>
      </c>
      <c r="I193" s="239"/>
      <c r="J193" s="240">
        <f>ROUND(I193*H193,2)</f>
        <v>0</v>
      </c>
      <c r="K193" s="236" t="s">
        <v>1</v>
      </c>
      <c r="L193" s="45"/>
      <c r="M193" s="241" t="s">
        <v>1</v>
      </c>
      <c r="N193" s="242" t="s">
        <v>41</v>
      </c>
      <c r="O193" s="92"/>
      <c r="P193" s="226">
        <f>O193*H193</f>
        <v>0</v>
      </c>
      <c r="Q193" s="226">
        <v>0</v>
      </c>
      <c r="R193" s="226">
        <f>Q193*H193</f>
        <v>0</v>
      </c>
      <c r="S193" s="226">
        <v>0</v>
      </c>
      <c r="T193" s="227">
        <f>S193*H193</f>
        <v>0</v>
      </c>
      <c r="U193" s="39"/>
      <c r="V193" s="39"/>
      <c r="W193" s="39"/>
      <c r="X193" s="39"/>
      <c r="Y193" s="39"/>
      <c r="Z193" s="39"/>
      <c r="AA193" s="39"/>
      <c r="AB193" s="39"/>
      <c r="AC193" s="39"/>
      <c r="AD193" s="39"/>
      <c r="AE193" s="39"/>
      <c r="AR193" s="228" t="s">
        <v>415</v>
      </c>
      <c r="AT193" s="228" t="s">
        <v>443</v>
      </c>
      <c r="AU193" s="228" t="s">
        <v>76</v>
      </c>
      <c r="AY193" s="18" t="s">
        <v>414</v>
      </c>
      <c r="BE193" s="229">
        <f>IF(N193="základní",J193,0)</f>
        <v>0</v>
      </c>
      <c r="BF193" s="229">
        <f>IF(N193="snížená",J193,0)</f>
        <v>0</v>
      </c>
      <c r="BG193" s="229">
        <f>IF(N193="zákl. přenesená",J193,0)</f>
        <v>0</v>
      </c>
      <c r="BH193" s="229">
        <f>IF(N193="sníž. přenesená",J193,0)</f>
        <v>0</v>
      </c>
      <c r="BI193" s="229">
        <f>IF(N193="nulová",J193,0)</f>
        <v>0</v>
      </c>
      <c r="BJ193" s="18" t="s">
        <v>84</v>
      </c>
      <c r="BK193" s="229">
        <f>ROUND(I193*H193,2)</f>
        <v>0</v>
      </c>
      <c r="BL193" s="18" t="s">
        <v>415</v>
      </c>
      <c r="BM193" s="228" t="s">
        <v>1237</v>
      </c>
    </row>
    <row r="194" s="2" customFormat="1">
      <c r="A194" s="39"/>
      <c r="B194" s="40"/>
      <c r="C194" s="41"/>
      <c r="D194" s="230" t="s">
        <v>417</v>
      </c>
      <c r="E194" s="41"/>
      <c r="F194" s="231" t="s">
        <v>1236</v>
      </c>
      <c r="G194" s="41"/>
      <c r="H194" s="41"/>
      <c r="I194" s="156"/>
      <c r="J194" s="41"/>
      <c r="K194" s="41"/>
      <c r="L194" s="45"/>
      <c r="M194" s="232"/>
      <c r="N194" s="233"/>
      <c r="O194" s="92"/>
      <c r="P194" s="92"/>
      <c r="Q194" s="92"/>
      <c r="R194" s="92"/>
      <c r="S194" s="92"/>
      <c r="T194" s="93"/>
      <c r="U194" s="39"/>
      <c r="V194" s="39"/>
      <c r="W194" s="39"/>
      <c r="X194" s="39"/>
      <c r="Y194" s="39"/>
      <c r="Z194" s="39"/>
      <c r="AA194" s="39"/>
      <c r="AB194" s="39"/>
      <c r="AC194" s="39"/>
      <c r="AD194" s="39"/>
      <c r="AE194" s="39"/>
      <c r="AT194" s="18" t="s">
        <v>417</v>
      </c>
      <c r="AU194" s="18" t="s">
        <v>76</v>
      </c>
    </row>
    <row r="195" s="2" customFormat="1" ht="16.5" customHeight="1">
      <c r="A195" s="39"/>
      <c r="B195" s="40"/>
      <c r="C195" s="234" t="s">
        <v>76</v>
      </c>
      <c r="D195" s="234" t="s">
        <v>443</v>
      </c>
      <c r="E195" s="235" t="s">
        <v>1238</v>
      </c>
      <c r="F195" s="236" t="s">
        <v>1239</v>
      </c>
      <c r="G195" s="237" t="s">
        <v>509</v>
      </c>
      <c r="H195" s="238">
        <v>8</v>
      </c>
      <c r="I195" s="239"/>
      <c r="J195" s="240">
        <f>ROUND(I195*H195,2)</f>
        <v>0</v>
      </c>
      <c r="K195" s="236" t="s">
        <v>1</v>
      </c>
      <c r="L195" s="45"/>
      <c r="M195" s="241" t="s">
        <v>1</v>
      </c>
      <c r="N195" s="242" t="s">
        <v>41</v>
      </c>
      <c r="O195" s="92"/>
      <c r="P195" s="226">
        <f>O195*H195</f>
        <v>0</v>
      </c>
      <c r="Q195" s="226">
        <v>0</v>
      </c>
      <c r="R195" s="226">
        <f>Q195*H195</f>
        <v>0</v>
      </c>
      <c r="S195" s="226">
        <v>0</v>
      </c>
      <c r="T195" s="227">
        <f>S195*H195</f>
        <v>0</v>
      </c>
      <c r="U195" s="39"/>
      <c r="V195" s="39"/>
      <c r="W195" s="39"/>
      <c r="X195" s="39"/>
      <c r="Y195" s="39"/>
      <c r="Z195" s="39"/>
      <c r="AA195" s="39"/>
      <c r="AB195" s="39"/>
      <c r="AC195" s="39"/>
      <c r="AD195" s="39"/>
      <c r="AE195" s="39"/>
      <c r="AR195" s="228" t="s">
        <v>415</v>
      </c>
      <c r="AT195" s="228" t="s">
        <v>443</v>
      </c>
      <c r="AU195" s="228" t="s">
        <v>76</v>
      </c>
      <c r="AY195" s="18" t="s">
        <v>414</v>
      </c>
      <c r="BE195" s="229">
        <f>IF(N195="základní",J195,0)</f>
        <v>0</v>
      </c>
      <c r="BF195" s="229">
        <f>IF(N195="snížená",J195,0)</f>
        <v>0</v>
      </c>
      <c r="BG195" s="229">
        <f>IF(N195="zákl. přenesená",J195,0)</f>
        <v>0</v>
      </c>
      <c r="BH195" s="229">
        <f>IF(N195="sníž. přenesená",J195,0)</f>
        <v>0</v>
      </c>
      <c r="BI195" s="229">
        <f>IF(N195="nulová",J195,0)</f>
        <v>0</v>
      </c>
      <c r="BJ195" s="18" t="s">
        <v>84</v>
      </c>
      <c r="BK195" s="229">
        <f>ROUND(I195*H195,2)</f>
        <v>0</v>
      </c>
      <c r="BL195" s="18" t="s">
        <v>415</v>
      </c>
      <c r="BM195" s="228" t="s">
        <v>1240</v>
      </c>
    </row>
    <row r="196" s="2" customFormat="1">
      <c r="A196" s="39"/>
      <c r="B196" s="40"/>
      <c r="C196" s="41"/>
      <c r="D196" s="230" t="s">
        <v>417</v>
      </c>
      <c r="E196" s="41"/>
      <c r="F196" s="231" t="s">
        <v>1239</v>
      </c>
      <c r="G196" s="41"/>
      <c r="H196" s="41"/>
      <c r="I196" s="156"/>
      <c r="J196" s="41"/>
      <c r="K196" s="41"/>
      <c r="L196" s="45"/>
      <c r="M196" s="232"/>
      <c r="N196" s="233"/>
      <c r="O196" s="92"/>
      <c r="P196" s="92"/>
      <c r="Q196" s="92"/>
      <c r="R196" s="92"/>
      <c r="S196" s="92"/>
      <c r="T196" s="93"/>
      <c r="U196" s="39"/>
      <c r="V196" s="39"/>
      <c r="W196" s="39"/>
      <c r="X196" s="39"/>
      <c r="Y196" s="39"/>
      <c r="Z196" s="39"/>
      <c r="AA196" s="39"/>
      <c r="AB196" s="39"/>
      <c r="AC196" s="39"/>
      <c r="AD196" s="39"/>
      <c r="AE196" s="39"/>
      <c r="AT196" s="18" t="s">
        <v>417</v>
      </c>
      <c r="AU196" s="18" t="s">
        <v>76</v>
      </c>
    </row>
    <row r="197" s="2" customFormat="1" ht="16.5" customHeight="1">
      <c r="A197" s="39"/>
      <c r="B197" s="40"/>
      <c r="C197" s="234" t="s">
        <v>76</v>
      </c>
      <c r="D197" s="234" t="s">
        <v>443</v>
      </c>
      <c r="E197" s="235" t="s">
        <v>1241</v>
      </c>
      <c r="F197" s="236" t="s">
        <v>1242</v>
      </c>
      <c r="G197" s="237" t="s">
        <v>509</v>
      </c>
      <c r="H197" s="238">
        <v>8</v>
      </c>
      <c r="I197" s="239"/>
      <c r="J197" s="240">
        <f>ROUND(I197*H197,2)</f>
        <v>0</v>
      </c>
      <c r="K197" s="236" t="s">
        <v>1</v>
      </c>
      <c r="L197" s="45"/>
      <c r="M197" s="241" t="s">
        <v>1</v>
      </c>
      <c r="N197" s="242" t="s">
        <v>41</v>
      </c>
      <c r="O197" s="92"/>
      <c r="P197" s="226">
        <f>O197*H197</f>
        <v>0</v>
      </c>
      <c r="Q197" s="226">
        <v>0</v>
      </c>
      <c r="R197" s="226">
        <f>Q197*H197</f>
        <v>0</v>
      </c>
      <c r="S197" s="226">
        <v>0</v>
      </c>
      <c r="T197" s="227">
        <f>S197*H197</f>
        <v>0</v>
      </c>
      <c r="U197" s="39"/>
      <c r="V197" s="39"/>
      <c r="W197" s="39"/>
      <c r="X197" s="39"/>
      <c r="Y197" s="39"/>
      <c r="Z197" s="39"/>
      <c r="AA197" s="39"/>
      <c r="AB197" s="39"/>
      <c r="AC197" s="39"/>
      <c r="AD197" s="39"/>
      <c r="AE197" s="39"/>
      <c r="AR197" s="228" t="s">
        <v>415</v>
      </c>
      <c r="AT197" s="228" t="s">
        <v>443</v>
      </c>
      <c r="AU197" s="228" t="s">
        <v>76</v>
      </c>
      <c r="AY197" s="18" t="s">
        <v>414</v>
      </c>
      <c r="BE197" s="229">
        <f>IF(N197="základní",J197,0)</f>
        <v>0</v>
      </c>
      <c r="BF197" s="229">
        <f>IF(N197="snížená",J197,0)</f>
        <v>0</v>
      </c>
      <c r="BG197" s="229">
        <f>IF(N197="zákl. přenesená",J197,0)</f>
        <v>0</v>
      </c>
      <c r="BH197" s="229">
        <f>IF(N197="sníž. přenesená",J197,0)</f>
        <v>0</v>
      </c>
      <c r="BI197" s="229">
        <f>IF(N197="nulová",J197,0)</f>
        <v>0</v>
      </c>
      <c r="BJ197" s="18" t="s">
        <v>84</v>
      </c>
      <c r="BK197" s="229">
        <f>ROUND(I197*H197,2)</f>
        <v>0</v>
      </c>
      <c r="BL197" s="18" t="s">
        <v>415</v>
      </c>
      <c r="BM197" s="228" t="s">
        <v>1243</v>
      </c>
    </row>
    <row r="198" s="2" customFormat="1">
      <c r="A198" s="39"/>
      <c r="B198" s="40"/>
      <c r="C198" s="41"/>
      <c r="D198" s="230" t="s">
        <v>417</v>
      </c>
      <c r="E198" s="41"/>
      <c r="F198" s="231" t="s">
        <v>1242</v>
      </c>
      <c r="G198" s="41"/>
      <c r="H198" s="41"/>
      <c r="I198" s="156"/>
      <c r="J198" s="41"/>
      <c r="K198" s="41"/>
      <c r="L198" s="45"/>
      <c r="M198" s="232"/>
      <c r="N198" s="233"/>
      <c r="O198" s="92"/>
      <c r="P198" s="92"/>
      <c r="Q198" s="92"/>
      <c r="R198" s="92"/>
      <c r="S198" s="92"/>
      <c r="T198" s="93"/>
      <c r="U198" s="39"/>
      <c r="V198" s="39"/>
      <c r="W198" s="39"/>
      <c r="X198" s="39"/>
      <c r="Y198" s="39"/>
      <c r="Z198" s="39"/>
      <c r="AA198" s="39"/>
      <c r="AB198" s="39"/>
      <c r="AC198" s="39"/>
      <c r="AD198" s="39"/>
      <c r="AE198" s="39"/>
      <c r="AT198" s="18" t="s">
        <v>417</v>
      </c>
      <c r="AU198" s="18" t="s">
        <v>76</v>
      </c>
    </row>
    <row r="199" s="2" customFormat="1" ht="16.5" customHeight="1">
      <c r="A199" s="39"/>
      <c r="B199" s="40"/>
      <c r="C199" s="234" t="s">
        <v>76</v>
      </c>
      <c r="D199" s="234" t="s">
        <v>443</v>
      </c>
      <c r="E199" s="235" t="s">
        <v>1244</v>
      </c>
      <c r="F199" s="236" t="s">
        <v>1245</v>
      </c>
      <c r="G199" s="237" t="s">
        <v>509</v>
      </c>
      <c r="H199" s="238">
        <v>32</v>
      </c>
      <c r="I199" s="239"/>
      <c r="J199" s="240">
        <f>ROUND(I199*H199,2)</f>
        <v>0</v>
      </c>
      <c r="K199" s="236" t="s">
        <v>1</v>
      </c>
      <c r="L199" s="45"/>
      <c r="M199" s="241" t="s">
        <v>1</v>
      </c>
      <c r="N199" s="242" t="s">
        <v>41</v>
      </c>
      <c r="O199" s="92"/>
      <c r="P199" s="226">
        <f>O199*H199</f>
        <v>0</v>
      </c>
      <c r="Q199" s="226">
        <v>0</v>
      </c>
      <c r="R199" s="226">
        <f>Q199*H199</f>
        <v>0</v>
      </c>
      <c r="S199" s="226">
        <v>0</v>
      </c>
      <c r="T199" s="227">
        <f>S199*H199</f>
        <v>0</v>
      </c>
      <c r="U199" s="39"/>
      <c r="V199" s="39"/>
      <c r="W199" s="39"/>
      <c r="X199" s="39"/>
      <c r="Y199" s="39"/>
      <c r="Z199" s="39"/>
      <c r="AA199" s="39"/>
      <c r="AB199" s="39"/>
      <c r="AC199" s="39"/>
      <c r="AD199" s="39"/>
      <c r="AE199" s="39"/>
      <c r="AR199" s="228" t="s">
        <v>415</v>
      </c>
      <c r="AT199" s="228" t="s">
        <v>443</v>
      </c>
      <c r="AU199" s="228" t="s">
        <v>76</v>
      </c>
      <c r="AY199" s="18" t="s">
        <v>414</v>
      </c>
      <c r="BE199" s="229">
        <f>IF(N199="základní",J199,0)</f>
        <v>0</v>
      </c>
      <c r="BF199" s="229">
        <f>IF(N199="snížená",J199,0)</f>
        <v>0</v>
      </c>
      <c r="BG199" s="229">
        <f>IF(N199="zákl. přenesená",J199,0)</f>
        <v>0</v>
      </c>
      <c r="BH199" s="229">
        <f>IF(N199="sníž. přenesená",J199,0)</f>
        <v>0</v>
      </c>
      <c r="BI199" s="229">
        <f>IF(N199="nulová",J199,0)</f>
        <v>0</v>
      </c>
      <c r="BJ199" s="18" t="s">
        <v>84</v>
      </c>
      <c r="BK199" s="229">
        <f>ROUND(I199*H199,2)</f>
        <v>0</v>
      </c>
      <c r="BL199" s="18" t="s">
        <v>415</v>
      </c>
      <c r="BM199" s="228" t="s">
        <v>1246</v>
      </c>
    </row>
    <row r="200" s="2" customFormat="1">
      <c r="A200" s="39"/>
      <c r="B200" s="40"/>
      <c r="C200" s="41"/>
      <c r="D200" s="230" t="s">
        <v>417</v>
      </c>
      <c r="E200" s="41"/>
      <c r="F200" s="231" t="s">
        <v>1245</v>
      </c>
      <c r="G200" s="41"/>
      <c r="H200" s="41"/>
      <c r="I200" s="156"/>
      <c r="J200" s="41"/>
      <c r="K200" s="41"/>
      <c r="L200" s="45"/>
      <c r="M200" s="232"/>
      <c r="N200" s="233"/>
      <c r="O200" s="92"/>
      <c r="P200" s="92"/>
      <c r="Q200" s="92"/>
      <c r="R200" s="92"/>
      <c r="S200" s="92"/>
      <c r="T200" s="93"/>
      <c r="U200" s="39"/>
      <c r="V200" s="39"/>
      <c r="W200" s="39"/>
      <c r="X200" s="39"/>
      <c r="Y200" s="39"/>
      <c r="Z200" s="39"/>
      <c r="AA200" s="39"/>
      <c r="AB200" s="39"/>
      <c r="AC200" s="39"/>
      <c r="AD200" s="39"/>
      <c r="AE200" s="39"/>
      <c r="AT200" s="18" t="s">
        <v>417</v>
      </c>
      <c r="AU200" s="18" t="s">
        <v>76</v>
      </c>
    </row>
    <row r="201" s="2" customFormat="1" ht="16.5" customHeight="1">
      <c r="A201" s="39"/>
      <c r="B201" s="40"/>
      <c r="C201" s="234" t="s">
        <v>76</v>
      </c>
      <c r="D201" s="234" t="s">
        <v>443</v>
      </c>
      <c r="E201" s="235" t="s">
        <v>1247</v>
      </c>
      <c r="F201" s="236" t="s">
        <v>1248</v>
      </c>
      <c r="G201" s="237" t="s">
        <v>509</v>
      </c>
      <c r="H201" s="238">
        <v>3</v>
      </c>
      <c r="I201" s="239"/>
      <c r="J201" s="240">
        <f>ROUND(I201*H201,2)</f>
        <v>0</v>
      </c>
      <c r="K201" s="236" t="s">
        <v>1</v>
      </c>
      <c r="L201" s="45"/>
      <c r="M201" s="241" t="s">
        <v>1</v>
      </c>
      <c r="N201" s="242" t="s">
        <v>41</v>
      </c>
      <c r="O201" s="92"/>
      <c r="P201" s="226">
        <f>O201*H201</f>
        <v>0</v>
      </c>
      <c r="Q201" s="226">
        <v>0</v>
      </c>
      <c r="R201" s="226">
        <f>Q201*H201</f>
        <v>0</v>
      </c>
      <c r="S201" s="226">
        <v>0</v>
      </c>
      <c r="T201" s="227">
        <f>S201*H201</f>
        <v>0</v>
      </c>
      <c r="U201" s="39"/>
      <c r="V201" s="39"/>
      <c r="W201" s="39"/>
      <c r="X201" s="39"/>
      <c r="Y201" s="39"/>
      <c r="Z201" s="39"/>
      <c r="AA201" s="39"/>
      <c r="AB201" s="39"/>
      <c r="AC201" s="39"/>
      <c r="AD201" s="39"/>
      <c r="AE201" s="39"/>
      <c r="AR201" s="228" t="s">
        <v>415</v>
      </c>
      <c r="AT201" s="228" t="s">
        <v>443</v>
      </c>
      <c r="AU201" s="228" t="s">
        <v>76</v>
      </c>
      <c r="AY201" s="18" t="s">
        <v>414</v>
      </c>
      <c r="BE201" s="229">
        <f>IF(N201="základní",J201,0)</f>
        <v>0</v>
      </c>
      <c r="BF201" s="229">
        <f>IF(N201="snížená",J201,0)</f>
        <v>0</v>
      </c>
      <c r="BG201" s="229">
        <f>IF(N201="zákl. přenesená",J201,0)</f>
        <v>0</v>
      </c>
      <c r="BH201" s="229">
        <f>IF(N201="sníž. přenesená",J201,0)</f>
        <v>0</v>
      </c>
      <c r="BI201" s="229">
        <f>IF(N201="nulová",J201,0)</f>
        <v>0</v>
      </c>
      <c r="BJ201" s="18" t="s">
        <v>84</v>
      </c>
      <c r="BK201" s="229">
        <f>ROUND(I201*H201,2)</f>
        <v>0</v>
      </c>
      <c r="BL201" s="18" t="s">
        <v>415</v>
      </c>
      <c r="BM201" s="228" t="s">
        <v>1249</v>
      </c>
    </row>
    <row r="202" s="2" customFormat="1">
      <c r="A202" s="39"/>
      <c r="B202" s="40"/>
      <c r="C202" s="41"/>
      <c r="D202" s="230" t="s">
        <v>417</v>
      </c>
      <c r="E202" s="41"/>
      <c r="F202" s="231" t="s">
        <v>1248</v>
      </c>
      <c r="G202" s="41"/>
      <c r="H202" s="41"/>
      <c r="I202" s="156"/>
      <c r="J202" s="41"/>
      <c r="K202" s="41"/>
      <c r="L202" s="45"/>
      <c r="M202" s="232"/>
      <c r="N202" s="233"/>
      <c r="O202" s="92"/>
      <c r="P202" s="92"/>
      <c r="Q202" s="92"/>
      <c r="R202" s="92"/>
      <c r="S202" s="92"/>
      <c r="T202" s="93"/>
      <c r="U202" s="39"/>
      <c r="V202" s="39"/>
      <c r="W202" s="39"/>
      <c r="X202" s="39"/>
      <c r="Y202" s="39"/>
      <c r="Z202" s="39"/>
      <c r="AA202" s="39"/>
      <c r="AB202" s="39"/>
      <c r="AC202" s="39"/>
      <c r="AD202" s="39"/>
      <c r="AE202" s="39"/>
      <c r="AT202" s="18" t="s">
        <v>417</v>
      </c>
      <c r="AU202" s="18" t="s">
        <v>76</v>
      </c>
    </row>
    <row r="203" s="2" customFormat="1" ht="16.5" customHeight="1">
      <c r="A203" s="39"/>
      <c r="B203" s="40"/>
      <c r="C203" s="234" t="s">
        <v>76</v>
      </c>
      <c r="D203" s="234" t="s">
        <v>443</v>
      </c>
      <c r="E203" s="235" t="s">
        <v>1250</v>
      </c>
      <c r="F203" s="236" t="s">
        <v>1251</v>
      </c>
      <c r="G203" s="237" t="s">
        <v>509</v>
      </c>
      <c r="H203" s="238">
        <v>5</v>
      </c>
      <c r="I203" s="239"/>
      <c r="J203" s="240">
        <f>ROUND(I203*H203,2)</f>
        <v>0</v>
      </c>
      <c r="K203" s="236" t="s">
        <v>1</v>
      </c>
      <c r="L203" s="45"/>
      <c r="M203" s="241" t="s">
        <v>1</v>
      </c>
      <c r="N203" s="242" t="s">
        <v>41</v>
      </c>
      <c r="O203" s="92"/>
      <c r="P203" s="226">
        <f>O203*H203</f>
        <v>0</v>
      </c>
      <c r="Q203" s="226">
        <v>0</v>
      </c>
      <c r="R203" s="226">
        <f>Q203*H203</f>
        <v>0</v>
      </c>
      <c r="S203" s="226">
        <v>0</v>
      </c>
      <c r="T203" s="227">
        <f>S203*H203</f>
        <v>0</v>
      </c>
      <c r="U203" s="39"/>
      <c r="V203" s="39"/>
      <c r="W203" s="39"/>
      <c r="X203" s="39"/>
      <c r="Y203" s="39"/>
      <c r="Z203" s="39"/>
      <c r="AA203" s="39"/>
      <c r="AB203" s="39"/>
      <c r="AC203" s="39"/>
      <c r="AD203" s="39"/>
      <c r="AE203" s="39"/>
      <c r="AR203" s="228" t="s">
        <v>415</v>
      </c>
      <c r="AT203" s="228" t="s">
        <v>443</v>
      </c>
      <c r="AU203" s="228" t="s">
        <v>76</v>
      </c>
      <c r="AY203" s="18" t="s">
        <v>414</v>
      </c>
      <c r="BE203" s="229">
        <f>IF(N203="základní",J203,0)</f>
        <v>0</v>
      </c>
      <c r="BF203" s="229">
        <f>IF(N203="snížená",J203,0)</f>
        <v>0</v>
      </c>
      <c r="BG203" s="229">
        <f>IF(N203="zákl. přenesená",J203,0)</f>
        <v>0</v>
      </c>
      <c r="BH203" s="229">
        <f>IF(N203="sníž. přenesená",J203,0)</f>
        <v>0</v>
      </c>
      <c r="BI203" s="229">
        <f>IF(N203="nulová",J203,0)</f>
        <v>0</v>
      </c>
      <c r="BJ203" s="18" t="s">
        <v>84</v>
      </c>
      <c r="BK203" s="229">
        <f>ROUND(I203*H203,2)</f>
        <v>0</v>
      </c>
      <c r="BL203" s="18" t="s">
        <v>415</v>
      </c>
      <c r="BM203" s="228" t="s">
        <v>1252</v>
      </c>
    </row>
    <row r="204" s="2" customFormat="1">
      <c r="A204" s="39"/>
      <c r="B204" s="40"/>
      <c r="C204" s="41"/>
      <c r="D204" s="230" t="s">
        <v>417</v>
      </c>
      <c r="E204" s="41"/>
      <c r="F204" s="231" t="s">
        <v>1251</v>
      </c>
      <c r="G204" s="41"/>
      <c r="H204" s="41"/>
      <c r="I204" s="156"/>
      <c r="J204" s="41"/>
      <c r="K204" s="41"/>
      <c r="L204" s="45"/>
      <c r="M204" s="232"/>
      <c r="N204" s="233"/>
      <c r="O204" s="92"/>
      <c r="P204" s="92"/>
      <c r="Q204" s="92"/>
      <c r="R204" s="92"/>
      <c r="S204" s="92"/>
      <c r="T204" s="93"/>
      <c r="U204" s="39"/>
      <c r="V204" s="39"/>
      <c r="W204" s="39"/>
      <c r="X204" s="39"/>
      <c r="Y204" s="39"/>
      <c r="Z204" s="39"/>
      <c r="AA204" s="39"/>
      <c r="AB204" s="39"/>
      <c r="AC204" s="39"/>
      <c r="AD204" s="39"/>
      <c r="AE204" s="39"/>
      <c r="AT204" s="18" t="s">
        <v>417</v>
      </c>
      <c r="AU204" s="18" t="s">
        <v>76</v>
      </c>
    </row>
    <row r="205" s="2" customFormat="1" ht="16.5" customHeight="1">
      <c r="A205" s="39"/>
      <c r="B205" s="40"/>
      <c r="C205" s="234" t="s">
        <v>76</v>
      </c>
      <c r="D205" s="234" t="s">
        <v>443</v>
      </c>
      <c r="E205" s="235" t="s">
        <v>1253</v>
      </c>
      <c r="F205" s="236" t="s">
        <v>1254</v>
      </c>
      <c r="G205" s="237" t="s">
        <v>509</v>
      </c>
      <c r="H205" s="238">
        <v>5</v>
      </c>
      <c r="I205" s="239"/>
      <c r="J205" s="240">
        <f>ROUND(I205*H205,2)</f>
        <v>0</v>
      </c>
      <c r="K205" s="236" t="s">
        <v>1</v>
      </c>
      <c r="L205" s="45"/>
      <c r="M205" s="241" t="s">
        <v>1</v>
      </c>
      <c r="N205" s="242" t="s">
        <v>41</v>
      </c>
      <c r="O205" s="92"/>
      <c r="P205" s="226">
        <f>O205*H205</f>
        <v>0</v>
      </c>
      <c r="Q205" s="226">
        <v>0</v>
      </c>
      <c r="R205" s="226">
        <f>Q205*H205</f>
        <v>0</v>
      </c>
      <c r="S205" s="226">
        <v>0</v>
      </c>
      <c r="T205" s="227">
        <f>S205*H205</f>
        <v>0</v>
      </c>
      <c r="U205" s="39"/>
      <c r="V205" s="39"/>
      <c r="W205" s="39"/>
      <c r="X205" s="39"/>
      <c r="Y205" s="39"/>
      <c r="Z205" s="39"/>
      <c r="AA205" s="39"/>
      <c r="AB205" s="39"/>
      <c r="AC205" s="39"/>
      <c r="AD205" s="39"/>
      <c r="AE205" s="39"/>
      <c r="AR205" s="228" t="s">
        <v>415</v>
      </c>
      <c r="AT205" s="228" t="s">
        <v>443</v>
      </c>
      <c r="AU205" s="228" t="s">
        <v>76</v>
      </c>
      <c r="AY205" s="18" t="s">
        <v>414</v>
      </c>
      <c r="BE205" s="229">
        <f>IF(N205="základní",J205,0)</f>
        <v>0</v>
      </c>
      <c r="BF205" s="229">
        <f>IF(N205="snížená",J205,0)</f>
        <v>0</v>
      </c>
      <c r="BG205" s="229">
        <f>IF(N205="zákl. přenesená",J205,0)</f>
        <v>0</v>
      </c>
      <c r="BH205" s="229">
        <f>IF(N205="sníž. přenesená",J205,0)</f>
        <v>0</v>
      </c>
      <c r="BI205" s="229">
        <f>IF(N205="nulová",J205,0)</f>
        <v>0</v>
      </c>
      <c r="BJ205" s="18" t="s">
        <v>84</v>
      </c>
      <c r="BK205" s="229">
        <f>ROUND(I205*H205,2)</f>
        <v>0</v>
      </c>
      <c r="BL205" s="18" t="s">
        <v>415</v>
      </c>
      <c r="BM205" s="228" t="s">
        <v>1255</v>
      </c>
    </row>
    <row r="206" s="2" customFormat="1">
      <c r="A206" s="39"/>
      <c r="B206" s="40"/>
      <c r="C206" s="41"/>
      <c r="D206" s="230" t="s">
        <v>417</v>
      </c>
      <c r="E206" s="41"/>
      <c r="F206" s="231" t="s">
        <v>1254</v>
      </c>
      <c r="G206" s="41"/>
      <c r="H206" s="41"/>
      <c r="I206" s="156"/>
      <c r="J206" s="41"/>
      <c r="K206" s="41"/>
      <c r="L206" s="45"/>
      <c r="M206" s="232"/>
      <c r="N206" s="233"/>
      <c r="O206" s="92"/>
      <c r="P206" s="92"/>
      <c r="Q206" s="92"/>
      <c r="R206" s="92"/>
      <c r="S206" s="92"/>
      <c r="T206" s="93"/>
      <c r="U206" s="39"/>
      <c r="V206" s="39"/>
      <c r="W206" s="39"/>
      <c r="X206" s="39"/>
      <c r="Y206" s="39"/>
      <c r="Z206" s="39"/>
      <c r="AA206" s="39"/>
      <c r="AB206" s="39"/>
      <c r="AC206" s="39"/>
      <c r="AD206" s="39"/>
      <c r="AE206" s="39"/>
      <c r="AT206" s="18" t="s">
        <v>417</v>
      </c>
      <c r="AU206" s="18" t="s">
        <v>76</v>
      </c>
    </row>
    <row r="207" s="2" customFormat="1" ht="44.25" customHeight="1">
      <c r="A207" s="39"/>
      <c r="B207" s="40"/>
      <c r="C207" s="234" t="s">
        <v>76</v>
      </c>
      <c r="D207" s="234" t="s">
        <v>443</v>
      </c>
      <c r="E207" s="235" t="s">
        <v>1256</v>
      </c>
      <c r="F207" s="236" t="s">
        <v>1257</v>
      </c>
      <c r="G207" s="237" t="s">
        <v>1258</v>
      </c>
      <c r="H207" s="238">
        <v>90</v>
      </c>
      <c r="I207" s="239"/>
      <c r="J207" s="240">
        <f>ROUND(I207*H207,2)</f>
        <v>0</v>
      </c>
      <c r="K207" s="236" t="s">
        <v>1</v>
      </c>
      <c r="L207" s="45"/>
      <c r="M207" s="241" t="s">
        <v>1</v>
      </c>
      <c r="N207" s="242" t="s">
        <v>41</v>
      </c>
      <c r="O207" s="92"/>
      <c r="P207" s="226">
        <f>O207*H207</f>
        <v>0</v>
      </c>
      <c r="Q207" s="226">
        <v>0</v>
      </c>
      <c r="R207" s="226">
        <f>Q207*H207</f>
        <v>0</v>
      </c>
      <c r="S207" s="226">
        <v>0</v>
      </c>
      <c r="T207" s="227">
        <f>S207*H207</f>
        <v>0</v>
      </c>
      <c r="U207" s="39"/>
      <c r="V207" s="39"/>
      <c r="W207" s="39"/>
      <c r="X207" s="39"/>
      <c r="Y207" s="39"/>
      <c r="Z207" s="39"/>
      <c r="AA207" s="39"/>
      <c r="AB207" s="39"/>
      <c r="AC207" s="39"/>
      <c r="AD207" s="39"/>
      <c r="AE207" s="39"/>
      <c r="AR207" s="228" t="s">
        <v>415</v>
      </c>
      <c r="AT207" s="228" t="s">
        <v>443</v>
      </c>
      <c r="AU207" s="228" t="s">
        <v>76</v>
      </c>
      <c r="AY207" s="18" t="s">
        <v>414</v>
      </c>
      <c r="BE207" s="229">
        <f>IF(N207="základní",J207,0)</f>
        <v>0</v>
      </c>
      <c r="BF207" s="229">
        <f>IF(N207="snížená",J207,0)</f>
        <v>0</v>
      </c>
      <c r="BG207" s="229">
        <f>IF(N207="zákl. přenesená",J207,0)</f>
        <v>0</v>
      </c>
      <c r="BH207" s="229">
        <f>IF(N207="sníž. přenesená",J207,0)</f>
        <v>0</v>
      </c>
      <c r="BI207" s="229">
        <f>IF(N207="nulová",J207,0)</f>
        <v>0</v>
      </c>
      <c r="BJ207" s="18" t="s">
        <v>84</v>
      </c>
      <c r="BK207" s="229">
        <f>ROUND(I207*H207,2)</f>
        <v>0</v>
      </c>
      <c r="BL207" s="18" t="s">
        <v>415</v>
      </c>
      <c r="BM207" s="228" t="s">
        <v>1259</v>
      </c>
    </row>
    <row r="208" s="2" customFormat="1">
      <c r="A208" s="39"/>
      <c r="B208" s="40"/>
      <c r="C208" s="41"/>
      <c r="D208" s="230" t="s">
        <v>417</v>
      </c>
      <c r="E208" s="41"/>
      <c r="F208" s="231" t="s">
        <v>1257</v>
      </c>
      <c r="G208" s="41"/>
      <c r="H208" s="41"/>
      <c r="I208" s="156"/>
      <c r="J208" s="41"/>
      <c r="K208" s="41"/>
      <c r="L208" s="45"/>
      <c r="M208" s="232"/>
      <c r="N208" s="233"/>
      <c r="O208" s="92"/>
      <c r="P208" s="92"/>
      <c r="Q208" s="92"/>
      <c r="R208" s="92"/>
      <c r="S208" s="92"/>
      <c r="T208" s="93"/>
      <c r="U208" s="39"/>
      <c r="V208" s="39"/>
      <c r="W208" s="39"/>
      <c r="X208" s="39"/>
      <c r="Y208" s="39"/>
      <c r="Z208" s="39"/>
      <c r="AA208" s="39"/>
      <c r="AB208" s="39"/>
      <c r="AC208" s="39"/>
      <c r="AD208" s="39"/>
      <c r="AE208" s="39"/>
      <c r="AT208" s="18" t="s">
        <v>417</v>
      </c>
      <c r="AU208" s="18" t="s">
        <v>76</v>
      </c>
    </row>
    <row r="209" s="2" customFormat="1" ht="33" customHeight="1">
      <c r="A209" s="39"/>
      <c r="B209" s="40"/>
      <c r="C209" s="234" t="s">
        <v>76</v>
      </c>
      <c r="D209" s="234" t="s">
        <v>443</v>
      </c>
      <c r="E209" s="235" t="s">
        <v>1260</v>
      </c>
      <c r="F209" s="236" t="s">
        <v>1261</v>
      </c>
      <c r="G209" s="237" t="s">
        <v>509</v>
      </c>
      <c r="H209" s="238">
        <v>5</v>
      </c>
      <c r="I209" s="239"/>
      <c r="J209" s="240">
        <f>ROUND(I209*H209,2)</f>
        <v>0</v>
      </c>
      <c r="K209" s="236" t="s">
        <v>1</v>
      </c>
      <c r="L209" s="45"/>
      <c r="M209" s="241" t="s">
        <v>1</v>
      </c>
      <c r="N209" s="242" t="s">
        <v>41</v>
      </c>
      <c r="O209" s="92"/>
      <c r="P209" s="226">
        <f>O209*H209</f>
        <v>0</v>
      </c>
      <c r="Q209" s="226">
        <v>0</v>
      </c>
      <c r="R209" s="226">
        <f>Q209*H209</f>
        <v>0</v>
      </c>
      <c r="S209" s="226">
        <v>0</v>
      </c>
      <c r="T209" s="227">
        <f>S209*H209</f>
        <v>0</v>
      </c>
      <c r="U209" s="39"/>
      <c r="V209" s="39"/>
      <c r="W209" s="39"/>
      <c r="X209" s="39"/>
      <c r="Y209" s="39"/>
      <c r="Z209" s="39"/>
      <c r="AA209" s="39"/>
      <c r="AB209" s="39"/>
      <c r="AC209" s="39"/>
      <c r="AD209" s="39"/>
      <c r="AE209" s="39"/>
      <c r="AR209" s="228" t="s">
        <v>415</v>
      </c>
      <c r="AT209" s="228" t="s">
        <v>443</v>
      </c>
      <c r="AU209" s="228" t="s">
        <v>76</v>
      </c>
      <c r="AY209" s="18" t="s">
        <v>414</v>
      </c>
      <c r="BE209" s="229">
        <f>IF(N209="základní",J209,0)</f>
        <v>0</v>
      </c>
      <c r="BF209" s="229">
        <f>IF(N209="snížená",J209,0)</f>
        <v>0</v>
      </c>
      <c r="BG209" s="229">
        <f>IF(N209="zákl. přenesená",J209,0)</f>
        <v>0</v>
      </c>
      <c r="BH209" s="229">
        <f>IF(N209="sníž. přenesená",J209,0)</f>
        <v>0</v>
      </c>
      <c r="BI209" s="229">
        <f>IF(N209="nulová",J209,0)</f>
        <v>0</v>
      </c>
      <c r="BJ209" s="18" t="s">
        <v>84</v>
      </c>
      <c r="BK209" s="229">
        <f>ROUND(I209*H209,2)</f>
        <v>0</v>
      </c>
      <c r="BL209" s="18" t="s">
        <v>415</v>
      </c>
      <c r="BM209" s="228" t="s">
        <v>1262</v>
      </c>
    </row>
    <row r="210" s="2" customFormat="1">
      <c r="A210" s="39"/>
      <c r="B210" s="40"/>
      <c r="C210" s="41"/>
      <c r="D210" s="230" t="s">
        <v>417</v>
      </c>
      <c r="E210" s="41"/>
      <c r="F210" s="231" t="s">
        <v>1261</v>
      </c>
      <c r="G210" s="41"/>
      <c r="H210" s="41"/>
      <c r="I210" s="156"/>
      <c r="J210" s="41"/>
      <c r="K210" s="41"/>
      <c r="L210" s="45"/>
      <c r="M210" s="232"/>
      <c r="N210" s="233"/>
      <c r="O210" s="92"/>
      <c r="P210" s="92"/>
      <c r="Q210" s="92"/>
      <c r="R210" s="92"/>
      <c r="S210" s="92"/>
      <c r="T210" s="93"/>
      <c r="U210" s="39"/>
      <c r="V210" s="39"/>
      <c r="W210" s="39"/>
      <c r="X210" s="39"/>
      <c r="Y210" s="39"/>
      <c r="Z210" s="39"/>
      <c r="AA210" s="39"/>
      <c r="AB210" s="39"/>
      <c r="AC210" s="39"/>
      <c r="AD210" s="39"/>
      <c r="AE210" s="39"/>
      <c r="AT210" s="18" t="s">
        <v>417</v>
      </c>
      <c r="AU210" s="18" t="s">
        <v>76</v>
      </c>
    </row>
    <row r="211" s="2" customFormat="1" ht="33" customHeight="1">
      <c r="A211" s="39"/>
      <c r="B211" s="40"/>
      <c r="C211" s="234" t="s">
        <v>76</v>
      </c>
      <c r="D211" s="234" t="s">
        <v>443</v>
      </c>
      <c r="E211" s="235" t="s">
        <v>1263</v>
      </c>
      <c r="F211" s="236" t="s">
        <v>1264</v>
      </c>
      <c r="G211" s="237" t="s">
        <v>509</v>
      </c>
      <c r="H211" s="238">
        <v>30</v>
      </c>
      <c r="I211" s="239"/>
      <c r="J211" s="240">
        <f>ROUND(I211*H211,2)</f>
        <v>0</v>
      </c>
      <c r="K211" s="236" t="s">
        <v>1</v>
      </c>
      <c r="L211" s="45"/>
      <c r="M211" s="241" t="s">
        <v>1</v>
      </c>
      <c r="N211" s="242" t="s">
        <v>41</v>
      </c>
      <c r="O211" s="92"/>
      <c r="P211" s="226">
        <f>O211*H211</f>
        <v>0</v>
      </c>
      <c r="Q211" s="226">
        <v>0</v>
      </c>
      <c r="R211" s="226">
        <f>Q211*H211</f>
        <v>0</v>
      </c>
      <c r="S211" s="226">
        <v>0</v>
      </c>
      <c r="T211" s="227">
        <f>S211*H211</f>
        <v>0</v>
      </c>
      <c r="U211" s="39"/>
      <c r="V211" s="39"/>
      <c r="W211" s="39"/>
      <c r="X211" s="39"/>
      <c r="Y211" s="39"/>
      <c r="Z211" s="39"/>
      <c r="AA211" s="39"/>
      <c r="AB211" s="39"/>
      <c r="AC211" s="39"/>
      <c r="AD211" s="39"/>
      <c r="AE211" s="39"/>
      <c r="AR211" s="228" t="s">
        <v>415</v>
      </c>
      <c r="AT211" s="228" t="s">
        <v>443</v>
      </c>
      <c r="AU211" s="228" t="s">
        <v>76</v>
      </c>
      <c r="AY211" s="18" t="s">
        <v>414</v>
      </c>
      <c r="BE211" s="229">
        <f>IF(N211="základní",J211,0)</f>
        <v>0</v>
      </c>
      <c r="BF211" s="229">
        <f>IF(N211="snížená",J211,0)</f>
        <v>0</v>
      </c>
      <c r="BG211" s="229">
        <f>IF(N211="zákl. přenesená",J211,0)</f>
        <v>0</v>
      </c>
      <c r="BH211" s="229">
        <f>IF(N211="sníž. přenesená",J211,0)</f>
        <v>0</v>
      </c>
      <c r="BI211" s="229">
        <f>IF(N211="nulová",J211,0)</f>
        <v>0</v>
      </c>
      <c r="BJ211" s="18" t="s">
        <v>84</v>
      </c>
      <c r="BK211" s="229">
        <f>ROUND(I211*H211,2)</f>
        <v>0</v>
      </c>
      <c r="BL211" s="18" t="s">
        <v>415</v>
      </c>
      <c r="BM211" s="228" t="s">
        <v>1265</v>
      </c>
    </row>
    <row r="212" s="2" customFormat="1">
      <c r="A212" s="39"/>
      <c r="B212" s="40"/>
      <c r="C212" s="41"/>
      <c r="D212" s="230" t="s">
        <v>417</v>
      </c>
      <c r="E212" s="41"/>
      <c r="F212" s="231" t="s">
        <v>1264</v>
      </c>
      <c r="G212" s="41"/>
      <c r="H212" s="41"/>
      <c r="I212" s="156"/>
      <c r="J212" s="41"/>
      <c r="K212" s="41"/>
      <c r="L212" s="45"/>
      <c r="M212" s="232"/>
      <c r="N212" s="233"/>
      <c r="O212" s="92"/>
      <c r="P212" s="92"/>
      <c r="Q212" s="92"/>
      <c r="R212" s="92"/>
      <c r="S212" s="92"/>
      <c r="T212" s="93"/>
      <c r="U212" s="39"/>
      <c r="V212" s="39"/>
      <c r="W212" s="39"/>
      <c r="X212" s="39"/>
      <c r="Y212" s="39"/>
      <c r="Z212" s="39"/>
      <c r="AA212" s="39"/>
      <c r="AB212" s="39"/>
      <c r="AC212" s="39"/>
      <c r="AD212" s="39"/>
      <c r="AE212" s="39"/>
      <c r="AT212" s="18" t="s">
        <v>417</v>
      </c>
      <c r="AU212" s="18" t="s">
        <v>76</v>
      </c>
    </row>
    <row r="213" s="2" customFormat="1" ht="44.25" customHeight="1">
      <c r="A213" s="39"/>
      <c r="B213" s="40"/>
      <c r="C213" s="234" t="s">
        <v>76</v>
      </c>
      <c r="D213" s="234" t="s">
        <v>443</v>
      </c>
      <c r="E213" s="235" t="s">
        <v>1266</v>
      </c>
      <c r="F213" s="236" t="s">
        <v>1267</v>
      </c>
      <c r="G213" s="237" t="s">
        <v>509</v>
      </c>
      <c r="H213" s="238">
        <v>8</v>
      </c>
      <c r="I213" s="239"/>
      <c r="J213" s="240">
        <f>ROUND(I213*H213,2)</f>
        <v>0</v>
      </c>
      <c r="K213" s="236" t="s">
        <v>1</v>
      </c>
      <c r="L213" s="45"/>
      <c r="M213" s="241" t="s">
        <v>1</v>
      </c>
      <c r="N213" s="242" t="s">
        <v>41</v>
      </c>
      <c r="O213" s="92"/>
      <c r="P213" s="226">
        <f>O213*H213</f>
        <v>0</v>
      </c>
      <c r="Q213" s="226">
        <v>0</v>
      </c>
      <c r="R213" s="226">
        <f>Q213*H213</f>
        <v>0</v>
      </c>
      <c r="S213" s="226">
        <v>0</v>
      </c>
      <c r="T213" s="227">
        <f>S213*H213</f>
        <v>0</v>
      </c>
      <c r="U213" s="39"/>
      <c r="V213" s="39"/>
      <c r="W213" s="39"/>
      <c r="X213" s="39"/>
      <c r="Y213" s="39"/>
      <c r="Z213" s="39"/>
      <c r="AA213" s="39"/>
      <c r="AB213" s="39"/>
      <c r="AC213" s="39"/>
      <c r="AD213" s="39"/>
      <c r="AE213" s="39"/>
      <c r="AR213" s="228" t="s">
        <v>415</v>
      </c>
      <c r="AT213" s="228" t="s">
        <v>443</v>
      </c>
      <c r="AU213" s="228" t="s">
        <v>76</v>
      </c>
      <c r="AY213" s="18" t="s">
        <v>414</v>
      </c>
      <c r="BE213" s="229">
        <f>IF(N213="základní",J213,0)</f>
        <v>0</v>
      </c>
      <c r="BF213" s="229">
        <f>IF(N213="snížená",J213,0)</f>
        <v>0</v>
      </c>
      <c r="BG213" s="229">
        <f>IF(N213="zákl. přenesená",J213,0)</f>
        <v>0</v>
      </c>
      <c r="BH213" s="229">
        <f>IF(N213="sníž. přenesená",J213,0)</f>
        <v>0</v>
      </c>
      <c r="BI213" s="229">
        <f>IF(N213="nulová",J213,0)</f>
        <v>0</v>
      </c>
      <c r="BJ213" s="18" t="s">
        <v>84</v>
      </c>
      <c r="BK213" s="229">
        <f>ROUND(I213*H213,2)</f>
        <v>0</v>
      </c>
      <c r="BL213" s="18" t="s">
        <v>415</v>
      </c>
      <c r="BM213" s="228" t="s">
        <v>1268</v>
      </c>
    </row>
    <row r="214" s="2" customFormat="1">
      <c r="A214" s="39"/>
      <c r="B214" s="40"/>
      <c r="C214" s="41"/>
      <c r="D214" s="230" t="s">
        <v>417</v>
      </c>
      <c r="E214" s="41"/>
      <c r="F214" s="231" t="s">
        <v>1267</v>
      </c>
      <c r="G214" s="41"/>
      <c r="H214" s="41"/>
      <c r="I214" s="156"/>
      <c r="J214" s="41"/>
      <c r="K214" s="41"/>
      <c r="L214" s="45"/>
      <c r="M214" s="232"/>
      <c r="N214" s="233"/>
      <c r="O214" s="92"/>
      <c r="P214" s="92"/>
      <c r="Q214" s="92"/>
      <c r="R214" s="92"/>
      <c r="S214" s="92"/>
      <c r="T214" s="93"/>
      <c r="U214" s="39"/>
      <c r="V214" s="39"/>
      <c r="W214" s="39"/>
      <c r="X214" s="39"/>
      <c r="Y214" s="39"/>
      <c r="Z214" s="39"/>
      <c r="AA214" s="39"/>
      <c r="AB214" s="39"/>
      <c r="AC214" s="39"/>
      <c r="AD214" s="39"/>
      <c r="AE214" s="39"/>
      <c r="AT214" s="18" t="s">
        <v>417</v>
      </c>
      <c r="AU214" s="18" t="s">
        <v>76</v>
      </c>
    </row>
    <row r="215" s="2" customFormat="1" ht="33" customHeight="1">
      <c r="A215" s="39"/>
      <c r="B215" s="40"/>
      <c r="C215" s="234" t="s">
        <v>76</v>
      </c>
      <c r="D215" s="234" t="s">
        <v>443</v>
      </c>
      <c r="E215" s="235" t="s">
        <v>1269</v>
      </c>
      <c r="F215" s="236" t="s">
        <v>1270</v>
      </c>
      <c r="G215" s="237" t="s">
        <v>531</v>
      </c>
      <c r="H215" s="238">
        <v>6500</v>
      </c>
      <c r="I215" s="239"/>
      <c r="J215" s="240">
        <f>ROUND(I215*H215,2)</f>
        <v>0</v>
      </c>
      <c r="K215" s="236" t="s">
        <v>1</v>
      </c>
      <c r="L215" s="45"/>
      <c r="M215" s="241" t="s">
        <v>1</v>
      </c>
      <c r="N215" s="242" t="s">
        <v>41</v>
      </c>
      <c r="O215" s="92"/>
      <c r="P215" s="226">
        <f>O215*H215</f>
        <v>0</v>
      </c>
      <c r="Q215" s="226">
        <v>0</v>
      </c>
      <c r="R215" s="226">
        <f>Q215*H215</f>
        <v>0</v>
      </c>
      <c r="S215" s="226">
        <v>0</v>
      </c>
      <c r="T215" s="227">
        <f>S215*H215</f>
        <v>0</v>
      </c>
      <c r="U215" s="39"/>
      <c r="V215" s="39"/>
      <c r="W215" s="39"/>
      <c r="X215" s="39"/>
      <c r="Y215" s="39"/>
      <c r="Z215" s="39"/>
      <c r="AA215" s="39"/>
      <c r="AB215" s="39"/>
      <c r="AC215" s="39"/>
      <c r="AD215" s="39"/>
      <c r="AE215" s="39"/>
      <c r="AR215" s="228" t="s">
        <v>415</v>
      </c>
      <c r="AT215" s="228" t="s">
        <v>443</v>
      </c>
      <c r="AU215" s="228" t="s">
        <v>76</v>
      </c>
      <c r="AY215" s="18" t="s">
        <v>414</v>
      </c>
      <c r="BE215" s="229">
        <f>IF(N215="základní",J215,0)</f>
        <v>0</v>
      </c>
      <c r="BF215" s="229">
        <f>IF(N215="snížená",J215,0)</f>
        <v>0</v>
      </c>
      <c r="BG215" s="229">
        <f>IF(N215="zákl. přenesená",J215,0)</f>
        <v>0</v>
      </c>
      <c r="BH215" s="229">
        <f>IF(N215="sníž. přenesená",J215,0)</f>
        <v>0</v>
      </c>
      <c r="BI215" s="229">
        <f>IF(N215="nulová",J215,0)</f>
        <v>0</v>
      </c>
      <c r="BJ215" s="18" t="s">
        <v>84</v>
      </c>
      <c r="BK215" s="229">
        <f>ROUND(I215*H215,2)</f>
        <v>0</v>
      </c>
      <c r="BL215" s="18" t="s">
        <v>415</v>
      </c>
      <c r="BM215" s="228" t="s">
        <v>1271</v>
      </c>
    </row>
    <row r="216" s="2" customFormat="1">
      <c r="A216" s="39"/>
      <c r="B216" s="40"/>
      <c r="C216" s="41"/>
      <c r="D216" s="230" t="s">
        <v>417</v>
      </c>
      <c r="E216" s="41"/>
      <c r="F216" s="231" t="s">
        <v>1270</v>
      </c>
      <c r="G216" s="41"/>
      <c r="H216" s="41"/>
      <c r="I216" s="156"/>
      <c r="J216" s="41"/>
      <c r="K216" s="41"/>
      <c r="L216" s="45"/>
      <c r="M216" s="232"/>
      <c r="N216" s="233"/>
      <c r="O216" s="92"/>
      <c r="P216" s="92"/>
      <c r="Q216" s="92"/>
      <c r="R216" s="92"/>
      <c r="S216" s="92"/>
      <c r="T216" s="93"/>
      <c r="U216" s="39"/>
      <c r="V216" s="39"/>
      <c r="W216" s="39"/>
      <c r="X216" s="39"/>
      <c r="Y216" s="39"/>
      <c r="Z216" s="39"/>
      <c r="AA216" s="39"/>
      <c r="AB216" s="39"/>
      <c r="AC216" s="39"/>
      <c r="AD216" s="39"/>
      <c r="AE216" s="39"/>
      <c r="AT216" s="18" t="s">
        <v>417</v>
      </c>
      <c r="AU216" s="18" t="s">
        <v>76</v>
      </c>
    </row>
    <row r="217" s="2" customFormat="1" ht="44.25" customHeight="1">
      <c r="A217" s="39"/>
      <c r="B217" s="40"/>
      <c r="C217" s="234" t="s">
        <v>76</v>
      </c>
      <c r="D217" s="234" t="s">
        <v>443</v>
      </c>
      <c r="E217" s="235" t="s">
        <v>1272</v>
      </c>
      <c r="F217" s="236" t="s">
        <v>1273</v>
      </c>
      <c r="G217" s="237" t="s">
        <v>509</v>
      </c>
      <c r="H217" s="238">
        <v>6</v>
      </c>
      <c r="I217" s="239"/>
      <c r="J217" s="240">
        <f>ROUND(I217*H217,2)</f>
        <v>0</v>
      </c>
      <c r="K217" s="236" t="s">
        <v>1</v>
      </c>
      <c r="L217" s="45"/>
      <c r="M217" s="241" t="s">
        <v>1</v>
      </c>
      <c r="N217" s="242" t="s">
        <v>41</v>
      </c>
      <c r="O217" s="92"/>
      <c r="P217" s="226">
        <f>O217*H217</f>
        <v>0</v>
      </c>
      <c r="Q217" s="226">
        <v>0</v>
      </c>
      <c r="R217" s="226">
        <f>Q217*H217</f>
        <v>0</v>
      </c>
      <c r="S217" s="226">
        <v>0</v>
      </c>
      <c r="T217" s="227">
        <f>S217*H217</f>
        <v>0</v>
      </c>
      <c r="U217" s="39"/>
      <c r="V217" s="39"/>
      <c r="W217" s="39"/>
      <c r="X217" s="39"/>
      <c r="Y217" s="39"/>
      <c r="Z217" s="39"/>
      <c r="AA217" s="39"/>
      <c r="AB217" s="39"/>
      <c r="AC217" s="39"/>
      <c r="AD217" s="39"/>
      <c r="AE217" s="39"/>
      <c r="AR217" s="228" t="s">
        <v>415</v>
      </c>
      <c r="AT217" s="228" t="s">
        <v>443</v>
      </c>
      <c r="AU217" s="228" t="s">
        <v>76</v>
      </c>
      <c r="AY217" s="18" t="s">
        <v>414</v>
      </c>
      <c r="BE217" s="229">
        <f>IF(N217="základní",J217,0)</f>
        <v>0</v>
      </c>
      <c r="BF217" s="229">
        <f>IF(N217="snížená",J217,0)</f>
        <v>0</v>
      </c>
      <c r="BG217" s="229">
        <f>IF(N217="zákl. přenesená",J217,0)</f>
        <v>0</v>
      </c>
      <c r="BH217" s="229">
        <f>IF(N217="sníž. přenesená",J217,0)</f>
        <v>0</v>
      </c>
      <c r="BI217" s="229">
        <f>IF(N217="nulová",J217,0)</f>
        <v>0</v>
      </c>
      <c r="BJ217" s="18" t="s">
        <v>84</v>
      </c>
      <c r="BK217" s="229">
        <f>ROUND(I217*H217,2)</f>
        <v>0</v>
      </c>
      <c r="BL217" s="18" t="s">
        <v>415</v>
      </c>
      <c r="BM217" s="228" t="s">
        <v>1274</v>
      </c>
    </row>
    <row r="218" s="2" customFormat="1">
      <c r="A218" s="39"/>
      <c r="B218" s="40"/>
      <c r="C218" s="41"/>
      <c r="D218" s="230" t="s">
        <v>417</v>
      </c>
      <c r="E218" s="41"/>
      <c r="F218" s="231" t="s">
        <v>1273</v>
      </c>
      <c r="G218" s="41"/>
      <c r="H218" s="41"/>
      <c r="I218" s="156"/>
      <c r="J218" s="41"/>
      <c r="K218" s="41"/>
      <c r="L218" s="45"/>
      <c r="M218" s="232"/>
      <c r="N218" s="233"/>
      <c r="O218" s="92"/>
      <c r="P218" s="92"/>
      <c r="Q218" s="92"/>
      <c r="R218" s="92"/>
      <c r="S218" s="92"/>
      <c r="T218" s="93"/>
      <c r="U218" s="39"/>
      <c r="V218" s="39"/>
      <c r="W218" s="39"/>
      <c r="X218" s="39"/>
      <c r="Y218" s="39"/>
      <c r="Z218" s="39"/>
      <c r="AA218" s="39"/>
      <c r="AB218" s="39"/>
      <c r="AC218" s="39"/>
      <c r="AD218" s="39"/>
      <c r="AE218" s="39"/>
      <c r="AT218" s="18" t="s">
        <v>417</v>
      </c>
      <c r="AU218" s="18" t="s">
        <v>76</v>
      </c>
    </row>
    <row r="219" s="2" customFormat="1" ht="55.5" customHeight="1">
      <c r="A219" s="39"/>
      <c r="B219" s="40"/>
      <c r="C219" s="234" t="s">
        <v>76</v>
      </c>
      <c r="D219" s="234" t="s">
        <v>443</v>
      </c>
      <c r="E219" s="235" t="s">
        <v>1275</v>
      </c>
      <c r="F219" s="236" t="s">
        <v>1276</v>
      </c>
      <c r="G219" s="237" t="s">
        <v>509</v>
      </c>
      <c r="H219" s="238">
        <v>1</v>
      </c>
      <c r="I219" s="239"/>
      <c r="J219" s="240">
        <f>ROUND(I219*H219,2)</f>
        <v>0</v>
      </c>
      <c r="K219" s="236" t="s">
        <v>1</v>
      </c>
      <c r="L219" s="45"/>
      <c r="M219" s="241" t="s">
        <v>1</v>
      </c>
      <c r="N219" s="242" t="s">
        <v>41</v>
      </c>
      <c r="O219" s="92"/>
      <c r="P219" s="226">
        <f>O219*H219</f>
        <v>0</v>
      </c>
      <c r="Q219" s="226">
        <v>0</v>
      </c>
      <c r="R219" s="226">
        <f>Q219*H219</f>
        <v>0</v>
      </c>
      <c r="S219" s="226">
        <v>0</v>
      </c>
      <c r="T219" s="227">
        <f>S219*H219</f>
        <v>0</v>
      </c>
      <c r="U219" s="39"/>
      <c r="V219" s="39"/>
      <c r="W219" s="39"/>
      <c r="X219" s="39"/>
      <c r="Y219" s="39"/>
      <c r="Z219" s="39"/>
      <c r="AA219" s="39"/>
      <c r="AB219" s="39"/>
      <c r="AC219" s="39"/>
      <c r="AD219" s="39"/>
      <c r="AE219" s="39"/>
      <c r="AR219" s="228" t="s">
        <v>415</v>
      </c>
      <c r="AT219" s="228" t="s">
        <v>443</v>
      </c>
      <c r="AU219" s="228" t="s">
        <v>76</v>
      </c>
      <c r="AY219" s="18" t="s">
        <v>414</v>
      </c>
      <c r="BE219" s="229">
        <f>IF(N219="základní",J219,0)</f>
        <v>0</v>
      </c>
      <c r="BF219" s="229">
        <f>IF(N219="snížená",J219,0)</f>
        <v>0</v>
      </c>
      <c r="BG219" s="229">
        <f>IF(N219="zákl. přenesená",J219,0)</f>
        <v>0</v>
      </c>
      <c r="BH219" s="229">
        <f>IF(N219="sníž. přenesená",J219,0)</f>
        <v>0</v>
      </c>
      <c r="BI219" s="229">
        <f>IF(N219="nulová",J219,0)</f>
        <v>0</v>
      </c>
      <c r="BJ219" s="18" t="s">
        <v>84</v>
      </c>
      <c r="BK219" s="229">
        <f>ROUND(I219*H219,2)</f>
        <v>0</v>
      </c>
      <c r="BL219" s="18" t="s">
        <v>415</v>
      </c>
      <c r="BM219" s="228" t="s">
        <v>1277</v>
      </c>
    </row>
    <row r="220" s="2" customFormat="1">
      <c r="A220" s="39"/>
      <c r="B220" s="40"/>
      <c r="C220" s="41"/>
      <c r="D220" s="230" t="s">
        <v>417</v>
      </c>
      <c r="E220" s="41"/>
      <c r="F220" s="231" t="s">
        <v>1278</v>
      </c>
      <c r="G220" s="41"/>
      <c r="H220" s="41"/>
      <c r="I220" s="156"/>
      <c r="J220" s="41"/>
      <c r="K220" s="41"/>
      <c r="L220" s="45"/>
      <c r="M220" s="232"/>
      <c r="N220" s="233"/>
      <c r="O220" s="92"/>
      <c r="P220" s="92"/>
      <c r="Q220" s="92"/>
      <c r="R220" s="92"/>
      <c r="S220" s="92"/>
      <c r="T220" s="93"/>
      <c r="U220" s="39"/>
      <c r="V220" s="39"/>
      <c r="W220" s="39"/>
      <c r="X220" s="39"/>
      <c r="Y220" s="39"/>
      <c r="Z220" s="39"/>
      <c r="AA220" s="39"/>
      <c r="AB220" s="39"/>
      <c r="AC220" s="39"/>
      <c r="AD220" s="39"/>
      <c r="AE220" s="39"/>
      <c r="AT220" s="18" t="s">
        <v>417</v>
      </c>
      <c r="AU220" s="18" t="s">
        <v>76</v>
      </c>
    </row>
    <row r="221" s="2" customFormat="1" ht="21.75" customHeight="1">
      <c r="A221" s="39"/>
      <c r="B221" s="40"/>
      <c r="C221" s="234" t="s">
        <v>76</v>
      </c>
      <c r="D221" s="234" t="s">
        <v>443</v>
      </c>
      <c r="E221" s="235" t="s">
        <v>1279</v>
      </c>
      <c r="F221" s="236" t="s">
        <v>1280</v>
      </c>
      <c r="G221" s="237" t="s">
        <v>509</v>
      </c>
      <c r="H221" s="238">
        <v>9</v>
      </c>
      <c r="I221" s="239"/>
      <c r="J221" s="240">
        <f>ROUND(I221*H221,2)</f>
        <v>0</v>
      </c>
      <c r="K221" s="236" t="s">
        <v>1</v>
      </c>
      <c r="L221" s="45"/>
      <c r="M221" s="241" t="s">
        <v>1</v>
      </c>
      <c r="N221" s="242" t="s">
        <v>41</v>
      </c>
      <c r="O221" s="92"/>
      <c r="P221" s="226">
        <f>O221*H221</f>
        <v>0</v>
      </c>
      <c r="Q221" s="226">
        <v>0</v>
      </c>
      <c r="R221" s="226">
        <f>Q221*H221</f>
        <v>0</v>
      </c>
      <c r="S221" s="226">
        <v>0</v>
      </c>
      <c r="T221" s="227">
        <f>S221*H221</f>
        <v>0</v>
      </c>
      <c r="U221" s="39"/>
      <c r="V221" s="39"/>
      <c r="W221" s="39"/>
      <c r="X221" s="39"/>
      <c r="Y221" s="39"/>
      <c r="Z221" s="39"/>
      <c r="AA221" s="39"/>
      <c r="AB221" s="39"/>
      <c r="AC221" s="39"/>
      <c r="AD221" s="39"/>
      <c r="AE221" s="39"/>
      <c r="AR221" s="228" t="s">
        <v>415</v>
      </c>
      <c r="AT221" s="228" t="s">
        <v>443</v>
      </c>
      <c r="AU221" s="228" t="s">
        <v>76</v>
      </c>
      <c r="AY221" s="18" t="s">
        <v>414</v>
      </c>
      <c r="BE221" s="229">
        <f>IF(N221="základní",J221,0)</f>
        <v>0</v>
      </c>
      <c r="BF221" s="229">
        <f>IF(N221="snížená",J221,0)</f>
        <v>0</v>
      </c>
      <c r="BG221" s="229">
        <f>IF(N221="zákl. přenesená",J221,0)</f>
        <v>0</v>
      </c>
      <c r="BH221" s="229">
        <f>IF(N221="sníž. přenesená",J221,0)</f>
        <v>0</v>
      </c>
      <c r="BI221" s="229">
        <f>IF(N221="nulová",J221,0)</f>
        <v>0</v>
      </c>
      <c r="BJ221" s="18" t="s">
        <v>84</v>
      </c>
      <c r="BK221" s="229">
        <f>ROUND(I221*H221,2)</f>
        <v>0</v>
      </c>
      <c r="BL221" s="18" t="s">
        <v>415</v>
      </c>
      <c r="BM221" s="228" t="s">
        <v>1281</v>
      </c>
    </row>
    <row r="222" s="2" customFormat="1">
      <c r="A222" s="39"/>
      <c r="B222" s="40"/>
      <c r="C222" s="41"/>
      <c r="D222" s="230" t="s">
        <v>417</v>
      </c>
      <c r="E222" s="41"/>
      <c r="F222" s="231" t="s">
        <v>1280</v>
      </c>
      <c r="G222" s="41"/>
      <c r="H222" s="41"/>
      <c r="I222" s="156"/>
      <c r="J222" s="41"/>
      <c r="K222" s="41"/>
      <c r="L222" s="45"/>
      <c r="M222" s="232"/>
      <c r="N222" s="233"/>
      <c r="O222" s="92"/>
      <c r="P222" s="92"/>
      <c r="Q222" s="92"/>
      <c r="R222" s="92"/>
      <c r="S222" s="92"/>
      <c r="T222" s="93"/>
      <c r="U222" s="39"/>
      <c r="V222" s="39"/>
      <c r="W222" s="39"/>
      <c r="X222" s="39"/>
      <c r="Y222" s="39"/>
      <c r="Z222" s="39"/>
      <c r="AA222" s="39"/>
      <c r="AB222" s="39"/>
      <c r="AC222" s="39"/>
      <c r="AD222" s="39"/>
      <c r="AE222" s="39"/>
      <c r="AT222" s="18" t="s">
        <v>417</v>
      </c>
      <c r="AU222" s="18" t="s">
        <v>76</v>
      </c>
    </row>
    <row r="223" s="2" customFormat="1" ht="33" customHeight="1">
      <c r="A223" s="39"/>
      <c r="B223" s="40"/>
      <c r="C223" s="234" t="s">
        <v>76</v>
      </c>
      <c r="D223" s="234" t="s">
        <v>443</v>
      </c>
      <c r="E223" s="235" t="s">
        <v>1282</v>
      </c>
      <c r="F223" s="236" t="s">
        <v>1283</v>
      </c>
      <c r="G223" s="237" t="s">
        <v>1284</v>
      </c>
      <c r="H223" s="238">
        <v>1</v>
      </c>
      <c r="I223" s="239"/>
      <c r="J223" s="240">
        <f>ROUND(I223*H223,2)</f>
        <v>0</v>
      </c>
      <c r="K223" s="236" t="s">
        <v>1</v>
      </c>
      <c r="L223" s="45"/>
      <c r="M223" s="241" t="s">
        <v>1</v>
      </c>
      <c r="N223" s="242" t="s">
        <v>41</v>
      </c>
      <c r="O223" s="92"/>
      <c r="P223" s="226">
        <f>O223*H223</f>
        <v>0</v>
      </c>
      <c r="Q223" s="226">
        <v>0</v>
      </c>
      <c r="R223" s="226">
        <f>Q223*H223</f>
        <v>0</v>
      </c>
      <c r="S223" s="226">
        <v>0</v>
      </c>
      <c r="T223" s="227">
        <f>S223*H223</f>
        <v>0</v>
      </c>
      <c r="U223" s="39"/>
      <c r="V223" s="39"/>
      <c r="W223" s="39"/>
      <c r="X223" s="39"/>
      <c r="Y223" s="39"/>
      <c r="Z223" s="39"/>
      <c r="AA223" s="39"/>
      <c r="AB223" s="39"/>
      <c r="AC223" s="39"/>
      <c r="AD223" s="39"/>
      <c r="AE223" s="39"/>
      <c r="AR223" s="228" t="s">
        <v>415</v>
      </c>
      <c r="AT223" s="228" t="s">
        <v>443</v>
      </c>
      <c r="AU223" s="228" t="s">
        <v>76</v>
      </c>
      <c r="AY223" s="18" t="s">
        <v>414</v>
      </c>
      <c r="BE223" s="229">
        <f>IF(N223="základní",J223,0)</f>
        <v>0</v>
      </c>
      <c r="BF223" s="229">
        <f>IF(N223="snížená",J223,0)</f>
        <v>0</v>
      </c>
      <c r="BG223" s="229">
        <f>IF(N223="zákl. přenesená",J223,0)</f>
        <v>0</v>
      </c>
      <c r="BH223" s="229">
        <f>IF(N223="sníž. přenesená",J223,0)</f>
        <v>0</v>
      </c>
      <c r="BI223" s="229">
        <f>IF(N223="nulová",J223,0)</f>
        <v>0</v>
      </c>
      <c r="BJ223" s="18" t="s">
        <v>84</v>
      </c>
      <c r="BK223" s="229">
        <f>ROUND(I223*H223,2)</f>
        <v>0</v>
      </c>
      <c r="BL223" s="18" t="s">
        <v>415</v>
      </c>
      <c r="BM223" s="228" t="s">
        <v>1285</v>
      </c>
    </row>
    <row r="224" s="2" customFormat="1">
      <c r="A224" s="39"/>
      <c r="B224" s="40"/>
      <c r="C224" s="41"/>
      <c r="D224" s="230" t="s">
        <v>417</v>
      </c>
      <c r="E224" s="41"/>
      <c r="F224" s="231" t="s">
        <v>1283</v>
      </c>
      <c r="G224" s="41"/>
      <c r="H224" s="41"/>
      <c r="I224" s="156"/>
      <c r="J224" s="41"/>
      <c r="K224" s="41"/>
      <c r="L224" s="45"/>
      <c r="M224" s="232"/>
      <c r="N224" s="233"/>
      <c r="O224" s="92"/>
      <c r="P224" s="92"/>
      <c r="Q224" s="92"/>
      <c r="R224" s="92"/>
      <c r="S224" s="92"/>
      <c r="T224" s="93"/>
      <c r="U224" s="39"/>
      <c r="V224" s="39"/>
      <c r="W224" s="39"/>
      <c r="X224" s="39"/>
      <c r="Y224" s="39"/>
      <c r="Z224" s="39"/>
      <c r="AA224" s="39"/>
      <c r="AB224" s="39"/>
      <c r="AC224" s="39"/>
      <c r="AD224" s="39"/>
      <c r="AE224" s="39"/>
      <c r="AT224" s="18" t="s">
        <v>417</v>
      </c>
      <c r="AU224" s="18" t="s">
        <v>76</v>
      </c>
    </row>
    <row r="225" s="2" customFormat="1" ht="33" customHeight="1">
      <c r="A225" s="39"/>
      <c r="B225" s="40"/>
      <c r="C225" s="234" t="s">
        <v>76</v>
      </c>
      <c r="D225" s="234" t="s">
        <v>443</v>
      </c>
      <c r="E225" s="235" t="s">
        <v>1286</v>
      </c>
      <c r="F225" s="236" t="s">
        <v>1287</v>
      </c>
      <c r="G225" s="237" t="s">
        <v>509</v>
      </c>
      <c r="H225" s="238">
        <v>1</v>
      </c>
      <c r="I225" s="239"/>
      <c r="J225" s="240">
        <f>ROUND(I225*H225,2)</f>
        <v>0</v>
      </c>
      <c r="K225" s="236" t="s">
        <v>1</v>
      </c>
      <c r="L225" s="45"/>
      <c r="M225" s="241" t="s">
        <v>1</v>
      </c>
      <c r="N225" s="242" t="s">
        <v>41</v>
      </c>
      <c r="O225" s="92"/>
      <c r="P225" s="226">
        <f>O225*H225</f>
        <v>0</v>
      </c>
      <c r="Q225" s="226">
        <v>0</v>
      </c>
      <c r="R225" s="226">
        <f>Q225*H225</f>
        <v>0</v>
      </c>
      <c r="S225" s="226">
        <v>0</v>
      </c>
      <c r="T225" s="227">
        <f>S225*H225</f>
        <v>0</v>
      </c>
      <c r="U225" s="39"/>
      <c r="V225" s="39"/>
      <c r="W225" s="39"/>
      <c r="X225" s="39"/>
      <c r="Y225" s="39"/>
      <c r="Z225" s="39"/>
      <c r="AA225" s="39"/>
      <c r="AB225" s="39"/>
      <c r="AC225" s="39"/>
      <c r="AD225" s="39"/>
      <c r="AE225" s="39"/>
      <c r="AR225" s="228" t="s">
        <v>415</v>
      </c>
      <c r="AT225" s="228" t="s">
        <v>443</v>
      </c>
      <c r="AU225" s="228" t="s">
        <v>76</v>
      </c>
      <c r="AY225" s="18" t="s">
        <v>414</v>
      </c>
      <c r="BE225" s="229">
        <f>IF(N225="základní",J225,0)</f>
        <v>0</v>
      </c>
      <c r="BF225" s="229">
        <f>IF(N225="snížená",J225,0)</f>
        <v>0</v>
      </c>
      <c r="BG225" s="229">
        <f>IF(N225="zákl. přenesená",J225,0)</f>
        <v>0</v>
      </c>
      <c r="BH225" s="229">
        <f>IF(N225="sníž. přenesená",J225,0)</f>
        <v>0</v>
      </c>
      <c r="BI225" s="229">
        <f>IF(N225="nulová",J225,0)</f>
        <v>0</v>
      </c>
      <c r="BJ225" s="18" t="s">
        <v>84</v>
      </c>
      <c r="BK225" s="229">
        <f>ROUND(I225*H225,2)</f>
        <v>0</v>
      </c>
      <c r="BL225" s="18" t="s">
        <v>415</v>
      </c>
      <c r="BM225" s="228" t="s">
        <v>1288</v>
      </c>
    </row>
    <row r="226" s="2" customFormat="1">
      <c r="A226" s="39"/>
      <c r="B226" s="40"/>
      <c r="C226" s="41"/>
      <c r="D226" s="230" t="s">
        <v>417</v>
      </c>
      <c r="E226" s="41"/>
      <c r="F226" s="231" t="s">
        <v>1287</v>
      </c>
      <c r="G226" s="41"/>
      <c r="H226" s="41"/>
      <c r="I226" s="156"/>
      <c r="J226" s="41"/>
      <c r="K226" s="41"/>
      <c r="L226" s="45"/>
      <c r="M226" s="232"/>
      <c r="N226" s="233"/>
      <c r="O226" s="92"/>
      <c r="P226" s="92"/>
      <c r="Q226" s="92"/>
      <c r="R226" s="92"/>
      <c r="S226" s="92"/>
      <c r="T226" s="93"/>
      <c r="U226" s="39"/>
      <c r="V226" s="39"/>
      <c r="W226" s="39"/>
      <c r="X226" s="39"/>
      <c r="Y226" s="39"/>
      <c r="Z226" s="39"/>
      <c r="AA226" s="39"/>
      <c r="AB226" s="39"/>
      <c r="AC226" s="39"/>
      <c r="AD226" s="39"/>
      <c r="AE226" s="39"/>
      <c r="AT226" s="18" t="s">
        <v>417</v>
      </c>
      <c r="AU226" s="18" t="s">
        <v>76</v>
      </c>
    </row>
    <row r="227" s="2" customFormat="1" ht="33" customHeight="1">
      <c r="A227" s="39"/>
      <c r="B227" s="40"/>
      <c r="C227" s="234" t="s">
        <v>76</v>
      </c>
      <c r="D227" s="234" t="s">
        <v>443</v>
      </c>
      <c r="E227" s="235" t="s">
        <v>1289</v>
      </c>
      <c r="F227" s="236" t="s">
        <v>1290</v>
      </c>
      <c r="G227" s="237" t="s">
        <v>509</v>
      </c>
      <c r="H227" s="238">
        <v>10</v>
      </c>
      <c r="I227" s="239"/>
      <c r="J227" s="240">
        <f>ROUND(I227*H227,2)</f>
        <v>0</v>
      </c>
      <c r="K227" s="236" t="s">
        <v>1</v>
      </c>
      <c r="L227" s="45"/>
      <c r="M227" s="241" t="s">
        <v>1</v>
      </c>
      <c r="N227" s="242" t="s">
        <v>41</v>
      </c>
      <c r="O227" s="92"/>
      <c r="P227" s="226">
        <f>O227*H227</f>
        <v>0</v>
      </c>
      <c r="Q227" s="226">
        <v>0</v>
      </c>
      <c r="R227" s="226">
        <f>Q227*H227</f>
        <v>0</v>
      </c>
      <c r="S227" s="226">
        <v>0</v>
      </c>
      <c r="T227" s="227">
        <f>S227*H227</f>
        <v>0</v>
      </c>
      <c r="U227" s="39"/>
      <c r="V227" s="39"/>
      <c r="W227" s="39"/>
      <c r="X227" s="39"/>
      <c r="Y227" s="39"/>
      <c r="Z227" s="39"/>
      <c r="AA227" s="39"/>
      <c r="AB227" s="39"/>
      <c r="AC227" s="39"/>
      <c r="AD227" s="39"/>
      <c r="AE227" s="39"/>
      <c r="AR227" s="228" t="s">
        <v>415</v>
      </c>
      <c r="AT227" s="228" t="s">
        <v>443</v>
      </c>
      <c r="AU227" s="228" t="s">
        <v>76</v>
      </c>
      <c r="AY227" s="18" t="s">
        <v>414</v>
      </c>
      <c r="BE227" s="229">
        <f>IF(N227="základní",J227,0)</f>
        <v>0</v>
      </c>
      <c r="BF227" s="229">
        <f>IF(N227="snížená",J227,0)</f>
        <v>0</v>
      </c>
      <c r="BG227" s="229">
        <f>IF(N227="zákl. přenesená",J227,0)</f>
        <v>0</v>
      </c>
      <c r="BH227" s="229">
        <f>IF(N227="sníž. přenesená",J227,0)</f>
        <v>0</v>
      </c>
      <c r="BI227" s="229">
        <f>IF(N227="nulová",J227,0)</f>
        <v>0</v>
      </c>
      <c r="BJ227" s="18" t="s">
        <v>84</v>
      </c>
      <c r="BK227" s="229">
        <f>ROUND(I227*H227,2)</f>
        <v>0</v>
      </c>
      <c r="BL227" s="18" t="s">
        <v>415</v>
      </c>
      <c r="BM227" s="228" t="s">
        <v>1291</v>
      </c>
    </row>
    <row r="228" s="2" customFormat="1">
      <c r="A228" s="39"/>
      <c r="B228" s="40"/>
      <c r="C228" s="41"/>
      <c r="D228" s="230" t="s">
        <v>417</v>
      </c>
      <c r="E228" s="41"/>
      <c r="F228" s="231" t="s">
        <v>1290</v>
      </c>
      <c r="G228" s="41"/>
      <c r="H228" s="41"/>
      <c r="I228" s="156"/>
      <c r="J228" s="41"/>
      <c r="K228" s="41"/>
      <c r="L228" s="45"/>
      <c r="M228" s="232"/>
      <c r="N228" s="233"/>
      <c r="O228" s="92"/>
      <c r="P228" s="92"/>
      <c r="Q228" s="92"/>
      <c r="R228" s="92"/>
      <c r="S228" s="92"/>
      <c r="T228" s="93"/>
      <c r="U228" s="39"/>
      <c r="V228" s="39"/>
      <c r="W228" s="39"/>
      <c r="X228" s="39"/>
      <c r="Y228" s="39"/>
      <c r="Z228" s="39"/>
      <c r="AA228" s="39"/>
      <c r="AB228" s="39"/>
      <c r="AC228" s="39"/>
      <c r="AD228" s="39"/>
      <c r="AE228" s="39"/>
      <c r="AT228" s="18" t="s">
        <v>417</v>
      </c>
      <c r="AU228" s="18" t="s">
        <v>76</v>
      </c>
    </row>
    <row r="229" s="2" customFormat="1" ht="21.75" customHeight="1">
      <c r="A229" s="39"/>
      <c r="B229" s="40"/>
      <c r="C229" s="234" t="s">
        <v>76</v>
      </c>
      <c r="D229" s="234" t="s">
        <v>443</v>
      </c>
      <c r="E229" s="235" t="s">
        <v>1292</v>
      </c>
      <c r="F229" s="236" t="s">
        <v>1293</v>
      </c>
      <c r="G229" s="237" t="s">
        <v>509</v>
      </c>
      <c r="H229" s="238">
        <v>2</v>
      </c>
      <c r="I229" s="239"/>
      <c r="J229" s="240">
        <f>ROUND(I229*H229,2)</f>
        <v>0</v>
      </c>
      <c r="K229" s="236" t="s">
        <v>1</v>
      </c>
      <c r="L229" s="45"/>
      <c r="M229" s="241" t="s">
        <v>1</v>
      </c>
      <c r="N229" s="242" t="s">
        <v>41</v>
      </c>
      <c r="O229" s="92"/>
      <c r="P229" s="226">
        <f>O229*H229</f>
        <v>0</v>
      </c>
      <c r="Q229" s="226">
        <v>0</v>
      </c>
      <c r="R229" s="226">
        <f>Q229*H229</f>
        <v>0</v>
      </c>
      <c r="S229" s="226">
        <v>0</v>
      </c>
      <c r="T229" s="227">
        <f>S229*H229</f>
        <v>0</v>
      </c>
      <c r="U229" s="39"/>
      <c r="V229" s="39"/>
      <c r="W229" s="39"/>
      <c r="X229" s="39"/>
      <c r="Y229" s="39"/>
      <c r="Z229" s="39"/>
      <c r="AA229" s="39"/>
      <c r="AB229" s="39"/>
      <c r="AC229" s="39"/>
      <c r="AD229" s="39"/>
      <c r="AE229" s="39"/>
      <c r="AR229" s="228" t="s">
        <v>415</v>
      </c>
      <c r="AT229" s="228" t="s">
        <v>443</v>
      </c>
      <c r="AU229" s="228" t="s">
        <v>76</v>
      </c>
      <c r="AY229" s="18" t="s">
        <v>414</v>
      </c>
      <c r="BE229" s="229">
        <f>IF(N229="základní",J229,0)</f>
        <v>0</v>
      </c>
      <c r="BF229" s="229">
        <f>IF(N229="snížená",J229,0)</f>
        <v>0</v>
      </c>
      <c r="BG229" s="229">
        <f>IF(N229="zákl. přenesená",J229,0)</f>
        <v>0</v>
      </c>
      <c r="BH229" s="229">
        <f>IF(N229="sníž. přenesená",J229,0)</f>
        <v>0</v>
      </c>
      <c r="BI229" s="229">
        <f>IF(N229="nulová",J229,0)</f>
        <v>0</v>
      </c>
      <c r="BJ229" s="18" t="s">
        <v>84</v>
      </c>
      <c r="BK229" s="229">
        <f>ROUND(I229*H229,2)</f>
        <v>0</v>
      </c>
      <c r="BL229" s="18" t="s">
        <v>415</v>
      </c>
      <c r="BM229" s="228" t="s">
        <v>1294</v>
      </c>
    </row>
    <row r="230" s="2" customFormat="1">
      <c r="A230" s="39"/>
      <c r="B230" s="40"/>
      <c r="C230" s="41"/>
      <c r="D230" s="230" t="s">
        <v>417</v>
      </c>
      <c r="E230" s="41"/>
      <c r="F230" s="231" t="s">
        <v>1293</v>
      </c>
      <c r="G230" s="41"/>
      <c r="H230" s="41"/>
      <c r="I230" s="156"/>
      <c r="J230" s="41"/>
      <c r="K230" s="41"/>
      <c r="L230" s="45"/>
      <c r="M230" s="232"/>
      <c r="N230" s="233"/>
      <c r="O230" s="92"/>
      <c r="P230" s="92"/>
      <c r="Q230" s="92"/>
      <c r="R230" s="92"/>
      <c r="S230" s="92"/>
      <c r="T230" s="93"/>
      <c r="U230" s="39"/>
      <c r="V230" s="39"/>
      <c r="W230" s="39"/>
      <c r="X230" s="39"/>
      <c r="Y230" s="39"/>
      <c r="Z230" s="39"/>
      <c r="AA230" s="39"/>
      <c r="AB230" s="39"/>
      <c r="AC230" s="39"/>
      <c r="AD230" s="39"/>
      <c r="AE230" s="39"/>
      <c r="AT230" s="18" t="s">
        <v>417</v>
      </c>
      <c r="AU230" s="18" t="s">
        <v>76</v>
      </c>
    </row>
    <row r="231" s="2" customFormat="1" ht="33" customHeight="1">
      <c r="A231" s="39"/>
      <c r="B231" s="40"/>
      <c r="C231" s="234" t="s">
        <v>76</v>
      </c>
      <c r="D231" s="234" t="s">
        <v>443</v>
      </c>
      <c r="E231" s="235" t="s">
        <v>1295</v>
      </c>
      <c r="F231" s="236" t="s">
        <v>1296</v>
      </c>
      <c r="G231" s="237" t="s">
        <v>509</v>
      </c>
      <c r="H231" s="238">
        <v>8</v>
      </c>
      <c r="I231" s="239"/>
      <c r="J231" s="240">
        <f>ROUND(I231*H231,2)</f>
        <v>0</v>
      </c>
      <c r="K231" s="236" t="s">
        <v>1</v>
      </c>
      <c r="L231" s="45"/>
      <c r="M231" s="241" t="s">
        <v>1</v>
      </c>
      <c r="N231" s="242" t="s">
        <v>41</v>
      </c>
      <c r="O231" s="92"/>
      <c r="P231" s="226">
        <f>O231*H231</f>
        <v>0</v>
      </c>
      <c r="Q231" s="226">
        <v>0</v>
      </c>
      <c r="R231" s="226">
        <f>Q231*H231</f>
        <v>0</v>
      </c>
      <c r="S231" s="226">
        <v>0</v>
      </c>
      <c r="T231" s="227">
        <f>S231*H231</f>
        <v>0</v>
      </c>
      <c r="U231" s="39"/>
      <c r="V231" s="39"/>
      <c r="W231" s="39"/>
      <c r="X231" s="39"/>
      <c r="Y231" s="39"/>
      <c r="Z231" s="39"/>
      <c r="AA231" s="39"/>
      <c r="AB231" s="39"/>
      <c r="AC231" s="39"/>
      <c r="AD231" s="39"/>
      <c r="AE231" s="39"/>
      <c r="AR231" s="228" t="s">
        <v>415</v>
      </c>
      <c r="AT231" s="228" t="s">
        <v>443</v>
      </c>
      <c r="AU231" s="228" t="s">
        <v>76</v>
      </c>
      <c r="AY231" s="18" t="s">
        <v>414</v>
      </c>
      <c r="BE231" s="229">
        <f>IF(N231="základní",J231,0)</f>
        <v>0</v>
      </c>
      <c r="BF231" s="229">
        <f>IF(N231="snížená",J231,0)</f>
        <v>0</v>
      </c>
      <c r="BG231" s="229">
        <f>IF(N231="zákl. přenesená",J231,0)</f>
        <v>0</v>
      </c>
      <c r="BH231" s="229">
        <f>IF(N231="sníž. přenesená",J231,0)</f>
        <v>0</v>
      </c>
      <c r="BI231" s="229">
        <f>IF(N231="nulová",J231,0)</f>
        <v>0</v>
      </c>
      <c r="BJ231" s="18" t="s">
        <v>84</v>
      </c>
      <c r="BK231" s="229">
        <f>ROUND(I231*H231,2)</f>
        <v>0</v>
      </c>
      <c r="BL231" s="18" t="s">
        <v>415</v>
      </c>
      <c r="BM231" s="228" t="s">
        <v>1297</v>
      </c>
    </row>
    <row r="232" s="2" customFormat="1">
      <c r="A232" s="39"/>
      <c r="B232" s="40"/>
      <c r="C232" s="41"/>
      <c r="D232" s="230" t="s">
        <v>417</v>
      </c>
      <c r="E232" s="41"/>
      <c r="F232" s="231" t="s">
        <v>1296</v>
      </c>
      <c r="G232" s="41"/>
      <c r="H232" s="41"/>
      <c r="I232" s="156"/>
      <c r="J232" s="41"/>
      <c r="K232" s="41"/>
      <c r="L232" s="45"/>
      <c r="M232" s="232"/>
      <c r="N232" s="233"/>
      <c r="O232" s="92"/>
      <c r="P232" s="92"/>
      <c r="Q232" s="92"/>
      <c r="R232" s="92"/>
      <c r="S232" s="92"/>
      <c r="T232" s="93"/>
      <c r="U232" s="39"/>
      <c r="V232" s="39"/>
      <c r="W232" s="39"/>
      <c r="X232" s="39"/>
      <c r="Y232" s="39"/>
      <c r="Z232" s="39"/>
      <c r="AA232" s="39"/>
      <c r="AB232" s="39"/>
      <c r="AC232" s="39"/>
      <c r="AD232" s="39"/>
      <c r="AE232" s="39"/>
      <c r="AT232" s="18" t="s">
        <v>417</v>
      </c>
      <c r="AU232" s="18" t="s">
        <v>76</v>
      </c>
    </row>
    <row r="233" s="2" customFormat="1" ht="33" customHeight="1">
      <c r="A233" s="39"/>
      <c r="B233" s="40"/>
      <c r="C233" s="234" t="s">
        <v>76</v>
      </c>
      <c r="D233" s="234" t="s">
        <v>443</v>
      </c>
      <c r="E233" s="235" t="s">
        <v>1298</v>
      </c>
      <c r="F233" s="236" t="s">
        <v>1299</v>
      </c>
      <c r="G233" s="237" t="s">
        <v>1258</v>
      </c>
      <c r="H233" s="238">
        <v>10</v>
      </c>
      <c r="I233" s="239"/>
      <c r="J233" s="240">
        <f>ROUND(I233*H233,2)</f>
        <v>0</v>
      </c>
      <c r="K233" s="236" t="s">
        <v>1</v>
      </c>
      <c r="L233" s="45"/>
      <c r="M233" s="241" t="s">
        <v>1</v>
      </c>
      <c r="N233" s="242" t="s">
        <v>41</v>
      </c>
      <c r="O233" s="92"/>
      <c r="P233" s="226">
        <f>O233*H233</f>
        <v>0</v>
      </c>
      <c r="Q233" s="226">
        <v>0</v>
      </c>
      <c r="R233" s="226">
        <f>Q233*H233</f>
        <v>0</v>
      </c>
      <c r="S233" s="226">
        <v>0</v>
      </c>
      <c r="T233" s="227">
        <f>S233*H233</f>
        <v>0</v>
      </c>
      <c r="U233" s="39"/>
      <c r="V233" s="39"/>
      <c r="W233" s="39"/>
      <c r="X233" s="39"/>
      <c r="Y233" s="39"/>
      <c r="Z233" s="39"/>
      <c r="AA233" s="39"/>
      <c r="AB233" s="39"/>
      <c r="AC233" s="39"/>
      <c r="AD233" s="39"/>
      <c r="AE233" s="39"/>
      <c r="AR233" s="228" t="s">
        <v>415</v>
      </c>
      <c r="AT233" s="228" t="s">
        <v>443</v>
      </c>
      <c r="AU233" s="228" t="s">
        <v>76</v>
      </c>
      <c r="AY233" s="18" t="s">
        <v>414</v>
      </c>
      <c r="BE233" s="229">
        <f>IF(N233="základní",J233,0)</f>
        <v>0</v>
      </c>
      <c r="BF233" s="229">
        <f>IF(N233="snížená",J233,0)</f>
        <v>0</v>
      </c>
      <c r="BG233" s="229">
        <f>IF(N233="zákl. přenesená",J233,0)</f>
        <v>0</v>
      </c>
      <c r="BH233" s="229">
        <f>IF(N233="sníž. přenesená",J233,0)</f>
        <v>0</v>
      </c>
      <c r="BI233" s="229">
        <f>IF(N233="nulová",J233,0)</f>
        <v>0</v>
      </c>
      <c r="BJ233" s="18" t="s">
        <v>84</v>
      </c>
      <c r="BK233" s="229">
        <f>ROUND(I233*H233,2)</f>
        <v>0</v>
      </c>
      <c r="BL233" s="18" t="s">
        <v>415</v>
      </c>
      <c r="BM233" s="228" t="s">
        <v>1300</v>
      </c>
    </row>
    <row r="234" s="2" customFormat="1">
      <c r="A234" s="39"/>
      <c r="B234" s="40"/>
      <c r="C234" s="41"/>
      <c r="D234" s="230" t="s">
        <v>417</v>
      </c>
      <c r="E234" s="41"/>
      <c r="F234" s="231" t="s">
        <v>1299</v>
      </c>
      <c r="G234" s="41"/>
      <c r="H234" s="41"/>
      <c r="I234" s="156"/>
      <c r="J234" s="41"/>
      <c r="K234" s="41"/>
      <c r="L234" s="45"/>
      <c r="M234" s="232"/>
      <c r="N234" s="233"/>
      <c r="O234" s="92"/>
      <c r="P234" s="92"/>
      <c r="Q234" s="92"/>
      <c r="R234" s="92"/>
      <c r="S234" s="92"/>
      <c r="T234" s="93"/>
      <c r="U234" s="39"/>
      <c r="V234" s="39"/>
      <c r="W234" s="39"/>
      <c r="X234" s="39"/>
      <c r="Y234" s="39"/>
      <c r="Z234" s="39"/>
      <c r="AA234" s="39"/>
      <c r="AB234" s="39"/>
      <c r="AC234" s="39"/>
      <c r="AD234" s="39"/>
      <c r="AE234" s="39"/>
      <c r="AT234" s="18" t="s">
        <v>417</v>
      </c>
      <c r="AU234" s="18" t="s">
        <v>76</v>
      </c>
    </row>
    <row r="235" s="2" customFormat="1" ht="21.75" customHeight="1">
      <c r="A235" s="39"/>
      <c r="B235" s="40"/>
      <c r="C235" s="234" t="s">
        <v>76</v>
      </c>
      <c r="D235" s="234" t="s">
        <v>443</v>
      </c>
      <c r="E235" s="235" t="s">
        <v>1301</v>
      </c>
      <c r="F235" s="236" t="s">
        <v>1302</v>
      </c>
      <c r="G235" s="237" t="s">
        <v>509</v>
      </c>
      <c r="H235" s="238">
        <v>8</v>
      </c>
      <c r="I235" s="239"/>
      <c r="J235" s="240">
        <f>ROUND(I235*H235,2)</f>
        <v>0</v>
      </c>
      <c r="K235" s="236" t="s">
        <v>1</v>
      </c>
      <c r="L235" s="45"/>
      <c r="M235" s="241" t="s">
        <v>1</v>
      </c>
      <c r="N235" s="242" t="s">
        <v>41</v>
      </c>
      <c r="O235" s="92"/>
      <c r="P235" s="226">
        <f>O235*H235</f>
        <v>0</v>
      </c>
      <c r="Q235" s="226">
        <v>0</v>
      </c>
      <c r="R235" s="226">
        <f>Q235*H235</f>
        <v>0</v>
      </c>
      <c r="S235" s="226">
        <v>0</v>
      </c>
      <c r="T235" s="227">
        <f>S235*H235</f>
        <v>0</v>
      </c>
      <c r="U235" s="39"/>
      <c r="V235" s="39"/>
      <c r="W235" s="39"/>
      <c r="X235" s="39"/>
      <c r="Y235" s="39"/>
      <c r="Z235" s="39"/>
      <c r="AA235" s="39"/>
      <c r="AB235" s="39"/>
      <c r="AC235" s="39"/>
      <c r="AD235" s="39"/>
      <c r="AE235" s="39"/>
      <c r="AR235" s="228" t="s">
        <v>415</v>
      </c>
      <c r="AT235" s="228" t="s">
        <v>443</v>
      </c>
      <c r="AU235" s="228" t="s">
        <v>76</v>
      </c>
      <c r="AY235" s="18" t="s">
        <v>414</v>
      </c>
      <c r="BE235" s="229">
        <f>IF(N235="základní",J235,0)</f>
        <v>0</v>
      </c>
      <c r="BF235" s="229">
        <f>IF(N235="snížená",J235,0)</f>
        <v>0</v>
      </c>
      <c r="BG235" s="229">
        <f>IF(N235="zákl. přenesená",J235,0)</f>
        <v>0</v>
      </c>
      <c r="BH235" s="229">
        <f>IF(N235="sníž. přenesená",J235,0)</f>
        <v>0</v>
      </c>
      <c r="BI235" s="229">
        <f>IF(N235="nulová",J235,0)</f>
        <v>0</v>
      </c>
      <c r="BJ235" s="18" t="s">
        <v>84</v>
      </c>
      <c r="BK235" s="229">
        <f>ROUND(I235*H235,2)</f>
        <v>0</v>
      </c>
      <c r="BL235" s="18" t="s">
        <v>415</v>
      </c>
      <c r="BM235" s="228" t="s">
        <v>1303</v>
      </c>
    </row>
    <row r="236" s="2" customFormat="1">
      <c r="A236" s="39"/>
      <c r="B236" s="40"/>
      <c r="C236" s="41"/>
      <c r="D236" s="230" t="s">
        <v>417</v>
      </c>
      <c r="E236" s="41"/>
      <c r="F236" s="231" t="s">
        <v>1302</v>
      </c>
      <c r="G236" s="41"/>
      <c r="H236" s="41"/>
      <c r="I236" s="156"/>
      <c r="J236" s="41"/>
      <c r="K236" s="41"/>
      <c r="L236" s="45"/>
      <c r="M236" s="232"/>
      <c r="N236" s="233"/>
      <c r="O236" s="92"/>
      <c r="P236" s="92"/>
      <c r="Q236" s="92"/>
      <c r="R236" s="92"/>
      <c r="S236" s="92"/>
      <c r="T236" s="93"/>
      <c r="U236" s="39"/>
      <c r="V236" s="39"/>
      <c r="W236" s="39"/>
      <c r="X236" s="39"/>
      <c r="Y236" s="39"/>
      <c r="Z236" s="39"/>
      <c r="AA236" s="39"/>
      <c r="AB236" s="39"/>
      <c r="AC236" s="39"/>
      <c r="AD236" s="39"/>
      <c r="AE236" s="39"/>
      <c r="AT236" s="18" t="s">
        <v>417</v>
      </c>
      <c r="AU236" s="18" t="s">
        <v>76</v>
      </c>
    </row>
    <row r="237" s="2" customFormat="1" ht="16.5" customHeight="1">
      <c r="A237" s="39"/>
      <c r="B237" s="40"/>
      <c r="C237" s="234" t="s">
        <v>76</v>
      </c>
      <c r="D237" s="234" t="s">
        <v>443</v>
      </c>
      <c r="E237" s="235" t="s">
        <v>1304</v>
      </c>
      <c r="F237" s="236" t="s">
        <v>1305</v>
      </c>
      <c r="G237" s="237" t="s">
        <v>755</v>
      </c>
      <c r="H237" s="238">
        <v>3</v>
      </c>
      <c r="I237" s="239"/>
      <c r="J237" s="240">
        <f>ROUND(I237*H237,2)</f>
        <v>0</v>
      </c>
      <c r="K237" s="236" t="s">
        <v>1</v>
      </c>
      <c r="L237" s="45"/>
      <c r="M237" s="241" t="s">
        <v>1</v>
      </c>
      <c r="N237" s="242" t="s">
        <v>41</v>
      </c>
      <c r="O237" s="92"/>
      <c r="P237" s="226">
        <f>O237*H237</f>
        <v>0</v>
      </c>
      <c r="Q237" s="226">
        <v>0</v>
      </c>
      <c r="R237" s="226">
        <f>Q237*H237</f>
        <v>0</v>
      </c>
      <c r="S237" s="226">
        <v>0</v>
      </c>
      <c r="T237" s="227">
        <f>S237*H237</f>
        <v>0</v>
      </c>
      <c r="U237" s="39"/>
      <c r="V237" s="39"/>
      <c r="W237" s="39"/>
      <c r="X237" s="39"/>
      <c r="Y237" s="39"/>
      <c r="Z237" s="39"/>
      <c r="AA237" s="39"/>
      <c r="AB237" s="39"/>
      <c r="AC237" s="39"/>
      <c r="AD237" s="39"/>
      <c r="AE237" s="39"/>
      <c r="AR237" s="228" t="s">
        <v>415</v>
      </c>
      <c r="AT237" s="228" t="s">
        <v>443</v>
      </c>
      <c r="AU237" s="228" t="s">
        <v>76</v>
      </c>
      <c r="AY237" s="18" t="s">
        <v>414</v>
      </c>
      <c r="BE237" s="229">
        <f>IF(N237="základní",J237,0)</f>
        <v>0</v>
      </c>
      <c r="BF237" s="229">
        <f>IF(N237="snížená",J237,0)</f>
        <v>0</v>
      </c>
      <c r="BG237" s="229">
        <f>IF(N237="zákl. přenesená",J237,0)</f>
        <v>0</v>
      </c>
      <c r="BH237" s="229">
        <f>IF(N237="sníž. přenesená",J237,0)</f>
        <v>0</v>
      </c>
      <c r="BI237" s="229">
        <f>IF(N237="nulová",J237,0)</f>
        <v>0</v>
      </c>
      <c r="BJ237" s="18" t="s">
        <v>84</v>
      </c>
      <c r="BK237" s="229">
        <f>ROUND(I237*H237,2)</f>
        <v>0</v>
      </c>
      <c r="BL237" s="18" t="s">
        <v>415</v>
      </c>
      <c r="BM237" s="228" t="s">
        <v>1306</v>
      </c>
    </row>
    <row r="238" s="2" customFormat="1">
      <c r="A238" s="39"/>
      <c r="B238" s="40"/>
      <c r="C238" s="41"/>
      <c r="D238" s="230" t="s">
        <v>417</v>
      </c>
      <c r="E238" s="41"/>
      <c r="F238" s="231" t="s">
        <v>1305</v>
      </c>
      <c r="G238" s="41"/>
      <c r="H238" s="41"/>
      <c r="I238" s="156"/>
      <c r="J238" s="41"/>
      <c r="K238" s="41"/>
      <c r="L238" s="45"/>
      <c r="M238" s="232"/>
      <c r="N238" s="233"/>
      <c r="O238" s="92"/>
      <c r="P238" s="92"/>
      <c r="Q238" s="92"/>
      <c r="R238" s="92"/>
      <c r="S238" s="92"/>
      <c r="T238" s="93"/>
      <c r="U238" s="39"/>
      <c r="V238" s="39"/>
      <c r="W238" s="39"/>
      <c r="X238" s="39"/>
      <c r="Y238" s="39"/>
      <c r="Z238" s="39"/>
      <c r="AA238" s="39"/>
      <c r="AB238" s="39"/>
      <c r="AC238" s="39"/>
      <c r="AD238" s="39"/>
      <c r="AE238" s="39"/>
      <c r="AT238" s="18" t="s">
        <v>417</v>
      </c>
      <c r="AU238" s="18" t="s">
        <v>76</v>
      </c>
    </row>
    <row r="239" s="2" customFormat="1" ht="21.75" customHeight="1">
      <c r="A239" s="39"/>
      <c r="B239" s="40"/>
      <c r="C239" s="234" t="s">
        <v>76</v>
      </c>
      <c r="D239" s="234" t="s">
        <v>443</v>
      </c>
      <c r="E239" s="235" t="s">
        <v>1307</v>
      </c>
      <c r="F239" s="236" t="s">
        <v>1308</v>
      </c>
      <c r="G239" s="237" t="s">
        <v>897</v>
      </c>
      <c r="H239" s="238">
        <v>6.75</v>
      </c>
      <c r="I239" s="239"/>
      <c r="J239" s="240">
        <f>ROUND(I239*H239,2)</f>
        <v>0</v>
      </c>
      <c r="K239" s="236" t="s">
        <v>1</v>
      </c>
      <c r="L239" s="45"/>
      <c r="M239" s="241" t="s">
        <v>1</v>
      </c>
      <c r="N239" s="242" t="s">
        <v>41</v>
      </c>
      <c r="O239" s="92"/>
      <c r="P239" s="226">
        <f>O239*H239</f>
        <v>0</v>
      </c>
      <c r="Q239" s="226">
        <v>0</v>
      </c>
      <c r="R239" s="226">
        <f>Q239*H239</f>
        <v>0</v>
      </c>
      <c r="S239" s="226">
        <v>0</v>
      </c>
      <c r="T239" s="227">
        <f>S239*H239</f>
        <v>0</v>
      </c>
      <c r="U239" s="39"/>
      <c r="V239" s="39"/>
      <c r="W239" s="39"/>
      <c r="X239" s="39"/>
      <c r="Y239" s="39"/>
      <c r="Z239" s="39"/>
      <c r="AA239" s="39"/>
      <c r="AB239" s="39"/>
      <c r="AC239" s="39"/>
      <c r="AD239" s="39"/>
      <c r="AE239" s="39"/>
      <c r="AR239" s="228" t="s">
        <v>415</v>
      </c>
      <c r="AT239" s="228" t="s">
        <v>443</v>
      </c>
      <c r="AU239" s="228" t="s">
        <v>76</v>
      </c>
      <c r="AY239" s="18" t="s">
        <v>414</v>
      </c>
      <c r="BE239" s="229">
        <f>IF(N239="základní",J239,0)</f>
        <v>0</v>
      </c>
      <c r="BF239" s="229">
        <f>IF(N239="snížená",J239,0)</f>
        <v>0</v>
      </c>
      <c r="BG239" s="229">
        <f>IF(N239="zákl. přenesená",J239,0)</f>
        <v>0</v>
      </c>
      <c r="BH239" s="229">
        <f>IF(N239="sníž. přenesená",J239,0)</f>
        <v>0</v>
      </c>
      <c r="BI239" s="229">
        <f>IF(N239="nulová",J239,0)</f>
        <v>0</v>
      </c>
      <c r="BJ239" s="18" t="s">
        <v>84</v>
      </c>
      <c r="BK239" s="229">
        <f>ROUND(I239*H239,2)</f>
        <v>0</v>
      </c>
      <c r="BL239" s="18" t="s">
        <v>415</v>
      </c>
      <c r="BM239" s="228" t="s">
        <v>1309</v>
      </c>
    </row>
    <row r="240" s="2" customFormat="1">
      <c r="A240" s="39"/>
      <c r="B240" s="40"/>
      <c r="C240" s="41"/>
      <c r="D240" s="230" t="s">
        <v>417</v>
      </c>
      <c r="E240" s="41"/>
      <c r="F240" s="231" t="s">
        <v>1308</v>
      </c>
      <c r="G240" s="41"/>
      <c r="H240" s="41"/>
      <c r="I240" s="156"/>
      <c r="J240" s="41"/>
      <c r="K240" s="41"/>
      <c r="L240" s="45"/>
      <c r="M240" s="232"/>
      <c r="N240" s="233"/>
      <c r="O240" s="92"/>
      <c r="P240" s="92"/>
      <c r="Q240" s="92"/>
      <c r="R240" s="92"/>
      <c r="S240" s="92"/>
      <c r="T240" s="93"/>
      <c r="U240" s="39"/>
      <c r="V240" s="39"/>
      <c r="W240" s="39"/>
      <c r="X240" s="39"/>
      <c r="Y240" s="39"/>
      <c r="Z240" s="39"/>
      <c r="AA240" s="39"/>
      <c r="AB240" s="39"/>
      <c r="AC240" s="39"/>
      <c r="AD240" s="39"/>
      <c r="AE240" s="39"/>
      <c r="AT240" s="18" t="s">
        <v>417</v>
      </c>
      <c r="AU240" s="18" t="s">
        <v>76</v>
      </c>
    </row>
    <row r="241" s="2" customFormat="1" ht="21.75" customHeight="1">
      <c r="A241" s="39"/>
      <c r="B241" s="40"/>
      <c r="C241" s="234" t="s">
        <v>76</v>
      </c>
      <c r="D241" s="234" t="s">
        <v>443</v>
      </c>
      <c r="E241" s="235" t="s">
        <v>1310</v>
      </c>
      <c r="F241" s="236" t="s">
        <v>1311</v>
      </c>
      <c r="G241" s="237" t="s">
        <v>1312</v>
      </c>
      <c r="H241" s="238">
        <v>67.5</v>
      </c>
      <c r="I241" s="239"/>
      <c r="J241" s="240">
        <f>ROUND(I241*H241,2)</f>
        <v>0</v>
      </c>
      <c r="K241" s="236" t="s">
        <v>1</v>
      </c>
      <c r="L241" s="45"/>
      <c r="M241" s="241" t="s">
        <v>1</v>
      </c>
      <c r="N241" s="242" t="s">
        <v>41</v>
      </c>
      <c r="O241" s="92"/>
      <c r="P241" s="226">
        <f>O241*H241</f>
        <v>0</v>
      </c>
      <c r="Q241" s="226">
        <v>0</v>
      </c>
      <c r="R241" s="226">
        <f>Q241*H241</f>
        <v>0</v>
      </c>
      <c r="S241" s="226">
        <v>0</v>
      </c>
      <c r="T241" s="227">
        <f>S241*H241</f>
        <v>0</v>
      </c>
      <c r="U241" s="39"/>
      <c r="V241" s="39"/>
      <c r="W241" s="39"/>
      <c r="X241" s="39"/>
      <c r="Y241" s="39"/>
      <c r="Z241" s="39"/>
      <c r="AA241" s="39"/>
      <c r="AB241" s="39"/>
      <c r="AC241" s="39"/>
      <c r="AD241" s="39"/>
      <c r="AE241" s="39"/>
      <c r="AR241" s="228" t="s">
        <v>415</v>
      </c>
      <c r="AT241" s="228" t="s">
        <v>443</v>
      </c>
      <c r="AU241" s="228" t="s">
        <v>76</v>
      </c>
      <c r="AY241" s="18" t="s">
        <v>414</v>
      </c>
      <c r="BE241" s="229">
        <f>IF(N241="základní",J241,0)</f>
        <v>0</v>
      </c>
      <c r="BF241" s="229">
        <f>IF(N241="snížená",J241,0)</f>
        <v>0</v>
      </c>
      <c r="BG241" s="229">
        <f>IF(N241="zákl. přenesená",J241,0)</f>
        <v>0</v>
      </c>
      <c r="BH241" s="229">
        <f>IF(N241="sníž. přenesená",J241,0)</f>
        <v>0</v>
      </c>
      <c r="BI241" s="229">
        <f>IF(N241="nulová",J241,0)</f>
        <v>0</v>
      </c>
      <c r="BJ241" s="18" t="s">
        <v>84</v>
      </c>
      <c r="BK241" s="229">
        <f>ROUND(I241*H241,2)</f>
        <v>0</v>
      </c>
      <c r="BL241" s="18" t="s">
        <v>415</v>
      </c>
      <c r="BM241" s="228" t="s">
        <v>1313</v>
      </c>
    </row>
    <row r="242" s="2" customFormat="1">
      <c r="A242" s="39"/>
      <c r="B242" s="40"/>
      <c r="C242" s="41"/>
      <c r="D242" s="230" t="s">
        <v>417</v>
      </c>
      <c r="E242" s="41"/>
      <c r="F242" s="231" t="s">
        <v>1311</v>
      </c>
      <c r="G242" s="41"/>
      <c r="H242" s="41"/>
      <c r="I242" s="156"/>
      <c r="J242" s="41"/>
      <c r="K242" s="41"/>
      <c r="L242" s="45"/>
      <c r="M242" s="232"/>
      <c r="N242" s="233"/>
      <c r="O242" s="92"/>
      <c r="P242" s="92"/>
      <c r="Q242" s="92"/>
      <c r="R242" s="92"/>
      <c r="S242" s="92"/>
      <c r="T242" s="93"/>
      <c r="U242" s="39"/>
      <c r="V242" s="39"/>
      <c r="W242" s="39"/>
      <c r="X242" s="39"/>
      <c r="Y242" s="39"/>
      <c r="Z242" s="39"/>
      <c r="AA242" s="39"/>
      <c r="AB242" s="39"/>
      <c r="AC242" s="39"/>
      <c r="AD242" s="39"/>
      <c r="AE242" s="39"/>
      <c r="AT242" s="18" t="s">
        <v>417</v>
      </c>
      <c r="AU242" s="18" t="s">
        <v>76</v>
      </c>
    </row>
    <row r="243" s="2" customFormat="1" ht="16.5" customHeight="1">
      <c r="A243" s="39"/>
      <c r="B243" s="40"/>
      <c r="C243" s="234" t="s">
        <v>76</v>
      </c>
      <c r="D243" s="234" t="s">
        <v>443</v>
      </c>
      <c r="E243" s="235" t="s">
        <v>1314</v>
      </c>
      <c r="F243" s="236" t="s">
        <v>1315</v>
      </c>
      <c r="G243" s="237" t="s">
        <v>897</v>
      </c>
      <c r="H243" s="238">
        <v>6.75</v>
      </c>
      <c r="I243" s="239"/>
      <c r="J243" s="240">
        <f>ROUND(I243*H243,2)</f>
        <v>0</v>
      </c>
      <c r="K243" s="236" t="s">
        <v>1</v>
      </c>
      <c r="L243" s="45"/>
      <c r="M243" s="241" t="s">
        <v>1</v>
      </c>
      <c r="N243" s="242" t="s">
        <v>41</v>
      </c>
      <c r="O243" s="92"/>
      <c r="P243" s="226">
        <f>O243*H243</f>
        <v>0</v>
      </c>
      <c r="Q243" s="226">
        <v>0</v>
      </c>
      <c r="R243" s="226">
        <f>Q243*H243</f>
        <v>0</v>
      </c>
      <c r="S243" s="226">
        <v>0</v>
      </c>
      <c r="T243" s="227">
        <f>S243*H243</f>
        <v>0</v>
      </c>
      <c r="U243" s="39"/>
      <c r="V243" s="39"/>
      <c r="W243" s="39"/>
      <c r="X243" s="39"/>
      <c r="Y243" s="39"/>
      <c r="Z243" s="39"/>
      <c r="AA243" s="39"/>
      <c r="AB243" s="39"/>
      <c r="AC243" s="39"/>
      <c r="AD243" s="39"/>
      <c r="AE243" s="39"/>
      <c r="AR243" s="228" t="s">
        <v>415</v>
      </c>
      <c r="AT243" s="228" t="s">
        <v>443</v>
      </c>
      <c r="AU243" s="228" t="s">
        <v>76</v>
      </c>
      <c r="AY243" s="18" t="s">
        <v>414</v>
      </c>
      <c r="BE243" s="229">
        <f>IF(N243="základní",J243,0)</f>
        <v>0</v>
      </c>
      <c r="BF243" s="229">
        <f>IF(N243="snížená",J243,0)</f>
        <v>0</v>
      </c>
      <c r="BG243" s="229">
        <f>IF(N243="zákl. přenesená",J243,0)</f>
        <v>0</v>
      </c>
      <c r="BH243" s="229">
        <f>IF(N243="sníž. přenesená",J243,0)</f>
        <v>0</v>
      </c>
      <c r="BI243" s="229">
        <f>IF(N243="nulová",J243,0)</f>
        <v>0</v>
      </c>
      <c r="BJ243" s="18" t="s">
        <v>84</v>
      </c>
      <c r="BK243" s="229">
        <f>ROUND(I243*H243,2)</f>
        <v>0</v>
      </c>
      <c r="BL243" s="18" t="s">
        <v>415</v>
      </c>
      <c r="BM243" s="228" t="s">
        <v>1316</v>
      </c>
    </row>
    <row r="244" s="2" customFormat="1">
      <c r="A244" s="39"/>
      <c r="B244" s="40"/>
      <c r="C244" s="41"/>
      <c r="D244" s="230" t="s">
        <v>417</v>
      </c>
      <c r="E244" s="41"/>
      <c r="F244" s="231" t="s">
        <v>1315</v>
      </c>
      <c r="G244" s="41"/>
      <c r="H244" s="41"/>
      <c r="I244" s="156"/>
      <c r="J244" s="41"/>
      <c r="K244" s="41"/>
      <c r="L244" s="45"/>
      <c r="M244" s="232"/>
      <c r="N244" s="233"/>
      <c r="O244" s="92"/>
      <c r="P244" s="92"/>
      <c r="Q244" s="92"/>
      <c r="R244" s="92"/>
      <c r="S244" s="92"/>
      <c r="T244" s="93"/>
      <c r="U244" s="39"/>
      <c r="V244" s="39"/>
      <c r="W244" s="39"/>
      <c r="X244" s="39"/>
      <c r="Y244" s="39"/>
      <c r="Z244" s="39"/>
      <c r="AA244" s="39"/>
      <c r="AB244" s="39"/>
      <c r="AC244" s="39"/>
      <c r="AD244" s="39"/>
      <c r="AE244" s="39"/>
      <c r="AT244" s="18" t="s">
        <v>417</v>
      </c>
      <c r="AU244" s="18" t="s">
        <v>76</v>
      </c>
    </row>
    <row r="245" s="2" customFormat="1" ht="16.5" customHeight="1">
      <c r="A245" s="39"/>
      <c r="B245" s="40"/>
      <c r="C245" s="234" t="s">
        <v>76</v>
      </c>
      <c r="D245" s="234" t="s">
        <v>443</v>
      </c>
      <c r="E245" s="235" t="s">
        <v>1317</v>
      </c>
      <c r="F245" s="236" t="s">
        <v>1318</v>
      </c>
      <c r="G245" s="237" t="s">
        <v>961</v>
      </c>
      <c r="H245" s="309"/>
      <c r="I245" s="239"/>
      <c r="J245" s="240">
        <f>ROUND(I245*H245,2)</f>
        <v>0</v>
      </c>
      <c r="K245" s="236" t="s">
        <v>1</v>
      </c>
      <c r="L245" s="45"/>
      <c r="M245" s="241" t="s">
        <v>1</v>
      </c>
      <c r="N245" s="242" t="s">
        <v>41</v>
      </c>
      <c r="O245" s="92"/>
      <c r="P245" s="226">
        <f>O245*H245</f>
        <v>0</v>
      </c>
      <c r="Q245" s="226">
        <v>0</v>
      </c>
      <c r="R245" s="226">
        <f>Q245*H245</f>
        <v>0</v>
      </c>
      <c r="S245" s="226">
        <v>0</v>
      </c>
      <c r="T245" s="227">
        <f>S245*H245</f>
        <v>0</v>
      </c>
      <c r="U245" s="39"/>
      <c r="V245" s="39"/>
      <c r="W245" s="39"/>
      <c r="X245" s="39"/>
      <c r="Y245" s="39"/>
      <c r="Z245" s="39"/>
      <c r="AA245" s="39"/>
      <c r="AB245" s="39"/>
      <c r="AC245" s="39"/>
      <c r="AD245" s="39"/>
      <c r="AE245" s="39"/>
      <c r="AR245" s="228" t="s">
        <v>415</v>
      </c>
      <c r="AT245" s="228" t="s">
        <v>443</v>
      </c>
      <c r="AU245" s="228" t="s">
        <v>76</v>
      </c>
      <c r="AY245" s="18" t="s">
        <v>414</v>
      </c>
      <c r="BE245" s="229">
        <f>IF(N245="základní",J245,0)</f>
        <v>0</v>
      </c>
      <c r="BF245" s="229">
        <f>IF(N245="snížená",J245,0)</f>
        <v>0</v>
      </c>
      <c r="BG245" s="229">
        <f>IF(N245="zákl. přenesená",J245,0)</f>
        <v>0</v>
      </c>
      <c r="BH245" s="229">
        <f>IF(N245="sníž. přenesená",J245,0)</f>
        <v>0</v>
      </c>
      <c r="BI245" s="229">
        <f>IF(N245="nulová",J245,0)</f>
        <v>0</v>
      </c>
      <c r="BJ245" s="18" t="s">
        <v>84</v>
      </c>
      <c r="BK245" s="229">
        <f>ROUND(I245*H245,2)</f>
        <v>0</v>
      </c>
      <c r="BL245" s="18" t="s">
        <v>415</v>
      </c>
      <c r="BM245" s="228" t="s">
        <v>1319</v>
      </c>
    </row>
    <row r="246" s="2" customFormat="1">
      <c r="A246" s="39"/>
      <c r="B246" s="40"/>
      <c r="C246" s="41"/>
      <c r="D246" s="230" t="s">
        <v>417</v>
      </c>
      <c r="E246" s="41"/>
      <c r="F246" s="231" t="s">
        <v>1318</v>
      </c>
      <c r="G246" s="41"/>
      <c r="H246" s="41"/>
      <c r="I246" s="156"/>
      <c r="J246" s="41"/>
      <c r="K246" s="41"/>
      <c r="L246" s="45"/>
      <c r="M246" s="232"/>
      <c r="N246" s="233"/>
      <c r="O246" s="92"/>
      <c r="P246" s="92"/>
      <c r="Q246" s="92"/>
      <c r="R246" s="92"/>
      <c r="S246" s="92"/>
      <c r="T246" s="93"/>
      <c r="U246" s="39"/>
      <c r="V246" s="39"/>
      <c r="W246" s="39"/>
      <c r="X246" s="39"/>
      <c r="Y246" s="39"/>
      <c r="Z246" s="39"/>
      <c r="AA246" s="39"/>
      <c r="AB246" s="39"/>
      <c r="AC246" s="39"/>
      <c r="AD246" s="39"/>
      <c r="AE246" s="39"/>
      <c r="AT246" s="18" t="s">
        <v>417</v>
      </c>
      <c r="AU246" s="18" t="s">
        <v>76</v>
      </c>
    </row>
    <row r="247" s="2" customFormat="1" ht="16.5" customHeight="1">
      <c r="A247" s="39"/>
      <c r="B247" s="40"/>
      <c r="C247" s="234" t="s">
        <v>76</v>
      </c>
      <c r="D247" s="234" t="s">
        <v>443</v>
      </c>
      <c r="E247" s="235" t="s">
        <v>1320</v>
      </c>
      <c r="F247" s="236" t="s">
        <v>1321</v>
      </c>
      <c r="G247" s="237" t="s">
        <v>961</v>
      </c>
      <c r="H247" s="309"/>
      <c r="I247" s="239"/>
      <c r="J247" s="240">
        <f>ROUND(I247*H247,2)</f>
        <v>0</v>
      </c>
      <c r="K247" s="236" t="s">
        <v>1</v>
      </c>
      <c r="L247" s="45"/>
      <c r="M247" s="241" t="s">
        <v>1</v>
      </c>
      <c r="N247" s="242" t="s">
        <v>41</v>
      </c>
      <c r="O247" s="92"/>
      <c r="P247" s="226">
        <f>O247*H247</f>
        <v>0</v>
      </c>
      <c r="Q247" s="226">
        <v>0</v>
      </c>
      <c r="R247" s="226">
        <f>Q247*H247</f>
        <v>0</v>
      </c>
      <c r="S247" s="226">
        <v>0</v>
      </c>
      <c r="T247" s="227">
        <f>S247*H247</f>
        <v>0</v>
      </c>
      <c r="U247" s="39"/>
      <c r="V247" s="39"/>
      <c r="W247" s="39"/>
      <c r="X247" s="39"/>
      <c r="Y247" s="39"/>
      <c r="Z247" s="39"/>
      <c r="AA247" s="39"/>
      <c r="AB247" s="39"/>
      <c r="AC247" s="39"/>
      <c r="AD247" s="39"/>
      <c r="AE247" s="39"/>
      <c r="AR247" s="228" t="s">
        <v>415</v>
      </c>
      <c r="AT247" s="228" t="s">
        <v>443</v>
      </c>
      <c r="AU247" s="228" t="s">
        <v>76</v>
      </c>
      <c r="AY247" s="18" t="s">
        <v>414</v>
      </c>
      <c r="BE247" s="229">
        <f>IF(N247="základní",J247,0)</f>
        <v>0</v>
      </c>
      <c r="BF247" s="229">
        <f>IF(N247="snížená",J247,0)</f>
        <v>0</v>
      </c>
      <c r="BG247" s="229">
        <f>IF(N247="zákl. přenesená",J247,0)</f>
        <v>0</v>
      </c>
      <c r="BH247" s="229">
        <f>IF(N247="sníž. přenesená",J247,0)</f>
        <v>0</v>
      </c>
      <c r="BI247" s="229">
        <f>IF(N247="nulová",J247,0)</f>
        <v>0</v>
      </c>
      <c r="BJ247" s="18" t="s">
        <v>84</v>
      </c>
      <c r="BK247" s="229">
        <f>ROUND(I247*H247,2)</f>
        <v>0</v>
      </c>
      <c r="BL247" s="18" t="s">
        <v>415</v>
      </c>
      <c r="BM247" s="228" t="s">
        <v>1322</v>
      </c>
    </row>
    <row r="248" s="2" customFormat="1">
      <c r="A248" s="39"/>
      <c r="B248" s="40"/>
      <c r="C248" s="41"/>
      <c r="D248" s="230" t="s">
        <v>417</v>
      </c>
      <c r="E248" s="41"/>
      <c r="F248" s="231" t="s">
        <v>1321</v>
      </c>
      <c r="G248" s="41"/>
      <c r="H248" s="41"/>
      <c r="I248" s="156"/>
      <c r="J248" s="41"/>
      <c r="K248" s="41"/>
      <c r="L248" s="45"/>
      <c r="M248" s="243"/>
      <c r="N248" s="244"/>
      <c r="O248" s="245"/>
      <c r="P248" s="245"/>
      <c r="Q248" s="245"/>
      <c r="R248" s="245"/>
      <c r="S248" s="245"/>
      <c r="T248" s="246"/>
      <c r="U248" s="39"/>
      <c r="V248" s="39"/>
      <c r="W248" s="39"/>
      <c r="X248" s="39"/>
      <c r="Y248" s="39"/>
      <c r="Z248" s="39"/>
      <c r="AA248" s="39"/>
      <c r="AB248" s="39"/>
      <c r="AC248" s="39"/>
      <c r="AD248" s="39"/>
      <c r="AE248" s="39"/>
      <c r="AT248" s="18" t="s">
        <v>417</v>
      </c>
      <c r="AU248" s="18" t="s">
        <v>76</v>
      </c>
    </row>
    <row r="249" s="2" customFormat="1" ht="6.96" customHeight="1">
      <c r="A249" s="39"/>
      <c r="B249" s="67"/>
      <c r="C249" s="68"/>
      <c r="D249" s="68"/>
      <c r="E249" s="68"/>
      <c r="F249" s="68"/>
      <c r="G249" s="68"/>
      <c r="H249" s="68"/>
      <c r="I249" s="194"/>
      <c r="J249" s="68"/>
      <c r="K249" s="68"/>
      <c r="L249" s="45"/>
      <c r="M249" s="39"/>
      <c r="O249" s="39"/>
      <c r="P249" s="39"/>
      <c r="Q249" s="39"/>
      <c r="R249" s="39"/>
      <c r="S249" s="39"/>
      <c r="T249" s="39"/>
      <c r="U249" s="39"/>
      <c r="V249" s="39"/>
      <c r="W249" s="39"/>
      <c r="X249" s="39"/>
      <c r="Y249" s="39"/>
      <c r="Z249" s="39"/>
      <c r="AA249" s="39"/>
      <c r="AB249" s="39"/>
      <c r="AC249" s="39"/>
      <c r="AD249" s="39"/>
      <c r="AE249" s="39"/>
    </row>
  </sheetData>
  <sheetProtection sheet="1" autoFilter="0" formatColumns="0" formatRows="0" objects="1" scenarios="1" spinCount="100000" saltValue="ns7YMreU5GH4SkXnB0iqtXGab6SxLOPEQBjkmt6BedLiZF7ZTO8beNe2wZAcfHDBqco+5shPoUtnaO8IaJxtLQ==" hashValue="gE4RZhHhifYKnmKB4kKTb/ZQU79esh/0i3OCSS6fYPZ2/C6PKNzPdON3tft6T/LUh8xfk5DVC4GvdNB1+m+6Yg==" algorithmName="SHA-512" password="CC35"/>
  <autoFilter ref="C115:K248"/>
  <mergeCells count="9">
    <mergeCell ref="E7:H7"/>
    <mergeCell ref="E9:H9"/>
    <mergeCell ref="E18:H18"/>
    <mergeCell ref="E27:H27"/>
    <mergeCell ref="E85:H85"/>
    <mergeCell ref="E87:H87"/>
    <mergeCell ref="E106:H106"/>
    <mergeCell ref="E108:H108"/>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8.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106</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2" customFormat="1" ht="12" customHeight="1">
      <c r="A8" s="39"/>
      <c r="B8" s="45"/>
      <c r="C8" s="39"/>
      <c r="D8" s="154" t="s">
        <v>389</v>
      </c>
      <c r="E8" s="39"/>
      <c r="F8" s="39"/>
      <c r="G8" s="39"/>
      <c r="H8" s="39"/>
      <c r="I8" s="156"/>
      <c r="J8" s="39"/>
      <c r="K8" s="39"/>
      <c r="L8" s="64"/>
      <c r="S8" s="39"/>
      <c r="T8" s="39"/>
      <c r="U8" s="39"/>
      <c r="V8" s="39"/>
      <c r="W8" s="39"/>
      <c r="X8" s="39"/>
      <c r="Y8" s="39"/>
      <c r="Z8" s="39"/>
      <c r="AA8" s="39"/>
      <c r="AB8" s="39"/>
      <c r="AC8" s="39"/>
      <c r="AD8" s="39"/>
      <c r="AE8" s="39"/>
    </row>
    <row r="9" s="2" customFormat="1" ht="16.5" customHeight="1">
      <c r="A9" s="39"/>
      <c r="B9" s="45"/>
      <c r="C9" s="39"/>
      <c r="D9" s="39"/>
      <c r="E9" s="157" t="s">
        <v>1323</v>
      </c>
      <c r="F9" s="39"/>
      <c r="G9" s="39"/>
      <c r="H9" s="39"/>
      <c r="I9" s="156"/>
      <c r="J9" s="39"/>
      <c r="K9" s="39"/>
      <c r="L9" s="64"/>
      <c r="S9" s="39"/>
      <c r="T9" s="39"/>
      <c r="U9" s="39"/>
      <c r="V9" s="39"/>
      <c r="W9" s="39"/>
      <c r="X9" s="39"/>
      <c r="Y9" s="39"/>
      <c r="Z9" s="39"/>
      <c r="AA9" s="39"/>
      <c r="AB9" s="39"/>
      <c r="AC9" s="39"/>
      <c r="AD9" s="39"/>
      <c r="AE9" s="39"/>
    </row>
    <row r="10" s="2" customFormat="1">
      <c r="A10" s="39"/>
      <c r="B10" s="45"/>
      <c r="C10" s="39"/>
      <c r="D10" s="39"/>
      <c r="E10" s="39"/>
      <c r="F10" s="39"/>
      <c r="G10" s="39"/>
      <c r="H10" s="39"/>
      <c r="I10" s="156"/>
      <c r="J10" s="39"/>
      <c r="K10" s="39"/>
      <c r="L10" s="64"/>
      <c r="S10" s="39"/>
      <c r="T10" s="39"/>
      <c r="U10" s="39"/>
      <c r="V10" s="39"/>
      <c r="W10" s="39"/>
      <c r="X10" s="39"/>
      <c r="Y10" s="39"/>
      <c r="Z10" s="39"/>
      <c r="AA10" s="39"/>
      <c r="AB10" s="39"/>
      <c r="AC10" s="39"/>
      <c r="AD10" s="39"/>
      <c r="AE10" s="39"/>
    </row>
    <row r="11" s="2" customFormat="1" ht="12" customHeight="1">
      <c r="A11" s="39"/>
      <c r="B11" s="45"/>
      <c r="C11" s="39"/>
      <c r="D11" s="154" t="s">
        <v>18</v>
      </c>
      <c r="E11" s="39"/>
      <c r="F11" s="142" t="s">
        <v>1</v>
      </c>
      <c r="G11" s="39"/>
      <c r="H11" s="39"/>
      <c r="I11" s="158" t="s">
        <v>19</v>
      </c>
      <c r="J11" s="142" t="s">
        <v>1</v>
      </c>
      <c r="K11" s="39"/>
      <c r="L11" s="64"/>
      <c r="S11" s="39"/>
      <c r="T11" s="39"/>
      <c r="U11" s="39"/>
      <c r="V11" s="39"/>
      <c r="W11" s="39"/>
      <c r="X11" s="39"/>
      <c r="Y11" s="39"/>
      <c r="Z11" s="39"/>
      <c r="AA11" s="39"/>
      <c r="AB11" s="39"/>
      <c r="AC11" s="39"/>
      <c r="AD11" s="39"/>
      <c r="AE11" s="39"/>
    </row>
    <row r="12" s="2" customFormat="1" ht="12" customHeight="1">
      <c r="A12" s="39"/>
      <c r="B12" s="45"/>
      <c r="C12" s="39"/>
      <c r="D12" s="154" t="s">
        <v>20</v>
      </c>
      <c r="E12" s="39"/>
      <c r="F12" s="142" t="s">
        <v>21</v>
      </c>
      <c r="G12" s="39"/>
      <c r="H12" s="39"/>
      <c r="I12" s="158" t="s">
        <v>22</v>
      </c>
      <c r="J12" s="159" t="str">
        <f>'Rekapitulace stavby'!AN8</f>
        <v>21. 11. 2019</v>
      </c>
      <c r="K12" s="39"/>
      <c r="L12" s="64"/>
      <c r="S12" s="39"/>
      <c r="T12" s="39"/>
      <c r="U12" s="39"/>
      <c r="V12" s="39"/>
      <c r="W12" s="39"/>
      <c r="X12" s="39"/>
      <c r="Y12" s="39"/>
      <c r="Z12" s="39"/>
      <c r="AA12" s="39"/>
      <c r="AB12" s="39"/>
      <c r="AC12" s="39"/>
      <c r="AD12" s="39"/>
      <c r="AE12" s="39"/>
    </row>
    <row r="13" s="2" customFormat="1" ht="10.8" customHeight="1">
      <c r="A13" s="39"/>
      <c r="B13" s="45"/>
      <c r="C13" s="39"/>
      <c r="D13" s="39"/>
      <c r="E13" s="39"/>
      <c r="F13" s="39"/>
      <c r="G13" s="39"/>
      <c r="H13" s="39"/>
      <c r="I13" s="156"/>
      <c r="J13" s="39"/>
      <c r="K13" s="39"/>
      <c r="L13" s="64"/>
      <c r="S13" s="39"/>
      <c r="T13" s="39"/>
      <c r="U13" s="39"/>
      <c r="V13" s="39"/>
      <c r="W13" s="39"/>
      <c r="X13" s="39"/>
      <c r="Y13" s="39"/>
      <c r="Z13" s="39"/>
      <c r="AA13" s="39"/>
      <c r="AB13" s="39"/>
      <c r="AC13" s="39"/>
      <c r="AD13" s="39"/>
      <c r="AE13" s="39"/>
    </row>
    <row r="14" s="2" customFormat="1" ht="12" customHeight="1">
      <c r="A14" s="39"/>
      <c r="B14" s="45"/>
      <c r="C14" s="39"/>
      <c r="D14" s="154" t="s">
        <v>24</v>
      </c>
      <c r="E14" s="39"/>
      <c r="F14" s="39"/>
      <c r="G14" s="39"/>
      <c r="H14" s="39"/>
      <c r="I14" s="158" t="s">
        <v>25</v>
      </c>
      <c r="J14" s="142" t="s">
        <v>26</v>
      </c>
      <c r="K14" s="39"/>
      <c r="L14" s="64"/>
      <c r="S14" s="39"/>
      <c r="T14" s="39"/>
      <c r="U14" s="39"/>
      <c r="V14" s="39"/>
      <c r="W14" s="39"/>
      <c r="X14" s="39"/>
      <c r="Y14" s="39"/>
      <c r="Z14" s="39"/>
      <c r="AA14" s="39"/>
      <c r="AB14" s="39"/>
      <c r="AC14" s="39"/>
      <c r="AD14" s="39"/>
      <c r="AE14" s="39"/>
    </row>
    <row r="15" s="2" customFormat="1" ht="18" customHeight="1">
      <c r="A15" s="39"/>
      <c r="B15" s="45"/>
      <c r="C15" s="39"/>
      <c r="D15" s="39"/>
      <c r="E15" s="142" t="s">
        <v>1</v>
      </c>
      <c r="F15" s="39"/>
      <c r="G15" s="39"/>
      <c r="H15" s="39"/>
      <c r="I15" s="158" t="s">
        <v>28</v>
      </c>
      <c r="J15" s="142" t="s">
        <v>29</v>
      </c>
      <c r="K15" s="39"/>
      <c r="L15" s="64"/>
      <c r="S15" s="39"/>
      <c r="T15" s="39"/>
      <c r="U15" s="39"/>
      <c r="V15" s="39"/>
      <c r="W15" s="39"/>
      <c r="X15" s="39"/>
      <c r="Y15" s="39"/>
      <c r="Z15" s="39"/>
      <c r="AA15" s="39"/>
      <c r="AB15" s="39"/>
      <c r="AC15" s="39"/>
      <c r="AD15" s="39"/>
      <c r="AE15" s="39"/>
    </row>
    <row r="16" s="2" customFormat="1" ht="6.96" customHeight="1">
      <c r="A16" s="39"/>
      <c r="B16" s="45"/>
      <c r="C16" s="39"/>
      <c r="D16" s="39"/>
      <c r="E16" s="39"/>
      <c r="F16" s="39"/>
      <c r="G16" s="39"/>
      <c r="H16" s="39"/>
      <c r="I16" s="156"/>
      <c r="J16" s="39"/>
      <c r="K16" s="39"/>
      <c r="L16" s="64"/>
      <c r="S16" s="39"/>
      <c r="T16" s="39"/>
      <c r="U16" s="39"/>
      <c r="V16" s="39"/>
      <c r="W16" s="39"/>
      <c r="X16" s="39"/>
      <c r="Y16" s="39"/>
      <c r="Z16" s="39"/>
      <c r="AA16" s="39"/>
      <c r="AB16" s="39"/>
      <c r="AC16" s="39"/>
      <c r="AD16" s="39"/>
      <c r="AE16" s="39"/>
    </row>
    <row r="17" s="2" customFormat="1" ht="12" customHeight="1">
      <c r="A17" s="39"/>
      <c r="B17" s="45"/>
      <c r="C17" s="39"/>
      <c r="D17" s="154" t="s">
        <v>30</v>
      </c>
      <c r="E17" s="39"/>
      <c r="F17" s="39"/>
      <c r="G17" s="39"/>
      <c r="H17" s="39"/>
      <c r="I17" s="158" t="s">
        <v>25</v>
      </c>
      <c r="J17" s="34" t="str">
        <f>'Rekapitulace stavby'!AN13</f>
        <v>Vyplň údaj</v>
      </c>
      <c r="K17" s="39"/>
      <c r="L17" s="64"/>
      <c r="S17" s="39"/>
      <c r="T17" s="39"/>
      <c r="U17" s="39"/>
      <c r="V17" s="39"/>
      <c r="W17" s="39"/>
      <c r="X17" s="39"/>
      <c r="Y17" s="39"/>
      <c r="Z17" s="39"/>
      <c r="AA17" s="39"/>
      <c r="AB17" s="39"/>
      <c r="AC17" s="39"/>
      <c r="AD17" s="39"/>
      <c r="AE17" s="39"/>
    </row>
    <row r="18" s="2" customFormat="1" ht="18" customHeight="1">
      <c r="A18" s="39"/>
      <c r="B18" s="45"/>
      <c r="C18" s="39"/>
      <c r="D18" s="39"/>
      <c r="E18" s="34" t="str">
        <f>'Rekapitulace stavby'!E14</f>
        <v>Vyplň údaj</v>
      </c>
      <c r="F18" s="142"/>
      <c r="G18" s="142"/>
      <c r="H18" s="142"/>
      <c r="I18" s="158" t="s">
        <v>28</v>
      </c>
      <c r="J18" s="34" t="str">
        <f>'Rekapitulace stavby'!AN14</f>
        <v>Vyplň údaj</v>
      </c>
      <c r="K18" s="39"/>
      <c r="L18" s="64"/>
      <c r="S18" s="39"/>
      <c r="T18" s="39"/>
      <c r="U18" s="39"/>
      <c r="V18" s="39"/>
      <c r="W18" s="39"/>
      <c r="X18" s="39"/>
      <c r="Y18" s="39"/>
      <c r="Z18" s="39"/>
      <c r="AA18" s="39"/>
      <c r="AB18" s="39"/>
      <c r="AC18" s="39"/>
      <c r="AD18" s="39"/>
      <c r="AE18" s="39"/>
    </row>
    <row r="19" s="2" customFormat="1" ht="6.96" customHeight="1">
      <c r="A19" s="39"/>
      <c r="B19" s="45"/>
      <c r="C19" s="39"/>
      <c r="D19" s="39"/>
      <c r="E19" s="39"/>
      <c r="F19" s="39"/>
      <c r="G19" s="39"/>
      <c r="H19" s="39"/>
      <c r="I19" s="156"/>
      <c r="J19" s="39"/>
      <c r="K19" s="39"/>
      <c r="L19" s="64"/>
      <c r="S19" s="39"/>
      <c r="T19" s="39"/>
      <c r="U19" s="39"/>
      <c r="V19" s="39"/>
      <c r="W19" s="39"/>
      <c r="X19" s="39"/>
      <c r="Y19" s="39"/>
      <c r="Z19" s="39"/>
      <c r="AA19" s="39"/>
      <c r="AB19" s="39"/>
      <c r="AC19" s="39"/>
      <c r="AD19" s="39"/>
      <c r="AE19" s="39"/>
    </row>
    <row r="20" s="2" customFormat="1" ht="12" customHeight="1">
      <c r="A20" s="39"/>
      <c r="B20" s="45"/>
      <c r="C20" s="39"/>
      <c r="D20" s="154" t="s">
        <v>32</v>
      </c>
      <c r="E20" s="39"/>
      <c r="F20" s="39"/>
      <c r="G20" s="39"/>
      <c r="H20" s="39"/>
      <c r="I20" s="158" t="s">
        <v>25</v>
      </c>
      <c r="J20" s="142" t="s">
        <v>1</v>
      </c>
      <c r="K20" s="39"/>
      <c r="L20" s="64"/>
      <c r="S20" s="39"/>
      <c r="T20" s="39"/>
      <c r="U20" s="39"/>
      <c r="V20" s="39"/>
      <c r="W20" s="39"/>
      <c r="X20" s="39"/>
      <c r="Y20" s="39"/>
      <c r="Z20" s="39"/>
      <c r="AA20" s="39"/>
      <c r="AB20" s="39"/>
      <c r="AC20" s="39"/>
      <c r="AD20" s="39"/>
      <c r="AE20" s="39"/>
    </row>
    <row r="21" s="2" customFormat="1" ht="18" customHeight="1">
      <c r="A21" s="39"/>
      <c r="B21" s="45"/>
      <c r="C21" s="39"/>
      <c r="D21" s="39"/>
      <c r="E21" s="142" t="s">
        <v>21</v>
      </c>
      <c r="F21" s="39"/>
      <c r="G21" s="39"/>
      <c r="H21" s="39"/>
      <c r="I21" s="158" t="s">
        <v>28</v>
      </c>
      <c r="J21" s="142" t="s">
        <v>1</v>
      </c>
      <c r="K21" s="39"/>
      <c r="L21" s="64"/>
      <c r="S21" s="39"/>
      <c r="T21" s="39"/>
      <c r="U21" s="39"/>
      <c r="V21" s="39"/>
      <c r="W21" s="39"/>
      <c r="X21" s="39"/>
      <c r="Y21" s="39"/>
      <c r="Z21" s="39"/>
      <c r="AA21" s="39"/>
      <c r="AB21" s="39"/>
      <c r="AC21" s="39"/>
      <c r="AD21" s="39"/>
      <c r="AE21" s="39"/>
    </row>
    <row r="22" s="2" customFormat="1" ht="6.96" customHeight="1">
      <c r="A22" s="39"/>
      <c r="B22" s="45"/>
      <c r="C22" s="39"/>
      <c r="D22" s="39"/>
      <c r="E22" s="39"/>
      <c r="F22" s="39"/>
      <c r="G22" s="39"/>
      <c r="H22" s="39"/>
      <c r="I22" s="156"/>
      <c r="J22" s="39"/>
      <c r="K22" s="39"/>
      <c r="L22" s="64"/>
      <c r="S22" s="39"/>
      <c r="T22" s="39"/>
      <c r="U22" s="39"/>
      <c r="V22" s="39"/>
      <c r="W22" s="39"/>
      <c r="X22" s="39"/>
      <c r="Y22" s="39"/>
      <c r="Z22" s="39"/>
      <c r="AA22" s="39"/>
      <c r="AB22" s="39"/>
      <c r="AC22" s="39"/>
      <c r="AD22" s="39"/>
      <c r="AE22" s="39"/>
    </row>
    <row r="23" s="2" customFormat="1" ht="12" customHeight="1">
      <c r="A23" s="39"/>
      <c r="B23" s="45"/>
      <c r="C23" s="39"/>
      <c r="D23" s="154" t="s">
        <v>34</v>
      </c>
      <c r="E23" s="39"/>
      <c r="F23" s="39"/>
      <c r="G23" s="39"/>
      <c r="H23" s="39"/>
      <c r="I23" s="158" t="s">
        <v>25</v>
      </c>
      <c r="J23" s="142" t="s">
        <v>1</v>
      </c>
      <c r="K23" s="39"/>
      <c r="L23" s="64"/>
      <c r="S23" s="39"/>
      <c r="T23" s="39"/>
      <c r="U23" s="39"/>
      <c r="V23" s="39"/>
      <c r="W23" s="39"/>
      <c r="X23" s="39"/>
      <c r="Y23" s="39"/>
      <c r="Z23" s="39"/>
      <c r="AA23" s="39"/>
      <c r="AB23" s="39"/>
      <c r="AC23" s="39"/>
      <c r="AD23" s="39"/>
      <c r="AE23" s="39"/>
    </row>
    <row r="24" s="2" customFormat="1" ht="18" customHeight="1">
      <c r="A24" s="39"/>
      <c r="B24" s="45"/>
      <c r="C24" s="39"/>
      <c r="D24" s="39"/>
      <c r="E24" s="142" t="s">
        <v>21</v>
      </c>
      <c r="F24" s="39"/>
      <c r="G24" s="39"/>
      <c r="H24" s="39"/>
      <c r="I24" s="158" t="s">
        <v>28</v>
      </c>
      <c r="J24" s="142" t="s">
        <v>1</v>
      </c>
      <c r="K24" s="39"/>
      <c r="L24" s="64"/>
      <c r="S24" s="39"/>
      <c r="T24" s="39"/>
      <c r="U24" s="39"/>
      <c r="V24" s="39"/>
      <c r="W24" s="39"/>
      <c r="X24" s="39"/>
      <c r="Y24" s="39"/>
      <c r="Z24" s="39"/>
      <c r="AA24" s="39"/>
      <c r="AB24" s="39"/>
      <c r="AC24" s="39"/>
      <c r="AD24" s="39"/>
      <c r="AE24" s="39"/>
    </row>
    <row r="25" s="2" customFormat="1" ht="6.96" customHeight="1">
      <c r="A25" s="39"/>
      <c r="B25" s="45"/>
      <c r="C25" s="39"/>
      <c r="D25" s="39"/>
      <c r="E25" s="39"/>
      <c r="F25" s="39"/>
      <c r="G25" s="39"/>
      <c r="H25" s="39"/>
      <c r="I25" s="156"/>
      <c r="J25" s="39"/>
      <c r="K25" s="39"/>
      <c r="L25" s="64"/>
      <c r="S25" s="39"/>
      <c r="T25" s="39"/>
      <c r="U25" s="39"/>
      <c r="V25" s="39"/>
      <c r="W25" s="39"/>
      <c r="X25" s="39"/>
      <c r="Y25" s="39"/>
      <c r="Z25" s="39"/>
      <c r="AA25" s="39"/>
      <c r="AB25" s="39"/>
      <c r="AC25" s="39"/>
      <c r="AD25" s="39"/>
      <c r="AE25" s="39"/>
    </row>
    <row r="26" s="2" customFormat="1" ht="12" customHeight="1">
      <c r="A26" s="39"/>
      <c r="B26" s="45"/>
      <c r="C26" s="39"/>
      <c r="D26" s="154" t="s">
        <v>35</v>
      </c>
      <c r="E26" s="39"/>
      <c r="F26" s="39"/>
      <c r="G26" s="39"/>
      <c r="H26" s="39"/>
      <c r="I26" s="156"/>
      <c r="J26" s="39"/>
      <c r="K26" s="39"/>
      <c r="L26" s="64"/>
      <c r="S26" s="39"/>
      <c r="T26" s="39"/>
      <c r="U26" s="39"/>
      <c r="V26" s="39"/>
      <c r="W26" s="39"/>
      <c r="X26" s="39"/>
      <c r="Y26" s="39"/>
      <c r="Z26" s="39"/>
      <c r="AA26" s="39"/>
      <c r="AB26" s="39"/>
      <c r="AC26" s="39"/>
      <c r="AD26" s="39"/>
      <c r="AE26" s="39"/>
    </row>
    <row r="27" s="8" customFormat="1" ht="16.5" customHeight="1">
      <c r="A27" s="160"/>
      <c r="B27" s="161"/>
      <c r="C27" s="160"/>
      <c r="D27" s="160"/>
      <c r="E27" s="162" t="s">
        <v>1</v>
      </c>
      <c r="F27" s="162"/>
      <c r="G27" s="162"/>
      <c r="H27" s="162"/>
      <c r="I27" s="163"/>
      <c r="J27" s="160"/>
      <c r="K27" s="160"/>
      <c r="L27" s="164"/>
      <c r="S27" s="160"/>
      <c r="T27" s="160"/>
      <c r="U27" s="160"/>
      <c r="V27" s="160"/>
      <c r="W27" s="160"/>
      <c r="X27" s="160"/>
      <c r="Y27" s="160"/>
      <c r="Z27" s="160"/>
      <c r="AA27" s="160"/>
      <c r="AB27" s="160"/>
      <c r="AC27" s="160"/>
      <c r="AD27" s="160"/>
      <c r="AE27" s="160"/>
    </row>
    <row r="28" s="2" customFormat="1" ht="6.96" customHeight="1">
      <c r="A28" s="39"/>
      <c r="B28" s="45"/>
      <c r="C28" s="39"/>
      <c r="D28" s="39"/>
      <c r="E28" s="39"/>
      <c r="F28" s="39"/>
      <c r="G28" s="39"/>
      <c r="H28" s="39"/>
      <c r="I28" s="156"/>
      <c r="J28" s="39"/>
      <c r="K28" s="39"/>
      <c r="L28" s="64"/>
      <c r="S28" s="39"/>
      <c r="T28" s="39"/>
      <c r="U28" s="39"/>
      <c r="V28" s="39"/>
      <c r="W28" s="39"/>
      <c r="X28" s="39"/>
      <c r="Y28" s="39"/>
      <c r="Z28" s="39"/>
      <c r="AA28" s="39"/>
      <c r="AB28" s="39"/>
      <c r="AC28" s="39"/>
      <c r="AD28" s="39"/>
      <c r="AE28" s="39"/>
    </row>
    <row r="29" s="2" customFormat="1" ht="6.96" customHeight="1">
      <c r="A29" s="39"/>
      <c r="B29" s="45"/>
      <c r="C29" s="39"/>
      <c r="D29" s="165"/>
      <c r="E29" s="165"/>
      <c r="F29" s="165"/>
      <c r="G29" s="165"/>
      <c r="H29" s="165"/>
      <c r="I29" s="166"/>
      <c r="J29" s="165"/>
      <c r="K29" s="165"/>
      <c r="L29" s="64"/>
      <c r="S29" s="39"/>
      <c r="T29" s="39"/>
      <c r="U29" s="39"/>
      <c r="V29" s="39"/>
      <c r="W29" s="39"/>
      <c r="X29" s="39"/>
      <c r="Y29" s="39"/>
      <c r="Z29" s="39"/>
      <c r="AA29" s="39"/>
      <c r="AB29" s="39"/>
      <c r="AC29" s="39"/>
      <c r="AD29" s="39"/>
      <c r="AE29" s="39"/>
    </row>
    <row r="30" s="2" customFormat="1" ht="25.44" customHeight="1">
      <c r="A30" s="39"/>
      <c r="B30" s="45"/>
      <c r="C30" s="39"/>
      <c r="D30" s="167" t="s">
        <v>36</v>
      </c>
      <c r="E30" s="39"/>
      <c r="F30" s="39"/>
      <c r="G30" s="39"/>
      <c r="H30" s="39"/>
      <c r="I30" s="156"/>
      <c r="J30" s="168">
        <f>ROUND(J116, 2)</f>
        <v>0</v>
      </c>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14.4" customHeight="1">
      <c r="A32" s="39"/>
      <c r="B32" s="45"/>
      <c r="C32" s="39"/>
      <c r="D32" s="39"/>
      <c r="E32" s="39"/>
      <c r="F32" s="169" t="s">
        <v>38</v>
      </c>
      <c r="G32" s="39"/>
      <c r="H32" s="39"/>
      <c r="I32" s="170" t="s">
        <v>37</v>
      </c>
      <c r="J32" s="169" t="s">
        <v>39</v>
      </c>
      <c r="K32" s="39"/>
      <c r="L32" s="64"/>
      <c r="S32" s="39"/>
      <c r="T32" s="39"/>
      <c r="U32" s="39"/>
      <c r="V32" s="39"/>
      <c r="W32" s="39"/>
      <c r="X32" s="39"/>
      <c r="Y32" s="39"/>
      <c r="Z32" s="39"/>
      <c r="AA32" s="39"/>
      <c r="AB32" s="39"/>
      <c r="AC32" s="39"/>
      <c r="AD32" s="39"/>
      <c r="AE32" s="39"/>
    </row>
    <row r="33" s="2" customFormat="1" ht="14.4" customHeight="1">
      <c r="A33" s="39"/>
      <c r="B33" s="45"/>
      <c r="C33" s="39"/>
      <c r="D33" s="171" t="s">
        <v>40</v>
      </c>
      <c r="E33" s="154" t="s">
        <v>41</v>
      </c>
      <c r="F33" s="172">
        <f>ROUND((SUM(BE116:BE178)),  2)</f>
        <v>0</v>
      </c>
      <c r="G33" s="39"/>
      <c r="H33" s="39"/>
      <c r="I33" s="173">
        <v>0.20999999999999999</v>
      </c>
      <c r="J33" s="172">
        <f>ROUND(((SUM(BE116:BE178))*I33),  2)</f>
        <v>0</v>
      </c>
      <c r="K33" s="39"/>
      <c r="L33" s="64"/>
      <c r="S33" s="39"/>
      <c r="T33" s="39"/>
      <c r="U33" s="39"/>
      <c r="V33" s="39"/>
      <c r="W33" s="39"/>
      <c r="X33" s="39"/>
      <c r="Y33" s="39"/>
      <c r="Z33" s="39"/>
      <c r="AA33" s="39"/>
      <c r="AB33" s="39"/>
      <c r="AC33" s="39"/>
      <c r="AD33" s="39"/>
      <c r="AE33" s="39"/>
    </row>
    <row r="34" s="2" customFormat="1" ht="14.4" customHeight="1">
      <c r="A34" s="39"/>
      <c r="B34" s="45"/>
      <c r="C34" s="39"/>
      <c r="D34" s="39"/>
      <c r="E34" s="154" t="s">
        <v>42</v>
      </c>
      <c r="F34" s="172">
        <f>ROUND((SUM(BF116:BF178)),  2)</f>
        <v>0</v>
      </c>
      <c r="G34" s="39"/>
      <c r="H34" s="39"/>
      <c r="I34" s="173">
        <v>0.14999999999999999</v>
      </c>
      <c r="J34" s="172">
        <f>ROUND(((SUM(BF116:BF178))*I34),  2)</f>
        <v>0</v>
      </c>
      <c r="K34" s="39"/>
      <c r="L34" s="64"/>
      <c r="S34" s="39"/>
      <c r="T34" s="39"/>
      <c r="U34" s="39"/>
      <c r="V34" s="39"/>
      <c r="W34" s="39"/>
      <c r="X34" s="39"/>
      <c r="Y34" s="39"/>
      <c r="Z34" s="39"/>
      <c r="AA34" s="39"/>
      <c r="AB34" s="39"/>
      <c r="AC34" s="39"/>
      <c r="AD34" s="39"/>
      <c r="AE34" s="39"/>
    </row>
    <row r="35" hidden="1" s="2" customFormat="1" ht="14.4" customHeight="1">
      <c r="A35" s="39"/>
      <c r="B35" s="45"/>
      <c r="C35" s="39"/>
      <c r="D35" s="39"/>
      <c r="E35" s="154" t="s">
        <v>43</v>
      </c>
      <c r="F35" s="172">
        <f>ROUND((SUM(BG116:BG178)),  2)</f>
        <v>0</v>
      </c>
      <c r="G35" s="39"/>
      <c r="H35" s="39"/>
      <c r="I35" s="173">
        <v>0.20999999999999999</v>
      </c>
      <c r="J35" s="172">
        <f>0</f>
        <v>0</v>
      </c>
      <c r="K35" s="39"/>
      <c r="L35" s="64"/>
      <c r="S35" s="39"/>
      <c r="T35" s="39"/>
      <c r="U35" s="39"/>
      <c r="V35" s="39"/>
      <c r="W35" s="39"/>
      <c r="X35" s="39"/>
      <c r="Y35" s="39"/>
      <c r="Z35" s="39"/>
      <c r="AA35" s="39"/>
      <c r="AB35" s="39"/>
      <c r="AC35" s="39"/>
      <c r="AD35" s="39"/>
      <c r="AE35" s="39"/>
    </row>
    <row r="36" hidden="1" s="2" customFormat="1" ht="14.4" customHeight="1">
      <c r="A36" s="39"/>
      <c r="B36" s="45"/>
      <c r="C36" s="39"/>
      <c r="D36" s="39"/>
      <c r="E36" s="154" t="s">
        <v>44</v>
      </c>
      <c r="F36" s="172">
        <f>ROUND((SUM(BH116:BH178)),  2)</f>
        <v>0</v>
      </c>
      <c r="G36" s="39"/>
      <c r="H36" s="39"/>
      <c r="I36" s="173">
        <v>0.14999999999999999</v>
      </c>
      <c r="J36" s="172">
        <f>0</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45</v>
      </c>
      <c r="F37" s="172">
        <f>ROUND((SUM(BI116:BI178)),  2)</f>
        <v>0</v>
      </c>
      <c r="G37" s="39"/>
      <c r="H37" s="39"/>
      <c r="I37" s="173">
        <v>0</v>
      </c>
      <c r="J37" s="172">
        <f>0</f>
        <v>0</v>
      </c>
      <c r="K37" s="39"/>
      <c r="L37" s="64"/>
      <c r="S37" s="39"/>
      <c r="T37" s="39"/>
      <c r="U37" s="39"/>
      <c r="V37" s="39"/>
      <c r="W37" s="39"/>
      <c r="X37" s="39"/>
      <c r="Y37" s="39"/>
      <c r="Z37" s="39"/>
      <c r="AA37" s="39"/>
      <c r="AB37" s="39"/>
      <c r="AC37" s="39"/>
      <c r="AD37" s="39"/>
      <c r="AE37" s="39"/>
    </row>
    <row r="38" s="2" customFormat="1" ht="6.96" customHeight="1">
      <c r="A38" s="39"/>
      <c r="B38" s="45"/>
      <c r="C38" s="39"/>
      <c r="D38" s="39"/>
      <c r="E38" s="39"/>
      <c r="F38" s="39"/>
      <c r="G38" s="39"/>
      <c r="H38" s="39"/>
      <c r="I38" s="156"/>
      <c r="J38" s="39"/>
      <c r="K38" s="39"/>
      <c r="L38" s="64"/>
      <c r="S38" s="39"/>
      <c r="T38" s="39"/>
      <c r="U38" s="39"/>
      <c r="V38" s="39"/>
      <c r="W38" s="39"/>
      <c r="X38" s="39"/>
      <c r="Y38" s="39"/>
      <c r="Z38" s="39"/>
      <c r="AA38" s="39"/>
      <c r="AB38" s="39"/>
      <c r="AC38" s="39"/>
      <c r="AD38" s="39"/>
      <c r="AE38" s="39"/>
    </row>
    <row r="39" s="2" customFormat="1" ht="25.44" customHeight="1">
      <c r="A39" s="39"/>
      <c r="B39" s="45"/>
      <c r="C39" s="174"/>
      <c r="D39" s="175" t="s">
        <v>46</v>
      </c>
      <c r="E39" s="176"/>
      <c r="F39" s="176"/>
      <c r="G39" s="177" t="s">
        <v>47</v>
      </c>
      <c r="H39" s="178" t="s">
        <v>48</v>
      </c>
      <c r="I39" s="179"/>
      <c r="J39" s="180">
        <f>SUM(J30:J37)</f>
        <v>0</v>
      </c>
      <c r="K39" s="181"/>
      <c r="L39" s="64"/>
      <c r="S39" s="39"/>
      <c r="T39" s="39"/>
      <c r="U39" s="39"/>
      <c r="V39" s="39"/>
      <c r="W39" s="39"/>
      <c r="X39" s="39"/>
      <c r="Y39" s="39"/>
      <c r="Z39" s="39"/>
      <c r="AA39" s="39"/>
      <c r="AB39" s="39"/>
      <c r="AC39" s="39"/>
      <c r="AD39" s="39"/>
      <c r="AE39" s="39"/>
    </row>
    <row r="40" s="2" customFormat="1" ht="14.4"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1" customFormat="1" ht="14.4" customHeight="1">
      <c r="B41" s="21"/>
      <c r="I41" s="148"/>
      <c r="L41" s="21"/>
    </row>
    <row r="42" s="1" customFormat="1" ht="14.4" customHeight="1">
      <c r="B42" s="21"/>
      <c r="I42" s="148"/>
      <c r="L42" s="21"/>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2" customFormat="1" ht="12" customHeight="1">
      <c r="A86" s="39"/>
      <c r="B86" s="40"/>
      <c r="C86" s="33" t="s">
        <v>389</v>
      </c>
      <c r="D86" s="41"/>
      <c r="E86" s="41"/>
      <c r="F86" s="41"/>
      <c r="G86" s="41"/>
      <c r="H86" s="41"/>
      <c r="I86" s="156"/>
      <c r="J86" s="41"/>
      <c r="K86" s="41"/>
      <c r="L86" s="64"/>
      <c r="S86" s="39"/>
      <c r="T86" s="39"/>
      <c r="U86" s="39"/>
      <c r="V86" s="39"/>
      <c r="W86" s="39"/>
      <c r="X86" s="39"/>
      <c r="Y86" s="39"/>
      <c r="Z86" s="39"/>
      <c r="AA86" s="39"/>
      <c r="AB86" s="39"/>
      <c r="AC86" s="39"/>
      <c r="AD86" s="39"/>
      <c r="AE86" s="39"/>
    </row>
    <row r="87" hidden="1" s="2" customFormat="1" ht="16.5" customHeight="1">
      <c r="A87" s="39"/>
      <c r="B87" s="40"/>
      <c r="C87" s="41"/>
      <c r="D87" s="41"/>
      <c r="E87" s="77" t="str">
        <f>E9</f>
        <v>SO 92-76-01 - Děčín Prostřední Žleb, oprava SpS - DOÚO</v>
      </c>
      <c r="F87" s="41"/>
      <c r="G87" s="41"/>
      <c r="H87" s="41"/>
      <c r="I87" s="156"/>
      <c r="J87" s="41"/>
      <c r="K87" s="41"/>
      <c r="L87" s="64"/>
      <c r="S87" s="39"/>
      <c r="T87" s="39"/>
      <c r="U87" s="39"/>
      <c r="V87" s="39"/>
      <c r="W87" s="39"/>
      <c r="X87" s="39"/>
      <c r="Y87" s="39"/>
      <c r="Z87" s="39"/>
      <c r="AA87" s="39"/>
      <c r="AB87" s="39"/>
      <c r="AC87" s="39"/>
      <c r="AD87" s="39"/>
      <c r="AE87" s="39"/>
    </row>
    <row r="88" hidden="1" s="2" customFormat="1" ht="6.96" customHeight="1">
      <c r="A88" s="39"/>
      <c r="B88" s="40"/>
      <c r="C88" s="41"/>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2" customHeight="1">
      <c r="A89" s="39"/>
      <c r="B89" s="40"/>
      <c r="C89" s="33" t="s">
        <v>20</v>
      </c>
      <c r="D89" s="41"/>
      <c r="E89" s="41"/>
      <c r="F89" s="28" t="str">
        <f>F12</f>
        <v xml:space="preserve"> </v>
      </c>
      <c r="G89" s="41"/>
      <c r="H89" s="41"/>
      <c r="I89" s="158" t="s">
        <v>22</v>
      </c>
      <c r="J89" s="80" t="str">
        <f>IF(J12="","",J12)</f>
        <v>21. 11. 2019</v>
      </c>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5.15" customHeight="1">
      <c r="A91" s="39"/>
      <c r="B91" s="40"/>
      <c r="C91" s="33" t="s">
        <v>24</v>
      </c>
      <c r="D91" s="41"/>
      <c r="E91" s="41"/>
      <c r="F91" s="28" t="str">
        <f>E15</f>
        <v/>
      </c>
      <c r="G91" s="41"/>
      <c r="H91" s="41"/>
      <c r="I91" s="158" t="s">
        <v>32</v>
      </c>
      <c r="J91" s="37" t="str">
        <f>E21</f>
        <v xml:space="preserve"> </v>
      </c>
      <c r="K91" s="41"/>
      <c r="L91" s="64"/>
      <c r="S91" s="39"/>
      <c r="T91" s="39"/>
      <c r="U91" s="39"/>
      <c r="V91" s="39"/>
      <c r="W91" s="39"/>
      <c r="X91" s="39"/>
      <c r="Y91" s="39"/>
      <c r="Z91" s="39"/>
      <c r="AA91" s="39"/>
      <c r="AB91" s="39"/>
      <c r="AC91" s="39"/>
      <c r="AD91" s="39"/>
      <c r="AE91" s="39"/>
    </row>
    <row r="92" hidden="1" s="2" customFormat="1" ht="15.15" customHeight="1">
      <c r="A92" s="39"/>
      <c r="B92" s="40"/>
      <c r="C92" s="33" t="s">
        <v>30</v>
      </c>
      <c r="D92" s="41"/>
      <c r="E92" s="41"/>
      <c r="F92" s="28" t="str">
        <f>IF(E18="","",E18)</f>
        <v>Vyplň údaj</v>
      </c>
      <c r="G92" s="41"/>
      <c r="H92" s="41"/>
      <c r="I92" s="158" t="s">
        <v>34</v>
      </c>
      <c r="J92" s="37" t="str">
        <f>E24</f>
        <v xml:space="preserve"> </v>
      </c>
      <c r="K92" s="41"/>
      <c r="L92" s="64"/>
      <c r="S92" s="39"/>
      <c r="T92" s="39"/>
      <c r="U92" s="39"/>
      <c r="V92" s="39"/>
      <c r="W92" s="39"/>
      <c r="X92" s="39"/>
      <c r="Y92" s="39"/>
      <c r="Z92" s="39"/>
      <c r="AA92" s="39"/>
      <c r="AB92" s="39"/>
      <c r="AC92" s="39"/>
      <c r="AD92" s="39"/>
      <c r="AE92" s="39"/>
    </row>
    <row r="93" hidden="1" s="2" customFormat="1" ht="10.32" customHeight="1">
      <c r="A93" s="39"/>
      <c r="B93" s="40"/>
      <c r="C93" s="41"/>
      <c r="D93" s="41"/>
      <c r="E93" s="41"/>
      <c r="F93" s="41"/>
      <c r="G93" s="41"/>
      <c r="H93" s="41"/>
      <c r="I93" s="156"/>
      <c r="J93" s="41"/>
      <c r="K93" s="41"/>
      <c r="L93" s="64"/>
      <c r="S93" s="39"/>
      <c r="T93" s="39"/>
      <c r="U93" s="39"/>
      <c r="V93" s="39"/>
      <c r="W93" s="39"/>
      <c r="X93" s="39"/>
      <c r="Y93" s="39"/>
      <c r="Z93" s="39"/>
      <c r="AA93" s="39"/>
      <c r="AB93" s="39"/>
      <c r="AC93" s="39"/>
      <c r="AD93" s="39"/>
      <c r="AE93" s="39"/>
    </row>
    <row r="94" hidden="1" s="2" customFormat="1" ht="29.28" customHeight="1">
      <c r="A94" s="39"/>
      <c r="B94" s="40"/>
      <c r="C94" s="199" t="s">
        <v>392</v>
      </c>
      <c r="D94" s="200"/>
      <c r="E94" s="200"/>
      <c r="F94" s="200"/>
      <c r="G94" s="200"/>
      <c r="H94" s="200"/>
      <c r="I94" s="201"/>
      <c r="J94" s="202" t="s">
        <v>393</v>
      </c>
      <c r="K94" s="200"/>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2.8" customHeight="1">
      <c r="A96" s="39"/>
      <c r="B96" s="40"/>
      <c r="C96" s="203" t="s">
        <v>394</v>
      </c>
      <c r="D96" s="41"/>
      <c r="E96" s="41"/>
      <c r="F96" s="41"/>
      <c r="G96" s="41"/>
      <c r="H96" s="41"/>
      <c r="I96" s="156"/>
      <c r="J96" s="111">
        <f>J116</f>
        <v>0</v>
      </c>
      <c r="K96" s="41"/>
      <c r="L96" s="64"/>
      <c r="S96" s="39"/>
      <c r="T96" s="39"/>
      <c r="U96" s="39"/>
      <c r="V96" s="39"/>
      <c r="W96" s="39"/>
      <c r="X96" s="39"/>
      <c r="Y96" s="39"/>
      <c r="Z96" s="39"/>
      <c r="AA96" s="39"/>
      <c r="AB96" s="39"/>
      <c r="AC96" s="39"/>
      <c r="AD96" s="39"/>
      <c r="AE96" s="39"/>
      <c r="AU96" s="18" t="s">
        <v>395</v>
      </c>
    </row>
    <row r="97" hidden="1" s="2" customFormat="1" ht="21.84"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6.96" customHeight="1">
      <c r="A98" s="39"/>
      <c r="B98" s="67"/>
      <c r="C98" s="68"/>
      <c r="D98" s="68"/>
      <c r="E98" s="68"/>
      <c r="F98" s="68"/>
      <c r="G98" s="68"/>
      <c r="H98" s="68"/>
      <c r="I98" s="194"/>
      <c r="J98" s="68"/>
      <c r="K98" s="68"/>
      <c r="L98" s="64"/>
      <c r="S98" s="39"/>
      <c r="T98" s="39"/>
      <c r="U98" s="39"/>
      <c r="V98" s="39"/>
      <c r="W98" s="39"/>
      <c r="X98" s="39"/>
      <c r="Y98" s="39"/>
      <c r="Z98" s="39"/>
      <c r="AA98" s="39"/>
      <c r="AB98" s="39"/>
      <c r="AC98" s="39"/>
      <c r="AD98" s="39"/>
      <c r="AE98" s="39"/>
    </row>
    <row r="99" hidden="1"/>
    <row r="100" hidden="1"/>
    <row r="101" hidden="1"/>
    <row r="102" s="2" customFormat="1" ht="6.96" customHeight="1">
      <c r="A102" s="39"/>
      <c r="B102" s="69"/>
      <c r="C102" s="70"/>
      <c r="D102" s="70"/>
      <c r="E102" s="70"/>
      <c r="F102" s="70"/>
      <c r="G102" s="70"/>
      <c r="H102" s="70"/>
      <c r="I102" s="197"/>
      <c r="J102" s="70"/>
      <c r="K102" s="70"/>
      <c r="L102" s="64"/>
      <c r="S102" s="39"/>
      <c r="T102" s="39"/>
      <c r="U102" s="39"/>
      <c r="V102" s="39"/>
      <c r="W102" s="39"/>
      <c r="X102" s="39"/>
      <c r="Y102" s="39"/>
      <c r="Z102" s="39"/>
      <c r="AA102" s="39"/>
      <c r="AB102" s="39"/>
      <c r="AC102" s="39"/>
      <c r="AD102" s="39"/>
      <c r="AE102" s="39"/>
    </row>
    <row r="103" s="2" customFormat="1" ht="24.96" customHeight="1">
      <c r="A103" s="39"/>
      <c r="B103" s="40"/>
      <c r="C103" s="24" t="s">
        <v>396</v>
      </c>
      <c r="D103" s="41"/>
      <c r="E103" s="41"/>
      <c r="F103" s="41"/>
      <c r="G103" s="41"/>
      <c r="H103" s="41"/>
      <c r="I103" s="156"/>
      <c r="J103" s="41"/>
      <c r="K103" s="41"/>
      <c r="L103" s="64"/>
      <c r="S103" s="39"/>
      <c r="T103" s="39"/>
      <c r="U103" s="39"/>
      <c r="V103" s="39"/>
      <c r="W103" s="39"/>
      <c r="X103" s="39"/>
      <c r="Y103" s="39"/>
      <c r="Z103" s="39"/>
      <c r="AA103" s="39"/>
      <c r="AB103" s="39"/>
      <c r="AC103" s="39"/>
      <c r="AD103" s="39"/>
      <c r="AE103" s="39"/>
    </row>
    <row r="104" s="2" customFormat="1" ht="6.96" customHeight="1">
      <c r="A104" s="39"/>
      <c r="B104" s="40"/>
      <c r="C104" s="41"/>
      <c r="D104" s="41"/>
      <c r="E104" s="41"/>
      <c r="F104" s="41"/>
      <c r="G104" s="41"/>
      <c r="H104" s="41"/>
      <c r="I104" s="156"/>
      <c r="J104" s="41"/>
      <c r="K104" s="41"/>
      <c r="L104" s="64"/>
      <c r="S104" s="39"/>
      <c r="T104" s="39"/>
      <c r="U104" s="39"/>
      <c r="V104" s="39"/>
      <c r="W104" s="39"/>
      <c r="X104" s="39"/>
      <c r="Y104" s="39"/>
      <c r="Z104" s="39"/>
      <c r="AA104" s="39"/>
      <c r="AB104" s="39"/>
      <c r="AC104" s="39"/>
      <c r="AD104" s="39"/>
      <c r="AE104" s="39"/>
    </row>
    <row r="105" s="2" customFormat="1" ht="12" customHeight="1">
      <c r="A105" s="39"/>
      <c r="B105" s="40"/>
      <c r="C105" s="33" t="s">
        <v>16</v>
      </c>
      <c r="D105" s="41"/>
      <c r="E105" s="41"/>
      <c r="F105" s="41"/>
      <c r="G105" s="41"/>
      <c r="H105" s="41"/>
      <c r="I105" s="156"/>
      <c r="J105" s="41"/>
      <c r="K105" s="41"/>
      <c r="L105" s="64"/>
      <c r="S105" s="39"/>
      <c r="T105" s="39"/>
      <c r="U105" s="39"/>
      <c r="V105" s="39"/>
      <c r="W105" s="39"/>
      <c r="X105" s="39"/>
      <c r="Y105" s="39"/>
      <c r="Z105" s="39"/>
      <c r="AA105" s="39"/>
      <c r="AB105" s="39"/>
      <c r="AC105" s="39"/>
      <c r="AD105" s="39"/>
      <c r="AE105" s="39"/>
    </row>
    <row r="106" s="2" customFormat="1" ht="23.25" customHeight="1">
      <c r="A106" s="39"/>
      <c r="B106" s="40"/>
      <c r="C106" s="41"/>
      <c r="D106" s="41"/>
      <c r="E106" s="198" t="str">
        <f>E7</f>
        <v>Oprava trati v úseku 1.TK a 2.TK Děčín Prostřední Žleb - Dolní Žleb_OPRAVA č. 2</v>
      </c>
      <c r="F106" s="33"/>
      <c r="G106" s="33"/>
      <c r="H106" s="33"/>
      <c r="I106" s="156"/>
      <c r="J106" s="41"/>
      <c r="K106" s="41"/>
      <c r="L106" s="64"/>
      <c r="S106" s="39"/>
      <c r="T106" s="39"/>
      <c r="U106" s="39"/>
      <c r="V106" s="39"/>
      <c r="W106" s="39"/>
      <c r="X106" s="39"/>
      <c r="Y106" s="39"/>
      <c r="Z106" s="39"/>
      <c r="AA106" s="39"/>
      <c r="AB106" s="39"/>
      <c r="AC106" s="39"/>
      <c r="AD106" s="39"/>
      <c r="AE106" s="39"/>
    </row>
    <row r="107" s="2" customFormat="1" ht="12" customHeight="1">
      <c r="A107" s="39"/>
      <c r="B107" s="40"/>
      <c r="C107" s="33" t="s">
        <v>389</v>
      </c>
      <c r="D107" s="41"/>
      <c r="E107" s="41"/>
      <c r="F107" s="41"/>
      <c r="G107" s="41"/>
      <c r="H107" s="41"/>
      <c r="I107" s="156"/>
      <c r="J107" s="41"/>
      <c r="K107" s="41"/>
      <c r="L107" s="64"/>
      <c r="S107" s="39"/>
      <c r="T107" s="39"/>
      <c r="U107" s="39"/>
      <c r="V107" s="39"/>
      <c r="W107" s="39"/>
      <c r="X107" s="39"/>
      <c r="Y107" s="39"/>
      <c r="Z107" s="39"/>
      <c r="AA107" s="39"/>
      <c r="AB107" s="39"/>
      <c r="AC107" s="39"/>
      <c r="AD107" s="39"/>
      <c r="AE107" s="39"/>
    </row>
    <row r="108" s="2" customFormat="1" ht="16.5" customHeight="1">
      <c r="A108" s="39"/>
      <c r="B108" s="40"/>
      <c r="C108" s="41"/>
      <c r="D108" s="41"/>
      <c r="E108" s="77" t="str">
        <f>E9</f>
        <v>SO 92-76-01 - Děčín Prostřední Žleb, oprava SpS - DOÚO</v>
      </c>
      <c r="F108" s="41"/>
      <c r="G108" s="41"/>
      <c r="H108" s="41"/>
      <c r="I108" s="156"/>
      <c r="J108" s="41"/>
      <c r="K108" s="41"/>
      <c r="L108" s="64"/>
      <c r="S108" s="39"/>
      <c r="T108" s="39"/>
      <c r="U108" s="39"/>
      <c r="V108" s="39"/>
      <c r="W108" s="39"/>
      <c r="X108" s="39"/>
      <c r="Y108" s="39"/>
      <c r="Z108" s="39"/>
      <c r="AA108" s="39"/>
      <c r="AB108" s="39"/>
      <c r="AC108" s="39"/>
      <c r="AD108" s="39"/>
      <c r="AE108" s="39"/>
    </row>
    <row r="109" s="2" customFormat="1" ht="6.96" customHeight="1">
      <c r="A109" s="39"/>
      <c r="B109" s="40"/>
      <c r="C109" s="41"/>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s="2" customFormat="1" ht="12" customHeight="1">
      <c r="A110" s="39"/>
      <c r="B110" s="40"/>
      <c r="C110" s="33" t="s">
        <v>20</v>
      </c>
      <c r="D110" s="41"/>
      <c r="E110" s="41"/>
      <c r="F110" s="28" t="str">
        <f>F12</f>
        <v xml:space="preserve"> </v>
      </c>
      <c r="G110" s="41"/>
      <c r="H110" s="41"/>
      <c r="I110" s="158" t="s">
        <v>22</v>
      </c>
      <c r="J110" s="80" t="str">
        <f>IF(J12="","",J12)</f>
        <v>21. 11. 2019</v>
      </c>
      <c r="K110" s="41"/>
      <c r="L110" s="64"/>
      <c r="S110" s="39"/>
      <c r="T110" s="39"/>
      <c r="U110" s="39"/>
      <c r="V110" s="39"/>
      <c r="W110" s="39"/>
      <c r="X110" s="39"/>
      <c r="Y110" s="39"/>
      <c r="Z110" s="39"/>
      <c r="AA110" s="39"/>
      <c r="AB110" s="39"/>
      <c r="AC110" s="39"/>
      <c r="AD110" s="39"/>
      <c r="AE110" s="39"/>
    </row>
    <row r="111" s="2" customFormat="1" ht="6.96" customHeight="1">
      <c r="A111" s="39"/>
      <c r="B111" s="40"/>
      <c r="C111" s="41"/>
      <c r="D111" s="41"/>
      <c r="E111" s="41"/>
      <c r="F111" s="41"/>
      <c r="G111" s="41"/>
      <c r="H111" s="41"/>
      <c r="I111" s="156"/>
      <c r="J111" s="41"/>
      <c r="K111" s="41"/>
      <c r="L111" s="64"/>
      <c r="S111" s="39"/>
      <c r="T111" s="39"/>
      <c r="U111" s="39"/>
      <c r="V111" s="39"/>
      <c r="W111" s="39"/>
      <c r="X111" s="39"/>
      <c r="Y111" s="39"/>
      <c r="Z111" s="39"/>
      <c r="AA111" s="39"/>
      <c r="AB111" s="39"/>
      <c r="AC111" s="39"/>
      <c r="AD111" s="39"/>
      <c r="AE111" s="39"/>
    </row>
    <row r="112" s="2" customFormat="1" ht="15.15" customHeight="1">
      <c r="A112" s="39"/>
      <c r="B112" s="40"/>
      <c r="C112" s="33" t="s">
        <v>24</v>
      </c>
      <c r="D112" s="41"/>
      <c r="E112" s="41"/>
      <c r="F112" s="28" t="str">
        <f>E15</f>
        <v/>
      </c>
      <c r="G112" s="41"/>
      <c r="H112" s="41"/>
      <c r="I112" s="158" t="s">
        <v>32</v>
      </c>
      <c r="J112" s="37" t="str">
        <f>E21</f>
        <v xml:space="preserve"> </v>
      </c>
      <c r="K112" s="41"/>
      <c r="L112" s="64"/>
      <c r="S112" s="39"/>
      <c r="T112" s="39"/>
      <c r="U112" s="39"/>
      <c r="V112" s="39"/>
      <c r="W112" s="39"/>
      <c r="X112" s="39"/>
      <c r="Y112" s="39"/>
      <c r="Z112" s="39"/>
      <c r="AA112" s="39"/>
      <c r="AB112" s="39"/>
      <c r="AC112" s="39"/>
      <c r="AD112" s="39"/>
      <c r="AE112" s="39"/>
    </row>
    <row r="113" s="2" customFormat="1" ht="15.15" customHeight="1">
      <c r="A113" s="39"/>
      <c r="B113" s="40"/>
      <c r="C113" s="33" t="s">
        <v>30</v>
      </c>
      <c r="D113" s="41"/>
      <c r="E113" s="41"/>
      <c r="F113" s="28" t="str">
        <f>IF(E18="","",E18)</f>
        <v>Vyplň údaj</v>
      </c>
      <c r="G113" s="41"/>
      <c r="H113" s="41"/>
      <c r="I113" s="158" t="s">
        <v>34</v>
      </c>
      <c r="J113" s="37" t="str">
        <f>E24</f>
        <v xml:space="preserve"> </v>
      </c>
      <c r="K113" s="41"/>
      <c r="L113" s="64"/>
      <c r="S113" s="39"/>
      <c r="T113" s="39"/>
      <c r="U113" s="39"/>
      <c r="V113" s="39"/>
      <c r="W113" s="39"/>
      <c r="X113" s="39"/>
      <c r="Y113" s="39"/>
      <c r="Z113" s="39"/>
      <c r="AA113" s="39"/>
      <c r="AB113" s="39"/>
      <c r="AC113" s="39"/>
      <c r="AD113" s="39"/>
      <c r="AE113" s="39"/>
    </row>
    <row r="114" s="2" customFormat="1" ht="10.32" customHeight="1">
      <c r="A114" s="39"/>
      <c r="B114" s="40"/>
      <c r="C114" s="41"/>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9" customFormat="1" ht="29.28" customHeight="1">
      <c r="A115" s="204"/>
      <c r="B115" s="205"/>
      <c r="C115" s="206" t="s">
        <v>397</v>
      </c>
      <c r="D115" s="207" t="s">
        <v>61</v>
      </c>
      <c r="E115" s="207" t="s">
        <v>57</v>
      </c>
      <c r="F115" s="207" t="s">
        <v>58</v>
      </c>
      <c r="G115" s="207" t="s">
        <v>398</v>
      </c>
      <c r="H115" s="207" t="s">
        <v>399</v>
      </c>
      <c r="I115" s="208" t="s">
        <v>400</v>
      </c>
      <c r="J115" s="207" t="s">
        <v>393</v>
      </c>
      <c r="K115" s="209" t="s">
        <v>401</v>
      </c>
      <c r="L115" s="210"/>
      <c r="M115" s="101" t="s">
        <v>1</v>
      </c>
      <c r="N115" s="102" t="s">
        <v>40</v>
      </c>
      <c r="O115" s="102" t="s">
        <v>402</v>
      </c>
      <c r="P115" s="102" t="s">
        <v>403</v>
      </c>
      <c r="Q115" s="102" t="s">
        <v>404</v>
      </c>
      <c r="R115" s="102" t="s">
        <v>405</v>
      </c>
      <c r="S115" s="102" t="s">
        <v>406</v>
      </c>
      <c r="T115" s="103" t="s">
        <v>407</v>
      </c>
      <c r="U115" s="204"/>
      <c r="V115" s="204"/>
      <c r="W115" s="204"/>
      <c r="X115" s="204"/>
      <c r="Y115" s="204"/>
      <c r="Z115" s="204"/>
      <c r="AA115" s="204"/>
      <c r="AB115" s="204"/>
      <c r="AC115" s="204"/>
      <c r="AD115" s="204"/>
      <c r="AE115" s="204"/>
    </row>
    <row r="116" s="2" customFormat="1" ht="22.8" customHeight="1">
      <c r="A116" s="39"/>
      <c r="B116" s="40"/>
      <c r="C116" s="108" t="s">
        <v>408</v>
      </c>
      <c r="D116" s="41"/>
      <c r="E116" s="41"/>
      <c r="F116" s="41"/>
      <c r="G116" s="41"/>
      <c r="H116" s="41"/>
      <c r="I116" s="156"/>
      <c r="J116" s="211">
        <f>BK116</f>
        <v>0</v>
      </c>
      <c r="K116" s="41"/>
      <c r="L116" s="45"/>
      <c r="M116" s="104"/>
      <c r="N116" s="212"/>
      <c r="O116" s="105"/>
      <c r="P116" s="213">
        <f>SUM(P117:P178)</f>
        <v>0</v>
      </c>
      <c r="Q116" s="105"/>
      <c r="R116" s="213">
        <f>SUM(R117:R178)</f>
        <v>0</v>
      </c>
      <c r="S116" s="105"/>
      <c r="T116" s="214">
        <f>SUM(T117:T178)</f>
        <v>0</v>
      </c>
      <c r="U116" s="39"/>
      <c r="V116" s="39"/>
      <c r="W116" s="39"/>
      <c r="X116" s="39"/>
      <c r="Y116" s="39"/>
      <c r="Z116" s="39"/>
      <c r="AA116" s="39"/>
      <c r="AB116" s="39"/>
      <c r="AC116" s="39"/>
      <c r="AD116" s="39"/>
      <c r="AE116" s="39"/>
      <c r="AT116" s="18" t="s">
        <v>75</v>
      </c>
      <c r="AU116" s="18" t="s">
        <v>395</v>
      </c>
      <c r="BK116" s="215">
        <f>SUM(BK117:BK178)</f>
        <v>0</v>
      </c>
    </row>
    <row r="117" s="2" customFormat="1" ht="44.25" customHeight="1">
      <c r="A117" s="39"/>
      <c r="B117" s="40"/>
      <c r="C117" s="234" t="s">
        <v>76</v>
      </c>
      <c r="D117" s="234" t="s">
        <v>443</v>
      </c>
      <c r="E117" s="235" t="s">
        <v>1324</v>
      </c>
      <c r="F117" s="236" t="s">
        <v>1325</v>
      </c>
      <c r="G117" s="237" t="s">
        <v>1326</v>
      </c>
      <c r="H117" s="238">
        <v>12</v>
      </c>
      <c r="I117" s="239"/>
      <c r="J117" s="240">
        <f>ROUND(I117*H117,2)</f>
        <v>0</v>
      </c>
      <c r="K117" s="236" t="s">
        <v>1327</v>
      </c>
      <c r="L117" s="45"/>
      <c r="M117" s="241" t="s">
        <v>1</v>
      </c>
      <c r="N117" s="242" t="s">
        <v>41</v>
      </c>
      <c r="O117" s="92"/>
      <c r="P117" s="226">
        <f>O117*H117</f>
        <v>0</v>
      </c>
      <c r="Q117" s="226">
        <v>0</v>
      </c>
      <c r="R117" s="226">
        <f>Q117*H117</f>
        <v>0</v>
      </c>
      <c r="S117" s="226">
        <v>0</v>
      </c>
      <c r="T117" s="227">
        <f>S117*H117</f>
        <v>0</v>
      </c>
      <c r="U117" s="39"/>
      <c r="V117" s="39"/>
      <c r="W117" s="39"/>
      <c r="X117" s="39"/>
      <c r="Y117" s="39"/>
      <c r="Z117" s="39"/>
      <c r="AA117" s="39"/>
      <c r="AB117" s="39"/>
      <c r="AC117" s="39"/>
      <c r="AD117" s="39"/>
      <c r="AE117" s="39"/>
      <c r="AR117" s="228" t="s">
        <v>415</v>
      </c>
      <c r="AT117" s="228" t="s">
        <v>443</v>
      </c>
      <c r="AU117" s="228" t="s">
        <v>76</v>
      </c>
      <c r="AY117" s="18" t="s">
        <v>414</v>
      </c>
      <c r="BE117" s="229">
        <f>IF(N117="základní",J117,0)</f>
        <v>0</v>
      </c>
      <c r="BF117" s="229">
        <f>IF(N117="snížená",J117,0)</f>
        <v>0</v>
      </c>
      <c r="BG117" s="229">
        <f>IF(N117="zákl. přenesená",J117,0)</f>
        <v>0</v>
      </c>
      <c r="BH117" s="229">
        <f>IF(N117="sníž. přenesená",J117,0)</f>
        <v>0</v>
      </c>
      <c r="BI117" s="229">
        <f>IF(N117="nulová",J117,0)</f>
        <v>0</v>
      </c>
      <c r="BJ117" s="18" t="s">
        <v>84</v>
      </c>
      <c r="BK117" s="229">
        <f>ROUND(I117*H117,2)</f>
        <v>0</v>
      </c>
      <c r="BL117" s="18" t="s">
        <v>415</v>
      </c>
      <c r="BM117" s="228" t="s">
        <v>1328</v>
      </c>
    </row>
    <row r="118" s="2" customFormat="1">
      <c r="A118" s="39"/>
      <c r="B118" s="40"/>
      <c r="C118" s="41"/>
      <c r="D118" s="230" t="s">
        <v>417</v>
      </c>
      <c r="E118" s="41"/>
      <c r="F118" s="231" t="s">
        <v>1325</v>
      </c>
      <c r="G118" s="41"/>
      <c r="H118" s="41"/>
      <c r="I118" s="156"/>
      <c r="J118" s="41"/>
      <c r="K118" s="41"/>
      <c r="L118" s="45"/>
      <c r="M118" s="232"/>
      <c r="N118" s="233"/>
      <c r="O118" s="92"/>
      <c r="P118" s="92"/>
      <c r="Q118" s="92"/>
      <c r="R118" s="92"/>
      <c r="S118" s="92"/>
      <c r="T118" s="93"/>
      <c r="U118" s="39"/>
      <c r="V118" s="39"/>
      <c r="W118" s="39"/>
      <c r="X118" s="39"/>
      <c r="Y118" s="39"/>
      <c r="Z118" s="39"/>
      <c r="AA118" s="39"/>
      <c r="AB118" s="39"/>
      <c r="AC118" s="39"/>
      <c r="AD118" s="39"/>
      <c r="AE118" s="39"/>
      <c r="AT118" s="18" t="s">
        <v>417</v>
      </c>
      <c r="AU118" s="18" t="s">
        <v>76</v>
      </c>
    </row>
    <row r="119" s="2" customFormat="1" ht="33" customHeight="1">
      <c r="A119" s="39"/>
      <c r="B119" s="40"/>
      <c r="C119" s="234" t="s">
        <v>76</v>
      </c>
      <c r="D119" s="234" t="s">
        <v>443</v>
      </c>
      <c r="E119" s="235" t="s">
        <v>1329</v>
      </c>
      <c r="F119" s="236" t="s">
        <v>1330</v>
      </c>
      <c r="G119" s="237" t="s">
        <v>1326</v>
      </c>
      <c r="H119" s="238">
        <v>12</v>
      </c>
      <c r="I119" s="239"/>
      <c r="J119" s="240">
        <f>ROUND(I119*H119,2)</f>
        <v>0</v>
      </c>
      <c r="K119" s="236" t="s">
        <v>1327</v>
      </c>
      <c r="L119" s="45"/>
      <c r="M119" s="241" t="s">
        <v>1</v>
      </c>
      <c r="N119" s="242" t="s">
        <v>41</v>
      </c>
      <c r="O119" s="92"/>
      <c r="P119" s="226">
        <f>O119*H119</f>
        <v>0</v>
      </c>
      <c r="Q119" s="226">
        <v>0</v>
      </c>
      <c r="R119" s="226">
        <f>Q119*H119</f>
        <v>0</v>
      </c>
      <c r="S119" s="226">
        <v>0</v>
      </c>
      <c r="T119" s="227">
        <f>S119*H119</f>
        <v>0</v>
      </c>
      <c r="U119" s="39"/>
      <c r="V119" s="39"/>
      <c r="W119" s="39"/>
      <c r="X119" s="39"/>
      <c r="Y119" s="39"/>
      <c r="Z119" s="39"/>
      <c r="AA119" s="39"/>
      <c r="AB119" s="39"/>
      <c r="AC119" s="39"/>
      <c r="AD119" s="39"/>
      <c r="AE119" s="39"/>
      <c r="AR119" s="228" t="s">
        <v>415</v>
      </c>
      <c r="AT119" s="228" t="s">
        <v>443</v>
      </c>
      <c r="AU119" s="228" t="s">
        <v>76</v>
      </c>
      <c r="AY119" s="18" t="s">
        <v>414</v>
      </c>
      <c r="BE119" s="229">
        <f>IF(N119="základní",J119,0)</f>
        <v>0</v>
      </c>
      <c r="BF119" s="229">
        <f>IF(N119="snížená",J119,0)</f>
        <v>0</v>
      </c>
      <c r="BG119" s="229">
        <f>IF(N119="zákl. přenesená",J119,0)</f>
        <v>0</v>
      </c>
      <c r="BH119" s="229">
        <f>IF(N119="sníž. přenesená",J119,0)</f>
        <v>0</v>
      </c>
      <c r="BI119" s="229">
        <f>IF(N119="nulová",J119,0)</f>
        <v>0</v>
      </c>
      <c r="BJ119" s="18" t="s">
        <v>84</v>
      </c>
      <c r="BK119" s="229">
        <f>ROUND(I119*H119,2)</f>
        <v>0</v>
      </c>
      <c r="BL119" s="18" t="s">
        <v>415</v>
      </c>
      <c r="BM119" s="228" t="s">
        <v>1331</v>
      </c>
    </row>
    <row r="120" s="2" customFormat="1">
      <c r="A120" s="39"/>
      <c r="B120" s="40"/>
      <c r="C120" s="41"/>
      <c r="D120" s="230" t="s">
        <v>417</v>
      </c>
      <c r="E120" s="41"/>
      <c r="F120" s="231" t="s">
        <v>1330</v>
      </c>
      <c r="G120" s="41"/>
      <c r="H120" s="41"/>
      <c r="I120" s="156"/>
      <c r="J120" s="41"/>
      <c r="K120" s="41"/>
      <c r="L120" s="45"/>
      <c r="M120" s="232"/>
      <c r="N120" s="233"/>
      <c r="O120" s="92"/>
      <c r="P120" s="92"/>
      <c r="Q120" s="92"/>
      <c r="R120" s="92"/>
      <c r="S120" s="92"/>
      <c r="T120" s="93"/>
      <c r="U120" s="39"/>
      <c r="V120" s="39"/>
      <c r="W120" s="39"/>
      <c r="X120" s="39"/>
      <c r="Y120" s="39"/>
      <c r="Z120" s="39"/>
      <c r="AA120" s="39"/>
      <c r="AB120" s="39"/>
      <c r="AC120" s="39"/>
      <c r="AD120" s="39"/>
      <c r="AE120" s="39"/>
      <c r="AT120" s="18" t="s">
        <v>417</v>
      </c>
      <c r="AU120" s="18" t="s">
        <v>76</v>
      </c>
    </row>
    <row r="121" s="2" customFormat="1" ht="21.75" customHeight="1">
      <c r="A121" s="39"/>
      <c r="B121" s="40"/>
      <c r="C121" s="234" t="s">
        <v>76</v>
      </c>
      <c r="D121" s="234" t="s">
        <v>443</v>
      </c>
      <c r="E121" s="235" t="s">
        <v>1332</v>
      </c>
      <c r="F121" s="236" t="s">
        <v>1333</v>
      </c>
      <c r="G121" s="237" t="s">
        <v>1334</v>
      </c>
      <c r="H121" s="238">
        <v>2</v>
      </c>
      <c r="I121" s="239"/>
      <c r="J121" s="240">
        <f>ROUND(I121*H121,2)</f>
        <v>0</v>
      </c>
      <c r="K121" s="236" t="s">
        <v>1327</v>
      </c>
      <c r="L121" s="45"/>
      <c r="M121" s="241" t="s">
        <v>1</v>
      </c>
      <c r="N121" s="242" t="s">
        <v>41</v>
      </c>
      <c r="O121" s="92"/>
      <c r="P121" s="226">
        <f>O121*H121</f>
        <v>0</v>
      </c>
      <c r="Q121" s="226">
        <v>0</v>
      </c>
      <c r="R121" s="226">
        <f>Q121*H121</f>
        <v>0</v>
      </c>
      <c r="S121" s="226">
        <v>0</v>
      </c>
      <c r="T121" s="227">
        <f>S121*H121</f>
        <v>0</v>
      </c>
      <c r="U121" s="39"/>
      <c r="V121" s="39"/>
      <c r="W121" s="39"/>
      <c r="X121" s="39"/>
      <c r="Y121" s="39"/>
      <c r="Z121" s="39"/>
      <c r="AA121" s="39"/>
      <c r="AB121" s="39"/>
      <c r="AC121" s="39"/>
      <c r="AD121" s="39"/>
      <c r="AE121" s="39"/>
      <c r="AR121" s="228" t="s">
        <v>415</v>
      </c>
      <c r="AT121" s="228" t="s">
        <v>443</v>
      </c>
      <c r="AU121" s="228" t="s">
        <v>76</v>
      </c>
      <c r="AY121" s="18" t="s">
        <v>414</v>
      </c>
      <c r="BE121" s="229">
        <f>IF(N121="základní",J121,0)</f>
        <v>0</v>
      </c>
      <c r="BF121" s="229">
        <f>IF(N121="snížená",J121,0)</f>
        <v>0</v>
      </c>
      <c r="BG121" s="229">
        <f>IF(N121="zákl. přenesená",J121,0)</f>
        <v>0</v>
      </c>
      <c r="BH121" s="229">
        <f>IF(N121="sníž. přenesená",J121,0)</f>
        <v>0</v>
      </c>
      <c r="BI121" s="229">
        <f>IF(N121="nulová",J121,0)</f>
        <v>0</v>
      </c>
      <c r="BJ121" s="18" t="s">
        <v>84</v>
      </c>
      <c r="BK121" s="229">
        <f>ROUND(I121*H121,2)</f>
        <v>0</v>
      </c>
      <c r="BL121" s="18" t="s">
        <v>415</v>
      </c>
      <c r="BM121" s="228" t="s">
        <v>1335</v>
      </c>
    </row>
    <row r="122" s="2" customFormat="1">
      <c r="A122" s="39"/>
      <c r="B122" s="40"/>
      <c r="C122" s="41"/>
      <c r="D122" s="230" t="s">
        <v>417</v>
      </c>
      <c r="E122" s="41"/>
      <c r="F122" s="231" t="s">
        <v>1333</v>
      </c>
      <c r="G122" s="41"/>
      <c r="H122" s="41"/>
      <c r="I122" s="156"/>
      <c r="J122" s="41"/>
      <c r="K122" s="41"/>
      <c r="L122" s="45"/>
      <c r="M122" s="232"/>
      <c r="N122" s="233"/>
      <c r="O122" s="92"/>
      <c r="P122" s="92"/>
      <c r="Q122" s="92"/>
      <c r="R122" s="92"/>
      <c r="S122" s="92"/>
      <c r="T122" s="93"/>
      <c r="U122" s="39"/>
      <c r="V122" s="39"/>
      <c r="W122" s="39"/>
      <c r="X122" s="39"/>
      <c r="Y122" s="39"/>
      <c r="Z122" s="39"/>
      <c r="AA122" s="39"/>
      <c r="AB122" s="39"/>
      <c r="AC122" s="39"/>
      <c r="AD122" s="39"/>
      <c r="AE122" s="39"/>
      <c r="AT122" s="18" t="s">
        <v>417</v>
      </c>
      <c r="AU122" s="18" t="s">
        <v>76</v>
      </c>
    </row>
    <row r="123" s="2" customFormat="1" ht="21.75" customHeight="1">
      <c r="A123" s="39"/>
      <c r="B123" s="40"/>
      <c r="C123" s="216" t="s">
        <v>76</v>
      </c>
      <c r="D123" s="216" t="s">
        <v>409</v>
      </c>
      <c r="E123" s="217" t="s">
        <v>1336</v>
      </c>
      <c r="F123" s="218" t="s">
        <v>1337</v>
      </c>
      <c r="G123" s="219" t="s">
        <v>409</v>
      </c>
      <c r="H123" s="220">
        <v>120</v>
      </c>
      <c r="I123" s="221"/>
      <c r="J123" s="222">
        <f>ROUND(I123*H123,2)</f>
        <v>0</v>
      </c>
      <c r="K123" s="218" t="s">
        <v>1327</v>
      </c>
      <c r="L123" s="223"/>
      <c r="M123" s="224" t="s">
        <v>1</v>
      </c>
      <c r="N123" s="225" t="s">
        <v>41</v>
      </c>
      <c r="O123" s="92"/>
      <c r="P123" s="226">
        <f>O123*H123</f>
        <v>0</v>
      </c>
      <c r="Q123" s="226">
        <v>0</v>
      </c>
      <c r="R123" s="226">
        <f>Q123*H123</f>
        <v>0</v>
      </c>
      <c r="S123" s="226">
        <v>0</v>
      </c>
      <c r="T123" s="227">
        <f>S123*H123</f>
        <v>0</v>
      </c>
      <c r="U123" s="39"/>
      <c r="V123" s="39"/>
      <c r="W123" s="39"/>
      <c r="X123" s="39"/>
      <c r="Y123" s="39"/>
      <c r="Z123" s="39"/>
      <c r="AA123" s="39"/>
      <c r="AB123" s="39"/>
      <c r="AC123" s="39"/>
      <c r="AD123" s="39"/>
      <c r="AE123" s="39"/>
      <c r="AR123" s="228" t="s">
        <v>413</v>
      </c>
      <c r="AT123" s="228" t="s">
        <v>409</v>
      </c>
      <c r="AU123" s="228" t="s">
        <v>76</v>
      </c>
      <c r="AY123" s="18" t="s">
        <v>414</v>
      </c>
      <c r="BE123" s="229">
        <f>IF(N123="základní",J123,0)</f>
        <v>0</v>
      </c>
      <c r="BF123" s="229">
        <f>IF(N123="snížená",J123,0)</f>
        <v>0</v>
      </c>
      <c r="BG123" s="229">
        <f>IF(N123="zákl. přenesená",J123,0)</f>
        <v>0</v>
      </c>
      <c r="BH123" s="229">
        <f>IF(N123="sníž. přenesená",J123,0)</f>
        <v>0</v>
      </c>
      <c r="BI123" s="229">
        <f>IF(N123="nulová",J123,0)</f>
        <v>0</v>
      </c>
      <c r="BJ123" s="18" t="s">
        <v>84</v>
      </c>
      <c r="BK123" s="229">
        <f>ROUND(I123*H123,2)</f>
        <v>0</v>
      </c>
      <c r="BL123" s="18" t="s">
        <v>415</v>
      </c>
      <c r="BM123" s="228" t="s">
        <v>1338</v>
      </c>
    </row>
    <row r="124" s="2" customFormat="1">
      <c r="A124" s="39"/>
      <c r="B124" s="40"/>
      <c r="C124" s="41"/>
      <c r="D124" s="230" t="s">
        <v>417</v>
      </c>
      <c r="E124" s="41"/>
      <c r="F124" s="231" t="s">
        <v>1337</v>
      </c>
      <c r="G124" s="41"/>
      <c r="H124" s="41"/>
      <c r="I124" s="156"/>
      <c r="J124" s="41"/>
      <c r="K124" s="41"/>
      <c r="L124" s="45"/>
      <c r="M124" s="232"/>
      <c r="N124" s="233"/>
      <c r="O124" s="92"/>
      <c r="P124" s="92"/>
      <c r="Q124" s="92"/>
      <c r="R124" s="92"/>
      <c r="S124" s="92"/>
      <c r="T124" s="93"/>
      <c r="U124" s="39"/>
      <c r="V124" s="39"/>
      <c r="W124" s="39"/>
      <c r="X124" s="39"/>
      <c r="Y124" s="39"/>
      <c r="Z124" s="39"/>
      <c r="AA124" s="39"/>
      <c r="AB124" s="39"/>
      <c r="AC124" s="39"/>
      <c r="AD124" s="39"/>
      <c r="AE124" s="39"/>
      <c r="AT124" s="18" t="s">
        <v>417</v>
      </c>
      <c r="AU124" s="18" t="s">
        <v>76</v>
      </c>
    </row>
    <row r="125" s="2" customFormat="1" ht="33" customHeight="1">
      <c r="A125" s="39"/>
      <c r="B125" s="40"/>
      <c r="C125" s="234" t="s">
        <v>76</v>
      </c>
      <c r="D125" s="234" t="s">
        <v>443</v>
      </c>
      <c r="E125" s="235" t="s">
        <v>1339</v>
      </c>
      <c r="F125" s="236" t="s">
        <v>1340</v>
      </c>
      <c r="G125" s="237" t="s">
        <v>409</v>
      </c>
      <c r="H125" s="238">
        <v>120</v>
      </c>
      <c r="I125" s="239"/>
      <c r="J125" s="240">
        <f>ROUND(I125*H125,2)</f>
        <v>0</v>
      </c>
      <c r="K125" s="236" t="s">
        <v>1327</v>
      </c>
      <c r="L125" s="45"/>
      <c r="M125" s="241" t="s">
        <v>1</v>
      </c>
      <c r="N125" s="242" t="s">
        <v>41</v>
      </c>
      <c r="O125" s="92"/>
      <c r="P125" s="226">
        <f>O125*H125</f>
        <v>0</v>
      </c>
      <c r="Q125" s="226">
        <v>0</v>
      </c>
      <c r="R125" s="226">
        <f>Q125*H125</f>
        <v>0</v>
      </c>
      <c r="S125" s="226">
        <v>0</v>
      </c>
      <c r="T125" s="227">
        <f>S125*H125</f>
        <v>0</v>
      </c>
      <c r="U125" s="39"/>
      <c r="V125" s="39"/>
      <c r="W125" s="39"/>
      <c r="X125" s="39"/>
      <c r="Y125" s="39"/>
      <c r="Z125" s="39"/>
      <c r="AA125" s="39"/>
      <c r="AB125" s="39"/>
      <c r="AC125" s="39"/>
      <c r="AD125" s="39"/>
      <c r="AE125" s="39"/>
      <c r="AR125" s="228" t="s">
        <v>415</v>
      </c>
      <c r="AT125" s="228" t="s">
        <v>443</v>
      </c>
      <c r="AU125" s="228" t="s">
        <v>76</v>
      </c>
      <c r="AY125" s="18" t="s">
        <v>414</v>
      </c>
      <c r="BE125" s="229">
        <f>IF(N125="základní",J125,0)</f>
        <v>0</v>
      </c>
      <c r="BF125" s="229">
        <f>IF(N125="snížená",J125,0)</f>
        <v>0</v>
      </c>
      <c r="BG125" s="229">
        <f>IF(N125="zákl. přenesená",J125,0)</f>
        <v>0</v>
      </c>
      <c r="BH125" s="229">
        <f>IF(N125="sníž. přenesená",J125,0)</f>
        <v>0</v>
      </c>
      <c r="BI125" s="229">
        <f>IF(N125="nulová",J125,0)</f>
        <v>0</v>
      </c>
      <c r="BJ125" s="18" t="s">
        <v>84</v>
      </c>
      <c r="BK125" s="229">
        <f>ROUND(I125*H125,2)</f>
        <v>0</v>
      </c>
      <c r="BL125" s="18" t="s">
        <v>415</v>
      </c>
      <c r="BM125" s="228" t="s">
        <v>1341</v>
      </c>
    </row>
    <row r="126" s="2" customFormat="1">
      <c r="A126" s="39"/>
      <c r="B126" s="40"/>
      <c r="C126" s="41"/>
      <c r="D126" s="230" t="s">
        <v>417</v>
      </c>
      <c r="E126" s="41"/>
      <c r="F126" s="231" t="s">
        <v>1340</v>
      </c>
      <c r="G126" s="41"/>
      <c r="H126" s="41"/>
      <c r="I126" s="156"/>
      <c r="J126" s="41"/>
      <c r="K126" s="41"/>
      <c r="L126" s="45"/>
      <c r="M126" s="232"/>
      <c r="N126" s="233"/>
      <c r="O126" s="92"/>
      <c r="P126" s="92"/>
      <c r="Q126" s="92"/>
      <c r="R126" s="92"/>
      <c r="S126" s="92"/>
      <c r="T126" s="93"/>
      <c r="U126" s="39"/>
      <c r="V126" s="39"/>
      <c r="W126" s="39"/>
      <c r="X126" s="39"/>
      <c r="Y126" s="39"/>
      <c r="Z126" s="39"/>
      <c r="AA126" s="39"/>
      <c r="AB126" s="39"/>
      <c r="AC126" s="39"/>
      <c r="AD126" s="39"/>
      <c r="AE126" s="39"/>
      <c r="AT126" s="18" t="s">
        <v>417</v>
      </c>
      <c r="AU126" s="18" t="s">
        <v>76</v>
      </c>
    </row>
    <row r="127" s="2" customFormat="1" ht="21.75" customHeight="1">
      <c r="A127" s="39"/>
      <c r="B127" s="40"/>
      <c r="C127" s="216" t="s">
        <v>76</v>
      </c>
      <c r="D127" s="216" t="s">
        <v>409</v>
      </c>
      <c r="E127" s="217" t="s">
        <v>1342</v>
      </c>
      <c r="F127" s="218" t="s">
        <v>1343</v>
      </c>
      <c r="G127" s="219" t="s">
        <v>409</v>
      </c>
      <c r="H127" s="220">
        <v>40</v>
      </c>
      <c r="I127" s="221"/>
      <c r="J127" s="222">
        <f>ROUND(I127*H127,2)</f>
        <v>0</v>
      </c>
      <c r="K127" s="218" t="s">
        <v>1327</v>
      </c>
      <c r="L127" s="223"/>
      <c r="M127" s="224" t="s">
        <v>1</v>
      </c>
      <c r="N127" s="225" t="s">
        <v>41</v>
      </c>
      <c r="O127" s="92"/>
      <c r="P127" s="226">
        <f>O127*H127</f>
        <v>0</v>
      </c>
      <c r="Q127" s="226">
        <v>0</v>
      </c>
      <c r="R127" s="226">
        <f>Q127*H127</f>
        <v>0</v>
      </c>
      <c r="S127" s="226">
        <v>0</v>
      </c>
      <c r="T127" s="227">
        <f>S127*H127</f>
        <v>0</v>
      </c>
      <c r="U127" s="39"/>
      <c r="V127" s="39"/>
      <c r="W127" s="39"/>
      <c r="X127" s="39"/>
      <c r="Y127" s="39"/>
      <c r="Z127" s="39"/>
      <c r="AA127" s="39"/>
      <c r="AB127" s="39"/>
      <c r="AC127" s="39"/>
      <c r="AD127" s="39"/>
      <c r="AE127" s="39"/>
      <c r="AR127" s="228" t="s">
        <v>413</v>
      </c>
      <c r="AT127" s="228" t="s">
        <v>409</v>
      </c>
      <c r="AU127" s="228" t="s">
        <v>76</v>
      </c>
      <c r="AY127" s="18" t="s">
        <v>414</v>
      </c>
      <c r="BE127" s="229">
        <f>IF(N127="základní",J127,0)</f>
        <v>0</v>
      </c>
      <c r="BF127" s="229">
        <f>IF(N127="snížená",J127,0)</f>
        <v>0</v>
      </c>
      <c r="BG127" s="229">
        <f>IF(N127="zákl. přenesená",J127,0)</f>
        <v>0</v>
      </c>
      <c r="BH127" s="229">
        <f>IF(N127="sníž. přenesená",J127,0)</f>
        <v>0</v>
      </c>
      <c r="BI127" s="229">
        <f>IF(N127="nulová",J127,0)</f>
        <v>0</v>
      </c>
      <c r="BJ127" s="18" t="s">
        <v>84</v>
      </c>
      <c r="BK127" s="229">
        <f>ROUND(I127*H127,2)</f>
        <v>0</v>
      </c>
      <c r="BL127" s="18" t="s">
        <v>415</v>
      </c>
      <c r="BM127" s="228" t="s">
        <v>1344</v>
      </c>
    </row>
    <row r="128" s="2" customFormat="1">
      <c r="A128" s="39"/>
      <c r="B128" s="40"/>
      <c r="C128" s="41"/>
      <c r="D128" s="230" t="s">
        <v>417</v>
      </c>
      <c r="E128" s="41"/>
      <c r="F128" s="231" t="s">
        <v>1343</v>
      </c>
      <c r="G128" s="41"/>
      <c r="H128" s="41"/>
      <c r="I128" s="156"/>
      <c r="J128" s="41"/>
      <c r="K128" s="41"/>
      <c r="L128" s="45"/>
      <c r="M128" s="232"/>
      <c r="N128" s="233"/>
      <c r="O128" s="92"/>
      <c r="P128" s="92"/>
      <c r="Q128" s="92"/>
      <c r="R128" s="92"/>
      <c r="S128" s="92"/>
      <c r="T128" s="93"/>
      <c r="U128" s="39"/>
      <c r="V128" s="39"/>
      <c r="W128" s="39"/>
      <c r="X128" s="39"/>
      <c r="Y128" s="39"/>
      <c r="Z128" s="39"/>
      <c r="AA128" s="39"/>
      <c r="AB128" s="39"/>
      <c r="AC128" s="39"/>
      <c r="AD128" s="39"/>
      <c r="AE128" s="39"/>
      <c r="AT128" s="18" t="s">
        <v>417</v>
      </c>
      <c r="AU128" s="18" t="s">
        <v>76</v>
      </c>
    </row>
    <row r="129" s="2" customFormat="1" ht="16.5" customHeight="1">
      <c r="A129" s="39"/>
      <c r="B129" s="40"/>
      <c r="C129" s="234" t="s">
        <v>76</v>
      </c>
      <c r="D129" s="234" t="s">
        <v>443</v>
      </c>
      <c r="E129" s="235" t="s">
        <v>1345</v>
      </c>
      <c r="F129" s="236" t="s">
        <v>1346</v>
      </c>
      <c r="G129" s="237" t="s">
        <v>409</v>
      </c>
      <c r="H129" s="238">
        <v>40</v>
      </c>
      <c r="I129" s="239"/>
      <c r="J129" s="240">
        <f>ROUND(I129*H129,2)</f>
        <v>0</v>
      </c>
      <c r="K129" s="236" t="s">
        <v>1327</v>
      </c>
      <c r="L129" s="45"/>
      <c r="M129" s="241" t="s">
        <v>1</v>
      </c>
      <c r="N129" s="242" t="s">
        <v>41</v>
      </c>
      <c r="O129" s="92"/>
      <c r="P129" s="226">
        <f>O129*H129</f>
        <v>0</v>
      </c>
      <c r="Q129" s="226">
        <v>0</v>
      </c>
      <c r="R129" s="226">
        <f>Q129*H129</f>
        <v>0</v>
      </c>
      <c r="S129" s="226">
        <v>0</v>
      </c>
      <c r="T129" s="227">
        <f>S129*H129</f>
        <v>0</v>
      </c>
      <c r="U129" s="39"/>
      <c r="V129" s="39"/>
      <c r="W129" s="39"/>
      <c r="X129" s="39"/>
      <c r="Y129" s="39"/>
      <c r="Z129" s="39"/>
      <c r="AA129" s="39"/>
      <c r="AB129" s="39"/>
      <c r="AC129" s="39"/>
      <c r="AD129" s="39"/>
      <c r="AE129" s="39"/>
      <c r="AR129" s="228" t="s">
        <v>415</v>
      </c>
      <c r="AT129" s="228" t="s">
        <v>443</v>
      </c>
      <c r="AU129" s="228" t="s">
        <v>76</v>
      </c>
      <c r="AY129" s="18" t="s">
        <v>414</v>
      </c>
      <c r="BE129" s="229">
        <f>IF(N129="základní",J129,0)</f>
        <v>0</v>
      </c>
      <c r="BF129" s="229">
        <f>IF(N129="snížená",J129,0)</f>
        <v>0</v>
      </c>
      <c r="BG129" s="229">
        <f>IF(N129="zákl. přenesená",J129,0)</f>
        <v>0</v>
      </c>
      <c r="BH129" s="229">
        <f>IF(N129="sníž. přenesená",J129,0)</f>
        <v>0</v>
      </c>
      <c r="BI129" s="229">
        <f>IF(N129="nulová",J129,0)</f>
        <v>0</v>
      </c>
      <c r="BJ129" s="18" t="s">
        <v>84</v>
      </c>
      <c r="BK129" s="229">
        <f>ROUND(I129*H129,2)</f>
        <v>0</v>
      </c>
      <c r="BL129" s="18" t="s">
        <v>415</v>
      </c>
      <c r="BM129" s="228" t="s">
        <v>1347</v>
      </c>
    </row>
    <row r="130" s="2" customFormat="1">
      <c r="A130" s="39"/>
      <c r="B130" s="40"/>
      <c r="C130" s="41"/>
      <c r="D130" s="230" t="s">
        <v>417</v>
      </c>
      <c r="E130" s="41"/>
      <c r="F130" s="231" t="s">
        <v>1346</v>
      </c>
      <c r="G130" s="41"/>
      <c r="H130" s="41"/>
      <c r="I130" s="156"/>
      <c r="J130" s="41"/>
      <c r="K130" s="41"/>
      <c r="L130" s="45"/>
      <c r="M130" s="232"/>
      <c r="N130" s="233"/>
      <c r="O130" s="92"/>
      <c r="P130" s="92"/>
      <c r="Q130" s="92"/>
      <c r="R130" s="92"/>
      <c r="S130" s="92"/>
      <c r="T130" s="93"/>
      <c r="U130" s="39"/>
      <c r="V130" s="39"/>
      <c r="W130" s="39"/>
      <c r="X130" s="39"/>
      <c r="Y130" s="39"/>
      <c r="Z130" s="39"/>
      <c r="AA130" s="39"/>
      <c r="AB130" s="39"/>
      <c r="AC130" s="39"/>
      <c r="AD130" s="39"/>
      <c r="AE130" s="39"/>
      <c r="AT130" s="18" t="s">
        <v>417</v>
      </c>
      <c r="AU130" s="18" t="s">
        <v>76</v>
      </c>
    </row>
    <row r="131" s="2" customFormat="1" ht="16.5" customHeight="1">
      <c r="A131" s="39"/>
      <c r="B131" s="40"/>
      <c r="C131" s="234" t="s">
        <v>76</v>
      </c>
      <c r="D131" s="234" t="s">
        <v>443</v>
      </c>
      <c r="E131" s="235" t="s">
        <v>1320</v>
      </c>
      <c r="F131" s="236" t="s">
        <v>1321</v>
      </c>
      <c r="G131" s="237" t="s">
        <v>412</v>
      </c>
      <c r="H131" s="238">
        <v>1</v>
      </c>
      <c r="I131" s="239"/>
      <c r="J131" s="240">
        <f>ROUND(I131*H131,2)</f>
        <v>0</v>
      </c>
      <c r="K131" s="236" t="s">
        <v>1327</v>
      </c>
      <c r="L131" s="45"/>
      <c r="M131" s="241" t="s">
        <v>1</v>
      </c>
      <c r="N131" s="242" t="s">
        <v>41</v>
      </c>
      <c r="O131" s="92"/>
      <c r="P131" s="226">
        <f>O131*H131</f>
        <v>0</v>
      </c>
      <c r="Q131" s="226">
        <v>0</v>
      </c>
      <c r="R131" s="226">
        <f>Q131*H131</f>
        <v>0</v>
      </c>
      <c r="S131" s="226">
        <v>0</v>
      </c>
      <c r="T131" s="227">
        <f>S131*H131</f>
        <v>0</v>
      </c>
      <c r="U131" s="39"/>
      <c r="V131" s="39"/>
      <c r="W131" s="39"/>
      <c r="X131" s="39"/>
      <c r="Y131" s="39"/>
      <c r="Z131" s="39"/>
      <c r="AA131" s="39"/>
      <c r="AB131" s="39"/>
      <c r="AC131" s="39"/>
      <c r="AD131" s="39"/>
      <c r="AE131" s="39"/>
      <c r="AR131" s="228" t="s">
        <v>415</v>
      </c>
      <c r="AT131" s="228" t="s">
        <v>443</v>
      </c>
      <c r="AU131" s="228" t="s">
        <v>76</v>
      </c>
      <c r="AY131" s="18" t="s">
        <v>414</v>
      </c>
      <c r="BE131" s="229">
        <f>IF(N131="základní",J131,0)</f>
        <v>0</v>
      </c>
      <c r="BF131" s="229">
        <f>IF(N131="snížená",J131,0)</f>
        <v>0</v>
      </c>
      <c r="BG131" s="229">
        <f>IF(N131="zákl. přenesená",J131,0)</f>
        <v>0</v>
      </c>
      <c r="BH131" s="229">
        <f>IF(N131="sníž. přenesená",J131,0)</f>
        <v>0</v>
      </c>
      <c r="BI131" s="229">
        <f>IF(N131="nulová",J131,0)</f>
        <v>0</v>
      </c>
      <c r="BJ131" s="18" t="s">
        <v>84</v>
      </c>
      <c r="BK131" s="229">
        <f>ROUND(I131*H131,2)</f>
        <v>0</v>
      </c>
      <c r="BL131" s="18" t="s">
        <v>415</v>
      </c>
      <c r="BM131" s="228" t="s">
        <v>1348</v>
      </c>
    </row>
    <row r="132" s="2" customFormat="1">
      <c r="A132" s="39"/>
      <c r="B132" s="40"/>
      <c r="C132" s="41"/>
      <c r="D132" s="230" t="s">
        <v>417</v>
      </c>
      <c r="E132" s="41"/>
      <c r="F132" s="231" t="s">
        <v>1321</v>
      </c>
      <c r="G132" s="41"/>
      <c r="H132" s="41"/>
      <c r="I132" s="156"/>
      <c r="J132" s="41"/>
      <c r="K132" s="41"/>
      <c r="L132" s="45"/>
      <c r="M132" s="232"/>
      <c r="N132" s="233"/>
      <c r="O132" s="92"/>
      <c r="P132" s="92"/>
      <c r="Q132" s="92"/>
      <c r="R132" s="92"/>
      <c r="S132" s="92"/>
      <c r="T132" s="93"/>
      <c r="U132" s="39"/>
      <c r="V132" s="39"/>
      <c r="W132" s="39"/>
      <c r="X132" s="39"/>
      <c r="Y132" s="39"/>
      <c r="Z132" s="39"/>
      <c r="AA132" s="39"/>
      <c r="AB132" s="39"/>
      <c r="AC132" s="39"/>
      <c r="AD132" s="39"/>
      <c r="AE132" s="39"/>
      <c r="AT132" s="18" t="s">
        <v>417</v>
      </c>
      <c r="AU132" s="18" t="s">
        <v>76</v>
      </c>
    </row>
    <row r="133" s="2" customFormat="1" ht="21.75" customHeight="1">
      <c r="A133" s="39"/>
      <c r="B133" s="40"/>
      <c r="C133" s="216" t="s">
        <v>76</v>
      </c>
      <c r="D133" s="216" t="s">
        <v>409</v>
      </c>
      <c r="E133" s="217" t="s">
        <v>1349</v>
      </c>
      <c r="F133" s="218" t="s">
        <v>1350</v>
      </c>
      <c r="G133" s="219" t="s">
        <v>409</v>
      </c>
      <c r="H133" s="220">
        <v>150</v>
      </c>
      <c r="I133" s="221"/>
      <c r="J133" s="222">
        <f>ROUND(I133*H133,2)</f>
        <v>0</v>
      </c>
      <c r="K133" s="218" t="s">
        <v>1327</v>
      </c>
      <c r="L133" s="223"/>
      <c r="M133" s="224" t="s">
        <v>1</v>
      </c>
      <c r="N133" s="225" t="s">
        <v>41</v>
      </c>
      <c r="O133" s="92"/>
      <c r="P133" s="226">
        <f>O133*H133</f>
        <v>0</v>
      </c>
      <c r="Q133" s="226">
        <v>0</v>
      </c>
      <c r="R133" s="226">
        <f>Q133*H133</f>
        <v>0</v>
      </c>
      <c r="S133" s="226">
        <v>0</v>
      </c>
      <c r="T133" s="227">
        <f>S133*H133</f>
        <v>0</v>
      </c>
      <c r="U133" s="39"/>
      <c r="V133" s="39"/>
      <c r="W133" s="39"/>
      <c r="X133" s="39"/>
      <c r="Y133" s="39"/>
      <c r="Z133" s="39"/>
      <c r="AA133" s="39"/>
      <c r="AB133" s="39"/>
      <c r="AC133" s="39"/>
      <c r="AD133" s="39"/>
      <c r="AE133" s="39"/>
      <c r="AR133" s="228" t="s">
        <v>413</v>
      </c>
      <c r="AT133" s="228" t="s">
        <v>409</v>
      </c>
      <c r="AU133" s="228" t="s">
        <v>76</v>
      </c>
      <c r="AY133" s="18" t="s">
        <v>414</v>
      </c>
      <c r="BE133" s="229">
        <f>IF(N133="základní",J133,0)</f>
        <v>0</v>
      </c>
      <c r="BF133" s="229">
        <f>IF(N133="snížená",J133,0)</f>
        <v>0</v>
      </c>
      <c r="BG133" s="229">
        <f>IF(N133="zákl. přenesená",J133,0)</f>
        <v>0</v>
      </c>
      <c r="BH133" s="229">
        <f>IF(N133="sníž. přenesená",J133,0)</f>
        <v>0</v>
      </c>
      <c r="BI133" s="229">
        <f>IF(N133="nulová",J133,0)</f>
        <v>0</v>
      </c>
      <c r="BJ133" s="18" t="s">
        <v>84</v>
      </c>
      <c r="BK133" s="229">
        <f>ROUND(I133*H133,2)</f>
        <v>0</v>
      </c>
      <c r="BL133" s="18" t="s">
        <v>415</v>
      </c>
      <c r="BM133" s="228" t="s">
        <v>1351</v>
      </c>
    </row>
    <row r="134" s="2" customFormat="1">
      <c r="A134" s="39"/>
      <c r="B134" s="40"/>
      <c r="C134" s="41"/>
      <c r="D134" s="230" t="s">
        <v>417</v>
      </c>
      <c r="E134" s="41"/>
      <c r="F134" s="231" t="s">
        <v>1350</v>
      </c>
      <c r="G134" s="41"/>
      <c r="H134" s="41"/>
      <c r="I134" s="156"/>
      <c r="J134" s="41"/>
      <c r="K134" s="41"/>
      <c r="L134" s="45"/>
      <c r="M134" s="232"/>
      <c r="N134" s="233"/>
      <c r="O134" s="92"/>
      <c r="P134" s="92"/>
      <c r="Q134" s="92"/>
      <c r="R134" s="92"/>
      <c r="S134" s="92"/>
      <c r="T134" s="93"/>
      <c r="U134" s="39"/>
      <c r="V134" s="39"/>
      <c r="W134" s="39"/>
      <c r="X134" s="39"/>
      <c r="Y134" s="39"/>
      <c r="Z134" s="39"/>
      <c r="AA134" s="39"/>
      <c r="AB134" s="39"/>
      <c r="AC134" s="39"/>
      <c r="AD134" s="39"/>
      <c r="AE134" s="39"/>
      <c r="AT134" s="18" t="s">
        <v>417</v>
      </c>
      <c r="AU134" s="18" t="s">
        <v>76</v>
      </c>
    </row>
    <row r="135" s="2" customFormat="1" ht="21.75" customHeight="1">
      <c r="A135" s="39"/>
      <c r="B135" s="40"/>
      <c r="C135" s="234" t="s">
        <v>76</v>
      </c>
      <c r="D135" s="234" t="s">
        <v>443</v>
      </c>
      <c r="E135" s="235" t="s">
        <v>1352</v>
      </c>
      <c r="F135" s="236" t="s">
        <v>1353</v>
      </c>
      <c r="G135" s="237" t="s">
        <v>409</v>
      </c>
      <c r="H135" s="238">
        <v>150</v>
      </c>
      <c r="I135" s="239"/>
      <c r="J135" s="240">
        <f>ROUND(I135*H135,2)</f>
        <v>0</v>
      </c>
      <c r="K135" s="236" t="s">
        <v>1327</v>
      </c>
      <c r="L135" s="45"/>
      <c r="M135" s="241" t="s">
        <v>1</v>
      </c>
      <c r="N135" s="242" t="s">
        <v>41</v>
      </c>
      <c r="O135" s="92"/>
      <c r="P135" s="226">
        <f>O135*H135</f>
        <v>0</v>
      </c>
      <c r="Q135" s="226">
        <v>0</v>
      </c>
      <c r="R135" s="226">
        <f>Q135*H135</f>
        <v>0</v>
      </c>
      <c r="S135" s="226">
        <v>0</v>
      </c>
      <c r="T135" s="227">
        <f>S135*H135</f>
        <v>0</v>
      </c>
      <c r="U135" s="39"/>
      <c r="V135" s="39"/>
      <c r="W135" s="39"/>
      <c r="X135" s="39"/>
      <c r="Y135" s="39"/>
      <c r="Z135" s="39"/>
      <c r="AA135" s="39"/>
      <c r="AB135" s="39"/>
      <c r="AC135" s="39"/>
      <c r="AD135" s="39"/>
      <c r="AE135" s="39"/>
      <c r="AR135" s="228" t="s">
        <v>415</v>
      </c>
      <c r="AT135" s="228" t="s">
        <v>443</v>
      </c>
      <c r="AU135" s="228" t="s">
        <v>76</v>
      </c>
      <c r="AY135" s="18" t="s">
        <v>414</v>
      </c>
      <c r="BE135" s="229">
        <f>IF(N135="základní",J135,0)</f>
        <v>0</v>
      </c>
      <c r="BF135" s="229">
        <f>IF(N135="snížená",J135,0)</f>
        <v>0</v>
      </c>
      <c r="BG135" s="229">
        <f>IF(N135="zákl. přenesená",J135,0)</f>
        <v>0</v>
      </c>
      <c r="BH135" s="229">
        <f>IF(N135="sníž. přenesená",J135,0)</f>
        <v>0</v>
      </c>
      <c r="BI135" s="229">
        <f>IF(N135="nulová",J135,0)</f>
        <v>0</v>
      </c>
      <c r="BJ135" s="18" t="s">
        <v>84</v>
      </c>
      <c r="BK135" s="229">
        <f>ROUND(I135*H135,2)</f>
        <v>0</v>
      </c>
      <c r="BL135" s="18" t="s">
        <v>415</v>
      </c>
      <c r="BM135" s="228" t="s">
        <v>1354</v>
      </c>
    </row>
    <row r="136" s="2" customFormat="1">
      <c r="A136" s="39"/>
      <c r="B136" s="40"/>
      <c r="C136" s="41"/>
      <c r="D136" s="230" t="s">
        <v>417</v>
      </c>
      <c r="E136" s="41"/>
      <c r="F136" s="231" t="s">
        <v>1353</v>
      </c>
      <c r="G136" s="41"/>
      <c r="H136" s="41"/>
      <c r="I136" s="156"/>
      <c r="J136" s="41"/>
      <c r="K136" s="41"/>
      <c r="L136" s="45"/>
      <c r="M136" s="232"/>
      <c r="N136" s="233"/>
      <c r="O136" s="92"/>
      <c r="P136" s="92"/>
      <c r="Q136" s="92"/>
      <c r="R136" s="92"/>
      <c r="S136" s="92"/>
      <c r="T136" s="93"/>
      <c r="U136" s="39"/>
      <c r="V136" s="39"/>
      <c r="W136" s="39"/>
      <c r="X136" s="39"/>
      <c r="Y136" s="39"/>
      <c r="Z136" s="39"/>
      <c r="AA136" s="39"/>
      <c r="AB136" s="39"/>
      <c r="AC136" s="39"/>
      <c r="AD136" s="39"/>
      <c r="AE136" s="39"/>
      <c r="AT136" s="18" t="s">
        <v>417</v>
      </c>
      <c r="AU136" s="18" t="s">
        <v>76</v>
      </c>
    </row>
    <row r="137" s="2" customFormat="1" ht="21.75" customHeight="1">
      <c r="A137" s="39"/>
      <c r="B137" s="40"/>
      <c r="C137" s="216" t="s">
        <v>76</v>
      </c>
      <c r="D137" s="216" t="s">
        <v>409</v>
      </c>
      <c r="E137" s="217" t="s">
        <v>1355</v>
      </c>
      <c r="F137" s="218" t="s">
        <v>1356</v>
      </c>
      <c r="G137" s="219" t="s">
        <v>409</v>
      </c>
      <c r="H137" s="220">
        <v>100</v>
      </c>
      <c r="I137" s="221"/>
      <c r="J137" s="222">
        <f>ROUND(I137*H137,2)</f>
        <v>0</v>
      </c>
      <c r="K137" s="218" t="s">
        <v>1327</v>
      </c>
      <c r="L137" s="223"/>
      <c r="M137" s="224" t="s">
        <v>1</v>
      </c>
      <c r="N137" s="225" t="s">
        <v>41</v>
      </c>
      <c r="O137" s="92"/>
      <c r="P137" s="226">
        <f>O137*H137</f>
        <v>0</v>
      </c>
      <c r="Q137" s="226">
        <v>0</v>
      </c>
      <c r="R137" s="226">
        <f>Q137*H137</f>
        <v>0</v>
      </c>
      <c r="S137" s="226">
        <v>0</v>
      </c>
      <c r="T137" s="227">
        <f>S137*H137</f>
        <v>0</v>
      </c>
      <c r="U137" s="39"/>
      <c r="V137" s="39"/>
      <c r="W137" s="39"/>
      <c r="X137" s="39"/>
      <c r="Y137" s="39"/>
      <c r="Z137" s="39"/>
      <c r="AA137" s="39"/>
      <c r="AB137" s="39"/>
      <c r="AC137" s="39"/>
      <c r="AD137" s="39"/>
      <c r="AE137" s="39"/>
      <c r="AR137" s="228" t="s">
        <v>413</v>
      </c>
      <c r="AT137" s="228" t="s">
        <v>409</v>
      </c>
      <c r="AU137" s="228" t="s">
        <v>76</v>
      </c>
      <c r="AY137" s="18" t="s">
        <v>414</v>
      </c>
      <c r="BE137" s="229">
        <f>IF(N137="základní",J137,0)</f>
        <v>0</v>
      </c>
      <c r="BF137" s="229">
        <f>IF(N137="snížená",J137,0)</f>
        <v>0</v>
      </c>
      <c r="BG137" s="229">
        <f>IF(N137="zákl. přenesená",J137,0)</f>
        <v>0</v>
      </c>
      <c r="BH137" s="229">
        <f>IF(N137="sníž. přenesená",J137,0)</f>
        <v>0</v>
      </c>
      <c r="BI137" s="229">
        <f>IF(N137="nulová",J137,0)</f>
        <v>0</v>
      </c>
      <c r="BJ137" s="18" t="s">
        <v>84</v>
      </c>
      <c r="BK137" s="229">
        <f>ROUND(I137*H137,2)</f>
        <v>0</v>
      </c>
      <c r="BL137" s="18" t="s">
        <v>415</v>
      </c>
      <c r="BM137" s="228" t="s">
        <v>1357</v>
      </c>
    </row>
    <row r="138" s="2" customFormat="1">
      <c r="A138" s="39"/>
      <c r="B138" s="40"/>
      <c r="C138" s="41"/>
      <c r="D138" s="230" t="s">
        <v>417</v>
      </c>
      <c r="E138" s="41"/>
      <c r="F138" s="231" t="s">
        <v>1356</v>
      </c>
      <c r="G138" s="41"/>
      <c r="H138" s="41"/>
      <c r="I138" s="156"/>
      <c r="J138" s="41"/>
      <c r="K138" s="41"/>
      <c r="L138" s="45"/>
      <c r="M138" s="232"/>
      <c r="N138" s="233"/>
      <c r="O138" s="92"/>
      <c r="P138" s="92"/>
      <c r="Q138" s="92"/>
      <c r="R138" s="92"/>
      <c r="S138" s="92"/>
      <c r="T138" s="93"/>
      <c r="U138" s="39"/>
      <c r="V138" s="39"/>
      <c r="W138" s="39"/>
      <c r="X138" s="39"/>
      <c r="Y138" s="39"/>
      <c r="Z138" s="39"/>
      <c r="AA138" s="39"/>
      <c r="AB138" s="39"/>
      <c r="AC138" s="39"/>
      <c r="AD138" s="39"/>
      <c r="AE138" s="39"/>
      <c r="AT138" s="18" t="s">
        <v>417</v>
      </c>
      <c r="AU138" s="18" t="s">
        <v>76</v>
      </c>
    </row>
    <row r="139" s="2" customFormat="1" ht="21.75" customHeight="1">
      <c r="A139" s="39"/>
      <c r="B139" s="40"/>
      <c r="C139" s="234" t="s">
        <v>76</v>
      </c>
      <c r="D139" s="234" t="s">
        <v>443</v>
      </c>
      <c r="E139" s="235" t="s">
        <v>1358</v>
      </c>
      <c r="F139" s="236" t="s">
        <v>1359</v>
      </c>
      <c r="G139" s="237" t="s">
        <v>409</v>
      </c>
      <c r="H139" s="238">
        <v>100</v>
      </c>
      <c r="I139" s="239"/>
      <c r="J139" s="240">
        <f>ROUND(I139*H139,2)</f>
        <v>0</v>
      </c>
      <c r="K139" s="236" t="s">
        <v>1327</v>
      </c>
      <c r="L139" s="45"/>
      <c r="M139" s="241" t="s">
        <v>1</v>
      </c>
      <c r="N139" s="242" t="s">
        <v>41</v>
      </c>
      <c r="O139" s="92"/>
      <c r="P139" s="226">
        <f>O139*H139</f>
        <v>0</v>
      </c>
      <c r="Q139" s="226">
        <v>0</v>
      </c>
      <c r="R139" s="226">
        <f>Q139*H139</f>
        <v>0</v>
      </c>
      <c r="S139" s="226">
        <v>0</v>
      </c>
      <c r="T139" s="227">
        <f>S139*H139</f>
        <v>0</v>
      </c>
      <c r="U139" s="39"/>
      <c r="V139" s="39"/>
      <c r="W139" s="39"/>
      <c r="X139" s="39"/>
      <c r="Y139" s="39"/>
      <c r="Z139" s="39"/>
      <c r="AA139" s="39"/>
      <c r="AB139" s="39"/>
      <c r="AC139" s="39"/>
      <c r="AD139" s="39"/>
      <c r="AE139" s="39"/>
      <c r="AR139" s="228" t="s">
        <v>415</v>
      </c>
      <c r="AT139" s="228" t="s">
        <v>443</v>
      </c>
      <c r="AU139" s="228" t="s">
        <v>76</v>
      </c>
      <c r="AY139" s="18" t="s">
        <v>414</v>
      </c>
      <c r="BE139" s="229">
        <f>IF(N139="základní",J139,0)</f>
        <v>0</v>
      </c>
      <c r="BF139" s="229">
        <f>IF(N139="snížená",J139,0)</f>
        <v>0</v>
      </c>
      <c r="BG139" s="229">
        <f>IF(N139="zákl. přenesená",J139,0)</f>
        <v>0</v>
      </c>
      <c r="BH139" s="229">
        <f>IF(N139="sníž. přenesená",J139,0)</f>
        <v>0</v>
      </c>
      <c r="BI139" s="229">
        <f>IF(N139="nulová",J139,0)</f>
        <v>0</v>
      </c>
      <c r="BJ139" s="18" t="s">
        <v>84</v>
      </c>
      <c r="BK139" s="229">
        <f>ROUND(I139*H139,2)</f>
        <v>0</v>
      </c>
      <c r="BL139" s="18" t="s">
        <v>415</v>
      </c>
      <c r="BM139" s="228" t="s">
        <v>1360</v>
      </c>
    </row>
    <row r="140" s="2" customFormat="1">
      <c r="A140" s="39"/>
      <c r="B140" s="40"/>
      <c r="C140" s="41"/>
      <c r="D140" s="230" t="s">
        <v>417</v>
      </c>
      <c r="E140" s="41"/>
      <c r="F140" s="231" t="s">
        <v>1359</v>
      </c>
      <c r="G140" s="41"/>
      <c r="H140" s="41"/>
      <c r="I140" s="156"/>
      <c r="J140" s="41"/>
      <c r="K140" s="41"/>
      <c r="L140" s="45"/>
      <c r="M140" s="232"/>
      <c r="N140" s="233"/>
      <c r="O140" s="92"/>
      <c r="P140" s="92"/>
      <c r="Q140" s="92"/>
      <c r="R140" s="92"/>
      <c r="S140" s="92"/>
      <c r="T140" s="93"/>
      <c r="U140" s="39"/>
      <c r="V140" s="39"/>
      <c r="W140" s="39"/>
      <c r="X140" s="39"/>
      <c r="Y140" s="39"/>
      <c r="Z140" s="39"/>
      <c r="AA140" s="39"/>
      <c r="AB140" s="39"/>
      <c r="AC140" s="39"/>
      <c r="AD140" s="39"/>
      <c r="AE140" s="39"/>
      <c r="AT140" s="18" t="s">
        <v>417</v>
      </c>
      <c r="AU140" s="18" t="s">
        <v>76</v>
      </c>
    </row>
    <row r="141" s="2" customFormat="1" ht="55.5" customHeight="1">
      <c r="A141" s="39"/>
      <c r="B141" s="40"/>
      <c r="C141" s="234" t="s">
        <v>76</v>
      </c>
      <c r="D141" s="234" t="s">
        <v>443</v>
      </c>
      <c r="E141" s="235" t="s">
        <v>1361</v>
      </c>
      <c r="F141" s="236" t="s">
        <v>1362</v>
      </c>
      <c r="G141" s="237" t="s">
        <v>412</v>
      </c>
      <c r="H141" s="238">
        <v>12</v>
      </c>
      <c r="I141" s="239"/>
      <c r="J141" s="240">
        <f>ROUND(I141*H141,2)</f>
        <v>0</v>
      </c>
      <c r="K141" s="236" t="s">
        <v>1327</v>
      </c>
      <c r="L141" s="45"/>
      <c r="M141" s="241" t="s">
        <v>1</v>
      </c>
      <c r="N141" s="242" t="s">
        <v>41</v>
      </c>
      <c r="O141" s="92"/>
      <c r="P141" s="226">
        <f>O141*H141</f>
        <v>0</v>
      </c>
      <c r="Q141" s="226">
        <v>0</v>
      </c>
      <c r="R141" s="226">
        <f>Q141*H141</f>
        <v>0</v>
      </c>
      <c r="S141" s="226">
        <v>0</v>
      </c>
      <c r="T141" s="227">
        <f>S141*H141</f>
        <v>0</v>
      </c>
      <c r="U141" s="39"/>
      <c r="V141" s="39"/>
      <c r="W141" s="39"/>
      <c r="X141" s="39"/>
      <c r="Y141" s="39"/>
      <c r="Z141" s="39"/>
      <c r="AA141" s="39"/>
      <c r="AB141" s="39"/>
      <c r="AC141" s="39"/>
      <c r="AD141" s="39"/>
      <c r="AE141" s="39"/>
      <c r="AR141" s="228" t="s">
        <v>415</v>
      </c>
      <c r="AT141" s="228" t="s">
        <v>443</v>
      </c>
      <c r="AU141" s="228" t="s">
        <v>76</v>
      </c>
      <c r="AY141" s="18" t="s">
        <v>414</v>
      </c>
      <c r="BE141" s="229">
        <f>IF(N141="základní",J141,0)</f>
        <v>0</v>
      </c>
      <c r="BF141" s="229">
        <f>IF(N141="snížená",J141,0)</f>
        <v>0</v>
      </c>
      <c r="BG141" s="229">
        <f>IF(N141="zákl. přenesená",J141,0)</f>
        <v>0</v>
      </c>
      <c r="BH141" s="229">
        <f>IF(N141="sníž. přenesená",J141,0)</f>
        <v>0</v>
      </c>
      <c r="BI141" s="229">
        <f>IF(N141="nulová",J141,0)</f>
        <v>0</v>
      </c>
      <c r="BJ141" s="18" t="s">
        <v>84</v>
      </c>
      <c r="BK141" s="229">
        <f>ROUND(I141*H141,2)</f>
        <v>0</v>
      </c>
      <c r="BL141" s="18" t="s">
        <v>415</v>
      </c>
      <c r="BM141" s="228" t="s">
        <v>1363</v>
      </c>
    </row>
    <row r="142" s="2" customFormat="1">
      <c r="A142" s="39"/>
      <c r="B142" s="40"/>
      <c r="C142" s="41"/>
      <c r="D142" s="230" t="s">
        <v>417</v>
      </c>
      <c r="E142" s="41"/>
      <c r="F142" s="231" t="s">
        <v>1364</v>
      </c>
      <c r="G142" s="41"/>
      <c r="H142" s="41"/>
      <c r="I142" s="156"/>
      <c r="J142" s="41"/>
      <c r="K142" s="41"/>
      <c r="L142" s="45"/>
      <c r="M142" s="232"/>
      <c r="N142" s="233"/>
      <c r="O142" s="92"/>
      <c r="P142" s="92"/>
      <c r="Q142" s="92"/>
      <c r="R142" s="92"/>
      <c r="S142" s="92"/>
      <c r="T142" s="93"/>
      <c r="U142" s="39"/>
      <c r="V142" s="39"/>
      <c r="W142" s="39"/>
      <c r="X142" s="39"/>
      <c r="Y142" s="39"/>
      <c r="Z142" s="39"/>
      <c r="AA142" s="39"/>
      <c r="AB142" s="39"/>
      <c r="AC142" s="39"/>
      <c r="AD142" s="39"/>
      <c r="AE142" s="39"/>
      <c r="AT142" s="18" t="s">
        <v>417</v>
      </c>
      <c r="AU142" s="18" t="s">
        <v>76</v>
      </c>
    </row>
    <row r="143" s="2" customFormat="1" ht="16.5" customHeight="1">
      <c r="A143" s="39"/>
      <c r="B143" s="40"/>
      <c r="C143" s="216" t="s">
        <v>76</v>
      </c>
      <c r="D143" s="216" t="s">
        <v>409</v>
      </c>
      <c r="E143" s="217" t="s">
        <v>1365</v>
      </c>
      <c r="F143" s="218" t="s">
        <v>1366</v>
      </c>
      <c r="G143" s="219" t="s">
        <v>1367</v>
      </c>
      <c r="H143" s="220">
        <v>1</v>
      </c>
      <c r="I143" s="221"/>
      <c r="J143" s="222">
        <f>ROUND(I143*H143,2)</f>
        <v>0</v>
      </c>
      <c r="K143" s="218" t="s">
        <v>1327</v>
      </c>
      <c r="L143" s="223"/>
      <c r="M143" s="224" t="s">
        <v>1</v>
      </c>
      <c r="N143" s="225" t="s">
        <v>41</v>
      </c>
      <c r="O143" s="92"/>
      <c r="P143" s="226">
        <f>O143*H143</f>
        <v>0</v>
      </c>
      <c r="Q143" s="226">
        <v>0</v>
      </c>
      <c r="R143" s="226">
        <f>Q143*H143</f>
        <v>0</v>
      </c>
      <c r="S143" s="226">
        <v>0</v>
      </c>
      <c r="T143" s="227">
        <f>S143*H143</f>
        <v>0</v>
      </c>
      <c r="U143" s="39"/>
      <c r="V143" s="39"/>
      <c r="W143" s="39"/>
      <c r="X143" s="39"/>
      <c r="Y143" s="39"/>
      <c r="Z143" s="39"/>
      <c r="AA143" s="39"/>
      <c r="AB143" s="39"/>
      <c r="AC143" s="39"/>
      <c r="AD143" s="39"/>
      <c r="AE143" s="39"/>
      <c r="AR143" s="228" t="s">
        <v>413</v>
      </c>
      <c r="AT143" s="228" t="s">
        <v>409</v>
      </c>
      <c r="AU143" s="228" t="s">
        <v>76</v>
      </c>
      <c r="AY143" s="18" t="s">
        <v>414</v>
      </c>
      <c r="BE143" s="229">
        <f>IF(N143="základní",J143,0)</f>
        <v>0</v>
      </c>
      <c r="BF143" s="229">
        <f>IF(N143="snížená",J143,0)</f>
        <v>0</v>
      </c>
      <c r="BG143" s="229">
        <f>IF(N143="zákl. přenesená",J143,0)</f>
        <v>0</v>
      </c>
      <c r="BH143" s="229">
        <f>IF(N143="sníž. přenesená",J143,0)</f>
        <v>0</v>
      </c>
      <c r="BI143" s="229">
        <f>IF(N143="nulová",J143,0)</f>
        <v>0</v>
      </c>
      <c r="BJ143" s="18" t="s">
        <v>84</v>
      </c>
      <c r="BK143" s="229">
        <f>ROUND(I143*H143,2)</f>
        <v>0</v>
      </c>
      <c r="BL143" s="18" t="s">
        <v>415</v>
      </c>
      <c r="BM143" s="228" t="s">
        <v>1368</v>
      </c>
    </row>
    <row r="144" s="2" customFormat="1">
      <c r="A144" s="39"/>
      <c r="B144" s="40"/>
      <c r="C144" s="41"/>
      <c r="D144" s="230" t="s">
        <v>417</v>
      </c>
      <c r="E144" s="41"/>
      <c r="F144" s="231" t="s">
        <v>1366</v>
      </c>
      <c r="G144" s="41"/>
      <c r="H144" s="41"/>
      <c r="I144" s="156"/>
      <c r="J144" s="41"/>
      <c r="K144" s="41"/>
      <c r="L144" s="45"/>
      <c r="M144" s="232"/>
      <c r="N144" s="233"/>
      <c r="O144" s="92"/>
      <c r="P144" s="92"/>
      <c r="Q144" s="92"/>
      <c r="R144" s="92"/>
      <c r="S144" s="92"/>
      <c r="T144" s="93"/>
      <c r="U144" s="39"/>
      <c r="V144" s="39"/>
      <c r="W144" s="39"/>
      <c r="X144" s="39"/>
      <c r="Y144" s="39"/>
      <c r="Z144" s="39"/>
      <c r="AA144" s="39"/>
      <c r="AB144" s="39"/>
      <c r="AC144" s="39"/>
      <c r="AD144" s="39"/>
      <c r="AE144" s="39"/>
      <c r="AT144" s="18" t="s">
        <v>417</v>
      </c>
      <c r="AU144" s="18" t="s">
        <v>76</v>
      </c>
    </row>
    <row r="145" s="2" customFormat="1" ht="16.5" customHeight="1">
      <c r="A145" s="39"/>
      <c r="B145" s="40"/>
      <c r="C145" s="234" t="s">
        <v>76</v>
      </c>
      <c r="D145" s="234" t="s">
        <v>443</v>
      </c>
      <c r="E145" s="235" t="s">
        <v>1369</v>
      </c>
      <c r="F145" s="236" t="s">
        <v>1370</v>
      </c>
      <c r="G145" s="237" t="s">
        <v>412</v>
      </c>
      <c r="H145" s="238">
        <v>12</v>
      </c>
      <c r="I145" s="239"/>
      <c r="J145" s="240">
        <f>ROUND(I145*H145,2)</f>
        <v>0</v>
      </c>
      <c r="K145" s="236" t="s">
        <v>1327</v>
      </c>
      <c r="L145" s="45"/>
      <c r="M145" s="241" t="s">
        <v>1</v>
      </c>
      <c r="N145" s="242" t="s">
        <v>41</v>
      </c>
      <c r="O145" s="92"/>
      <c r="P145" s="226">
        <f>O145*H145</f>
        <v>0</v>
      </c>
      <c r="Q145" s="226">
        <v>0</v>
      </c>
      <c r="R145" s="226">
        <f>Q145*H145</f>
        <v>0</v>
      </c>
      <c r="S145" s="226">
        <v>0</v>
      </c>
      <c r="T145" s="227">
        <f>S145*H145</f>
        <v>0</v>
      </c>
      <c r="U145" s="39"/>
      <c r="V145" s="39"/>
      <c r="W145" s="39"/>
      <c r="X145" s="39"/>
      <c r="Y145" s="39"/>
      <c r="Z145" s="39"/>
      <c r="AA145" s="39"/>
      <c r="AB145" s="39"/>
      <c r="AC145" s="39"/>
      <c r="AD145" s="39"/>
      <c r="AE145" s="39"/>
      <c r="AR145" s="228" t="s">
        <v>415</v>
      </c>
      <c r="AT145" s="228" t="s">
        <v>443</v>
      </c>
      <c r="AU145" s="228" t="s">
        <v>76</v>
      </c>
      <c r="AY145" s="18" t="s">
        <v>414</v>
      </c>
      <c r="BE145" s="229">
        <f>IF(N145="základní",J145,0)</f>
        <v>0</v>
      </c>
      <c r="BF145" s="229">
        <f>IF(N145="snížená",J145,0)</f>
        <v>0</v>
      </c>
      <c r="BG145" s="229">
        <f>IF(N145="zákl. přenesená",J145,0)</f>
        <v>0</v>
      </c>
      <c r="BH145" s="229">
        <f>IF(N145="sníž. přenesená",J145,0)</f>
        <v>0</v>
      </c>
      <c r="BI145" s="229">
        <f>IF(N145="nulová",J145,0)</f>
        <v>0</v>
      </c>
      <c r="BJ145" s="18" t="s">
        <v>84</v>
      </c>
      <c r="BK145" s="229">
        <f>ROUND(I145*H145,2)</f>
        <v>0</v>
      </c>
      <c r="BL145" s="18" t="s">
        <v>415</v>
      </c>
      <c r="BM145" s="228" t="s">
        <v>1371</v>
      </c>
    </row>
    <row r="146" s="2" customFormat="1">
      <c r="A146" s="39"/>
      <c r="B146" s="40"/>
      <c r="C146" s="41"/>
      <c r="D146" s="230" t="s">
        <v>417</v>
      </c>
      <c r="E146" s="41"/>
      <c r="F146" s="231" t="s">
        <v>1370</v>
      </c>
      <c r="G146" s="41"/>
      <c r="H146" s="41"/>
      <c r="I146" s="156"/>
      <c r="J146" s="41"/>
      <c r="K146" s="41"/>
      <c r="L146" s="45"/>
      <c r="M146" s="232"/>
      <c r="N146" s="233"/>
      <c r="O146" s="92"/>
      <c r="P146" s="92"/>
      <c r="Q146" s="92"/>
      <c r="R146" s="92"/>
      <c r="S146" s="92"/>
      <c r="T146" s="93"/>
      <c r="U146" s="39"/>
      <c r="V146" s="39"/>
      <c r="W146" s="39"/>
      <c r="X146" s="39"/>
      <c r="Y146" s="39"/>
      <c r="Z146" s="39"/>
      <c r="AA146" s="39"/>
      <c r="AB146" s="39"/>
      <c r="AC146" s="39"/>
      <c r="AD146" s="39"/>
      <c r="AE146" s="39"/>
      <c r="AT146" s="18" t="s">
        <v>417</v>
      </c>
      <c r="AU146" s="18" t="s">
        <v>76</v>
      </c>
    </row>
    <row r="147" s="2" customFormat="1" ht="44.25" customHeight="1">
      <c r="A147" s="39"/>
      <c r="B147" s="40"/>
      <c r="C147" s="234" t="s">
        <v>76</v>
      </c>
      <c r="D147" s="234" t="s">
        <v>443</v>
      </c>
      <c r="E147" s="235" t="s">
        <v>1372</v>
      </c>
      <c r="F147" s="236" t="s">
        <v>1373</v>
      </c>
      <c r="G147" s="237" t="s">
        <v>412</v>
      </c>
      <c r="H147" s="238">
        <v>5</v>
      </c>
      <c r="I147" s="239"/>
      <c r="J147" s="240">
        <f>ROUND(I147*H147,2)</f>
        <v>0</v>
      </c>
      <c r="K147" s="236" t="s">
        <v>1327</v>
      </c>
      <c r="L147" s="45"/>
      <c r="M147" s="241" t="s">
        <v>1</v>
      </c>
      <c r="N147" s="242" t="s">
        <v>41</v>
      </c>
      <c r="O147" s="92"/>
      <c r="P147" s="226">
        <f>O147*H147</f>
        <v>0</v>
      </c>
      <c r="Q147" s="226">
        <v>0</v>
      </c>
      <c r="R147" s="226">
        <f>Q147*H147</f>
        <v>0</v>
      </c>
      <c r="S147" s="226">
        <v>0</v>
      </c>
      <c r="T147" s="227">
        <f>S147*H147</f>
        <v>0</v>
      </c>
      <c r="U147" s="39"/>
      <c r="V147" s="39"/>
      <c r="W147" s="39"/>
      <c r="X147" s="39"/>
      <c r="Y147" s="39"/>
      <c r="Z147" s="39"/>
      <c r="AA147" s="39"/>
      <c r="AB147" s="39"/>
      <c r="AC147" s="39"/>
      <c r="AD147" s="39"/>
      <c r="AE147" s="39"/>
      <c r="AR147" s="228" t="s">
        <v>415</v>
      </c>
      <c r="AT147" s="228" t="s">
        <v>443</v>
      </c>
      <c r="AU147" s="228" t="s">
        <v>76</v>
      </c>
      <c r="AY147" s="18" t="s">
        <v>414</v>
      </c>
      <c r="BE147" s="229">
        <f>IF(N147="základní",J147,0)</f>
        <v>0</v>
      </c>
      <c r="BF147" s="229">
        <f>IF(N147="snížená",J147,0)</f>
        <v>0</v>
      </c>
      <c r="BG147" s="229">
        <f>IF(N147="zákl. přenesená",J147,0)</f>
        <v>0</v>
      </c>
      <c r="BH147" s="229">
        <f>IF(N147="sníž. přenesená",J147,0)</f>
        <v>0</v>
      </c>
      <c r="BI147" s="229">
        <f>IF(N147="nulová",J147,0)</f>
        <v>0</v>
      </c>
      <c r="BJ147" s="18" t="s">
        <v>84</v>
      </c>
      <c r="BK147" s="229">
        <f>ROUND(I147*H147,2)</f>
        <v>0</v>
      </c>
      <c r="BL147" s="18" t="s">
        <v>415</v>
      </c>
      <c r="BM147" s="228" t="s">
        <v>1374</v>
      </c>
    </row>
    <row r="148" s="2" customFormat="1">
      <c r="A148" s="39"/>
      <c r="B148" s="40"/>
      <c r="C148" s="41"/>
      <c r="D148" s="230" t="s">
        <v>417</v>
      </c>
      <c r="E148" s="41"/>
      <c r="F148" s="231" t="s">
        <v>1373</v>
      </c>
      <c r="G148" s="41"/>
      <c r="H148" s="41"/>
      <c r="I148" s="156"/>
      <c r="J148" s="41"/>
      <c r="K148" s="41"/>
      <c r="L148" s="45"/>
      <c r="M148" s="232"/>
      <c r="N148" s="233"/>
      <c r="O148" s="92"/>
      <c r="P148" s="92"/>
      <c r="Q148" s="92"/>
      <c r="R148" s="92"/>
      <c r="S148" s="92"/>
      <c r="T148" s="93"/>
      <c r="U148" s="39"/>
      <c r="V148" s="39"/>
      <c r="W148" s="39"/>
      <c r="X148" s="39"/>
      <c r="Y148" s="39"/>
      <c r="Z148" s="39"/>
      <c r="AA148" s="39"/>
      <c r="AB148" s="39"/>
      <c r="AC148" s="39"/>
      <c r="AD148" s="39"/>
      <c r="AE148" s="39"/>
      <c r="AT148" s="18" t="s">
        <v>417</v>
      </c>
      <c r="AU148" s="18" t="s">
        <v>76</v>
      </c>
    </row>
    <row r="149" s="2" customFormat="1" ht="33" customHeight="1">
      <c r="A149" s="39"/>
      <c r="B149" s="40"/>
      <c r="C149" s="216" t="s">
        <v>76</v>
      </c>
      <c r="D149" s="216" t="s">
        <v>409</v>
      </c>
      <c r="E149" s="217" t="s">
        <v>1375</v>
      </c>
      <c r="F149" s="218" t="s">
        <v>1376</v>
      </c>
      <c r="G149" s="219" t="s">
        <v>412</v>
      </c>
      <c r="H149" s="220">
        <v>1</v>
      </c>
      <c r="I149" s="221"/>
      <c r="J149" s="222">
        <f>ROUND(I149*H149,2)</f>
        <v>0</v>
      </c>
      <c r="K149" s="218" t="s">
        <v>1327</v>
      </c>
      <c r="L149" s="223"/>
      <c r="M149" s="224" t="s">
        <v>1</v>
      </c>
      <c r="N149" s="225" t="s">
        <v>41</v>
      </c>
      <c r="O149" s="92"/>
      <c r="P149" s="226">
        <f>O149*H149</f>
        <v>0</v>
      </c>
      <c r="Q149" s="226">
        <v>0</v>
      </c>
      <c r="R149" s="226">
        <f>Q149*H149</f>
        <v>0</v>
      </c>
      <c r="S149" s="226">
        <v>0</v>
      </c>
      <c r="T149" s="227">
        <f>S149*H149</f>
        <v>0</v>
      </c>
      <c r="U149" s="39"/>
      <c r="V149" s="39"/>
      <c r="W149" s="39"/>
      <c r="X149" s="39"/>
      <c r="Y149" s="39"/>
      <c r="Z149" s="39"/>
      <c r="AA149" s="39"/>
      <c r="AB149" s="39"/>
      <c r="AC149" s="39"/>
      <c r="AD149" s="39"/>
      <c r="AE149" s="39"/>
      <c r="AR149" s="228" t="s">
        <v>413</v>
      </c>
      <c r="AT149" s="228" t="s">
        <v>409</v>
      </c>
      <c r="AU149" s="228" t="s">
        <v>76</v>
      </c>
      <c r="AY149" s="18" t="s">
        <v>414</v>
      </c>
      <c r="BE149" s="229">
        <f>IF(N149="základní",J149,0)</f>
        <v>0</v>
      </c>
      <c r="BF149" s="229">
        <f>IF(N149="snížená",J149,0)</f>
        <v>0</v>
      </c>
      <c r="BG149" s="229">
        <f>IF(N149="zákl. přenesená",J149,0)</f>
        <v>0</v>
      </c>
      <c r="BH149" s="229">
        <f>IF(N149="sníž. přenesená",J149,0)</f>
        <v>0</v>
      </c>
      <c r="BI149" s="229">
        <f>IF(N149="nulová",J149,0)</f>
        <v>0</v>
      </c>
      <c r="BJ149" s="18" t="s">
        <v>84</v>
      </c>
      <c r="BK149" s="229">
        <f>ROUND(I149*H149,2)</f>
        <v>0</v>
      </c>
      <c r="BL149" s="18" t="s">
        <v>415</v>
      </c>
      <c r="BM149" s="228" t="s">
        <v>1377</v>
      </c>
    </row>
    <row r="150" s="2" customFormat="1">
      <c r="A150" s="39"/>
      <c r="B150" s="40"/>
      <c r="C150" s="41"/>
      <c r="D150" s="230" t="s">
        <v>417</v>
      </c>
      <c r="E150" s="41"/>
      <c r="F150" s="231" t="s">
        <v>1376</v>
      </c>
      <c r="G150" s="41"/>
      <c r="H150" s="41"/>
      <c r="I150" s="156"/>
      <c r="J150" s="41"/>
      <c r="K150" s="41"/>
      <c r="L150" s="45"/>
      <c r="M150" s="232"/>
      <c r="N150" s="233"/>
      <c r="O150" s="92"/>
      <c r="P150" s="92"/>
      <c r="Q150" s="92"/>
      <c r="R150" s="92"/>
      <c r="S150" s="92"/>
      <c r="T150" s="93"/>
      <c r="U150" s="39"/>
      <c r="V150" s="39"/>
      <c r="W150" s="39"/>
      <c r="X150" s="39"/>
      <c r="Y150" s="39"/>
      <c r="Z150" s="39"/>
      <c r="AA150" s="39"/>
      <c r="AB150" s="39"/>
      <c r="AC150" s="39"/>
      <c r="AD150" s="39"/>
      <c r="AE150" s="39"/>
      <c r="AT150" s="18" t="s">
        <v>417</v>
      </c>
      <c r="AU150" s="18" t="s">
        <v>76</v>
      </c>
    </row>
    <row r="151" s="2" customFormat="1" ht="33" customHeight="1">
      <c r="A151" s="39"/>
      <c r="B151" s="40"/>
      <c r="C151" s="234" t="s">
        <v>76</v>
      </c>
      <c r="D151" s="234" t="s">
        <v>443</v>
      </c>
      <c r="E151" s="235" t="s">
        <v>1378</v>
      </c>
      <c r="F151" s="236" t="s">
        <v>1379</v>
      </c>
      <c r="G151" s="237" t="s">
        <v>412</v>
      </c>
      <c r="H151" s="238">
        <v>1</v>
      </c>
      <c r="I151" s="239"/>
      <c r="J151" s="240">
        <f>ROUND(I151*H151,2)</f>
        <v>0</v>
      </c>
      <c r="K151" s="236" t="s">
        <v>1327</v>
      </c>
      <c r="L151" s="45"/>
      <c r="M151" s="241" t="s">
        <v>1</v>
      </c>
      <c r="N151" s="242" t="s">
        <v>41</v>
      </c>
      <c r="O151" s="92"/>
      <c r="P151" s="226">
        <f>O151*H151</f>
        <v>0</v>
      </c>
      <c r="Q151" s="226">
        <v>0</v>
      </c>
      <c r="R151" s="226">
        <f>Q151*H151</f>
        <v>0</v>
      </c>
      <c r="S151" s="226">
        <v>0</v>
      </c>
      <c r="T151" s="227">
        <f>S151*H151</f>
        <v>0</v>
      </c>
      <c r="U151" s="39"/>
      <c r="V151" s="39"/>
      <c r="W151" s="39"/>
      <c r="X151" s="39"/>
      <c r="Y151" s="39"/>
      <c r="Z151" s="39"/>
      <c r="AA151" s="39"/>
      <c r="AB151" s="39"/>
      <c r="AC151" s="39"/>
      <c r="AD151" s="39"/>
      <c r="AE151" s="39"/>
      <c r="AR151" s="228" t="s">
        <v>415</v>
      </c>
      <c r="AT151" s="228" t="s">
        <v>443</v>
      </c>
      <c r="AU151" s="228" t="s">
        <v>76</v>
      </c>
      <c r="AY151" s="18" t="s">
        <v>414</v>
      </c>
      <c r="BE151" s="229">
        <f>IF(N151="základní",J151,0)</f>
        <v>0</v>
      </c>
      <c r="BF151" s="229">
        <f>IF(N151="snížená",J151,0)</f>
        <v>0</v>
      </c>
      <c r="BG151" s="229">
        <f>IF(N151="zákl. přenesená",J151,0)</f>
        <v>0</v>
      </c>
      <c r="BH151" s="229">
        <f>IF(N151="sníž. přenesená",J151,0)</f>
        <v>0</v>
      </c>
      <c r="BI151" s="229">
        <f>IF(N151="nulová",J151,0)</f>
        <v>0</v>
      </c>
      <c r="BJ151" s="18" t="s">
        <v>84</v>
      </c>
      <c r="BK151" s="229">
        <f>ROUND(I151*H151,2)</f>
        <v>0</v>
      </c>
      <c r="BL151" s="18" t="s">
        <v>415</v>
      </c>
      <c r="BM151" s="228" t="s">
        <v>1380</v>
      </c>
    </row>
    <row r="152" s="2" customFormat="1">
      <c r="A152" s="39"/>
      <c r="B152" s="40"/>
      <c r="C152" s="41"/>
      <c r="D152" s="230" t="s">
        <v>417</v>
      </c>
      <c r="E152" s="41"/>
      <c r="F152" s="231" t="s">
        <v>1379</v>
      </c>
      <c r="G152" s="41"/>
      <c r="H152" s="41"/>
      <c r="I152" s="156"/>
      <c r="J152" s="41"/>
      <c r="K152" s="41"/>
      <c r="L152" s="45"/>
      <c r="M152" s="232"/>
      <c r="N152" s="233"/>
      <c r="O152" s="92"/>
      <c r="P152" s="92"/>
      <c r="Q152" s="92"/>
      <c r="R152" s="92"/>
      <c r="S152" s="92"/>
      <c r="T152" s="93"/>
      <c r="U152" s="39"/>
      <c r="V152" s="39"/>
      <c r="W152" s="39"/>
      <c r="X152" s="39"/>
      <c r="Y152" s="39"/>
      <c r="Z152" s="39"/>
      <c r="AA152" s="39"/>
      <c r="AB152" s="39"/>
      <c r="AC152" s="39"/>
      <c r="AD152" s="39"/>
      <c r="AE152" s="39"/>
      <c r="AT152" s="18" t="s">
        <v>417</v>
      </c>
      <c r="AU152" s="18" t="s">
        <v>76</v>
      </c>
    </row>
    <row r="153" s="2" customFormat="1" ht="33" customHeight="1">
      <c r="A153" s="39"/>
      <c r="B153" s="40"/>
      <c r="C153" s="216" t="s">
        <v>76</v>
      </c>
      <c r="D153" s="216" t="s">
        <v>409</v>
      </c>
      <c r="E153" s="217" t="s">
        <v>1381</v>
      </c>
      <c r="F153" s="218" t="s">
        <v>1382</v>
      </c>
      <c r="G153" s="219" t="s">
        <v>412</v>
      </c>
      <c r="H153" s="220">
        <v>1</v>
      </c>
      <c r="I153" s="221"/>
      <c r="J153" s="222">
        <f>ROUND(I153*H153,2)</f>
        <v>0</v>
      </c>
      <c r="K153" s="218" t="s">
        <v>1327</v>
      </c>
      <c r="L153" s="223"/>
      <c r="M153" s="224" t="s">
        <v>1</v>
      </c>
      <c r="N153" s="225" t="s">
        <v>41</v>
      </c>
      <c r="O153" s="92"/>
      <c r="P153" s="226">
        <f>O153*H153</f>
        <v>0</v>
      </c>
      <c r="Q153" s="226">
        <v>0</v>
      </c>
      <c r="R153" s="226">
        <f>Q153*H153</f>
        <v>0</v>
      </c>
      <c r="S153" s="226">
        <v>0</v>
      </c>
      <c r="T153" s="227">
        <f>S153*H153</f>
        <v>0</v>
      </c>
      <c r="U153" s="39"/>
      <c r="V153" s="39"/>
      <c r="W153" s="39"/>
      <c r="X153" s="39"/>
      <c r="Y153" s="39"/>
      <c r="Z153" s="39"/>
      <c r="AA153" s="39"/>
      <c r="AB153" s="39"/>
      <c r="AC153" s="39"/>
      <c r="AD153" s="39"/>
      <c r="AE153" s="39"/>
      <c r="AR153" s="228" t="s">
        <v>413</v>
      </c>
      <c r="AT153" s="228" t="s">
        <v>409</v>
      </c>
      <c r="AU153" s="228" t="s">
        <v>76</v>
      </c>
      <c r="AY153" s="18" t="s">
        <v>414</v>
      </c>
      <c r="BE153" s="229">
        <f>IF(N153="základní",J153,0)</f>
        <v>0</v>
      </c>
      <c r="BF153" s="229">
        <f>IF(N153="snížená",J153,0)</f>
        <v>0</v>
      </c>
      <c r="BG153" s="229">
        <f>IF(N153="zákl. přenesená",J153,0)</f>
        <v>0</v>
      </c>
      <c r="BH153" s="229">
        <f>IF(N153="sníž. přenesená",J153,0)</f>
        <v>0</v>
      </c>
      <c r="BI153" s="229">
        <f>IF(N153="nulová",J153,0)</f>
        <v>0</v>
      </c>
      <c r="BJ153" s="18" t="s">
        <v>84</v>
      </c>
      <c r="BK153" s="229">
        <f>ROUND(I153*H153,2)</f>
        <v>0</v>
      </c>
      <c r="BL153" s="18" t="s">
        <v>415</v>
      </c>
      <c r="BM153" s="228" t="s">
        <v>1383</v>
      </c>
    </row>
    <row r="154" s="2" customFormat="1">
      <c r="A154" s="39"/>
      <c r="B154" s="40"/>
      <c r="C154" s="41"/>
      <c r="D154" s="230" t="s">
        <v>417</v>
      </c>
      <c r="E154" s="41"/>
      <c r="F154" s="231" t="s">
        <v>1382</v>
      </c>
      <c r="G154" s="41"/>
      <c r="H154" s="41"/>
      <c r="I154" s="156"/>
      <c r="J154" s="41"/>
      <c r="K154" s="41"/>
      <c r="L154" s="45"/>
      <c r="M154" s="232"/>
      <c r="N154" s="233"/>
      <c r="O154" s="92"/>
      <c r="P154" s="92"/>
      <c r="Q154" s="92"/>
      <c r="R154" s="92"/>
      <c r="S154" s="92"/>
      <c r="T154" s="93"/>
      <c r="U154" s="39"/>
      <c r="V154" s="39"/>
      <c r="W154" s="39"/>
      <c r="X154" s="39"/>
      <c r="Y154" s="39"/>
      <c r="Z154" s="39"/>
      <c r="AA154" s="39"/>
      <c r="AB154" s="39"/>
      <c r="AC154" s="39"/>
      <c r="AD154" s="39"/>
      <c r="AE154" s="39"/>
      <c r="AT154" s="18" t="s">
        <v>417</v>
      </c>
      <c r="AU154" s="18" t="s">
        <v>76</v>
      </c>
    </row>
    <row r="155" s="2" customFormat="1" ht="33" customHeight="1">
      <c r="A155" s="39"/>
      <c r="B155" s="40"/>
      <c r="C155" s="234" t="s">
        <v>76</v>
      </c>
      <c r="D155" s="234" t="s">
        <v>443</v>
      </c>
      <c r="E155" s="235" t="s">
        <v>1384</v>
      </c>
      <c r="F155" s="236" t="s">
        <v>1385</v>
      </c>
      <c r="G155" s="237" t="s">
        <v>412</v>
      </c>
      <c r="H155" s="238">
        <v>1</v>
      </c>
      <c r="I155" s="239"/>
      <c r="J155" s="240">
        <f>ROUND(I155*H155,2)</f>
        <v>0</v>
      </c>
      <c r="K155" s="236" t="s">
        <v>1327</v>
      </c>
      <c r="L155" s="45"/>
      <c r="M155" s="241" t="s">
        <v>1</v>
      </c>
      <c r="N155" s="242" t="s">
        <v>41</v>
      </c>
      <c r="O155" s="92"/>
      <c r="P155" s="226">
        <f>O155*H155</f>
        <v>0</v>
      </c>
      <c r="Q155" s="226">
        <v>0</v>
      </c>
      <c r="R155" s="226">
        <f>Q155*H155</f>
        <v>0</v>
      </c>
      <c r="S155" s="226">
        <v>0</v>
      </c>
      <c r="T155" s="227">
        <f>S155*H155</f>
        <v>0</v>
      </c>
      <c r="U155" s="39"/>
      <c r="V155" s="39"/>
      <c r="W155" s="39"/>
      <c r="X155" s="39"/>
      <c r="Y155" s="39"/>
      <c r="Z155" s="39"/>
      <c r="AA155" s="39"/>
      <c r="AB155" s="39"/>
      <c r="AC155" s="39"/>
      <c r="AD155" s="39"/>
      <c r="AE155" s="39"/>
      <c r="AR155" s="228" t="s">
        <v>415</v>
      </c>
      <c r="AT155" s="228" t="s">
        <v>443</v>
      </c>
      <c r="AU155" s="228" t="s">
        <v>76</v>
      </c>
      <c r="AY155" s="18" t="s">
        <v>414</v>
      </c>
      <c r="BE155" s="229">
        <f>IF(N155="základní",J155,0)</f>
        <v>0</v>
      </c>
      <c r="BF155" s="229">
        <f>IF(N155="snížená",J155,0)</f>
        <v>0</v>
      </c>
      <c r="BG155" s="229">
        <f>IF(N155="zákl. přenesená",J155,0)</f>
        <v>0</v>
      </c>
      <c r="BH155" s="229">
        <f>IF(N155="sníž. přenesená",J155,0)</f>
        <v>0</v>
      </c>
      <c r="BI155" s="229">
        <f>IF(N155="nulová",J155,0)</f>
        <v>0</v>
      </c>
      <c r="BJ155" s="18" t="s">
        <v>84</v>
      </c>
      <c r="BK155" s="229">
        <f>ROUND(I155*H155,2)</f>
        <v>0</v>
      </c>
      <c r="BL155" s="18" t="s">
        <v>415</v>
      </c>
      <c r="BM155" s="228" t="s">
        <v>1386</v>
      </c>
    </row>
    <row r="156" s="2" customFormat="1">
      <c r="A156" s="39"/>
      <c r="B156" s="40"/>
      <c r="C156" s="41"/>
      <c r="D156" s="230" t="s">
        <v>417</v>
      </c>
      <c r="E156" s="41"/>
      <c r="F156" s="231" t="s">
        <v>1385</v>
      </c>
      <c r="G156" s="41"/>
      <c r="H156" s="41"/>
      <c r="I156" s="156"/>
      <c r="J156" s="41"/>
      <c r="K156" s="41"/>
      <c r="L156" s="45"/>
      <c r="M156" s="232"/>
      <c r="N156" s="233"/>
      <c r="O156" s="92"/>
      <c r="P156" s="92"/>
      <c r="Q156" s="92"/>
      <c r="R156" s="92"/>
      <c r="S156" s="92"/>
      <c r="T156" s="93"/>
      <c r="U156" s="39"/>
      <c r="V156" s="39"/>
      <c r="W156" s="39"/>
      <c r="X156" s="39"/>
      <c r="Y156" s="39"/>
      <c r="Z156" s="39"/>
      <c r="AA156" s="39"/>
      <c r="AB156" s="39"/>
      <c r="AC156" s="39"/>
      <c r="AD156" s="39"/>
      <c r="AE156" s="39"/>
      <c r="AT156" s="18" t="s">
        <v>417</v>
      </c>
      <c r="AU156" s="18" t="s">
        <v>76</v>
      </c>
    </row>
    <row r="157" s="2" customFormat="1" ht="21.75" customHeight="1">
      <c r="A157" s="39"/>
      <c r="B157" s="40"/>
      <c r="C157" s="216" t="s">
        <v>76</v>
      </c>
      <c r="D157" s="216" t="s">
        <v>409</v>
      </c>
      <c r="E157" s="217" t="s">
        <v>1387</v>
      </c>
      <c r="F157" s="218" t="s">
        <v>1388</v>
      </c>
      <c r="G157" s="219" t="s">
        <v>412</v>
      </c>
      <c r="H157" s="220">
        <v>1</v>
      </c>
      <c r="I157" s="221"/>
      <c r="J157" s="222">
        <f>ROUND(I157*H157,2)</f>
        <v>0</v>
      </c>
      <c r="K157" s="218" t="s">
        <v>1327</v>
      </c>
      <c r="L157" s="223"/>
      <c r="M157" s="224" t="s">
        <v>1</v>
      </c>
      <c r="N157" s="225" t="s">
        <v>41</v>
      </c>
      <c r="O157" s="92"/>
      <c r="P157" s="226">
        <f>O157*H157</f>
        <v>0</v>
      </c>
      <c r="Q157" s="226">
        <v>0</v>
      </c>
      <c r="R157" s="226">
        <f>Q157*H157</f>
        <v>0</v>
      </c>
      <c r="S157" s="226">
        <v>0</v>
      </c>
      <c r="T157" s="227">
        <f>S157*H157</f>
        <v>0</v>
      </c>
      <c r="U157" s="39"/>
      <c r="V157" s="39"/>
      <c r="W157" s="39"/>
      <c r="X157" s="39"/>
      <c r="Y157" s="39"/>
      <c r="Z157" s="39"/>
      <c r="AA157" s="39"/>
      <c r="AB157" s="39"/>
      <c r="AC157" s="39"/>
      <c r="AD157" s="39"/>
      <c r="AE157" s="39"/>
      <c r="AR157" s="228" t="s">
        <v>413</v>
      </c>
      <c r="AT157" s="228" t="s">
        <v>409</v>
      </c>
      <c r="AU157" s="228" t="s">
        <v>76</v>
      </c>
      <c r="AY157" s="18" t="s">
        <v>414</v>
      </c>
      <c r="BE157" s="229">
        <f>IF(N157="základní",J157,0)</f>
        <v>0</v>
      </c>
      <c r="BF157" s="229">
        <f>IF(N157="snížená",J157,0)</f>
        <v>0</v>
      </c>
      <c r="BG157" s="229">
        <f>IF(N157="zákl. přenesená",J157,0)</f>
        <v>0</v>
      </c>
      <c r="BH157" s="229">
        <f>IF(N157="sníž. přenesená",J157,0)</f>
        <v>0</v>
      </c>
      <c r="BI157" s="229">
        <f>IF(N157="nulová",J157,0)</f>
        <v>0</v>
      </c>
      <c r="BJ157" s="18" t="s">
        <v>84</v>
      </c>
      <c r="BK157" s="229">
        <f>ROUND(I157*H157,2)</f>
        <v>0</v>
      </c>
      <c r="BL157" s="18" t="s">
        <v>415</v>
      </c>
      <c r="BM157" s="228" t="s">
        <v>1389</v>
      </c>
    </row>
    <row r="158" s="2" customFormat="1">
      <c r="A158" s="39"/>
      <c r="B158" s="40"/>
      <c r="C158" s="41"/>
      <c r="D158" s="230" t="s">
        <v>417</v>
      </c>
      <c r="E158" s="41"/>
      <c r="F158" s="231" t="s">
        <v>1388</v>
      </c>
      <c r="G158" s="41"/>
      <c r="H158" s="41"/>
      <c r="I158" s="156"/>
      <c r="J158" s="41"/>
      <c r="K158" s="41"/>
      <c r="L158" s="45"/>
      <c r="M158" s="232"/>
      <c r="N158" s="233"/>
      <c r="O158" s="92"/>
      <c r="P158" s="92"/>
      <c r="Q158" s="92"/>
      <c r="R158" s="92"/>
      <c r="S158" s="92"/>
      <c r="T158" s="93"/>
      <c r="U158" s="39"/>
      <c r="V158" s="39"/>
      <c r="W158" s="39"/>
      <c r="X158" s="39"/>
      <c r="Y158" s="39"/>
      <c r="Z158" s="39"/>
      <c r="AA158" s="39"/>
      <c r="AB158" s="39"/>
      <c r="AC158" s="39"/>
      <c r="AD158" s="39"/>
      <c r="AE158" s="39"/>
      <c r="AT158" s="18" t="s">
        <v>417</v>
      </c>
      <c r="AU158" s="18" t="s">
        <v>76</v>
      </c>
    </row>
    <row r="159" s="2" customFormat="1" ht="16.5" customHeight="1">
      <c r="A159" s="39"/>
      <c r="B159" s="40"/>
      <c r="C159" s="234" t="s">
        <v>76</v>
      </c>
      <c r="D159" s="234" t="s">
        <v>443</v>
      </c>
      <c r="E159" s="235" t="s">
        <v>1390</v>
      </c>
      <c r="F159" s="236" t="s">
        <v>1391</v>
      </c>
      <c r="G159" s="237" t="s">
        <v>412</v>
      </c>
      <c r="H159" s="238">
        <v>1</v>
      </c>
      <c r="I159" s="239"/>
      <c r="J159" s="240">
        <f>ROUND(I159*H159,2)</f>
        <v>0</v>
      </c>
      <c r="K159" s="236" t="s">
        <v>1327</v>
      </c>
      <c r="L159" s="45"/>
      <c r="M159" s="241" t="s">
        <v>1</v>
      </c>
      <c r="N159" s="242" t="s">
        <v>41</v>
      </c>
      <c r="O159" s="92"/>
      <c r="P159" s="226">
        <f>O159*H159</f>
        <v>0</v>
      </c>
      <c r="Q159" s="226">
        <v>0</v>
      </c>
      <c r="R159" s="226">
        <f>Q159*H159</f>
        <v>0</v>
      </c>
      <c r="S159" s="226">
        <v>0</v>
      </c>
      <c r="T159" s="227">
        <f>S159*H159</f>
        <v>0</v>
      </c>
      <c r="U159" s="39"/>
      <c r="V159" s="39"/>
      <c r="W159" s="39"/>
      <c r="X159" s="39"/>
      <c r="Y159" s="39"/>
      <c r="Z159" s="39"/>
      <c r="AA159" s="39"/>
      <c r="AB159" s="39"/>
      <c r="AC159" s="39"/>
      <c r="AD159" s="39"/>
      <c r="AE159" s="39"/>
      <c r="AR159" s="228" t="s">
        <v>415</v>
      </c>
      <c r="AT159" s="228" t="s">
        <v>443</v>
      </c>
      <c r="AU159" s="228" t="s">
        <v>76</v>
      </c>
      <c r="AY159" s="18" t="s">
        <v>414</v>
      </c>
      <c r="BE159" s="229">
        <f>IF(N159="základní",J159,0)</f>
        <v>0</v>
      </c>
      <c r="BF159" s="229">
        <f>IF(N159="snížená",J159,0)</f>
        <v>0</v>
      </c>
      <c r="BG159" s="229">
        <f>IF(N159="zákl. přenesená",J159,0)</f>
        <v>0</v>
      </c>
      <c r="BH159" s="229">
        <f>IF(N159="sníž. přenesená",J159,0)</f>
        <v>0</v>
      </c>
      <c r="BI159" s="229">
        <f>IF(N159="nulová",J159,0)</f>
        <v>0</v>
      </c>
      <c r="BJ159" s="18" t="s">
        <v>84</v>
      </c>
      <c r="BK159" s="229">
        <f>ROUND(I159*H159,2)</f>
        <v>0</v>
      </c>
      <c r="BL159" s="18" t="s">
        <v>415</v>
      </c>
      <c r="BM159" s="228" t="s">
        <v>1392</v>
      </c>
    </row>
    <row r="160" s="2" customFormat="1">
      <c r="A160" s="39"/>
      <c r="B160" s="40"/>
      <c r="C160" s="41"/>
      <c r="D160" s="230" t="s">
        <v>417</v>
      </c>
      <c r="E160" s="41"/>
      <c r="F160" s="231" t="s">
        <v>1391</v>
      </c>
      <c r="G160" s="41"/>
      <c r="H160" s="41"/>
      <c r="I160" s="156"/>
      <c r="J160" s="41"/>
      <c r="K160" s="41"/>
      <c r="L160" s="45"/>
      <c r="M160" s="232"/>
      <c r="N160" s="233"/>
      <c r="O160" s="92"/>
      <c r="P160" s="92"/>
      <c r="Q160" s="92"/>
      <c r="R160" s="92"/>
      <c r="S160" s="92"/>
      <c r="T160" s="93"/>
      <c r="U160" s="39"/>
      <c r="V160" s="39"/>
      <c r="W160" s="39"/>
      <c r="X160" s="39"/>
      <c r="Y160" s="39"/>
      <c r="Z160" s="39"/>
      <c r="AA160" s="39"/>
      <c r="AB160" s="39"/>
      <c r="AC160" s="39"/>
      <c r="AD160" s="39"/>
      <c r="AE160" s="39"/>
      <c r="AT160" s="18" t="s">
        <v>417</v>
      </c>
      <c r="AU160" s="18" t="s">
        <v>76</v>
      </c>
    </row>
    <row r="161" s="2" customFormat="1" ht="44.25" customHeight="1">
      <c r="A161" s="39"/>
      <c r="B161" s="40"/>
      <c r="C161" s="216" t="s">
        <v>76</v>
      </c>
      <c r="D161" s="216" t="s">
        <v>409</v>
      </c>
      <c r="E161" s="217" t="s">
        <v>1393</v>
      </c>
      <c r="F161" s="218" t="s">
        <v>1394</v>
      </c>
      <c r="G161" s="219" t="s">
        <v>412</v>
      </c>
      <c r="H161" s="220">
        <v>1</v>
      </c>
      <c r="I161" s="221"/>
      <c r="J161" s="222">
        <f>ROUND(I161*H161,2)</f>
        <v>0</v>
      </c>
      <c r="K161" s="218" t="s">
        <v>1327</v>
      </c>
      <c r="L161" s="223"/>
      <c r="M161" s="224" t="s">
        <v>1</v>
      </c>
      <c r="N161" s="225" t="s">
        <v>41</v>
      </c>
      <c r="O161" s="92"/>
      <c r="P161" s="226">
        <f>O161*H161</f>
        <v>0</v>
      </c>
      <c r="Q161" s="226">
        <v>0</v>
      </c>
      <c r="R161" s="226">
        <f>Q161*H161</f>
        <v>0</v>
      </c>
      <c r="S161" s="226">
        <v>0</v>
      </c>
      <c r="T161" s="227">
        <f>S161*H161</f>
        <v>0</v>
      </c>
      <c r="U161" s="39"/>
      <c r="V161" s="39"/>
      <c r="W161" s="39"/>
      <c r="X161" s="39"/>
      <c r="Y161" s="39"/>
      <c r="Z161" s="39"/>
      <c r="AA161" s="39"/>
      <c r="AB161" s="39"/>
      <c r="AC161" s="39"/>
      <c r="AD161" s="39"/>
      <c r="AE161" s="39"/>
      <c r="AR161" s="228" t="s">
        <v>413</v>
      </c>
      <c r="AT161" s="228" t="s">
        <v>409</v>
      </c>
      <c r="AU161" s="228" t="s">
        <v>76</v>
      </c>
      <c r="AY161" s="18" t="s">
        <v>414</v>
      </c>
      <c r="BE161" s="229">
        <f>IF(N161="základní",J161,0)</f>
        <v>0</v>
      </c>
      <c r="BF161" s="229">
        <f>IF(N161="snížená",J161,0)</f>
        <v>0</v>
      </c>
      <c r="BG161" s="229">
        <f>IF(N161="zákl. přenesená",J161,0)</f>
        <v>0</v>
      </c>
      <c r="BH161" s="229">
        <f>IF(N161="sníž. přenesená",J161,0)</f>
        <v>0</v>
      </c>
      <c r="BI161" s="229">
        <f>IF(N161="nulová",J161,0)</f>
        <v>0</v>
      </c>
      <c r="BJ161" s="18" t="s">
        <v>84</v>
      </c>
      <c r="BK161" s="229">
        <f>ROUND(I161*H161,2)</f>
        <v>0</v>
      </c>
      <c r="BL161" s="18" t="s">
        <v>415</v>
      </c>
      <c r="BM161" s="228" t="s">
        <v>1395</v>
      </c>
    </row>
    <row r="162" s="2" customFormat="1">
      <c r="A162" s="39"/>
      <c r="B162" s="40"/>
      <c r="C162" s="41"/>
      <c r="D162" s="230" t="s">
        <v>417</v>
      </c>
      <c r="E162" s="41"/>
      <c r="F162" s="231" t="s">
        <v>1394</v>
      </c>
      <c r="G162" s="41"/>
      <c r="H162" s="41"/>
      <c r="I162" s="156"/>
      <c r="J162" s="41"/>
      <c r="K162" s="41"/>
      <c r="L162" s="45"/>
      <c r="M162" s="232"/>
      <c r="N162" s="233"/>
      <c r="O162" s="92"/>
      <c r="P162" s="92"/>
      <c r="Q162" s="92"/>
      <c r="R162" s="92"/>
      <c r="S162" s="92"/>
      <c r="T162" s="93"/>
      <c r="U162" s="39"/>
      <c r="V162" s="39"/>
      <c r="W162" s="39"/>
      <c r="X162" s="39"/>
      <c r="Y162" s="39"/>
      <c r="Z162" s="39"/>
      <c r="AA162" s="39"/>
      <c r="AB162" s="39"/>
      <c r="AC162" s="39"/>
      <c r="AD162" s="39"/>
      <c r="AE162" s="39"/>
      <c r="AT162" s="18" t="s">
        <v>417</v>
      </c>
      <c r="AU162" s="18" t="s">
        <v>76</v>
      </c>
    </row>
    <row r="163" s="2" customFormat="1" ht="33" customHeight="1">
      <c r="A163" s="39"/>
      <c r="B163" s="40"/>
      <c r="C163" s="234" t="s">
        <v>76</v>
      </c>
      <c r="D163" s="234" t="s">
        <v>443</v>
      </c>
      <c r="E163" s="235" t="s">
        <v>1396</v>
      </c>
      <c r="F163" s="236" t="s">
        <v>1397</v>
      </c>
      <c r="G163" s="237" t="s">
        <v>412</v>
      </c>
      <c r="H163" s="238">
        <v>1</v>
      </c>
      <c r="I163" s="239"/>
      <c r="J163" s="240">
        <f>ROUND(I163*H163,2)</f>
        <v>0</v>
      </c>
      <c r="K163" s="236" t="s">
        <v>1327</v>
      </c>
      <c r="L163" s="45"/>
      <c r="M163" s="241" t="s">
        <v>1</v>
      </c>
      <c r="N163" s="242" t="s">
        <v>41</v>
      </c>
      <c r="O163" s="92"/>
      <c r="P163" s="226">
        <f>O163*H163</f>
        <v>0</v>
      </c>
      <c r="Q163" s="226">
        <v>0</v>
      </c>
      <c r="R163" s="226">
        <f>Q163*H163</f>
        <v>0</v>
      </c>
      <c r="S163" s="226">
        <v>0</v>
      </c>
      <c r="T163" s="227">
        <f>S163*H163</f>
        <v>0</v>
      </c>
      <c r="U163" s="39"/>
      <c r="V163" s="39"/>
      <c r="W163" s="39"/>
      <c r="X163" s="39"/>
      <c r="Y163" s="39"/>
      <c r="Z163" s="39"/>
      <c r="AA163" s="39"/>
      <c r="AB163" s="39"/>
      <c r="AC163" s="39"/>
      <c r="AD163" s="39"/>
      <c r="AE163" s="39"/>
      <c r="AR163" s="228" t="s">
        <v>415</v>
      </c>
      <c r="AT163" s="228" t="s">
        <v>443</v>
      </c>
      <c r="AU163" s="228" t="s">
        <v>76</v>
      </c>
      <c r="AY163" s="18" t="s">
        <v>414</v>
      </c>
      <c r="BE163" s="229">
        <f>IF(N163="základní",J163,0)</f>
        <v>0</v>
      </c>
      <c r="BF163" s="229">
        <f>IF(N163="snížená",J163,0)</f>
        <v>0</v>
      </c>
      <c r="BG163" s="229">
        <f>IF(N163="zákl. přenesená",J163,0)</f>
        <v>0</v>
      </c>
      <c r="BH163" s="229">
        <f>IF(N163="sníž. přenesená",J163,0)</f>
        <v>0</v>
      </c>
      <c r="BI163" s="229">
        <f>IF(N163="nulová",J163,0)</f>
        <v>0</v>
      </c>
      <c r="BJ163" s="18" t="s">
        <v>84</v>
      </c>
      <c r="BK163" s="229">
        <f>ROUND(I163*H163,2)</f>
        <v>0</v>
      </c>
      <c r="BL163" s="18" t="s">
        <v>415</v>
      </c>
      <c r="BM163" s="228" t="s">
        <v>1398</v>
      </c>
    </row>
    <row r="164" s="2" customFormat="1">
      <c r="A164" s="39"/>
      <c r="B164" s="40"/>
      <c r="C164" s="41"/>
      <c r="D164" s="230" t="s">
        <v>417</v>
      </c>
      <c r="E164" s="41"/>
      <c r="F164" s="231" t="s">
        <v>1397</v>
      </c>
      <c r="G164" s="41"/>
      <c r="H164" s="41"/>
      <c r="I164" s="156"/>
      <c r="J164" s="41"/>
      <c r="K164" s="41"/>
      <c r="L164" s="45"/>
      <c r="M164" s="232"/>
      <c r="N164" s="233"/>
      <c r="O164" s="92"/>
      <c r="P164" s="92"/>
      <c r="Q164" s="92"/>
      <c r="R164" s="92"/>
      <c r="S164" s="92"/>
      <c r="T164" s="93"/>
      <c r="U164" s="39"/>
      <c r="V164" s="39"/>
      <c r="W164" s="39"/>
      <c r="X164" s="39"/>
      <c r="Y164" s="39"/>
      <c r="Z164" s="39"/>
      <c r="AA164" s="39"/>
      <c r="AB164" s="39"/>
      <c r="AC164" s="39"/>
      <c r="AD164" s="39"/>
      <c r="AE164" s="39"/>
      <c r="AT164" s="18" t="s">
        <v>417</v>
      </c>
      <c r="AU164" s="18" t="s">
        <v>76</v>
      </c>
    </row>
    <row r="165" s="2" customFormat="1" ht="21.75" customHeight="1">
      <c r="A165" s="39"/>
      <c r="B165" s="40"/>
      <c r="C165" s="216" t="s">
        <v>76</v>
      </c>
      <c r="D165" s="216" t="s">
        <v>409</v>
      </c>
      <c r="E165" s="217" t="s">
        <v>1399</v>
      </c>
      <c r="F165" s="218" t="s">
        <v>1400</v>
      </c>
      <c r="G165" s="219" t="s">
        <v>412</v>
      </c>
      <c r="H165" s="220">
        <v>3</v>
      </c>
      <c r="I165" s="221"/>
      <c r="J165" s="222">
        <f>ROUND(I165*H165,2)</f>
        <v>0</v>
      </c>
      <c r="K165" s="218" t="s">
        <v>1327</v>
      </c>
      <c r="L165" s="223"/>
      <c r="M165" s="224" t="s">
        <v>1</v>
      </c>
      <c r="N165" s="225" t="s">
        <v>41</v>
      </c>
      <c r="O165" s="92"/>
      <c r="P165" s="226">
        <f>O165*H165</f>
        <v>0</v>
      </c>
      <c r="Q165" s="226">
        <v>0</v>
      </c>
      <c r="R165" s="226">
        <f>Q165*H165</f>
        <v>0</v>
      </c>
      <c r="S165" s="226">
        <v>0</v>
      </c>
      <c r="T165" s="227">
        <f>S165*H165</f>
        <v>0</v>
      </c>
      <c r="U165" s="39"/>
      <c r="V165" s="39"/>
      <c r="W165" s="39"/>
      <c r="X165" s="39"/>
      <c r="Y165" s="39"/>
      <c r="Z165" s="39"/>
      <c r="AA165" s="39"/>
      <c r="AB165" s="39"/>
      <c r="AC165" s="39"/>
      <c r="AD165" s="39"/>
      <c r="AE165" s="39"/>
      <c r="AR165" s="228" t="s">
        <v>413</v>
      </c>
      <c r="AT165" s="228" t="s">
        <v>409</v>
      </c>
      <c r="AU165" s="228" t="s">
        <v>76</v>
      </c>
      <c r="AY165" s="18" t="s">
        <v>414</v>
      </c>
      <c r="BE165" s="229">
        <f>IF(N165="základní",J165,0)</f>
        <v>0</v>
      </c>
      <c r="BF165" s="229">
        <f>IF(N165="snížená",J165,0)</f>
        <v>0</v>
      </c>
      <c r="BG165" s="229">
        <f>IF(N165="zákl. přenesená",J165,0)</f>
        <v>0</v>
      </c>
      <c r="BH165" s="229">
        <f>IF(N165="sníž. přenesená",J165,0)</f>
        <v>0</v>
      </c>
      <c r="BI165" s="229">
        <f>IF(N165="nulová",J165,0)</f>
        <v>0</v>
      </c>
      <c r="BJ165" s="18" t="s">
        <v>84</v>
      </c>
      <c r="BK165" s="229">
        <f>ROUND(I165*H165,2)</f>
        <v>0</v>
      </c>
      <c r="BL165" s="18" t="s">
        <v>415</v>
      </c>
      <c r="BM165" s="228" t="s">
        <v>1401</v>
      </c>
    </row>
    <row r="166" s="2" customFormat="1">
      <c r="A166" s="39"/>
      <c r="B166" s="40"/>
      <c r="C166" s="41"/>
      <c r="D166" s="230" t="s">
        <v>417</v>
      </c>
      <c r="E166" s="41"/>
      <c r="F166" s="231" t="s">
        <v>1400</v>
      </c>
      <c r="G166" s="41"/>
      <c r="H166" s="41"/>
      <c r="I166" s="156"/>
      <c r="J166" s="41"/>
      <c r="K166" s="41"/>
      <c r="L166" s="45"/>
      <c r="M166" s="232"/>
      <c r="N166" s="233"/>
      <c r="O166" s="92"/>
      <c r="P166" s="92"/>
      <c r="Q166" s="92"/>
      <c r="R166" s="92"/>
      <c r="S166" s="92"/>
      <c r="T166" s="93"/>
      <c r="U166" s="39"/>
      <c r="V166" s="39"/>
      <c r="W166" s="39"/>
      <c r="X166" s="39"/>
      <c r="Y166" s="39"/>
      <c r="Z166" s="39"/>
      <c r="AA166" s="39"/>
      <c r="AB166" s="39"/>
      <c r="AC166" s="39"/>
      <c r="AD166" s="39"/>
      <c r="AE166" s="39"/>
      <c r="AT166" s="18" t="s">
        <v>417</v>
      </c>
      <c r="AU166" s="18" t="s">
        <v>76</v>
      </c>
    </row>
    <row r="167" s="2" customFormat="1" ht="21.75" customHeight="1">
      <c r="A167" s="39"/>
      <c r="B167" s="40"/>
      <c r="C167" s="234" t="s">
        <v>76</v>
      </c>
      <c r="D167" s="234" t="s">
        <v>443</v>
      </c>
      <c r="E167" s="235" t="s">
        <v>1402</v>
      </c>
      <c r="F167" s="236" t="s">
        <v>1403</v>
      </c>
      <c r="G167" s="237" t="s">
        <v>412</v>
      </c>
      <c r="H167" s="238">
        <v>3</v>
      </c>
      <c r="I167" s="239"/>
      <c r="J167" s="240">
        <f>ROUND(I167*H167,2)</f>
        <v>0</v>
      </c>
      <c r="K167" s="236" t="s">
        <v>1327</v>
      </c>
      <c r="L167" s="45"/>
      <c r="M167" s="241" t="s">
        <v>1</v>
      </c>
      <c r="N167" s="242" t="s">
        <v>41</v>
      </c>
      <c r="O167" s="92"/>
      <c r="P167" s="226">
        <f>O167*H167</f>
        <v>0</v>
      </c>
      <c r="Q167" s="226">
        <v>0</v>
      </c>
      <c r="R167" s="226">
        <f>Q167*H167</f>
        <v>0</v>
      </c>
      <c r="S167" s="226">
        <v>0</v>
      </c>
      <c r="T167" s="227">
        <f>S167*H167</f>
        <v>0</v>
      </c>
      <c r="U167" s="39"/>
      <c r="V167" s="39"/>
      <c r="W167" s="39"/>
      <c r="X167" s="39"/>
      <c r="Y167" s="39"/>
      <c r="Z167" s="39"/>
      <c r="AA167" s="39"/>
      <c r="AB167" s="39"/>
      <c r="AC167" s="39"/>
      <c r="AD167" s="39"/>
      <c r="AE167" s="39"/>
      <c r="AR167" s="228" t="s">
        <v>415</v>
      </c>
      <c r="AT167" s="228" t="s">
        <v>443</v>
      </c>
      <c r="AU167" s="228" t="s">
        <v>76</v>
      </c>
      <c r="AY167" s="18" t="s">
        <v>414</v>
      </c>
      <c r="BE167" s="229">
        <f>IF(N167="základní",J167,0)</f>
        <v>0</v>
      </c>
      <c r="BF167" s="229">
        <f>IF(N167="snížená",J167,0)</f>
        <v>0</v>
      </c>
      <c r="BG167" s="229">
        <f>IF(N167="zákl. přenesená",J167,0)</f>
        <v>0</v>
      </c>
      <c r="BH167" s="229">
        <f>IF(N167="sníž. přenesená",J167,0)</f>
        <v>0</v>
      </c>
      <c r="BI167" s="229">
        <f>IF(N167="nulová",J167,0)</f>
        <v>0</v>
      </c>
      <c r="BJ167" s="18" t="s">
        <v>84</v>
      </c>
      <c r="BK167" s="229">
        <f>ROUND(I167*H167,2)</f>
        <v>0</v>
      </c>
      <c r="BL167" s="18" t="s">
        <v>415</v>
      </c>
      <c r="BM167" s="228" t="s">
        <v>1404</v>
      </c>
    </row>
    <row r="168" s="2" customFormat="1">
      <c r="A168" s="39"/>
      <c r="B168" s="40"/>
      <c r="C168" s="41"/>
      <c r="D168" s="230" t="s">
        <v>417</v>
      </c>
      <c r="E168" s="41"/>
      <c r="F168" s="231" t="s">
        <v>1403</v>
      </c>
      <c r="G168" s="41"/>
      <c r="H168" s="41"/>
      <c r="I168" s="156"/>
      <c r="J168" s="41"/>
      <c r="K168" s="41"/>
      <c r="L168" s="45"/>
      <c r="M168" s="232"/>
      <c r="N168" s="233"/>
      <c r="O168" s="92"/>
      <c r="P168" s="92"/>
      <c r="Q168" s="92"/>
      <c r="R168" s="92"/>
      <c r="S168" s="92"/>
      <c r="T168" s="93"/>
      <c r="U168" s="39"/>
      <c r="V168" s="39"/>
      <c r="W168" s="39"/>
      <c r="X168" s="39"/>
      <c r="Y168" s="39"/>
      <c r="Z168" s="39"/>
      <c r="AA168" s="39"/>
      <c r="AB168" s="39"/>
      <c r="AC168" s="39"/>
      <c r="AD168" s="39"/>
      <c r="AE168" s="39"/>
      <c r="AT168" s="18" t="s">
        <v>417</v>
      </c>
      <c r="AU168" s="18" t="s">
        <v>76</v>
      </c>
    </row>
    <row r="169" s="2" customFormat="1" ht="55.5" customHeight="1">
      <c r="A169" s="39"/>
      <c r="B169" s="40"/>
      <c r="C169" s="234" t="s">
        <v>76</v>
      </c>
      <c r="D169" s="234" t="s">
        <v>443</v>
      </c>
      <c r="E169" s="235" t="s">
        <v>1275</v>
      </c>
      <c r="F169" s="236" t="s">
        <v>1276</v>
      </c>
      <c r="G169" s="237" t="s">
        <v>412</v>
      </c>
      <c r="H169" s="238">
        <v>1</v>
      </c>
      <c r="I169" s="239"/>
      <c r="J169" s="240">
        <f>ROUND(I169*H169,2)</f>
        <v>0</v>
      </c>
      <c r="K169" s="236" t="s">
        <v>1327</v>
      </c>
      <c r="L169" s="45"/>
      <c r="M169" s="241" t="s">
        <v>1</v>
      </c>
      <c r="N169" s="242" t="s">
        <v>41</v>
      </c>
      <c r="O169" s="92"/>
      <c r="P169" s="226">
        <f>O169*H169</f>
        <v>0</v>
      </c>
      <c r="Q169" s="226">
        <v>0</v>
      </c>
      <c r="R169" s="226">
        <f>Q169*H169</f>
        <v>0</v>
      </c>
      <c r="S169" s="226">
        <v>0</v>
      </c>
      <c r="T169" s="227">
        <f>S169*H169</f>
        <v>0</v>
      </c>
      <c r="U169" s="39"/>
      <c r="V169" s="39"/>
      <c r="W169" s="39"/>
      <c r="X169" s="39"/>
      <c r="Y169" s="39"/>
      <c r="Z169" s="39"/>
      <c r="AA169" s="39"/>
      <c r="AB169" s="39"/>
      <c r="AC169" s="39"/>
      <c r="AD169" s="39"/>
      <c r="AE169" s="39"/>
      <c r="AR169" s="228" t="s">
        <v>415</v>
      </c>
      <c r="AT169" s="228" t="s">
        <v>443</v>
      </c>
      <c r="AU169" s="228" t="s">
        <v>76</v>
      </c>
      <c r="AY169" s="18" t="s">
        <v>414</v>
      </c>
      <c r="BE169" s="229">
        <f>IF(N169="základní",J169,0)</f>
        <v>0</v>
      </c>
      <c r="BF169" s="229">
        <f>IF(N169="snížená",J169,0)</f>
        <v>0</v>
      </c>
      <c r="BG169" s="229">
        <f>IF(N169="zákl. přenesená",J169,0)</f>
        <v>0</v>
      </c>
      <c r="BH169" s="229">
        <f>IF(N169="sníž. přenesená",J169,0)</f>
        <v>0</v>
      </c>
      <c r="BI169" s="229">
        <f>IF(N169="nulová",J169,0)</f>
        <v>0</v>
      </c>
      <c r="BJ169" s="18" t="s">
        <v>84</v>
      </c>
      <c r="BK169" s="229">
        <f>ROUND(I169*H169,2)</f>
        <v>0</v>
      </c>
      <c r="BL169" s="18" t="s">
        <v>415</v>
      </c>
      <c r="BM169" s="228" t="s">
        <v>1405</v>
      </c>
    </row>
    <row r="170" s="2" customFormat="1">
      <c r="A170" s="39"/>
      <c r="B170" s="40"/>
      <c r="C170" s="41"/>
      <c r="D170" s="230" t="s">
        <v>417</v>
      </c>
      <c r="E170" s="41"/>
      <c r="F170" s="231" t="s">
        <v>1278</v>
      </c>
      <c r="G170" s="41"/>
      <c r="H170" s="41"/>
      <c r="I170" s="156"/>
      <c r="J170" s="41"/>
      <c r="K170" s="41"/>
      <c r="L170" s="45"/>
      <c r="M170" s="232"/>
      <c r="N170" s="233"/>
      <c r="O170" s="92"/>
      <c r="P170" s="92"/>
      <c r="Q170" s="92"/>
      <c r="R170" s="92"/>
      <c r="S170" s="92"/>
      <c r="T170" s="93"/>
      <c r="U170" s="39"/>
      <c r="V170" s="39"/>
      <c r="W170" s="39"/>
      <c r="X170" s="39"/>
      <c r="Y170" s="39"/>
      <c r="Z170" s="39"/>
      <c r="AA170" s="39"/>
      <c r="AB170" s="39"/>
      <c r="AC170" s="39"/>
      <c r="AD170" s="39"/>
      <c r="AE170" s="39"/>
      <c r="AT170" s="18" t="s">
        <v>417</v>
      </c>
      <c r="AU170" s="18" t="s">
        <v>76</v>
      </c>
    </row>
    <row r="171" s="2" customFormat="1" ht="21.75" customHeight="1">
      <c r="A171" s="39"/>
      <c r="B171" s="40"/>
      <c r="C171" s="234" t="s">
        <v>76</v>
      </c>
      <c r="D171" s="234" t="s">
        <v>443</v>
      </c>
      <c r="E171" s="235" t="s">
        <v>1279</v>
      </c>
      <c r="F171" s="236" t="s">
        <v>1280</v>
      </c>
      <c r="G171" s="237" t="s">
        <v>412</v>
      </c>
      <c r="H171" s="238">
        <v>1</v>
      </c>
      <c r="I171" s="239"/>
      <c r="J171" s="240">
        <f>ROUND(I171*H171,2)</f>
        <v>0</v>
      </c>
      <c r="K171" s="236" t="s">
        <v>1327</v>
      </c>
      <c r="L171" s="45"/>
      <c r="M171" s="241" t="s">
        <v>1</v>
      </c>
      <c r="N171" s="242" t="s">
        <v>41</v>
      </c>
      <c r="O171" s="92"/>
      <c r="P171" s="226">
        <f>O171*H171</f>
        <v>0</v>
      </c>
      <c r="Q171" s="226">
        <v>0</v>
      </c>
      <c r="R171" s="226">
        <f>Q171*H171</f>
        <v>0</v>
      </c>
      <c r="S171" s="226">
        <v>0</v>
      </c>
      <c r="T171" s="227">
        <f>S171*H171</f>
        <v>0</v>
      </c>
      <c r="U171" s="39"/>
      <c r="V171" s="39"/>
      <c r="W171" s="39"/>
      <c r="X171" s="39"/>
      <c r="Y171" s="39"/>
      <c r="Z171" s="39"/>
      <c r="AA171" s="39"/>
      <c r="AB171" s="39"/>
      <c r="AC171" s="39"/>
      <c r="AD171" s="39"/>
      <c r="AE171" s="39"/>
      <c r="AR171" s="228" t="s">
        <v>415</v>
      </c>
      <c r="AT171" s="228" t="s">
        <v>443</v>
      </c>
      <c r="AU171" s="228" t="s">
        <v>76</v>
      </c>
      <c r="AY171" s="18" t="s">
        <v>414</v>
      </c>
      <c r="BE171" s="229">
        <f>IF(N171="základní",J171,0)</f>
        <v>0</v>
      </c>
      <c r="BF171" s="229">
        <f>IF(N171="snížená",J171,0)</f>
        <v>0</v>
      </c>
      <c r="BG171" s="229">
        <f>IF(N171="zákl. přenesená",J171,0)</f>
        <v>0</v>
      </c>
      <c r="BH171" s="229">
        <f>IF(N171="sníž. přenesená",J171,0)</f>
        <v>0</v>
      </c>
      <c r="BI171" s="229">
        <f>IF(N171="nulová",J171,0)</f>
        <v>0</v>
      </c>
      <c r="BJ171" s="18" t="s">
        <v>84</v>
      </c>
      <c r="BK171" s="229">
        <f>ROUND(I171*H171,2)</f>
        <v>0</v>
      </c>
      <c r="BL171" s="18" t="s">
        <v>415</v>
      </c>
      <c r="BM171" s="228" t="s">
        <v>1406</v>
      </c>
    </row>
    <row r="172" s="2" customFormat="1">
      <c r="A172" s="39"/>
      <c r="B172" s="40"/>
      <c r="C172" s="41"/>
      <c r="D172" s="230" t="s">
        <v>417</v>
      </c>
      <c r="E172" s="41"/>
      <c r="F172" s="231" t="s">
        <v>1280</v>
      </c>
      <c r="G172" s="41"/>
      <c r="H172" s="41"/>
      <c r="I172" s="156"/>
      <c r="J172" s="41"/>
      <c r="K172" s="41"/>
      <c r="L172" s="45"/>
      <c r="M172" s="232"/>
      <c r="N172" s="233"/>
      <c r="O172" s="92"/>
      <c r="P172" s="92"/>
      <c r="Q172" s="92"/>
      <c r="R172" s="92"/>
      <c r="S172" s="92"/>
      <c r="T172" s="93"/>
      <c r="U172" s="39"/>
      <c r="V172" s="39"/>
      <c r="W172" s="39"/>
      <c r="X172" s="39"/>
      <c r="Y172" s="39"/>
      <c r="Z172" s="39"/>
      <c r="AA172" s="39"/>
      <c r="AB172" s="39"/>
      <c r="AC172" s="39"/>
      <c r="AD172" s="39"/>
      <c r="AE172" s="39"/>
      <c r="AT172" s="18" t="s">
        <v>417</v>
      </c>
      <c r="AU172" s="18" t="s">
        <v>76</v>
      </c>
    </row>
    <row r="173" s="2" customFormat="1" ht="33" customHeight="1">
      <c r="A173" s="39"/>
      <c r="B173" s="40"/>
      <c r="C173" s="234" t="s">
        <v>76</v>
      </c>
      <c r="D173" s="234" t="s">
        <v>443</v>
      </c>
      <c r="E173" s="235" t="s">
        <v>1286</v>
      </c>
      <c r="F173" s="236" t="s">
        <v>1287</v>
      </c>
      <c r="G173" s="237" t="s">
        <v>412</v>
      </c>
      <c r="H173" s="238">
        <v>1</v>
      </c>
      <c r="I173" s="239"/>
      <c r="J173" s="240">
        <f>ROUND(I173*H173,2)</f>
        <v>0</v>
      </c>
      <c r="K173" s="236" t="s">
        <v>1327</v>
      </c>
      <c r="L173" s="45"/>
      <c r="M173" s="241" t="s">
        <v>1</v>
      </c>
      <c r="N173" s="242" t="s">
        <v>41</v>
      </c>
      <c r="O173" s="92"/>
      <c r="P173" s="226">
        <f>O173*H173</f>
        <v>0</v>
      </c>
      <c r="Q173" s="226">
        <v>0</v>
      </c>
      <c r="R173" s="226">
        <f>Q173*H173</f>
        <v>0</v>
      </c>
      <c r="S173" s="226">
        <v>0</v>
      </c>
      <c r="T173" s="227">
        <f>S173*H173</f>
        <v>0</v>
      </c>
      <c r="U173" s="39"/>
      <c r="V173" s="39"/>
      <c r="W173" s="39"/>
      <c r="X173" s="39"/>
      <c r="Y173" s="39"/>
      <c r="Z173" s="39"/>
      <c r="AA173" s="39"/>
      <c r="AB173" s="39"/>
      <c r="AC173" s="39"/>
      <c r="AD173" s="39"/>
      <c r="AE173" s="39"/>
      <c r="AR173" s="228" t="s">
        <v>415</v>
      </c>
      <c r="AT173" s="228" t="s">
        <v>443</v>
      </c>
      <c r="AU173" s="228" t="s">
        <v>76</v>
      </c>
      <c r="AY173" s="18" t="s">
        <v>414</v>
      </c>
      <c r="BE173" s="229">
        <f>IF(N173="základní",J173,0)</f>
        <v>0</v>
      </c>
      <c r="BF173" s="229">
        <f>IF(N173="snížená",J173,0)</f>
        <v>0</v>
      </c>
      <c r="BG173" s="229">
        <f>IF(N173="zákl. přenesená",J173,0)</f>
        <v>0</v>
      </c>
      <c r="BH173" s="229">
        <f>IF(N173="sníž. přenesená",J173,0)</f>
        <v>0</v>
      </c>
      <c r="BI173" s="229">
        <f>IF(N173="nulová",J173,0)</f>
        <v>0</v>
      </c>
      <c r="BJ173" s="18" t="s">
        <v>84</v>
      </c>
      <c r="BK173" s="229">
        <f>ROUND(I173*H173,2)</f>
        <v>0</v>
      </c>
      <c r="BL173" s="18" t="s">
        <v>415</v>
      </c>
      <c r="BM173" s="228" t="s">
        <v>1407</v>
      </c>
    </row>
    <row r="174" s="2" customFormat="1">
      <c r="A174" s="39"/>
      <c r="B174" s="40"/>
      <c r="C174" s="41"/>
      <c r="D174" s="230" t="s">
        <v>417</v>
      </c>
      <c r="E174" s="41"/>
      <c r="F174" s="231" t="s">
        <v>1287</v>
      </c>
      <c r="G174" s="41"/>
      <c r="H174" s="41"/>
      <c r="I174" s="156"/>
      <c r="J174" s="41"/>
      <c r="K174" s="41"/>
      <c r="L174" s="45"/>
      <c r="M174" s="232"/>
      <c r="N174" s="233"/>
      <c r="O174" s="92"/>
      <c r="P174" s="92"/>
      <c r="Q174" s="92"/>
      <c r="R174" s="92"/>
      <c r="S174" s="92"/>
      <c r="T174" s="93"/>
      <c r="U174" s="39"/>
      <c r="V174" s="39"/>
      <c r="W174" s="39"/>
      <c r="X174" s="39"/>
      <c r="Y174" s="39"/>
      <c r="Z174" s="39"/>
      <c r="AA174" s="39"/>
      <c r="AB174" s="39"/>
      <c r="AC174" s="39"/>
      <c r="AD174" s="39"/>
      <c r="AE174" s="39"/>
      <c r="AT174" s="18" t="s">
        <v>417</v>
      </c>
      <c r="AU174" s="18" t="s">
        <v>76</v>
      </c>
    </row>
    <row r="175" s="2" customFormat="1" ht="16.5" customHeight="1">
      <c r="A175" s="39"/>
      <c r="B175" s="40"/>
      <c r="C175" s="234" t="s">
        <v>76</v>
      </c>
      <c r="D175" s="234" t="s">
        <v>443</v>
      </c>
      <c r="E175" s="235" t="s">
        <v>1408</v>
      </c>
      <c r="F175" s="236" t="s">
        <v>1409</v>
      </c>
      <c r="G175" s="237" t="s">
        <v>473</v>
      </c>
      <c r="H175" s="238">
        <v>5</v>
      </c>
      <c r="I175" s="239"/>
      <c r="J175" s="240">
        <f>ROUND(I175*H175,2)</f>
        <v>0</v>
      </c>
      <c r="K175" s="236" t="s">
        <v>1327</v>
      </c>
      <c r="L175" s="45"/>
      <c r="M175" s="241" t="s">
        <v>1</v>
      </c>
      <c r="N175" s="242" t="s">
        <v>41</v>
      </c>
      <c r="O175" s="92"/>
      <c r="P175" s="226">
        <f>O175*H175</f>
        <v>0</v>
      </c>
      <c r="Q175" s="226">
        <v>0</v>
      </c>
      <c r="R175" s="226">
        <f>Q175*H175</f>
        <v>0</v>
      </c>
      <c r="S175" s="226">
        <v>0</v>
      </c>
      <c r="T175" s="227">
        <f>S175*H175</f>
        <v>0</v>
      </c>
      <c r="U175" s="39"/>
      <c r="V175" s="39"/>
      <c r="W175" s="39"/>
      <c r="X175" s="39"/>
      <c r="Y175" s="39"/>
      <c r="Z175" s="39"/>
      <c r="AA175" s="39"/>
      <c r="AB175" s="39"/>
      <c r="AC175" s="39"/>
      <c r="AD175" s="39"/>
      <c r="AE175" s="39"/>
      <c r="AR175" s="228" t="s">
        <v>415</v>
      </c>
      <c r="AT175" s="228" t="s">
        <v>443</v>
      </c>
      <c r="AU175" s="228" t="s">
        <v>76</v>
      </c>
      <c r="AY175" s="18" t="s">
        <v>414</v>
      </c>
      <c r="BE175" s="229">
        <f>IF(N175="základní",J175,0)</f>
        <v>0</v>
      </c>
      <c r="BF175" s="229">
        <f>IF(N175="snížená",J175,0)</f>
        <v>0</v>
      </c>
      <c r="BG175" s="229">
        <f>IF(N175="zákl. přenesená",J175,0)</f>
        <v>0</v>
      </c>
      <c r="BH175" s="229">
        <f>IF(N175="sníž. přenesená",J175,0)</f>
        <v>0</v>
      </c>
      <c r="BI175" s="229">
        <f>IF(N175="nulová",J175,0)</f>
        <v>0</v>
      </c>
      <c r="BJ175" s="18" t="s">
        <v>84</v>
      </c>
      <c r="BK175" s="229">
        <f>ROUND(I175*H175,2)</f>
        <v>0</v>
      </c>
      <c r="BL175" s="18" t="s">
        <v>415</v>
      </c>
      <c r="BM175" s="228" t="s">
        <v>1410</v>
      </c>
    </row>
    <row r="176" s="2" customFormat="1">
      <c r="A176" s="39"/>
      <c r="B176" s="40"/>
      <c r="C176" s="41"/>
      <c r="D176" s="230" t="s">
        <v>417</v>
      </c>
      <c r="E176" s="41"/>
      <c r="F176" s="231" t="s">
        <v>1409</v>
      </c>
      <c r="G176" s="41"/>
      <c r="H176" s="41"/>
      <c r="I176" s="156"/>
      <c r="J176" s="41"/>
      <c r="K176" s="41"/>
      <c r="L176" s="45"/>
      <c r="M176" s="232"/>
      <c r="N176" s="233"/>
      <c r="O176" s="92"/>
      <c r="P176" s="92"/>
      <c r="Q176" s="92"/>
      <c r="R176" s="92"/>
      <c r="S176" s="92"/>
      <c r="T176" s="93"/>
      <c r="U176" s="39"/>
      <c r="V176" s="39"/>
      <c r="W176" s="39"/>
      <c r="X176" s="39"/>
      <c r="Y176" s="39"/>
      <c r="Z176" s="39"/>
      <c r="AA176" s="39"/>
      <c r="AB176" s="39"/>
      <c r="AC176" s="39"/>
      <c r="AD176" s="39"/>
      <c r="AE176" s="39"/>
      <c r="AT176" s="18" t="s">
        <v>417</v>
      </c>
      <c r="AU176" s="18" t="s">
        <v>76</v>
      </c>
    </row>
    <row r="177" s="2" customFormat="1" ht="16.5" customHeight="1">
      <c r="A177" s="39"/>
      <c r="B177" s="40"/>
      <c r="C177" s="234" t="s">
        <v>76</v>
      </c>
      <c r="D177" s="234" t="s">
        <v>443</v>
      </c>
      <c r="E177" s="235" t="s">
        <v>1298</v>
      </c>
      <c r="F177" s="236" t="s">
        <v>1411</v>
      </c>
      <c r="G177" s="237" t="s">
        <v>473</v>
      </c>
      <c r="H177" s="238">
        <v>3</v>
      </c>
      <c r="I177" s="239"/>
      <c r="J177" s="240">
        <f>ROUND(I177*H177,2)</f>
        <v>0</v>
      </c>
      <c r="K177" s="236" t="s">
        <v>1327</v>
      </c>
      <c r="L177" s="45"/>
      <c r="M177" s="241" t="s">
        <v>1</v>
      </c>
      <c r="N177" s="242" t="s">
        <v>41</v>
      </c>
      <c r="O177" s="92"/>
      <c r="P177" s="226">
        <f>O177*H177</f>
        <v>0</v>
      </c>
      <c r="Q177" s="226">
        <v>0</v>
      </c>
      <c r="R177" s="226">
        <f>Q177*H177</f>
        <v>0</v>
      </c>
      <c r="S177" s="226">
        <v>0</v>
      </c>
      <c r="T177" s="227">
        <f>S177*H177</f>
        <v>0</v>
      </c>
      <c r="U177" s="39"/>
      <c r="V177" s="39"/>
      <c r="W177" s="39"/>
      <c r="X177" s="39"/>
      <c r="Y177" s="39"/>
      <c r="Z177" s="39"/>
      <c r="AA177" s="39"/>
      <c r="AB177" s="39"/>
      <c r="AC177" s="39"/>
      <c r="AD177" s="39"/>
      <c r="AE177" s="39"/>
      <c r="AR177" s="228" t="s">
        <v>415</v>
      </c>
      <c r="AT177" s="228" t="s">
        <v>443</v>
      </c>
      <c r="AU177" s="228" t="s">
        <v>76</v>
      </c>
      <c r="AY177" s="18" t="s">
        <v>414</v>
      </c>
      <c r="BE177" s="229">
        <f>IF(N177="základní",J177,0)</f>
        <v>0</v>
      </c>
      <c r="BF177" s="229">
        <f>IF(N177="snížená",J177,0)</f>
        <v>0</v>
      </c>
      <c r="BG177" s="229">
        <f>IF(N177="zákl. přenesená",J177,0)</f>
        <v>0</v>
      </c>
      <c r="BH177" s="229">
        <f>IF(N177="sníž. přenesená",J177,0)</f>
        <v>0</v>
      </c>
      <c r="BI177" s="229">
        <f>IF(N177="nulová",J177,0)</f>
        <v>0</v>
      </c>
      <c r="BJ177" s="18" t="s">
        <v>84</v>
      </c>
      <c r="BK177" s="229">
        <f>ROUND(I177*H177,2)</f>
        <v>0</v>
      </c>
      <c r="BL177" s="18" t="s">
        <v>415</v>
      </c>
      <c r="BM177" s="228" t="s">
        <v>1412</v>
      </c>
    </row>
    <row r="178" s="2" customFormat="1">
      <c r="A178" s="39"/>
      <c r="B178" s="40"/>
      <c r="C178" s="41"/>
      <c r="D178" s="230" t="s">
        <v>417</v>
      </c>
      <c r="E178" s="41"/>
      <c r="F178" s="231" t="s">
        <v>1411</v>
      </c>
      <c r="G178" s="41"/>
      <c r="H178" s="41"/>
      <c r="I178" s="156"/>
      <c r="J178" s="41"/>
      <c r="K178" s="41"/>
      <c r="L178" s="45"/>
      <c r="M178" s="243"/>
      <c r="N178" s="244"/>
      <c r="O178" s="245"/>
      <c r="P178" s="245"/>
      <c r="Q178" s="245"/>
      <c r="R178" s="245"/>
      <c r="S178" s="245"/>
      <c r="T178" s="246"/>
      <c r="U178" s="39"/>
      <c r="V178" s="39"/>
      <c r="W178" s="39"/>
      <c r="X178" s="39"/>
      <c r="Y178" s="39"/>
      <c r="Z178" s="39"/>
      <c r="AA178" s="39"/>
      <c r="AB178" s="39"/>
      <c r="AC178" s="39"/>
      <c r="AD178" s="39"/>
      <c r="AE178" s="39"/>
      <c r="AT178" s="18" t="s">
        <v>417</v>
      </c>
      <c r="AU178" s="18" t="s">
        <v>76</v>
      </c>
    </row>
    <row r="179" s="2" customFormat="1" ht="6.96" customHeight="1">
      <c r="A179" s="39"/>
      <c r="B179" s="67"/>
      <c r="C179" s="68"/>
      <c r="D179" s="68"/>
      <c r="E179" s="68"/>
      <c r="F179" s="68"/>
      <c r="G179" s="68"/>
      <c r="H179" s="68"/>
      <c r="I179" s="194"/>
      <c r="J179" s="68"/>
      <c r="K179" s="68"/>
      <c r="L179" s="45"/>
      <c r="M179" s="39"/>
      <c r="O179" s="39"/>
      <c r="P179" s="39"/>
      <c r="Q179" s="39"/>
      <c r="R179" s="39"/>
      <c r="S179" s="39"/>
      <c r="T179" s="39"/>
      <c r="U179" s="39"/>
      <c r="V179" s="39"/>
      <c r="W179" s="39"/>
      <c r="X179" s="39"/>
      <c r="Y179" s="39"/>
      <c r="Z179" s="39"/>
      <c r="AA179" s="39"/>
      <c r="AB179" s="39"/>
      <c r="AC179" s="39"/>
      <c r="AD179" s="39"/>
      <c r="AE179" s="39"/>
    </row>
  </sheetData>
  <sheetProtection sheet="1" autoFilter="0" formatColumns="0" formatRows="0" objects="1" scenarios="1" spinCount="100000" saltValue="La5BJ7b1k6EmvayjEY+KNMzx6RMdxEzKuin9QO2IT3RETfPszvqJysqpHdwYaZEZmXDbbilRq4MLTVTMzwaJQA==" hashValue="digTOOJDJ/GUZ6BLBtehZrfY4mV4bNXA4roj6XZ73Qb/6tlWBCyoUcrLNSEEEy/qU4PYB9488RTa7eSehTYKqw==" algorithmName="SHA-512" password="CC35"/>
  <autoFilter ref="C115:K178"/>
  <mergeCells count="9">
    <mergeCell ref="E7:H7"/>
    <mergeCell ref="E9:H9"/>
    <mergeCell ref="E18:H18"/>
    <mergeCell ref="E27:H27"/>
    <mergeCell ref="E85:H85"/>
    <mergeCell ref="E87:H87"/>
    <mergeCell ref="E106:H106"/>
    <mergeCell ref="E108:H108"/>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9.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115</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c r="B8" s="21"/>
      <c r="D8" s="154" t="s">
        <v>389</v>
      </c>
      <c r="L8" s="21"/>
    </row>
    <row r="9" s="1" customFormat="1" ht="16.5" customHeight="1">
      <c r="B9" s="21"/>
      <c r="E9" s="155" t="s">
        <v>1413</v>
      </c>
      <c r="F9" s="1"/>
      <c r="G9" s="1"/>
      <c r="H9" s="1"/>
      <c r="I9" s="148"/>
      <c r="L9" s="21"/>
    </row>
    <row r="10" s="1" customFormat="1" ht="12" customHeight="1">
      <c r="B10" s="21"/>
      <c r="D10" s="154" t="s">
        <v>715</v>
      </c>
      <c r="I10" s="148"/>
      <c r="L10" s="21"/>
    </row>
    <row r="11" s="2" customFormat="1" ht="16.5" customHeight="1">
      <c r="A11" s="39"/>
      <c r="B11" s="45"/>
      <c r="C11" s="39"/>
      <c r="D11" s="39"/>
      <c r="E11" s="171" t="s">
        <v>1414</v>
      </c>
      <c r="F11" s="39"/>
      <c r="G11" s="39"/>
      <c r="H11" s="39"/>
      <c r="I11" s="156"/>
      <c r="J11" s="39"/>
      <c r="K11" s="39"/>
      <c r="L11" s="64"/>
      <c r="S11" s="39"/>
      <c r="T11" s="39"/>
      <c r="U11" s="39"/>
      <c r="V11" s="39"/>
      <c r="W11" s="39"/>
      <c r="X11" s="39"/>
      <c r="Y11" s="39"/>
      <c r="Z11" s="39"/>
      <c r="AA11" s="39"/>
      <c r="AB11" s="39"/>
      <c r="AC11" s="39"/>
      <c r="AD11" s="39"/>
      <c r="AE11" s="39"/>
    </row>
    <row r="12" s="2" customFormat="1" ht="12" customHeight="1">
      <c r="A12" s="39"/>
      <c r="B12" s="45"/>
      <c r="C12" s="39"/>
      <c r="D12" s="154" t="s">
        <v>1415</v>
      </c>
      <c r="E12" s="39"/>
      <c r="F12" s="39"/>
      <c r="G12" s="39"/>
      <c r="H12" s="39"/>
      <c r="I12" s="156"/>
      <c r="J12" s="39"/>
      <c r="K12" s="39"/>
      <c r="L12" s="64"/>
      <c r="S12" s="39"/>
      <c r="T12" s="39"/>
      <c r="U12" s="39"/>
      <c r="V12" s="39"/>
      <c r="W12" s="39"/>
      <c r="X12" s="39"/>
      <c r="Y12" s="39"/>
      <c r="Z12" s="39"/>
      <c r="AA12" s="39"/>
      <c r="AB12" s="39"/>
      <c r="AC12" s="39"/>
      <c r="AD12" s="39"/>
      <c r="AE12" s="39"/>
    </row>
    <row r="13" s="2" customFormat="1" ht="16.5" customHeight="1">
      <c r="A13" s="39"/>
      <c r="B13" s="45"/>
      <c r="C13" s="39"/>
      <c r="D13" s="39"/>
      <c r="E13" s="157" t="s">
        <v>1416</v>
      </c>
      <c r="F13" s="39"/>
      <c r="G13" s="39"/>
      <c r="H13" s="39"/>
      <c r="I13" s="156"/>
      <c r="J13" s="39"/>
      <c r="K13" s="39"/>
      <c r="L13" s="64"/>
      <c r="S13" s="39"/>
      <c r="T13" s="39"/>
      <c r="U13" s="39"/>
      <c r="V13" s="39"/>
      <c r="W13" s="39"/>
      <c r="X13" s="39"/>
      <c r="Y13" s="39"/>
      <c r="Z13" s="39"/>
      <c r="AA13" s="39"/>
      <c r="AB13" s="39"/>
      <c r="AC13" s="39"/>
      <c r="AD13" s="39"/>
      <c r="AE13" s="39"/>
    </row>
    <row r="14" s="2" customFormat="1">
      <c r="A14" s="39"/>
      <c r="B14" s="45"/>
      <c r="C14" s="39"/>
      <c r="D14" s="39"/>
      <c r="E14" s="39"/>
      <c r="F14" s="39"/>
      <c r="G14" s="39"/>
      <c r="H14" s="39"/>
      <c r="I14" s="156"/>
      <c r="J14" s="39"/>
      <c r="K14" s="39"/>
      <c r="L14" s="64"/>
      <c r="S14" s="39"/>
      <c r="T14" s="39"/>
      <c r="U14" s="39"/>
      <c r="V14" s="39"/>
      <c r="W14" s="39"/>
      <c r="X14" s="39"/>
      <c r="Y14" s="39"/>
      <c r="Z14" s="39"/>
      <c r="AA14" s="39"/>
      <c r="AB14" s="39"/>
      <c r="AC14" s="39"/>
      <c r="AD14" s="39"/>
      <c r="AE14" s="39"/>
    </row>
    <row r="15" s="2" customFormat="1" ht="12" customHeight="1">
      <c r="A15" s="39"/>
      <c r="B15" s="45"/>
      <c r="C15" s="39"/>
      <c r="D15" s="154" t="s">
        <v>18</v>
      </c>
      <c r="E15" s="39"/>
      <c r="F15" s="142" t="s">
        <v>1</v>
      </c>
      <c r="G15" s="39"/>
      <c r="H15" s="39"/>
      <c r="I15" s="158" t="s">
        <v>19</v>
      </c>
      <c r="J15" s="142" t="s">
        <v>1</v>
      </c>
      <c r="K15" s="39"/>
      <c r="L15" s="64"/>
      <c r="S15" s="39"/>
      <c r="T15" s="39"/>
      <c r="U15" s="39"/>
      <c r="V15" s="39"/>
      <c r="W15" s="39"/>
      <c r="X15" s="39"/>
      <c r="Y15" s="39"/>
      <c r="Z15" s="39"/>
      <c r="AA15" s="39"/>
      <c r="AB15" s="39"/>
      <c r="AC15" s="39"/>
      <c r="AD15" s="39"/>
      <c r="AE15" s="39"/>
    </row>
    <row r="16" s="2" customFormat="1" ht="12" customHeight="1">
      <c r="A16" s="39"/>
      <c r="B16" s="45"/>
      <c r="C16" s="39"/>
      <c r="D16" s="154" t="s">
        <v>20</v>
      </c>
      <c r="E16" s="39"/>
      <c r="F16" s="142" t="s">
        <v>21</v>
      </c>
      <c r="G16" s="39"/>
      <c r="H16" s="39"/>
      <c r="I16" s="158" t="s">
        <v>22</v>
      </c>
      <c r="J16" s="159" t="str">
        <f>'Rekapitulace stavby'!AN8</f>
        <v>21. 11. 2019</v>
      </c>
      <c r="K16" s="39"/>
      <c r="L16" s="64"/>
      <c r="S16" s="39"/>
      <c r="T16" s="39"/>
      <c r="U16" s="39"/>
      <c r="V16" s="39"/>
      <c r="W16" s="39"/>
      <c r="X16" s="39"/>
      <c r="Y16" s="39"/>
      <c r="Z16" s="39"/>
      <c r="AA16" s="39"/>
      <c r="AB16" s="39"/>
      <c r="AC16" s="39"/>
      <c r="AD16" s="39"/>
      <c r="AE16" s="39"/>
    </row>
    <row r="17" s="2" customFormat="1" ht="10.8" customHeight="1">
      <c r="A17" s="39"/>
      <c r="B17" s="45"/>
      <c r="C17" s="39"/>
      <c r="D17" s="39"/>
      <c r="E17" s="39"/>
      <c r="F17" s="39"/>
      <c r="G17" s="39"/>
      <c r="H17" s="39"/>
      <c r="I17" s="156"/>
      <c r="J17" s="39"/>
      <c r="K17" s="39"/>
      <c r="L17" s="64"/>
      <c r="S17" s="39"/>
      <c r="T17" s="39"/>
      <c r="U17" s="39"/>
      <c r="V17" s="39"/>
      <c r="W17" s="39"/>
      <c r="X17" s="39"/>
      <c r="Y17" s="39"/>
      <c r="Z17" s="39"/>
      <c r="AA17" s="39"/>
      <c r="AB17" s="39"/>
      <c r="AC17" s="39"/>
      <c r="AD17" s="39"/>
      <c r="AE17" s="39"/>
    </row>
    <row r="18" s="2" customFormat="1" ht="12" customHeight="1">
      <c r="A18" s="39"/>
      <c r="B18" s="45"/>
      <c r="C18" s="39"/>
      <c r="D18" s="154" t="s">
        <v>24</v>
      </c>
      <c r="E18" s="39"/>
      <c r="F18" s="39"/>
      <c r="G18" s="39"/>
      <c r="H18" s="39"/>
      <c r="I18" s="158" t="s">
        <v>25</v>
      </c>
      <c r="J18" s="142" t="s">
        <v>26</v>
      </c>
      <c r="K18" s="39"/>
      <c r="L18" s="64"/>
      <c r="S18" s="39"/>
      <c r="T18" s="39"/>
      <c r="U18" s="39"/>
      <c r="V18" s="39"/>
      <c r="W18" s="39"/>
      <c r="X18" s="39"/>
      <c r="Y18" s="39"/>
      <c r="Z18" s="39"/>
      <c r="AA18" s="39"/>
      <c r="AB18" s="39"/>
      <c r="AC18" s="39"/>
      <c r="AD18" s="39"/>
      <c r="AE18" s="39"/>
    </row>
    <row r="19" s="2" customFormat="1" ht="18" customHeight="1">
      <c r="A19" s="39"/>
      <c r="B19" s="45"/>
      <c r="C19" s="39"/>
      <c r="D19" s="39"/>
      <c r="E19" s="142" t="s">
        <v>1</v>
      </c>
      <c r="F19" s="39"/>
      <c r="G19" s="39"/>
      <c r="H19" s="39"/>
      <c r="I19" s="158" t="s">
        <v>28</v>
      </c>
      <c r="J19" s="142" t="s">
        <v>29</v>
      </c>
      <c r="K19" s="39"/>
      <c r="L19" s="64"/>
      <c r="S19" s="39"/>
      <c r="T19" s="39"/>
      <c r="U19" s="39"/>
      <c r="V19" s="39"/>
      <c r="W19" s="39"/>
      <c r="X19" s="39"/>
      <c r="Y19" s="39"/>
      <c r="Z19" s="39"/>
      <c r="AA19" s="39"/>
      <c r="AB19" s="39"/>
      <c r="AC19" s="39"/>
      <c r="AD19" s="39"/>
      <c r="AE19" s="39"/>
    </row>
    <row r="20" s="2" customFormat="1" ht="6.96" customHeight="1">
      <c r="A20" s="39"/>
      <c r="B20" s="45"/>
      <c r="C20" s="39"/>
      <c r="D20" s="39"/>
      <c r="E20" s="39"/>
      <c r="F20" s="39"/>
      <c r="G20" s="39"/>
      <c r="H20" s="39"/>
      <c r="I20" s="156"/>
      <c r="J20" s="39"/>
      <c r="K20" s="39"/>
      <c r="L20" s="64"/>
      <c r="S20" s="39"/>
      <c r="T20" s="39"/>
      <c r="U20" s="39"/>
      <c r="V20" s="39"/>
      <c r="W20" s="39"/>
      <c r="X20" s="39"/>
      <c r="Y20" s="39"/>
      <c r="Z20" s="39"/>
      <c r="AA20" s="39"/>
      <c r="AB20" s="39"/>
      <c r="AC20" s="39"/>
      <c r="AD20" s="39"/>
      <c r="AE20" s="39"/>
    </row>
    <row r="21" s="2" customFormat="1" ht="12" customHeight="1">
      <c r="A21" s="39"/>
      <c r="B21" s="45"/>
      <c r="C21" s="39"/>
      <c r="D21" s="154" t="s">
        <v>30</v>
      </c>
      <c r="E21" s="39"/>
      <c r="F21" s="39"/>
      <c r="G21" s="39"/>
      <c r="H21" s="39"/>
      <c r="I21" s="158" t="s">
        <v>25</v>
      </c>
      <c r="J21" s="34" t="str">
        <f>'Rekapitulace stavby'!AN13</f>
        <v>Vyplň údaj</v>
      </c>
      <c r="K21" s="39"/>
      <c r="L21" s="64"/>
      <c r="S21" s="39"/>
      <c r="T21" s="39"/>
      <c r="U21" s="39"/>
      <c r="V21" s="39"/>
      <c r="W21" s="39"/>
      <c r="X21" s="39"/>
      <c r="Y21" s="39"/>
      <c r="Z21" s="39"/>
      <c r="AA21" s="39"/>
      <c r="AB21" s="39"/>
      <c r="AC21" s="39"/>
      <c r="AD21" s="39"/>
      <c r="AE21" s="39"/>
    </row>
    <row r="22" s="2" customFormat="1" ht="18" customHeight="1">
      <c r="A22" s="39"/>
      <c r="B22" s="45"/>
      <c r="C22" s="39"/>
      <c r="D22" s="39"/>
      <c r="E22" s="34" t="str">
        <f>'Rekapitulace stavby'!E14</f>
        <v>Vyplň údaj</v>
      </c>
      <c r="F22" s="142"/>
      <c r="G22" s="142"/>
      <c r="H22" s="142"/>
      <c r="I22" s="158" t="s">
        <v>28</v>
      </c>
      <c r="J22" s="34" t="str">
        <f>'Rekapitulace stavby'!AN14</f>
        <v>Vyplň údaj</v>
      </c>
      <c r="K22" s="39"/>
      <c r="L22" s="64"/>
      <c r="S22" s="39"/>
      <c r="T22" s="39"/>
      <c r="U22" s="39"/>
      <c r="V22" s="39"/>
      <c r="W22" s="39"/>
      <c r="X22" s="39"/>
      <c r="Y22" s="39"/>
      <c r="Z22" s="39"/>
      <c r="AA22" s="39"/>
      <c r="AB22" s="39"/>
      <c r="AC22" s="39"/>
      <c r="AD22" s="39"/>
      <c r="AE22" s="39"/>
    </row>
    <row r="23" s="2" customFormat="1" ht="6.96" customHeight="1">
      <c r="A23" s="39"/>
      <c r="B23" s="45"/>
      <c r="C23" s="39"/>
      <c r="D23" s="39"/>
      <c r="E23" s="39"/>
      <c r="F23" s="39"/>
      <c r="G23" s="39"/>
      <c r="H23" s="39"/>
      <c r="I23" s="156"/>
      <c r="J23" s="39"/>
      <c r="K23" s="39"/>
      <c r="L23" s="64"/>
      <c r="S23" s="39"/>
      <c r="T23" s="39"/>
      <c r="U23" s="39"/>
      <c r="V23" s="39"/>
      <c r="W23" s="39"/>
      <c r="X23" s="39"/>
      <c r="Y23" s="39"/>
      <c r="Z23" s="39"/>
      <c r="AA23" s="39"/>
      <c r="AB23" s="39"/>
      <c r="AC23" s="39"/>
      <c r="AD23" s="39"/>
      <c r="AE23" s="39"/>
    </row>
    <row r="24" s="2" customFormat="1" ht="12" customHeight="1">
      <c r="A24" s="39"/>
      <c r="B24" s="45"/>
      <c r="C24" s="39"/>
      <c r="D24" s="154" t="s">
        <v>32</v>
      </c>
      <c r="E24" s="39"/>
      <c r="F24" s="39"/>
      <c r="G24" s="39"/>
      <c r="H24" s="39"/>
      <c r="I24" s="158" t="s">
        <v>25</v>
      </c>
      <c r="J24" s="142" t="s">
        <v>1</v>
      </c>
      <c r="K24" s="39"/>
      <c r="L24" s="64"/>
      <c r="S24" s="39"/>
      <c r="T24" s="39"/>
      <c r="U24" s="39"/>
      <c r="V24" s="39"/>
      <c r="W24" s="39"/>
      <c r="X24" s="39"/>
      <c r="Y24" s="39"/>
      <c r="Z24" s="39"/>
      <c r="AA24" s="39"/>
      <c r="AB24" s="39"/>
      <c r="AC24" s="39"/>
      <c r="AD24" s="39"/>
      <c r="AE24" s="39"/>
    </row>
    <row r="25" s="2" customFormat="1" ht="18" customHeight="1">
      <c r="A25" s="39"/>
      <c r="B25" s="45"/>
      <c r="C25" s="39"/>
      <c r="D25" s="39"/>
      <c r="E25" s="142" t="s">
        <v>21</v>
      </c>
      <c r="F25" s="39"/>
      <c r="G25" s="39"/>
      <c r="H25" s="39"/>
      <c r="I25" s="158" t="s">
        <v>28</v>
      </c>
      <c r="J25" s="142" t="s">
        <v>1</v>
      </c>
      <c r="K25" s="39"/>
      <c r="L25" s="64"/>
      <c r="S25" s="39"/>
      <c r="T25" s="39"/>
      <c r="U25" s="39"/>
      <c r="V25" s="39"/>
      <c r="W25" s="39"/>
      <c r="X25" s="39"/>
      <c r="Y25" s="39"/>
      <c r="Z25" s="39"/>
      <c r="AA25" s="39"/>
      <c r="AB25" s="39"/>
      <c r="AC25" s="39"/>
      <c r="AD25" s="39"/>
      <c r="AE25" s="39"/>
    </row>
    <row r="26" s="2" customFormat="1" ht="6.96" customHeight="1">
      <c r="A26" s="39"/>
      <c r="B26" s="45"/>
      <c r="C26" s="39"/>
      <c r="D26" s="39"/>
      <c r="E26" s="39"/>
      <c r="F26" s="39"/>
      <c r="G26" s="39"/>
      <c r="H26" s="39"/>
      <c r="I26" s="156"/>
      <c r="J26" s="39"/>
      <c r="K26" s="39"/>
      <c r="L26" s="64"/>
      <c r="S26" s="39"/>
      <c r="T26" s="39"/>
      <c r="U26" s="39"/>
      <c r="V26" s="39"/>
      <c r="W26" s="39"/>
      <c r="X26" s="39"/>
      <c r="Y26" s="39"/>
      <c r="Z26" s="39"/>
      <c r="AA26" s="39"/>
      <c r="AB26" s="39"/>
      <c r="AC26" s="39"/>
      <c r="AD26" s="39"/>
      <c r="AE26" s="39"/>
    </row>
    <row r="27" s="2" customFormat="1" ht="12" customHeight="1">
      <c r="A27" s="39"/>
      <c r="B27" s="45"/>
      <c r="C27" s="39"/>
      <c r="D27" s="154" t="s">
        <v>34</v>
      </c>
      <c r="E27" s="39"/>
      <c r="F27" s="39"/>
      <c r="G27" s="39"/>
      <c r="H27" s="39"/>
      <c r="I27" s="158" t="s">
        <v>25</v>
      </c>
      <c r="J27" s="142" t="s">
        <v>1</v>
      </c>
      <c r="K27" s="39"/>
      <c r="L27" s="64"/>
      <c r="S27" s="39"/>
      <c r="T27" s="39"/>
      <c r="U27" s="39"/>
      <c r="V27" s="39"/>
      <c r="W27" s="39"/>
      <c r="X27" s="39"/>
      <c r="Y27" s="39"/>
      <c r="Z27" s="39"/>
      <c r="AA27" s="39"/>
      <c r="AB27" s="39"/>
      <c r="AC27" s="39"/>
      <c r="AD27" s="39"/>
      <c r="AE27" s="39"/>
    </row>
    <row r="28" s="2" customFormat="1" ht="18" customHeight="1">
      <c r="A28" s="39"/>
      <c r="B28" s="45"/>
      <c r="C28" s="39"/>
      <c r="D28" s="39"/>
      <c r="E28" s="142" t="s">
        <v>21</v>
      </c>
      <c r="F28" s="39"/>
      <c r="G28" s="39"/>
      <c r="H28" s="39"/>
      <c r="I28" s="158" t="s">
        <v>28</v>
      </c>
      <c r="J28" s="142" t="s">
        <v>1</v>
      </c>
      <c r="K28" s="39"/>
      <c r="L28" s="64"/>
      <c r="S28" s="39"/>
      <c r="T28" s="39"/>
      <c r="U28" s="39"/>
      <c r="V28" s="39"/>
      <c r="W28" s="39"/>
      <c r="X28" s="39"/>
      <c r="Y28" s="39"/>
      <c r="Z28" s="39"/>
      <c r="AA28" s="39"/>
      <c r="AB28" s="39"/>
      <c r="AC28" s="39"/>
      <c r="AD28" s="39"/>
      <c r="AE28" s="39"/>
    </row>
    <row r="29" s="2" customFormat="1" ht="6.96" customHeight="1">
      <c r="A29" s="39"/>
      <c r="B29" s="45"/>
      <c r="C29" s="39"/>
      <c r="D29" s="39"/>
      <c r="E29" s="39"/>
      <c r="F29" s="39"/>
      <c r="G29" s="39"/>
      <c r="H29" s="39"/>
      <c r="I29" s="156"/>
      <c r="J29" s="39"/>
      <c r="K29" s="39"/>
      <c r="L29" s="64"/>
      <c r="S29" s="39"/>
      <c r="T29" s="39"/>
      <c r="U29" s="39"/>
      <c r="V29" s="39"/>
      <c r="W29" s="39"/>
      <c r="X29" s="39"/>
      <c r="Y29" s="39"/>
      <c r="Z29" s="39"/>
      <c r="AA29" s="39"/>
      <c r="AB29" s="39"/>
      <c r="AC29" s="39"/>
      <c r="AD29" s="39"/>
      <c r="AE29" s="39"/>
    </row>
    <row r="30" s="2" customFormat="1" ht="12" customHeight="1">
      <c r="A30" s="39"/>
      <c r="B30" s="45"/>
      <c r="C30" s="39"/>
      <c r="D30" s="154" t="s">
        <v>35</v>
      </c>
      <c r="E30" s="39"/>
      <c r="F30" s="39"/>
      <c r="G30" s="39"/>
      <c r="H30" s="39"/>
      <c r="I30" s="156"/>
      <c r="J30" s="39"/>
      <c r="K30" s="39"/>
      <c r="L30" s="64"/>
      <c r="S30" s="39"/>
      <c r="T30" s="39"/>
      <c r="U30" s="39"/>
      <c r="V30" s="39"/>
      <c r="W30" s="39"/>
      <c r="X30" s="39"/>
      <c r="Y30" s="39"/>
      <c r="Z30" s="39"/>
      <c r="AA30" s="39"/>
      <c r="AB30" s="39"/>
      <c r="AC30" s="39"/>
      <c r="AD30" s="39"/>
      <c r="AE30" s="39"/>
    </row>
    <row r="31" s="8" customFormat="1" ht="16.5" customHeight="1">
      <c r="A31" s="160"/>
      <c r="B31" s="161"/>
      <c r="C31" s="160"/>
      <c r="D31" s="160"/>
      <c r="E31" s="162" t="s">
        <v>1</v>
      </c>
      <c r="F31" s="162"/>
      <c r="G31" s="162"/>
      <c r="H31" s="162"/>
      <c r="I31" s="163"/>
      <c r="J31" s="160"/>
      <c r="K31" s="160"/>
      <c r="L31" s="164"/>
      <c r="S31" s="160"/>
      <c r="T31" s="160"/>
      <c r="U31" s="160"/>
      <c r="V31" s="160"/>
      <c r="W31" s="160"/>
      <c r="X31" s="160"/>
      <c r="Y31" s="160"/>
      <c r="Z31" s="160"/>
      <c r="AA31" s="160"/>
      <c r="AB31" s="160"/>
      <c r="AC31" s="160"/>
      <c r="AD31" s="160"/>
      <c r="AE31" s="160"/>
    </row>
    <row r="32" s="2" customFormat="1" ht="6.96" customHeight="1">
      <c r="A32" s="39"/>
      <c r="B32" s="45"/>
      <c r="C32" s="39"/>
      <c r="D32" s="39"/>
      <c r="E32" s="39"/>
      <c r="F32" s="39"/>
      <c r="G32" s="39"/>
      <c r="H32" s="39"/>
      <c r="I32" s="156"/>
      <c r="J32" s="39"/>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25.44" customHeight="1">
      <c r="A34" s="39"/>
      <c r="B34" s="45"/>
      <c r="C34" s="39"/>
      <c r="D34" s="167" t="s">
        <v>36</v>
      </c>
      <c r="E34" s="39"/>
      <c r="F34" s="39"/>
      <c r="G34" s="39"/>
      <c r="H34" s="39"/>
      <c r="I34" s="156"/>
      <c r="J34" s="168">
        <f>ROUND(J126, 2)</f>
        <v>0</v>
      </c>
      <c r="K34" s="39"/>
      <c r="L34" s="64"/>
      <c r="S34" s="39"/>
      <c r="T34" s="39"/>
      <c r="U34" s="39"/>
      <c r="V34" s="39"/>
      <c r="W34" s="39"/>
      <c r="X34" s="39"/>
      <c r="Y34" s="39"/>
      <c r="Z34" s="39"/>
      <c r="AA34" s="39"/>
      <c r="AB34" s="39"/>
      <c r="AC34" s="39"/>
      <c r="AD34" s="39"/>
      <c r="AE34" s="39"/>
    </row>
    <row r="35" s="2" customFormat="1" ht="6.96" customHeight="1">
      <c r="A35" s="39"/>
      <c r="B35" s="45"/>
      <c r="C35" s="39"/>
      <c r="D35" s="165"/>
      <c r="E35" s="165"/>
      <c r="F35" s="165"/>
      <c r="G35" s="165"/>
      <c r="H35" s="165"/>
      <c r="I35" s="166"/>
      <c r="J35" s="165"/>
      <c r="K35" s="165"/>
      <c r="L35" s="64"/>
      <c r="S35" s="39"/>
      <c r="T35" s="39"/>
      <c r="U35" s="39"/>
      <c r="V35" s="39"/>
      <c r="W35" s="39"/>
      <c r="X35" s="39"/>
      <c r="Y35" s="39"/>
      <c r="Z35" s="39"/>
      <c r="AA35" s="39"/>
      <c r="AB35" s="39"/>
      <c r="AC35" s="39"/>
      <c r="AD35" s="39"/>
      <c r="AE35" s="39"/>
    </row>
    <row r="36" s="2" customFormat="1" ht="14.4" customHeight="1">
      <c r="A36" s="39"/>
      <c r="B36" s="45"/>
      <c r="C36" s="39"/>
      <c r="D36" s="39"/>
      <c r="E36" s="39"/>
      <c r="F36" s="169" t="s">
        <v>38</v>
      </c>
      <c r="G36" s="39"/>
      <c r="H36" s="39"/>
      <c r="I36" s="170" t="s">
        <v>37</v>
      </c>
      <c r="J36" s="169" t="s">
        <v>39</v>
      </c>
      <c r="K36" s="39"/>
      <c r="L36" s="64"/>
      <c r="S36" s="39"/>
      <c r="T36" s="39"/>
      <c r="U36" s="39"/>
      <c r="V36" s="39"/>
      <c r="W36" s="39"/>
      <c r="X36" s="39"/>
      <c r="Y36" s="39"/>
      <c r="Z36" s="39"/>
      <c r="AA36" s="39"/>
      <c r="AB36" s="39"/>
      <c r="AC36" s="39"/>
      <c r="AD36" s="39"/>
      <c r="AE36" s="39"/>
    </row>
    <row r="37" s="2" customFormat="1" ht="14.4" customHeight="1">
      <c r="A37" s="39"/>
      <c r="B37" s="45"/>
      <c r="C37" s="39"/>
      <c r="D37" s="171" t="s">
        <v>40</v>
      </c>
      <c r="E37" s="154" t="s">
        <v>41</v>
      </c>
      <c r="F37" s="172">
        <f>ROUND((SUM(BE126:BE212)),  2)</f>
        <v>0</v>
      </c>
      <c r="G37" s="39"/>
      <c r="H37" s="39"/>
      <c r="I37" s="173">
        <v>0.20999999999999999</v>
      </c>
      <c r="J37" s="172">
        <f>ROUND(((SUM(BE126:BE212))*I37),  2)</f>
        <v>0</v>
      </c>
      <c r="K37" s="39"/>
      <c r="L37" s="64"/>
      <c r="S37" s="39"/>
      <c r="T37" s="39"/>
      <c r="U37" s="39"/>
      <c r="V37" s="39"/>
      <c r="W37" s="39"/>
      <c r="X37" s="39"/>
      <c r="Y37" s="39"/>
      <c r="Z37" s="39"/>
      <c r="AA37" s="39"/>
      <c r="AB37" s="39"/>
      <c r="AC37" s="39"/>
      <c r="AD37" s="39"/>
      <c r="AE37" s="39"/>
    </row>
    <row r="38" s="2" customFormat="1" ht="14.4" customHeight="1">
      <c r="A38" s="39"/>
      <c r="B38" s="45"/>
      <c r="C38" s="39"/>
      <c r="D38" s="39"/>
      <c r="E38" s="154" t="s">
        <v>42</v>
      </c>
      <c r="F38" s="172">
        <f>ROUND((SUM(BF126:BF212)),  2)</f>
        <v>0</v>
      </c>
      <c r="G38" s="39"/>
      <c r="H38" s="39"/>
      <c r="I38" s="173">
        <v>0.14999999999999999</v>
      </c>
      <c r="J38" s="172">
        <f>ROUND(((SUM(BF126:BF212))*I38),  2)</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43</v>
      </c>
      <c r="F39" s="172">
        <f>ROUND((SUM(BG126:BG212)),  2)</f>
        <v>0</v>
      </c>
      <c r="G39" s="39"/>
      <c r="H39" s="39"/>
      <c r="I39" s="173">
        <v>0.20999999999999999</v>
      </c>
      <c r="J39" s="172">
        <f>0</f>
        <v>0</v>
      </c>
      <c r="K39" s="39"/>
      <c r="L39" s="64"/>
      <c r="S39" s="39"/>
      <c r="T39" s="39"/>
      <c r="U39" s="39"/>
      <c r="V39" s="39"/>
      <c r="W39" s="39"/>
      <c r="X39" s="39"/>
      <c r="Y39" s="39"/>
      <c r="Z39" s="39"/>
      <c r="AA39" s="39"/>
      <c r="AB39" s="39"/>
      <c r="AC39" s="39"/>
      <c r="AD39" s="39"/>
      <c r="AE39" s="39"/>
    </row>
    <row r="40" hidden="1" s="2" customFormat="1" ht="14.4" customHeight="1">
      <c r="A40" s="39"/>
      <c r="B40" s="45"/>
      <c r="C40" s="39"/>
      <c r="D40" s="39"/>
      <c r="E40" s="154" t="s">
        <v>44</v>
      </c>
      <c r="F40" s="172">
        <f>ROUND((SUM(BH126:BH212)),  2)</f>
        <v>0</v>
      </c>
      <c r="G40" s="39"/>
      <c r="H40" s="39"/>
      <c r="I40" s="173">
        <v>0.14999999999999999</v>
      </c>
      <c r="J40" s="172">
        <f>0</f>
        <v>0</v>
      </c>
      <c r="K40" s="39"/>
      <c r="L40" s="64"/>
      <c r="S40" s="39"/>
      <c r="T40" s="39"/>
      <c r="U40" s="39"/>
      <c r="V40" s="39"/>
      <c r="W40" s="39"/>
      <c r="X40" s="39"/>
      <c r="Y40" s="39"/>
      <c r="Z40" s="39"/>
      <c r="AA40" s="39"/>
      <c r="AB40" s="39"/>
      <c r="AC40" s="39"/>
      <c r="AD40" s="39"/>
      <c r="AE40" s="39"/>
    </row>
    <row r="41" hidden="1" s="2" customFormat="1" ht="14.4" customHeight="1">
      <c r="A41" s="39"/>
      <c r="B41" s="45"/>
      <c r="C41" s="39"/>
      <c r="D41" s="39"/>
      <c r="E41" s="154" t="s">
        <v>45</v>
      </c>
      <c r="F41" s="172">
        <f>ROUND((SUM(BI126:BI212)),  2)</f>
        <v>0</v>
      </c>
      <c r="G41" s="39"/>
      <c r="H41" s="39"/>
      <c r="I41" s="173">
        <v>0</v>
      </c>
      <c r="J41" s="172">
        <f>0</f>
        <v>0</v>
      </c>
      <c r="K41" s="39"/>
      <c r="L41" s="64"/>
      <c r="S41" s="39"/>
      <c r="T41" s="39"/>
      <c r="U41" s="39"/>
      <c r="V41" s="39"/>
      <c r="W41" s="39"/>
      <c r="X41" s="39"/>
      <c r="Y41" s="39"/>
      <c r="Z41" s="39"/>
      <c r="AA41" s="39"/>
      <c r="AB41" s="39"/>
      <c r="AC41" s="39"/>
      <c r="AD41" s="39"/>
      <c r="AE41" s="39"/>
    </row>
    <row r="42" s="2" customFormat="1" ht="6.96"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2" customFormat="1" ht="25.44" customHeight="1">
      <c r="A43" s="39"/>
      <c r="B43" s="45"/>
      <c r="C43" s="174"/>
      <c r="D43" s="175" t="s">
        <v>46</v>
      </c>
      <c r="E43" s="176"/>
      <c r="F43" s="176"/>
      <c r="G43" s="177" t="s">
        <v>47</v>
      </c>
      <c r="H43" s="178" t="s">
        <v>48</v>
      </c>
      <c r="I43" s="179"/>
      <c r="J43" s="180">
        <f>SUM(J34:J41)</f>
        <v>0</v>
      </c>
      <c r="K43" s="181"/>
      <c r="L43" s="64"/>
      <c r="S43" s="39"/>
      <c r="T43" s="39"/>
      <c r="U43" s="39"/>
      <c r="V43" s="39"/>
      <c r="W43" s="39"/>
      <c r="X43" s="39"/>
      <c r="Y43" s="39"/>
      <c r="Z43" s="39"/>
      <c r="AA43" s="39"/>
      <c r="AB43" s="39"/>
      <c r="AC43" s="39"/>
      <c r="AD43" s="39"/>
      <c r="AE43" s="39"/>
    </row>
    <row r="44" s="2" customFormat="1" ht="14.4" customHeight="1">
      <c r="A44" s="39"/>
      <c r="B44" s="45"/>
      <c r="C44" s="39"/>
      <c r="D44" s="39"/>
      <c r="E44" s="39"/>
      <c r="F44" s="39"/>
      <c r="G44" s="39"/>
      <c r="H44" s="39"/>
      <c r="I44" s="156"/>
      <c r="J44" s="39"/>
      <c r="K44" s="39"/>
      <c r="L44" s="64"/>
      <c r="S44" s="39"/>
      <c r="T44" s="39"/>
      <c r="U44" s="39"/>
      <c r="V44" s="39"/>
      <c r="W44" s="39"/>
      <c r="X44" s="39"/>
      <c r="Y44" s="39"/>
      <c r="Z44" s="39"/>
      <c r="AA44" s="39"/>
      <c r="AB44" s="39"/>
      <c r="AC44" s="39"/>
      <c r="AD44" s="39"/>
      <c r="AE44" s="39"/>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1" customFormat="1" ht="16.5" customHeight="1">
      <c r="B87" s="22"/>
      <c r="C87" s="23"/>
      <c r="D87" s="23"/>
      <c r="E87" s="198" t="s">
        <v>1413</v>
      </c>
      <c r="F87" s="23"/>
      <c r="G87" s="23"/>
      <c r="H87" s="23"/>
      <c r="I87" s="148"/>
      <c r="J87" s="23"/>
      <c r="K87" s="23"/>
      <c r="L87" s="21"/>
    </row>
    <row r="88" hidden="1" s="1" customFormat="1" ht="12" customHeight="1">
      <c r="B88" s="22"/>
      <c r="C88" s="33" t="s">
        <v>715</v>
      </c>
      <c r="D88" s="23"/>
      <c r="E88" s="23"/>
      <c r="F88" s="23"/>
      <c r="G88" s="23"/>
      <c r="H88" s="23"/>
      <c r="I88" s="148"/>
      <c r="J88" s="23"/>
      <c r="K88" s="23"/>
      <c r="L88" s="21"/>
    </row>
    <row r="89" hidden="1" s="2" customFormat="1" ht="16.5" customHeight="1">
      <c r="A89" s="39"/>
      <c r="B89" s="40"/>
      <c r="C89" s="41"/>
      <c r="D89" s="41"/>
      <c r="E89" s="310" t="s">
        <v>1414</v>
      </c>
      <c r="F89" s="41"/>
      <c r="G89" s="41"/>
      <c r="H89" s="41"/>
      <c r="I89" s="156"/>
      <c r="J89" s="41"/>
      <c r="K89" s="41"/>
      <c r="L89" s="64"/>
      <c r="S89" s="39"/>
      <c r="T89" s="39"/>
      <c r="U89" s="39"/>
      <c r="V89" s="39"/>
      <c r="W89" s="39"/>
      <c r="X89" s="39"/>
      <c r="Y89" s="39"/>
      <c r="Z89" s="39"/>
      <c r="AA89" s="39"/>
      <c r="AB89" s="39"/>
      <c r="AC89" s="39"/>
      <c r="AD89" s="39"/>
      <c r="AE89" s="39"/>
    </row>
    <row r="90" hidden="1" s="2" customFormat="1" ht="12" customHeight="1">
      <c r="A90" s="39"/>
      <c r="B90" s="40"/>
      <c r="C90" s="33" t="s">
        <v>1415</v>
      </c>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6.5" customHeight="1">
      <c r="A91" s="39"/>
      <c r="B91" s="40"/>
      <c r="C91" s="41"/>
      <c r="D91" s="41"/>
      <c r="E91" s="77" t="str">
        <f>E13</f>
        <v>SO 01 - SO 01 - 1. TK Prostřední Žleb - Dolní Žleb</v>
      </c>
      <c r="F91" s="41"/>
      <c r="G91" s="41"/>
      <c r="H91" s="41"/>
      <c r="I91" s="156"/>
      <c r="J91" s="41"/>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2" customHeight="1">
      <c r="A93" s="39"/>
      <c r="B93" s="40"/>
      <c r="C93" s="33" t="s">
        <v>20</v>
      </c>
      <c r="D93" s="41"/>
      <c r="E93" s="41"/>
      <c r="F93" s="28" t="str">
        <f>F16</f>
        <v xml:space="preserve"> </v>
      </c>
      <c r="G93" s="41"/>
      <c r="H93" s="41"/>
      <c r="I93" s="158" t="s">
        <v>22</v>
      </c>
      <c r="J93" s="80" t="str">
        <f>IF(J16="","",J16)</f>
        <v>21. 11. 2019</v>
      </c>
      <c r="K93" s="41"/>
      <c r="L93" s="64"/>
      <c r="S93" s="39"/>
      <c r="T93" s="39"/>
      <c r="U93" s="39"/>
      <c r="V93" s="39"/>
      <c r="W93" s="39"/>
      <c r="X93" s="39"/>
      <c r="Y93" s="39"/>
      <c r="Z93" s="39"/>
      <c r="AA93" s="39"/>
      <c r="AB93" s="39"/>
      <c r="AC93" s="39"/>
      <c r="AD93" s="39"/>
      <c r="AE93" s="39"/>
    </row>
    <row r="94" hidden="1" s="2" customFormat="1" ht="6.96" customHeight="1">
      <c r="A94" s="39"/>
      <c r="B94" s="40"/>
      <c r="C94" s="41"/>
      <c r="D94" s="41"/>
      <c r="E94" s="41"/>
      <c r="F94" s="41"/>
      <c r="G94" s="41"/>
      <c r="H94" s="41"/>
      <c r="I94" s="156"/>
      <c r="J94" s="41"/>
      <c r="K94" s="41"/>
      <c r="L94" s="64"/>
      <c r="S94" s="39"/>
      <c r="T94" s="39"/>
      <c r="U94" s="39"/>
      <c r="V94" s="39"/>
      <c r="W94" s="39"/>
      <c r="X94" s="39"/>
      <c r="Y94" s="39"/>
      <c r="Z94" s="39"/>
      <c r="AA94" s="39"/>
      <c r="AB94" s="39"/>
      <c r="AC94" s="39"/>
      <c r="AD94" s="39"/>
      <c r="AE94" s="39"/>
    </row>
    <row r="95" hidden="1" s="2" customFormat="1" ht="15.15" customHeight="1">
      <c r="A95" s="39"/>
      <c r="B95" s="40"/>
      <c r="C95" s="33" t="s">
        <v>24</v>
      </c>
      <c r="D95" s="41"/>
      <c r="E95" s="41"/>
      <c r="F95" s="28" t="str">
        <f>E19</f>
        <v/>
      </c>
      <c r="G95" s="41"/>
      <c r="H95" s="41"/>
      <c r="I95" s="158" t="s">
        <v>32</v>
      </c>
      <c r="J95" s="37" t="str">
        <f>E25</f>
        <v xml:space="preserve"> </v>
      </c>
      <c r="K95" s="41"/>
      <c r="L95" s="64"/>
      <c r="S95" s="39"/>
      <c r="T95" s="39"/>
      <c r="U95" s="39"/>
      <c r="V95" s="39"/>
      <c r="W95" s="39"/>
      <c r="X95" s="39"/>
      <c r="Y95" s="39"/>
      <c r="Z95" s="39"/>
      <c r="AA95" s="39"/>
      <c r="AB95" s="39"/>
      <c r="AC95" s="39"/>
      <c r="AD95" s="39"/>
      <c r="AE95" s="39"/>
    </row>
    <row r="96" hidden="1" s="2" customFormat="1" ht="15.15" customHeight="1">
      <c r="A96" s="39"/>
      <c r="B96" s="40"/>
      <c r="C96" s="33" t="s">
        <v>30</v>
      </c>
      <c r="D96" s="41"/>
      <c r="E96" s="41"/>
      <c r="F96" s="28" t="str">
        <f>IF(E22="","",E22)</f>
        <v>Vyplň údaj</v>
      </c>
      <c r="G96" s="41"/>
      <c r="H96" s="41"/>
      <c r="I96" s="158" t="s">
        <v>34</v>
      </c>
      <c r="J96" s="37" t="str">
        <f>E28</f>
        <v xml:space="preserve"> </v>
      </c>
      <c r="K96" s="41"/>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9.28" customHeight="1">
      <c r="A98" s="39"/>
      <c r="B98" s="40"/>
      <c r="C98" s="199" t="s">
        <v>392</v>
      </c>
      <c r="D98" s="200"/>
      <c r="E98" s="200"/>
      <c r="F98" s="200"/>
      <c r="G98" s="200"/>
      <c r="H98" s="200"/>
      <c r="I98" s="201"/>
      <c r="J98" s="202" t="s">
        <v>393</v>
      </c>
      <c r="K98" s="200"/>
      <c r="L98" s="64"/>
      <c r="S98" s="39"/>
      <c r="T98" s="39"/>
      <c r="U98" s="39"/>
      <c r="V98" s="39"/>
      <c r="W98" s="39"/>
      <c r="X98" s="39"/>
      <c r="Y98" s="39"/>
      <c r="Z98" s="39"/>
      <c r="AA98" s="39"/>
      <c r="AB98" s="39"/>
      <c r="AC98" s="39"/>
      <c r="AD98" s="39"/>
      <c r="AE98" s="39"/>
    </row>
    <row r="99" hidden="1" s="2" customFormat="1" ht="10.32" customHeight="1">
      <c r="A99" s="39"/>
      <c r="B99" s="40"/>
      <c r="C99" s="41"/>
      <c r="D99" s="41"/>
      <c r="E99" s="41"/>
      <c r="F99" s="41"/>
      <c r="G99" s="41"/>
      <c r="H99" s="41"/>
      <c r="I99" s="156"/>
      <c r="J99" s="41"/>
      <c r="K99" s="41"/>
      <c r="L99" s="64"/>
      <c r="S99" s="39"/>
      <c r="T99" s="39"/>
      <c r="U99" s="39"/>
      <c r="V99" s="39"/>
      <c r="W99" s="39"/>
      <c r="X99" s="39"/>
      <c r="Y99" s="39"/>
      <c r="Z99" s="39"/>
      <c r="AA99" s="39"/>
      <c r="AB99" s="39"/>
      <c r="AC99" s="39"/>
      <c r="AD99" s="39"/>
      <c r="AE99" s="39"/>
    </row>
    <row r="100" hidden="1" s="2" customFormat="1" ht="22.8" customHeight="1">
      <c r="A100" s="39"/>
      <c r="B100" s="40"/>
      <c r="C100" s="203" t="s">
        <v>394</v>
      </c>
      <c r="D100" s="41"/>
      <c r="E100" s="41"/>
      <c r="F100" s="41"/>
      <c r="G100" s="41"/>
      <c r="H100" s="41"/>
      <c r="I100" s="156"/>
      <c r="J100" s="111">
        <f>J126</f>
        <v>0</v>
      </c>
      <c r="K100" s="41"/>
      <c r="L100" s="64"/>
      <c r="S100" s="39"/>
      <c r="T100" s="39"/>
      <c r="U100" s="39"/>
      <c r="V100" s="39"/>
      <c r="W100" s="39"/>
      <c r="X100" s="39"/>
      <c r="Y100" s="39"/>
      <c r="Z100" s="39"/>
      <c r="AA100" s="39"/>
      <c r="AB100" s="39"/>
      <c r="AC100" s="39"/>
      <c r="AD100" s="39"/>
      <c r="AE100" s="39"/>
      <c r="AU100" s="18" t="s">
        <v>395</v>
      </c>
    </row>
    <row r="101" hidden="1" s="10" customFormat="1" ht="24.96" customHeight="1">
      <c r="A101" s="10"/>
      <c r="B101" s="247"/>
      <c r="C101" s="248"/>
      <c r="D101" s="249" t="s">
        <v>732</v>
      </c>
      <c r="E101" s="250"/>
      <c r="F101" s="250"/>
      <c r="G101" s="250"/>
      <c r="H101" s="250"/>
      <c r="I101" s="251"/>
      <c r="J101" s="252">
        <f>J127</f>
        <v>0</v>
      </c>
      <c r="K101" s="248"/>
      <c r="L101" s="253"/>
      <c r="S101" s="10"/>
      <c r="T101" s="10"/>
      <c r="U101" s="10"/>
      <c r="V101" s="10"/>
      <c r="W101" s="10"/>
      <c r="X101" s="10"/>
      <c r="Y101" s="10"/>
      <c r="Z101" s="10"/>
      <c r="AA101" s="10"/>
      <c r="AB101" s="10"/>
      <c r="AC101" s="10"/>
      <c r="AD101" s="10"/>
      <c r="AE101" s="10"/>
    </row>
    <row r="102" hidden="1" s="12" customFormat="1" ht="19.92" customHeight="1">
      <c r="A102" s="12"/>
      <c r="B102" s="269"/>
      <c r="C102" s="134"/>
      <c r="D102" s="270" t="s">
        <v>1417</v>
      </c>
      <c r="E102" s="271"/>
      <c r="F102" s="271"/>
      <c r="G102" s="271"/>
      <c r="H102" s="271"/>
      <c r="I102" s="272"/>
      <c r="J102" s="273">
        <f>J128</f>
        <v>0</v>
      </c>
      <c r="K102" s="134"/>
      <c r="L102" s="274"/>
      <c r="S102" s="12"/>
      <c r="T102" s="12"/>
      <c r="U102" s="12"/>
      <c r="V102" s="12"/>
      <c r="W102" s="12"/>
      <c r="X102" s="12"/>
      <c r="Y102" s="12"/>
      <c r="Z102" s="12"/>
      <c r="AA102" s="12"/>
      <c r="AB102" s="12"/>
      <c r="AC102" s="12"/>
      <c r="AD102" s="12"/>
      <c r="AE102" s="12"/>
    </row>
    <row r="103" hidden="1" s="2" customFormat="1" ht="21.84" customHeight="1">
      <c r="A103" s="39"/>
      <c r="B103" s="40"/>
      <c r="C103" s="41"/>
      <c r="D103" s="41"/>
      <c r="E103" s="41"/>
      <c r="F103" s="41"/>
      <c r="G103" s="41"/>
      <c r="H103" s="41"/>
      <c r="I103" s="156"/>
      <c r="J103" s="41"/>
      <c r="K103" s="41"/>
      <c r="L103" s="64"/>
      <c r="S103" s="39"/>
      <c r="T103" s="39"/>
      <c r="U103" s="39"/>
      <c r="V103" s="39"/>
      <c r="W103" s="39"/>
      <c r="X103" s="39"/>
      <c r="Y103" s="39"/>
      <c r="Z103" s="39"/>
      <c r="AA103" s="39"/>
      <c r="AB103" s="39"/>
      <c r="AC103" s="39"/>
      <c r="AD103" s="39"/>
      <c r="AE103" s="39"/>
    </row>
    <row r="104" hidden="1" s="2" customFormat="1" ht="6.96" customHeight="1">
      <c r="A104" s="39"/>
      <c r="B104" s="67"/>
      <c r="C104" s="68"/>
      <c r="D104" s="68"/>
      <c r="E104" s="68"/>
      <c r="F104" s="68"/>
      <c r="G104" s="68"/>
      <c r="H104" s="68"/>
      <c r="I104" s="194"/>
      <c r="J104" s="68"/>
      <c r="K104" s="68"/>
      <c r="L104" s="64"/>
      <c r="S104" s="39"/>
      <c r="T104" s="39"/>
      <c r="U104" s="39"/>
      <c r="V104" s="39"/>
      <c r="W104" s="39"/>
      <c r="X104" s="39"/>
      <c r="Y104" s="39"/>
      <c r="Z104" s="39"/>
      <c r="AA104" s="39"/>
      <c r="AB104" s="39"/>
      <c r="AC104" s="39"/>
      <c r="AD104" s="39"/>
      <c r="AE104" s="39"/>
    </row>
    <row r="105" hidden="1"/>
    <row r="106" hidden="1"/>
    <row r="107" hidden="1"/>
    <row r="108" s="2" customFormat="1" ht="6.96" customHeight="1">
      <c r="A108" s="39"/>
      <c r="B108" s="69"/>
      <c r="C108" s="70"/>
      <c r="D108" s="70"/>
      <c r="E108" s="70"/>
      <c r="F108" s="70"/>
      <c r="G108" s="70"/>
      <c r="H108" s="70"/>
      <c r="I108" s="197"/>
      <c r="J108" s="70"/>
      <c r="K108" s="70"/>
      <c r="L108" s="64"/>
      <c r="S108" s="39"/>
      <c r="T108" s="39"/>
      <c r="U108" s="39"/>
      <c r="V108" s="39"/>
      <c r="W108" s="39"/>
      <c r="X108" s="39"/>
      <c r="Y108" s="39"/>
      <c r="Z108" s="39"/>
      <c r="AA108" s="39"/>
      <c r="AB108" s="39"/>
      <c r="AC108" s="39"/>
      <c r="AD108" s="39"/>
      <c r="AE108" s="39"/>
    </row>
    <row r="109" s="2" customFormat="1" ht="24.96" customHeight="1">
      <c r="A109" s="39"/>
      <c r="B109" s="40"/>
      <c r="C109" s="24" t="s">
        <v>396</v>
      </c>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s="2" customFormat="1" ht="6.96" customHeight="1">
      <c r="A110" s="39"/>
      <c r="B110" s="40"/>
      <c r="C110" s="41"/>
      <c r="D110" s="41"/>
      <c r="E110" s="41"/>
      <c r="F110" s="41"/>
      <c r="G110" s="41"/>
      <c r="H110" s="41"/>
      <c r="I110" s="156"/>
      <c r="J110" s="41"/>
      <c r="K110" s="41"/>
      <c r="L110" s="64"/>
      <c r="S110" s="39"/>
      <c r="T110" s="39"/>
      <c r="U110" s="39"/>
      <c r="V110" s="39"/>
      <c r="W110" s="39"/>
      <c r="X110" s="39"/>
      <c r="Y110" s="39"/>
      <c r="Z110" s="39"/>
      <c r="AA110" s="39"/>
      <c r="AB110" s="39"/>
      <c r="AC110" s="39"/>
      <c r="AD110" s="39"/>
      <c r="AE110" s="39"/>
    </row>
    <row r="111" s="2" customFormat="1" ht="12" customHeight="1">
      <c r="A111" s="39"/>
      <c r="B111" s="40"/>
      <c r="C111" s="33" t="s">
        <v>16</v>
      </c>
      <c r="D111" s="41"/>
      <c r="E111" s="41"/>
      <c r="F111" s="41"/>
      <c r="G111" s="41"/>
      <c r="H111" s="41"/>
      <c r="I111" s="156"/>
      <c r="J111" s="41"/>
      <c r="K111" s="41"/>
      <c r="L111" s="64"/>
      <c r="S111" s="39"/>
      <c r="T111" s="39"/>
      <c r="U111" s="39"/>
      <c r="V111" s="39"/>
      <c r="W111" s="39"/>
      <c r="X111" s="39"/>
      <c r="Y111" s="39"/>
      <c r="Z111" s="39"/>
      <c r="AA111" s="39"/>
      <c r="AB111" s="39"/>
      <c r="AC111" s="39"/>
      <c r="AD111" s="39"/>
      <c r="AE111" s="39"/>
    </row>
    <row r="112" s="2" customFormat="1" ht="23.25" customHeight="1">
      <c r="A112" s="39"/>
      <c r="B112" s="40"/>
      <c r="C112" s="41"/>
      <c r="D112" s="41"/>
      <c r="E112" s="198" t="str">
        <f>E7</f>
        <v>Oprava trati v úseku 1.TK a 2.TK Děčín Prostřední Žleb - Dolní Žleb_OPRAVA č. 2</v>
      </c>
      <c r="F112" s="33"/>
      <c r="G112" s="33"/>
      <c r="H112" s="33"/>
      <c r="I112" s="156"/>
      <c r="J112" s="41"/>
      <c r="K112" s="41"/>
      <c r="L112" s="64"/>
      <c r="S112" s="39"/>
      <c r="T112" s="39"/>
      <c r="U112" s="39"/>
      <c r="V112" s="39"/>
      <c r="W112" s="39"/>
      <c r="X112" s="39"/>
      <c r="Y112" s="39"/>
      <c r="Z112" s="39"/>
      <c r="AA112" s="39"/>
      <c r="AB112" s="39"/>
      <c r="AC112" s="39"/>
      <c r="AD112" s="39"/>
      <c r="AE112" s="39"/>
    </row>
    <row r="113" s="1" customFormat="1" ht="12" customHeight="1">
      <c r="B113" s="22"/>
      <c r="C113" s="33" t="s">
        <v>389</v>
      </c>
      <c r="D113" s="23"/>
      <c r="E113" s="23"/>
      <c r="F113" s="23"/>
      <c r="G113" s="23"/>
      <c r="H113" s="23"/>
      <c r="I113" s="148"/>
      <c r="J113" s="23"/>
      <c r="K113" s="23"/>
      <c r="L113" s="21"/>
    </row>
    <row r="114" s="1" customFormat="1" ht="16.5" customHeight="1">
      <c r="B114" s="22"/>
      <c r="C114" s="23"/>
      <c r="D114" s="23"/>
      <c r="E114" s="198" t="s">
        <v>1413</v>
      </c>
      <c r="F114" s="23"/>
      <c r="G114" s="23"/>
      <c r="H114" s="23"/>
      <c r="I114" s="148"/>
      <c r="J114" s="23"/>
      <c r="K114" s="23"/>
      <c r="L114" s="21"/>
    </row>
    <row r="115" s="1" customFormat="1" ht="12" customHeight="1">
      <c r="B115" s="22"/>
      <c r="C115" s="33" t="s">
        <v>715</v>
      </c>
      <c r="D115" s="23"/>
      <c r="E115" s="23"/>
      <c r="F115" s="23"/>
      <c r="G115" s="23"/>
      <c r="H115" s="23"/>
      <c r="I115" s="148"/>
      <c r="J115" s="23"/>
      <c r="K115" s="23"/>
      <c r="L115" s="21"/>
    </row>
    <row r="116" s="2" customFormat="1" ht="16.5" customHeight="1">
      <c r="A116" s="39"/>
      <c r="B116" s="40"/>
      <c r="C116" s="41"/>
      <c r="D116" s="41"/>
      <c r="E116" s="310" t="s">
        <v>1414</v>
      </c>
      <c r="F116" s="41"/>
      <c r="G116" s="41"/>
      <c r="H116" s="41"/>
      <c r="I116" s="156"/>
      <c r="J116" s="41"/>
      <c r="K116" s="41"/>
      <c r="L116" s="64"/>
      <c r="S116" s="39"/>
      <c r="T116" s="39"/>
      <c r="U116" s="39"/>
      <c r="V116" s="39"/>
      <c r="W116" s="39"/>
      <c r="X116" s="39"/>
      <c r="Y116" s="39"/>
      <c r="Z116" s="39"/>
      <c r="AA116" s="39"/>
      <c r="AB116" s="39"/>
      <c r="AC116" s="39"/>
      <c r="AD116" s="39"/>
      <c r="AE116" s="39"/>
    </row>
    <row r="117" s="2" customFormat="1" ht="12" customHeight="1">
      <c r="A117" s="39"/>
      <c r="B117" s="40"/>
      <c r="C117" s="33" t="s">
        <v>1415</v>
      </c>
      <c r="D117" s="41"/>
      <c r="E117" s="41"/>
      <c r="F117" s="41"/>
      <c r="G117" s="41"/>
      <c r="H117" s="41"/>
      <c r="I117" s="156"/>
      <c r="J117" s="41"/>
      <c r="K117" s="41"/>
      <c r="L117" s="64"/>
      <c r="S117" s="39"/>
      <c r="T117" s="39"/>
      <c r="U117" s="39"/>
      <c r="V117" s="39"/>
      <c r="W117" s="39"/>
      <c r="X117" s="39"/>
      <c r="Y117" s="39"/>
      <c r="Z117" s="39"/>
      <c r="AA117" s="39"/>
      <c r="AB117" s="39"/>
      <c r="AC117" s="39"/>
      <c r="AD117" s="39"/>
      <c r="AE117" s="39"/>
    </row>
    <row r="118" s="2" customFormat="1" ht="16.5" customHeight="1">
      <c r="A118" s="39"/>
      <c r="B118" s="40"/>
      <c r="C118" s="41"/>
      <c r="D118" s="41"/>
      <c r="E118" s="77" t="str">
        <f>E13</f>
        <v>SO 01 - SO 01 - 1. TK Prostřední Žleb - Dolní Žleb</v>
      </c>
      <c r="F118" s="41"/>
      <c r="G118" s="41"/>
      <c r="H118" s="41"/>
      <c r="I118" s="156"/>
      <c r="J118" s="41"/>
      <c r="K118" s="41"/>
      <c r="L118" s="64"/>
      <c r="S118" s="39"/>
      <c r="T118" s="39"/>
      <c r="U118" s="39"/>
      <c r="V118" s="39"/>
      <c r="W118" s="39"/>
      <c r="X118" s="39"/>
      <c r="Y118" s="39"/>
      <c r="Z118" s="39"/>
      <c r="AA118" s="39"/>
      <c r="AB118" s="39"/>
      <c r="AC118" s="39"/>
      <c r="AD118" s="39"/>
      <c r="AE118" s="39"/>
    </row>
    <row r="119" s="2" customFormat="1" ht="6.96" customHeight="1">
      <c r="A119" s="39"/>
      <c r="B119" s="40"/>
      <c r="C119" s="41"/>
      <c r="D119" s="41"/>
      <c r="E119" s="41"/>
      <c r="F119" s="41"/>
      <c r="G119" s="41"/>
      <c r="H119" s="41"/>
      <c r="I119" s="156"/>
      <c r="J119" s="41"/>
      <c r="K119" s="41"/>
      <c r="L119" s="64"/>
      <c r="S119" s="39"/>
      <c r="T119" s="39"/>
      <c r="U119" s="39"/>
      <c r="V119" s="39"/>
      <c r="W119" s="39"/>
      <c r="X119" s="39"/>
      <c r="Y119" s="39"/>
      <c r="Z119" s="39"/>
      <c r="AA119" s="39"/>
      <c r="AB119" s="39"/>
      <c r="AC119" s="39"/>
      <c r="AD119" s="39"/>
      <c r="AE119" s="39"/>
    </row>
    <row r="120" s="2" customFormat="1" ht="12" customHeight="1">
      <c r="A120" s="39"/>
      <c r="B120" s="40"/>
      <c r="C120" s="33" t="s">
        <v>20</v>
      </c>
      <c r="D120" s="41"/>
      <c r="E120" s="41"/>
      <c r="F120" s="28" t="str">
        <f>F16</f>
        <v xml:space="preserve"> </v>
      </c>
      <c r="G120" s="41"/>
      <c r="H120" s="41"/>
      <c r="I120" s="158" t="s">
        <v>22</v>
      </c>
      <c r="J120" s="80" t="str">
        <f>IF(J16="","",J16)</f>
        <v>21. 11. 2019</v>
      </c>
      <c r="K120" s="41"/>
      <c r="L120" s="64"/>
      <c r="S120" s="39"/>
      <c r="T120" s="39"/>
      <c r="U120" s="39"/>
      <c r="V120" s="39"/>
      <c r="W120" s="39"/>
      <c r="X120" s="39"/>
      <c r="Y120" s="39"/>
      <c r="Z120" s="39"/>
      <c r="AA120" s="39"/>
      <c r="AB120" s="39"/>
      <c r="AC120" s="39"/>
      <c r="AD120" s="39"/>
      <c r="AE120" s="39"/>
    </row>
    <row r="121" s="2" customFormat="1" ht="6.96" customHeight="1">
      <c r="A121" s="39"/>
      <c r="B121" s="40"/>
      <c r="C121" s="41"/>
      <c r="D121" s="41"/>
      <c r="E121" s="41"/>
      <c r="F121" s="41"/>
      <c r="G121" s="41"/>
      <c r="H121" s="41"/>
      <c r="I121" s="156"/>
      <c r="J121" s="41"/>
      <c r="K121" s="41"/>
      <c r="L121" s="64"/>
      <c r="S121" s="39"/>
      <c r="T121" s="39"/>
      <c r="U121" s="39"/>
      <c r="V121" s="39"/>
      <c r="W121" s="39"/>
      <c r="X121" s="39"/>
      <c r="Y121" s="39"/>
      <c r="Z121" s="39"/>
      <c r="AA121" s="39"/>
      <c r="AB121" s="39"/>
      <c r="AC121" s="39"/>
      <c r="AD121" s="39"/>
      <c r="AE121" s="39"/>
    </row>
    <row r="122" s="2" customFormat="1" ht="15.15" customHeight="1">
      <c r="A122" s="39"/>
      <c r="B122" s="40"/>
      <c r="C122" s="33" t="s">
        <v>24</v>
      </c>
      <c r="D122" s="41"/>
      <c r="E122" s="41"/>
      <c r="F122" s="28" t="str">
        <f>E19</f>
        <v/>
      </c>
      <c r="G122" s="41"/>
      <c r="H122" s="41"/>
      <c r="I122" s="158" t="s">
        <v>32</v>
      </c>
      <c r="J122" s="37" t="str">
        <f>E25</f>
        <v xml:space="preserve"> </v>
      </c>
      <c r="K122" s="41"/>
      <c r="L122" s="64"/>
      <c r="S122" s="39"/>
      <c r="T122" s="39"/>
      <c r="U122" s="39"/>
      <c r="V122" s="39"/>
      <c r="W122" s="39"/>
      <c r="X122" s="39"/>
      <c r="Y122" s="39"/>
      <c r="Z122" s="39"/>
      <c r="AA122" s="39"/>
      <c r="AB122" s="39"/>
      <c r="AC122" s="39"/>
      <c r="AD122" s="39"/>
      <c r="AE122" s="39"/>
    </row>
    <row r="123" s="2" customFormat="1" ht="15.15" customHeight="1">
      <c r="A123" s="39"/>
      <c r="B123" s="40"/>
      <c r="C123" s="33" t="s">
        <v>30</v>
      </c>
      <c r="D123" s="41"/>
      <c r="E123" s="41"/>
      <c r="F123" s="28" t="str">
        <f>IF(E22="","",E22)</f>
        <v>Vyplň údaj</v>
      </c>
      <c r="G123" s="41"/>
      <c r="H123" s="41"/>
      <c r="I123" s="158" t="s">
        <v>34</v>
      </c>
      <c r="J123" s="37" t="str">
        <f>E28</f>
        <v xml:space="preserve"> </v>
      </c>
      <c r="K123" s="41"/>
      <c r="L123" s="64"/>
      <c r="S123" s="39"/>
      <c r="T123" s="39"/>
      <c r="U123" s="39"/>
      <c r="V123" s="39"/>
      <c r="W123" s="39"/>
      <c r="X123" s="39"/>
      <c r="Y123" s="39"/>
      <c r="Z123" s="39"/>
      <c r="AA123" s="39"/>
      <c r="AB123" s="39"/>
      <c r="AC123" s="39"/>
      <c r="AD123" s="39"/>
      <c r="AE123" s="39"/>
    </row>
    <row r="124" s="2" customFormat="1" ht="10.32" customHeight="1">
      <c r="A124" s="39"/>
      <c r="B124" s="40"/>
      <c r="C124" s="41"/>
      <c r="D124" s="41"/>
      <c r="E124" s="41"/>
      <c r="F124" s="41"/>
      <c r="G124" s="41"/>
      <c r="H124" s="41"/>
      <c r="I124" s="156"/>
      <c r="J124" s="41"/>
      <c r="K124" s="41"/>
      <c r="L124" s="64"/>
      <c r="S124" s="39"/>
      <c r="T124" s="39"/>
      <c r="U124" s="39"/>
      <c r="V124" s="39"/>
      <c r="W124" s="39"/>
      <c r="X124" s="39"/>
      <c r="Y124" s="39"/>
      <c r="Z124" s="39"/>
      <c r="AA124" s="39"/>
      <c r="AB124" s="39"/>
      <c r="AC124" s="39"/>
      <c r="AD124" s="39"/>
      <c r="AE124" s="39"/>
    </row>
    <row r="125" s="9" customFormat="1" ht="29.28" customHeight="1">
      <c r="A125" s="204"/>
      <c r="B125" s="205"/>
      <c r="C125" s="206" t="s">
        <v>397</v>
      </c>
      <c r="D125" s="207" t="s">
        <v>61</v>
      </c>
      <c r="E125" s="207" t="s">
        <v>57</v>
      </c>
      <c r="F125" s="207" t="s">
        <v>58</v>
      </c>
      <c r="G125" s="207" t="s">
        <v>398</v>
      </c>
      <c r="H125" s="207" t="s">
        <v>399</v>
      </c>
      <c r="I125" s="208" t="s">
        <v>400</v>
      </c>
      <c r="J125" s="207" t="s">
        <v>393</v>
      </c>
      <c r="K125" s="209" t="s">
        <v>401</v>
      </c>
      <c r="L125" s="210"/>
      <c r="M125" s="101" t="s">
        <v>1</v>
      </c>
      <c r="N125" s="102" t="s">
        <v>40</v>
      </c>
      <c r="O125" s="102" t="s">
        <v>402</v>
      </c>
      <c r="P125" s="102" t="s">
        <v>403</v>
      </c>
      <c r="Q125" s="102" t="s">
        <v>404</v>
      </c>
      <c r="R125" s="102" t="s">
        <v>405</v>
      </c>
      <c r="S125" s="102" t="s">
        <v>406</v>
      </c>
      <c r="T125" s="103" t="s">
        <v>407</v>
      </c>
      <c r="U125" s="204"/>
      <c r="V125" s="204"/>
      <c r="W125" s="204"/>
      <c r="X125" s="204"/>
      <c r="Y125" s="204"/>
      <c r="Z125" s="204"/>
      <c r="AA125" s="204"/>
      <c r="AB125" s="204"/>
      <c r="AC125" s="204"/>
      <c r="AD125" s="204"/>
      <c r="AE125" s="204"/>
    </row>
    <row r="126" s="2" customFormat="1" ht="22.8" customHeight="1">
      <c r="A126" s="39"/>
      <c r="B126" s="40"/>
      <c r="C126" s="108" t="s">
        <v>408</v>
      </c>
      <c r="D126" s="41"/>
      <c r="E126" s="41"/>
      <c r="F126" s="41"/>
      <c r="G126" s="41"/>
      <c r="H126" s="41"/>
      <c r="I126" s="156"/>
      <c r="J126" s="211">
        <f>BK126</f>
        <v>0</v>
      </c>
      <c r="K126" s="41"/>
      <c r="L126" s="45"/>
      <c r="M126" s="104"/>
      <c r="N126" s="212"/>
      <c r="O126" s="105"/>
      <c r="P126" s="213">
        <f>P127</f>
        <v>0</v>
      </c>
      <c r="Q126" s="105"/>
      <c r="R126" s="213">
        <f>R127</f>
        <v>4681.0131199999996</v>
      </c>
      <c r="S126" s="105"/>
      <c r="T126" s="214">
        <f>T127</f>
        <v>0</v>
      </c>
      <c r="U126" s="39"/>
      <c r="V126" s="39"/>
      <c r="W126" s="39"/>
      <c r="X126" s="39"/>
      <c r="Y126" s="39"/>
      <c r="Z126" s="39"/>
      <c r="AA126" s="39"/>
      <c r="AB126" s="39"/>
      <c r="AC126" s="39"/>
      <c r="AD126" s="39"/>
      <c r="AE126" s="39"/>
      <c r="AT126" s="18" t="s">
        <v>75</v>
      </c>
      <c r="AU126" s="18" t="s">
        <v>395</v>
      </c>
      <c r="BK126" s="215">
        <f>BK127</f>
        <v>0</v>
      </c>
    </row>
    <row r="127" s="11" customFormat="1" ht="25.92" customHeight="1">
      <c r="A127" s="11"/>
      <c r="B127" s="254"/>
      <c r="C127" s="255"/>
      <c r="D127" s="256" t="s">
        <v>75</v>
      </c>
      <c r="E127" s="257" t="s">
        <v>750</v>
      </c>
      <c r="F127" s="257" t="s">
        <v>751</v>
      </c>
      <c r="G127" s="255"/>
      <c r="H127" s="255"/>
      <c r="I127" s="258"/>
      <c r="J127" s="259">
        <f>BK127</f>
        <v>0</v>
      </c>
      <c r="K127" s="255"/>
      <c r="L127" s="260"/>
      <c r="M127" s="261"/>
      <c r="N127" s="262"/>
      <c r="O127" s="262"/>
      <c r="P127" s="263">
        <f>P128</f>
        <v>0</v>
      </c>
      <c r="Q127" s="262"/>
      <c r="R127" s="263">
        <f>R128</f>
        <v>4681.0131199999996</v>
      </c>
      <c r="S127" s="262"/>
      <c r="T127" s="264">
        <f>T128</f>
        <v>0</v>
      </c>
      <c r="U127" s="11"/>
      <c r="V127" s="11"/>
      <c r="W127" s="11"/>
      <c r="X127" s="11"/>
      <c r="Y127" s="11"/>
      <c r="Z127" s="11"/>
      <c r="AA127" s="11"/>
      <c r="AB127" s="11"/>
      <c r="AC127" s="11"/>
      <c r="AD127" s="11"/>
      <c r="AE127" s="11"/>
      <c r="AR127" s="265" t="s">
        <v>84</v>
      </c>
      <c r="AT127" s="266" t="s">
        <v>75</v>
      </c>
      <c r="AU127" s="266" t="s">
        <v>76</v>
      </c>
      <c r="AY127" s="265" t="s">
        <v>414</v>
      </c>
      <c r="BK127" s="267">
        <f>BK128</f>
        <v>0</v>
      </c>
    </row>
    <row r="128" s="11" customFormat="1" ht="22.8" customHeight="1">
      <c r="A128" s="11"/>
      <c r="B128" s="254"/>
      <c r="C128" s="255"/>
      <c r="D128" s="256" t="s">
        <v>75</v>
      </c>
      <c r="E128" s="275" t="s">
        <v>427</v>
      </c>
      <c r="F128" s="275" t="s">
        <v>1418</v>
      </c>
      <c r="G128" s="255"/>
      <c r="H128" s="255"/>
      <c r="I128" s="258"/>
      <c r="J128" s="276">
        <f>BK128</f>
        <v>0</v>
      </c>
      <c r="K128" s="255"/>
      <c r="L128" s="260"/>
      <c r="M128" s="261"/>
      <c r="N128" s="262"/>
      <c r="O128" s="262"/>
      <c r="P128" s="263">
        <f>SUM(P129:P212)</f>
        <v>0</v>
      </c>
      <c r="Q128" s="262"/>
      <c r="R128" s="263">
        <f>SUM(R129:R212)</f>
        <v>4681.0131199999996</v>
      </c>
      <c r="S128" s="262"/>
      <c r="T128" s="264">
        <f>SUM(T129:T212)</f>
        <v>0</v>
      </c>
      <c r="U128" s="11"/>
      <c r="V128" s="11"/>
      <c r="W128" s="11"/>
      <c r="X128" s="11"/>
      <c r="Y128" s="11"/>
      <c r="Z128" s="11"/>
      <c r="AA128" s="11"/>
      <c r="AB128" s="11"/>
      <c r="AC128" s="11"/>
      <c r="AD128" s="11"/>
      <c r="AE128" s="11"/>
      <c r="AR128" s="265" t="s">
        <v>84</v>
      </c>
      <c r="AT128" s="266" t="s">
        <v>75</v>
      </c>
      <c r="AU128" s="266" t="s">
        <v>84</v>
      </c>
      <c r="AY128" s="265" t="s">
        <v>414</v>
      </c>
      <c r="BK128" s="267">
        <f>SUM(BK129:BK212)</f>
        <v>0</v>
      </c>
    </row>
    <row r="129" s="2" customFormat="1" ht="21.75" customHeight="1">
      <c r="A129" s="39"/>
      <c r="B129" s="40"/>
      <c r="C129" s="234" t="s">
        <v>84</v>
      </c>
      <c r="D129" s="234" t="s">
        <v>443</v>
      </c>
      <c r="E129" s="235" t="s">
        <v>1419</v>
      </c>
      <c r="F129" s="236" t="s">
        <v>1420</v>
      </c>
      <c r="G129" s="237" t="s">
        <v>1421</v>
      </c>
      <c r="H129" s="238">
        <v>5.1600000000000001</v>
      </c>
      <c r="I129" s="239"/>
      <c r="J129" s="240">
        <f>ROUND(I129*H129,2)</f>
        <v>0</v>
      </c>
      <c r="K129" s="236" t="s">
        <v>665</v>
      </c>
      <c r="L129" s="45"/>
      <c r="M129" s="241" t="s">
        <v>1</v>
      </c>
      <c r="N129" s="242" t="s">
        <v>41</v>
      </c>
      <c r="O129" s="92"/>
      <c r="P129" s="226">
        <f>O129*H129</f>
        <v>0</v>
      </c>
      <c r="Q129" s="226">
        <v>0</v>
      </c>
      <c r="R129" s="226">
        <f>Q129*H129</f>
        <v>0</v>
      </c>
      <c r="S129" s="226">
        <v>0</v>
      </c>
      <c r="T129" s="227">
        <f>S129*H129</f>
        <v>0</v>
      </c>
      <c r="U129" s="39"/>
      <c r="V129" s="39"/>
      <c r="W129" s="39"/>
      <c r="X129" s="39"/>
      <c r="Y129" s="39"/>
      <c r="Z129" s="39"/>
      <c r="AA129" s="39"/>
      <c r="AB129" s="39"/>
      <c r="AC129" s="39"/>
      <c r="AD129" s="39"/>
      <c r="AE129" s="39"/>
      <c r="AR129" s="228" t="s">
        <v>415</v>
      </c>
      <c r="AT129" s="228" t="s">
        <v>443</v>
      </c>
      <c r="AU129" s="228" t="s">
        <v>86</v>
      </c>
      <c r="AY129" s="18" t="s">
        <v>414</v>
      </c>
      <c r="BE129" s="229">
        <f>IF(N129="základní",J129,0)</f>
        <v>0</v>
      </c>
      <c r="BF129" s="229">
        <f>IF(N129="snížená",J129,0)</f>
        <v>0</v>
      </c>
      <c r="BG129" s="229">
        <f>IF(N129="zákl. přenesená",J129,0)</f>
        <v>0</v>
      </c>
      <c r="BH129" s="229">
        <f>IF(N129="sníž. přenesená",J129,0)</f>
        <v>0</v>
      </c>
      <c r="BI129" s="229">
        <f>IF(N129="nulová",J129,0)</f>
        <v>0</v>
      </c>
      <c r="BJ129" s="18" t="s">
        <v>84</v>
      </c>
      <c r="BK129" s="229">
        <f>ROUND(I129*H129,2)</f>
        <v>0</v>
      </c>
      <c r="BL129" s="18" t="s">
        <v>415</v>
      </c>
      <c r="BM129" s="228" t="s">
        <v>1422</v>
      </c>
    </row>
    <row r="130" s="2" customFormat="1">
      <c r="A130" s="39"/>
      <c r="B130" s="40"/>
      <c r="C130" s="41"/>
      <c r="D130" s="230" t="s">
        <v>417</v>
      </c>
      <c r="E130" s="41"/>
      <c r="F130" s="231" t="s">
        <v>1423</v>
      </c>
      <c r="G130" s="41"/>
      <c r="H130" s="41"/>
      <c r="I130" s="156"/>
      <c r="J130" s="41"/>
      <c r="K130" s="41"/>
      <c r="L130" s="45"/>
      <c r="M130" s="232"/>
      <c r="N130" s="233"/>
      <c r="O130" s="92"/>
      <c r="P130" s="92"/>
      <c r="Q130" s="92"/>
      <c r="R130" s="92"/>
      <c r="S130" s="92"/>
      <c r="T130" s="93"/>
      <c r="U130" s="39"/>
      <c r="V130" s="39"/>
      <c r="W130" s="39"/>
      <c r="X130" s="39"/>
      <c r="Y130" s="39"/>
      <c r="Z130" s="39"/>
      <c r="AA130" s="39"/>
      <c r="AB130" s="39"/>
      <c r="AC130" s="39"/>
      <c r="AD130" s="39"/>
      <c r="AE130" s="39"/>
      <c r="AT130" s="18" t="s">
        <v>417</v>
      </c>
      <c r="AU130" s="18" t="s">
        <v>86</v>
      </c>
    </row>
    <row r="131" s="15" customFormat="1">
      <c r="A131" s="15"/>
      <c r="B131" s="299"/>
      <c r="C131" s="300"/>
      <c r="D131" s="230" t="s">
        <v>758</v>
      </c>
      <c r="E131" s="301" t="s">
        <v>1</v>
      </c>
      <c r="F131" s="302" t="s">
        <v>1424</v>
      </c>
      <c r="G131" s="300"/>
      <c r="H131" s="301" t="s">
        <v>1</v>
      </c>
      <c r="I131" s="303"/>
      <c r="J131" s="300"/>
      <c r="K131" s="300"/>
      <c r="L131" s="304"/>
      <c r="M131" s="305"/>
      <c r="N131" s="306"/>
      <c r="O131" s="306"/>
      <c r="P131" s="306"/>
      <c r="Q131" s="306"/>
      <c r="R131" s="306"/>
      <c r="S131" s="306"/>
      <c r="T131" s="307"/>
      <c r="U131" s="15"/>
      <c r="V131" s="15"/>
      <c r="W131" s="15"/>
      <c r="X131" s="15"/>
      <c r="Y131" s="15"/>
      <c r="Z131" s="15"/>
      <c r="AA131" s="15"/>
      <c r="AB131" s="15"/>
      <c r="AC131" s="15"/>
      <c r="AD131" s="15"/>
      <c r="AE131" s="15"/>
      <c r="AT131" s="308" t="s">
        <v>758</v>
      </c>
      <c r="AU131" s="308" t="s">
        <v>86</v>
      </c>
      <c r="AV131" s="15" t="s">
        <v>84</v>
      </c>
      <c r="AW131" s="15" t="s">
        <v>33</v>
      </c>
      <c r="AX131" s="15" t="s">
        <v>76</v>
      </c>
      <c r="AY131" s="308" t="s">
        <v>414</v>
      </c>
    </row>
    <row r="132" s="13" customFormat="1">
      <c r="A132" s="13"/>
      <c r="B132" s="277"/>
      <c r="C132" s="278"/>
      <c r="D132" s="230" t="s">
        <v>758</v>
      </c>
      <c r="E132" s="279" t="s">
        <v>1</v>
      </c>
      <c r="F132" s="280" t="s">
        <v>1425</v>
      </c>
      <c r="G132" s="278"/>
      <c r="H132" s="281">
        <v>5.1600000000000001</v>
      </c>
      <c r="I132" s="282"/>
      <c r="J132" s="278"/>
      <c r="K132" s="278"/>
      <c r="L132" s="283"/>
      <c r="M132" s="284"/>
      <c r="N132" s="285"/>
      <c r="O132" s="285"/>
      <c r="P132" s="285"/>
      <c r="Q132" s="285"/>
      <c r="R132" s="285"/>
      <c r="S132" s="285"/>
      <c r="T132" s="286"/>
      <c r="U132" s="13"/>
      <c r="V132" s="13"/>
      <c r="W132" s="13"/>
      <c r="X132" s="13"/>
      <c r="Y132" s="13"/>
      <c r="Z132" s="13"/>
      <c r="AA132" s="13"/>
      <c r="AB132" s="13"/>
      <c r="AC132" s="13"/>
      <c r="AD132" s="13"/>
      <c r="AE132" s="13"/>
      <c r="AT132" s="287" t="s">
        <v>758</v>
      </c>
      <c r="AU132" s="287" t="s">
        <v>86</v>
      </c>
      <c r="AV132" s="13" t="s">
        <v>86</v>
      </c>
      <c r="AW132" s="13" t="s">
        <v>33</v>
      </c>
      <c r="AX132" s="13" t="s">
        <v>84</v>
      </c>
      <c r="AY132" s="287" t="s">
        <v>414</v>
      </c>
    </row>
    <row r="133" s="2" customFormat="1" ht="21.75" customHeight="1">
      <c r="A133" s="39"/>
      <c r="B133" s="40"/>
      <c r="C133" s="234" t="s">
        <v>86</v>
      </c>
      <c r="D133" s="234" t="s">
        <v>443</v>
      </c>
      <c r="E133" s="235" t="s">
        <v>1426</v>
      </c>
      <c r="F133" s="236" t="s">
        <v>1427</v>
      </c>
      <c r="G133" s="237" t="s">
        <v>509</v>
      </c>
      <c r="H133" s="238">
        <v>8600</v>
      </c>
      <c r="I133" s="239"/>
      <c r="J133" s="240">
        <f>ROUND(I133*H133,2)</f>
        <v>0</v>
      </c>
      <c r="K133" s="236" t="s">
        <v>665</v>
      </c>
      <c r="L133" s="45"/>
      <c r="M133" s="241" t="s">
        <v>1</v>
      </c>
      <c r="N133" s="242" t="s">
        <v>41</v>
      </c>
      <c r="O133" s="92"/>
      <c r="P133" s="226">
        <f>O133*H133</f>
        <v>0</v>
      </c>
      <c r="Q133" s="226">
        <v>0</v>
      </c>
      <c r="R133" s="226">
        <f>Q133*H133</f>
        <v>0</v>
      </c>
      <c r="S133" s="226">
        <v>0</v>
      </c>
      <c r="T133" s="227">
        <f>S133*H133</f>
        <v>0</v>
      </c>
      <c r="U133" s="39"/>
      <c r="V133" s="39"/>
      <c r="W133" s="39"/>
      <c r="X133" s="39"/>
      <c r="Y133" s="39"/>
      <c r="Z133" s="39"/>
      <c r="AA133" s="39"/>
      <c r="AB133" s="39"/>
      <c r="AC133" s="39"/>
      <c r="AD133" s="39"/>
      <c r="AE133" s="39"/>
      <c r="AR133" s="228" t="s">
        <v>415</v>
      </c>
      <c r="AT133" s="228" t="s">
        <v>443</v>
      </c>
      <c r="AU133" s="228" t="s">
        <v>86</v>
      </c>
      <c r="AY133" s="18" t="s">
        <v>414</v>
      </c>
      <c r="BE133" s="229">
        <f>IF(N133="základní",J133,0)</f>
        <v>0</v>
      </c>
      <c r="BF133" s="229">
        <f>IF(N133="snížená",J133,0)</f>
        <v>0</v>
      </c>
      <c r="BG133" s="229">
        <f>IF(N133="zákl. přenesená",J133,0)</f>
        <v>0</v>
      </c>
      <c r="BH133" s="229">
        <f>IF(N133="sníž. přenesená",J133,0)</f>
        <v>0</v>
      </c>
      <c r="BI133" s="229">
        <f>IF(N133="nulová",J133,0)</f>
        <v>0</v>
      </c>
      <c r="BJ133" s="18" t="s">
        <v>84</v>
      </c>
      <c r="BK133" s="229">
        <f>ROUND(I133*H133,2)</f>
        <v>0</v>
      </c>
      <c r="BL133" s="18" t="s">
        <v>415</v>
      </c>
      <c r="BM133" s="228" t="s">
        <v>1428</v>
      </c>
    </row>
    <row r="134" s="2" customFormat="1">
      <c r="A134" s="39"/>
      <c r="B134" s="40"/>
      <c r="C134" s="41"/>
      <c r="D134" s="230" t="s">
        <v>417</v>
      </c>
      <c r="E134" s="41"/>
      <c r="F134" s="231" t="s">
        <v>1429</v>
      </c>
      <c r="G134" s="41"/>
      <c r="H134" s="41"/>
      <c r="I134" s="156"/>
      <c r="J134" s="41"/>
      <c r="K134" s="41"/>
      <c r="L134" s="45"/>
      <c r="M134" s="232"/>
      <c r="N134" s="233"/>
      <c r="O134" s="92"/>
      <c r="P134" s="92"/>
      <c r="Q134" s="92"/>
      <c r="R134" s="92"/>
      <c r="S134" s="92"/>
      <c r="T134" s="93"/>
      <c r="U134" s="39"/>
      <c r="V134" s="39"/>
      <c r="W134" s="39"/>
      <c r="X134" s="39"/>
      <c r="Y134" s="39"/>
      <c r="Z134" s="39"/>
      <c r="AA134" s="39"/>
      <c r="AB134" s="39"/>
      <c r="AC134" s="39"/>
      <c r="AD134" s="39"/>
      <c r="AE134" s="39"/>
      <c r="AT134" s="18" t="s">
        <v>417</v>
      </c>
      <c r="AU134" s="18" t="s">
        <v>86</v>
      </c>
    </row>
    <row r="135" s="2" customFormat="1" ht="21.75" customHeight="1">
      <c r="A135" s="39"/>
      <c r="B135" s="40"/>
      <c r="C135" s="234" t="s">
        <v>114</v>
      </c>
      <c r="D135" s="234" t="s">
        <v>443</v>
      </c>
      <c r="E135" s="235" t="s">
        <v>1430</v>
      </c>
      <c r="F135" s="236" t="s">
        <v>1431</v>
      </c>
      <c r="G135" s="237" t="s">
        <v>531</v>
      </c>
      <c r="H135" s="238">
        <v>10320</v>
      </c>
      <c r="I135" s="239"/>
      <c r="J135" s="240">
        <f>ROUND(I135*H135,2)</f>
        <v>0</v>
      </c>
      <c r="K135" s="236" t="s">
        <v>665</v>
      </c>
      <c r="L135" s="45"/>
      <c r="M135" s="241" t="s">
        <v>1</v>
      </c>
      <c r="N135" s="242" t="s">
        <v>41</v>
      </c>
      <c r="O135" s="92"/>
      <c r="P135" s="226">
        <f>O135*H135</f>
        <v>0</v>
      </c>
      <c r="Q135" s="226">
        <v>0</v>
      </c>
      <c r="R135" s="226">
        <f>Q135*H135</f>
        <v>0</v>
      </c>
      <c r="S135" s="226">
        <v>0</v>
      </c>
      <c r="T135" s="227">
        <f>S135*H135</f>
        <v>0</v>
      </c>
      <c r="U135" s="39"/>
      <c r="V135" s="39"/>
      <c r="W135" s="39"/>
      <c r="X135" s="39"/>
      <c r="Y135" s="39"/>
      <c r="Z135" s="39"/>
      <c r="AA135" s="39"/>
      <c r="AB135" s="39"/>
      <c r="AC135" s="39"/>
      <c r="AD135" s="39"/>
      <c r="AE135" s="39"/>
      <c r="AR135" s="228" t="s">
        <v>415</v>
      </c>
      <c r="AT135" s="228" t="s">
        <v>443</v>
      </c>
      <c r="AU135" s="228" t="s">
        <v>86</v>
      </c>
      <c r="AY135" s="18" t="s">
        <v>414</v>
      </c>
      <c r="BE135" s="229">
        <f>IF(N135="základní",J135,0)</f>
        <v>0</v>
      </c>
      <c r="BF135" s="229">
        <f>IF(N135="snížená",J135,0)</f>
        <v>0</v>
      </c>
      <c r="BG135" s="229">
        <f>IF(N135="zákl. přenesená",J135,0)</f>
        <v>0</v>
      </c>
      <c r="BH135" s="229">
        <f>IF(N135="sníž. přenesená",J135,0)</f>
        <v>0</v>
      </c>
      <c r="BI135" s="229">
        <f>IF(N135="nulová",J135,0)</f>
        <v>0</v>
      </c>
      <c r="BJ135" s="18" t="s">
        <v>84</v>
      </c>
      <c r="BK135" s="229">
        <f>ROUND(I135*H135,2)</f>
        <v>0</v>
      </c>
      <c r="BL135" s="18" t="s">
        <v>415</v>
      </c>
      <c r="BM135" s="228" t="s">
        <v>1432</v>
      </c>
    </row>
    <row r="136" s="2" customFormat="1">
      <c r="A136" s="39"/>
      <c r="B136" s="40"/>
      <c r="C136" s="41"/>
      <c r="D136" s="230" t="s">
        <v>417</v>
      </c>
      <c r="E136" s="41"/>
      <c r="F136" s="231" t="s">
        <v>1433</v>
      </c>
      <c r="G136" s="41"/>
      <c r="H136" s="41"/>
      <c r="I136" s="156"/>
      <c r="J136" s="41"/>
      <c r="K136" s="41"/>
      <c r="L136" s="45"/>
      <c r="M136" s="232"/>
      <c r="N136" s="233"/>
      <c r="O136" s="92"/>
      <c r="P136" s="92"/>
      <c r="Q136" s="92"/>
      <c r="R136" s="92"/>
      <c r="S136" s="92"/>
      <c r="T136" s="93"/>
      <c r="U136" s="39"/>
      <c r="V136" s="39"/>
      <c r="W136" s="39"/>
      <c r="X136" s="39"/>
      <c r="Y136" s="39"/>
      <c r="Z136" s="39"/>
      <c r="AA136" s="39"/>
      <c r="AB136" s="39"/>
      <c r="AC136" s="39"/>
      <c r="AD136" s="39"/>
      <c r="AE136" s="39"/>
      <c r="AT136" s="18" t="s">
        <v>417</v>
      </c>
      <c r="AU136" s="18" t="s">
        <v>86</v>
      </c>
    </row>
    <row r="137" s="2" customFormat="1" ht="21.75" customHeight="1">
      <c r="A137" s="39"/>
      <c r="B137" s="40"/>
      <c r="C137" s="234" t="s">
        <v>415</v>
      </c>
      <c r="D137" s="234" t="s">
        <v>443</v>
      </c>
      <c r="E137" s="235" t="s">
        <v>1434</v>
      </c>
      <c r="F137" s="236" t="s">
        <v>1435</v>
      </c>
      <c r="G137" s="237" t="s">
        <v>531</v>
      </c>
      <c r="H137" s="238">
        <v>56</v>
      </c>
      <c r="I137" s="239"/>
      <c r="J137" s="240">
        <f>ROUND(I137*H137,2)</f>
        <v>0</v>
      </c>
      <c r="K137" s="236" t="s">
        <v>665</v>
      </c>
      <c r="L137" s="45"/>
      <c r="M137" s="241" t="s">
        <v>1</v>
      </c>
      <c r="N137" s="242" t="s">
        <v>41</v>
      </c>
      <c r="O137" s="92"/>
      <c r="P137" s="226">
        <f>O137*H137</f>
        <v>0</v>
      </c>
      <c r="Q137" s="226">
        <v>0</v>
      </c>
      <c r="R137" s="226">
        <f>Q137*H137</f>
        <v>0</v>
      </c>
      <c r="S137" s="226">
        <v>0</v>
      </c>
      <c r="T137" s="227">
        <f>S137*H137</f>
        <v>0</v>
      </c>
      <c r="U137" s="39"/>
      <c r="V137" s="39"/>
      <c r="W137" s="39"/>
      <c r="X137" s="39"/>
      <c r="Y137" s="39"/>
      <c r="Z137" s="39"/>
      <c r="AA137" s="39"/>
      <c r="AB137" s="39"/>
      <c r="AC137" s="39"/>
      <c r="AD137" s="39"/>
      <c r="AE137" s="39"/>
      <c r="AR137" s="228" t="s">
        <v>415</v>
      </c>
      <c r="AT137" s="228" t="s">
        <v>443</v>
      </c>
      <c r="AU137" s="228" t="s">
        <v>86</v>
      </c>
      <c r="AY137" s="18" t="s">
        <v>414</v>
      </c>
      <c r="BE137" s="229">
        <f>IF(N137="základní",J137,0)</f>
        <v>0</v>
      </c>
      <c r="BF137" s="229">
        <f>IF(N137="snížená",J137,0)</f>
        <v>0</v>
      </c>
      <c r="BG137" s="229">
        <f>IF(N137="zákl. přenesená",J137,0)</f>
        <v>0</v>
      </c>
      <c r="BH137" s="229">
        <f>IF(N137="sníž. přenesená",J137,0)</f>
        <v>0</v>
      </c>
      <c r="BI137" s="229">
        <f>IF(N137="nulová",J137,0)</f>
        <v>0</v>
      </c>
      <c r="BJ137" s="18" t="s">
        <v>84</v>
      </c>
      <c r="BK137" s="229">
        <f>ROUND(I137*H137,2)</f>
        <v>0</v>
      </c>
      <c r="BL137" s="18" t="s">
        <v>415</v>
      </c>
      <c r="BM137" s="228" t="s">
        <v>1436</v>
      </c>
    </row>
    <row r="138" s="2" customFormat="1">
      <c r="A138" s="39"/>
      <c r="B138" s="40"/>
      <c r="C138" s="41"/>
      <c r="D138" s="230" t="s">
        <v>417</v>
      </c>
      <c r="E138" s="41"/>
      <c r="F138" s="231" t="s">
        <v>1437</v>
      </c>
      <c r="G138" s="41"/>
      <c r="H138" s="41"/>
      <c r="I138" s="156"/>
      <c r="J138" s="41"/>
      <c r="K138" s="41"/>
      <c r="L138" s="45"/>
      <c r="M138" s="232"/>
      <c r="N138" s="233"/>
      <c r="O138" s="92"/>
      <c r="P138" s="92"/>
      <c r="Q138" s="92"/>
      <c r="R138" s="92"/>
      <c r="S138" s="92"/>
      <c r="T138" s="93"/>
      <c r="U138" s="39"/>
      <c r="V138" s="39"/>
      <c r="W138" s="39"/>
      <c r="X138" s="39"/>
      <c r="Y138" s="39"/>
      <c r="Z138" s="39"/>
      <c r="AA138" s="39"/>
      <c r="AB138" s="39"/>
      <c r="AC138" s="39"/>
      <c r="AD138" s="39"/>
      <c r="AE138" s="39"/>
      <c r="AT138" s="18" t="s">
        <v>417</v>
      </c>
      <c r="AU138" s="18" t="s">
        <v>86</v>
      </c>
    </row>
    <row r="139" s="13" customFormat="1">
      <c r="A139" s="13"/>
      <c r="B139" s="277"/>
      <c r="C139" s="278"/>
      <c r="D139" s="230" t="s">
        <v>758</v>
      </c>
      <c r="E139" s="279" t="s">
        <v>1</v>
      </c>
      <c r="F139" s="280" t="s">
        <v>1438</v>
      </c>
      <c r="G139" s="278"/>
      <c r="H139" s="281">
        <v>56</v>
      </c>
      <c r="I139" s="282"/>
      <c r="J139" s="278"/>
      <c r="K139" s="278"/>
      <c r="L139" s="283"/>
      <c r="M139" s="284"/>
      <c r="N139" s="285"/>
      <c r="O139" s="285"/>
      <c r="P139" s="285"/>
      <c r="Q139" s="285"/>
      <c r="R139" s="285"/>
      <c r="S139" s="285"/>
      <c r="T139" s="286"/>
      <c r="U139" s="13"/>
      <c r="V139" s="13"/>
      <c r="W139" s="13"/>
      <c r="X139" s="13"/>
      <c r="Y139" s="13"/>
      <c r="Z139" s="13"/>
      <c r="AA139" s="13"/>
      <c r="AB139" s="13"/>
      <c r="AC139" s="13"/>
      <c r="AD139" s="13"/>
      <c r="AE139" s="13"/>
      <c r="AT139" s="287" t="s">
        <v>758</v>
      </c>
      <c r="AU139" s="287" t="s">
        <v>86</v>
      </c>
      <c r="AV139" s="13" t="s">
        <v>86</v>
      </c>
      <c r="AW139" s="13" t="s">
        <v>33</v>
      </c>
      <c r="AX139" s="13" t="s">
        <v>84</v>
      </c>
      <c r="AY139" s="287" t="s">
        <v>414</v>
      </c>
    </row>
    <row r="140" s="2" customFormat="1" ht="21.75" customHeight="1">
      <c r="A140" s="39"/>
      <c r="B140" s="40"/>
      <c r="C140" s="216" t="s">
        <v>427</v>
      </c>
      <c r="D140" s="216" t="s">
        <v>409</v>
      </c>
      <c r="E140" s="217" t="s">
        <v>1439</v>
      </c>
      <c r="F140" s="218" t="s">
        <v>1440</v>
      </c>
      <c r="G140" s="219" t="s">
        <v>509</v>
      </c>
      <c r="H140" s="220">
        <v>16</v>
      </c>
      <c r="I140" s="221"/>
      <c r="J140" s="222">
        <f>ROUND(I140*H140,2)</f>
        <v>0</v>
      </c>
      <c r="K140" s="218" t="s">
        <v>665</v>
      </c>
      <c r="L140" s="223"/>
      <c r="M140" s="224" t="s">
        <v>1</v>
      </c>
      <c r="N140" s="225" t="s">
        <v>41</v>
      </c>
      <c r="O140" s="92"/>
      <c r="P140" s="226">
        <f>O140*H140</f>
        <v>0</v>
      </c>
      <c r="Q140" s="226">
        <v>0.25081999999999999</v>
      </c>
      <c r="R140" s="226">
        <f>Q140*H140</f>
        <v>4.0131199999999998</v>
      </c>
      <c r="S140" s="226">
        <v>0</v>
      </c>
      <c r="T140" s="227">
        <f>S140*H140</f>
        <v>0</v>
      </c>
      <c r="U140" s="39"/>
      <c r="V140" s="39"/>
      <c r="W140" s="39"/>
      <c r="X140" s="39"/>
      <c r="Y140" s="39"/>
      <c r="Z140" s="39"/>
      <c r="AA140" s="39"/>
      <c r="AB140" s="39"/>
      <c r="AC140" s="39"/>
      <c r="AD140" s="39"/>
      <c r="AE140" s="39"/>
      <c r="AR140" s="228" t="s">
        <v>413</v>
      </c>
      <c r="AT140" s="228" t="s">
        <v>409</v>
      </c>
      <c r="AU140" s="228" t="s">
        <v>86</v>
      </c>
      <c r="AY140" s="18" t="s">
        <v>414</v>
      </c>
      <c r="BE140" s="229">
        <f>IF(N140="základní",J140,0)</f>
        <v>0</v>
      </c>
      <c r="BF140" s="229">
        <f>IF(N140="snížená",J140,0)</f>
        <v>0</v>
      </c>
      <c r="BG140" s="229">
        <f>IF(N140="zákl. přenesená",J140,0)</f>
        <v>0</v>
      </c>
      <c r="BH140" s="229">
        <f>IF(N140="sníž. přenesená",J140,0)</f>
        <v>0</v>
      </c>
      <c r="BI140" s="229">
        <f>IF(N140="nulová",J140,0)</f>
        <v>0</v>
      </c>
      <c r="BJ140" s="18" t="s">
        <v>84</v>
      </c>
      <c r="BK140" s="229">
        <f>ROUND(I140*H140,2)</f>
        <v>0</v>
      </c>
      <c r="BL140" s="18" t="s">
        <v>415</v>
      </c>
      <c r="BM140" s="228" t="s">
        <v>1441</v>
      </c>
    </row>
    <row r="141" s="2" customFormat="1">
      <c r="A141" s="39"/>
      <c r="B141" s="40"/>
      <c r="C141" s="41"/>
      <c r="D141" s="230" t="s">
        <v>417</v>
      </c>
      <c r="E141" s="41"/>
      <c r="F141" s="231" t="s">
        <v>1440</v>
      </c>
      <c r="G141" s="41"/>
      <c r="H141" s="41"/>
      <c r="I141" s="156"/>
      <c r="J141" s="41"/>
      <c r="K141" s="41"/>
      <c r="L141" s="45"/>
      <c r="M141" s="232"/>
      <c r="N141" s="233"/>
      <c r="O141" s="92"/>
      <c r="P141" s="92"/>
      <c r="Q141" s="92"/>
      <c r="R141" s="92"/>
      <c r="S141" s="92"/>
      <c r="T141" s="93"/>
      <c r="U141" s="39"/>
      <c r="V141" s="39"/>
      <c r="W141" s="39"/>
      <c r="X141" s="39"/>
      <c r="Y141" s="39"/>
      <c r="Z141" s="39"/>
      <c r="AA141" s="39"/>
      <c r="AB141" s="39"/>
      <c r="AC141" s="39"/>
      <c r="AD141" s="39"/>
      <c r="AE141" s="39"/>
      <c r="AT141" s="18" t="s">
        <v>417</v>
      </c>
      <c r="AU141" s="18" t="s">
        <v>86</v>
      </c>
    </row>
    <row r="142" s="2" customFormat="1" ht="21.75" customHeight="1">
      <c r="A142" s="39"/>
      <c r="B142" s="40"/>
      <c r="C142" s="234" t="s">
        <v>888</v>
      </c>
      <c r="D142" s="234" t="s">
        <v>443</v>
      </c>
      <c r="E142" s="235" t="s">
        <v>1442</v>
      </c>
      <c r="F142" s="236" t="s">
        <v>1443</v>
      </c>
      <c r="G142" s="237" t="s">
        <v>509</v>
      </c>
      <c r="H142" s="238">
        <v>28</v>
      </c>
      <c r="I142" s="239"/>
      <c r="J142" s="240">
        <f>ROUND(I142*H142,2)</f>
        <v>0</v>
      </c>
      <c r="K142" s="236" t="s">
        <v>665</v>
      </c>
      <c r="L142" s="45"/>
      <c r="M142" s="241" t="s">
        <v>1</v>
      </c>
      <c r="N142" s="242" t="s">
        <v>41</v>
      </c>
      <c r="O142" s="92"/>
      <c r="P142" s="226">
        <f>O142*H142</f>
        <v>0</v>
      </c>
      <c r="Q142" s="226">
        <v>0</v>
      </c>
      <c r="R142" s="226">
        <f>Q142*H142</f>
        <v>0</v>
      </c>
      <c r="S142" s="226">
        <v>0</v>
      </c>
      <c r="T142" s="227">
        <f>S142*H142</f>
        <v>0</v>
      </c>
      <c r="U142" s="39"/>
      <c r="V142" s="39"/>
      <c r="W142" s="39"/>
      <c r="X142" s="39"/>
      <c r="Y142" s="39"/>
      <c r="Z142" s="39"/>
      <c r="AA142" s="39"/>
      <c r="AB142" s="39"/>
      <c r="AC142" s="39"/>
      <c r="AD142" s="39"/>
      <c r="AE142" s="39"/>
      <c r="AR142" s="228" t="s">
        <v>415</v>
      </c>
      <c r="AT142" s="228" t="s">
        <v>443</v>
      </c>
      <c r="AU142" s="228" t="s">
        <v>86</v>
      </c>
      <c r="AY142" s="18" t="s">
        <v>414</v>
      </c>
      <c r="BE142" s="229">
        <f>IF(N142="základní",J142,0)</f>
        <v>0</v>
      </c>
      <c r="BF142" s="229">
        <f>IF(N142="snížená",J142,0)</f>
        <v>0</v>
      </c>
      <c r="BG142" s="229">
        <f>IF(N142="zákl. přenesená",J142,0)</f>
        <v>0</v>
      </c>
      <c r="BH142" s="229">
        <f>IF(N142="sníž. přenesená",J142,0)</f>
        <v>0</v>
      </c>
      <c r="BI142" s="229">
        <f>IF(N142="nulová",J142,0)</f>
        <v>0</v>
      </c>
      <c r="BJ142" s="18" t="s">
        <v>84</v>
      </c>
      <c r="BK142" s="229">
        <f>ROUND(I142*H142,2)</f>
        <v>0</v>
      </c>
      <c r="BL142" s="18" t="s">
        <v>415</v>
      </c>
      <c r="BM142" s="228" t="s">
        <v>1444</v>
      </c>
    </row>
    <row r="143" s="2" customFormat="1">
      <c r="A143" s="39"/>
      <c r="B143" s="40"/>
      <c r="C143" s="41"/>
      <c r="D143" s="230" t="s">
        <v>417</v>
      </c>
      <c r="E143" s="41"/>
      <c r="F143" s="231" t="s">
        <v>1445</v>
      </c>
      <c r="G143" s="41"/>
      <c r="H143" s="41"/>
      <c r="I143" s="156"/>
      <c r="J143" s="41"/>
      <c r="K143" s="41"/>
      <c r="L143" s="45"/>
      <c r="M143" s="232"/>
      <c r="N143" s="233"/>
      <c r="O143" s="92"/>
      <c r="P143" s="92"/>
      <c r="Q143" s="92"/>
      <c r="R143" s="92"/>
      <c r="S143" s="92"/>
      <c r="T143" s="93"/>
      <c r="U143" s="39"/>
      <c r="V143" s="39"/>
      <c r="W143" s="39"/>
      <c r="X143" s="39"/>
      <c r="Y143" s="39"/>
      <c r="Z143" s="39"/>
      <c r="AA143" s="39"/>
      <c r="AB143" s="39"/>
      <c r="AC143" s="39"/>
      <c r="AD143" s="39"/>
      <c r="AE143" s="39"/>
      <c r="AT143" s="18" t="s">
        <v>417</v>
      </c>
      <c r="AU143" s="18" t="s">
        <v>86</v>
      </c>
    </row>
    <row r="144" s="2" customFormat="1" ht="21.75" customHeight="1">
      <c r="A144" s="39"/>
      <c r="B144" s="40"/>
      <c r="C144" s="234" t="s">
        <v>431</v>
      </c>
      <c r="D144" s="234" t="s">
        <v>443</v>
      </c>
      <c r="E144" s="235" t="s">
        <v>1446</v>
      </c>
      <c r="F144" s="236" t="s">
        <v>1447</v>
      </c>
      <c r="G144" s="237" t="s">
        <v>509</v>
      </c>
      <c r="H144" s="238">
        <v>20</v>
      </c>
      <c r="I144" s="239"/>
      <c r="J144" s="240">
        <f>ROUND(I144*H144,2)</f>
        <v>0</v>
      </c>
      <c r="K144" s="236" t="s">
        <v>665</v>
      </c>
      <c r="L144" s="45"/>
      <c r="M144" s="241" t="s">
        <v>1</v>
      </c>
      <c r="N144" s="242" t="s">
        <v>41</v>
      </c>
      <c r="O144" s="92"/>
      <c r="P144" s="226">
        <f>O144*H144</f>
        <v>0</v>
      </c>
      <c r="Q144" s="226">
        <v>0</v>
      </c>
      <c r="R144" s="226">
        <f>Q144*H144</f>
        <v>0</v>
      </c>
      <c r="S144" s="226">
        <v>0</v>
      </c>
      <c r="T144" s="227">
        <f>S144*H144</f>
        <v>0</v>
      </c>
      <c r="U144" s="39"/>
      <c r="V144" s="39"/>
      <c r="W144" s="39"/>
      <c r="X144" s="39"/>
      <c r="Y144" s="39"/>
      <c r="Z144" s="39"/>
      <c r="AA144" s="39"/>
      <c r="AB144" s="39"/>
      <c r="AC144" s="39"/>
      <c r="AD144" s="39"/>
      <c r="AE144" s="39"/>
      <c r="AR144" s="228" t="s">
        <v>415</v>
      </c>
      <c r="AT144" s="228" t="s">
        <v>443</v>
      </c>
      <c r="AU144" s="228" t="s">
        <v>86</v>
      </c>
      <c r="AY144" s="18" t="s">
        <v>414</v>
      </c>
      <c r="BE144" s="229">
        <f>IF(N144="základní",J144,0)</f>
        <v>0</v>
      </c>
      <c r="BF144" s="229">
        <f>IF(N144="snížená",J144,0)</f>
        <v>0</v>
      </c>
      <c r="BG144" s="229">
        <f>IF(N144="zákl. přenesená",J144,0)</f>
        <v>0</v>
      </c>
      <c r="BH144" s="229">
        <f>IF(N144="sníž. přenesená",J144,0)</f>
        <v>0</v>
      </c>
      <c r="BI144" s="229">
        <f>IF(N144="nulová",J144,0)</f>
        <v>0</v>
      </c>
      <c r="BJ144" s="18" t="s">
        <v>84</v>
      </c>
      <c r="BK144" s="229">
        <f>ROUND(I144*H144,2)</f>
        <v>0</v>
      </c>
      <c r="BL144" s="18" t="s">
        <v>415</v>
      </c>
      <c r="BM144" s="228" t="s">
        <v>1448</v>
      </c>
    </row>
    <row r="145" s="2" customFormat="1">
      <c r="A145" s="39"/>
      <c r="B145" s="40"/>
      <c r="C145" s="41"/>
      <c r="D145" s="230" t="s">
        <v>417</v>
      </c>
      <c r="E145" s="41"/>
      <c r="F145" s="231" t="s">
        <v>1449</v>
      </c>
      <c r="G145" s="41"/>
      <c r="H145" s="41"/>
      <c r="I145" s="156"/>
      <c r="J145" s="41"/>
      <c r="K145" s="41"/>
      <c r="L145" s="45"/>
      <c r="M145" s="232"/>
      <c r="N145" s="233"/>
      <c r="O145" s="92"/>
      <c r="P145" s="92"/>
      <c r="Q145" s="92"/>
      <c r="R145" s="92"/>
      <c r="S145" s="92"/>
      <c r="T145" s="93"/>
      <c r="U145" s="39"/>
      <c r="V145" s="39"/>
      <c r="W145" s="39"/>
      <c r="X145" s="39"/>
      <c r="Y145" s="39"/>
      <c r="Z145" s="39"/>
      <c r="AA145" s="39"/>
      <c r="AB145" s="39"/>
      <c r="AC145" s="39"/>
      <c r="AD145" s="39"/>
      <c r="AE145" s="39"/>
      <c r="AT145" s="18" t="s">
        <v>417</v>
      </c>
      <c r="AU145" s="18" t="s">
        <v>86</v>
      </c>
    </row>
    <row r="146" s="2" customFormat="1" ht="21.75" customHeight="1">
      <c r="A146" s="39"/>
      <c r="B146" s="40"/>
      <c r="C146" s="234" t="s">
        <v>435</v>
      </c>
      <c r="D146" s="234" t="s">
        <v>443</v>
      </c>
      <c r="E146" s="235" t="s">
        <v>1450</v>
      </c>
      <c r="F146" s="236" t="s">
        <v>1451</v>
      </c>
      <c r="G146" s="237" t="s">
        <v>509</v>
      </c>
      <c r="H146" s="238">
        <v>100</v>
      </c>
      <c r="I146" s="239"/>
      <c r="J146" s="240">
        <f>ROUND(I146*H146,2)</f>
        <v>0</v>
      </c>
      <c r="K146" s="236" t="s">
        <v>665</v>
      </c>
      <c r="L146" s="45"/>
      <c r="M146" s="241" t="s">
        <v>1</v>
      </c>
      <c r="N146" s="242" t="s">
        <v>41</v>
      </c>
      <c r="O146" s="92"/>
      <c r="P146" s="226">
        <f>O146*H146</f>
        <v>0</v>
      </c>
      <c r="Q146" s="226">
        <v>0</v>
      </c>
      <c r="R146" s="226">
        <f>Q146*H146</f>
        <v>0</v>
      </c>
      <c r="S146" s="226">
        <v>0</v>
      </c>
      <c r="T146" s="227">
        <f>S146*H146</f>
        <v>0</v>
      </c>
      <c r="U146" s="39"/>
      <c r="V146" s="39"/>
      <c r="W146" s="39"/>
      <c r="X146" s="39"/>
      <c r="Y146" s="39"/>
      <c r="Z146" s="39"/>
      <c r="AA146" s="39"/>
      <c r="AB146" s="39"/>
      <c r="AC146" s="39"/>
      <c r="AD146" s="39"/>
      <c r="AE146" s="39"/>
      <c r="AR146" s="228" t="s">
        <v>415</v>
      </c>
      <c r="AT146" s="228" t="s">
        <v>443</v>
      </c>
      <c r="AU146" s="228" t="s">
        <v>86</v>
      </c>
      <c r="AY146" s="18" t="s">
        <v>414</v>
      </c>
      <c r="BE146" s="229">
        <f>IF(N146="základní",J146,0)</f>
        <v>0</v>
      </c>
      <c r="BF146" s="229">
        <f>IF(N146="snížená",J146,0)</f>
        <v>0</v>
      </c>
      <c r="BG146" s="229">
        <f>IF(N146="zákl. přenesená",J146,0)</f>
        <v>0</v>
      </c>
      <c r="BH146" s="229">
        <f>IF(N146="sníž. přenesená",J146,0)</f>
        <v>0</v>
      </c>
      <c r="BI146" s="229">
        <f>IF(N146="nulová",J146,0)</f>
        <v>0</v>
      </c>
      <c r="BJ146" s="18" t="s">
        <v>84</v>
      </c>
      <c r="BK146" s="229">
        <f>ROUND(I146*H146,2)</f>
        <v>0</v>
      </c>
      <c r="BL146" s="18" t="s">
        <v>415</v>
      </c>
      <c r="BM146" s="228" t="s">
        <v>1452</v>
      </c>
    </row>
    <row r="147" s="2" customFormat="1">
      <c r="A147" s="39"/>
      <c r="B147" s="40"/>
      <c r="C147" s="41"/>
      <c r="D147" s="230" t="s">
        <v>417</v>
      </c>
      <c r="E147" s="41"/>
      <c r="F147" s="231" t="s">
        <v>1453</v>
      </c>
      <c r="G147" s="41"/>
      <c r="H147" s="41"/>
      <c r="I147" s="156"/>
      <c r="J147" s="41"/>
      <c r="K147" s="41"/>
      <c r="L147" s="45"/>
      <c r="M147" s="232"/>
      <c r="N147" s="233"/>
      <c r="O147" s="92"/>
      <c r="P147" s="92"/>
      <c r="Q147" s="92"/>
      <c r="R147" s="92"/>
      <c r="S147" s="92"/>
      <c r="T147" s="93"/>
      <c r="U147" s="39"/>
      <c r="V147" s="39"/>
      <c r="W147" s="39"/>
      <c r="X147" s="39"/>
      <c r="Y147" s="39"/>
      <c r="Z147" s="39"/>
      <c r="AA147" s="39"/>
      <c r="AB147" s="39"/>
      <c r="AC147" s="39"/>
      <c r="AD147" s="39"/>
      <c r="AE147" s="39"/>
      <c r="AT147" s="18" t="s">
        <v>417</v>
      </c>
      <c r="AU147" s="18" t="s">
        <v>86</v>
      </c>
    </row>
    <row r="148" s="2" customFormat="1" ht="21.75" customHeight="1">
      <c r="A148" s="39"/>
      <c r="B148" s="40"/>
      <c r="C148" s="234" t="s">
        <v>413</v>
      </c>
      <c r="D148" s="234" t="s">
        <v>443</v>
      </c>
      <c r="E148" s="235" t="s">
        <v>1454</v>
      </c>
      <c r="F148" s="236" t="s">
        <v>1455</v>
      </c>
      <c r="G148" s="237" t="s">
        <v>1456</v>
      </c>
      <c r="H148" s="238">
        <v>118</v>
      </c>
      <c r="I148" s="239"/>
      <c r="J148" s="240">
        <f>ROUND(I148*H148,2)</f>
        <v>0</v>
      </c>
      <c r="K148" s="236" t="s">
        <v>665</v>
      </c>
      <c r="L148" s="45"/>
      <c r="M148" s="241" t="s">
        <v>1</v>
      </c>
      <c r="N148" s="242" t="s">
        <v>41</v>
      </c>
      <c r="O148" s="92"/>
      <c r="P148" s="226">
        <f>O148*H148</f>
        <v>0</v>
      </c>
      <c r="Q148" s="226">
        <v>0</v>
      </c>
      <c r="R148" s="226">
        <f>Q148*H148</f>
        <v>0</v>
      </c>
      <c r="S148" s="226">
        <v>0</v>
      </c>
      <c r="T148" s="227">
        <f>S148*H148</f>
        <v>0</v>
      </c>
      <c r="U148" s="39"/>
      <c r="V148" s="39"/>
      <c r="W148" s="39"/>
      <c r="X148" s="39"/>
      <c r="Y148" s="39"/>
      <c r="Z148" s="39"/>
      <c r="AA148" s="39"/>
      <c r="AB148" s="39"/>
      <c r="AC148" s="39"/>
      <c r="AD148" s="39"/>
      <c r="AE148" s="39"/>
      <c r="AR148" s="228" t="s">
        <v>415</v>
      </c>
      <c r="AT148" s="228" t="s">
        <v>443</v>
      </c>
      <c r="AU148" s="228" t="s">
        <v>86</v>
      </c>
      <c r="AY148" s="18" t="s">
        <v>414</v>
      </c>
      <c r="BE148" s="229">
        <f>IF(N148="základní",J148,0)</f>
        <v>0</v>
      </c>
      <c r="BF148" s="229">
        <f>IF(N148="snížená",J148,0)</f>
        <v>0</v>
      </c>
      <c r="BG148" s="229">
        <f>IF(N148="zákl. přenesená",J148,0)</f>
        <v>0</v>
      </c>
      <c r="BH148" s="229">
        <f>IF(N148="sníž. přenesená",J148,0)</f>
        <v>0</v>
      </c>
      <c r="BI148" s="229">
        <f>IF(N148="nulová",J148,0)</f>
        <v>0</v>
      </c>
      <c r="BJ148" s="18" t="s">
        <v>84</v>
      </c>
      <c r="BK148" s="229">
        <f>ROUND(I148*H148,2)</f>
        <v>0</v>
      </c>
      <c r="BL148" s="18" t="s">
        <v>415</v>
      </c>
      <c r="BM148" s="228" t="s">
        <v>1457</v>
      </c>
    </row>
    <row r="149" s="2" customFormat="1">
      <c r="A149" s="39"/>
      <c r="B149" s="40"/>
      <c r="C149" s="41"/>
      <c r="D149" s="230" t="s">
        <v>417</v>
      </c>
      <c r="E149" s="41"/>
      <c r="F149" s="231" t="s">
        <v>1458</v>
      </c>
      <c r="G149" s="41"/>
      <c r="H149" s="41"/>
      <c r="I149" s="156"/>
      <c r="J149" s="41"/>
      <c r="K149" s="41"/>
      <c r="L149" s="45"/>
      <c r="M149" s="232"/>
      <c r="N149" s="233"/>
      <c r="O149" s="92"/>
      <c r="P149" s="92"/>
      <c r="Q149" s="92"/>
      <c r="R149" s="92"/>
      <c r="S149" s="92"/>
      <c r="T149" s="93"/>
      <c r="U149" s="39"/>
      <c r="V149" s="39"/>
      <c r="W149" s="39"/>
      <c r="X149" s="39"/>
      <c r="Y149" s="39"/>
      <c r="Z149" s="39"/>
      <c r="AA149" s="39"/>
      <c r="AB149" s="39"/>
      <c r="AC149" s="39"/>
      <c r="AD149" s="39"/>
      <c r="AE149" s="39"/>
      <c r="AT149" s="18" t="s">
        <v>417</v>
      </c>
      <c r="AU149" s="18" t="s">
        <v>86</v>
      </c>
    </row>
    <row r="150" s="2" customFormat="1" ht="21.75" customHeight="1">
      <c r="A150" s="39"/>
      <c r="B150" s="40"/>
      <c r="C150" s="234" t="s">
        <v>442</v>
      </c>
      <c r="D150" s="234" t="s">
        <v>443</v>
      </c>
      <c r="E150" s="235" t="s">
        <v>1459</v>
      </c>
      <c r="F150" s="236" t="s">
        <v>1460</v>
      </c>
      <c r="G150" s="237" t="s">
        <v>1456</v>
      </c>
      <c r="H150" s="238">
        <v>26</v>
      </c>
      <c r="I150" s="239"/>
      <c r="J150" s="240">
        <f>ROUND(I150*H150,2)</f>
        <v>0</v>
      </c>
      <c r="K150" s="236" t="s">
        <v>665</v>
      </c>
      <c r="L150" s="45"/>
      <c r="M150" s="241" t="s">
        <v>1</v>
      </c>
      <c r="N150" s="242" t="s">
        <v>41</v>
      </c>
      <c r="O150" s="92"/>
      <c r="P150" s="226">
        <f>O150*H150</f>
        <v>0</v>
      </c>
      <c r="Q150" s="226">
        <v>0</v>
      </c>
      <c r="R150" s="226">
        <f>Q150*H150</f>
        <v>0</v>
      </c>
      <c r="S150" s="226">
        <v>0</v>
      </c>
      <c r="T150" s="227">
        <f>S150*H150</f>
        <v>0</v>
      </c>
      <c r="U150" s="39"/>
      <c r="V150" s="39"/>
      <c r="W150" s="39"/>
      <c r="X150" s="39"/>
      <c r="Y150" s="39"/>
      <c r="Z150" s="39"/>
      <c r="AA150" s="39"/>
      <c r="AB150" s="39"/>
      <c r="AC150" s="39"/>
      <c r="AD150" s="39"/>
      <c r="AE150" s="39"/>
      <c r="AR150" s="228" t="s">
        <v>415</v>
      </c>
      <c r="AT150" s="228" t="s">
        <v>443</v>
      </c>
      <c r="AU150" s="228" t="s">
        <v>86</v>
      </c>
      <c r="AY150" s="18" t="s">
        <v>414</v>
      </c>
      <c r="BE150" s="229">
        <f>IF(N150="základní",J150,0)</f>
        <v>0</v>
      </c>
      <c r="BF150" s="229">
        <f>IF(N150="snížená",J150,0)</f>
        <v>0</v>
      </c>
      <c r="BG150" s="229">
        <f>IF(N150="zákl. přenesená",J150,0)</f>
        <v>0</v>
      </c>
      <c r="BH150" s="229">
        <f>IF(N150="sníž. přenesená",J150,0)</f>
        <v>0</v>
      </c>
      <c r="BI150" s="229">
        <f>IF(N150="nulová",J150,0)</f>
        <v>0</v>
      </c>
      <c r="BJ150" s="18" t="s">
        <v>84</v>
      </c>
      <c r="BK150" s="229">
        <f>ROUND(I150*H150,2)</f>
        <v>0</v>
      </c>
      <c r="BL150" s="18" t="s">
        <v>415</v>
      </c>
      <c r="BM150" s="228" t="s">
        <v>1461</v>
      </c>
    </row>
    <row r="151" s="2" customFormat="1">
      <c r="A151" s="39"/>
      <c r="B151" s="40"/>
      <c r="C151" s="41"/>
      <c r="D151" s="230" t="s">
        <v>417</v>
      </c>
      <c r="E151" s="41"/>
      <c r="F151" s="231" t="s">
        <v>1462</v>
      </c>
      <c r="G151" s="41"/>
      <c r="H151" s="41"/>
      <c r="I151" s="156"/>
      <c r="J151" s="41"/>
      <c r="K151" s="41"/>
      <c r="L151" s="45"/>
      <c r="M151" s="232"/>
      <c r="N151" s="233"/>
      <c r="O151" s="92"/>
      <c r="P151" s="92"/>
      <c r="Q151" s="92"/>
      <c r="R151" s="92"/>
      <c r="S151" s="92"/>
      <c r="T151" s="93"/>
      <c r="U151" s="39"/>
      <c r="V151" s="39"/>
      <c r="W151" s="39"/>
      <c r="X151" s="39"/>
      <c r="Y151" s="39"/>
      <c r="Z151" s="39"/>
      <c r="AA151" s="39"/>
      <c r="AB151" s="39"/>
      <c r="AC151" s="39"/>
      <c r="AD151" s="39"/>
      <c r="AE151" s="39"/>
      <c r="AT151" s="18" t="s">
        <v>417</v>
      </c>
      <c r="AU151" s="18" t="s">
        <v>86</v>
      </c>
    </row>
    <row r="152" s="2" customFormat="1" ht="21.75" customHeight="1">
      <c r="A152" s="39"/>
      <c r="B152" s="40"/>
      <c r="C152" s="234" t="s">
        <v>447</v>
      </c>
      <c r="D152" s="234" t="s">
        <v>443</v>
      </c>
      <c r="E152" s="235" t="s">
        <v>1463</v>
      </c>
      <c r="F152" s="236" t="s">
        <v>1464</v>
      </c>
      <c r="G152" s="237" t="s">
        <v>1456</v>
      </c>
      <c r="H152" s="238">
        <v>26</v>
      </c>
      <c r="I152" s="239"/>
      <c r="J152" s="240">
        <f>ROUND(I152*H152,2)</f>
        <v>0</v>
      </c>
      <c r="K152" s="236" t="s">
        <v>665</v>
      </c>
      <c r="L152" s="45"/>
      <c r="M152" s="241" t="s">
        <v>1</v>
      </c>
      <c r="N152" s="242" t="s">
        <v>41</v>
      </c>
      <c r="O152" s="92"/>
      <c r="P152" s="226">
        <f>O152*H152</f>
        <v>0</v>
      </c>
      <c r="Q152" s="226">
        <v>0</v>
      </c>
      <c r="R152" s="226">
        <f>Q152*H152</f>
        <v>0</v>
      </c>
      <c r="S152" s="226">
        <v>0</v>
      </c>
      <c r="T152" s="227">
        <f>S152*H152</f>
        <v>0</v>
      </c>
      <c r="U152" s="39"/>
      <c r="V152" s="39"/>
      <c r="W152" s="39"/>
      <c r="X152" s="39"/>
      <c r="Y152" s="39"/>
      <c r="Z152" s="39"/>
      <c r="AA152" s="39"/>
      <c r="AB152" s="39"/>
      <c r="AC152" s="39"/>
      <c r="AD152" s="39"/>
      <c r="AE152" s="39"/>
      <c r="AR152" s="228" t="s">
        <v>415</v>
      </c>
      <c r="AT152" s="228" t="s">
        <v>443</v>
      </c>
      <c r="AU152" s="228" t="s">
        <v>86</v>
      </c>
      <c r="AY152" s="18" t="s">
        <v>414</v>
      </c>
      <c r="BE152" s="229">
        <f>IF(N152="základní",J152,0)</f>
        <v>0</v>
      </c>
      <c r="BF152" s="229">
        <f>IF(N152="snížená",J152,0)</f>
        <v>0</v>
      </c>
      <c r="BG152" s="229">
        <f>IF(N152="zákl. přenesená",J152,0)</f>
        <v>0</v>
      </c>
      <c r="BH152" s="229">
        <f>IF(N152="sníž. přenesená",J152,0)</f>
        <v>0</v>
      </c>
      <c r="BI152" s="229">
        <f>IF(N152="nulová",J152,0)</f>
        <v>0</v>
      </c>
      <c r="BJ152" s="18" t="s">
        <v>84</v>
      </c>
      <c r="BK152" s="229">
        <f>ROUND(I152*H152,2)</f>
        <v>0</v>
      </c>
      <c r="BL152" s="18" t="s">
        <v>415</v>
      </c>
      <c r="BM152" s="228" t="s">
        <v>1465</v>
      </c>
    </row>
    <row r="153" s="2" customFormat="1">
      <c r="A153" s="39"/>
      <c r="B153" s="40"/>
      <c r="C153" s="41"/>
      <c r="D153" s="230" t="s">
        <v>417</v>
      </c>
      <c r="E153" s="41"/>
      <c r="F153" s="231" t="s">
        <v>1466</v>
      </c>
      <c r="G153" s="41"/>
      <c r="H153" s="41"/>
      <c r="I153" s="156"/>
      <c r="J153" s="41"/>
      <c r="K153" s="41"/>
      <c r="L153" s="45"/>
      <c r="M153" s="232"/>
      <c r="N153" s="233"/>
      <c r="O153" s="92"/>
      <c r="P153" s="92"/>
      <c r="Q153" s="92"/>
      <c r="R153" s="92"/>
      <c r="S153" s="92"/>
      <c r="T153" s="93"/>
      <c r="U153" s="39"/>
      <c r="V153" s="39"/>
      <c r="W153" s="39"/>
      <c r="X153" s="39"/>
      <c r="Y153" s="39"/>
      <c r="Z153" s="39"/>
      <c r="AA153" s="39"/>
      <c r="AB153" s="39"/>
      <c r="AC153" s="39"/>
      <c r="AD153" s="39"/>
      <c r="AE153" s="39"/>
      <c r="AT153" s="18" t="s">
        <v>417</v>
      </c>
      <c r="AU153" s="18" t="s">
        <v>86</v>
      </c>
    </row>
    <row r="154" s="2" customFormat="1" ht="33" customHeight="1">
      <c r="A154" s="39"/>
      <c r="B154" s="40"/>
      <c r="C154" s="234" t="s">
        <v>451</v>
      </c>
      <c r="D154" s="234" t="s">
        <v>443</v>
      </c>
      <c r="E154" s="235" t="s">
        <v>1467</v>
      </c>
      <c r="F154" s="236" t="s">
        <v>1468</v>
      </c>
      <c r="G154" s="237" t="s">
        <v>531</v>
      </c>
      <c r="H154" s="238">
        <v>10320</v>
      </c>
      <c r="I154" s="239"/>
      <c r="J154" s="240">
        <f>ROUND(I154*H154,2)</f>
        <v>0</v>
      </c>
      <c r="K154" s="236" t="s">
        <v>665</v>
      </c>
      <c r="L154" s="45"/>
      <c r="M154" s="241" t="s">
        <v>1</v>
      </c>
      <c r="N154" s="242" t="s">
        <v>41</v>
      </c>
      <c r="O154" s="92"/>
      <c r="P154" s="226">
        <f>O154*H154</f>
        <v>0</v>
      </c>
      <c r="Q154" s="226">
        <v>0</v>
      </c>
      <c r="R154" s="226">
        <f>Q154*H154</f>
        <v>0</v>
      </c>
      <c r="S154" s="226">
        <v>0</v>
      </c>
      <c r="T154" s="227">
        <f>S154*H154</f>
        <v>0</v>
      </c>
      <c r="U154" s="39"/>
      <c r="V154" s="39"/>
      <c r="W154" s="39"/>
      <c r="X154" s="39"/>
      <c r="Y154" s="39"/>
      <c r="Z154" s="39"/>
      <c r="AA154" s="39"/>
      <c r="AB154" s="39"/>
      <c r="AC154" s="39"/>
      <c r="AD154" s="39"/>
      <c r="AE154" s="39"/>
      <c r="AR154" s="228" t="s">
        <v>415</v>
      </c>
      <c r="AT154" s="228" t="s">
        <v>443</v>
      </c>
      <c r="AU154" s="228" t="s">
        <v>86</v>
      </c>
      <c r="AY154" s="18" t="s">
        <v>414</v>
      </c>
      <c r="BE154" s="229">
        <f>IF(N154="základní",J154,0)</f>
        <v>0</v>
      </c>
      <c r="BF154" s="229">
        <f>IF(N154="snížená",J154,0)</f>
        <v>0</v>
      </c>
      <c r="BG154" s="229">
        <f>IF(N154="zákl. přenesená",J154,0)</f>
        <v>0</v>
      </c>
      <c r="BH154" s="229">
        <f>IF(N154="sníž. přenesená",J154,0)</f>
        <v>0</v>
      </c>
      <c r="BI154" s="229">
        <f>IF(N154="nulová",J154,0)</f>
        <v>0</v>
      </c>
      <c r="BJ154" s="18" t="s">
        <v>84</v>
      </c>
      <c r="BK154" s="229">
        <f>ROUND(I154*H154,2)</f>
        <v>0</v>
      </c>
      <c r="BL154" s="18" t="s">
        <v>415</v>
      </c>
      <c r="BM154" s="228" t="s">
        <v>1469</v>
      </c>
    </row>
    <row r="155" s="2" customFormat="1">
      <c r="A155" s="39"/>
      <c r="B155" s="40"/>
      <c r="C155" s="41"/>
      <c r="D155" s="230" t="s">
        <v>417</v>
      </c>
      <c r="E155" s="41"/>
      <c r="F155" s="231" t="s">
        <v>1470</v>
      </c>
      <c r="G155" s="41"/>
      <c r="H155" s="41"/>
      <c r="I155" s="156"/>
      <c r="J155" s="41"/>
      <c r="K155" s="41"/>
      <c r="L155" s="45"/>
      <c r="M155" s="232"/>
      <c r="N155" s="233"/>
      <c r="O155" s="92"/>
      <c r="P155" s="92"/>
      <c r="Q155" s="92"/>
      <c r="R155" s="92"/>
      <c r="S155" s="92"/>
      <c r="T155" s="93"/>
      <c r="U155" s="39"/>
      <c r="V155" s="39"/>
      <c r="W155" s="39"/>
      <c r="X155" s="39"/>
      <c r="Y155" s="39"/>
      <c r="Z155" s="39"/>
      <c r="AA155" s="39"/>
      <c r="AB155" s="39"/>
      <c r="AC155" s="39"/>
      <c r="AD155" s="39"/>
      <c r="AE155" s="39"/>
      <c r="AT155" s="18" t="s">
        <v>417</v>
      </c>
      <c r="AU155" s="18" t="s">
        <v>86</v>
      </c>
    </row>
    <row r="156" s="2" customFormat="1" ht="21.75" customHeight="1">
      <c r="A156" s="39"/>
      <c r="B156" s="40"/>
      <c r="C156" s="234" t="s">
        <v>455</v>
      </c>
      <c r="D156" s="234" t="s">
        <v>443</v>
      </c>
      <c r="E156" s="235" t="s">
        <v>1471</v>
      </c>
      <c r="F156" s="236" t="s">
        <v>1472</v>
      </c>
      <c r="G156" s="237" t="s">
        <v>755</v>
      </c>
      <c r="H156" s="238">
        <v>15</v>
      </c>
      <c r="I156" s="239"/>
      <c r="J156" s="240">
        <f>ROUND(I156*H156,2)</f>
        <v>0</v>
      </c>
      <c r="K156" s="236" t="s">
        <v>665</v>
      </c>
      <c r="L156" s="45"/>
      <c r="M156" s="241" t="s">
        <v>1</v>
      </c>
      <c r="N156" s="242" t="s">
        <v>41</v>
      </c>
      <c r="O156" s="92"/>
      <c r="P156" s="226">
        <f>O156*H156</f>
        <v>0</v>
      </c>
      <c r="Q156" s="226">
        <v>0</v>
      </c>
      <c r="R156" s="226">
        <f>Q156*H156</f>
        <v>0</v>
      </c>
      <c r="S156" s="226">
        <v>0</v>
      </c>
      <c r="T156" s="227">
        <f>S156*H156</f>
        <v>0</v>
      </c>
      <c r="U156" s="39"/>
      <c r="V156" s="39"/>
      <c r="W156" s="39"/>
      <c r="X156" s="39"/>
      <c r="Y156" s="39"/>
      <c r="Z156" s="39"/>
      <c r="AA156" s="39"/>
      <c r="AB156" s="39"/>
      <c r="AC156" s="39"/>
      <c r="AD156" s="39"/>
      <c r="AE156" s="39"/>
      <c r="AR156" s="228" t="s">
        <v>415</v>
      </c>
      <c r="AT156" s="228" t="s">
        <v>443</v>
      </c>
      <c r="AU156" s="228" t="s">
        <v>86</v>
      </c>
      <c r="AY156" s="18" t="s">
        <v>414</v>
      </c>
      <c r="BE156" s="229">
        <f>IF(N156="základní",J156,0)</f>
        <v>0</v>
      </c>
      <c r="BF156" s="229">
        <f>IF(N156="snížená",J156,0)</f>
        <v>0</v>
      </c>
      <c r="BG156" s="229">
        <f>IF(N156="zákl. přenesená",J156,0)</f>
        <v>0</v>
      </c>
      <c r="BH156" s="229">
        <f>IF(N156="sníž. přenesená",J156,0)</f>
        <v>0</v>
      </c>
      <c r="BI156" s="229">
        <f>IF(N156="nulová",J156,0)</f>
        <v>0</v>
      </c>
      <c r="BJ156" s="18" t="s">
        <v>84</v>
      </c>
      <c r="BK156" s="229">
        <f>ROUND(I156*H156,2)</f>
        <v>0</v>
      </c>
      <c r="BL156" s="18" t="s">
        <v>415</v>
      </c>
      <c r="BM156" s="228" t="s">
        <v>1473</v>
      </c>
    </row>
    <row r="157" s="2" customFormat="1">
      <c r="A157" s="39"/>
      <c r="B157" s="40"/>
      <c r="C157" s="41"/>
      <c r="D157" s="230" t="s">
        <v>417</v>
      </c>
      <c r="E157" s="41"/>
      <c r="F157" s="231" t="s">
        <v>1474</v>
      </c>
      <c r="G157" s="41"/>
      <c r="H157" s="41"/>
      <c r="I157" s="156"/>
      <c r="J157" s="41"/>
      <c r="K157" s="41"/>
      <c r="L157" s="45"/>
      <c r="M157" s="232"/>
      <c r="N157" s="233"/>
      <c r="O157" s="92"/>
      <c r="P157" s="92"/>
      <c r="Q157" s="92"/>
      <c r="R157" s="92"/>
      <c r="S157" s="92"/>
      <c r="T157" s="93"/>
      <c r="U157" s="39"/>
      <c r="V157" s="39"/>
      <c r="W157" s="39"/>
      <c r="X157" s="39"/>
      <c r="Y157" s="39"/>
      <c r="Z157" s="39"/>
      <c r="AA157" s="39"/>
      <c r="AB157" s="39"/>
      <c r="AC157" s="39"/>
      <c r="AD157" s="39"/>
      <c r="AE157" s="39"/>
      <c r="AT157" s="18" t="s">
        <v>417</v>
      </c>
      <c r="AU157" s="18" t="s">
        <v>86</v>
      </c>
    </row>
    <row r="158" s="2" customFormat="1" ht="21.75" customHeight="1">
      <c r="A158" s="39"/>
      <c r="B158" s="40"/>
      <c r="C158" s="216" t="s">
        <v>459</v>
      </c>
      <c r="D158" s="216" t="s">
        <v>409</v>
      </c>
      <c r="E158" s="217" t="s">
        <v>1475</v>
      </c>
      <c r="F158" s="218" t="s">
        <v>1476</v>
      </c>
      <c r="G158" s="219" t="s">
        <v>897</v>
      </c>
      <c r="H158" s="220">
        <v>27</v>
      </c>
      <c r="I158" s="221"/>
      <c r="J158" s="222">
        <f>ROUND(I158*H158,2)</f>
        <v>0</v>
      </c>
      <c r="K158" s="218" t="s">
        <v>665</v>
      </c>
      <c r="L158" s="223"/>
      <c r="M158" s="224" t="s">
        <v>1</v>
      </c>
      <c r="N158" s="225" t="s">
        <v>41</v>
      </c>
      <c r="O158" s="92"/>
      <c r="P158" s="226">
        <f>O158*H158</f>
        <v>0</v>
      </c>
      <c r="Q158" s="226">
        <v>1</v>
      </c>
      <c r="R158" s="226">
        <f>Q158*H158</f>
        <v>27</v>
      </c>
      <c r="S158" s="226">
        <v>0</v>
      </c>
      <c r="T158" s="227">
        <f>S158*H158</f>
        <v>0</v>
      </c>
      <c r="U158" s="39"/>
      <c r="V158" s="39"/>
      <c r="W158" s="39"/>
      <c r="X158" s="39"/>
      <c r="Y158" s="39"/>
      <c r="Z158" s="39"/>
      <c r="AA158" s="39"/>
      <c r="AB158" s="39"/>
      <c r="AC158" s="39"/>
      <c r="AD158" s="39"/>
      <c r="AE158" s="39"/>
      <c r="AR158" s="228" t="s">
        <v>413</v>
      </c>
      <c r="AT158" s="228" t="s">
        <v>409</v>
      </c>
      <c r="AU158" s="228" t="s">
        <v>86</v>
      </c>
      <c r="AY158" s="18" t="s">
        <v>414</v>
      </c>
      <c r="BE158" s="229">
        <f>IF(N158="základní",J158,0)</f>
        <v>0</v>
      </c>
      <c r="BF158" s="229">
        <f>IF(N158="snížená",J158,0)</f>
        <v>0</v>
      </c>
      <c r="BG158" s="229">
        <f>IF(N158="zákl. přenesená",J158,0)</f>
        <v>0</v>
      </c>
      <c r="BH158" s="229">
        <f>IF(N158="sníž. přenesená",J158,0)</f>
        <v>0</v>
      </c>
      <c r="BI158" s="229">
        <f>IF(N158="nulová",J158,0)</f>
        <v>0</v>
      </c>
      <c r="BJ158" s="18" t="s">
        <v>84</v>
      </c>
      <c r="BK158" s="229">
        <f>ROUND(I158*H158,2)</f>
        <v>0</v>
      </c>
      <c r="BL158" s="18" t="s">
        <v>415</v>
      </c>
      <c r="BM158" s="228" t="s">
        <v>1477</v>
      </c>
    </row>
    <row r="159" s="2" customFormat="1">
      <c r="A159" s="39"/>
      <c r="B159" s="40"/>
      <c r="C159" s="41"/>
      <c r="D159" s="230" t="s">
        <v>417</v>
      </c>
      <c r="E159" s="41"/>
      <c r="F159" s="231" t="s">
        <v>1476</v>
      </c>
      <c r="G159" s="41"/>
      <c r="H159" s="41"/>
      <c r="I159" s="156"/>
      <c r="J159" s="41"/>
      <c r="K159" s="41"/>
      <c r="L159" s="45"/>
      <c r="M159" s="232"/>
      <c r="N159" s="233"/>
      <c r="O159" s="92"/>
      <c r="P159" s="92"/>
      <c r="Q159" s="92"/>
      <c r="R159" s="92"/>
      <c r="S159" s="92"/>
      <c r="T159" s="93"/>
      <c r="U159" s="39"/>
      <c r="V159" s="39"/>
      <c r="W159" s="39"/>
      <c r="X159" s="39"/>
      <c r="Y159" s="39"/>
      <c r="Z159" s="39"/>
      <c r="AA159" s="39"/>
      <c r="AB159" s="39"/>
      <c r="AC159" s="39"/>
      <c r="AD159" s="39"/>
      <c r="AE159" s="39"/>
      <c r="AT159" s="18" t="s">
        <v>417</v>
      </c>
      <c r="AU159" s="18" t="s">
        <v>86</v>
      </c>
    </row>
    <row r="160" s="13" customFormat="1">
      <c r="A160" s="13"/>
      <c r="B160" s="277"/>
      <c r="C160" s="278"/>
      <c r="D160" s="230" t="s">
        <v>758</v>
      </c>
      <c r="E160" s="279" t="s">
        <v>1</v>
      </c>
      <c r="F160" s="280" t="s">
        <v>1478</v>
      </c>
      <c r="G160" s="278"/>
      <c r="H160" s="281">
        <v>27</v>
      </c>
      <c r="I160" s="282"/>
      <c r="J160" s="278"/>
      <c r="K160" s="278"/>
      <c r="L160" s="283"/>
      <c r="M160" s="284"/>
      <c r="N160" s="285"/>
      <c r="O160" s="285"/>
      <c r="P160" s="285"/>
      <c r="Q160" s="285"/>
      <c r="R160" s="285"/>
      <c r="S160" s="285"/>
      <c r="T160" s="286"/>
      <c r="U160" s="13"/>
      <c r="V160" s="13"/>
      <c r="W160" s="13"/>
      <c r="X160" s="13"/>
      <c r="Y160" s="13"/>
      <c r="Z160" s="13"/>
      <c r="AA160" s="13"/>
      <c r="AB160" s="13"/>
      <c r="AC160" s="13"/>
      <c r="AD160" s="13"/>
      <c r="AE160" s="13"/>
      <c r="AT160" s="287" t="s">
        <v>758</v>
      </c>
      <c r="AU160" s="287" t="s">
        <v>86</v>
      </c>
      <c r="AV160" s="13" t="s">
        <v>86</v>
      </c>
      <c r="AW160" s="13" t="s">
        <v>33</v>
      </c>
      <c r="AX160" s="13" t="s">
        <v>84</v>
      </c>
      <c r="AY160" s="287" t="s">
        <v>414</v>
      </c>
    </row>
    <row r="161" s="2" customFormat="1" ht="21.75" customHeight="1">
      <c r="A161" s="39"/>
      <c r="B161" s="40"/>
      <c r="C161" s="234" t="s">
        <v>463</v>
      </c>
      <c r="D161" s="234" t="s">
        <v>443</v>
      </c>
      <c r="E161" s="235" t="s">
        <v>1479</v>
      </c>
      <c r="F161" s="236" t="s">
        <v>1480</v>
      </c>
      <c r="G161" s="237" t="s">
        <v>755</v>
      </c>
      <c r="H161" s="238">
        <v>200</v>
      </c>
      <c r="I161" s="239"/>
      <c r="J161" s="240">
        <f>ROUND(I161*H161,2)</f>
        <v>0</v>
      </c>
      <c r="K161" s="236" t="s">
        <v>665</v>
      </c>
      <c r="L161" s="45"/>
      <c r="M161" s="241" t="s">
        <v>1</v>
      </c>
      <c r="N161" s="242" t="s">
        <v>41</v>
      </c>
      <c r="O161" s="92"/>
      <c r="P161" s="226">
        <f>O161*H161</f>
        <v>0</v>
      </c>
      <c r="Q161" s="226">
        <v>0</v>
      </c>
      <c r="R161" s="226">
        <f>Q161*H161</f>
        <v>0</v>
      </c>
      <c r="S161" s="226">
        <v>0</v>
      </c>
      <c r="T161" s="227">
        <f>S161*H161</f>
        <v>0</v>
      </c>
      <c r="U161" s="39"/>
      <c r="V161" s="39"/>
      <c r="W161" s="39"/>
      <c r="X161" s="39"/>
      <c r="Y161" s="39"/>
      <c r="Z161" s="39"/>
      <c r="AA161" s="39"/>
      <c r="AB161" s="39"/>
      <c r="AC161" s="39"/>
      <c r="AD161" s="39"/>
      <c r="AE161" s="39"/>
      <c r="AR161" s="228" t="s">
        <v>415</v>
      </c>
      <c r="AT161" s="228" t="s">
        <v>443</v>
      </c>
      <c r="AU161" s="228" t="s">
        <v>86</v>
      </c>
      <c r="AY161" s="18" t="s">
        <v>414</v>
      </c>
      <c r="BE161" s="229">
        <f>IF(N161="základní",J161,0)</f>
        <v>0</v>
      </c>
      <c r="BF161" s="229">
        <f>IF(N161="snížená",J161,0)</f>
        <v>0</v>
      </c>
      <c r="BG161" s="229">
        <f>IF(N161="zákl. přenesená",J161,0)</f>
        <v>0</v>
      </c>
      <c r="BH161" s="229">
        <f>IF(N161="sníž. přenesená",J161,0)</f>
        <v>0</v>
      </c>
      <c r="BI161" s="229">
        <f>IF(N161="nulová",J161,0)</f>
        <v>0</v>
      </c>
      <c r="BJ161" s="18" t="s">
        <v>84</v>
      </c>
      <c r="BK161" s="229">
        <f>ROUND(I161*H161,2)</f>
        <v>0</v>
      </c>
      <c r="BL161" s="18" t="s">
        <v>415</v>
      </c>
      <c r="BM161" s="228" t="s">
        <v>1481</v>
      </c>
    </row>
    <row r="162" s="2" customFormat="1">
      <c r="A162" s="39"/>
      <c r="B162" s="40"/>
      <c r="C162" s="41"/>
      <c r="D162" s="230" t="s">
        <v>417</v>
      </c>
      <c r="E162" s="41"/>
      <c r="F162" s="231" t="s">
        <v>1482</v>
      </c>
      <c r="G162" s="41"/>
      <c r="H162" s="41"/>
      <c r="I162" s="156"/>
      <c r="J162" s="41"/>
      <c r="K162" s="41"/>
      <c r="L162" s="45"/>
      <c r="M162" s="232"/>
      <c r="N162" s="233"/>
      <c r="O162" s="92"/>
      <c r="P162" s="92"/>
      <c r="Q162" s="92"/>
      <c r="R162" s="92"/>
      <c r="S162" s="92"/>
      <c r="T162" s="93"/>
      <c r="U162" s="39"/>
      <c r="V162" s="39"/>
      <c r="W162" s="39"/>
      <c r="X162" s="39"/>
      <c r="Y162" s="39"/>
      <c r="Z162" s="39"/>
      <c r="AA162" s="39"/>
      <c r="AB162" s="39"/>
      <c r="AC162" s="39"/>
      <c r="AD162" s="39"/>
      <c r="AE162" s="39"/>
      <c r="AT162" s="18" t="s">
        <v>417</v>
      </c>
      <c r="AU162" s="18" t="s">
        <v>86</v>
      </c>
    </row>
    <row r="163" s="2" customFormat="1" ht="21.75" customHeight="1">
      <c r="A163" s="39"/>
      <c r="B163" s="40"/>
      <c r="C163" s="234" t="s">
        <v>8</v>
      </c>
      <c r="D163" s="234" t="s">
        <v>443</v>
      </c>
      <c r="E163" s="235" t="s">
        <v>1483</v>
      </c>
      <c r="F163" s="236" t="s">
        <v>1484</v>
      </c>
      <c r="G163" s="237" t="s">
        <v>755</v>
      </c>
      <c r="H163" s="238">
        <v>200</v>
      </c>
      <c r="I163" s="239"/>
      <c r="J163" s="240">
        <f>ROUND(I163*H163,2)</f>
        <v>0</v>
      </c>
      <c r="K163" s="236" t="s">
        <v>665</v>
      </c>
      <c r="L163" s="45"/>
      <c r="M163" s="241" t="s">
        <v>1</v>
      </c>
      <c r="N163" s="242" t="s">
        <v>41</v>
      </c>
      <c r="O163" s="92"/>
      <c r="P163" s="226">
        <f>O163*H163</f>
        <v>0</v>
      </c>
      <c r="Q163" s="226">
        <v>0</v>
      </c>
      <c r="R163" s="226">
        <f>Q163*H163</f>
        <v>0</v>
      </c>
      <c r="S163" s="226">
        <v>0</v>
      </c>
      <c r="T163" s="227">
        <f>S163*H163</f>
        <v>0</v>
      </c>
      <c r="U163" s="39"/>
      <c r="V163" s="39"/>
      <c r="W163" s="39"/>
      <c r="X163" s="39"/>
      <c r="Y163" s="39"/>
      <c r="Z163" s="39"/>
      <c r="AA163" s="39"/>
      <c r="AB163" s="39"/>
      <c r="AC163" s="39"/>
      <c r="AD163" s="39"/>
      <c r="AE163" s="39"/>
      <c r="AR163" s="228" t="s">
        <v>415</v>
      </c>
      <c r="AT163" s="228" t="s">
        <v>443</v>
      </c>
      <c r="AU163" s="228" t="s">
        <v>86</v>
      </c>
      <c r="AY163" s="18" t="s">
        <v>414</v>
      </c>
      <c r="BE163" s="229">
        <f>IF(N163="základní",J163,0)</f>
        <v>0</v>
      </c>
      <c r="BF163" s="229">
        <f>IF(N163="snížená",J163,0)</f>
        <v>0</v>
      </c>
      <c r="BG163" s="229">
        <f>IF(N163="zákl. přenesená",J163,0)</f>
        <v>0</v>
      </c>
      <c r="BH163" s="229">
        <f>IF(N163="sníž. přenesená",J163,0)</f>
        <v>0</v>
      </c>
      <c r="BI163" s="229">
        <f>IF(N163="nulová",J163,0)</f>
        <v>0</v>
      </c>
      <c r="BJ163" s="18" t="s">
        <v>84</v>
      </c>
      <c r="BK163" s="229">
        <f>ROUND(I163*H163,2)</f>
        <v>0</v>
      </c>
      <c r="BL163" s="18" t="s">
        <v>415</v>
      </c>
      <c r="BM163" s="228" t="s">
        <v>1485</v>
      </c>
    </row>
    <row r="164" s="2" customFormat="1">
      <c r="A164" s="39"/>
      <c r="B164" s="40"/>
      <c r="C164" s="41"/>
      <c r="D164" s="230" t="s">
        <v>417</v>
      </c>
      <c r="E164" s="41"/>
      <c r="F164" s="231" t="s">
        <v>1486</v>
      </c>
      <c r="G164" s="41"/>
      <c r="H164" s="41"/>
      <c r="I164" s="156"/>
      <c r="J164" s="41"/>
      <c r="K164" s="41"/>
      <c r="L164" s="45"/>
      <c r="M164" s="232"/>
      <c r="N164" s="233"/>
      <c r="O164" s="92"/>
      <c r="P164" s="92"/>
      <c r="Q164" s="92"/>
      <c r="R164" s="92"/>
      <c r="S164" s="92"/>
      <c r="T164" s="93"/>
      <c r="U164" s="39"/>
      <c r="V164" s="39"/>
      <c r="W164" s="39"/>
      <c r="X164" s="39"/>
      <c r="Y164" s="39"/>
      <c r="Z164" s="39"/>
      <c r="AA164" s="39"/>
      <c r="AB164" s="39"/>
      <c r="AC164" s="39"/>
      <c r="AD164" s="39"/>
      <c r="AE164" s="39"/>
      <c r="AT164" s="18" t="s">
        <v>417</v>
      </c>
      <c r="AU164" s="18" t="s">
        <v>86</v>
      </c>
    </row>
    <row r="165" s="2" customFormat="1" ht="21.75" customHeight="1">
      <c r="A165" s="39"/>
      <c r="B165" s="40"/>
      <c r="C165" s="234" t="s">
        <v>470</v>
      </c>
      <c r="D165" s="234" t="s">
        <v>443</v>
      </c>
      <c r="E165" s="235" t="s">
        <v>1487</v>
      </c>
      <c r="F165" s="236" t="s">
        <v>1488</v>
      </c>
      <c r="G165" s="237" t="s">
        <v>755</v>
      </c>
      <c r="H165" s="238">
        <v>3100</v>
      </c>
      <c r="I165" s="239"/>
      <c r="J165" s="240">
        <f>ROUND(I165*H165,2)</f>
        <v>0</v>
      </c>
      <c r="K165" s="236" t="s">
        <v>665</v>
      </c>
      <c r="L165" s="45"/>
      <c r="M165" s="241" t="s">
        <v>1</v>
      </c>
      <c r="N165" s="242" t="s">
        <v>41</v>
      </c>
      <c r="O165" s="92"/>
      <c r="P165" s="226">
        <f>O165*H165</f>
        <v>0</v>
      </c>
      <c r="Q165" s="226">
        <v>0</v>
      </c>
      <c r="R165" s="226">
        <f>Q165*H165</f>
        <v>0</v>
      </c>
      <c r="S165" s="226">
        <v>0</v>
      </c>
      <c r="T165" s="227">
        <f>S165*H165</f>
        <v>0</v>
      </c>
      <c r="U165" s="39"/>
      <c r="V165" s="39"/>
      <c r="W165" s="39"/>
      <c r="X165" s="39"/>
      <c r="Y165" s="39"/>
      <c r="Z165" s="39"/>
      <c r="AA165" s="39"/>
      <c r="AB165" s="39"/>
      <c r="AC165" s="39"/>
      <c r="AD165" s="39"/>
      <c r="AE165" s="39"/>
      <c r="AR165" s="228" t="s">
        <v>415</v>
      </c>
      <c r="AT165" s="228" t="s">
        <v>443</v>
      </c>
      <c r="AU165" s="228" t="s">
        <v>86</v>
      </c>
      <c r="AY165" s="18" t="s">
        <v>414</v>
      </c>
      <c r="BE165" s="229">
        <f>IF(N165="základní",J165,0)</f>
        <v>0</v>
      </c>
      <c r="BF165" s="229">
        <f>IF(N165="snížená",J165,0)</f>
        <v>0</v>
      </c>
      <c r="BG165" s="229">
        <f>IF(N165="zákl. přenesená",J165,0)</f>
        <v>0</v>
      </c>
      <c r="BH165" s="229">
        <f>IF(N165="sníž. přenesená",J165,0)</f>
        <v>0</v>
      </c>
      <c r="BI165" s="229">
        <f>IF(N165="nulová",J165,0)</f>
        <v>0</v>
      </c>
      <c r="BJ165" s="18" t="s">
        <v>84</v>
      </c>
      <c r="BK165" s="229">
        <f>ROUND(I165*H165,2)</f>
        <v>0</v>
      </c>
      <c r="BL165" s="18" t="s">
        <v>415</v>
      </c>
      <c r="BM165" s="228" t="s">
        <v>1489</v>
      </c>
    </row>
    <row r="166" s="2" customFormat="1">
      <c r="A166" s="39"/>
      <c r="B166" s="40"/>
      <c r="C166" s="41"/>
      <c r="D166" s="230" t="s">
        <v>417</v>
      </c>
      <c r="E166" s="41"/>
      <c r="F166" s="231" t="s">
        <v>1490</v>
      </c>
      <c r="G166" s="41"/>
      <c r="H166" s="41"/>
      <c r="I166" s="156"/>
      <c r="J166" s="41"/>
      <c r="K166" s="41"/>
      <c r="L166" s="45"/>
      <c r="M166" s="232"/>
      <c r="N166" s="233"/>
      <c r="O166" s="92"/>
      <c r="P166" s="92"/>
      <c r="Q166" s="92"/>
      <c r="R166" s="92"/>
      <c r="S166" s="92"/>
      <c r="T166" s="93"/>
      <c r="U166" s="39"/>
      <c r="V166" s="39"/>
      <c r="W166" s="39"/>
      <c r="X166" s="39"/>
      <c r="Y166" s="39"/>
      <c r="Z166" s="39"/>
      <c r="AA166" s="39"/>
      <c r="AB166" s="39"/>
      <c r="AC166" s="39"/>
      <c r="AD166" s="39"/>
      <c r="AE166" s="39"/>
      <c r="AT166" s="18" t="s">
        <v>417</v>
      </c>
      <c r="AU166" s="18" t="s">
        <v>86</v>
      </c>
    </row>
    <row r="167" s="2" customFormat="1" ht="21.75" customHeight="1">
      <c r="A167" s="39"/>
      <c r="B167" s="40"/>
      <c r="C167" s="234" t="s">
        <v>475</v>
      </c>
      <c r="D167" s="234" t="s">
        <v>443</v>
      </c>
      <c r="E167" s="235" t="s">
        <v>1491</v>
      </c>
      <c r="F167" s="236" t="s">
        <v>1492</v>
      </c>
      <c r="G167" s="237" t="s">
        <v>1421</v>
      </c>
      <c r="H167" s="238">
        <v>5.1600000000000001</v>
      </c>
      <c r="I167" s="239"/>
      <c r="J167" s="240">
        <f>ROUND(I167*H167,2)</f>
        <v>0</v>
      </c>
      <c r="K167" s="236" t="s">
        <v>665</v>
      </c>
      <c r="L167" s="45"/>
      <c r="M167" s="241" t="s">
        <v>1</v>
      </c>
      <c r="N167" s="242" t="s">
        <v>41</v>
      </c>
      <c r="O167" s="92"/>
      <c r="P167" s="226">
        <f>O167*H167</f>
        <v>0</v>
      </c>
      <c r="Q167" s="226">
        <v>0</v>
      </c>
      <c r="R167" s="226">
        <f>Q167*H167</f>
        <v>0</v>
      </c>
      <c r="S167" s="226">
        <v>0</v>
      </c>
      <c r="T167" s="227">
        <f>S167*H167</f>
        <v>0</v>
      </c>
      <c r="U167" s="39"/>
      <c r="V167" s="39"/>
      <c r="W167" s="39"/>
      <c r="X167" s="39"/>
      <c r="Y167" s="39"/>
      <c r="Z167" s="39"/>
      <c r="AA167" s="39"/>
      <c r="AB167" s="39"/>
      <c r="AC167" s="39"/>
      <c r="AD167" s="39"/>
      <c r="AE167" s="39"/>
      <c r="AR167" s="228" t="s">
        <v>415</v>
      </c>
      <c r="AT167" s="228" t="s">
        <v>443</v>
      </c>
      <c r="AU167" s="228" t="s">
        <v>86</v>
      </c>
      <c r="AY167" s="18" t="s">
        <v>414</v>
      </c>
      <c r="BE167" s="229">
        <f>IF(N167="základní",J167,0)</f>
        <v>0</v>
      </c>
      <c r="BF167" s="229">
        <f>IF(N167="snížená",J167,0)</f>
        <v>0</v>
      </c>
      <c r="BG167" s="229">
        <f>IF(N167="zákl. přenesená",J167,0)</f>
        <v>0</v>
      </c>
      <c r="BH167" s="229">
        <f>IF(N167="sníž. přenesená",J167,0)</f>
        <v>0</v>
      </c>
      <c r="BI167" s="229">
        <f>IF(N167="nulová",J167,0)</f>
        <v>0</v>
      </c>
      <c r="BJ167" s="18" t="s">
        <v>84</v>
      </c>
      <c r="BK167" s="229">
        <f>ROUND(I167*H167,2)</f>
        <v>0</v>
      </c>
      <c r="BL167" s="18" t="s">
        <v>415</v>
      </c>
      <c r="BM167" s="228" t="s">
        <v>1493</v>
      </c>
    </row>
    <row r="168" s="2" customFormat="1">
      <c r="A168" s="39"/>
      <c r="B168" s="40"/>
      <c r="C168" s="41"/>
      <c r="D168" s="230" t="s">
        <v>417</v>
      </c>
      <c r="E168" s="41"/>
      <c r="F168" s="231" t="s">
        <v>1494</v>
      </c>
      <c r="G168" s="41"/>
      <c r="H168" s="41"/>
      <c r="I168" s="156"/>
      <c r="J168" s="41"/>
      <c r="K168" s="41"/>
      <c r="L168" s="45"/>
      <c r="M168" s="232"/>
      <c r="N168" s="233"/>
      <c r="O168" s="92"/>
      <c r="P168" s="92"/>
      <c r="Q168" s="92"/>
      <c r="R168" s="92"/>
      <c r="S168" s="92"/>
      <c r="T168" s="93"/>
      <c r="U168" s="39"/>
      <c r="V168" s="39"/>
      <c r="W168" s="39"/>
      <c r="X168" s="39"/>
      <c r="Y168" s="39"/>
      <c r="Z168" s="39"/>
      <c r="AA168" s="39"/>
      <c r="AB168" s="39"/>
      <c r="AC168" s="39"/>
      <c r="AD168" s="39"/>
      <c r="AE168" s="39"/>
      <c r="AT168" s="18" t="s">
        <v>417</v>
      </c>
      <c r="AU168" s="18" t="s">
        <v>86</v>
      </c>
    </row>
    <row r="169" s="2" customFormat="1" ht="21.75" customHeight="1">
      <c r="A169" s="39"/>
      <c r="B169" s="40"/>
      <c r="C169" s="216" t="s">
        <v>479</v>
      </c>
      <c r="D169" s="216" t="s">
        <v>409</v>
      </c>
      <c r="E169" s="217" t="s">
        <v>1495</v>
      </c>
      <c r="F169" s="218" t="s">
        <v>1496</v>
      </c>
      <c r="G169" s="219" t="s">
        <v>897</v>
      </c>
      <c r="H169" s="220">
        <v>4650</v>
      </c>
      <c r="I169" s="221"/>
      <c r="J169" s="222">
        <f>ROUND(I169*H169,2)</f>
        <v>0</v>
      </c>
      <c r="K169" s="218" t="s">
        <v>665</v>
      </c>
      <c r="L169" s="223"/>
      <c r="M169" s="224" t="s">
        <v>1</v>
      </c>
      <c r="N169" s="225" t="s">
        <v>41</v>
      </c>
      <c r="O169" s="92"/>
      <c r="P169" s="226">
        <f>O169*H169</f>
        <v>0</v>
      </c>
      <c r="Q169" s="226">
        <v>1</v>
      </c>
      <c r="R169" s="226">
        <f>Q169*H169</f>
        <v>4650</v>
      </c>
      <c r="S169" s="226">
        <v>0</v>
      </c>
      <c r="T169" s="227">
        <f>S169*H169</f>
        <v>0</v>
      </c>
      <c r="U169" s="39"/>
      <c r="V169" s="39"/>
      <c r="W169" s="39"/>
      <c r="X169" s="39"/>
      <c r="Y169" s="39"/>
      <c r="Z169" s="39"/>
      <c r="AA169" s="39"/>
      <c r="AB169" s="39"/>
      <c r="AC169" s="39"/>
      <c r="AD169" s="39"/>
      <c r="AE169" s="39"/>
      <c r="AR169" s="228" t="s">
        <v>413</v>
      </c>
      <c r="AT169" s="228" t="s">
        <v>409</v>
      </c>
      <c r="AU169" s="228" t="s">
        <v>86</v>
      </c>
      <c r="AY169" s="18" t="s">
        <v>414</v>
      </c>
      <c r="BE169" s="229">
        <f>IF(N169="základní",J169,0)</f>
        <v>0</v>
      </c>
      <c r="BF169" s="229">
        <f>IF(N169="snížená",J169,0)</f>
        <v>0</v>
      </c>
      <c r="BG169" s="229">
        <f>IF(N169="zákl. přenesená",J169,0)</f>
        <v>0</v>
      </c>
      <c r="BH169" s="229">
        <f>IF(N169="sníž. přenesená",J169,0)</f>
        <v>0</v>
      </c>
      <c r="BI169" s="229">
        <f>IF(N169="nulová",J169,0)</f>
        <v>0</v>
      </c>
      <c r="BJ169" s="18" t="s">
        <v>84</v>
      </c>
      <c r="BK169" s="229">
        <f>ROUND(I169*H169,2)</f>
        <v>0</v>
      </c>
      <c r="BL169" s="18" t="s">
        <v>415</v>
      </c>
      <c r="BM169" s="228" t="s">
        <v>1497</v>
      </c>
    </row>
    <row r="170" s="2" customFormat="1">
      <c r="A170" s="39"/>
      <c r="B170" s="40"/>
      <c r="C170" s="41"/>
      <c r="D170" s="230" t="s">
        <v>417</v>
      </c>
      <c r="E170" s="41"/>
      <c r="F170" s="231" t="s">
        <v>1496</v>
      </c>
      <c r="G170" s="41"/>
      <c r="H170" s="41"/>
      <c r="I170" s="156"/>
      <c r="J170" s="41"/>
      <c r="K170" s="41"/>
      <c r="L170" s="45"/>
      <c r="M170" s="232"/>
      <c r="N170" s="233"/>
      <c r="O170" s="92"/>
      <c r="P170" s="92"/>
      <c r="Q170" s="92"/>
      <c r="R170" s="92"/>
      <c r="S170" s="92"/>
      <c r="T170" s="93"/>
      <c r="U170" s="39"/>
      <c r="V170" s="39"/>
      <c r="W170" s="39"/>
      <c r="X170" s="39"/>
      <c r="Y170" s="39"/>
      <c r="Z170" s="39"/>
      <c r="AA170" s="39"/>
      <c r="AB170" s="39"/>
      <c r="AC170" s="39"/>
      <c r="AD170" s="39"/>
      <c r="AE170" s="39"/>
      <c r="AT170" s="18" t="s">
        <v>417</v>
      </c>
      <c r="AU170" s="18" t="s">
        <v>86</v>
      </c>
    </row>
    <row r="171" s="13" customFormat="1">
      <c r="A171" s="13"/>
      <c r="B171" s="277"/>
      <c r="C171" s="278"/>
      <c r="D171" s="230" t="s">
        <v>758</v>
      </c>
      <c r="E171" s="279" t="s">
        <v>1</v>
      </c>
      <c r="F171" s="280" t="s">
        <v>1498</v>
      </c>
      <c r="G171" s="278"/>
      <c r="H171" s="281">
        <v>4650</v>
      </c>
      <c r="I171" s="282"/>
      <c r="J171" s="278"/>
      <c r="K171" s="278"/>
      <c r="L171" s="283"/>
      <c r="M171" s="284"/>
      <c r="N171" s="285"/>
      <c r="O171" s="285"/>
      <c r="P171" s="285"/>
      <c r="Q171" s="285"/>
      <c r="R171" s="285"/>
      <c r="S171" s="285"/>
      <c r="T171" s="286"/>
      <c r="U171" s="13"/>
      <c r="V171" s="13"/>
      <c r="W171" s="13"/>
      <c r="X171" s="13"/>
      <c r="Y171" s="13"/>
      <c r="Z171" s="13"/>
      <c r="AA171" s="13"/>
      <c r="AB171" s="13"/>
      <c r="AC171" s="13"/>
      <c r="AD171" s="13"/>
      <c r="AE171" s="13"/>
      <c r="AT171" s="287" t="s">
        <v>758</v>
      </c>
      <c r="AU171" s="287" t="s">
        <v>86</v>
      </c>
      <c r="AV171" s="13" t="s">
        <v>86</v>
      </c>
      <c r="AW171" s="13" t="s">
        <v>33</v>
      </c>
      <c r="AX171" s="13" t="s">
        <v>84</v>
      </c>
      <c r="AY171" s="287" t="s">
        <v>414</v>
      </c>
    </row>
    <row r="172" s="2" customFormat="1" ht="21.75" customHeight="1">
      <c r="A172" s="39"/>
      <c r="B172" s="40"/>
      <c r="C172" s="234" t="s">
        <v>483</v>
      </c>
      <c r="D172" s="234" t="s">
        <v>443</v>
      </c>
      <c r="E172" s="235" t="s">
        <v>1499</v>
      </c>
      <c r="F172" s="236" t="s">
        <v>1500</v>
      </c>
      <c r="G172" s="237" t="s">
        <v>897</v>
      </c>
      <c r="H172" s="238">
        <v>4677</v>
      </c>
      <c r="I172" s="239"/>
      <c r="J172" s="240">
        <f>ROUND(I172*H172,2)</f>
        <v>0</v>
      </c>
      <c r="K172" s="236" t="s">
        <v>665</v>
      </c>
      <c r="L172" s="45"/>
      <c r="M172" s="241" t="s">
        <v>1</v>
      </c>
      <c r="N172" s="242" t="s">
        <v>41</v>
      </c>
      <c r="O172" s="92"/>
      <c r="P172" s="226">
        <f>O172*H172</f>
        <v>0</v>
      </c>
      <c r="Q172" s="226">
        <v>0</v>
      </c>
      <c r="R172" s="226">
        <f>Q172*H172</f>
        <v>0</v>
      </c>
      <c r="S172" s="226">
        <v>0</v>
      </c>
      <c r="T172" s="227">
        <f>S172*H172</f>
        <v>0</v>
      </c>
      <c r="U172" s="39"/>
      <c r="V172" s="39"/>
      <c r="W172" s="39"/>
      <c r="X172" s="39"/>
      <c r="Y172" s="39"/>
      <c r="Z172" s="39"/>
      <c r="AA172" s="39"/>
      <c r="AB172" s="39"/>
      <c r="AC172" s="39"/>
      <c r="AD172" s="39"/>
      <c r="AE172" s="39"/>
      <c r="AR172" s="228" t="s">
        <v>415</v>
      </c>
      <c r="AT172" s="228" t="s">
        <v>443</v>
      </c>
      <c r="AU172" s="228" t="s">
        <v>86</v>
      </c>
      <c r="AY172" s="18" t="s">
        <v>414</v>
      </c>
      <c r="BE172" s="229">
        <f>IF(N172="základní",J172,0)</f>
        <v>0</v>
      </c>
      <c r="BF172" s="229">
        <f>IF(N172="snížená",J172,0)</f>
        <v>0</v>
      </c>
      <c r="BG172" s="229">
        <f>IF(N172="zákl. přenesená",J172,0)</f>
        <v>0</v>
      </c>
      <c r="BH172" s="229">
        <f>IF(N172="sníž. přenesená",J172,0)</f>
        <v>0</v>
      </c>
      <c r="BI172" s="229">
        <f>IF(N172="nulová",J172,0)</f>
        <v>0</v>
      </c>
      <c r="BJ172" s="18" t="s">
        <v>84</v>
      </c>
      <c r="BK172" s="229">
        <f>ROUND(I172*H172,2)</f>
        <v>0</v>
      </c>
      <c r="BL172" s="18" t="s">
        <v>415</v>
      </c>
      <c r="BM172" s="228" t="s">
        <v>1501</v>
      </c>
    </row>
    <row r="173" s="2" customFormat="1">
      <c r="A173" s="39"/>
      <c r="B173" s="40"/>
      <c r="C173" s="41"/>
      <c r="D173" s="230" t="s">
        <v>417</v>
      </c>
      <c r="E173" s="41"/>
      <c r="F173" s="231" t="s">
        <v>1502</v>
      </c>
      <c r="G173" s="41"/>
      <c r="H173" s="41"/>
      <c r="I173" s="156"/>
      <c r="J173" s="41"/>
      <c r="K173" s="41"/>
      <c r="L173" s="45"/>
      <c r="M173" s="232"/>
      <c r="N173" s="233"/>
      <c r="O173" s="92"/>
      <c r="P173" s="92"/>
      <c r="Q173" s="92"/>
      <c r="R173" s="92"/>
      <c r="S173" s="92"/>
      <c r="T173" s="93"/>
      <c r="U173" s="39"/>
      <c r="V173" s="39"/>
      <c r="W173" s="39"/>
      <c r="X173" s="39"/>
      <c r="Y173" s="39"/>
      <c r="Z173" s="39"/>
      <c r="AA173" s="39"/>
      <c r="AB173" s="39"/>
      <c r="AC173" s="39"/>
      <c r="AD173" s="39"/>
      <c r="AE173" s="39"/>
      <c r="AT173" s="18" t="s">
        <v>417</v>
      </c>
      <c r="AU173" s="18" t="s">
        <v>86</v>
      </c>
    </row>
    <row r="174" s="13" customFormat="1">
      <c r="A174" s="13"/>
      <c r="B174" s="277"/>
      <c r="C174" s="278"/>
      <c r="D174" s="230" t="s">
        <v>758</v>
      </c>
      <c r="E174" s="279" t="s">
        <v>1</v>
      </c>
      <c r="F174" s="280" t="s">
        <v>1503</v>
      </c>
      <c r="G174" s="278"/>
      <c r="H174" s="281">
        <v>4650</v>
      </c>
      <c r="I174" s="282"/>
      <c r="J174" s="278"/>
      <c r="K174" s="278"/>
      <c r="L174" s="283"/>
      <c r="M174" s="284"/>
      <c r="N174" s="285"/>
      <c r="O174" s="285"/>
      <c r="P174" s="285"/>
      <c r="Q174" s="285"/>
      <c r="R174" s="285"/>
      <c r="S174" s="285"/>
      <c r="T174" s="286"/>
      <c r="U174" s="13"/>
      <c r="V174" s="13"/>
      <c r="W174" s="13"/>
      <c r="X174" s="13"/>
      <c r="Y174" s="13"/>
      <c r="Z174" s="13"/>
      <c r="AA174" s="13"/>
      <c r="AB174" s="13"/>
      <c r="AC174" s="13"/>
      <c r="AD174" s="13"/>
      <c r="AE174" s="13"/>
      <c r="AT174" s="287" t="s">
        <v>758</v>
      </c>
      <c r="AU174" s="287" t="s">
        <v>86</v>
      </c>
      <c r="AV174" s="13" t="s">
        <v>86</v>
      </c>
      <c r="AW174" s="13" t="s">
        <v>33</v>
      </c>
      <c r="AX174" s="13" t="s">
        <v>76</v>
      </c>
      <c r="AY174" s="287" t="s">
        <v>414</v>
      </c>
    </row>
    <row r="175" s="13" customFormat="1">
      <c r="A175" s="13"/>
      <c r="B175" s="277"/>
      <c r="C175" s="278"/>
      <c r="D175" s="230" t="s">
        <v>758</v>
      </c>
      <c r="E175" s="279" t="s">
        <v>1</v>
      </c>
      <c r="F175" s="280" t="s">
        <v>1504</v>
      </c>
      <c r="G175" s="278"/>
      <c r="H175" s="281">
        <v>27</v>
      </c>
      <c r="I175" s="282"/>
      <c r="J175" s="278"/>
      <c r="K175" s="278"/>
      <c r="L175" s="283"/>
      <c r="M175" s="284"/>
      <c r="N175" s="285"/>
      <c r="O175" s="285"/>
      <c r="P175" s="285"/>
      <c r="Q175" s="285"/>
      <c r="R175" s="285"/>
      <c r="S175" s="285"/>
      <c r="T175" s="286"/>
      <c r="U175" s="13"/>
      <c r="V175" s="13"/>
      <c r="W175" s="13"/>
      <c r="X175" s="13"/>
      <c r="Y175" s="13"/>
      <c r="Z175" s="13"/>
      <c r="AA175" s="13"/>
      <c r="AB175" s="13"/>
      <c r="AC175" s="13"/>
      <c r="AD175" s="13"/>
      <c r="AE175" s="13"/>
      <c r="AT175" s="287" t="s">
        <v>758</v>
      </c>
      <c r="AU175" s="287" t="s">
        <v>86</v>
      </c>
      <c r="AV175" s="13" t="s">
        <v>86</v>
      </c>
      <c r="AW175" s="13" t="s">
        <v>33</v>
      </c>
      <c r="AX175" s="13" t="s">
        <v>76</v>
      </c>
      <c r="AY175" s="287" t="s">
        <v>414</v>
      </c>
    </row>
    <row r="176" s="14" customFormat="1">
      <c r="A176" s="14"/>
      <c r="B176" s="288"/>
      <c r="C176" s="289"/>
      <c r="D176" s="230" t="s">
        <v>758</v>
      </c>
      <c r="E176" s="290" t="s">
        <v>1</v>
      </c>
      <c r="F176" s="291" t="s">
        <v>760</v>
      </c>
      <c r="G176" s="289"/>
      <c r="H176" s="292">
        <v>4677</v>
      </c>
      <c r="I176" s="293"/>
      <c r="J176" s="289"/>
      <c r="K176" s="289"/>
      <c r="L176" s="294"/>
      <c r="M176" s="295"/>
      <c r="N176" s="296"/>
      <c r="O176" s="296"/>
      <c r="P176" s="296"/>
      <c r="Q176" s="296"/>
      <c r="R176" s="296"/>
      <c r="S176" s="296"/>
      <c r="T176" s="297"/>
      <c r="U176" s="14"/>
      <c r="V176" s="14"/>
      <c r="W176" s="14"/>
      <c r="X176" s="14"/>
      <c r="Y176" s="14"/>
      <c r="Z176" s="14"/>
      <c r="AA176" s="14"/>
      <c r="AB176" s="14"/>
      <c r="AC176" s="14"/>
      <c r="AD176" s="14"/>
      <c r="AE176" s="14"/>
      <c r="AT176" s="298" t="s">
        <v>758</v>
      </c>
      <c r="AU176" s="298" t="s">
        <v>86</v>
      </c>
      <c r="AV176" s="14" t="s">
        <v>415</v>
      </c>
      <c r="AW176" s="14" t="s">
        <v>33</v>
      </c>
      <c r="AX176" s="14" t="s">
        <v>84</v>
      </c>
      <c r="AY176" s="298" t="s">
        <v>414</v>
      </c>
    </row>
    <row r="177" s="2" customFormat="1" ht="33" customHeight="1">
      <c r="A177" s="39"/>
      <c r="B177" s="40"/>
      <c r="C177" s="234" t="s">
        <v>487</v>
      </c>
      <c r="D177" s="234" t="s">
        <v>443</v>
      </c>
      <c r="E177" s="235" t="s">
        <v>1505</v>
      </c>
      <c r="F177" s="236" t="s">
        <v>1506</v>
      </c>
      <c r="G177" s="237" t="s">
        <v>897</v>
      </c>
      <c r="H177" s="238">
        <v>2849.348</v>
      </c>
      <c r="I177" s="239"/>
      <c r="J177" s="240">
        <f>ROUND(I177*H177,2)</f>
        <v>0</v>
      </c>
      <c r="K177" s="236" t="s">
        <v>665</v>
      </c>
      <c r="L177" s="45"/>
      <c r="M177" s="241" t="s">
        <v>1</v>
      </c>
      <c r="N177" s="242" t="s">
        <v>41</v>
      </c>
      <c r="O177" s="92"/>
      <c r="P177" s="226">
        <f>O177*H177</f>
        <v>0</v>
      </c>
      <c r="Q177" s="226">
        <v>0</v>
      </c>
      <c r="R177" s="226">
        <f>Q177*H177</f>
        <v>0</v>
      </c>
      <c r="S177" s="226">
        <v>0</v>
      </c>
      <c r="T177" s="227">
        <f>S177*H177</f>
        <v>0</v>
      </c>
      <c r="U177" s="39"/>
      <c r="V177" s="39"/>
      <c r="W177" s="39"/>
      <c r="X177" s="39"/>
      <c r="Y177" s="39"/>
      <c r="Z177" s="39"/>
      <c r="AA177" s="39"/>
      <c r="AB177" s="39"/>
      <c r="AC177" s="39"/>
      <c r="AD177" s="39"/>
      <c r="AE177" s="39"/>
      <c r="AR177" s="228" t="s">
        <v>415</v>
      </c>
      <c r="AT177" s="228" t="s">
        <v>443</v>
      </c>
      <c r="AU177" s="228" t="s">
        <v>86</v>
      </c>
      <c r="AY177" s="18" t="s">
        <v>414</v>
      </c>
      <c r="BE177" s="229">
        <f>IF(N177="základní",J177,0)</f>
        <v>0</v>
      </c>
      <c r="BF177" s="229">
        <f>IF(N177="snížená",J177,0)</f>
        <v>0</v>
      </c>
      <c r="BG177" s="229">
        <f>IF(N177="zákl. přenesená",J177,0)</f>
        <v>0</v>
      </c>
      <c r="BH177" s="229">
        <f>IF(N177="sníž. přenesená",J177,0)</f>
        <v>0</v>
      </c>
      <c r="BI177" s="229">
        <f>IF(N177="nulová",J177,0)</f>
        <v>0</v>
      </c>
      <c r="BJ177" s="18" t="s">
        <v>84</v>
      </c>
      <c r="BK177" s="229">
        <f>ROUND(I177*H177,2)</f>
        <v>0</v>
      </c>
      <c r="BL177" s="18" t="s">
        <v>415</v>
      </c>
      <c r="BM177" s="228" t="s">
        <v>1507</v>
      </c>
    </row>
    <row r="178" s="2" customFormat="1">
      <c r="A178" s="39"/>
      <c r="B178" s="40"/>
      <c r="C178" s="41"/>
      <c r="D178" s="230" t="s">
        <v>417</v>
      </c>
      <c r="E178" s="41"/>
      <c r="F178" s="231" t="s">
        <v>1508</v>
      </c>
      <c r="G178" s="41"/>
      <c r="H178" s="41"/>
      <c r="I178" s="156"/>
      <c r="J178" s="41"/>
      <c r="K178" s="41"/>
      <c r="L178" s="45"/>
      <c r="M178" s="232"/>
      <c r="N178" s="233"/>
      <c r="O178" s="92"/>
      <c r="P178" s="92"/>
      <c r="Q178" s="92"/>
      <c r="R178" s="92"/>
      <c r="S178" s="92"/>
      <c r="T178" s="93"/>
      <c r="U178" s="39"/>
      <c r="V178" s="39"/>
      <c r="W178" s="39"/>
      <c r="X178" s="39"/>
      <c r="Y178" s="39"/>
      <c r="Z178" s="39"/>
      <c r="AA178" s="39"/>
      <c r="AB178" s="39"/>
      <c r="AC178" s="39"/>
      <c r="AD178" s="39"/>
      <c r="AE178" s="39"/>
      <c r="AT178" s="18" t="s">
        <v>417</v>
      </c>
      <c r="AU178" s="18" t="s">
        <v>86</v>
      </c>
    </row>
    <row r="179" s="15" customFormat="1">
      <c r="A179" s="15"/>
      <c r="B179" s="299"/>
      <c r="C179" s="300"/>
      <c r="D179" s="230" t="s">
        <v>758</v>
      </c>
      <c r="E179" s="301" t="s">
        <v>1</v>
      </c>
      <c r="F179" s="302" t="s">
        <v>1509</v>
      </c>
      <c r="G179" s="300"/>
      <c r="H179" s="301" t="s">
        <v>1</v>
      </c>
      <c r="I179" s="303"/>
      <c r="J179" s="300"/>
      <c r="K179" s="300"/>
      <c r="L179" s="304"/>
      <c r="M179" s="305"/>
      <c r="N179" s="306"/>
      <c r="O179" s="306"/>
      <c r="P179" s="306"/>
      <c r="Q179" s="306"/>
      <c r="R179" s="306"/>
      <c r="S179" s="306"/>
      <c r="T179" s="307"/>
      <c r="U179" s="15"/>
      <c r="V179" s="15"/>
      <c r="W179" s="15"/>
      <c r="X179" s="15"/>
      <c r="Y179" s="15"/>
      <c r="Z179" s="15"/>
      <c r="AA179" s="15"/>
      <c r="AB179" s="15"/>
      <c r="AC179" s="15"/>
      <c r="AD179" s="15"/>
      <c r="AE179" s="15"/>
      <c r="AT179" s="308" t="s">
        <v>758</v>
      </c>
      <c r="AU179" s="308" t="s">
        <v>86</v>
      </c>
      <c r="AV179" s="15" t="s">
        <v>84</v>
      </c>
      <c r="AW179" s="15" t="s">
        <v>33</v>
      </c>
      <c r="AX179" s="15" t="s">
        <v>76</v>
      </c>
      <c r="AY179" s="308" t="s">
        <v>414</v>
      </c>
    </row>
    <row r="180" s="13" customFormat="1">
      <c r="A180" s="13"/>
      <c r="B180" s="277"/>
      <c r="C180" s="278"/>
      <c r="D180" s="230" t="s">
        <v>758</v>
      </c>
      <c r="E180" s="279" t="s">
        <v>1</v>
      </c>
      <c r="F180" s="280" t="s">
        <v>1510</v>
      </c>
      <c r="G180" s="278"/>
      <c r="H180" s="281">
        <v>2845.335</v>
      </c>
      <c r="I180" s="282"/>
      <c r="J180" s="278"/>
      <c r="K180" s="278"/>
      <c r="L180" s="283"/>
      <c r="M180" s="284"/>
      <c r="N180" s="285"/>
      <c r="O180" s="285"/>
      <c r="P180" s="285"/>
      <c r="Q180" s="285"/>
      <c r="R180" s="285"/>
      <c r="S180" s="285"/>
      <c r="T180" s="286"/>
      <c r="U180" s="13"/>
      <c r="V180" s="13"/>
      <c r="W180" s="13"/>
      <c r="X180" s="13"/>
      <c r="Y180" s="13"/>
      <c r="Z180" s="13"/>
      <c r="AA180" s="13"/>
      <c r="AB180" s="13"/>
      <c r="AC180" s="13"/>
      <c r="AD180" s="13"/>
      <c r="AE180" s="13"/>
      <c r="AT180" s="287" t="s">
        <v>758</v>
      </c>
      <c r="AU180" s="287" t="s">
        <v>86</v>
      </c>
      <c r="AV180" s="13" t="s">
        <v>86</v>
      </c>
      <c r="AW180" s="13" t="s">
        <v>33</v>
      </c>
      <c r="AX180" s="13" t="s">
        <v>76</v>
      </c>
      <c r="AY180" s="287" t="s">
        <v>414</v>
      </c>
    </row>
    <row r="181" s="15" customFormat="1">
      <c r="A181" s="15"/>
      <c r="B181" s="299"/>
      <c r="C181" s="300"/>
      <c r="D181" s="230" t="s">
        <v>758</v>
      </c>
      <c r="E181" s="301" t="s">
        <v>1</v>
      </c>
      <c r="F181" s="302" t="s">
        <v>1511</v>
      </c>
      <c r="G181" s="300"/>
      <c r="H181" s="301" t="s">
        <v>1</v>
      </c>
      <c r="I181" s="303"/>
      <c r="J181" s="300"/>
      <c r="K181" s="300"/>
      <c r="L181" s="304"/>
      <c r="M181" s="305"/>
      <c r="N181" s="306"/>
      <c r="O181" s="306"/>
      <c r="P181" s="306"/>
      <c r="Q181" s="306"/>
      <c r="R181" s="306"/>
      <c r="S181" s="306"/>
      <c r="T181" s="307"/>
      <c r="U181" s="15"/>
      <c r="V181" s="15"/>
      <c r="W181" s="15"/>
      <c r="X181" s="15"/>
      <c r="Y181" s="15"/>
      <c r="Z181" s="15"/>
      <c r="AA181" s="15"/>
      <c r="AB181" s="15"/>
      <c r="AC181" s="15"/>
      <c r="AD181" s="15"/>
      <c r="AE181" s="15"/>
      <c r="AT181" s="308" t="s">
        <v>758</v>
      </c>
      <c r="AU181" s="308" t="s">
        <v>86</v>
      </c>
      <c r="AV181" s="15" t="s">
        <v>84</v>
      </c>
      <c r="AW181" s="15" t="s">
        <v>33</v>
      </c>
      <c r="AX181" s="15" t="s">
        <v>76</v>
      </c>
      <c r="AY181" s="308" t="s">
        <v>414</v>
      </c>
    </row>
    <row r="182" s="13" customFormat="1">
      <c r="A182" s="13"/>
      <c r="B182" s="277"/>
      <c r="C182" s="278"/>
      <c r="D182" s="230" t="s">
        <v>758</v>
      </c>
      <c r="E182" s="279" t="s">
        <v>1</v>
      </c>
      <c r="F182" s="280" t="s">
        <v>1512</v>
      </c>
      <c r="G182" s="278"/>
      <c r="H182" s="281">
        <v>4.0129999999999999</v>
      </c>
      <c r="I182" s="282"/>
      <c r="J182" s="278"/>
      <c r="K182" s="278"/>
      <c r="L182" s="283"/>
      <c r="M182" s="284"/>
      <c r="N182" s="285"/>
      <c r="O182" s="285"/>
      <c r="P182" s="285"/>
      <c r="Q182" s="285"/>
      <c r="R182" s="285"/>
      <c r="S182" s="285"/>
      <c r="T182" s="286"/>
      <c r="U182" s="13"/>
      <c r="V182" s="13"/>
      <c r="W182" s="13"/>
      <c r="X182" s="13"/>
      <c r="Y182" s="13"/>
      <c r="Z182" s="13"/>
      <c r="AA182" s="13"/>
      <c r="AB182" s="13"/>
      <c r="AC182" s="13"/>
      <c r="AD182" s="13"/>
      <c r="AE182" s="13"/>
      <c r="AT182" s="287" t="s">
        <v>758</v>
      </c>
      <c r="AU182" s="287" t="s">
        <v>86</v>
      </c>
      <c r="AV182" s="13" t="s">
        <v>86</v>
      </c>
      <c r="AW182" s="13" t="s">
        <v>33</v>
      </c>
      <c r="AX182" s="13" t="s">
        <v>76</v>
      </c>
      <c r="AY182" s="287" t="s">
        <v>414</v>
      </c>
    </row>
    <row r="183" s="14" customFormat="1">
      <c r="A183" s="14"/>
      <c r="B183" s="288"/>
      <c r="C183" s="289"/>
      <c r="D183" s="230" t="s">
        <v>758</v>
      </c>
      <c r="E183" s="290" t="s">
        <v>1</v>
      </c>
      <c r="F183" s="291" t="s">
        <v>760</v>
      </c>
      <c r="G183" s="289"/>
      <c r="H183" s="292">
        <v>2849.348</v>
      </c>
      <c r="I183" s="293"/>
      <c r="J183" s="289"/>
      <c r="K183" s="289"/>
      <c r="L183" s="294"/>
      <c r="M183" s="295"/>
      <c r="N183" s="296"/>
      <c r="O183" s="296"/>
      <c r="P183" s="296"/>
      <c r="Q183" s="296"/>
      <c r="R183" s="296"/>
      <c r="S183" s="296"/>
      <c r="T183" s="297"/>
      <c r="U183" s="14"/>
      <c r="V183" s="14"/>
      <c r="W183" s="14"/>
      <c r="X183" s="14"/>
      <c r="Y183" s="14"/>
      <c r="Z183" s="14"/>
      <c r="AA183" s="14"/>
      <c r="AB183" s="14"/>
      <c r="AC183" s="14"/>
      <c r="AD183" s="14"/>
      <c r="AE183" s="14"/>
      <c r="AT183" s="298" t="s">
        <v>758</v>
      </c>
      <c r="AU183" s="298" t="s">
        <v>86</v>
      </c>
      <c r="AV183" s="14" t="s">
        <v>415</v>
      </c>
      <c r="AW183" s="14" t="s">
        <v>33</v>
      </c>
      <c r="AX183" s="14" t="s">
        <v>84</v>
      </c>
      <c r="AY183" s="298" t="s">
        <v>414</v>
      </c>
    </row>
    <row r="184" s="2" customFormat="1" ht="33" customHeight="1">
      <c r="A184" s="39"/>
      <c r="B184" s="40"/>
      <c r="C184" s="234" t="s">
        <v>7</v>
      </c>
      <c r="D184" s="234" t="s">
        <v>443</v>
      </c>
      <c r="E184" s="235" t="s">
        <v>1513</v>
      </c>
      <c r="F184" s="236" t="s">
        <v>1514</v>
      </c>
      <c r="G184" s="237" t="s">
        <v>897</v>
      </c>
      <c r="H184" s="238">
        <v>142266.75</v>
      </c>
      <c r="I184" s="239"/>
      <c r="J184" s="240">
        <f>ROUND(I184*H184,2)</f>
        <v>0</v>
      </c>
      <c r="K184" s="236" t="s">
        <v>665</v>
      </c>
      <c r="L184" s="45"/>
      <c r="M184" s="241" t="s">
        <v>1</v>
      </c>
      <c r="N184" s="242" t="s">
        <v>41</v>
      </c>
      <c r="O184" s="92"/>
      <c r="P184" s="226">
        <f>O184*H184</f>
        <v>0</v>
      </c>
      <c r="Q184" s="226">
        <v>0</v>
      </c>
      <c r="R184" s="226">
        <f>Q184*H184</f>
        <v>0</v>
      </c>
      <c r="S184" s="226">
        <v>0</v>
      </c>
      <c r="T184" s="227">
        <f>S184*H184</f>
        <v>0</v>
      </c>
      <c r="U184" s="39"/>
      <c r="V184" s="39"/>
      <c r="W184" s="39"/>
      <c r="X184" s="39"/>
      <c r="Y184" s="39"/>
      <c r="Z184" s="39"/>
      <c r="AA184" s="39"/>
      <c r="AB184" s="39"/>
      <c r="AC184" s="39"/>
      <c r="AD184" s="39"/>
      <c r="AE184" s="39"/>
      <c r="AR184" s="228" t="s">
        <v>415</v>
      </c>
      <c r="AT184" s="228" t="s">
        <v>443</v>
      </c>
      <c r="AU184" s="228" t="s">
        <v>86</v>
      </c>
      <c r="AY184" s="18" t="s">
        <v>414</v>
      </c>
      <c r="BE184" s="229">
        <f>IF(N184="základní",J184,0)</f>
        <v>0</v>
      </c>
      <c r="BF184" s="229">
        <f>IF(N184="snížená",J184,0)</f>
        <v>0</v>
      </c>
      <c r="BG184" s="229">
        <f>IF(N184="zákl. přenesená",J184,0)</f>
        <v>0</v>
      </c>
      <c r="BH184" s="229">
        <f>IF(N184="sníž. přenesená",J184,0)</f>
        <v>0</v>
      </c>
      <c r="BI184" s="229">
        <f>IF(N184="nulová",J184,0)</f>
        <v>0</v>
      </c>
      <c r="BJ184" s="18" t="s">
        <v>84</v>
      </c>
      <c r="BK184" s="229">
        <f>ROUND(I184*H184,2)</f>
        <v>0</v>
      </c>
      <c r="BL184" s="18" t="s">
        <v>415</v>
      </c>
      <c r="BM184" s="228" t="s">
        <v>1515</v>
      </c>
    </row>
    <row r="185" s="2" customFormat="1">
      <c r="A185" s="39"/>
      <c r="B185" s="40"/>
      <c r="C185" s="41"/>
      <c r="D185" s="230" t="s">
        <v>417</v>
      </c>
      <c r="E185" s="41"/>
      <c r="F185" s="231" t="s">
        <v>1516</v>
      </c>
      <c r="G185" s="41"/>
      <c r="H185" s="41"/>
      <c r="I185" s="156"/>
      <c r="J185" s="41"/>
      <c r="K185" s="41"/>
      <c r="L185" s="45"/>
      <c r="M185" s="232"/>
      <c r="N185" s="233"/>
      <c r="O185" s="92"/>
      <c r="P185" s="92"/>
      <c r="Q185" s="92"/>
      <c r="R185" s="92"/>
      <c r="S185" s="92"/>
      <c r="T185" s="93"/>
      <c r="U185" s="39"/>
      <c r="V185" s="39"/>
      <c r="W185" s="39"/>
      <c r="X185" s="39"/>
      <c r="Y185" s="39"/>
      <c r="Z185" s="39"/>
      <c r="AA185" s="39"/>
      <c r="AB185" s="39"/>
      <c r="AC185" s="39"/>
      <c r="AD185" s="39"/>
      <c r="AE185" s="39"/>
      <c r="AT185" s="18" t="s">
        <v>417</v>
      </c>
      <c r="AU185" s="18" t="s">
        <v>86</v>
      </c>
    </row>
    <row r="186" s="15" customFormat="1">
      <c r="A186" s="15"/>
      <c r="B186" s="299"/>
      <c r="C186" s="300"/>
      <c r="D186" s="230" t="s">
        <v>758</v>
      </c>
      <c r="E186" s="301" t="s">
        <v>1</v>
      </c>
      <c r="F186" s="302" t="s">
        <v>1517</v>
      </c>
      <c r="G186" s="300"/>
      <c r="H186" s="301" t="s">
        <v>1</v>
      </c>
      <c r="I186" s="303"/>
      <c r="J186" s="300"/>
      <c r="K186" s="300"/>
      <c r="L186" s="304"/>
      <c r="M186" s="305"/>
      <c r="N186" s="306"/>
      <c r="O186" s="306"/>
      <c r="P186" s="306"/>
      <c r="Q186" s="306"/>
      <c r="R186" s="306"/>
      <c r="S186" s="306"/>
      <c r="T186" s="307"/>
      <c r="U186" s="15"/>
      <c r="V186" s="15"/>
      <c r="W186" s="15"/>
      <c r="X186" s="15"/>
      <c r="Y186" s="15"/>
      <c r="Z186" s="15"/>
      <c r="AA186" s="15"/>
      <c r="AB186" s="15"/>
      <c r="AC186" s="15"/>
      <c r="AD186" s="15"/>
      <c r="AE186" s="15"/>
      <c r="AT186" s="308" t="s">
        <v>758</v>
      </c>
      <c r="AU186" s="308" t="s">
        <v>86</v>
      </c>
      <c r="AV186" s="15" t="s">
        <v>84</v>
      </c>
      <c r="AW186" s="15" t="s">
        <v>33</v>
      </c>
      <c r="AX186" s="15" t="s">
        <v>76</v>
      </c>
      <c r="AY186" s="308" t="s">
        <v>414</v>
      </c>
    </row>
    <row r="187" s="13" customFormat="1">
      <c r="A187" s="13"/>
      <c r="B187" s="277"/>
      <c r="C187" s="278"/>
      <c r="D187" s="230" t="s">
        <v>758</v>
      </c>
      <c r="E187" s="279" t="s">
        <v>1</v>
      </c>
      <c r="F187" s="280" t="s">
        <v>1518</v>
      </c>
      <c r="G187" s="278"/>
      <c r="H187" s="281">
        <v>142266.75</v>
      </c>
      <c r="I187" s="282"/>
      <c r="J187" s="278"/>
      <c r="K187" s="278"/>
      <c r="L187" s="283"/>
      <c r="M187" s="284"/>
      <c r="N187" s="285"/>
      <c r="O187" s="285"/>
      <c r="P187" s="285"/>
      <c r="Q187" s="285"/>
      <c r="R187" s="285"/>
      <c r="S187" s="285"/>
      <c r="T187" s="286"/>
      <c r="U187" s="13"/>
      <c r="V187" s="13"/>
      <c r="W187" s="13"/>
      <c r="X187" s="13"/>
      <c r="Y187" s="13"/>
      <c r="Z187" s="13"/>
      <c r="AA187" s="13"/>
      <c r="AB187" s="13"/>
      <c r="AC187" s="13"/>
      <c r="AD187" s="13"/>
      <c r="AE187" s="13"/>
      <c r="AT187" s="287" t="s">
        <v>758</v>
      </c>
      <c r="AU187" s="287" t="s">
        <v>86</v>
      </c>
      <c r="AV187" s="13" t="s">
        <v>86</v>
      </c>
      <c r="AW187" s="13" t="s">
        <v>33</v>
      </c>
      <c r="AX187" s="13" t="s">
        <v>84</v>
      </c>
      <c r="AY187" s="287" t="s">
        <v>414</v>
      </c>
    </row>
    <row r="188" s="2" customFormat="1" ht="21.75" customHeight="1">
      <c r="A188" s="39"/>
      <c r="B188" s="40"/>
      <c r="C188" s="234" t="s">
        <v>884</v>
      </c>
      <c r="D188" s="234" t="s">
        <v>443</v>
      </c>
      <c r="E188" s="235" t="s">
        <v>1519</v>
      </c>
      <c r="F188" s="236" t="s">
        <v>1520</v>
      </c>
      <c r="G188" s="237" t="s">
        <v>897</v>
      </c>
      <c r="H188" s="238">
        <v>510</v>
      </c>
      <c r="I188" s="239"/>
      <c r="J188" s="240">
        <f>ROUND(I188*H188,2)</f>
        <v>0</v>
      </c>
      <c r="K188" s="236" t="s">
        <v>665</v>
      </c>
      <c r="L188" s="45"/>
      <c r="M188" s="241" t="s">
        <v>1</v>
      </c>
      <c r="N188" s="242" t="s">
        <v>41</v>
      </c>
      <c r="O188" s="92"/>
      <c r="P188" s="226">
        <f>O188*H188</f>
        <v>0</v>
      </c>
      <c r="Q188" s="226">
        <v>0</v>
      </c>
      <c r="R188" s="226">
        <f>Q188*H188</f>
        <v>0</v>
      </c>
      <c r="S188" s="226">
        <v>0</v>
      </c>
      <c r="T188" s="227">
        <f>S188*H188</f>
        <v>0</v>
      </c>
      <c r="U188" s="39"/>
      <c r="V188" s="39"/>
      <c r="W188" s="39"/>
      <c r="X188" s="39"/>
      <c r="Y188" s="39"/>
      <c r="Z188" s="39"/>
      <c r="AA188" s="39"/>
      <c r="AB188" s="39"/>
      <c r="AC188" s="39"/>
      <c r="AD188" s="39"/>
      <c r="AE188" s="39"/>
      <c r="AR188" s="228" t="s">
        <v>415</v>
      </c>
      <c r="AT188" s="228" t="s">
        <v>443</v>
      </c>
      <c r="AU188" s="228" t="s">
        <v>86</v>
      </c>
      <c r="AY188" s="18" t="s">
        <v>414</v>
      </c>
      <c r="BE188" s="229">
        <f>IF(N188="základní",J188,0)</f>
        <v>0</v>
      </c>
      <c r="BF188" s="229">
        <f>IF(N188="snížená",J188,0)</f>
        <v>0</v>
      </c>
      <c r="BG188" s="229">
        <f>IF(N188="zákl. přenesená",J188,0)</f>
        <v>0</v>
      </c>
      <c r="BH188" s="229">
        <f>IF(N188="sníž. přenesená",J188,0)</f>
        <v>0</v>
      </c>
      <c r="BI188" s="229">
        <f>IF(N188="nulová",J188,0)</f>
        <v>0</v>
      </c>
      <c r="BJ188" s="18" t="s">
        <v>84</v>
      </c>
      <c r="BK188" s="229">
        <f>ROUND(I188*H188,2)</f>
        <v>0</v>
      </c>
      <c r="BL188" s="18" t="s">
        <v>415</v>
      </c>
      <c r="BM188" s="228" t="s">
        <v>1521</v>
      </c>
    </row>
    <row r="189" s="2" customFormat="1">
      <c r="A189" s="39"/>
      <c r="B189" s="40"/>
      <c r="C189" s="41"/>
      <c r="D189" s="230" t="s">
        <v>417</v>
      </c>
      <c r="E189" s="41"/>
      <c r="F189" s="231" t="s">
        <v>1522</v>
      </c>
      <c r="G189" s="41"/>
      <c r="H189" s="41"/>
      <c r="I189" s="156"/>
      <c r="J189" s="41"/>
      <c r="K189" s="41"/>
      <c r="L189" s="45"/>
      <c r="M189" s="232"/>
      <c r="N189" s="233"/>
      <c r="O189" s="92"/>
      <c r="P189" s="92"/>
      <c r="Q189" s="92"/>
      <c r="R189" s="92"/>
      <c r="S189" s="92"/>
      <c r="T189" s="93"/>
      <c r="U189" s="39"/>
      <c r="V189" s="39"/>
      <c r="W189" s="39"/>
      <c r="X189" s="39"/>
      <c r="Y189" s="39"/>
      <c r="Z189" s="39"/>
      <c r="AA189" s="39"/>
      <c r="AB189" s="39"/>
      <c r="AC189" s="39"/>
      <c r="AD189" s="39"/>
      <c r="AE189" s="39"/>
      <c r="AT189" s="18" t="s">
        <v>417</v>
      </c>
      <c r="AU189" s="18" t="s">
        <v>86</v>
      </c>
    </row>
    <row r="190" s="15" customFormat="1">
      <c r="A190" s="15"/>
      <c r="B190" s="299"/>
      <c r="C190" s="300"/>
      <c r="D190" s="230" t="s">
        <v>758</v>
      </c>
      <c r="E190" s="301" t="s">
        <v>1</v>
      </c>
      <c r="F190" s="302" t="s">
        <v>1523</v>
      </c>
      <c r="G190" s="300"/>
      <c r="H190" s="301" t="s">
        <v>1</v>
      </c>
      <c r="I190" s="303"/>
      <c r="J190" s="300"/>
      <c r="K190" s="300"/>
      <c r="L190" s="304"/>
      <c r="M190" s="305"/>
      <c r="N190" s="306"/>
      <c r="O190" s="306"/>
      <c r="P190" s="306"/>
      <c r="Q190" s="306"/>
      <c r="R190" s="306"/>
      <c r="S190" s="306"/>
      <c r="T190" s="307"/>
      <c r="U190" s="15"/>
      <c r="V190" s="15"/>
      <c r="W190" s="15"/>
      <c r="X190" s="15"/>
      <c r="Y190" s="15"/>
      <c r="Z190" s="15"/>
      <c r="AA190" s="15"/>
      <c r="AB190" s="15"/>
      <c r="AC190" s="15"/>
      <c r="AD190" s="15"/>
      <c r="AE190" s="15"/>
      <c r="AT190" s="308" t="s">
        <v>758</v>
      </c>
      <c r="AU190" s="308" t="s">
        <v>86</v>
      </c>
      <c r="AV190" s="15" t="s">
        <v>84</v>
      </c>
      <c r="AW190" s="15" t="s">
        <v>33</v>
      </c>
      <c r="AX190" s="15" t="s">
        <v>76</v>
      </c>
      <c r="AY190" s="308" t="s">
        <v>414</v>
      </c>
    </row>
    <row r="191" s="13" customFormat="1">
      <c r="A191" s="13"/>
      <c r="B191" s="277"/>
      <c r="C191" s="278"/>
      <c r="D191" s="230" t="s">
        <v>758</v>
      </c>
      <c r="E191" s="279" t="s">
        <v>1</v>
      </c>
      <c r="F191" s="280" t="s">
        <v>1524</v>
      </c>
      <c r="G191" s="278"/>
      <c r="H191" s="281">
        <v>510</v>
      </c>
      <c r="I191" s="282"/>
      <c r="J191" s="278"/>
      <c r="K191" s="278"/>
      <c r="L191" s="283"/>
      <c r="M191" s="284"/>
      <c r="N191" s="285"/>
      <c r="O191" s="285"/>
      <c r="P191" s="285"/>
      <c r="Q191" s="285"/>
      <c r="R191" s="285"/>
      <c r="S191" s="285"/>
      <c r="T191" s="286"/>
      <c r="U191" s="13"/>
      <c r="V191" s="13"/>
      <c r="W191" s="13"/>
      <c r="X191" s="13"/>
      <c r="Y191" s="13"/>
      <c r="Z191" s="13"/>
      <c r="AA191" s="13"/>
      <c r="AB191" s="13"/>
      <c r="AC191" s="13"/>
      <c r="AD191" s="13"/>
      <c r="AE191" s="13"/>
      <c r="AT191" s="287" t="s">
        <v>758</v>
      </c>
      <c r="AU191" s="287" t="s">
        <v>86</v>
      </c>
      <c r="AV191" s="13" t="s">
        <v>86</v>
      </c>
      <c r="AW191" s="13" t="s">
        <v>33</v>
      </c>
      <c r="AX191" s="13" t="s">
        <v>84</v>
      </c>
      <c r="AY191" s="287" t="s">
        <v>414</v>
      </c>
    </row>
    <row r="192" s="2" customFormat="1" ht="33" customHeight="1">
      <c r="A192" s="39"/>
      <c r="B192" s="40"/>
      <c r="C192" s="234" t="s">
        <v>494</v>
      </c>
      <c r="D192" s="234" t="s">
        <v>443</v>
      </c>
      <c r="E192" s="235" t="s">
        <v>1525</v>
      </c>
      <c r="F192" s="236" t="s">
        <v>1526</v>
      </c>
      <c r="G192" s="237" t="s">
        <v>897</v>
      </c>
      <c r="H192" s="238">
        <v>2735</v>
      </c>
      <c r="I192" s="239"/>
      <c r="J192" s="240">
        <f>ROUND(I192*H192,2)</f>
        <v>0</v>
      </c>
      <c r="K192" s="236" t="s">
        <v>665</v>
      </c>
      <c r="L192" s="45"/>
      <c r="M192" s="241" t="s">
        <v>1</v>
      </c>
      <c r="N192" s="242" t="s">
        <v>41</v>
      </c>
      <c r="O192" s="92"/>
      <c r="P192" s="226">
        <f>O192*H192</f>
        <v>0</v>
      </c>
      <c r="Q192" s="226">
        <v>0</v>
      </c>
      <c r="R192" s="226">
        <f>Q192*H192</f>
        <v>0</v>
      </c>
      <c r="S192" s="226">
        <v>0</v>
      </c>
      <c r="T192" s="227">
        <f>S192*H192</f>
        <v>0</v>
      </c>
      <c r="U192" s="39"/>
      <c r="V192" s="39"/>
      <c r="W192" s="39"/>
      <c r="X192" s="39"/>
      <c r="Y192" s="39"/>
      <c r="Z192" s="39"/>
      <c r="AA192" s="39"/>
      <c r="AB192" s="39"/>
      <c r="AC192" s="39"/>
      <c r="AD192" s="39"/>
      <c r="AE192" s="39"/>
      <c r="AR192" s="228" t="s">
        <v>415</v>
      </c>
      <c r="AT192" s="228" t="s">
        <v>443</v>
      </c>
      <c r="AU192" s="228" t="s">
        <v>86</v>
      </c>
      <c r="AY192" s="18" t="s">
        <v>414</v>
      </c>
      <c r="BE192" s="229">
        <f>IF(N192="základní",J192,0)</f>
        <v>0</v>
      </c>
      <c r="BF192" s="229">
        <f>IF(N192="snížená",J192,0)</f>
        <v>0</v>
      </c>
      <c r="BG192" s="229">
        <f>IF(N192="zákl. přenesená",J192,0)</f>
        <v>0</v>
      </c>
      <c r="BH192" s="229">
        <f>IF(N192="sníž. přenesená",J192,0)</f>
        <v>0</v>
      </c>
      <c r="BI192" s="229">
        <f>IF(N192="nulová",J192,0)</f>
        <v>0</v>
      </c>
      <c r="BJ192" s="18" t="s">
        <v>84</v>
      </c>
      <c r="BK192" s="229">
        <f>ROUND(I192*H192,2)</f>
        <v>0</v>
      </c>
      <c r="BL192" s="18" t="s">
        <v>415</v>
      </c>
      <c r="BM192" s="228" t="s">
        <v>1527</v>
      </c>
    </row>
    <row r="193" s="2" customFormat="1">
      <c r="A193" s="39"/>
      <c r="B193" s="40"/>
      <c r="C193" s="41"/>
      <c r="D193" s="230" t="s">
        <v>417</v>
      </c>
      <c r="E193" s="41"/>
      <c r="F193" s="231" t="s">
        <v>1528</v>
      </c>
      <c r="G193" s="41"/>
      <c r="H193" s="41"/>
      <c r="I193" s="156"/>
      <c r="J193" s="41"/>
      <c r="K193" s="41"/>
      <c r="L193" s="45"/>
      <c r="M193" s="232"/>
      <c r="N193" s="233"/>
      <c r="O193" s="92"/>
      <c r="P193" s="92"/>
      <c r="Q193" s="92"/>
      <c r="R193" s="92"/>
      <c r="S193" s="92"/>
      <c r="T193" s="93"/>
      <c r="U193" s="39"/>
      <c r="V193" s="39"/>
      <c r="W193" s="39"/>
      <c r="X193" s="39"/>
      <c r="Y193" s="39"/>
      <c r="Z193" s="39"/>
      <c r="AA193" s="39"/>
      <c r="AB193" s="39"/>
      <c r="AC193" s="39"/>
      <c r="AD193" s="39"/>
      <c r="AE193" s="39"/>
      <c r="AT193" s="18" t="s">
        <v>417</v>
      </c>
      <c r="AU193" s="18" t="s">
        <v>86</v>
      </c>
    </row>
    <row r="194" s="15" customFormat="1">
      <c r="A194" s="15"/>
      <c r="B194" s="299"/>
      <c r="C194" s="300"/>
      <c r="D194" s="230" t="s">
        <v>758</v>
      </c>
      <c r="E194" s="301" t="s">
        <v>1</v>
      </c>
      <c r="F194" s="302" t="s">
        <v>1529</v>
      </c>
      <c r="G194" s="300"/>
      <c r="H194" s="301" t="s">
        <v>1</v>
      </c>
      <c r="I194" s="303"/>
      <c r="J194" s="300"/>
      <c r="K194" s="300"/>
      <c r="L194" s="304"/>
      <c r="M194" s="305"/>
      <c r="N194" s="306"/>
      <c r="O194" s="306"/>
      <c r="P194" s="306"/>
      <c r="Q194" s="306"/>
      <c r="R194" s="306"/>
      <c r="S194" s="306"/>
      <c r="T194" s="307"/>
      <c r="U194" s="15"/>
      <c r="V194" s="15"/>
      <c r="W194" s="15"/>
      <c r="X194" s="15"/>
      <c r="Y194" s="15"/>
      <c r="Z194" s="15"/>
      <c r="AA194" s="15"/>
      <c r="AB194" s="15"/>
      <c r="AC194" s="15"/>
      <c r="AD194" s="15"/>
      <c r="AE194" s="15"/>
      <c r="AT194" s="308" t="s">
        <v>758</v>
      </c>
      <c r="AU194" s="308" t="s">
        <v>86</v>
      </c>
      <c r="AV194" s="15" t="s">
        <v>84</v>
      </c>
      <c r="AW194" s="15" t="s">
        <v>33</v>
      </c>
      <c r="AX194" s="15" t="s">
        <v>76</v>
      </c>
      <c r="AY194" s="308" t="s">
        <v>414</v>
      </c>
    </row>
    <row r="195" s="13" customFormat="1">
      <c r="A195" s="13"/>
      <c r="B195" s="277"/>
      <c r="C195" s="278"/>
      <c r="D195" s="230" t="s">
        <v>758</v>
      </c>
      <c r="E195" s="279" t="s">
        <v>1</v>
      </c>
      <c r="F195" s="280" t="s">
        <v>1524</v>
      </c>
      <c r="G195" s="278"/>
      <c r="H195" s="281">
        <v>510</v>
      </c>
      <c r="I195" s="282"/>
      <c r="J195" s="278"/>
      <c r="K195" s="278"/>
      <c r="L195" s="283"/>
      <c r="M195" s="284"/>
      <c r="N195" s="285"/>
      <c r="O195" s="285"/>
      <c r="P195" s="285"/>
      <c r="Q195" s="285"/>
      <c r="R195" s="285"/>
      <c r="S195" s="285"/>
      <c r="T195" s="286"/>
      <c r="U195" s="13"/>
      <c r="V195" s="13"/>
      <c r="W195" s="13"/>
      <c r="X195" s="13"/>
      <c r="Y195" s="13"/>
      <c r="Z195" s="13"/>
      <c r="AA195" s="13"/>
      <c r="AB195" s="13"/>
      <c r="AC195" s="13"/>
      <c r="AD195" s="13"/>
      <c r="AE195" s="13"/>
      <c r="AT195" s="287" t="s">
        <v>758</v>
      </c>
      <c r="AU195" s="287" t="s">
        <v>86</v>
      </c>
      <c r="AV195" s="13" t="s">
        <v>86</v>
      </c>
      <c r="AW195" s="13" t="s">
        <v>33</v>
      </c>
      <c r="AX195" s="13" t="s">
        <v>76</v>
      </c>
      <c r="AY195" s="287" t="s">
        <v>414</v>
      </c>
    </row>
    <row r="196" s="15" customFormat="1">
      <c r="A196" s="15"/>
      <c r="B196" s="299"/>
      <c r="C196" s="300"/>
      <c r="D196" s="230" t="s">
        <v>758</v>
      </c>
      <c r="E196" s="301" t="s">
        <v>1</v>
      </c>
      <c r="F196" s="302" t="s">
        <v>1530</v>
      </c>
      <c r="G196" s="300"/>
      <c r="H196" s="301" t="s">
        <v>1</v>
      </c>
      <c r="I196" s="303"/>
      <c r="J196" s="300"/>
      <c r="K196" s="300"/>
      <c r="L196" s="304"/>
      <c r="M196" s="305"/>
      <c r="N196" s="306"/>
      <c r="O196" s="306"/>
      <c r="P196" s="306"/>
      <c r="Q196" s="306"/>
      <c r="R196" s="306"/>
      <c r="S196" s="306"/>
      <c r="T196" s="307"/>
      <c r="U196" s="15"/>
      <c r="V196" s="15"/>
      <c r="W196" s="15"/>
      <c r="X196" s="15"/>
      <c r="Y196" s="15"/>
      <c r="Z196" s="15"/>
      <c r="AA196" s="15"/>
      <c r="AB196" s="15"/>
      <c r="AC196" s="15"/>
      <c r="AD196" s="15"/>
      <c r="AE196" s="15"/>
      <c r="AT196" s="308" t="s">
        <v>758</v>
      </c>
      <c r="AU196" s="308" t="s">
        <v>86</v>
      </c>
      <c r="AV196" s="15" t="s">
        <v>84</v>
      </c>
      <c r="AW196" s="15" t="s">
        <v>33</v>
      </c>
      <c r="AX196" s="15" t="s">
        <v>76</v>
      </c>
      <c r="AY196" s="308" t="s">
        <v>414</v>
      </c>
    </row>
    <row r="197" s="13" customFormat="1">
      <c r="A197" s="13"/>
      <c r="B197" s="277"/>
      <c r="C197" s="278"/>
      <c r="D197" s="230" t="s">
        <v>758</v>
      </c>
      <c r="E197" s="279" t="s">
        <v>1</v>
      </c>
      <c r="F197" s="280" t="s">
        <v>1531</v>
      </c>
      <c r="G197" s="278"/>
      <c r="H197" s="281">
        <v>2225</v>
      </c>
      <c r="I197" s="282"/>
      <c r="J197" s="278"/>
      <c r="K197" s="278"/>
      <c r="L197" s="283"/>
      <c r="M197" s="284"/>
      <c r="N197" s="285"/>
      <c r="O197" s="285"/>
      <c r="P197" s="285"/>
      <c r="Q197" s="285"/>
      <c r="R197" s="285"/>
      <c r="S197" s="285"/>
      <c r="T197" s="286"/>
      <c r="U197" s="13"/>
      <c r="V197" s="13"/>
      <c r="W197" s="13"/>
      <c r="X197" s="13"/>
      <c r="Y197" s="13"/>
      <c r="Z197" s="13"/>
      <c r="AA197" s="13"/>
      <c r="AB197" s="13"/>
      <c r="AC197" s="13"/>
      <c r="AD197" s="13"/>
      <c r="AE197" s="13"/>
      <c r="AT197" s="287" t="s">
        <v>758</v>
      </c>
      <c r="AU197" s="287" t="s">
        <v>86</v>
      </c>
      <c r="AV197" s="13" t="s">
        <v>86</v>
      </c>
      <c r="AW197" s="13" t="s">
        <v>33</v>
      </c>
      <c r="AX197" s="13" t="s">
        <v>76</v>
      </c>
      <c r="AY197" s="287" t="s">
        <v>414</v>
      </c>
    </row>
    <row r="198" s="14" customFormat="1">
      <c r="A198" s="14"/>
      <c r="B198" s="288"/>
      <c r="C198" s="289"/>
      <c r="D198" s="230" t="s">
        <v>758</v>
      </c>
      <c r="E198" s="290" t="s">
        <v>1</v>
      </c>
      <c r="F198" s="291" t="s">
        <v>760</v>
      </c>
      <c r="G198" s="289"/>
      <c r="H198" s="292">
        <v>2735</v>
      </c>
      <c r="I198" s="293"/>
      <c r="J198" s="289"/>
      <c r="K198" s="289"/>
      <c r="L198" s="294"/>
      <c r="M198" s="295"/>
      <c r="N198" s="296"/>
      <c r="O198" s="296"/>
      <c r="P198" s="296"/>
      <c r="Q198" s="296"/>
      <c r="R198" s="296"/>
      <c r="S198" s="296"/>
      <c r="T198" s="297"/>
      <c r="U198" s="14"/>
      <c r="V198" s="14"/>
      <c r="W198" s="14"/>
      <c r="X198" s="14"/>
      <c r="Y198" s="14"/>
      <c r="Z198" s="14"/>
      <c r="AA198" s="14"/>
      <c r="AB198" s="14"/>
      <c r="AC198" s="14"/>
      <c r="AD198" s="14"/>
      <c r="AE198" s="14"/>
      <c r="AT198" s="298" t="s">
        <v>758</v>
      </c>
      <c r="AU198" s="298" t="s">
        <v>86</v>
      </c>
      <c r="AV198" s="14" t="s">
        <v>415</v>
      </c>
      <c r="AW198" s="14" t="s">
        <v>33</v>
      </c>
      <c r="AX198" s="14" t="s">
        <v>84</v>
      </c>
      <c r="AY198" s="298" t="s">
        <v>414</v>
      </c>
    </row>
    <row r="199" s="2" customFormat="1" ht="21.75" customHeight="1">
      <c r="A199" s="39"/>
      <c r="B199" s="40"/>
      <c r="C199" s="234" t="s">
        <v>880</v>
      </c>
      <c r="D199" s="234" t="s">
        <v>443</v>
      </c>
      <c r="E199" s="235" t="s">
        <v>1532</v>
      </c>
      <c r="F199" s="236" t="s">
        <v>1533</v>
      </c>
      <c r="G199" s="237" t="s">
        <v>897</v>
      </c>
      <c r="H199" s="238">
        <v>6300</v>
      </c>
      <c r="I199" s="239"/>
      <c r="J199" s="240">
        <f>ROUND(I199*H199,2)</f>
        <v>0</v>
      </c>
      <c r="K199" s="236" t="s">
        <v>665</v>
      </c>
      <c r="L199" s="45"/>
      <c r="M199" s="241" t="s">
        <v>1</v>
      </c>
      <c r="N199" s="242" t="s">
        <v>41</v>
      </c>
      <c r="O199" s="92"/>
      <c r="P199" s="226">
        <f>O199*H199</f>
        <v>0</v>
      </c>
      <c r="Q199" s="226">
        <v>0</v>
      </c>
      <c r="R199" s="226">
        <f>Q199*H199</f>
        <v>0</v>
      </c>
      <c r="S199" s="226">
        <v>0</v>
      </c>
      <c r="T199" s="227">
        <f>S199*H199</f>
        <v>0</v>
      </c>
      <c r="U199" s="39"/>
      <c r="V199" s="39"/>
      <c r="W199" s="39"/>
      <c r="X199" s="39"/>
      <c r="Y199" s="39"/>
      <c r="Z199" s="39"/>
      <c r="AA199" s="39"/>
      <c r="AB199" s="39"/>
      <c r="AC199" s="39"/>
      <c r="AD199" s="39"/>
      <c r="AE199" s="39"/>
      <c r="AR199" s="228" t="s">
        <v>415</v>
      </c>
      <c r="AT199" s="228" t="s">
        <v>443</v>
      </c>
      <c r="AU199" s="228" t="s">
        <v>86</v>
      </c>
      <c r="AY199" s="18" t="s">
        <v>414</v>
      </c>
      <c r="BE199" s="229">
        <f>IF(N199="základní",J199,0)</f>
        <v>0</v>
      </c>
      <c r="BF199" s="229">
        <f>IF(N199="snížená",J199,0)</f>
        <v>0</v>
      </c>
      <c r="BG199" s="229">
        <f>IF(N199="zákl. přenesená",J199,0)</f>
        <v>0</v>
      </c>
      <c r="BH199" s="229">
        <f>IF(N199="sníž. přenesená",J199,0)</f>
        <v>0</v>
      </c>
      <c r="BI199" s="229">
        <f>IF(N199="nulová",J199,0)</f>
        <v>0</v>
      </c>
      <c r="BJ199" s="18" t="s">
        <v>84</v>
      </c>
      <c r="BK199" s="229">
        <f>ROUND(I199*H199,2)</f>
        <v>0</v>
      </c>
      <c r="BL199" s="18" t="s">
        <v>415</v>
      </c>
      <c r="BM199" s="228" t="s">
        <v>1534</v>
      </c>
    </row>
    <row r="200" s="2" customFormat="1">
      <c r="A200" s="39"/>
      <c r="B200" s="40"/>
      <c r="C200" s="41"/>
      <c r="D200" s="230" t="s">
        <v>417</v>
      </c>
      <c r="E200" s="41"/>
      <c r="F200" s="231" t="s">
        <v>1535</v>
      </c>
      <c r="G200" s="41"/>
      <c r="H200" s="41"/>
      <c r="I200" s="156"/>
      <c r="J200" s="41"/>
      <c r="K200" s="41"/>
      <c r="L200" s="45"/>
      <c r="M200" s="232"/>
      <c r="N200" s="233"/>
      <c r="O200" s="92"/>
      <c r="P200" s="92"/>
      <c r="Q200" s="92"/>
      <c r="R200" s="92"/>
      <c r="S200" s="92"/>
      <c r="T200" s="93"/>
      <c r="U200" s="39"/>
      <c r="V200" s="39"/>
      <c r="W200" s="39"/>
      <c r="X200" s="39"/>
      <c r="Y200" s="39"/>
      <c r="Z200" s="39"/>
      <c r="AA200" s="39"/>
      <c r="AB200" s="39"/>
      <c r="AC200" s="39"/>
      <c r="AD200" s="39"/>
      <c r="AE200" s="39"/>
      <c r="AT200" s="18" t="s">
        <v>417</v>
      </c>
      <c r="AU200" s="18" t="s">
        <v>86</v>
      </c>
    </row>
    <row r="201" s="15" customFormat="1">
      <c r="A201" s="15"/>
      <c r="B201" s="299"/>
      <c r="C201" s="300"/>
      <c r="D201" s="230" t="s">
        <v>758</v>
      </c>
      <c r="E201" s="301" t="s">
        <v>1</v>
      </c>
      <c r="F201" s="302" t="s">
        <v>1536</v>
      </c>
      <c r="G201" s="300"/>
      <c r="H201" s="301" t="s">
        <v>1</v>
      </c>
      <c r="I201" s="303"/>
      <c r="J201" s="300"/>
      <c r="K201" s="300"/>
      <c r="L201" s="304"/>
      <c r="M201" s="305"/>
      <c r="N201" s="306"/>
      <c r="O201" s="306"/>
      <c r="P201" s="306"/>
      <c r="Q201" s="306"/>
      <c r="R201" s="306"/>
      <c r="S201" s="306"/>
      <c r="T201" s="307"/>
      <c r="U201" s="15"/>
      <c r="V201" s="15"/>
      <c r="W201" s="15"/>
      <c r="X201" s="15"/>
      <c r="Y201" s="15"/>
      <c r="Z201" s="15"/>
      <c r="AA201" s="15"/>
      <c r="AB201" s="15"/>
      <c r="AC201" s="15"/>
      <c r="AD201" s="15"/>
      <c r="AE201" s="15"/>
      <c r="AT201" s="308" t="s">
        <v>758</v>
      </c>
      <c r="AU201" s="308" t="s">
        <v>86</v>
      </c>
      <c r="AV201" s="15" t="s">
        <v>84</v>
      </c>
      <c r="AW201" s="15" t="s">
        <v>33</v>
      </c>
      <c r="AX201" s="15" t="s">
        <v>76</v>
      </c>
      <c r="AY201" s="308" t="s">
        <v>414</v>
      </c>
    </row>
    <row r="202" s="13" customFormat="1">
      <c r="A202" s="13"/>
      <c r="B202" s="277"/>
      <c r="C202" s="278"/>
      <c r="D202" s="230" t="s">
        <v>758</v>
      </c>
      <c r="E202" s="279" t="s">
        <v>1</v>
      </c>
      <c r="F202" s="280" t="s">
        <v>1537</v>
      </c>
      <c r="G202" s="278"/>
      <c r="H202" s="281">
        <v>6300</v>
      </c>
      <c r="I202" s="282"/>
      <c r="J202" s="278"/>
      <c r="K202" s="278"/>
      <c r="L202" s="283"/>
      <c r="M202" s="284"/>
      <c r="N202" s="285"/>
      <c r="O202" s="285"/>
      <c r="P202" s="285"/>
      <c r="Q202" s="285"/>
      <c r="R202" s="285"/>
      <c r="S202" s="285"/>
      <c r="T202" s="286"/>
      <c r="U202" s="13"/>
      <c r="V202" s="13"/>
      <c r="W202" s="13"/>
      <c r="X202" s="13"/>
      <c r="Y202" s="13"/>
      <c r="Z202" s="13"/>
      <c r="AA202" s="13"/>
      <c r="AB202" s="13"/>
      <c r="AC202" s="13"/>
      <c r="AD202" s="13"/>
      <c r="AE202" s="13"/>
      <c r="AT202" s="287" t="s">
        <v>758</v>
      </c>
      <c r="AU202" s="287" t="s">
        <v>86</v>
      </c>
      <c r="AV202" s="13" t="s">
        <v>86</v>
      </c>
      <c r="AW202" s="13" t="s">
        <v>33</v>
      </c>
      <c r="AX202" s="13" t="s">
        <v>84</v>
      </c>
      <c r="AY202" s="287" t="s">
        <v>414</v>
      </c>
    </row>
    <row r="203" s="2" customFormat="1" ht="21.75" customHeight="1">
      <c r="A203" s="39"/>
      <c r="B203" s="40"/>
      <c r="C203" s="234" t="s">
        <v>498</v>
      </c>
      <c r="D203" s="234" t="s">
        <v>443</v>
      </c>
      <c r="E203" s="235" t="s">
        <v>1538</v>
      </c>
      <c r="F203" s="236" t="s">
        <v>1539</v>
      </c>
      <c r="G203" s="237" t="s">
        <v>897</v>
      </c>
      <c r="H203" s="238">
        <v>6300</v>
      </c>
      <c r="I203" s="239"/>
      <c r="J203" s="240">
        <f>ROUND(I203*H203,2)</f>
        <v>0</v>
      </c>
      <c r="K203" s="236" t="s">
        <v>665</v>
      </c>
      <c r="L203" s="45"/>
      <c r="M203" s="241" t="s">
        <v>1</v>
      </c>
      <c r="N203" s="242" t="s">
        <v>41</v>
      </c>
      <c r="O203" s="92"/>
      <c r="P203" s="226">
        <f>O203*H203</f>
        <v>0</v>
      </c>
      <c r="Q203" s="226">
        <v>0</v>
      </c>
      <c r="R203" s="226">
        <f>Q203*H203</f>
        <v>0</v>
      </c>
      <c r="S203" s="226">
        <v>0</v>
      </c>
      <c r="T203" s="227">
        <f>S203*H203</f>
        <v>0</v>
      </c>
      <c r="U203" s="39"/>
      <c r="V203" s="39"/>
      <c r="W203" s="39"/>
      <c r="X203" s="39"/>
      <c r="Y203" s="39"/>
      <c r="Z203" s="39"/>
      <c r="AA203" s="39"/>
      <c r="AB203" s="39"/>
      <c r="AC203" s="39"/>
      <c r="AD203" s="39"/>
      <c r="AE203" s="39"/>
      <c r="AR203" s="228" t="s">
        <v>415</v>
      </c>
      <c r="AT203" s="228" t="s">
        <v>443</v>
      </c>
      <c r="AU203" s="228" t="s">
        <v>86</v>
      </c>
      <c r="AY203" s="18" t="s">
        <v>414</v>
      </c>
      <c r="BE203" s="229">
        <f>IF(N203="základní",J203,0)</f>
        <v>0</v>
      </c>
      <c r="BF203" s="229">
        <f>IF(N203="snížená",J203,0)</f>
        <v>0</v>
      </c>
      <c r="BG203" s="229">
        <f>IF(N203="zákl. přenesená",J203,0)</f>
        <v>0</v>
      </c>
      <c r="BH203" s="229">
        <f>IF(N203="sníž. přenesená",J203,0)</f>
        <v>0</v>
      </c>
      <c r="BI203" s="229">
        <f>IF(N203="nulová",J203,0)</f>
        <v>0</v>
      </c>
      <c r="BJ203" s="18" t="s">
        <v>84</v>
      </c>
      <c r="BK203" s="229">
        <f>ROUND(I203*H203,2)</f>
        <v>0</v>
      </c>
      <c r="BL203" s="18" t="s">
        <v>415</v>
      </c>
      <c r="BM203" s="228" t="s">
        <v>1540</v>
      </c>
    </row>
    <row r="204" s="2" customFormat="1">
      <c r="A204" s="39"/>
      <c r="B204" s="40"/>
      <c r="C204" s="41"/>
      <c r="D204" s="230" t="s">
        <v>417</v>
      </c>
      <c r="E204" s="41"/>
      <c r="F204" s="231" t="s">
        <v>1541</v>
      </c>
      <c r="G204" s="41"/>
      <c r="H204" s="41"/>
      <c r="I204" s="156"/>
      <c r="J204" s="41"/>
      <c r="K204" s="41"/>
      <c r="L204" s="45"/>
      <c r="M204" s="232"/>
      <c r="N204" s="233"/>
      <c r="O204" s="92"/>
      <c r="P204" s="92"/>
      <c r="Q204" s="92"/>
      <c r="R204" s="92"/>
      <c r="S204" s="92"/>
      <c r="T204" s="93"/>
      <c r="U204" s="39"/>
      <c r="V204" s="39"/>
      <c r="W204" s="39"/>
      <c r="X204" s="39"/>
      <c r="Y204" s="39"/>
      <c r="Z204" s="39"/>
      <c r="AA204" s="39"/>
      <c r="AB204" s="39"/>
      <c r="AC204" s="39"/>
      <c r="AD204" s="39"/>
      <c r="AE204" s="39"/>
      <c r="AT204" s="18" t="s">
        <v>417</v>
      </c>
      <c r="AU204" s="18" t="s">
        <v>86</v>
      </c>
    </row>
    <row r="205" s="15" customFormat="1">
      <c r="A205" s="15"/>
      <c r="B205" s="299"/>
      <c r="C205" s="300"/>
      <c r="D205" s="230" t="s">
        <v>758</v>
      </c>
      <c r="E205" s="301" t="s">
        <v>1</v>
      </c>
      <c r="F205" s="302" t="s">
        <v>1536</v>
      </c>
      <c r="G205" s="300"/>
      <c r="H205" s="301" t="s">
        <v>1</v>
      </c>
      <c r="I205" s="303"/>
      <c r="J205" s="300"/>
      <c r="K205" s="300"/>
      <c r="L205" s="304"/>
      <c r="M205" s="305"/>
      <c r="N205" s="306"/>
      <c r="O205" s="306"/>
      <c r="P205" s="306"/>
      <c r="Q205" s="306"/>
      <c r="R205" s="306"/>
      <c r="S205" s="306"/>
      <c r="T205" s="307"/>
      <c r="U205" s="15"/>
      <c r="V205" s="15"/>
      <c r="W205" s="15"/>
      <c r="X205" s="15"/>
      <c r="Y205" s="15"/>
      <c r="Z205" s="15"/>
      <c r="AA205" s="15"/>
      <c r="AB205" s="15"/>
      <c r="AC205" s="15"/>
      <c r="AD205" s="15"/>
      <c r="AE205" s="15"/>
      <c r="AT205" s="308" t="s">
        <v>758</v>
      </c>
      <c r="AU205" s="308" t="s">
        <v>86</v>
      </c>
      <c r="AV205" s="15" t="s">
        <v>84</v>
      </c>
      <c r="AW205" s="15" t="s">
        <v>33</v>
      </c>
      <c r="AX205" s="15" t="s">
        <v>76</v>
      </c>
      <c r="AY205" s="308" t="s">
        <v>414</v>
      </c>
    </row>
    <row r="206" s="13" customFormat="1">
      <c r="A206" s="13"/>
      <c r="B206" s="277"/>
      <c r="C206" s="278"/>
      <c r="D206" s="230" t="s">
        <v>758</v>
      </c>
      <c r="E206" s="279" t="s">
        <v>1</v>
      </c>
      <c r="F206" s="280" t="s">
        <v>1537</v>
      </c>
      <c r="G206" s="278"/>
      <c r="H206" s="281">
        <v>6300</v>
      </c>
      <c r="I206" s="282"/>
      <c r="J206" s="278"/>
      <c r="K206" s="278"/>
      <c r="L206" s="283"/>
      <c r="M206" s="284"/>
      <c r="N206" s="285"/>
      <c r="O206" s="285"/>
      <c r="P206" s="285"/>
      <c r="Q206" s="285"/>
      <c r="R206" s="285"/>
      <c r="S206" s="285"/>
      <c r="T206" s="286"/>
      <c r="U206" s="13"/>
      <c r="V206" s="13"/>
      <c r="W206" s="13"/>
      <c r="X206" s="13"/>
      <c r="Y206" s="13"/>
      <c r="Z206" s="13"/>
      <c r="AA206" s="13"/>
      <c r="AB206" s="13"/>
      <c r="AC206" s="13"/>
      <c r="AD206" s="13"/>
      <c r="AE206" s="13"/>
      <c r="AT206" s="287" t="s">
        <v>758</v>
      </c>
      <c r="AU206" s="287" t="s">
        <v>86</v>
      </c>
      <c r="AV206" s="13" t="s">
        <v>86</v>
      </c>
      <c r="AW206" s="13" t="s">
        <v>33</v>
      </c>
      <c r="AX206" s="13" t="s">
        <v>84</v>
      </c>
      <c r="AY206" s="287" t="s">
        <v>414</v>
      </c>
    </row>
    <row r="207" s="2" customFormat="1" ht="21.75" customHeight="1">
      <c r="A207" s="39"/>
      <c r="B207" s="40"/>
      <c r="C207" s="234" t="s">
        <v>502</v>
      </c>
      <c r="D207" s="234" t="s">
        <v>443</v>
      </c>
      <c r="E207" s="235" t="s">
        <v>1542</v>
      </c>
      <c r="F207" s="236" t="s">
        <v>1543</v>
      </c>
      <c r="G207" s="237" t="s">
        <v>897</v>
      </c>
      <c r="H207" s="238">
        <v>6300</v>
      </c>
      <c r="I207" s="239"/>
      <c r="J207" s="240">
        <f>ROUND(I207*H207,2)</f>
        <v>0</v>
      </c>
      <c r="K207" s="236" t="s">
        <v>665</v>
      </c>
      <c r="L207" s="45"/>
      <c r="M207" s="241" t="s">
        <v>1</v>
      </c>
      <c r="N207" s="242" t="s">
        <v>41</v>
      </c>
      <c r="O207" s="92"/>
      <c r="P207" s="226">
        <f>O207*H207</f>
        <v>0</v>
      </c>
      <c r="Q207" s="226">
        <v>0</v>
      </c>
      <c r="R207" s="226">
        <f>Q207*H207</f>
        <v>0</v>
      </c>
      <c r="S207" s="226">
        <v>0</v>
      </c>
      <c r="T207" s="227">
        <f>S207*H207</f>
        <v>0</v>
      </c>
      <c r="U207" s="39"/>
      <c r="V207" s="39"/>
      <c r="W207" s="39"/>
      <c r="X207" s="39"/>
      <c r="Y207" s="39"/>
      <c r="Z207" s="39"/>
      <c r="AA207" s="39"/>
      <c r="AB207" s="39"/>
      <c r="AC207" s="39"/>
      <c r="AD207" s="39"/>
      <c r="AE207" s="39"/>
      <c r="AR207" s="228" t="s">
        <v>415</v>
      </c>
      <c r="AT207" s="228" t="s">
        <v>443</v>
      </c>
      <c r="AU207" s="228" t="s">
        <v>86</v>
      </c>
      <c r="AY207" s="18" t="s">
        <v>414</v>
      </c>
      <c r="BE207" s="229">
        <f>IF(N207="základní",J207,0)</f>
        <v>0</v>
      </c>
      <c r="BF207" s="229">
        <f>IF(N207="snížená",J207,0)</f>
        <v>0</v>
      </c>
      <c r="BG207" s="229">
        <f>IF(N207="zákl. přenesená",J207,0)</f>
        <v>0</v>
      </c>
      <c r="BH207" s="229">
        <f>IF(N207="sníž. přenesená",J207,0)</f>
        <v>0</v>
      </c>
      <c r="BI207" s="229">
        <f>IF(N207="nulová",J207,0)</f>
        <v>0</v>
      </c>
      <c r="BJ207" s="18" t="s">
        <v>84</v>
      </c>
      <c r="BK207" s="229">
        <f>ROUND(I207*H207,2)</f>
        <v>0</v>
      </c>
      <c r="BL207" s="18" t="s">
        <v>415</v>
      </c>
      <c r="BM207" s="228" t="s">
        <v>1544</v>
      </c>
    </row>
    <row r="208" s="2" customFormat="1">
      <c r="A208" s="39"/>
      <c r="B208" s="40"/>
      <c r="C208" s="41"/>
      <c r="D208" s="230" t="s">
        <v>417</v>
      </c>
      <c r="E208" s="41"/>
      <c r="F208" s="231" t="s">
        <v>1545</v>
      </c>
      <c r="G208" s="41"/>
      <c r="H208" s="41"/>
      <c r="I208" s="156"/>
      <c r="J208" s="41"/>
      <c r="K208" s="41"/>
      <c r="L208" s="45"/>
      <c r="M208" s="232"/>
      <c r="N208" s="233"/>
      <c r="O208" s="92"/>
      <c r="P208" s="92"/>
      <c r="Q208" s="92"/>
      <c r="R208" s="92"/>
      <c r="S208" s="92"/>
      <c r="T208" s="93"/>
      <c r="U208" s="39"/>
      <c r="V208" s="39"/>
      <c r="W208" s="39"/>
      <c r="X208" s="39"/>
      <c r="Y208" s="39"/>
      <c r="Z208" s="39"/>
      <c r="AA208" s="39"/>
      <c r="AB208" s="39"/>
      <c r="AC208" s="39"/>
      <c r="AD208" s="39"/>
      <c r="AE208" s="39"/>
      <c r="AT208" s="18" t="s">
        <v>417</v>
      </c>
      <c r="AU208" s="18" t="s">
        <v>86</v>
      </c>
    </row>
    <row r="209" s="2" customFormat="1" ht="21.75" customHeight="1">
      <c r="A209" s="39"/>
      <c r="B209" s="40"/>
      <c r="C209" s="234" t="s">
        <v>875</v>
      </c>
      <c r="D209" s="234" t="s">
        <v>443</v>
      </c>
      <c r="E209" s="235" t="s">
        <v>1546</v>
      </c>
      <c r="F209" s="236" t="s">
        <v>1547</v>
      </c>
      <c r="G209" s="237" t="s">
        <v>509</v>
      </c>
      <c r="H209" s="238">
        <v>7</v>
      </c>
      <c r="I209" s="239"/>
      <c r="J209" s="240">
        <f>ROUND(I209*H209,2)</f>
        <v>0</v>
      </c>
      <c r="K209" s="236" t="s">
        <v>665</v>
      </c>
      <c r="L209" s="45"/>
      <c r="M209" s="241" t="s">
        <v>1</v>
      </c>
      <c r="N209" s="242" t="s">
        <v>41</v>
      </c>
      <c r="O209" s="92"/>
      <c r="P209" s="226">
        <f>O209*H209</f>
        <v>0</v>
      </c>
      <c r="Q209" s="226">
        <v>0</v>
      </c>
      <c r="R209" s="226">
        <f>Q209*H209</f>
        <v>0</v>
      </c>
      <c r="S209" s="226">
        <v>0</v>
      </c>
      <c r="T209" s="227">
        <f>S209*H209</f>
        <v>0</v>
      </c>
      <c r="U209" s="39"/>
      <c r="V209" s="39"/>
      <c r="W209" s="39"/>
      <c r="X209" s="39"/>
      <c r="Y209" s="39"/>
      <c r="Z209" s="39"/>
      <c r="AA209" s="39"/>
      <c r="AB209" s="39"/>
      <c r="AC209" s="39"/>
      <c r="AD209" s="39"/>
      <c r="AE209" s="39"/>
      <c r="AR209" s="228" t="s">
        <v>415</v>
      </c>
      <c r="AT209" s="228" t="s">
        <v>443</v>
      </c>
      <c r="AU209" s="228" t="s">
        <v>86</v>
      </c>
      <c r="AY209" s="18" t="s">
        <v>414</v>
      </c>
      <c r="BE209" s="229">
        <f>IF(N209="základní",J209,0)</f>
        <v>0</v>
      </c>
      <c r="BF209" s="229">
        <f>IF(N209="snížená",J209,0)</f>
        <v>0</v>
      </c>
      <c r="BG209" s="229">
        <f>IF(N209="zákl. přenesená",J209,0)</f>
        <v>0</v>
      </c>
      <c r="BH209" s="229">
        <f>IF(N209="sníž. přenesená",J209,0)</f>
        <v>0</v>
      </c>
      <c r="BI209" s="229">
        <f>IF(N209="nulová",J209,0)</f>
        <v>0</v>
      </c>
      <c r="BJ209" s="18" t="s">
        <v>84</v>
      </c>
      <c r="BK209" s="229">
        <f>ROUND(I209*H209,2)</f>
        <v>0</v>
      </c>
      <c r="BL209" s="18" t="s">
        <v>415</v>
      </c>
      <c r="BM209" s="228" t="s">
        <v>1548</v>
      </c>
    </row>
    <row r="210" s="2" customFormat="1">
      <c r="A210" s="39"/>
      <c r="B210" s="40"/>
      <c r="C210" s="41"/>
      <c r="D210" s="230" t="s">
        <v>417</v>
      </c>
      <c r="E210" s="41"/>
      <c r="F210" s="231" t="s">
        <v>1549</v>
      </c>
      <c r="G210" s="41"/>
      <c r="H210" s="41"/>
      <c r="I210" s="156"/>
      <c r="J210" s="41"/>
      <c r="K210" s="41"/>
      <c r="L210" s="45"/>
      <c r="M210" s="232"/>
      <c r="N210" s="233"/>
      <c r="O210" s="92"/>
      <c r="P210" s="92"/>
      <c r="Q210" s="92"/>
      <c r="R210" s="92"/>
      <c r="S210" s="92"/>
      <c r="T210" s="93"/>
      <c r="U210" s="39"/>
      <c r="V210" s="39"/>
      <c r="W210" s="39"/>
      <c r="X210" s="39"/>
      <c r="Y210" s="39"/>
      <c r="Z210" s="39"/>
      <c r="AA210" s="39"/>
      <c r="AB210" s="39"/>
      <c r="AC210" s="39"/>
      <c r="AD210" s="39"/>
      <c r="AE210" s="39"/>
      <c r="AT210" s="18" t="s">
        <v>417</v>
      </c>
      <c r="AU210" s="18" t="s">
        <v>86</v>
      </c>
    </row>
    <row r="211" s="15" customFormat="1">
      <c r="A211" s="15"/>
      <c r="B211" s="299"/>
      <c r="C211" s="300"/>
      <c r="D211" s="230" t="s">
        <v>758</v>
      </c>
      <c r="E211" s="301" t="s">
        <v>1</v>
      </c>
      <c r="F211" s="302" t="s">
        <v>1550</v>
      </c>
      <c r="G211" s="300"/>
      <c r="H211" s="301" t="s">
        <v>1</v>
      </c>
      <c r="I211" s="303"/>
      <c r="J211" s="300"/>
      <c r="K211" s="300"/>
      <c r="L211" s="304"/>
      <c r="M211" s="305"/>
      <c r="N211" s="306"/>
      <c r="O211" s="306"/>
      <c r="P211" s="306"/>
      <c r="Q211" s="306"/>
      <c r="R211" s="306"/>
      <c r="S211" s="306"/>
      <c r="T211" s="307"/>
      <c r="U211" s="15"/>
      <c r="V211" s="15"/>
      <c r="W211" s="15"/>
      <c r="X211" s="15"/>
      <c r="Y211" s="15"/>
      <c r="Z211" s="15"/>
      <c r="AA211" s="15"/>
      <c r="AB211" s="15"/>
      <c r="AC211" s="15"/>
      <c r="AD211" s="15"/>
      <c r="AE211" s="15"/>
      <c r="AT211" s="308" t="s">
        <v>758</v>
      </c>
      <c r="AU211" s="308" t="s">
        <v>86</v>
      </c>
      <c r="AV211" s="15" t="s">
        <v>84</v>
      </c>
      <c r="AW211" s="15" t="s">
        <v>33</v>
      </c>
      <c r="AX211" s="15" t="s">
        <v>76</v>
      </c>
      <c r="AY211" s="308" t="s">
        <v>414</v>
      </c>
    </row>
    <row r="212" s="13" customFormat="1">
      <c r="A212" s="13"/>
      <c r="B212" s="277"/>
      <c r="C212" s="278"/>
      <c r="D212" s="230" t="s">
        <v>758</v>
      </c>
      <c r="E212" s="279" t="s">
        <v>1</v>
      </c>
      <c r="F212" s="280" t="s">
        <v>435</v>
      </c>
      <c r="G212" s="278"/>
      <c r="H212" s="281">
        <v>7</v>
      </c>
      <c r="I212" s="282"/>
      <c r="J212" s="278"/>
      <c r="K212" s="278"/>
      <c r="L212" s="283"/>
      <c r="M212" s="311"/>
      <c r="N212" s="312"/>
      <c r="O212" s="312"/>
      <c r="P212" s="312"/>
      <c r="Q212" s="312"/>
      <c r="R212" s="312"/>
      <c r="S212" s="312"/>
      <c r="T212" s="313"/>
      <c r="U212" s="13"/>
      <c r="V212" s="13"/>
      <c r="W212" s="13"/>
      <c r="X212" s="13"/>
      <c r="Y212" s="13"/>
      <c r="Z212" s="13"/>
      <c r="AA212" s="13"/>
      <c r="AB212" s="13"/>
      <c r="AC212" s="13"/>
      <c r="AD212" s="13"/>
      <c r="AE212" s="13"/>
      <c r="AT212" s="287" t="s">
        <v>758</v>
      </c>
      <c r="AU212" s="287" t="s">
        <v>86</v>
      </c>
      <c r="AV212" s="13" t="s">
        <v>86</v>
      </c>
      <c r="AW212" s="13" t="s">
        <v>33</v>
      </c>
      <c r="AX212" s="13" t="s">
        <v>84</v>
      </c>
      <c r="AY212" s="287" t="s">
        <v>414</v>
      </c>
    </row>
    <row r="213" s="2" customFormat="1" ht="6.96" customHeight="1">
      <c r="A213" s="39"/>
      <c r="B213" s="67"/>
      <c r="C213" s="68"/>
      <c r="D213" s="68"/>
      <c r="E213" s="68"/>
      <c r="F213" s="68"/>
      <c r="G213" s="68"/>
      <c r="H213" s="68"/>
      <c r="I213" s="194"/>
      <c r="J213" s="68"/>
      <c r="K213" s="68"/>
      <c r="L213" s="45"/>
      <c r="M213" s="39"/>
      <c r="O213" s="39"/>
      <c r="P213" s="39"/>
      <c r="Q213" s="39"/>
      <c r="R213" s="39"/>
      <c r="S213" s="39"/>
      <c r="T213" s="39"/>
      <c r="U213" s="39"/>
      <c r="V213" s="39"/>
      <c r="W213" s="39"/>
      <c r="X213" s="39"/>
      <c r="Y213" s="39"/>
      <c r="Z213" s="39"/>
      <c r="AA213" s="39"/>
      <c r="AB213" s="39"/>
      <c r="AC213" s="39"/>
      <c r="AD213" s="39"/>
      <c r="AE213" s="39"/>
    </row>
  </sheetData>
  <sheetProtection sheet="1" autoFilter="0" formatColumns="0" formatRows="0" objects="1" scenarios="1" spinCount="100000" saltValue="viDKp0dcdVezUWZju23WuJbA0fgsFrLETStUA587WJQadZZL7Bb36aoqwohUQT0TQd/JI4klk7BuwEfJaiS4gA==" hashValue="COBeyOQpwF+teAIl9EvUKIlL+ld4pyjJ+8MfYuLkXn13a7eyENlwSjyuSP9zvmxHJiOijBvQPeOmJG8ufmC/CA==" algorithmName="SHA-512" password="CC35"/>
  <autoFilter ref="C125:K212"/>
  <mergeCells count="15">
    <mergeCell ref="E7:H7"/>
    <mergeCell ref="E11:H11"/>
    <mergeCell ref="E9:H9"/>
    <mergeCell ref="E13:H13"/>
    <mergeCell ref="E22:H22"/>
    <mergeCell ref="E31:H31"/>
    <mergeCell ref="E85:H85"/>
    <mergeCell ref="E89:H89"/>
    <mergeCell ref="E87:H87"/>
    <mergeCell ref="E91:H91"/>
    <mergeCell ref="E112:H112"/>
    <mergeCell ref="E116:H116"/>
    <mergeCell ref="E114:H114"/>
    <mergeCell ref="E118:H118"/>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10.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118</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c r="B8" s="21"/>
      <c r="D8" s="154" t="s">
        <v>389</v>
      </c>
      <c r="L8" s="21"/>
    </row>
    <row r="9" s="1" customFormat="1" ht="16.5" customHeight="1">
      <c r="B9" s="21"/>
      <c r="E9" s="155" t="s">
        <v>1413</v>
      </c>
      <c r="F9" s="1"/>
      <c r="G9" s="1"/>
      <c r="H9" s="1"/>
      <c r="I9" s="148"/>
      <c r="L9" s="21"/>
    </row>
    <row r="10" s="1" customFormat="1" ht="12" customHeight="1">
      <c r="B10" s="21"/>
      <c r="D10" s="154" t="s">
        <v>715</v>
      </c>
      <c r="I10" s="148"/>
      <c r="L10" s="21"/>
    </row>
    <row r="11" s="2" customFormat="1" ht="16.5" customHeight="1">
      <c r="A11" s="39"/>
      <c r="B11" s="45"/>
      <c r="C11" s="39"/>
      <c r="D11" s="39"/>
      <c r="E11" s="171" t="s">
        <v>1414</v>
      </c>
      <c r="F11" s="39"/>
      <c r="G11" s="39"/>
      <c r="H11" s="39"/>
      <c r="I11" s="156"/>
      <c r="J11" s="39"/>
      <c r="K11" s="39"/>
      <c r="L11" s="64"/>
      <c r="S11" s="39"/>
      <c r="T11" s="39"/>
      <c r="U11" s="39"/>
      <c r="V11" s="39"/>
      <c r="W11" s="39"/>
      <c r="X11" s="39"/>
      <c r="Y11" s="39"/>
      <c r="Z11" s="39"/>
      <c r="AA11" s="39"/>
      <c r="AB11" s="39"/>
      <c r="AC11" s="39"/>
      <c r="AD11" s="39"/>
      <c r="AE11" s="39"/>
    </row>
    <row r="12" s="2" customFormat="1" ht="12" customHeight="1">
      <c r="A12" s="39"/>
      <c r="B12" s="45"/>
      <c r="C12" s="39"/>
      <c r="D12" s="154" t="s">
        <v>1415</v>
      </c>
      <c r="E12" s="39"/>
      <c r="F12" s="39"/>
      <c r="G12" s="39"/>
      <c r="H12" s="39"/>
      <c r="I12" s="156"/>
      <c r="J12" s="39"/>
      <c r="K12" s="39"/>
      <c r="L12" s="64"/>
      <c r="S12" s="39"/>
      <c r="T12" s="39"/>
      <c r="U12" s="39"/>
      <c r="V12" s="39"/>
      <c r="W12" s="39"/>
      <c r="X12" s="39"/>
      <c r="Y12" s="39"/>
      <c r="Z12" s="39"/>
      <c r="AA12" s="39"/>
      <c r="AB12" s="39"/>
      <c r="AC12" s="39"/>
      <c r="AD12" s="39"/>
      <c r="AE12" s="39"/>
    </row>
    <row r="13" s="2" customFormat="1" ht="16.5" customHeight="1">
      <c r="A13" s="39"/>
      <c r="B13" s="45"/>
      <c r="C13" s="39"/>
      <c r="D13" s="39"/>
      <c r="E13" s="157" t="s">
        <v>1551</v>
      </c>
      <c r="F13" s="39"/>
      <c r="G13" s="39"/>
      <c r="H13" s="39"/>
      <c r="I13" s="156"/>
      <c r="J13" s="39"/>
      <c r="K13" s="39"/>
      <c r="L13" s="64"/>
      <c r="S13" s="39"/>
      <c r="T13" s="39"/>
      <c r="U13" s="39"/>
      <c r="V13" s="39"/>
      <c r="W13" s="39"/>
      <c r="X13" s="39"/>
      <c r="Y13" s="39"/>
      <c r="Z13" s="39"/>
      <c r="AA13" s="39"/>
      <c r="AB13" s="39"/>
      <c r="AC13" s="39"/>
      <c r="AD13" s="39"/>
      <c r="AE13" s="39"/>
    </row>
    <row r="14" s="2" customFormat="1">
      <c r="A14" s="39"/>
      <c r="B14" s="45"/>
      <c r="C14" s="39"/>
      <c r="D14" s="39"/>
      <c r="E14" s="39"/>
      <c r="F14" s="39"/>
      <c r="G14" s="39"/>
      <c r="H14" s="39"/>
      <c r="I14" s="156"/>
      <c r="J14" s="39"/>
      <c r="K14" s="39"/>
      <c r="L14" s="64"/>
      <c r="S14" s="39"/>
      <c r="T14" s="39"/>
      <c r="U14" s="39"/>
      <c r="V14" s="39"/>
      <c r="W14" s="39"/>
      <c r="X14" s="39"/>
      <c r="Y14" s="39"/>
      <c r="Z14" s="39"/>
      <c r="AA14" s="39"/>
      <c r="AB14" s="39"/>
      <c r="AC14" s="39"/>
      <c r="AD14" s="39"/>
      <c r="AE14" s="39"/>
    </row>
    <row r="15" s="2" customFormat="1" ht="12" customHeight="1">
      <c r="A15" s="39"/>
      <c r="B15" s="45"/>
      <c r="C15" s="39"/>
      <c r="D15" s="154" t="s">
        <v>18</v>
      </c>
      <c r="E15" s="39"/>
      <c r="F15" s="142" t="s">
        <v>1</v>
      </c>
      <c r="G15" s="39"/>
      <c r="H15" s="39"/>
      <c r="I15" s="158" t="s">
        <v>19</v>
      </c>
      <c r="J15" s="142" t="s">
        <v>1</v>
      </c>
      <c r="K15" s="39"/>
      <c r="L15" s="64"/>
      <c r="S15" s="39"/>
      <c r="T15" s="39"/>
      <c r="U15" s="39"/>
      <c r="V15" s="39"/>
      <c r="W15" s="39"/>
      <c r="X15" s="39"/>
      <c r="Y15" s="39"/>
      <c r="Z15" s="39"/>
      <c r="AA15" s="39"/>
      <c r="AB15" s="39"/>
      <c r="AC15" s="39"/>
      <c r="AD15" s="39"/>
      <c r="AE15" s="39"/>
    </row>
    <row r="16" s="2" customFormat="1" ht="12" customHeight="1">
      <c r="A16" s="39"/>
      <c r="B16" s="45"/>
      <c r="C16" s="39"/>
      <c r="D16" s="154" t="s">
        <v>20</v>
      </c>
      <c r="E16" s="39"/>
      <c r="F16" s="142" t="s">
        <v>21</v>
      </c>
      <c r="G16" s="39"/>
      <c r="H16" s="39"/>
      <c r="I16" s="158" t="s">
        <v>22</v>
      </c>
      <c r="J16" s="159" t="str">
        <f>'Rekapitulace stavby'!AN8</f>
        <v>21. 11. 2019</v>
      </c>
      <c r="K16" s="39"/>
      <c r="L16" s="64"/>
      <c r="S16" s="39"/>
      <c r="T16" s="39"/>
      <c r="U16" s="39"/>
      <c r="V16" s="39"/>
      <c r="W16" s="39"/>
      <c r="X16" s="39"/>
      <c r="Y16" s="39"/>
      <c r="Z16" s="39"/>
      <c r="AA16" s="39"/>
      <c r="AB16" s="39"/>
      <c r="AC16" s="39"/>
      <c r="AD16" s="39"/>
      <c r="AE16" s="39"/>
    </row>
    <row r="17" s="2" customFormat="1" ht="10.8" customHeight="1">
      <c r="A17" s="39"/>
      <c r="B17" s="45"/>
      <c r="C17" s="39"/>
      <c r="D17" s="39"/>
      <c r="E17" s="39"/>
      <c r="F17" s="39"/>
      <c r="G17" s="39"/>
      <c r="H17" s="39"/>
      <c r="I17" s="156"/>
      <c r="J17" s="39"/>
      <c r="K17" s="39"/>
      <c r="L17" s="64"/>
      <c r="S17" s="39"/>
      <c r="T17" s="39"/>
      <c r="U17" s="39"/>
      <c r="V17" s="39"/>
      <c r="W17" s="39"/>
      <c r="X17" s="39"/>
      <c r="Y17" s="39"/>
      <c r="Z17" s="39"/>
      <c r="AA17" s="39"/>
      <c r="AB17" s="39"/>
      <c r="AC17" s="39"/>
      <c r="AD17" s="39"/>
      <c r="AE17" s="39"/>
    </row>
    <row r="18" s="2" customFormat="1" ht="12" customHeight="1">
      <c r="A18" s="39"/>
      <c r="B18" s="45"/>
      <c r="C18" s="39"/>
      <c r="D18" s="154" t="s">
        <v>24</v>
      </c>
      <c r="E18" s="39"/>
      <c r="F18" s="39"/>
      <c r="G18" s="39"/>
      <c r="H18" s="39"/>
      <c r="I18" s="158" t="s">
        <v>25</v>
      </c>
      <c r="J18" s="142" t="s">
        <v>26</v>
      </c>
      <c r="K18" s="39"/>
      <c r="L18" s="64"/>
      <c r="S18" s="39"/>
      <c r="T18" s="39"/>
      <c r="U18" s="39"/>
      <c r="V18" s="39"/>
      <c r="W18" s="39"/>
      <c r="X18" s="39"/>
      <c r="Y18" s="39"/>
      <c r="Z18" s="39"/>
      <c r="AA18" s="39"/>
      <c r="AB18" s="39"/>
      <c r="AC18" s="39"/>
      <c r="AD18" s="39"/>
      <c r="AE18" s="39"/>
    </row>
    <row r="19" s="2" customFormat="1" ht="18" customHeight="1">
      <c r="A19" s="39"/>
      <c r="B19" s="45"/>
      <c r="C19" s="39"/>
      <c r="D19" s="39"/>
      <c r="E19" s="142" t="s">
        <v>1</v>
      </c>
      <c r="F19" s="39"/>
      <c r="G19" s="39"/>
      <c r="H19" s="39"/>
      <c r="I19" s="158" t="s">
        <v>28</v>
      </c>
      <c r="J19" s="142" t="s">
        <v>29</v>
      </c>
      <c r="K19" s="39"/>
      <c r="L19" s="64"/>
      <c r="S19" s="39"/>
      <c r="T19" s="39"/>
      <c r="U19" s="39"/>
      <c r="V19" s="39"/>
      <c r="W19" s="39"/>
      <c r="X19" s="39"/>
      <c r="Y19" s="39"/>
      <c r="Z19" s="39"/>
      <c r="AA19" s="39"/>
      <c r="AB19" s="39"/>
      <c r="AC19" s="39"/>
      <c r="AD19" s="39"/>
      <c r="AE19" s="39"/>
    </row>
    <row r="20" s="2" customFormat="1" ht="6.96" customHeight="1">
      <c r="A20" s="39"/>
      <c r="B20" s="45"/>
      <c r="C20" s="39"/>
      <c r="D20" s="39"/>
      <c r="E20" s="39"/>
      <c r="F20" s="39"/>
      <c r="G20" s="39"/>
      <c r="H20" s="39"/>
      <c r="I20" s="156"/>
      <c r="J20" s="39"/>
      <c r="K20" s="39"/>
      <c r="L20" s="64"/>
      <c r="S20" s="39"/>
      <c r="T20" s="39"/>
      <c r="U20" s="39"/>
      <c r="V20" s="39"/>
      <c r="W20" s="39"/>
      <c r="X20" s="39"/>
      <c r="Y20" s="39"/>
      <c r="Z20" s="39"/>
      <c r="AA20" s="39"/>
      <c r="AB20" s="39"/>
      <c r="AC20" s="39"/>
      <c r="AD20" s="39"/>
      <c r="AE20" s="39"/>
    </row>
    <row r="21" s="2" customFormat="1" ht="12" customHeight="1">
      <c r="A21" s="39"/>
      <c r="B21" s="45"/>
      <c r="C21" s="39"/>
      <c r="D21" s="154" t="s">
        <v>30</v>
      </c>
      <c r="E21" s="39"/>
      <c r="F21" s="39"/>
      <c r="G21" s="39"/>
      <c r="H21" s="39"/>
      <c r="I21" s="158" t="s">
        <v>25</v>
      </c>
      <c r="J21" s="34" t="str">
        <f>'Rekapitulace stavby'!AN13</f>
        <v>Vyplň údaj</v>
      </c>
      <c r="K21" s="39"/>
      <c r="L21" s="64"/>
      <c r="S21" s="39"/>
      <c r="T21" s="39"/>
      <c r="U21" s="39"/>
      <c r="V21" s="39"/>
      <c r="W21" s="39"/>
      <c r="X21" s="39"/>
      <c r="Y21" s="39"/>
      <c r="Z21" s="39"/>
      <c r="AA21" s="39"/>
      <c r="AB21" s="39"/>
      <c r="AC21" s="39"/>
      <c r="AD21" s="39"/>
      <c r="AE21" s="39"/>
    </row>
    <row r="22" s="2" customFormat="1" ht="18" customHeight="1">
      <c r="A22" s="39"/>
      <c r="B22" s="45"/>
      <c r="C22" s="39"/>
      <c r="D22" s="39"/>
      <c r="E22" s="34" t="str">
        <f>'Rekapitulace stavby'!E14</f>
        <v>Vyplň údaj</v>
      </c>
      <c r="F22" s="142"/>
      <c r="G22" s="142"/>
      <c r="H22" s="142"/>
      <c r="I22" s="158" t="s">
        <v>28</v>
      </c>
      <c r="J22" s="34" t="str">
        <f>'Rekapitulace stavby'!AN14</f>
        <v>Vyplň údaj</v>
      </c>
      <c r="K22" s="39"/>
      <c r="L22" s="64"/>
      <c r="S22" s="39"/>
      <c r="T22" s="39"/>
      <c r="U22" s="39"/>
      <c r="V22" s="39"/>
      <c r="W22" s="39"/>
      <c r="X22" s="39"/>
      <c r="Y22" s="39"/>
      <c r="Z22" s="39"/>
      <c r="AA22" s="39"/>
      <c r="AB22" s="39"/>
      <c r="AC22" s="39"/>
      <c r="AD22" s="39"/>
      <c r="AE22" s="39"/>
    </row>
    <row r="23" s="2" customFormat="1" ht="6.96" customHeight="1">
      <c r="A23" s="39"/>
      <c r="B23" s="45"/>
      <c r="C23" s="39"/>
      <c r="D23" s="39"/>
      <c r="E23" s="39"/>
      <c r="F23" s="39"/>
      <c r="G23" s="39"/>
      <c r="H23" s="39"/>
      <c r="I23" s="156"/>
      <c r="J23" s="39"/>
      <c r="K23" s="39"/>
      <c r="L23" s="64"/>
      <c r="S23" s="39"/>
      <c r="T23" s="39"/>
      <c r="U23" s="39"/>
      <c r="V23" s="39"/>
      <c r="W23" s="39"/>
      <c r="X23" s="39"/>
      <c r="Y23" s="39"/>
      <c r="Z23" s="39"/>
      <c r="AA23" s="39"/>
      <c r="AB23" s="39"/>
      <c r="AC23" s="39"/>
      <c r="AD23" s="39"/>
      <c r="AE23" s="39"/>
    </row>
    <row r="24" s="2" customFormat="1" ht="12" customHeight="1">
      <c r="A24" s="39"/>
      <c r="B24" s="45"/>
      <c r="C24" s="39"/>
      <c r="D24" s="154" t="s">
        <v>32</v>
      </c>
      <c r="E24" s="39"/>
      <c r="F24" s="39"/>
      <c r="G24" s="39"/>
      <c r="H24" s="39"/>
      <c r="I24" s="158" t="s">
        <v>25</v>
      </c>
      <c r="J24" s="142" t="s">
        <v>1</v>
      </c>
      <c r="K24" s="39"/>
      <c r="L24" s="64"/>
      <c r="S24" s="39"/>
      <c r="T24" s="39"/>
      <c r="U24" s="39"/>
      <c r="V24" s="39"/>
      <c r="W24" s="39"/>
      <c r="X24" s="39"/>
      <c r="Y24" s="39"/>
      <c r="Z24" s="39"/>
      <c r="AA24" s="39"/>
      <c r="AB24" s="39"/>
      <c r="AC24" s="39"/>
      <c r="AD24" s="39"/>
      <c r="AE24" s="39"/>
    </row>
    <row r="25" s="2" customFormat="1" ht="18" customHeight="1">
      <c r="A25" s="39"/>
      <c r="B25" s="45"/>
      <c r="C25" s="39"/>
      <c r="D25" s="39"/>
      <c r="E25" s="142" t="s">
        <v>21</v>
      </c>
      <c r="F25" s="39"/>
      <c r="G25" s="39"/>
      <c r="H25" s="39"/>
      <c r="I25" s="158" t="s">
        <v>28</v>
      </c>
      <c r="J25" s="142" t="s">
        <v>1</v>
      </c>
      <c r="K25" s="39"/>
      <c r="L25" s="64"/>
      <c r="S25" s="39"/>
      <c r="T25" s="39"/>
      <c r="U25" s="39"/>
      <c r="V25" s="39"/>
      <c r="W25" s="39"/>
      <c r="X25" s="39"/>
      <c r="Y25" s="39"/>
      <c r="Z25" s="39"/>
      <c r="AA25" s="39"/>
      <c r="AB25" s="39"/>
      <c r="AC25" s="39"/>
      <c r="AD25" s="39"/>
      <c r="AE25" s="39"/>
    </row>
    <row r="26" s="2" customFormat="1" ht="6.96" customHeight="1">
      <c r="A26" s="39"/>
      <c r="B26" s="45"/>
      <c r="C26" s="39"/>
      <c r="D26" s="39"/>
      <c r="E26" s="39"/>
      <c r="F26" s="39"/>
      <c r="G26" s="39"/>
      <c r="H26" s="39"/>
      <c r="I26" s="156"/>
      <c r="J26" s="39"/>
      <c r="K26" s="39"/>
      <c r="L26" s="64"/>
      <c r="S26" s="39"/>
      <c r="T26" s="39"/>
      <c r="U26" s="39"/>
      <c r="V26" s="39"/>
      <c r="W26" s="39"/>
      <c r="X26" s="39"/>
      <c r="Y26" s="39"/>
      <c r="Z26" s="39"/>
      <c r="AA26" s="39"/>
      <c r="AB26" s="39"/>
      <c r="AC26" s="39"/>
      <c r="AD26" s="39"/>
      <c r="AE26" s="39"/>
    </row>
    <row r="27" s="2" customFormat="1" ht="12" customHeight="1">
      <c r="A27" s="39"/>
      <c r="B27" s="45"/>
      <c r="C27" s="39"/>
      <c r="D27" s="154" t="s">
        <v>34</v>
      </c>
      <c r="E27" s="39"/>
      <c r="F27" s="39"/>
      <c r="G27" s="39"/>
      <c r="H27" s="39"/>
      <c r="I27" s="158" t="s">
        <v>25</v>
      </c>
      <c r="J27" s="142" t="s">
        <v>1</v>
      </c>
      <c r="K27" s="39"/>
      <c r="L27" s="64"/>
      <c r="S27" s="39"/>
      <c r="T27" s="39"/>
      <c r="U27" s="39"/>
      <c r="V27" s="39"/>
      <c r="W27" s="39"/>
      <c r="X27" s="39"/>
      <c r="Y27" s="39"/>
      <c r="Z27" s="39"/>
      <c r="AA27" s="39"/>
      <c r="AB27" s="39"/>
      <c r="AC27" s="39"/>
      <c r="AD27" s="39"/>
      <c r="AE27" s="39"/>
    </row>
    <row r="28" s="2" customFormat="1" ht="18" customHeight="1">
      <c r="A28" s="39"/>
      <c r="B28" s="45"/>
      <c r="C28" s="39"/>
      <c r="D28" s="39"/>
      <c r="E28" s="142" t="s">
        <v>21</v>
      </c>
      <c r="F28" s="39"/>
      <c r="G28" s="39"/>
      <c r="H28" s="39"/>
      <c r="I28" s="158" t="s">
        <v>28</v>
      </c>
      <c r="J28" s="142" t="s">
        <v>1</v>
      </c>
      <c r="K28" s="39"/>
      <c r="L28" s="64"/>
      <c r="S28" s="39"/>
      <c r="T28" s="39"/>
      <c r="U28" s="39"/>
      <c r="V28" s="39"/>
      <c r="W28" s="39"/>
      <c r="X28" s="39"/>
      <c r="Y28" s="39"/>
      <c r="Z28" s="39"/>
      <c r="AA28" s="39"/>
      <c r="AB28" s="39"/>
      <c r="AC28" s="39"/>
      <c r="AD28" s="39"/>
      <c r="AE28" s="39"/>
    </row>
    <row r="29" s="2" customFormat="1" ht="6.96" customHeight="1">
      <c r="A29" s="39"/>
      <c r="B29" s="45"/>
      <c r="C29" s="39"/>
      <c r="D29" s="39"/>
      <c r="E29" s="39"/>
      <c r="F29" s="39"/>
      <c r="G29" s="39"/>
      <c r="H29" s="39"/>
      <c r="I29" s="156"/>
      <c r="J29" s="39"/>
      <c r="K29" s="39"/>
      <c r="L29" s="64"/>
      <c r="S29" s="39"/>
      <c r="T29" s="39"/>
      <c r="U29" s="39"/>
      <c r="V29" s="39"/>
      <c r="W29" s="39"/>
      <c r="X29" s="39"/>
      <c r="Y29" s="39"/>
      <c r="Z29" s="39"/>
      <c r="AA29" s="39"/>
      <c r="AB29" s="39"/>
      <c r="AC29" s="39"/>
      <c r="AD29" s="39"/>
      <c r="AE29" s="39"/>
    </row>
    <row r="30" s="2" customFormat="1" ht="12" customHeight="1">
      <c r="A30" s="39"/>
      <c r="B30" s="45"/>
      <c r="C30" s="39"/>
      <c r="D30" s="154" t="s">
        <v>35</v>
      </c>
      <c r="E30" s="39"/>
      <c r="F30" s="39"/>
      <c r="G30" s="39"/>
      <c r="H30" s="39"/>
      <c r="I30" s="156"/>
      <c r="J30" s="39"/>
      <c r="K30" s="39"/>
      <c r="L30" s="64"/>
      <c r="S30" s="39"/>
      <c r="T30" s="39"/>
      <c r="U30" s="39"/>
      <c r="V30" s="39"/>
      <c r="W30" s="39"/>
      <c r="X30" s="39"/>
      <c r="Y30" s="39"/>
      <c r="Z30" s="39"/>
      <c r="AA30" s="39"/>
      <c r="AB30" s="39"/>
      <c r="AC30" s="39"/>
      <c r="AD30" s="39"/>
      <c r="AE30" s="39"/>
    </row>
    <row r="31" s="8" customFormat="1" ht="16.5" customHeight="1">
      <c r="A31" s="160"/>
      <c r="B31" s="161"/>
      <c r="C31" s="160"/>
      <c r="D31" s="160"/>
      <c r="E31" s="162" t="s">
        <v>1</v>
      </c>
      <c r="F31" s="162"/>
      <c r="G31" s="162"/>
      <c r="H31" s="162"/>
      <c r="I31" s="163"/>
      <c r="J31" s="160"/>
      <c r="K31" s="160"/>
      <c r="L31" s="164"/>
      <c r="S31" s="160"/>
      <c r="T31" s="160"/>
      <c r="U31" s="160"/>
      <c r="V31" s="160"/>
      <c r="W31" s="160"/>
      <c r="X31" s="160"/>
      <c r="Y31" s="160"/>
      <c r="Z31" s="160"/>
      <c r="AA31" s="160"/>
      <c r="AB31" s="160"/>
      <c r="AC31" s="160"/>
      <c r="AD31" s="160"/>
      <c r="AE31" s="160"/>
    </row>
    <row r="32" s="2" customFormat="1" ht="6.96" customHeight="1">
      <c r="A32" s="39"/>
      <c r="B32" s="45"/>
      <c r="C32" s="39"/>
      <c r="D32" s="39"/>
      <c r="E32" s="39"/>
      <c r="F32" s="39"/>
      <c r="G32" s="39"/>
      <c r="H32" s="39"/>
      <c r="I32" s="156"/>
      <c r="J32" s="39"/>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25.44" customHeight="1">
      <c r="A34" s="39"/>
      <c r="B34" s="45"/>
      <c r="C34" s="39"/>
      <c r="D34" s="167" t="s">
        <v>36</v>
      </c>
      <c r="E34" s="39"/>
      <c r="F34" s="39"/>
      <c r="G34" s="39"/>
      <c r="H34" s="39"/>
      <c r="I34" s="156"/>
      <c r="J34" s="168">
        <f>ROUND(J124, 2)</f>
        <v>0</v>
      </c>
      <c r="K34" s="39"/>
      <c r="L34" s="64"/>
      <c r="S34" s="39"/>
      <c r="T34" s="39"/>
      <c r="U34" s="39"/>
      <c r="V34" s="39"/>
      <c r="W34" s="39"/>
      <c r="X34" s="39"/>
      <c r="Y34" s="39"/>
      <c r="Z34" s="39"/>
      <c r="AA34" s="39"/>
      <c r="AB34" s="39"/>
      <c r="AC34" s="39"/>
      <c r="AD34" s="39"/>
      <c r="AE34" s="39"/>
    </row>
    <row r="35" s="2" customFormat="1" ht="6.96" customHeight="1">
      <c r="A35" s="39"/>
      <c r="B35" s="45"/>
      <c r="C35" s="39"/>
      <c r="D35" s="165"/>
      <c r="E35" s="165"/>
      <c r="F35" s="165"/>
      <c r="G35" s="165"/>
      <c r="H35" s="165"/>
      <c r="I35" s="166"/>
      <c r="J35" s="165"/>
      <c r="K35" s="165"/>
      <c r="L35" s="64"/>
      <c r="S35" s="39"/>
      <c r="T35" s="39"/>
      <c r="U35" s="39"/>
      <c r="V35" s="39"/>
      <c r="W35" s="39"/>
      <c r="X35" s="39"/>
      <c r="Y35" s="39"/>
      <c r="Z35" s="39"/>
      <c r="AA35" s="39"/>
      <c r="AB35" s="39"/>
      <c r="AC35" s="39"/>
      <c r="AD35" s="39"/>
      <c r="AE35" s="39"/>
    </row>
    <row r="36" s="2" customFormat="1" ht="14.4" customHeight="1">
      <c r="A36" s="39"/>
      <c r="B36" s="45"/>
      <c r="C36" s="39"/>
      <c r="D36" s="39"/>
      <c r="E36" s="39"/>
      <c r="F36" s="169" t="s">
        <v>38</v>
      </c>
      <c r="G36" s="39"/>
      <c r="H36" s="39"/>
      <c r="I36" s="170" t="s">
        <v>37</v>
      </c>
      <c r="J36" s="169" t="s">
        <v>39</v>
      </c>
      <c r="K36" s="39"/>
      <c r="L36" s="64"/>
      <c r="S36" s="39"/>
      <c r="T36" s="39"/>
      <c r="U36" s="39"/>
      <c r="V36" s="39"/>
      <c r="W36" s="39"/>
      <c r="X36" s="39"/>
      <c r="Y36" s="39"/>
      <c r="Z36" s="39"/>
      <c r="AA36" s="39"/>
      <c r="AB36" s="39"/>
      <c r="AC36" s="39"/>
      <c r="AD36" s="39"/>
      <c r="AE36" s="39"/>
    </row>
    <row r="37" s="2" customFormat="1" ht="14.4" customHeight="1">
      <c r="A37" s="39"/>
      <c r="B37" s="45"/>
      <c r="C37" s="39"/>
      <c r="D37" s="171" t="s">
        <v>40</v>
      </c>
      <c r="E37" s="154" t="s">
        <v>41</v>
      </c>
      <c r="F37" s="172">
        <f>ROUND((SUM(BE124:BE220)),  2)</f>
        <v>0</v>
      </c>
      <c r="G37" s="39"/>
      <c r="H37" s="39"/>
      <c r="I37" s="173">
        <v>0.20999999999999999</v>
      </c>
      <c r="J37" s="172">
        <f>ROUND(((SUM(BE124:BE220))*I37),  2)</f>
        <v>0</v>
      </c>
      <c r="K37" s="39"/>
      <c r="L37" s="64"/>
      <c r="S37" s="39"/>
      <c r="T37" s="39"/>
      <c r="U37" s="39"/>
      <c r="V37" s="39"/>
      <c r="W37" s="39"/>
      <c r="X37" s="39"/>
      <c r="Y37" s="39"/>
      <c r="Z37" s="39"/>
      <c r="AA37" s="39"/>
      <c r="AB37" s="39"/>
      <c r="AC37" s="39"/>
      <c r="AD37" s="39"/>
      <c r="AE37" s="39"/>
    </row>
    <row r="38" s="2" customFormat="1" ht="14.4" customHeight="1">
      <c r="A38" s="39"/>
      <c r="B38" s="45"/>
      <c r="C38" s="39"/>
      <c r="D38" s="39"/>
      <c r="E38" s="154" t="s">
        <v>42</v>
      </c>
      <c r="F38" s="172">
        <f>ROUND((SUM(BF124:BF220)),  2)</f>
        <v>0</v>
      </c>
      <c r="G38" s="39"/>
      <c r="H38" s="39"/>
      <c r="I38" s="173">
        <v>0.14999999999999999</v>
      </c>
      <c r="J38" s="172">
        <f>ROUND(((SUM(BF124:BF220))*I38),  2)</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43</v>
      </c>
      <c r="F39" s="172">
        <f>ROUND((SUM(BG124:BG220)),  2)</f>
        <v>0</v>
      </c>
      <c r="G39" s="39"/>
      <c r="H39" s="39"/>
      <c r="I39" s="173">
        <v>0.20999999999999999</v>
      </c>
      <c r="J39" s="172">
        <f>0</f>
        <v>0</v>
      </c>
      <c r="K39" s="39"/>
      <c r="L39" s="64"/>
      <c r="S39" s="39"/>
      <c r="T39" s="39"/>
      <c r="U39" s="39"/>
      <c r="V39" s="39"/>
      <c r="W39" s="39"/>
      <c r="X39" s="39"/>
      <c r="Y39" s="39"/>
      <c r="Z39" s="39"/>
      <c r="AA39" s="39"/>
      <c r="AB39" s="39"/>
      <c r="AC39" s="39"/>
      <c r="AD39" s="39"/>
      <c r="AE39" s="39"/>
    </row>
    <row r="40" hidden="1" s="2" customFormat="1" ht="14.4" customHeight="1">
      <c r="A40" s="39"/>
      <c r="B40" s="45"/>
      <c r="C40" s="39"/>
      <c r="D40" s="39"/>
      <c r="E40" s="154" t="s">
        <v>44</v>
      </c>
      <c r="F40" s="172">
        <f>ROUND((SUM(BH124:BH220)),  2)</f>
        <v>0</v>
      </c>
      <c r="G40" s="39"/>
      <c r="H40" s="39"/>
      <c r="I40" s="173">
        <v>0.14999999999999999</v>
      </c>
      <c r="J40" s="172">
        <f>0</f>
        <v>0</v>
      </c>
      <c r="K40" s="39"/>
      <c r="L40" s="64"/>
      <c r="S40" s="39"/>
      <c r="T40" s="39"/>
      <c r="U40" s="39"/>
      <c r="V40" s="39"/>
      <c r="W40" s="39"/>
      <c r="X40" s="39"/>
      <c r="Y40" s="39"/>
      <c r="Z40" s="39"/>
      <c r="AA40" s="39"/>
      <c r="AB40" s="39"/>
      <c r="AC40" s="39"/>
      <c r="AD40" s="39"/>
      <c r="AE40" s="39"/>
    </row>
    <row r="41" hidden="1" s="2" customFormat="1" ht="14.4" customHeight="1">
      <c r="A41" s="39"/>
      <c r="B41" s="45"/>
      <c r="C41" s="39"/>
      <c r="D41" s="39"/>
      <c r="E41" s="154" t="s">
        <v>45</v>
      </c>
      <c r="F41" s="172">
        <f>ROUND((SUM(BI124:BI220)),  2)</f>
        <v>0</v>
      </c>
      <c r="G41" s="39"/>
      <c r="H41" s="39"/>
      <c r="I41" s="173">
        <v>0</v>
      </c>
      <c r="J41" s="172">
        <f>0</f>
        <v>0</v>
      </c>
      <c r="K41" s="39"/>
      <c r="L41" s="64"/>
      <c r="S41" s="39"/>
      <c r="T41" s="39"/>
      <c r="U41" s="39"/>
      <c r="V41" s="39"/>
      <c r="W41" s="39"/>
      <c r="X41" s="39"/>
      <c r="Y41" s="39"/>
      <c r="Z41" s="39"/>
      <c r="AA41" s="39"/>
      <c r="AB41" s="39"/>
      <c r="AC41" s="39"/>
      <c r="AD41" s="39"/>
      <c r="AE41" s="39"/>
    </row>
    <row r="42" s="2" customFormat="1" ht="6.96"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2" customFormat="1" ht="25.44" customHeight="1">
      <c r="A43" s="39"/>
      <c r="B43" s="45"/>
      <c r="C43" s="174"/>
      <c r="D43" s="175" t="s">
        <v>46</v>
      </c>
      <c r="E43" s="176"/>
      <c r="F43" s="176"/>
      <c r="G43" s="177" t="s">
        <v>47</v>
      </c>
      <c r="H43" s="178" t="s">
        <v>48</v>
      </c>
      <c r="I43" s="179"/>
      <c r="J43" s="180">
        <f>SUM(J34:J41)</f>
        <v>0</v>
      </c>
      <c r="K43" s="181"/>
      <c r="L43" s="64"/>
      <c r="S43" s="39"/>
      <c r="T43" s="39"/>
      <c r="U43" s="39"/>
      <c r="V43" s="39"/>
      <c r="W43" s="39"/>
      <c r="X43" s="39"/>
      <c r="Y43" s="39"/>
      <c r="Z43" s="39"/>
      <c r="AA43" s="39"/>
      <c r="AB43" s="39"/>
      <c r="AC43" s="39"/>
      <c r="AD43" s="39"/>
      <c r="AE43" s="39"/>
    </row>
    <row r="44" s="2" customFormat="1" ht="14.4" customHeight="1">
      <c r="A44" s="39"/>
      <c r="B44" s="45"/>
      <c r="C44" s="39"/>
      <c r="D44" s="39"/>
      <c r="E44" s="39"/>
      <c r="F44" s="39"/>
      <c r="G44" s="39"/>
      <c r="H44" s="39"/>
      <c r="I44" s="156"/>
      <c r="J44" s="39"/>
      <c r="K44" s="39"/>
      <c r="L44" s="64"/>
      <c r="S44" s="39"/>
      <c r="T44" s="39"/>
      <c r="U44" s="39"/>
      <c r="V44" s="39"/>
      <c r="W44" s="39"/>
      <c r="X44" s="39"/>
      <c r="Y44" s="39"/>
      <c r="Z44" s="39"/>
      <c r="AA44" s="39"/>
      <c r="AB44" s="39"/>
      <c r="AC44" s="39"/>
      <c r="AD44" s="39"/>
      <c r="AE44" s="39"/>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1" customFormat="1" ht="16.5" customHeight="1">
      <c r="B87" s="22"/>
      <c r="C87" s="23"/>
      <c r="D87" s="23"/>
      <c r="E87" s="198" t="s">
        <v>1413</v>
      </c>
      <c r="F87" s="23"/>
      <c r="G87" s="23"/>
      <c r="H87" s="23"/>
      <c r="I87" s="148"/>
      <c r="J87" s="23"/>
      <c r="K87" s="23"/>
      <c r="L87" s="21"/>
    </row>
    <row r="88" hidden="1" s="1" customFormat="1" ht="12" customHeight="1">
      <c r="B88" s="22"/>
      <c r="C88" s="33" t="s">
        <v>715</v>
      </c>
      <c r="D88" s="23"/>
      <c r="E88" s="23"/>
      <c r="F88" s="23"/>
      <c r="G88" s="23"/>
      <c r="H88" s="23"/>
      <c r="I88" s="148"/>
      <c r="J88" s="23"/>
      <c r="K88" s="23"/>
      <c r="L88" s="21"/>
    </row>
    <row r="89" hidden="1" s="2" customFormat="1" ht="16.5" customHeight="1">
      <c r="A89" s="39"/>
      <c r="B89" s="40"/>
      <c r="C89" s="41"/>
      <c r="D89" s="41"/>
      <c r="E89" s="310" t="s">
        <v>1414</v>
      </c>
      <c r="F89" s="41"/>
      <c r="G89" s="41"/>
      <c r="H89" s="41"/>
      <c r="I89" s="156"/>
      <c r="J89" s="41"/>
      <c r="K89" s="41"/>
      <c r="L89" s="64"/>
      <c r="S89" s="39"/>
      <c r="T89" s="39"/>
      <c r="U89" s="39"/>
      <c r="V89" s="39"/>
      <c r="W89" s="39"/>
      <c r="X89" s="39"/>
      <c r="Y89" s="39"/>
      <c r="Z89" s="39"/>
      <c r="AA89" s="39"/>
      <c r="AB89" s="39"/>
      <c r="AC89" s="39"/>
      <c r="AD89" s="39"/>
      <c r="AE89" s="39"/>
    </row>
    <row r="90" hidden="1" s="2" customFormat="1" ht="12" customHeight="1">
      <c r="A90" s="39"/>
      <c r="B90" s="40"/>
      <c r="C90" s="33" t="s">
        <v>1415</v>
      </c>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6.5" customHeight="1">
      <c r="A91" s="39"/>
      <c r="B91" s="40"/>
      <c r="C91" s="41"/>
      <c r="D91" s="41"/>
      <c r="E91" s="77" t="str">
        <f>E13</f>
        <v>SO 02 - SO 02 - 2. TK Prostřední Žleb - Dolní Žleb</v>
      </c>
      <c r="F91" s="41"/>
      <c r="G91" s="41"/>
      <c r="H91" s="41"/>
      <c r="I91" s="156"/>
      <c r="J91" s="41"/>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2" customHeight="1">
      <c r="A93" s="39"/>
      <c r="B93" s="40"/>
      <c r="C93" s="33" t="s">
        <v>20</v>
      </c>
      <c r="D93" s="41"/>
      <c r="E93" s="41"/>
      <c r="F93" s="28" t="str">
        <f>F16</f>
        <v xml:space="preserve"> </v>
      </c>
      <c r="G93" s="41"/>
      <c r="H93" s="41"/>
      <c r="I93" s="158" t="s">
        <v>22</v>
      </c>
      <c r="J93" s="80" t="str">
        <f>IF(J16="","",J16)</f>
        <v>21. 11. 2019</v>
      </c>
      <c r="K93" s="41"/>
      <c r="L93" s="64"/>
      <c r="S93" s="39"/>
      <c r="T93" s="39"/>
      <c r="U93" s="39"/>
      <c r="V93" s="39"/>
      <c r="W93" s="39"/>
      <c r="X93" s="39"/>
      <c r="Y93" s="39"/>
      <c r="Z93" s="39"/>
      <c r="AA93" s="39"/>
      <c r="AB93" s="39"/>
      <c r="AC93" s="39"/>
      <c r="AD93" s="39"/>
      <c r="AE93" s="39"/>
    </row>
    <row r="94" hidden="1" s="2" customFormat="1" ht="6.96" customHeight="1">
      <c r="A94" s="39"/>
      <c r="B94" s="40"/>
      <c r="C94" s="41"/>
      <c r="D94" s="41"/>
      <c r="E94" s="41"/>
      <c r="F94" s="41"/>
      <c r="G94" s="41"/>
      <c r="H94" s="41"/>
      <c r="I94" s="156"/>
      <c r="J94" s="41"/>
      <c r="K94" s="41"/>
      <c r="L94" s="64"/>
      <c r="S94" s="39"/>
      <c r="T94" s="39"/>
      <c r="U94" s="39"/>
      <c r="V94" s="39"/>
      <c r="W94" s="39"/>
      <c r="X94" s="39"/>
      <c r="Y94" s="39"/>
      <c r="Z94" s="39"/>
      <c r="AA94" s="39"/>
      <c r="AB94" s="39"/>
      <c r="AC94" s="39"/>
      <c r="AD94" s="39"/>
      <c r="AE94" s="39"/>
    </row>
    <row r="95" hidden="1" s="2" customFormat="1" ht="15.15" customHeight="1">
      <c r="A95" s="39"/>
      <c r="B95" s="40"/>
      <c r="C95" s="33" t="s">
        <v>24</v>
      </c>
      <c r="D95" s="41"/>
      <c r="E95" s="41"/>
      <c r="F95" s="28" t="str">
        <f>E19</f>
        <v/>
      </c>
      <c r="G95" s="41"/>
      <c r="H95" s="41"/>
      <c r="I95" s="158" t="s">
        <v>32</v>
      </c>
      <c r="J95" s="37" t="str">
        <f>E25</f>
        <v xml:space="preserve"> </v>
      </c>
      <c r="K95" s="41"/>
      <c r="L95" s="64"/>
      <c r="S95" s="39"/>
      <c r="T95" s="39"/>
      <c r="U95" s="39"/>
      <c r="V95" s="39"/>
      <c r="W95" s="39"/>
      <c r="X95" s="39"/>
      <c r="Y95" s="39"/>
      <c r="Z95" s="39"/>
      <c r="AA95" s="39"/>
      <c r="AB95" s="39"/>
      <c r="AC95" s="39"/>
      <c r="AD95" s="39"/>
      <c r="AE95" s="39"/>
    </row>
    <row r="96" hidden="1" s="2" customFormat="1" ht="15.15" customHeight="1">
      <c r="A96" s="39"/>
      <c r="B96" s="40"/>
      <c r="C96" s="33" t="s">
        <v>30</v>
      </c>
      <c r="D96" s="41"/>
      <c r="E96" s="41"/>
      <c r="F96" s="28" t="str">
        <f>IF(E22="","",E22)</f>
        <v>Vyplň údaj</v>
      </c>
      <c r="G96" s="41"/>
      <c r="H96" s="41"/>
      <c r="I96" s="158" t="s">
        <v>34</v>
      </c>
      <c r="J96" s="37" t="str">
        <f>E28</f>
        <v xml:space="preserve"> </v>
      </c>
      <c r="K96" s="41"/>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9.28" customHeight="1">
      <c r="A98" s="39"/>
      <c r="B98" s="40"/>
      <c r="C98" s="199" t="s">
        <v>392</v>
      </c>
      <c r="D98" s="200"/>
      <c r="E98" s="200"/>
      <c r="F98" s="200"/>
      <c r="G98" s="200"/>
      <c r="H98" s="200"/>
      <c r="I98" s="201"/>
      <c r="J98" s="202" t="s">
        <v>393</v>
      </c>
      <c r="K98" s="200"/>
      <c r="L98" s="64"/>
      <c r="S98" s="39"/>
      <c r="T98" s="39"/>
      <c r="U98" s="39"/>
      <c r="V98" s="39"/>
      <c r="W98" s="39"/>
      <c r="X98" s="39"/>
      <c r="Y98" s="39"/>
      <c r="Z98" s="39"/>
      <c r="AA98" s="39"/>
      <c r="AB98" s="39"/>
      <c r="AC98" s="39"/>
      <c r="AD98" s="39"/>
      <c r="AE98" s="39"/>
    </row>
    <row r="99" hidden="1" s="2" customFormat="1" ht="10.32" customHeight="1">
      <c r="A99" s="39"/>
      <c r="B99" s="40"/>
      <c r="C99" s="41"/>
      <c r="D99" s="41"/>
      <c r="E99" s="41"/>
      <c r="F99" s="41"/>
      <c r="G99" s="41"/>
      <c r="H99" s="41"/>
      <c r="I99" s="156"/>
      <c r="J99" s="41"/>
      <c r="K99" s="41"/>
      <c r="L99" s="64"/>
      <c r="S99" s="39"/>
      <c r="T99" s="39"/>
      <c r="U99" s="39"/>
      <c r="V99" s="39"/>
      <c r="W99" s="39"/>
      <c r="X99" s="39"/>
      <c r="Y99" s="39"/>
      <c r="Z99" s="39"/>
      <c r="AA99" s="39"/>
      <c r="AB99" s="39"/>
      <c r="AC99" s="39"/>
      <c r="AD99" s="39"/>
      <c r="AE99" s="39"/>
    </row>
    <row r="100" hidden="1" s="2" customFormat="1" ht="22.8" customHeight="1">
      <c r="A100" s="39"/>
      <c r="B100" s="40"/>
      <c r="C100" s="203" t="s">
        <v>394</v>
      </c>
      <c r="D100" s="41"/>
      <c r="E100" s="41"/>
      <c r="F100" s="41"/>
      <c r="G100" s="41"/>
      <c r="H100" s="41"/>
      <c r="I100" s="156"/>
      <c r="J100" s="111">
        <f>J124</f>
        <v>0</v>
      </c>
      <c r="K100" s="41"/>
      <c r="L100" s="64"/>
      <c r="S100" s="39"/>
      <c r="T100" s="39"/>
      <c r="U100" s="39"/>
      <c r="V100" s="39"/>
      <c r="W100" s="39"/>
      <c r="X100" s="39"/>
      <c r="Y100" s="39"/>
      <c r="Z100" s="39"/>
      <c r="AA100" s="39"/>
      <c r="AB100" s="39"/>
      <c r="AC100" s="39"/>
      <c r="AD100" s="39"/>
      <c r="AE100" s="39"/>
      <c r="AU100" s="18" t="s">
        <v>395</v>
      </c>
    </row>
    <row r="101" hidden="1" s="2" customFormat="1" ht="21.84" customHeight="1">
      <c r="A101" s="39"/>
      <c r="B101" s="40"/>
      <c r="C101" s="41"/>
      <c r="D101" s="41"/>
      <c r="E101" s="41"/>
      <c r="F101" s="41"/>
      <c r="G101" s="41"/>
      <c r="H101" s="41"/>
      <c r="I101" s="156"/>
      <c r="J101" s="41"/>
      <c r="K101" s="41"/>
      <c r="L101" s="64"/>
      <c r="S101" s="39"/>
      <c r="T101" s="39"/>
      <c r="U101" s="39"/>
      <c r="V101" s="39"/>
      <c r="W101" s="39"/>
      <c r="X101" s="39"/>
      <c r="Y101" s="39"/>
      <c r="Z101" s="39"/>
      <c r="AA101" s="39"/>
      <c r="AB101" s="39"/>
      <c r="AC101" s="39"/>
      <c r="AD101" s="39"/>
      <c r="AE101" s="39"/>
    </row>
    <row r="102" hidden="1" s="2" customFormat="1" ht="6.96" customHeight="1">
      <c r="A102" s="39"/>
      <c r="B102" s="67"/>
      <c r="C102" s="68"/>
      <c r="D102" s="68"/>
      <c r="E102" s="68"/>
      <c r="F102" s="68"/>
      <c r="G102" s="68"/>
      <c r="H102" s="68"/>
      <c r="I102" s="194"/>
      <c r="J102" s="68"/>
      <c r="K102" s="68"/>
      <c r="L102" s="64"/>
      <c r="S102" s="39"/>
      <c r="T102" s="39"/>
      <c r="U102" s="39"/>
      <c r="V102" s="39"/>
      <c r="W102" s="39"/>
      <c r="X102" s="39"/>
      <c r="Y102" s="39"/>
      <c r="Z102" s="39"/>
      <c r="AA102" s="39"/>
      <c r="AB102" s="39"/>
      <c r="AC102" s="39"/>
      <c r="AD102" s="39"/>
      <c r="AE102" s="39"/>
    </row>
    <row r="103" hidden="1"/>
    <row r="104" hidden="1"/>
    <row r="105" hidden="1"/>
    <row r="106" s="2" customFormat="1" ht="6.96" customHeight="1">
      <c r="A106" s="39"/>
      <c r="B106" s="69"/>
      <c r="C106" s="70"/>
      <c r="D106" s="70"/>
      <c r="E106" s="70"/>
      <c r="F106" s="70"/>
      <c r="G106" s="70"/>
      <c r="H106" s="70"/>
      <c r="I106" s="197"/>
      <c r="J106" s="70"/>
      <c r="K106" s="70"/>
      <c r="L106" s="64"/>
      <c r="S106" s="39"/>
      <c r="T106" s="39"/>
      <c r="U106" s="39"/>
      <c r="V106" s="39"/>
      <c r="W106" s="39"/>
      <c r="X106" s="39"/>
      <c r="Y106" s="39"/>
      <c r="Z106" s="39"/>
      <c r="AA106" s="39"/>
      <c r="AB106" s="39"/>
      <c r="AC106" s="39"/>
      <c r="AD106" s="39"/>
      <c r="AE106" s="39"/>
    </row>
    <row r="107" s="2" customFormat="1" ht="24.96" customHeight="1">
      <c r="A107" s="39"/>
      <c r="B107" s="40"/>
      <c r="C107" s="24" t="s">
        <v>396</v>
      </c>
      <c r="D107" s="41"/>
      <c r="E107" s="41"/>
      <c r="F107" s="41"/>
      <c r="G107" s="41"/>
      <c r="H107" s="41"/>
      <c r="I107" s="156"/>
      <c r="J107" s="41"/>
      <c r="K107" s="41"/>
      <c r="L107" s="64"/>
      <c r="S107" s="39"/>
      <c r="T107" s="39"/>
      <c r="U107" s="39"/>
      <c r="V107" s="39"/>
      <c r="W107" s="39"/>
      <c r="X107" s="39"/>
      <c r="Y107" s="39"/>
      <c r="Z107" s="39"/>
      <c r="AA107" s="39"/>
      <c r="AB107" s="39"/>
      <c r="AC107" s="39"/>
      <c r="AD107" s="39"/>
      <c r="AE107" s="39"/>
    </row>
    <row r="108" s="2" customFormat="1" ht="6.96" customHeight="1">
      <c r="A108" s="39"/>
      <c r="B108" s="40"/>
      <c r="C108" s="41"/>
      <c r="D108" s="41"/>
      <c r="E108" s="41"/>
      <c r="F108" s="41"/>
      <c r="G108" s="41"/>
      <c r="H108" s="41"/>
      <c r="I108" s="156"/>
      <c r="J108" s="41"/>
      <c r="K108" s="41"/>
      <c r="L108" s="64"/>
      <c r="S108" s="39"/>
      <c r="T108" s="39"/>
      <c r="U108" s="39"/>
      <c r="V108" s="39"/>
      <c r="W108" s="39"/>
      <c r="X108" s="39"/>
      <c r="Y108" s="39"/>
      <c r="Z108" s="39"/>
      <c r="AA108" s="39"/>
      <c r="AB108" s="39"/>
      <c r="AC108" s="39"/>
      <c r="AD108" s="39"/>
      <c r="AE108" s="39"/>
    </row>
    <row r="109" s="2" customFormat="1" ht="12" customHeight="1">
      <c r="A109" s="39"/>
      <c r="B109" s="40"/>
      <c r="C109" s="33" t="s">
        <v>16</v>
      </c>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s="2" customFormat="1" ht="23.25" customHeight="1">
      <c r="A110" s="39"/>
      <c r="B110" s="40"/>
      <c r="C110" s="41"/>
      <c r="D110" s="41"/>
      <c r="E110" s="198" t="str">
        <f>E7</f>
        <v>Oprava trati v úseku 1.TK a 2.TK Děčín Prostřední Žleb - Dolní Žleb_OPRAVA č. 2</v>
      </c>
      <c r="F110" s="33"/>
      <c r="G110" s="33"/>
      <c r="H110" s="33"/>
      <c r="I110" s="156"/>
      <c r="J110" s="41"/>
      <c r="K110" s="41"/>
      <c r="L110" s="64"/>
      <c r="S110" s="39"/>
      <c r="T110" s="39"/>
      <c r="U110" s="39"/>
      <c r="V110" s="39"/>
      <c r="W110" s="39"/>
      <c r="X110" s="39"/>
      <c r="Y110" s="39"/>
      <c r="Z110" s="39"/>
      <c r="AA110" s="39"/>
      <c r="AB110" s="39"/>
      <c r="AC110" s="39"/>
      <c r="AD110" s="39"/>
      <c r="AE110" s="39"/>
    </row>
    <row r="111" s="1" customFormat="1" ht="12" customHeight="1">
      <c r="B111" s="22"/>
      <c r="C111" s="33" t="s">
        <v>389</v>
      </c>
      <c r="D111" s="23"/>
      <c r="E111" s="23"/>
      <c r="F111" s="23"/>
      <c r="G111" s="23"/>
      <c r="H111" s="23"/>
      <c r="I111" s="148"/>
      <c r="J111" s="23"/>
      <c r="K111" s="23"/>
      <c r="L111" s="21"/>
    </row>
    <row r="112" s="1" customFormat="1" ht="16.5" customHeight="1">
      <c r="B112" s="22"/>
      <c r="C112" s="23"/>
      <c r="D112" s="23"/>
      <c r="E112" s="198" t="s">
        <v>1413</v>
      </c>
      <c r="F112" s="23"/>
      <c r="G112" s="23"/>
      <c r="H112" s="23"/>
      <c r="I112" s="148"/>
      <c r="J112" s="23"/>
      <c r="K112" s="23"/>
      <c r="L112" s="21"/>
    </row>
    <row r="113" s="1" customFormat="1" ht="12" customHeight="1">
      <c r="B113" s="22"/>
      <c r="C113" s="33" t="s">
        <v>715</v>
      </c>
      <c r="D113" s="23"/>
      <c r="E113" s="23"/>
      <c r="F113" s="23"/>
      <c r="G113" s="23"/>
      <c r="H113" s="23"/>
      <c r="I113" s="148"/>
      <c r="J113" s="23"/>
      <c r="K113" s="23"/>
      <c r="L113" s="21"/>
    </row>
    <row r="114" s="2" customFormat="1" ht="16.5" customHeight="1">
      <c r="A114" s="39"/>
      <c r="B114" s="40"/>
      <c r="C114" s="41"/>
      <c r="D114" s="41"/>
      <c r="E114" s="310" t="s">
        <v>1414</v>
      </c>
      <c r="F114" s="41"/>
      <c r="G114" s="41"/>
      <c r="H114" s="41"/>
      <c r="I114" s="156"/>
      <c r="J114" s="41"/>
      <c r="K114" s="41"/>
      <c r="L114" s="64"/>
      <c r="S114" s="39"/>
      <c r="T114" s="39"/>
      <c r="U114" s="39"/>
      <c r="V114" s="39"/>
      <c r="W114" s="39"/>
      <c r="X114" s="39"/>
      <c r="Y114" s="39"/>
      <c r="Z114" s="39"/>
      <c r="AA114" s="39"/>
      <c r="AB114" s="39"/>
      <c r="AC114" s="39"/>
      <c r="AD114" s="39"/>
      <c r="AE114" s="39"/>
    </row>
    <row r="115" s="2" customFormat="1" ht="12" customHeight="1">
      <c r="A115" s="39"/>
      <c r="B115" s="40"/>
      <c r="C115" s="33" t="s">
        <v>1415</v>
      </c>
      <c r="D115" s="41"/>
      <c r="E115" s="41"/>
      <c r="F115" s="41"/>
      <c r="G115" s="41"/>
      <c r="H115" s="41"/>
      <c r="I115" s="156"/>
      <c r="J115" s="41"/>
      <c r="K115" s="41"/>
      <c r="L115" s="64"/>
      <c r="S115" s="39"/>
      <c r="T115" s="39"/>
      <c r="U115" s="39"/>
      <c r="V115" s="39"/>
      <c r="W115" s="39"/>
      <c r="X115" s="39"/>
      <c r="Y115" s="39"/>
      <c r="Z115" s="39"/>
      <c r="AA115" s="39"/>
      <c r="AB115" s="39"/>
      <c r="AC115" s="39"/>
      <c r="AD115" s="39"/>
      <c r="AE115" s="39"/>
    </row>
    <row r="116" s="2" customFormat="1" ht="16.5" customHeight="1">
      <c r="A116" s="39"/>
      <c r="B116" s="40"/>
      <c r="C116" s="41"/>
      <c r="D116" s="41"/>
      <c r="E116" s="77" t="str">
        <f>E13</f>
        <v>SO 02 - SO 02 - 2. TK Prostřední Žleb - Dolní Žleb</v>
      </c>
      <c r="F116" s="41"/>
      <c r="G116" s="41"/>
      <c r="H116" s="41"/>
      <c r="I116" s="156"/>
      <c r="J116" s="41"/>
      <c r="K116" s="41"/>
      <c r="L116" s="64"/>
      <c r="S116" s="39"/>
      <c r="T116" s="39"/>
      <c r="U116" s="39"/>
      <c r="V116" s="39"/>
      <c r="W116" s="39"/>
      <c r="X116" s="39"/>
      <c r="Y116" s="39"/>
      <c r="Z116" s="39"/>
      <c r="AA116" s="39"/>
      <c r="AB116" s="39"/>
      <c r="AC116" s="39"/>
      <c r="AD116" s="39"/>
      <c r="AE116" s="39"/>
    </row>
    <row r="117" s="2" customFormat="1" ht="6.96" customHeight="1">
      <c r="A117" s="39"/>
      <c r="B117" s="40"/>
      <c r="C117" s="41"/>
      <c r="D117" s="41"/>
      <c r="E117" s="41"/>
      <c r="F117" s="41"/>
      <c r="G117" s="41"/>
      <c r="H117" s="41"/>
      <c r="I117" s="156"/>
      <c r="J117" s="41"/>
      <c r="K117" s="41"/>
      <c r="L117" s="64"/>
      <c r="S117" s="39"/>
      <c r="T117" s="39"/>
      <c r="U117" s="39"/>
      <c r="V117" s="39"/>
      <c r="W117" s="39"/>
      <c r="X117" s="39"/>
      <c r="Y117" s="39"/>
      <c r="Z117" s="39"/>
      <c r="AA117" s="39"/>
      <c r="AB117" s="39"/>
      <c r="AC117" s="39"/>
      <c r="AD117" s="39"/>
      <c r="AE117" s="39"/>
    </row>
    <row r="118" s="2" customFormat="1" ht="12" customHeight="1">
      <c r="A118" s="39"/>
      <c r="B118" s="40"/>
      <c r="C118" s="33" t="s">
        <v>20</v>
      </c>
      <c r="D118" s="41"/>
      <c r="E118" s="41"/>
      <c r="F118" s="28" t="str">
        <f>F16</f>
        <v xml:space="preserve"> </v>
      </c>
      <c r="G118" s="41"/>
      <c r="H118" s="41"/>
      <c r="I118" s="158" t="s">
        <v>22</v>
      </c>
      <c r="J118" s="80" t="str">
        <f>IF(J16="","",J16)</f>
        <v>21. 11. 2019</v>
      </c>
      <c r="K118" s="41"/>
      <c r="L118" s="64"/>
      <c r="S118" s="39"/>
      <c r="T118" s="39"/>
      <c r="U118" s="39"/>
      <c r="V118" s="39"/>
      <c r="W118" s="39"/>
      <c r="X118" s="39"/>
      <c r="Y118" s="39"/>
      <c r="Z118" s="39"/>
      <c r="AA118" s="39"/>
      <c r="AB118" s="39"/>
      <c r="AC118" s="39"/>
      <c r="AD118" s="39"/>
      <c r="AE118" s="39"/>
    </row>
    <row r="119" s="2" customFormat="1" ht="6.96" customHeight="1">
      <c r="A119" s="39"/>
      <c r="B119" s="40"/>
      <c r="C119" s="41"/>
      <c r="D119" s="41"/>
      <c r="E119" s="41"/>
      <c r="F119" s="41"/>
      <c r="G119" s="41"/>
      <c r="H119" s="41"/>
      <c r="I119" s="156"/>
      <c r="J119" s="41"/>
      <c r="K119" s="41"/>
      <c r="L119" s="64"/>
      <c r="S119" s="39"/>
      <c r="T119" s="39"/>
      <c r="U119" s="39"/>
      <c r="V119" s="39"/>
      <c r="W119" s="39"/>
      <c r="X119" s="39"/>
      <c r="Y119" s="39"/>
      <c r="Z119" s="39"/>
      <c r="AA119" s="39"/>
      <c r="AB119" s="39"/>
      <c r="AC119" s="39"/>
      <c r="AD119" s="39"/>
      <c r="AE119" s="39"/>
    </row>
    <row r="120" s="2" customFormat="1" ht="15.15" customHeight="1">
      <c r="A120" s="39"/>
      <c r="B120" s="40"/>
      <c r="C120" s="33" t="s">
        <v>24</v>
      </c>
      <c r="D120" s="41"/>
      <c r="E120" s="41"/>
      <c r="F120" s="28" t="str">
        <f>E19</f>
        <v/>
      </c>
      <c r="G120" s="41"/>
      <c r="H120" s="41"/>
      <c r="I120" s="158" t="s">
        <v>32</v>
      </c>
      <c r="J120" s="37" t="str">
        <f>E25</f>
        <v xml:space="preserve"> </v>
      </c>
      <c r="K120" s="41"/>
      <c r="L120" s="64"/>
      <c r="S120" s="39"/>
      <c r="T120" s="39"/>
      <c r="U120" s="39"/>
      <c r="V120" s="39"/>
      <c r="W120" s="39"/>
      <c r="X120" s="39"/>
      <c r="Y120" s="39"/>
      <c r="Z120" s="39"/>
      <c r="AA120" s="39"/>
      <c r="AB120" s="39"/>
      <c r="AC120" s="39"/>
      <c r="AD120" s="39"/>
      <c r="AE120" s="39"/>
    </row>
    <row r="121" s="2" customFormat="1" ht="15.15" customHeight="1">
      <c r="A121" s="39"/>
      <c r="B121" s="40"/>
      <c r="C121" s="33" t="s">
        <v>30</v>
      </c>
      <c r="D121" s="41"/>
      <c r="E121" s="41"/>
      <c r="F121" s="28" t="str">
        <f>IF(E22="","",E22)</f>
        <v>Vyplň údaj</v>
      </c>
      <c r="G121" s="41"/>
      <c r="H121" s="41"/>
      <c r="I121" s="158" t="s">
        <v>34</v>
      </c>
      <c r="J121" s="37" t="str">
        <f>E28</f>
        <v xml:space="preserve"> </v>
      </c>
      <c r="K121" s="41"/>
      <c r="L121" s="64"/>
      <c r="S121" s="39"/>
      <c r="T121" s="39"/>
      <c r="U121" s="39"/>
      <c r="V121" s="39"/>
      <c r="W121" s="39"/>
      <c r="X121" s="39"/>
      <c r="Y121" s="39"/>
      <c r="Z121" s="39"/>
      <c r="AA121" s="39"/>
      <c r="AB121" s="39"/>
      <c r="AC121" s="39"/>
      <c r="AD121" s="39"/>
      <c r="AE121" s="39"/>
    </row>
    <row r="122" s="2" customFormat="1" ht="10.32" customHeight="1">
      <c r="A122" s="39"/>
      <c r="B122" s="40"/>
      <c r="C122" s="41"/>
      <c r="D122" s="41"/>
      <c r="E122" s="41"/>
      <c r="F122" s="41"/>
      <c r="G122" s="41"/>
      <c r="H122" s="41"/>
      <c r="I122" s="156"/>
      <c r="J122" s="41"/>
      <c r="K122" s="41"/>
      <c r="L122" s="64"/>
      <c r="S122" s="39"/>
      <c r="T122" s="39"/>
      <c r="U122" s="39"/>
      <c r="V122" s="39"/>
      <c r="W122" s="39"/>
      <c r="X122" s="39"/>
      <c r="Y122" s="39"/>
      <c r="Z122" s="39"/>
      <c r="AA122" s="39"/>
      <c r="AB122" s="39"/>
      <c r="AC122" s="39"/>
      <c r="AD122" s="39"/>
      <c r="AE122" s="39"/>
    </row>
    <row r="123" s="9" customFormat="1" ht="29.28" customHeight="1">
      <c r="A123" s="204"/>
      <c r="B123" s="205"/>
      <c r="C123" s="206" t="s">
        <v>397</v>
      </c>
      <c r="D123" s="207" t="s">
        <v>61</v>
      </c>
      <c r="E123" s="207" t="s">
        <v>57</v>
      </c>
      <c r="F123" s="207" t="s">
        <v>58</v>
      </c>
      <c r="G123" s="207" t="s">
        <v>398</v>
      </c>
      <c r="H123" s="207" t="s">
        <v>399</v>
      </c>
      <c r="I123" s="208" t="s">
        <v>400</v>
      </c>
      <c r="J123" s="207" t="s">
        <v>393</v>
      </c>
      <c r="K123" s="209" t="s">
        <v>401</v>
      </c>
      <c r="L123" s="210"/>
      <c r="M123" s="101" t="s">
        <v>1</v>
      </c>
      <c r="N123" s="102" t="s">
        <v>40</v>
      </c>
      <c r="O123" s="102" t="s">
        <v>402</v>
      </c>
      <c r="P123" s="102" t="s">
        <v>403</v>
      </c>
      <c r="Q123" s="102" t="s">
        <v>404</v>
      </c>
      <c r="R123" s="102" t="s">
        <v>405</v>
      </c>
      <c r="S123" s="102" t="s">
        <v>406</v>
      </c>
      <c r="T123" s="103" t="s">
        <v>407</v>
      </c>
      <c r="U123" s="204"/>
      <c r="V123" s="204"/>
      <c r="W123" s="204"/>
      <c r="X123" s="204"/>
      <c r="Y123" s="204"/>
      <c r="Z123" s="204"/>
      <c r="AA123" s="204"/>
      <c r="AB123" s="204"/>
      <c r="AC123" s="204"/>
      <c r="AD123" s="204"/>
      <c r="AE123" s="204"/>
    </row>
    <row r="124" s="2" customFormat="1" ht="22.8" customHeight="1">
      <c r="A124" s="39"/>
      <c r="B124" s="40"/>
      <c r="C124" s="108" t="s">
        <v>408</v>
      </c>
      <c r="D124" s="41"/>
      <c r="E124" s="41"/>
      <c r="F124" s="41"/>
      <c r="G124" s="41"/>
      <c r="H124" s="41"/>
      <c r="I124" s="156"/>
      <c r="J124" s="211">
        <f>BK124</f>
        <v>0</v>
      </c>
      <c r="K124" s="41"/>
      <c r="L124" s="45"/>
      <c r="M124" s="104"/>
      <c r="N124" s="212"/>
      <c r="O124" s="105"/>
      <c r="P124" s="213">
        <f>SUM(P125:P220)</f>
        <v>0</v>
      </c>
      <c r="Q124" s="105"/>
      <c r="R124" s="213">
        <f>SUM(R125:R220)</f>
        <v>4897.0131199999996</v>
      </c>
      <c r="S124" s="105"/>
      <c r="T124" s="214">
        <f>SUM(T125:T220)</f>
        <v>0</v>
      </c>
      <c r="U124" s="39"/>
      <c r="V124" s="39"/>
      <c r="W124" s="39"/>
      <c r="X124" s="39"/>
      <c r="Y124" s="39"/>
      <c r="Z124" s="39"/>
      <c r="AA124" s="39"/>
      <c r="AB124" s="39"/>
      <c r="AC124" s="39"/>
      <c r="AD124" s="39"/>
      <c r="AE124" s="39"/>
      <c r="AT124" s="18" t="s">
        <v>75</v>
      </c>
      <c r="AU124" s="18" t="s">
        <v>395</v>
      </c>
      <c r="BK124" s="215">
        <f>SUM(BK125:BK220)</f>
        <v>0</v>
      </c>
    </row>
    <row r="125" s="2" customFormat="1" ht="21.75" customHeight="1">
      <c r="A125" s="39"/>
      <c r="B125" s="40"/>
      <c r="C125" s="234" t="s">
        <v>84</v>
      </c>
      <c r="D125" s="234" t="s">
        <v>443</v>
      </c>
      <c r="E125" s="235" t="s">
        <v>1419</v>
      </c>
      <c r="F125" s="236" t="s">
        <v>1420</v>
      </c>
      <c r="G125" s="237" t="s">
        <v>1421</v>
      </c>
      <c r="H125" s="238">
        <v>5.0999999999999996</v>
      </c>
      <c r="I125" s="239"/>
      <c r="J125" s="240">
        <f>ROUND(I125*H125,2)</f>
        <v>0</v>
      </c>
      <c r="K125" s="236" t="s">
        <v>665</v>
      </c>
      <c r="L125" s="45"/>
      <c r="M125" s="241" t="s">
        <v>1</v>
      </c>
      <c r="N125" s="242" t="s">
        <v>41</v>
      </c>
      <c r="O125" s="92"/>
      <c r="P125" s="226">
        <f>O125*H125</f>
        <v>0</v>
      </c>
      <c r="Q125" s="226">
        <v>0</v>
      </c>
      <c r="R125" s="226">
        <f>Q125*H125</f>
        <v>0</v>
      </c>
      <c r="S125" s="226">
        <v>0</v>
      </c>
      <c r="T125" s="227">
        <f>S125*H125</f>
        <v>0</v>
      </c>
      <c r="U125" s="39"/>
      <c r="V125" s="39"/>
      <c r="W125" s="39"/>
      <c r="X125" s="39"/>
      <c r="Y125" s="39"/>
      <c r="Z125" s="39"/>
      <c r="AA125" s="39"/>
      <c r="AB125" s="39"/>
      <c r="AC125" s="39"/>
      <c r="AD125" s="39"/>
      <c r="AE125" s="39"/>
      <c r="AR125" s="228" t="s">
        <v>415</v>
      </c>
      <c r="AT125" s="228" t="s">
        <v>443</v>
      </c>
      <c r="AU125" s="228" t="s">
        <v>76</v>
      </c>
      <c r="AY125" s="18" t="s">
        <v>414</v>
      </c>
      <c r="BE125" s="229">
        <f>IF(N125="základní",J125,0)</f>
        <v>0</v>
      </c>
      <c r="BF125" s="229">
        <f>IF(N125="snížená",J125,0)</f>
        <v>0</v>
      </c>
      <c r="BG125" s="229">
        <f>IF(N125="zákl. přenesená",J125,0)</f>
        <v>0</v>
      </c>
      <c r="BH125" s="229">
        <f>IF(N125="sníž. přenesená",J125,0)</f>
        <v>0</v>
      </c>
      <c r="BI125" s="229">
        <f>IF(N125="nulová",J125,0)</f>
        <v>0</v>
      </c>
      <c r="BJ125" s="18" t="s">
        <v>84</v>
      </c>
      <c r="BK125" s="229">
        <f>ROUND(I125*H125,2)</f>
        <v>0</v>
      </c>
      <c r="BL125" s="18" t="s">
        <v>415</v>
      </c>
      <c r="BM125" s="228" t="s">
        <v>1552</v>
      </c>
    </row>
    <row r="126" s="2" customFormat="1">
      <c r="A126" s="39"/>
      <c r="B126" s="40"/>
      <c r="C126" s="41"/>
      <c r="D126" s="230" t="s">
        <v>417</v>
      </c>
      <c r="E126" s="41"/>
      <c r="F126" s="231" t="s">
        <v>1423</v>
      </c>
      <c r="G126" s="41"/>
      <c r="H126" s="41"/>
      <c r="I126" s="156"/>
      <c r="J126" s="41"/>
      <c r="K126" s="41"/>
      <c r="L126" s="45"/>
      <c r="M126" s="232"/>
      <c r="N126" s="233"/>
      <c r="O126" s="92"/>
      <c r="P126" s="92"/>
      <c r="Q126" s="92"/>
      <c r="R126" s="92"/>
      <c r="S126" s="92"/>
      <c r="T126" s="93"/>
      <c r="U126" s="39"/>
      <c r="V126" s="39"/>
      <c r="W126" s="39"/>
      <c r="X126" s="39"/>
      <c r="Y126" s="39"/>
      <c r="Z126" s="39"/>
      <c r="AA126" s="39"/>
      <c r="AB126" s="39"/>
      <c r="AC126" s="39"/>
      <c r="AD126" s="39"/>
      <c r="AE126" s="39"/>
      <c r="AT126" s="18" t="s">
        <v>417</v>
      </c>
      <c r="AU126" s="18" t="s">
        <v>76</v>
      </c>
    </row>
    <row r="127" s="15" customFormat="1">
      <c r="A127" s="15"/>
      <c r="B127" s="299"/>
      <c r="C127" s="300"/>
      <c r="D127" s="230" t="s">
        <v>758</v>
      </c>
      <c r="E127" s="301" t="s">
        <v>1</v>
      </c>
      <c r="F127" s="302" t="s">
        <v>1424</v>
      </c>
      <c r="G127" s="300"/>
      <c r="H127" s="301" t="s">
        <v>1</v>
      </c>
      <c r="I127" s="303"/>
      <c r="J127" s="300"/>
      <c r="K127" s="300"/>
      <c r="L127" s="304"/>
      <c r="M127" s="305"/>
      <c r="N127" s="306"/>
      <c r="O127" s="306"/>
      <c r="P127" s="306"/>
      <c r="Q127" s="306"/>
      <c r="R127" s="306"/>
      <c r="S127" s="306"/>
      <c r="T127" s="307"/>
      <c r="U127" s="15"/>
      <c r="V127" s="15"/>
      <c r="W127" s="15"/>
      <c r="X127" s="15"/>
      <c r="Y127" s="15"/>
      <c r="Z127" s="15"/>
      <c r="AA127" s="15"/>
      <c r="AB127" s="15"/>
      <c r="AC127" s="15"/>
      <c r="AD127" s="15"/>
      <c r="AE127" s="15"/>
      <c r="AT127" s="308" t="s">
        <v>758</v>
      </c>
      <c r="AU127" s="308" t="s">
        <v>76</v>
      </c>
      <c r="AV127" s="15" t="s">
        <v>84</v>
      </c>
      <c r="AW127" s="15" t="s">
        <v>33</v>
      </c>
      <c r="AX127" s="15" t="s">
        <v>76</v>
      </c>
      <c r="AY127" s="308" t="s">
        <v>414</v>
      </c>
    </row>
    <row r="128" s="13" customFormat="1">
      <c r="A128" s="13"/>
      <c r="B128" s="277"/>
      <c r="C128" s="278"/>
      <c r="D128" s="230" t="s">
        <v>758</v>
      </c>
      <c r="E128" s="279" t="s">
        <v>1</v>
      </c>
      <c r="F128" s="280" t="s">
        <v>1553</v>
      </c>
      <c r="G128" s="278"/>
      <c r="H128" s="281">
        <v>5.0999999999999996</v>
      </c>
      <c r="I128" s="282"/>
      <c r="J128" s="278"/>
      <c r="K128" s="278"/>
      <c r="L128" s="283"/>
      <c r="M128" s="284"/>
      <c r="N128" s="285"/>
      <c r="O128" s="285"/>
      <c r="P128" s="285"/>
      <c r="Q128" s="285"/>
      <c r="R128" s="285"/>
      <c r="S128" s="285"/>
      <c r="T128" s="286"/>
      <c r="U128" s="13"/>
      <c r="V128" s="13"/>
      <c r="W128" s="13"/>
      <c r="X128" s="13"/>
      <c r="Y128" s="13"/>
      <c r="Z128" s="13"/>
      <c r="AA128" s="13"/>
      <c r="AB128" s="13"/>
      <c r="AC128" s="13"/>
      <c r="AD128" s="13"/>
      <c r="AE128" s="13"/>
      <c r="AT128" s="287" t="s">
        <v>758</v>
      </c>
      <c r="AU128" s="287" t="s">
        <v>76</v>
      </c>
      <c r="AV128" s="13" t="s">
        <v>86</v>
      </c>
      <c r="AW128" s="13" t="s">
        <v>33</v>
      </c>
      <c r="AX128" s="13" t="s">
        <v>84</v>
      </c>
      <c r="AY128" s="287" t="s">
        <v>414</v>
      </c>
    </row>
    <row r="129" s="2" customFormat="1" ht="21.75" customHeight="1">
      <c r="A129" s="39"/>
      <c r="B129" s="40"/>
      <c r="C129" s="234" t="s">
        <v>86</v>
      </c>
      <c r="D129" s="234" t="s">
        <v>443</v>
      </c>
      <c r="E129" s="235" t="s">
        <v>1426</v>
      </c>
      <c r="F129" s="236" t="s">
        <v>1427</v>
      </c>
      <c r="G129" s="237" t="s">
        <v>509</v>
      </c>
      <c r="H129" s="238">
        <v>8397</v>
      </c>
      <c r="I129" s="239"/>
      <c r="J129" s="240">
        <f>ROUND(I129*H129,2)</f>
        <v>0</v>
      </c>
      <c r="K129" s="236" t="s">
        <v>665</v>
      </c>
      <c r="L129" s="45"/>
      <c r="M129" s="241" t="s">
        <v>1</v>
      </c>
      <c r="N129" s="242" t="s">
        <v>41</v>
      </c>
      <c r="O129" s="92"/>
      <c r="P129" s="226">
        <f>O129*H129</f>
        <v>0</v>
      </c>
      <c r="Q129" s="226">
        <v>0</v>
      </c>
      <c r="R129" s="226">
        <f>Q129*H129</f>
        <v>0</v>
      </c>
      <c r="S129" s="226">
        <v>0</v>
      </c>
      <c r="T129" s="227">
        <f>S129*H129</f>
        <v>0</v>
      </c>
      <c r="U129" s="39"/>
      <c r="V129" s="39"/>
      <c r="W129" s="39"/>
      <c r="X129" s="39"/>
      <c r="Y129" s="39"/>
      <c r="Z129" s="39"/>
      <c r="AA129" s="39"/>
      <c r="AB129" s="39"/>
      <c r="AC129" s="39"/>
      <c r="AD129" s="39"/>
      <c r="AE129" s="39"/>
      <c r="AR129" s="228" t="s">
        <v>415</v>
      </c>
      <c r="AT129" s="228" t="s">
        <v>443</v>
      </c>
      <c r="AU129" s="228" t="s">
        <v>76</v>
      </c>
      <c r="AY129" s="18" t="s">
        <v>414</v>
      </c>
      <c r="BE129" s="229">
        <f>IF(N129="základní",J129,0)</f>
        <v>0</v>
      </c>
      <c r="BF129" s="229">
        <f>IF(N129="snížená",J129,0)</f>
        <v>0</v>
      </c>
      <c r="BG129" s="229">
        <f>IF(N129="zákl. přenesená",J129,0)</f>
        <v>0</v>
      </c>
      <c r="BH129" s="229">
        <f>IF(N129="sníž. přenesená",J129,0)</f>
        <v>0</v>
      </c>
      <c r="BI129" s="229">
        <f>IF(N129="nulová",J129,0)</f>
        <v>0</v>
      </c>
      <c r="BJ129" s="18" t="s">
        <v>84</v>
      </c>
      <c r="BK129" s="229">
        <f>ROUND(I129*H129,2)</f>
        <v>0</v>
      </c>
      <c r="BL129" s="18" t="s">
        <v>415</v>
      </c>
      <c r="BM129" s="228" t="s">
        <v>1554</v>
      </c>
    </row>
    <row r="130" s="2" customFormat="1">
      <c r="A130" s="39"/>
      <c r="B130" s="40"/>
      <c r="C130" s="41"/>
      <c r="D130" s="230" t="s">
        <v>417</v>
      </c>
      <c r="E130" s="41"/>
      <c r="F130" s="231" t="s">
        <v>1429</v>
      </c>
      <c r="G130" s="41"/>
      <c r="H130" s="41"/>
      <c r="I130" s="156"/>
      <c r="J130" s="41"/>
      <c r="K130" s="41"/>
      <c r="L130" s="45"/>
      <c r="M130" s="232"/>
      <c r="N130" s="233"/>
      <c r="O130" s="92"/>
      <c r="P130" s="92"/>
      <c r="Q130" s="92"/>
      <c r="R130" s="92"/>
      <c r="S130" s="92"/>
      <c r="T130" s="93"/>
      <c r="U130" s="39"/>
      <c r="V130" s="39"/>
      <c r="W130" s="39"/>
      <c r="X130" s="39"/>
      <c r="Y130" s="39"/>
      <c r="Z130" s="39"/>
      <c r="AA130" s="39"/>
      <c r="AB130" s="39"/>
      <c r="AC130" s="39"/>
      <c r="AD130" s="39"/>
      <c r="AE130" s="39"/>
      <c r="AT130" s="18" t="s">
        <v>417</v>
      </c>
      <c r="AU130" s="18" t="s">
        <v>76</v>
      </c>
    </row>
    <row r="131" s="2" customFormat="1" ht="21.75" customHeight="1">
      <c r="A131" s="39"/>
      <c r="B131" s="40"/>
      <c r="C131" s="234" t="s">
        <v>114</v>
      </c>
      <c r="D131" s="234" t="s">
        <v>443</v>
      </c>
      <c r="E131" s="235" t="s">
        <v>1430</v>
      </c>
      <c r="F131" s="236" t="s">
        <v>1431</v>
      </c>
      <c r="G131" s="237" t="s">
        <v>531</v>
      </c>
      <c r="H131" s="238">
        <v>10170</v>
      </c>
      <c r="I131" s="239"/>
      <c r="J131" s="240">
        <f>ROUND(I131*H131,2)</f>
        <v>0</v>
      </c>
      <c r="K131" s="236" t="s">
        <v>665</v>
      </c>
      <c r="L131" s="45"/>
      <c r="M131" s="241" t="s">
        <v>1</v>
      </c>
      <c r="N131" s="242" t="s">
        <v>41</v>
      </c>
      <c r="O131" s="92"/>
      <c r="P131" s="226">
        <f>O131*H131</f>
        <v>0</v>
      </c>
      <c r="Q131" s="226">
        <v>0</v>
      </c>
      <c r="R131" s="226">
        <f>Q131*H131</f>
        <v>0</v>
      </c>
      <c r="S131" s="226">
        <v>0</v>
      </c>
      <c r="T131" s="227">
        <f>S131*H131</f>
        <v>0</v>
      </c>
      <c r="U131" s="39"/>
      <c r="V131" s="39"/>
      <c r="W131" s="39"/>
      <c r="X131" s="39"/>
      <c r="Y131" s="39"/>
      <c r="Z131" s="39"/>
      <c r="AA131" s="39"/>
      <c r="AB131" s="39"/>
      <c r="AC131" s="39"/>
      <c r="AD131" s="39"/>
      <c r="AE131" s="39"/>
      <c r="AR131" s="228" t="s">
        <v>415</v>
      </c>
      <c r="AT131" s="228" t="s">
        <v>443</v>
      </c>
      <c r="AU131" s="228" t="s">
        <v>76</v>
      </c>
      <c r="AY131" s="18" t="s">
        <v>414</v>
      </c>
      <c r="BE131" s="229">
        <f>IF(N131="základní",J131,0)</f>
        <v>0</v>
      </c>
      <c r="BF131" s="229">
        <f>IF(N131="snížená",J131,0)</f>
        <v>0</v>
      </c>
      <c r="BG131" s="229">
        <f>IF(N131="zákl. přenesená",J131,0)</f>
        <v>0</v>
      </c>
      <c r="BH131" s="229">
        <f>IF(N131="sníž. přenesená",J131,0)</f>
        <v>0</v>
      </c>
      <c r="BI131" s="229">
        <f>IF(N131="nulová",J131,0)</f>
        <v>0</v>
      </c>
      <c r="BJ131" s="18" t="s">
        <v>84</v>
      </c>
      <c r="BK131" s="229">
        <f>ROUND(I131*H131,2)</f>
        <v>0</v>
      </c>
      <c r="BL131" s="18" t="s">
        <v>415</v>
      </c>
      <c r="BM131" s="228" t="s">
        <v>1555</v>
      </c>
    </row>
    <row r="132" s="2" customFormat="1">
      <c r="A132" s="39"/>
      <c r="B132" s="40"/>
      <c r="C132" s="41"/>
      <c r="D132" s="230" t="s">
        <v>417</v>
      </c>
      <c r="E132" s="41"/>
      <c r="F132" s="231" t="s">
        <v>1433</v>
      </c>
      <c r="G132" s="41"/>
      <c r="H132" s="41"/>
      <c r="I132" s="156"/>
      <c r="J132" s="41"/>
      <c r="K132" s="41"/>
      <c r="L132" s="45"/>
      <c r="M132" s="232"/>
      <c r="N132" s="233"/>
      <c r="O132" s="92"/>
      <c r="P132" s="92"/>
      <c r="Q132" s="92"/>
      <c r="R132" s="92"/>
      <c r="S132" s="92"/>
      <c r="T132" s="93"/>
      <c r="U132" s="39"/>
      <c r="V132" s="39"/>
      <c r="W132" s="39"/>
      <c r="X132" s="39"/>
      <c r="Y132" s="39"/>
      <c r="Z132" s="39"/>
      <c r="AA132" s="39"/>
      <c r="AB132" s="39"/>
      <c r="AC132" s="39"/>
      <c r="AD132" s="39"/>
      <c r="AE132" s="39"/>
      <c r="AT132" s="18" t="s">
        <v>417</v>
      </c>
      <c r="AU132" s="18" t="s">
        <v>76</v>
      </c>
    </row>
    <row r="133" s="2" customFormat="1" ht="21.75" customHeight="1">
      <c r="A133" s="39"/>
      <c r="B133" s="40"/>
      <c r="C133" s="234" t="s">
        <v>415</v>
      </c>
      <c r="D133" s="234" t="s">
        <v>443</v>
      </c>
      <c r="E133" s="235" t="s">
        <v>1434</v>
      </c>
      <c r="F133" s="236" t="s">
        <v>1435</v>
      </c>
      <c r="G133" s="237" t="s">
        <v>531</v>
      </c>
      <c r="H133" s="238">
        <v>56</v>
      </c>
      <c r="I133" s="239"/>
      <c r="J133" s="240">
        <f>ROUND(I133*H133,2)</f>
        <v>0</v>
      </c>
      <c r="K133" s="236" t="s">
        <v>665</v>
      </c>
      <c r="L133" s="45"/>
      <c r="M133" s="241" t="s">
        <v>1</v>
      </c>
      <c r="N133" s="242" t="s">
        <v>41</v>
      </c>
      <c r="O133" s="92"/>
      <c r="P133" s="226">
        <f>O133*H133</f>
        <v>0</v>
      </c>
      <c r="Q133" s="226">
        <v>0</v>
      </c>
      <c r="R133" s="226">
        <f>Q133*H133</f>
        <v>0</v>
      </c>
      <c r="S133" s="226">
        <v>0</v>
      </c>
      <c r="T133" s="227">
        <f>S133*H133</f>
        <v>0</v>
      </c>
      <c r="U133" s="39"/>
      <c r="V133" s="39"/>
      <c r="W133" s="39"/>
      <c r="X133" s="39"/>
      <c r="Y133" s="39"/>
      <c r="Z133" s="39"/>
      <c r="AA133" s="39"/>
      <c r="AB133" s="39"/>
      <c r="AC133" s="39"/>
      <c r="AD133" s="39"/>
      <c r="AE133" s="39"/>
      <c r="AR133" s="228" t="s">
        <v>415</v>
      </c>
      <c r="AT133" s="228" t="s">
        <v>443</v>
      </c>
      <c r="AU133" s="228" t="s">
        <v>76</v>
      </c>
      <c r="AY133" s="18" t="s">
        <v>414</v>
      </c>
      <c r="BE133" s="229">
        <f>IF(N133="základní",J133,0)</f>
        <v>0</v>
      </c>
      <c r="BF133" s="229">
        <f>IF(N133="snížená",J133,0)</f>
        <v>0</v>
      </c>
      <c r="BG133" s="229">
        <f>IF(N133="zákl. přenesená",J133,0)</f>
        <v>0</v>
      </c>
      <c r="BH133" s="229">
        <f>IF(N133="sníž. přenesená",J133,0)</f>
        <v>0</v>
      </c>
      <c r="BI133" s="229">
        <f>IF(N133="nulová",J133,0)</f>
        <v>0</v>
      </c>
      <c r="BJ133" s="18" t="s">
        <v>84</v>
      </c>
      <c r="BK133" s="229">
        <f>ROUND(I133*H133,2)</f>
        <v>0</v>
      </c>
      <c r="BL133" s="18" t="s">
        <v>415</v>
      </c>
      <c r="BM133" s="228" t="s">
        <v>1556</v>
      </c>
    </row>
    <row r="134" s="2" customFormat="1">
      <c r="A134" s="39"/>
      <c r="B134" s="40"/>
      <c r="C134" s="41"/>
      <c r="D134" s="230" t="s">
        <v>417</v>
      </c>
      <c r="E134" s="41"/>
      <c r="F134" s="231" t="s">
        <v>1437</v>
      </c>
      <c r="G134" s="41"/>
      <c r="H134" s="41"/>
      <c r="I134" s="156"/>
      <c r="J134" s="41"/>
      <c r="K134" s="41"/>
      <c r="L134" s="45"/>
      <c r="M134" s="232"/>
      <c r="N134" s="233"/>
      <c r="O134" s="92"/>
      <c r="P134" s="92"/>
      <c r="Q134" s="92"/>
      <c r="R134" s="92"/>
      <c r="S134" s="92"/>
      <c r="T134" s="93"/>
      <c r="U134" s="39"/>
      <c r="V134" s="39"/>
      <c r="W134" s="39"/>
      <c r="X134" s="39"/>
      <c r="Y134" s="39"/>
      <c r="Z134" s="39"/>
      <c r="AA134" s="39"/>
      <c r="AB134" s="39"/>
      <c r="AC134" s="39"/>
      <c r="AD134" s="39"/>
      <c r="AE134" s="39"/>
      <c r="AT134" s="18" t="s">
        <v>417</v>
      </c>
      <c r="AU134" s="18" t="s">
        <v>76</v>
      </c>
    </row>
    <row r="135" s="13" customFormat="1">
      <c r="A135" s="13"/>
      <c r="B135" s="277"/>
      <c r="C135" s="278"/>
      <c r="D135" s="230" t="s">
        <v>758</v>
      </c>
      <c r="E135" s="279" t="s">
        <v>1</v>
      </c>
      <c r="F135" s="280" t="s">
        <v>1438</v>
      </c>
      <c r="G135" s="278"/>
      <c r="H135" s="281">
        <v>56</v>
      </c>
      <c r="I135" s="282"/>
      <c r="J135" s="278"/>
      <c r="K135" s="278"/>
      <c r="L135" s="283"/>
      <c r="M135" s="284"/>
      <c r="N135" s="285"/>
      <c r="O135" s="285"/>
      <c r="P135" s="285"/>
      <c r="Q135" s="285"/>
      <c r="R135" s="285"/>
      <c r="S135" s="285"/>
      <c r="T135" s="286"/>
      <c r="U135" s="13"/>
      <c r="V135" s="13"/>
      <c r="W135" s="13"/>
      <c r="X135" s="13"/>
      <c r="Y135" s="13"/>
      <c r="Z135" s="13"/>
      <c r="AA135" s="13"/>
      <c r="AB135" s="13"/>
      <c r="AC135" s="13"/>
      <c r="AD135" s="13"/>
      <c r="AE135" s="13"/>
      <c r="AT135" s="287" t="s">
        <v>758</v>
      </c>
      <c r="AU135" s="287" t="s">
        <v>76</v>
      </c>
      <c r="AV135" s="13" t="s">
        <v>86</v>
      </c>
      <c r="AW135" s="13" t="s">
        <v>33</v>
      </c>
      <c r="AX135" s="13" t="s">
        <v>84</v>
      </c>
      <c r="AY135" s="287" t="s">
        <v>414</v>
      </c>
    </row>
    <row r="136" s="2" customFormat="1" ht="21.75" customHeight="1">
      <c r="A136" s="39"/>
      <c r="B136" s="40"/>
      <c r="C136" s="216" t="s">
        <v>427</v>
      </c>
      <c r="D136" s="216" t="s">
        <v>409</v>
      </c>
      <c r="E136" s="217" t="s">
        <v>1439</v>
      </c>
      <c r="F136" s="218" t="s">
        <v>1440</v>
      </c>
      <c r="G136" s="219" t="s">
        <v>509</v>
      </c>
      <c r="H136" s="220">
        <v>16</v>
      </c>
      <c r="I136" s="221"/>
      <c r="J136" s="222">
        <f>ROUND(I136*H136,2)</f>
        <v>0</v>
      </c>
      <c r="K136" s="218" t="s">
        <v>665</v>
      </c>
      <c r="L136" s="223"/>
      <c r="M136" s="224" t="s">
        <v>1</v>
      </c>
      <c r="N136" s="225" t="s">
        <v>41</v>
      </c>
      <c r="O136" s="92"/>
      <c r="P136" s="226">
        <f>O136*H136</f>
        <v>0</v>
      </c>
      <c r="Q136" s="226">
        <v>0.25081999999999999</v>
      </c>
      <c r="R136" s="226">
        <f>Q136*H136</f>
        <v>4.0131199999999998</v>
      </c>
      <c r="S136" s="226">
        <v>0</v>
      </c>
      <c r="T136" s="227">
        <f>S136*H136</f>
        <v>0</v>
      </c>
      <c r="U136" s="39"/>
      <c r="V136" s="39"/>
      <c r="W136" s="39"/>
      <c r="X136" s="39"/>
      <c r="Y136" s="39"/>
      <c r="Z136" s="39"/>
      <c r="AA136" s="39"/>
      <c r="AB136" s="39"/>
      <c r="AC136" s="39"/>
      <c r="AD136" s="39"/>
      <c r="AE136" s="39"/>
      <c r="AR136" s="228" t="s">
        <v>413</v>
      </c>
      <c r="AT136" s="228" t="s">
        <v>409</v>
      </c>
      <c r="AU136" s="228" t="s">
        <v>76</v>
      </c>
      <c r="AY136" s="18" t="s">
        <v>414</v>
      </c>
      <c r="BE136" s="229">
        <f>IF(N136="základní",J136,0)</f>
        <v>0</v>
      </c>
      <c r="BF136" s="229">
        <f>IF(N136="snížená",J136,0)</f>
        <v>0</v>
      </c>
      <c r="BG136" s="229">
        <f>IF(N136="zákl. přenesená",J136,0)</f>
        <v>0</v>
      </c>
      <c r="BH136" s="229">
        <f>IF(N136="sníž. přenesená",J136,0)</f>
        <v>0</v>
      </c>
      <c r="BI136" s="229">
        <f>IF(N136="nulová",J136,0)</f>
        <v>0</v>
      </c>
      <c r="BJ136" s="18" t="s">
        <v>84</v>
      </c>
      <c r="BK136" s="229">
        <f>ROUND(I136*H136,2)</f>
        <v>0</v>
      </c>
      <c r="BL136" s="18" t="s">
        <v>415</v>
      </c>
      <c r="BM136" s="228" t="s">
        <v>1557</v>
      </c>
    </row>
    <row r="137" s="2" customFormat="1">
      <c r="A137" s="39"/>
      <c r="B137" s="40"/>
      <c r="C137" s="41"/>
      <c r="D137" s="230" t="s">
        <v>417</v>
      </c>
      <c r="E137" s="41"/>
      <c r="F137" s="231" t="s">
        <v>1440</v>
      </c>
      <c r="G137" s="41"/>
      <c r="H137" s="41"/>
      <c r="I137" s="156"/>
      <c r="J137" s="41"/>
      <c r="K137" s="41"/>
      <c r="L137" s="45"/>
      <c r="M137" s="232"/>
      <c r="N137" s="233"/>
      <c r="O137" s="92"/>
      <c r="P137" s="92"/>
      <c r="Q137" s="92"/>
      <c r="R137" s="92"/>
      <c r="S137" s="92"/>
      <c r="T137" s="93"/>
      <c r="U137" s="39"/>
      <c r="V137" s="39"/>
      <c r="W137" s="39"/>
      <c r="X137" s="39"/>
      <c r="Y137" s="39"/>
      <c r="Z137" s="39"/>
      <c r="AA137" s="39"/>
      <c r="AB137" s="39"/>
      <c r="AC137" s="39"/>
      <c r="AD137" s="39"/>
      <c r="AE137" s="39"/>
      <c r="AT137" s="18" t="s">
        <v>417</v>
      </c>
      <c r="AU137" s="18" t="s">
        <v>76</v>
      </c>
    </row>
    <row r="138" s="2" customFormat="1" ht="21.75" customHeight="1">
      <c r="A138" s="39"/>
      <c r="B138" s="40"/>
      <c r="C138" s="234" t="s">
        <v>908</v>
      </c>
      <c r="D138" s="234" t="s">
        <v>443</v>
      </c>
      <c r="E138" s="235" t="s">
        <v>1442</v>
      </c>
      <c r="F138" s="236" t="s">
        <v>1443</v>
      </c>
      <c r="G138" s="237" t="s">
        <v>509</v>
      </c>
      <c r="H138" s="238">
        <v>28</v>
      </c>
      <c r="I138" s="239"/>
      <c r="J138" s="240">
        <f>ROUND(I138*H138,2)</f>
        <v>0</v>
      </c>
      <c r="K138" s="236" t="s">
        <v>665</v>
      </c>
      <c r="L138" s="45"/>
      <c r="M138" s="241" t="s">
        <v>1</v>
      </c>
      <c r="N138" s="242" t="s">
        <v>41</v>
      </c>
      <c r="O138" s="92"/>
      <c r="P138" s="226">
        <f>O138*H138</f>
        <v>0</v>
      </c>
      <c r="Q138" s="226">
        <v>0</v>
      </c>
      <c r="R138" s="226">
        <f>Q138*H138</f>
        <v>0</v>
      </c>
      <c r="S138" s="226">
        <v>0</v>
      </c>
      <c r="T138" s="227">
        <f>S138*H138</f>
        <v>0</v>
      </c>
      <c r="U138" s="39"/>
      <c r="V138" s="39"/>
      <c r="W138" s="39"/>
      <c r="X138" s="39"/>
      <c r="Y138" s="39"/>
      <c r="Z138" s="39"/>
      <c r="AA138" s="39"/>
      <c r="AB138" s="39"/>
      <c r="AC138" s="39"/>
      <c r="AD138" s="39"/>
      <c r="AE138" s="39"/>
      <c r="AR138" s="228" t="s">
        <v>415</v>
      </c>
      <c r="AT138" s="228" t="s">
        <v>443</v>
      </c>
      <c r="AU138" s="228" t="s">
        <v>76</v>
      </c>
      <c r="AY138" s="18" t="s">
        <v>414</v>
      </c>
      <c r="BE138" s="229">
        <f>IF(N138="základní",J138,0)</f>
        <v>0</v>
      </c>
      <c r="BF138" s="229">
        <f>IF(N138="snížená",J138,0)</f>
        <v>0</v>
      </c>
      <c r="BG138" s="229">
        <f>IF(N138="zákl. přenesená",J138,0)</f>
        <v>0</v>
      </c>
      <c r="BH138" s="229">
        <f>IF(N138="sníž. přenesená",J138,0)</f>
        <v>0</v>
      </c>
      <c r="BI138" s="229">
        <f>IF(N138="nulová",J138,0)</f>
        <v>0</v>
      </c>
      <c r="BJ138" s="18" t="s">
        <v>84</v>
      </c>
      <c r="BK138" s="229">
        <f>ROUND(I138*H138,2)</f>
        <v>0</v>
      </c>
      <c r="BL138" s="18" t="s">
        <v>415</v>
      </c>
      <c r="BM138" s="228" t="s">
        <v>1558</v>
      </c>
    </row>
    <row r="139" s="2" customFormat="1">
      <c r="A139" s="39"/>
      <c r="B139" s="40"/>
      <c r="C139" s="41"/>
      <c r="D139" s="230" t="s">
        <v>417</v>
      </c>
      <c r="E139" s="41"/>
      <c r="F139" s="231" t="s">
        <v>1445</v>
      </c>
      <c r="G139" s="41"/>
      <c r="H139" s="41"/>
      <c r="I139" s="156"/>
      <c r="J139" s="41"/>
      <c r="K139" s="41"/>
      <c r="L139" s="45"/>
      <c r="M139" s="232"/>
      <c r="N139" s="233"/>
      <c r="O139" s="92"/>
      <c r="P139" s="92"/>
      <c r="Q139" s="92"/>
      <c r="R139" s="92"/>
      <c r="S139" s="92"/>
      <c r="T139" s="93"/>
      <c r="U139" s="39"/>
      <c r="V139" s="39"/>
      <c r="W139" s="39"/>
      <c r="X139" s="39"/>
      <c r="Y139" s="39"/>
      <c r="Z139" s="39"/>
      <c r="AA139" s="39"/>
      <c r="AB139" s="39"/>
      <c r="AC139" s="39"/>
      <c r="AD139" s="39"/>
      <c r="AE139" s="39"/>
      <c r="AT139" s="18" t="s">
        <v>417</v>
      </c>
      <c r="AU139" s="18" t="s">
        <v>76</v>
      </c>
    </row>
    <row r="140" s="2" customFormat="1" ht="21.75" customHeight="1">
      <c r="A140" s="39"/>
      <c r="B140" s="40"/>
      <c r="C140" s="234" t="s">
        <v>431</v>
      </c>
      <c r="D140" s="234" t="s">
        <v>443</v>
      </c>
      <c r="E140" s="235" t="s">
        <v>1446</v>
      </c>
      <c r="F140" s="236" t="s">
        <v>1447</v>
      </c>
      <c r="G140" s="237" t="s">
        <v>509</v>
      </c>
      <c r="H140" s="238">
        <v>20</v>
      </c>
      <c r="I140" s="239"/>
      <c r="J140" s="240">
        <f>ROUND(I140*H140,2)</f>
        <v>0</v>
      </c>
      <c r="K140" s="236" t="s">
        <v>665</v>
      </c>
      <c r="L140" s="45"/>
      <c r="M140" s="241" t="s">
        <v>1</v>
      </c>
      <c r="N140" s="242" t="s">
        <v>41</v>
      </c>
      <c r="O140" s="92"/>
      <c r="P140" s="226">
        <f>O140*H140</f>
        <v>0</v>
      </c>
      <c r="Q140" s="226">
        <v>0</v>
      </c>
      <c r="R140" s="226">
        <f>Q140*H140</f>
        <v>0</v>
      </c>
      <c r="S140" s="226">
        <v>0</v>
      </c>
      <c r="T140" s="227">
        <f>S140*H140</f>
        <v>0</v>
      </c>
      <c r="U140" s="39"/>
      <c r="V140" s="39"/>
      <c r="W140" s="39"/>
      <c r="X140" s="39"/>
      <c r="Y140" s="39"/>
      <c r="Z140" s="39"/>
      <c r="AA140" s="39"/>
      <c r="AB140" s="39"/>
      <c r="AC140" s="39"/>
      <c r="AD140" s="39"/>
      <c r="AE140" s="39"/>
      <c r="AR140" s="228" t="s">
        <v>415</v>
      </c>
      <c r="AT140" s="228" t="s">
        <v>443</v>
      </c>
      <c r="AU140" s="228" t="s">
        <v>76</v>
      </c>
      <c r="AY140" s="18" t="s">
        <v>414</v>
      </c>
      <c r="BE140" s="229">
        <f>IF(N140="základní",J140,0)</f>
        <v>0</v>
      </c>
      <c r="BF140" s="229">
        <f>IF(N140="snížená",J140,0)</f>
        <v>0</v>
      </c>
      <c r="BG140" s="229">
        <f>IF(N140="zákl. přenesená",J140,0)</f>
        <v>0</v>
      </c>
      <c r="BH140" s="229">
        <f>IF(N140="sníž. přenesená",J140,0)</f>
        <v>0</v>
      </c>
      <c r="BI140" s="229">
        <f>IF(N140="nulová",J140,0)</f>
        <v>0</v>
      </c>
      <c r="BJ140" s="18" t="s">
        <v>84</v>
      </c>
      <c r="BK140" s="229">
        <f>ROUND(I140*H140,2)</f>
        <v>0</v>
      </c>
      <c r="BL140" s="18" t="s">
        <v>415</v>
      </c>
      <c r="BM140" s="228" t="s">
        <v>1559</v>
      </c>
    </row>
    <row r="141" s="2" customFormat="1">
      <c r="A141" s="39"/>
      <c r="B141" s="40"/>
      <c r="C141" s="41"/>
      <c r="D141" s="230" t="s">
        <v>417</v>
      </c>
      <c r="E141" s="41"/>
      <c r="F141" s="231" t="s">
        <v>1449</v>
      </c>
      <c r="G141" s="41"/>
      <c r="H141" s="41"/>
      <c r="I141" s="156"/>
      <c r="J141" s="41"/>
      <c r="K141" s="41"/>
      <c r="L141" s="45"/>
      <c r="M141" s="232"/>
      <c r="N141" s="233"/>
      <c r="O141" s="92"/>
      <c r="P141" s="92"/>
      <c r="Q141" s="92"/>
      <c r="R141" s="92"/>
      <c r="S141" s="92"/>
      <c r="T141" s="93"/>
      <c r="U141" s="39"/>
      <c r="V141" s="39"/>
      <c r="W141" s="39"/>
      <c r="X141" s="39"/>
      <c r="Y141" s="39"/>
      <c r="Z141" s="39"/>
      <c r="AA141" s="39"/>
      <c r="AB141" s="39"/>
      <c r="AC141" s="39"/>
      <c r="AD141" s="39"/>
      <c r="AE141" s="39"/>
      <c r="AT141" s="18" t="s">
        <v>417</v>
      </c>
      <c r="AU141" s="18" t="s">
        <v>76</v>
      </c>
    </row>
    <row r="142" s="2" customFormat="1" ht="21.75" customHeight="1">
      <c r="A142" s="39"/>
      <c r="B142" s="40"/>
      <c r="C142" s="234" t="s">
        <v>435</v>
      </c>
      <c r="D142" s="234" t="s">
        <v>443</v>
      </c>
      <c r="E142" s="235" t="s">
        <v>1450</v>
      </c>
      <c r="F142" s="236" t="s">
        <v>1451</v>
      </c>
      <c r="G142" s="237" t="s">
        <v>509</v>
      </c>
      <c r="H142" s="238">
        <v>100</v>
      </c>
      <c r="I142" s="239"/>
      <c r="J142" s="240">
        <f>ROUND(I142*H142,2)</f>
        <v>0</v>
      </c>
      <c r="K142" s="236" t="s">
        <v>665</v>
      </c>
      <c r="L142" s="45"/>
      <c r="M142" s="241" t="s">
        <v>1</v>
      </c>
      <c r="N142" s="242" t="s">
        <v>41</v>
      </c>
      <c r="O142" s="92"/>
      <c r="P142" s="226">
        <f>O142*H142</f>
        <v>0</v>
      </c>
      <c r="Q142" s="226">
        <v>0</v>
      </c>
      <c r="R142" s="226">
        <f>Q142*H142</f>
        <v>0</v>
      </c>
      <c r="S142" s="226">
        <v>0</v>
      </c>
      <c r="T142" s="227">
        <f>S142*H142</f>
        <v>0</v>
      </c>
      <c r="U142" s="39"/>
      <c r="V142" s="39"/>
      <c r="W142" s="39"/>
      <c r="X142" s="39"/>
      <c r="Y142" s="39"/>
      <c r="Z142" s="39"/>
      <c r="AA142" s="39"/>
      <c r="AB142" s="39"/>
      <c r="AC142" s="39"/>
      <c r="AD142" s="39"/>
      <c r="AE142" s="39"/>
      <c r="AR142" s="228" t="s">
        <v>415</v>
      </c>
      <c r="AT142" s="228" t="s">
        <v>443</v>
      </c>
      <c r="AU142" s="228" t="s">
        <v>76</v>
      </c>
      <c r="AY142" s="18" t="s">
        <v>414</v>
      </c>
      <c r="BE142" s="229">
        <f>IF(N142="základní",J142,0)</f>
        <v>0</v>
      </c>
      <c r="BF142" s="229">
        <f>IF(N142="snížená",J142,0)</f>
        <v>0</v>
      </c>
      <c r="BG142" s="229">
        <f>IF(N142="zákl. přenesená",J142,0)</f>
        <v>0</v>
      </c>
      <c r="BH142" s="229">
        <f>IF(N142="sníž. přenesená",J142,0)</f>
        <v>0</v>
      </c>
      <c r="BI142" s="229">
        <f>IF(N142="nulová",J142,0)</f>
        <v>0</v>
      </c>
      <c r="BJ142" s="18" t="s">
        <v>84</v>
      </c>
      <c r="BK142" s="229">
        <f>ROUND(I142*H142,2)</f>
        <v>0</v>
      </c>
      <c r="BL142" s="18" t="s">
        <v>415</v>
      </c>
      <c r="BM142" s="228" t="s">
        <v>1560</v>
      </c>
    </row>
    <row r="143" s="2" customFormat="1">
      <c r="A143" s="39"/>
      <c r="B143" s="40"/>
      <c r="C143" s="41"/>
      <c r="D143" s="230" t="s">
        <v>417</v>
      </c>
      <c r="E143" s="41"/>
      <c r="F143" s="231" t="s">
        <v>1453</v>
      </c>
      <c r="G143" s="41"/>
      <c r="H143" s="41"/>
      <c r="I143" s="156"/>
      <c r="J143" s="41"/>
      <c r="K143" s="41"/>
      <c r="L143" s="45"/>
      <c r="M143" s="232"/>
      <c r="N143" s="233"/>
      <c r="O143" s="92"/>
      <c r="P143" s="92"/>
      <c r="Q143" s="92"/>
      <c r="R143" s="92"/>
      <c r="S143" s="92"/>
      <c r="T143" s="93"/>
      <c r="U143" s="39"/>
      <c r="V143" s="39"/>
      <c r="W143" s="39"/>
      <c r="X143" s="39"/>
      <c r="Y143" s="39"/>
      <c r="Z143" s="39"/>
      <c r="AA143" s="39"/>
      <c r="AB143" s="39"/>
      <c r="AC143" s="39"/>
      <c r="AD143" s="39"/>
      <c r="AE143" s="39"/>
      <c r="AT143" s="18" t="s">
        <v>417</v>
      </c>
      <c r="AU143" s="18" t="s">
        <v>76</v>
      </c>
    </row>
    <row r="144" s="2" customFormat="1" ht="21.75" customHeight="1">
      <c r="A144" s="39"/>
      <c r="B144" s="40"/>
      <c r="C144" s="234" t="s">
        <v>413</v>
      </c>
      <c r="D144" s="234" t="s">
        <v>443</v>
      </c>
      <c r="E144" s="235" t="s">
        <v>1454</v>
      </c>
      <c r="F144" s="236" t="s">
        <v>1455</v>
      </c>
      <c r="G144" s="237" t="s">
        <v>1456</v>
      </c>
      <c r="H144" s="238">
        <v>116</v>
      </c>
      <c r="I144" s="239"/>
      <c r="J144" s="240">
        <f>ROUND(I144*H144,2)</f>
        <v>0</v>
      </c>
      <c r="K144" s="236" t="s">
        <v>665</v>
      </c>
      <c r="L144" s="45"/>
      <c r="M144" s="241" t="s">
        <v>1</v>
      </c>
      <c r="N144" s="242" t="s">
        <v>41</v>
      </c>
      <c r="O144" s="92"/>
      <c r="P144" s="226">
        <f>O144*H144</f>
        <v>0</v>
      </c>
      <c r="Q144" s="226">
        <v>0</v>
      </c>
      <c r="R144" s="226">
        <f>Q144*H144</f>
        <v>0</v>
      </c>
      <c r="S144" s="226">
        <v>0</v>
      </c>
      <c r="T144" s="227">
        <f>S144*H144</f>
        <v>0</v>
      </c>
      <c r="U144" s="39"/>
      <c r="V144" s="39"/>
      <c r="W144" s="39"/>
      <c r="X144" s="39"/>
      <c r="Y144" s="39"/>
      <c r="Z144" s="39"/>
      <c r="AA144" s="39"/>
      <c r="AB144" s="39"/>
      <c r="AC144" s="39"/>
      <c r="AD144" s="39"/>
      <c r="AE144" s="39"/>
      <c r="AR144" s="228" t="s">
        <v>415</v>
      </c>
      <c r="AT144" s="228" t="s">
        <v>443</v>
      </c>
      <c r="AU144" s="228" t="s">
        <v>76</v>
      </c>
      <c r="AY144" s="18" t="s">
        <v>414</v>
      </c>
      <c r="BE144" s="229">
        <f>IF(N144="základní",J144,0)</f>
        <v>0</v>
      </c>
      <c r="BF144" s="229">
        <f>IF(N144="snížená",J144,0)</f>
        <v>0</v>
      </c>
      <c r="BG144" s="229">
        <f>IF(N144="zákl. přenesená",J144,0)</f>
        <v>0</v>
      </c>
      <c r="BH144" s="229">
        <f>IF(N144="sníž. přenesená",J144,0)</f>
        <v>0</v>
      </c>
      <c r="BI144" s="229">
        <f>IF(N144="nulová",J144,0)</f>
        <v>0</v>
      </c>
      <c r="BJ144" s="18" t="s">
        <v>84</v>
      </c>
      <c r="BK144" s="229">
        <f>ROUND(I144*H144,2)</f>
        <v>0</v>
      </c>
      <c r="BL144" s="18" t="s">
        <v>415</v>
      </c>
      <c r="BM144" s="228" t="s">
        <v>1561</v>
      </c>
    </row>
    <row r="145" s="2" customFormat="1">
      <c r="A145" s="39"/>
      <c r="B145" s="40"/>
      <c r="C145" s="41"/>
      <c r="D145" s="230" t="s">
        <v>417</v>
      </c>
      <c r="E145" s="41"/>
      <c r="F145" s="231" t="s">
        <v>1458</v>
      </c>
      <c r="G145" s="41"/>
      <c r="H145" s="41"/>
      <c r="I145" s="156"/>
      <c r="J145" s="41"/>
      <c r="K145" s="41"/>
      <c r="L145" s="45"/>
      <c r="M145" s="232"/>
      <c r="N145" s="233"/>
      <c r="O145" s="92"/>
      <c r="P145" s="92"/>
      <c r="Q145" s="92"/>
      <c r="R145" s="92"/>
      <c r="S145" s="92"/>
      <c r="T145" s="93"/>
      <c r="U145" s="39"/>
      <c r="V145" s="39"/>
      <c r="W145" s="39"/>
      <c r="X145" s="39"/>
      <c r="Y145" s="39"/>
      <c r="Z145" s="39"/>
      <c r="AA145" s="39"/>
      <c r="AB145" s="39"/>
      <c r="AC145" s="39"/>
      <c r="AD145" s="39"/>
      <c r="AE145" s="39"/>
      <c r="AT145" s="18" t="s">
        <v>417</v>
      </c>
      <c r="AU145" s="18" t="s">
        <v>76</v>
      </c>
    </row>
    <row r="146" s="2" customFormat="1" ht="21.75" customHeight="1">
      <c r="A146" s="39"/>
      <c r="B146" s="40"/>
      <c r="C146" s="234" t="s">
        <v>442</v>
      </c>
      <c r="D146" s="234" t="s">
        <v>443</v>
      </c>
      <c r="E146" s="235" t="s">
        <v>1459</v>
      </c>
      <c r="F146" s="236" t="s">
        <v>1460</v>
      </c>
      <c r="G146" s="237" t="s">
        <v>1456</v>
      </c>
      <c r="H146" s="238">
        <v>26</v>
      </c>
      <c r="I146" s="239"/>
      <c r="J146" s="240">
        <f>ROUND(I146*H146,2)</f>
        <v>0</v>
      </c>
      <c r="K146" s="236" t="s">
        <v>665</v>
      </c>
      <c r="L146" s="45"/>
      <c r="M146" s="241" t="s">
        <v>1</v>
      </c>
      <c r="N146" s="242" t="s">
        <v>41</v>
      </c>
      <c r="O146" s="92"/>
      <c r="P146" s="226">
        <f>O146*H146</f>
        <v>0</v>
      </c>
      <c r="Q146" s="226">
        <v>0</v>
      </c>
      <c r="R146" s="226">
        <f>Q146*H146</f>
        <v>0</v>
      </c>
      <c r="S146" s="226">
        <v>0</v>
      </c>
      <c r="T146" s="227">
        <f>S146*H146</f>
        <v>0</v>
      </c>
      <c r="U146" s="39"/>
      <c r="V146" s="39"/>
      <c r="W146" s="39"/>
      <c r="X146" s="39"/>
      <c r="Y146" s="39"/>
      <c r="Z146" s="39"/>
      <c r="AA146" s="39"/>
      <c r="AB146" s="39"/>
      <c r="AC146" s="39"/>
      <c r="AD146" s="39"/>
      <c r="AE146" s="39"/>
      <c r="AR146" s="228" t="s">
        <v>415</v>
      </c>
      <c r="AT146" s="228" t="s">
        <v>443</v>
      </c>
      <c r="AU146" s="228" t="s">
        <v>76</v>
      </c>
      <c r="AY146" s="18" t="s">
        <v>414</v>
      </c>
      <c r="BE146" s="229">
        <f>IF(N146="základní",J146,0)</f>
        <v>0</v>
      </c>
      <c r="BF146" s="229">
        <f>IF(N146="snížená",J146,0)</f>
        <v>0</v>
      </c>
      <c r="BG146" s="229">
        <f>IF(N146="zákl. přenesená",J146,0)</f>
        <v>0</v>
      </c>
      <c r="BH146" s="229">
        <f>IF(N146="sníž. přenesená",J146,0)</f>
        <v>0</v>
      </c>
      <c r="BI146" s="229">
        <f>IF(N146="nulová",J146,0)</f>
        <v>0</v>
      </c>
      <c r="BJ146" s="18" t="s">
        <v>84</v>
      </c>
      <c r="BK146" s="229">
        <f>ROUND(I146*H146,2)</f>
        <v>0</v>
      </c>
      <c r="BL146" s="18" t="s">
        <v>415</v>
      </c>
      <c r="BM146" s="228" t="s">
        <v>1562</v>
      </c>
    </row>
    <row r="147" s="2" customFormat="1">
      <c r="A147" s="39"/>
      <c r="B147" s="40"/>
      <c r="C147" s="41"/>
      <c r="D147" s="230" t="s">
        <v>417</v>
      </c>
      <c r="E147" s="41"/>
      <c r="F147" s="231" t="s">
        <v>1462</v>
      </c>
      <c r="G147" s="41"/>
      <c r="H147" s="41"/>
      <c r="I147" s="156"/>
      <c r="J147" s="41"/>
      <c r="K147" s="41"/>
      <c r="L147" s="45"/>
      <c r="M147" s="232"/>
      <c r="N147" s="233"/>
      <c r="O147" s="92"/>
      <c r="P147" s="92"/>
      <c r="Q147" s="92"/>
      <c r="R147" s="92"/>
      <c r="S147" s="92"/>
      <c r="T147" s="93"/>
      <c r="U147" s="39"/>
      <c r="V147" s="39"/>
      <c r="W147" s="39"/>
      <c r="X147" s="39"/>
      <c r="Y147" s="39"/>
      <c r="Z147" s="39"/>
      <c r="AA147" s="39"/>
      <c r="AB147" s="39"/>
      <c r="AC147" s="39"/>
      <c r="AD147" s="39"/>
      <c r="AE147" s="39"/>
      <c r="AT147" s="18" t="s">
        <v>417</v>
      </c>
      <c r="AU147" s="18" t="s">
        <v>76</v>
      </c>
    </row>
    <row r="148" s="2" customFormat="1" ht="21.75" customHeight="1">
      <c r="A148" s="39"/>
      <c r="B148" s="40"/>
      <c r="C148" s="234" t="s">
        <v>447</v>
      </c>
      <c r="D148" s="234" t="s">
        <v>443</v>
      </c>
      <c r="E148" s="235" t="s">
        <v>1463</v>
      </c>
      <c r="F148" s="236" t="s">
        <v>1464</v>
      </c>
      <c r="G148" s="237" t="s">
        <v>1456</v>
      </c>
      <c r="H148" s="238">
        <v>26</v>
      </c>
      <c r="I148" s="239"/>
      <c r="J148" s="240">
        <f>ROUND(I148*H148,2)</f>
        <v>0</v>
      </c>
      <c r="K148" s="236" t="s">
        <v>665</v>
      </c>
      <c r="L148" s="45"/>
      <c r="M148" s="241" t="s">
        <v>1</v>
      </c>
      <c r="N148" s="242" t="s">
        <v>41</v>
      </c>
      <c r="O148" s="92"/>
      <c r="P148" s="226">
        <f>O148*H148</f>
        <v>0</v>
      </c>
      <c r="Q148" s="226">
        <v>0</v>
      </c>
      <c r="R148" s="226">
        <f>Q148*H148</f>
        <v>0</v>
      </c>
      <c r="S148" s="226">
        <v>0</v>
      </c>
      <c r="T148" s="227">
        <f>S148*H148</f>
        <v>0</v>
      </c>
      <c r="U148" s="39"/>
      <c r="V148" s="39"/>
      <c r="W148" s="39"/>
      <c r="X148" s="39"/>
      <c r="Y148" s="39"/>
      <c r="Z148" s="39"/>
      <c r="AA148" s="39"/>
      <c r="AB148" s="39"/>
      <c r="AC148" s="39"/>
      <c r="AD148" s="39"/>
      <c r="AE148" s="39"/>
      <c r="AR148" s="228" t="s">
        <v>415</v>
      </c>
      <c r="AT148" s="228" t="s">
        <v>443</v>
      </c>
      <c r="AU148" s="228" t="s">
        <v>76</v>
      </c>
      <c r="AY148" s="18" t="s">
        <v>414</v>
      </c>
      <c r="BE148" s="229">
        <f>IF(N148="základní",J148,0)</f>
        <v>0</v>
      </c>
      <c r="BF148" s="229">
        <f>IF(N148="snížená",J148,0)</f>
        <v>0</v>
      </c>
      <c r="BG148" s="229">
        <f>IF(N148="zákl. přenesená",J148,0)</f>
        <v>0</v>
      </c>
      <c r="BH148" s="229">
        <f>IF(N148="sníž. přenesená",J148,0)</f>
        <v>0</v>
      </c>
      <c r="BI148" s="229">
        <f>IF(N148="nulová",J148,0)</f>
        <v>0</v>
      </c>
      <c r="BJ148" s="18" t="s">
        <v>84</v>
      </c>
      <c r="BK148" s="229">
        <f>ROUND(I148*H148,2)</f>
        <v>0</v>
      </c>
      <c r="BL148" s="18" t="s">
        <v>415</v>
      </c>
      <c r="BM148" s="228" t="s">
        <v>1563</v>
      </c>
    </row>
    <row r="149" s="2" customFormat="1">
      <c r="A149" s="39"/>
      <c r="B149" s="40"/>
      <c r="C149" s="41"/>
      <c r="D149" s="230" t="s">
        <v>417</v>
      </c>
      <c r="E149" s="41"/>
      <c r="F149" s="231" t="s">
        <v>1466</v>
      </c>
      <c r="G149" s="41"/>
      <c r="H149" s="41"/>
      <c r="I149" s="156"/>
      <c r="J149" s="41"/>
      <c r="K149" s="41"/>
      <c r="L149" s="45"/>
      <c r="M149" s="232"/>
      <c r="N149" s="233"/>
      <c r="O149" s="92"/>
      <c r="P149" s="92"/>
      <c r="Q149" s="92"/>
      <c r="R149" s="92"/>
      <c r="S149" s="92"/>
      <c r="T149" s="93"/>
      <c r="U149" s="39"/>
      <c r="V149" s="39"/>
      <c r="W149" s="39"/>
      <c r="X149" s="39"/>
      <c r="Y149" s="39"/>
      <c r="Z149" s="39"/>
      <c r="AA149" s="39"/>
      <c r="AB149" s="39"/>
      <c r="AC149" s="39"/>
      <c r="AD149" s="39"/>
      <c r="AE149" s="39"/>
      <c r="AT149" s="18" t="s">
        <v>417</v>
      </c>
      <c r="AU149" s="18" t="s">
        <v>76</v>
      </c>
    </row>
    <row r="150" s="2" customFormat="1" ht="33" customHeight="1">
      <c r="A150" s="39"/>
      <c r="B150" s="40"/>
      <c r="C150" s="234" t="s">
        <v>451</v>
      </c>
      <c r="D150" s="234" t="s">
        <v>443</v>
      </c>
      <c r="E150" s="235" t="s">
        <v>1467</v>
      </c>
      <c r="F150" s="236" t="s">
        <v>1468</v>
      </c>
      <c r="G150" s="237" t="s">
        <v>531</v>
      </c>
      <c r="H150" s="238">
        <v>10170</v>
      </c>
      <c r="I150" s="239"/>
      <c r="J150" s="240">
        <f>ROUND(I150*H150,2)</f>
        <v>0</v>
      </c>
      <c r="K150" s="236" t="s">
        <v>665</v>
      </c>
      <c r="L150" s="45"/>
      <c r="M150" s="241" t="s">
        <v>1</v>
      </c>
      <c r="N150" s="242" t="s">
        <v>41</v>
      </c>
      <c r="O150" s="92"/>
      <c r="P150" s="226">
        <f>O150*H150</f>
        <v>0</v>
      </c>
      <c r="Q150" s="226">
        <v>0</v>
      </c>
      <c r="R150" s="226">
        <f>Q150*H150</f>
        <v>0</v>
      </c>
      <c r="S150" s="226">
        <v>0</v>
      </c>
      <c r="T150" s="227">
        <f>S150*H150</f>
        <v>0</v>
      </c>
      <c r="U150" s="39"/>
      <c r="V150" s="39"/>
      <c r="W150" s="39"/>
      <c r="X150" s="39"/>
      <c r="Y150" s="39"/>
      <c r="Z150" s="39"/>
      <c r="AA150" s="39"/>
      <c r="AB150" s="39"/>
      <c r="AC150" s="39"/>
      <c r="AD150" s="39"/>
      <c r="AE150" s="39"/>
      <c r="AR150" s="228" t="s">
        <v>415</v>
      </c>
      <c r="AT150" s="228" t="s">
        <v>443</v>
      </c>
      <c r="AU150" s="228" t="s">
        <v>76</v>
      </c>
      <c r="AY150" s="18" t="s">
        <v>414</v>
      </c>
      <c r="BE150" s="229">
        <f>IF(N150="základní",J150,0)</f>
        <v>0</v>
      </c>
      <c r="BF150" s="229">
        <f>IF(N150="snížená",J150,0)</f>
        <v>0</v>
      </c>
      <c r="BG150" s="229">
        <f>IF(N150="zákl. přenesená",J150,0)</f>
        <v>0</v>
      </c>
      <c r="BH150" s="229">
        <f>IF(N150="sníž. přenesená",J150,0)</f>
        <v>0</v>
      </c>
      <c r="BI150" s="229">
        <f>IF(N150="nulová",J150,0)</f>
        <v>0</v>
      </c>
      <c r="BJ150" s="18" t="s">
        <v>84</v>
      </c>
      <c r="BK150" s="229">
        <f>ROUND(I150*H150,2)</f>
        <v>0</v>
      </c>
      <c r="BL150" s="18" t="s">
        <v>415</v>
      </c>
      <c r="BM150" s="228" t="s">
        <v>1564</v>
      </c>
    </row>
    <row r="151" s="2" customFormat="1">
      <c r="A151" s="39"/>
      <c r="B151" s="40"/>
      <c r="C151" s="41"/>
      <c r="D151" s="230" t="s">
        <v>417</v>
      </c>
      <c r="E151" s="41"/>
      <c r="F151" s="231" t="s">
        <v>1470</v>
      </c>
      <c r="G151" s="41"/>
      <c r="H151" s="41"/>
      <c r="I151" s="156"/>
      <c r="J151" s="41"/>
      <c r="K151" s="41"/>
      <c r="L151" s="45"/>
      <c r="M151" s="232"/>
      <c r="N151" s="233"/>
      <c r="O151" s="92"/>
      <c r="P151" s="92"/>
      <c r="Q151" s="92"/>
      <c r="R151" s="92"/>
      <c r="S151" s="92"/>
      <c r="T151" s="93"/>
      <c r="U151" s="39"/>
      <c r="V151" s="39"/>
      <c r="W151" s="39"/>
      <c r="X151" s="39"/>
      <c r="Y151" s="39"/>
      <c r="Z151" s="39"/>
      <c r="AA151" s="39"/>
      <c r="AB151" s="39"/>
      <c r="AC151" s="39"/>
      <c r="AD151" s="39"/>
      <c r="AE151" s="39"/>
      <c r="AT151" s="18" t="s">
        <v>417</v>
      </c>
      <c r="AU151" s="18" t="s">
        <v>76</v>
      </c>
    </row>
    <row r="152" s="2" customFormat="1" ht="21.75" customHeight="1">
      <c r="A152" s="39"/>
      <c r="B152" s="40"/>
      <c r="C152" s="234" t="s">
        <v>455</v>
      </c>
      <c r="D152" s="234" t="s">
        <v>443</v>
      </c>
      <c r="E152" s="235" t="s">
        <v>1565</v>
      </c>
      <c r="F152" s="236" t="s">
        <v>1566</v>
      </c>
      <c r="G152" s="237" t="s">
        <v>632</v>
      </c>
      <c r="H152" s="238">
        <v>10000</v>
      </c>
      <c r="I152" s="239"/>
      <c r="J152" s="240">
        <f>ROUND(I152*H152,2)</f>
        <v>0</v>
      </c>
      <c r="K152" s="236" t="s">
        <v>665</v>
      </c>
      <c r="L152" s="45"/>
      <c r="M152" s="241" t="s">
        <v>1</v>
      </c>
      <c r="N152" s="242" t="s">
        <v>41</v>
      </c>
      <c r="O152" s="92"/>
      <c r="P152" s="226">
        <f>O152*H152</f>
        <v>0</v>
      </c>
      <c r="Q152" s="226">
        <v>0</v>
      </c>
      <c r="R152" s="226">
        <f>Q152*H152</f>
        <v>0</v>
      </c>
      <c r="S152" s="226">
        <v>0</v>
      </c>
      <c r="T152" s="227">
        <f>S152*H152</f>
        <v>0</v>
      </c>
      <c r="U152" s="39"/>
      <c r="V152" s="39"/>
      <c r="W152" s="39"/>
      <c r="X152" s="39"/>
      <c r="Y152" s="39"/>
      <c r="Z152" s="39"/>
      <c r="AA152" s="39"/>
      <c r="AB152" s="39"/>
      <c r="AC152" s="39"/>
      <c r="AD152" s="39"/>
      <c r="AE152" s="39"/>
      <c r="AR152" s="228" t="s">
        <v>415</v>
      </c>
      <c r="AT152" s="228" t="s">
        <v>443</v>
      </c>
      <c r="AU152" s="228" t="s">
        <v>76</v>
      </c>
      <c r="AY152" s="18" t="s">
        <v>414</v>
      </c>
      <c r="BE152" s="229">
        <f>IF(N152="základní",J152,0)</f>
        <v>0</v>
      </c>
      <c r="BF152" s="229">
        <f>IF(N152="snížená",J152,0)</f>
        <v>0</v>
      </c>
      <c r="BG152" s="229">
        <f>IF(N152="zákl. přenesená",J152,0)</f>
        <v>0</v>
      </c>
      <c r="BH152" s="229">
        <f>IF(N152="sníž. přenesená",J152,0)</f>
        <v>0</v>
      </c>
      <c r="BI152" s="229">
        <f>IF(N152="nulová",J152,0)</f>
        <v>0</v>
      </c>
      <c r="BJ152" s="18" t="s">
        <v>84</v>
      </c>
      <c r="BK152" s="229">
        <f>ROUND(I152*H152,2)</f>
        <v>0</v>
      </c>
      <c r="BL152" s="18" t="s">
        <v>415</v>
      </c>
      <c r="BM152" s="228" t="s">
        <v>1567</v>
      </c>
    </row>
    <row r="153" s="2" customFormat="1">
      <c r="A153" s="39"/>
      <c r="B153" s="40"/>
      <c r="C153" s="41"/>
      <c r="D153" s="230" t="s">
        <v>417</v>
      </c>
      <c r="E153" s="41"/>
      <c r="F153" s="231" t="s">
        <v>1568</v>
      </c>
      <c r="G153" s="41"/>
      <c r="H153" s="41"/>
      <c r="I153" s="156"/>
      <c r="J153" s="41"/>
      <c r="K153" s="41"/>
      <c r="L153" s="45"/>
      <c r="M153" s="232"/>
      <c r="N153" s="233"/>
      <c r="O153" s="92"/>
      <c r="P153" s="92"/>
      <c r="Q153" s="92"/>
      <c r="R153" s="92"/>
      <c r="S153" s="92"/>
      <c r="T153" s="93"/>
      <c r="U153" s="39"/>
      <c r="V153" s="39"/>
      <c r="W153" s="39"/>
      <c r="X153" s="39"/>
      <c r="Y153" s="39"/>
      <c r="Z153" s="39"/>
      <c r="AA153" s="39"/>
      <c r="AB153" s="39"/>
      <c r="AC153" s="39"/>
      <c r="AD153" s="39"/>
      <c r="AE153" s="39"/>
      <c r="AT153" s="18" t="s">
        <v>417</v>
      </c>
      <c r="AU153" s="18" t="s">
        <v>76</v>
      </c>
    </row>
    <row r="154" s="2" customFormat="1" ht="21.75" customHeight="1">
      <c r="A154" s="39"/>
      <c r="B154" s="40"/>
      <c r="C154" s="234" t="s">
        <v>459</v>
      </c>
      <c r="D154" s="234" t="s">
        <v>443</v>
      </c>
      <c r="E154" s="235" t="s">
        <v>1569</v>
      </c>
      <c r="F154" s="236" t="s">
        <v>1570</v>
      </c>
      <c r="G154" s="237" t="s">
        <v>509</v>
      </c>
      <c r="H154" s="238">
        <v>50</v>
      </c>
      <c r="I154" s="239"/>
      <c r="J154" s="240">
        <f>ROUND(I154*H154,2)</f>
        <v>0</v>
      </c>
      <c r="K154" s="236" t="s">
        <v>665</v>
      </c>
      <c r="L154" s="45"/>
      <c r="M154" s="241" t="s">
        <v>1</v>
      </c>
      <c r="N154" s="242" t="s">
        <v>41</v>
      </c>
      <c r="O154" s="92"/>
      <c r="P154" s="226">
        <f>O154*H154</f>
        <v>0</v>
      </c>
      <c r="Q154" s="226">
        <v>0</v>
      </c>
      <c r="R154" s="226">
        <f>Q154*H154</f>
        <v>0</v>
      </c>
      <c r="S154" s="226">
        <v>0</v>
      </c>
      <c r="T154" s="227">
        <f>S154*H154</f>
        <v>0</v>
      </c>
      <c r="U154" s="39"/>
      <c r="V154" s="39"/>
      <c r="W154" s="39"/>
      <c r="X154" s="39"/>
      <c r="Y154" s="39"/>
      <c r="Z154" s="39"/>
      <c r="AA154" s="39"/>
      <c r="AB154" s="39"/>
      <c r="AC154" s="39"/>
      <c r="AD154" s="39"/>
      <c r="AE154" s="39"/>
      <c r="AR154" s="228" t="s">
        <v>415</v>
      </c>
      <c r="AT154" s="228" t="s">
        <v>443</v>
      </c>
      <c r="AU154" s="228" t="s">
        <v>76</v>
      </c>
      <c r="AY154" s="18" t="s">
        <v>414</v>
      </c>
      <c r="BE154" s="229">
        <f>IF(N154="základní",J154,0)</f>
        <v>0</v>
      </c>
      <c r="BF154" s="229">
        <f>IF(N154="snížená",J154,0)</f>
        <v>0</v>
      </c>
      <c r="BG154" s="229">
        <f>IF(N154="zákl. přenesená",J154,0)</f>
        <v>0</v>
      </c>
      <c r="BH154" s="229">
        <f>IF(N154="sníž. přenesená",J154,0)</f>
        <v>0</v>
      </c>
      <c r="BI154" s="229">
        <f>IF(N154="nulová",J154,0)</f>
        <v>0</v>
      </c>
      <c r="BJ154" s="18" t="s">
        <v>84</v>
      </c>
      <c r="BK154" s="229">
        <f>ROUND(I154*H154,2)</f>
        <v>0</v>
      </c>
      <c r="BL154" s="18" t="s">
        <v>415</v>
      </c>
      <c r="BM154" s="228" t="s">
        <v>1571</v>
      </c>
    </row>
    <row r="155" s="2" customFormat="1">
      <c r="A155" s="39"/>
      <c r="B155" s="40"/>
      <c r="C155" s="41"/>
      <c r="D155" s="230" t="s">
        <v>417</v>
      </c>
      <c r="E155" s="41"/>
      <c r="F155" s="231" t="s">
        <v>1572</v>
      </c>
      <c r="G155" s="41"/>
      <c r="H155" s="41"/>
      <c r="I155" s="156"/>
      <c r="J155" s="41"/>
      <c r="K155" s="41"/>
      <c r="L155" s="45"/>
      <c r="M155" s="232"/>
      <c r="N155" s="233"/>
      <c r="O155" s="92"/>
      <c r="P155" s="92"/>
      <c r="Q155" s="92"/>
      <c r="R155" s="92"/>
      <c r="S155" s="92"/>
      <c r="T155" s="93"/>
      <c r="U155" s="39"/>
      <c r="V155" s="39"/>
      <c r="W155" s="39"/>
      <c r="X155" s="39"/>
      <c r="Y155" s="39"/>
      <c r="Z155" s="39"/>
      <c r="AA155" s="39"/>
      <c r="AB155" s="39"/>
      <c r="AC155" s="39"/>
      <c r="AD155" s="39"/>
      <c r="AE155" s="39"/>
      <c r="AT155" s="18" t="s">
        <v>417</v>
      </c>
      <c r="AU155" s="18" t="s">
        <v>76</v>
      </c>
    </row>
    <row r="156" s="2" customFormat="1" ht="21.75" customHeight="1">
      <c r="A156" s="39"/>
      <c r="B156" s="40"/>
      <c r="C156" s="234" t="s">
        <v>463</v>
      </c>
      <c r="D156" s="234" t="s">
        <v>443</v>
      </c>
      <c r="E156" s="235" t="s">
        <v>1573</v>
      </c>
      <c r="F156" s="236" t="s">
        <v>1574</v>
      </c>
      <c r="G156" s="237" t="s">
        <v>509</v>
      </c>
      <c r="H156" s="238">
        <v>50</v>
      </c>
      <c r="I156" s="239"/>
      <c r="J156" s="240">
        <f>ROUND(I156*H156,2)</f>
        <v>0</v>
      </c>
      <c r="K156" s="236" t="s">
        <v>665</v>
      </c>
      <c r="L156" s="45"/>
      <c r="M156" s="241" t="s">
        <v>1</v>
      </c>
      <c r="N156" s="242" t="s">
        <v>41</v>
      </c>
      <c r="O156" s="92"/>
      <c r="P156" s="226">
        <f>O156*H156</f>
        <v>0</v>
      </c>
      <c r="Q156" s="226">
        <v>0</v>
      </c>
      <c r="R156" s="226">
        <f>Q156*H156</f>
        <v>0</v>
      </c>
      <c r="S156" s="226">
        <v>0</v>
      </c>
      <c r="T156" s="227">
        <f>S156*H156</f>
        <v>0</v>
      </c>
      <c r="U156" s="39"/>
      <c r="V156" s="39"/>
      <c r="W156" s="39"/>
      <c r="X156" s="39"/>
      <c r="Y156" s="39"/>
      <c r="Z156" s="39"/>
      <c r="AA156" s="39"/>
      <c r="AB156" s="39"/>
      <c r="AC156" s="39"/>
      <c r="AD156" s="39"/>
      <c r="AE156" s="39"/>
      <c r="AR156" s="228" t="s">
        <v>415</v>
      </c>
      <c r="AT156" s="228" t="s">
        <v>443</v>
      </c>
      <c r="AU156" s="228" t="s">
        <v>76</v>
      </c>
      <c r="AY156" s="18" t="s">
        <v>414</v>
      </c>
      <c r="BE156" s="229">
        <f>IF(N156="základní",J156,0)</f>
        <v>0</v>
      </c>
      <c r="BF156" s="229">
        <f>IF(N156="snížená",J156,0)</f>
        <v>0</v>
      </c>
      <c r="BG156" s="229">
        <f>IF(N156="zákl. přenesená",J156,0)</f>
        <v>0</v>
      </c>
      <c r="BH156" s="229">
        <f>IF(N156="sníž. přenesená",J156,0)</f>
        <v>0</v>
      </c>
      <c r="BI156" s="229">
        <f>IF(N156="nulová",J156,0)</f>
        <v>0</v>
      </c>
      <c r="BJ156" s="18" t="s">
        <v>84</v>
      </c>
      <c r="BK156" s="229">
        <f>ROUND(I156*H156,2)</f>
        <v>0</v>
      </c>
      <c r="BL156" s="18" t="s">
        <v>415</v>
      </c>
      <c r="BM156" s="228" t="s">
        <v>1575</v>
      </c>
    </row>
    <row r="157" s="2" customFormat="1">
      <c r="A157" s="39"/>
      <c r="B157" s="40"/>
      <c r="C157" s="41"/>
      <c r="D157" s="230" t="s">
        <v>417</v>
      </c>
      <c r="E157" s="41"/>
      <c r="F157" s="231" t="s">
        <v>1576</v>
      </c>
      <c r="G157" s="41"/>
      <c r="H157" s="41"/>
      <c r="I157" s="156"/>
      <c r="J157" s="41"/>
      <c r="K157" s="41"/>
      <c r="L157" s="45"/>
      <c r="M157" s="232"/>
      <c r="N157" s="233"/>
      <c r="O157" s="92"/>
      <c r="P157" s="92"/>
      <c r="Q157" s="92"/>
      <c r="R157" s="92"/>
      <c r="S157" s="92"/>
      <c r="T157" s="93"/>
      <c r="U157" s="39"/>
      <c r="V157" s="39"/>
      <c r="W157" s="39"/>
      <c r="X157" s="39"/>
      <c r="Y157" s="39"/>
      <c r="Z157" s="39"/>
      <c r="AA157" s="39"/>
      <c r="AB157" s="39"/>
      <c r="AC157" s="39"/>
      <c r="AD157" s="39"/>
      <c r="AE157" s="39"/>
      <c r="AT157" s="18" t="s">
        <v>417</v>
      </c>
      <c r="AU157" s="18" t="s">
        <v>76</v>
      </c>
    </row>
    <row r="158" s="2" customFormat="1" ht="21.75" customHeight="1">
      <c r="A158" s="39"/>
      <c r="B158" s="40"/>
      <c r="C158" s="234" t="s">
        <v>8</v>
      </c>
      <c r="D158" s="234" t="s">
        <v>443</v>
      </c>
      <c r="E158" s="235" t="s">
        <v>1577</v>
      </c>
      <c r="F158" s="236" t="s">
        <v>1578</v>
      </c>
      <c r="G158" s="237" t="s">
        <v>509</v>
      </c>
      <c r="H158" s="238">
        <v>50</v>
      </c>
      <c r="I158" s="239"/>
      <c r="J158" s="240">
        <f>ROUND(I158*H158,2)</f>
        <v>0</v>
      </c>
      <c r="K158" s="236" t="s">
        <v>665</v>
      </c>
      <c r="L158" s="45"/>
      <c r="M158" s="241" t="s">
        <v>1</v>
      </c>
      <c r="N158" s="242" t="s">
        <v>41</v>
      </c>
      <c r="O158" s="92"/>
      <c r="P158" s="226">
        <f>O158*H158</f>
        <v>0</v>
      </c>
      <c r="Q158" s="226">
        <v>0</v>
      </c>
      <c r="R158" s="226">
        <f>Q158*H158</f>
        <v>0</v>
      </c>
      <c r="S158" s="226">
        <v>0</v>
      </c>
      <c r="T158" s="227">
        <f>S158*H158</f>
        <v>0</v>
      </c>
      <c r="U158" s="39"/>
      <c r="V158" s="39"/>
      <c r="W158" s="39"/>
      <c r="X158" s="39"/>
      <c r="Y158" s="39"/>
      <c r="Z158" s="39"/>
      <c r="AA158" s="39"/>
      <c r="AB158" s="39"/>
      <c r="AC158" s="39"/>
      <c r="AD158" s="39"/>
      <c r="AE158" s="39"/>
      <c r="AR158" s="228" t="s">
        <v>415</v>
      </c>
      <c r="AT158" s="228" t="s">
        <v>443</v>
      </c>
      <c r="AU158" s="228" t="s">
        <v>76</v>
      </c>
      <c r="AY158" s="18" t="s">
        <v>414</v>
      </c>
      <c r="BE158" s="229">
        <f>IF(N158="základní",J158,0)</f>
        <v>0</v>
      </c>
      <c r="BF158" s="229">
        <f>IF(N158="snížená",J158,0)</f>
        <v>0</v>
      </c>
      <c r="BG158" s="229">
        <f>IF(N158="zákl. přenesená",J158,0)</f>
        <v>0</v>
      </c>
      <c r="BH158" s="229">
        <f>IF(N158="sníž. přenesená",J158,0)</f>
        <v>0</v>
      </c>
      <c r="BI158" s="229">
        <f>IF(N158="nulová",J158,0)</f>
        <v>0</v>
      </c>
      <c r="BJ158" s="18" t="s">
        <v>84</v>
      </c>
      <c r="BK158" s="229">
        <f>ROUND(I158*H158,2)</f>
        <v>0</v>
      </c>
      <c r="BL158" s="18" t="s">
        <v>415</v>
      </c>
      <c r="BM158" s="228" t="s">
        <v>1579</v>
      </c>
    </row>
    <row r="159" s="2" customFormat="1">
      <c r="A159" s="39"/>
      <c r="B159" s="40"/>
      <c r="C159" s="41"/>
      <c r="D159" s="230" t="s">
        <v>417</v>
      </c>
      <c r="E159" s="41"/>
      <c r="F159" s="231" t="s">
        <v>1580</v>
      </c>
      <c r="G159" s="41"/>
      <c r="H159" s="41"/>
      <c r="I159" s="156"/>
      <c r="J159" s="41"/>
      <c r="K159" s="41"/>
      <c r="L159" s="45"/>
      <c r="M159" s="232"/>
      <c r="N159" s="233"/>
      <c r="O159" s="92"/>
      <c r="P159" s="92"/>
      <c r="Q159" s="92"/>
      <c r="R159" s="92"/>
      <c r="S159" s="92"/>
      <c r="T159" s="93"/>
      <c r="U159" s="39"/>
      <c r="V159" s="39"/>
      <c r="W159" s="39"/>
      <c r="X159" s="39"/>
      <c r="Y159" s="39"/>
      <c r="Z159" s="39"/>
      <c r="AA159" s="39"/>
      <c r="AB159" s="39"/>
      <c r="AC159" s="39"/>
      <c r="AD159" s="39"/>
      <c r="AE159" s="39"/>
      <c r="AT159" s="18" t="s">
        <v>417</v>
      </c>
      <c r="AU159" s="18" t="s">
        <v>76</v>
      </c>
    </row>
    <row r="160" s="2" customFormat="1" ht="21.75" customHeight="1">
      <c r="A160" s="39"/>
      <c r="B160" s="40"/>
      <c r="C160" s="234" t="s">
        <v>470</v>
      </c>
      <c r="D160" s="234" t="s">
        <v>443</v>
      </c>
      <c r="E160" s="235" t="s">
        <v>1581</v>
      </c>
      <c r="F160" s="236" t="s">
        <v>1582</v>
      </c>
      <c r="G160" s="237" t="s">
        <v>509</v>
      </c>
      <c r="H160" s="238">
        <v>50</v>
      </c>
      <c r="I160" s="239"/>
      <c r="J160" s="240">
        <f>ROUND(I160*H160,2)</f>
        <v>0</v>
      </c>
      <c r="K160" s="236" t="s">
        <v>665</v>
      </c>
      <c r="L160" s="45"/>
      <c r="M160" s="241" t="s">
        <v>1</v>
      </c>
      <c r="N160" s="242" t="s">
        <v>41</v>
      </c>
      <c r="O160" s="92"/>
      <c r="P160" s="226">
        <f>O160*H160</f>
        <v>0</v>
      </c>
      <c r="Q160" s="226">
        <v>0</v>
      </c>
      <c r="R160" s="226">
        <f>Q160*H160</f>
        <v>0</v>
      </c>
      <c r="S160" s="226">
        <v>0</v>
      </c>
      <c r="T160" s="227">
        <f>S160*H160</f>
        <v>0</v>
      </c>
      <c r="U160" s="39"/>
      <c r="V160" s="39"/>
      <c r="W160" s="39"/>
      <c r="X160" s="39"/>
      <c r="Y160" s="39"/>
      <c r="Z160" s="39"/>
      <c r="AA160" s="39"/>
      <c r="AB160" s="39"/>
      <c r="AC160" s="39"/>
      <c r="AD160" s="39"/>
      <c r="AE160" s="39"/>
      <c r="AR160" s="228" t="s">
        <v>415</v>
      </c>
      <c r="AT160" s="228" t="s">
        <v>443</v>
      </c>
      <c r="AU160" s="228" t="s">
        <v>76</v>
      </c>
      <c r="AY160" s="18" t="s">
        <v>414</v>
      </c>
      <c r="BE160" s="229">
        <f>IF(N160="základní",J160,0)</f>
        <v>0</v>
      </c>
      <c r="BF160" s="229">
        <f>IF(N160="snížená",J160,0)</f>
        <v>0</v>
      </c>
      <c r="BG160" s="229">
        <f>IF(N160="zákl. přenesená",J160,0)</f>
        <v>0</v>
      </c>
      <c r="BH160" s="229">
        <f>IF(N160="sníž. přenesená",J160,0)</f>
        <v>0</v>
      </c>
      <c r="BI160" s="229">
        <f>IF(N160="nulová",J160,0)</f>
        <v>0</v>
      </c>
      <c r="BJ160" s="18" t="s">
        <v>84</v>
      </c>
      <c r="BK160" s="229">
        <f>ROUND(I160*H160,2)</f>
        <v>0</v>
      </c>
      <c r="BL160" s="18" t="s">
        <v>415</v>
      </c>
      <c r="BM160" s="228" t="s">
        <v>1583</v>
      </c>
    </row>
    <row r="161" s="2" customFormat="1">
      <c r="A161" s="39"/>
      <c r="B161" s="40"/>
      <c r="C161" s="41"/>
      <c r="D161" s="230" t="s">
        <v>417</v>
      </c>
      <c r="E161" s="41"/>
      <c r="F161" s="231" t="s">
        <v>1584</v>
      </c>
      <c r="G161" s="41"/>
      <c r="H161" s="41"/>
      <c r="I161" s="156"/>
      <c r="J161" s="41"/>
      <c r="K161" s="41"/>
      <c r="L161" s="45"/>
      <c r="M161" s="232"/>
      <c r="N161" s="233"/>
      <c r="O161" s="92"/>
      <c r="P161" s="92"/>
      <c r="Q161" s="92"/>
      <c r="R161" s="92"/>
      <c r="S161" s="92"/>
      <c r="T161" s="93"/>
      <c r="U161" s="39"/>
      <c r="V161" s="39"/>
      <c r="W161" s="39"/>
      <c r="X161" s="39"/>
      <c r="Y161" s="39"/>
      <c r="Z161" s="39"/>
      <c r="AA161" s="39"/>
      <c r="AB161" s="39"/>
      <c r="AC161" s="39"/>
      <c r="AD161" s="39"/>
      <c r="AE161" s="39"/>
      <c r="AT161" s="18" t="s">
        <v>417</v>
      </c>
      <c r="AU161" s="18" t="s">
        <v>76</v>
      </c>
    </row>
    <row r="162" s="2" customFormat="1" ht="21.75" customHeight="1">
      <c r="A162" s="39"/>
      <c r="B162" s="40"/>
      <c r="C162" s="234" t="s">
        <v>475</v>
      </c>
      <c r="D162" s="234" t="s">
        <v>443</v>
      </c>
      <c r="E162" s="235" t="s">
        <v>1585</v>
      </c>
      <c r="F162" s="236" t="s">
        <v>1586</v>
      </c>
      <c r="G162" s="237" t="s">
        <v>509</v>
      </c>
      <c r="H162" s="238">
        <v>50</v>
      </c>
      <c r="I162" s="239"/>
      <c r="J162" s="240">
        <f>ROUND(I162*H162,2)</f>
        <v>0</v>
      </c>
      <c r="K162" s="236" t="s">
        <v>665</v>
      </c>
      <c r="L162" s="45"/>
      <c r="M162" s="241" t="s">
        <v>1</v>
      </c>
      <c r="N162" s="242" t="s">
        <v>41</v>
      </c>
      <c r="O162" s="92"/>
      <c r="P162" s="226">
        <f>O162*H162</f>
        <v>0</v>
      </c>
      <c r="Q162" s="226">
        <v>0</v>
      </c>
      <c r="R162" s="226">
        <f>Q162*H162</f>
        <v>0</v>
      </c>
      <c r="S162" s="226">
        <v>0</v>
      </c>
      <c r="T162" s="227">
        <f>S162*H162</f>
        <v>0</v>
      </c>
      <c r="U162" s="39"/>
      <c r="V162" s="39"/>
      <c r="W162" s="39"/>
      <c r="X162" s="39"/>
      <c r="Y162" s="39"/>
      <c r="Z162" s="39"/>
      <c r="AA162" s="39"/>
      <c r="AB162" s="39"/>
      <c r="AC162" s="39"/>
      <c r="AD162" s="39"/>
      <c r="AE162" s="39"/>
      <c r="AR162" s="228" t="s">
        <v>415</v>
      </c>
      <c r="AT162" s="228" t="s">
        <v>443</v>
      </c>
      <c r="AU162" s="228" t="s">
        <v>76</v>
      </c>
      <c r="AY162" s="18" t="s">
        <v>414</v>
      </c>
      <c r="BE162" s="229">
        <f>IF(N162="základní",J162,0)</f>
        <v>0</v>
      </c>
      <c r="BF162" s="229">
        <f>IF(N162="snížená",J162,0)</f>
        <v>0</v>
      </c>
      <c r="BG162" s="229">
        <f>IF(N162="zákl. přenesená",J162,0)</f>
        <v>0</v>
      </c>
      <c r="BH162" s="229">
        <f>IF(N162="sníž. přenesená",J162,0)</f>
        <v>0</v>
      </c>
      <c r="BI162" s="229">
        <f>IF(N162="nulová",J162,0)</f>
        <v>0</v>
      </c>
      <c r="BJ162" s="18" t="s">
        <v>84</v>
      </c>
      <c r="BK162" s="229">
        <f>ROUND(I162*H162,2)</f>
        <v>0</v>
      </c>
      <c r="BL162" s="18" t="s">
        <v>415</v>
      </c>
      <c r="BM162" s="228" t="s">
        <v>1587</v>
      </c>
    </row>
    <row r="163" s="2" customFormat="1">
      <c r="A163" s="39"/>
      <c r="B163" s="40"/>
      <c r="C163" s="41"/>
      <c r="D163" s="230" t="s">
        <v>417</v>
      </c>
      <c r="E163" s="41"/>
      <c r="F163" s="231" t="s">
        <v>1588</v>
      </c>
      <c r="G163" s="41"/>
      <c r="H163" s="41"/>
      <c r="I163" s="156"/>
      <c r="J163" s="41"/>
      <c r="K163" s="41"/>
      <c r="L163" s="45"/>
      <c r="M163" s="232"/>
      <c r="N163" s="233"/>
      <c r="O163" s="92"/>
      <c r="P163" s="92"/>
      <c r="Q163" s="92"/>
      <c r="R163" s="92"/>
      <c r="S163" s="92"/>
      <c r="T163" s="93"/>
      <c r="U163" s="39"/>
      <c r="V163" s="39"/>
      <c r="W163" s="39"/>
      <c r="X163" s="39"/>
      <c r="Y163" s="39"/>
      <c r="Z163" s="39"/>
      <c r="AA163" s="39"/>
      <c r="AB163" s="39"/>
      <c r="AC163" s="39"/>
      <c r="AD163" s="39"/>
      <c r="AE163" s="39"/>
      <c r="AT163" s="18" t="s">
        <v>417</v>
      </c>
      <c r="AU163" s="18" t="s">
        <v>76</v>
      </c>
    </row>
    <row r="164" s="2" customFormat="1" ht="21.75" customHeight="1">
      <c r="A164" s="39"/>
      <c r="B164" s="40"/>
      <c r="C164" s="234" t="s">
        <v>479</v>
      </c>
      <c r="D164" s="234" t="s">
        <v>443</v>
      </c>
      <c r="E164" s="235" t="s">
        <v>1471</v>
      </c>
      <c r="F164" s="236" t="s">
        <v>1472</v>
      </c>
      <c r="G164" s="237" t="s">
        <v>755</v>
      </c>
      <c r="H164" s="238">
        <v>135</v>
      </c>
      <c r="I164" s="239"/>
      <c r="J164" s="240">
        <f>ROUND(I164*H164,2)</f>
        <v>0</v>
      </c>
      <c r="K164" s="236" t="s">
        <v>665</v>
      </c>
      <c r="L164" s="45"/>
      <c r="M164" s="241" t="s">
        <v>1</v>
      </c>
      <c r="N164" s="242" t="s">
        <v>41</v>
      </c>
      <c r="O164" s="92"/>
      <c r="P164" s="226">
        <f>O164*H164</f>
        <v>0</v>
      </c>
      <c r="Q164" s="226">
        <v>0</v>
      </c>
      <c r="R164" s="226">
        <f>Q164*H164</f>
        <v>0</v>
      </c>
      <c r="S164" s="226">
        <v>0</v>
      </c>
      <c r="T164" s="227">
        <f>S164*H164</f>
        <v>0</v>
      </c>
      <c r="U164" s="39"/>
      <c r="V164" s="39"/>
      <c r="W164" s="39"/>
      <c r="X164" s="39"/>
      <c r="Y164" s="39"/>
      <c r="Z164" s="39"/>
      <c r="AA164" s="39"/>
      <c r="AB164" s="39"/>
      <c r="AC164" s="39"/>
      <c r="AD164" s="39"/>
      <c r="AE164" s="39"/>
      <c r="AR164" s="228" t="s">
        <v>415</v>
      </c>
      <c r="AT164" s="228" t="s">
        <v>443</v>
      </c>
      <c r="AU164" s="228" t="s">
        <v>76</v>
      </c>
      <c r="AY164" s="18" t="s">
        <v>414</v>
      </c>
      <c r="BE164" s="229">
        <f>IF(N164="základní",J164,0)</f>
        <v>0</v>
      </c>
      <c r="BF164" s="229">
        <f>IF(N164="snížená",J164,0)</f>
        <v>0</v>
      </c>
      <c r="BG164" s="229">
        <f>IF(N164="zákl. přenesená",J164,0)</f>
        <v>0</v>
      </c>
      <c r="BH164" s="229">
        <f>IF(N164="sníž. přenesená",J164,0)</f>
        <v>0</v>
      </c>
      <c r="BI164" s="229">
        <f>IF(N164="nulová",J164,0)</f>
        <v>0</v>
      </c>
      <c r="BJ164" s="18" t="s">
        <v>84</v>
      </c>
      <c r="BK164" s="229">
        <f>ROUND(I164*H164,2)</f>
        <v>0</v>
      </c>
      <c r="BL164" s="18" t="s">
        <v>415</v>
      </c>
      <c r="BM164" s="228" t="s">
        <v>1589</v>
      </c>
    </row>
    <row r="165" s="2" customFormat="1">
      <c r="A165" s="39"/>
      <c r="B165" s="40"/>
      <c r="C165" s="41"/>
      <c r="D165" s="230" t="s">
        <v>417</v>
      </c>
      <c r="E165" s="41"/>
      <c r="F165" s="231" t="s">
        <v>1474</v>
      </c>
      <c r="G165" s="41"/>
      <c r="H165" s="41"/>
      <c r="I165" s="156"/>
      <c r="J165" s="41"/>
      <c r="K165" s="41"/>
      <c r="L165" s="45"/>
      <c r="M165" s="232"/>
      <c r="N165" s="233"/>
      <c r="O165" s="92"/>
      <c r="P165" s="92"/>
      <c r="Q165" s="92"/>
      <c r="R165" s="92"/>
      <c r="S165" s="92"/>
      <c r="T165" s="93"/>
      <c r="U165" s="39"/>
      <c r="V165" s="39"/>
      <c r="W165" s="39"/>
      <c r="X165" s="39"/>
      <c r="Y165" s="39"/>
      <c r="Z165" s="39"/>
      <c r="AA165" s="39"/>
      <c r="AB165" s="39"/>
      <c r="AC165" s="39"/>
      <c r="AD165" s="39"/>
      <c r="AE165" s="39"/>
      <c r="AT165" s="18" t="s">
        <v>417</v>
      </c>
      <c r="AU165" s="18" t="s">
        <v>76</v>
      </c>
    </row>
    <row r="166" s="2" customFormat="1" ht="21.75" customHeight="1">
      <c r="A166" s="39"/>
      <c r="B166" s="40"/>
      <c r="C166" s="216" t="s">
        <v>483</v>
      </c>
      <c r="D166" s="216" t="s">
        <v>409</v>
      </c>
      <c r="E166" s="217" t="s">
        <v>1475</v>
      </c>
      <c r="F166" s="218" t="s">
        <v>1476</v>
      </c>
      <c r="G166" s="219" t="s">
        <v>897</v>
      </c>
      <c r="H166" s="220">
        <v>243</v>
      </c>
      <c r="I166" s="221"/>
      <c r="J166" s="222">
        <f>ROUND(I166*H166,2)</f>
        <v>0</v>
      </c>
      <c r="K166" s="218" t="s">
        <v>665</v>
      </c>
      <c r="L166" s="223"/>
      <c r="M166" s="224" t="s">
        <v>1</v>
      </c>
      <c r="N166" s="225" t="s">
        <v>41</v>
      </c>
      <c r="O166" s="92"/>
      <c r="P166" s="226">
        <f>O166*H166</f>
        <v>0</v>
      </c>
      <c r="Q166" s="226">
        <v>1</v>
      </c>
      <c r="R166" s="226">
        <f>Q166*H166</f>
        <v>243</v>
      </c>
      <c r="S166" s="226">
        <v>0</v>
      </c>
      <c r="T166" s="227">
        <f>S166*H166</f>
        <v>0</v>
      </c>
      <c r="U166" s="39"/>
      <c r="V166" s="39"/>
      <c r="W166" s="39"/>
      <c r="X166" s="39"/>
      <c r="Y166" s="39"/>
      <c r="Z166" s="39"/>
      <c r="AA166" s="39"/>
      <c r="AB166" s="39"/>
      <c r="AC166" s="39"/>
      <c r="AD166" s="39"/>
      <c r="AE166" s="39"/>
      <c r="AR166" s="228" t="s">
        <v>413</v>
      </c>
      <c r="AT166" s="228" t="s">
        <v>409</v>
      </c>
      <c r="AU166" s="228" t="s">
        <v>76</v>
      </c>
      <c r="AY166" s="18" t="s">
        <v>414</v>
      </c>
      <c r="BE166" s="229">
        <f>IF(N166="základní",J166,0)</f>
        <v>0</v>
      </c>
      <c r="BF166" s="229">
        <f>IF(N166="snížená",J166,0)</f>
        <v>0</v>
      </c>
      <c r="BG166" s="229">
        <f>IF(N166="zákl. přenesená",J166,0)</f>
        <v>0</v>
      </c>
      <c r="BH166" s="229">
        <f>IF(N166="sníž. přenesená",J166,0)</f>
        <v>0</v>
      </c>
      <c r="BI166" s="229">
        <f>IF(N166="nulová",J166,0)</f>
        <v>0</v>
      </c>
      <c r="BJ166" s="18" t="s">
        <v>84</v>
      </c>
      <c r="BK166" s="229">
        <f>ROUND(I166*H166,2)</f>
        <v>0</v>
      </c>
      <c r="BL166" s="18" t="s">
        <v>415</v>
      </c>
      <c r="BM166" s="228" t="s">
        <v>1590</v>
      </c>
    </row>
    <row r="167" s="2" customFormat="1">
      <c r="A167" s="39"/>
      <c r="B167" s="40"/>
      <c r="C167" s="41"/>
      <c r="D167" s="230" t="s">
        <v>417</v>
      </c>
      <c r="E167" s="41"/>
      <c r="F167" s="231" t="s">
        <v>1476</v>
      </c>
      <c r="G167" s="41"/>
      <c r="H167" s="41"/>
      <c r="I167" s="156"/>
      <c r="J167" s="41"/>
      <c r="K167" s="41"/>
      <c r="L167" s="45"/>
      <c r="M167" s="232"/>
      <c r="N167" s="233"/>
      <c r="O167" s="92"/>
      <c r="P167" s="92"/>
      <c r="Q167" s="92"/>
      <c r="R167" s="92"/>
      <c r="S167" s="92"/>
      <c r="T167" s="93"/>
      <c r="U167" s="39"/>
      <c r="V167" s="39"/>
      <c r="W167" s="39"/>
      <c r="X167" s="39"/>
      <c r="Y167" s="39"/>
      <c r="Z167" s="39"/>
      <c r="AA167" s="39"/>
      <c r="AB167" s="39"/>
      <c r="AC167" s="39"/>
      <c r="AD167" s="39"/>
      <c r="AE167" s="39"/>
      <c r="AT167" s="18" t="s">
        <v>417</v>
      </c>
      <c r="AU167" s="18" t="s">
        <v>76</v>
      </c>
    </row>
    <row r="168" s="2" customFormat="1" ht="21.75" customHeight="1">
      <c r="A168" s="39"/>
      <c r="B168" s="40"/>
      <c r="C168" s="234" t="s">
        <v>487</v>
      </c>
      <c r="D168" s="234" t="s">
        <v>443</v>
      </c>
      <c r="E168" s="235" t="s">
        <v>1487</v>
      </c>
      <c r="F168" s="236" t="s">
        <v>1488</v>
      </c>
      <c r="G168" s="237" t="s">
        <v>755</v>
      </c>
      <c r="H168" s="238">
        <v>3100</v>
      </c>
      <c r="I168" s="239"/>
      <c r="J168" s="240">
        <f>ROUND(I168*H168,2)</f>
        <v>0</v>
      </c>
      <c r="K168" s="236" t="s">
        <v>665</v>
      </c>
      <c r="L168" s="45"/>
      <c r="M168" s="241" t="s">
        <v>1</v>
      </c>
      <c r="N168" s="242" t="s">
        <v>41</v>
      </c>
      <c r="O168" s="92"/>
      <c r="P168" s="226">
        <f>O168*H168</f>
        <v>0</v>
      </c>
      <c r="Q168" s="226">
        <v>0</v>
      </c>
      <c r="R168" s="226">
        <f>Q168*H168</f>
        <v>0</v>
      </c>
      <c r="S168" s="226">
        <v>0</v>
      </c>
      <c r="T168" s="227">
        <f>S168*H168</f>
        <v>0</v>
      </c>
      <c r="U168" s="39"/>
      <c r="V168" s="39"/>
      <c r="W168" s="39"/>
      <c r="X168" s="39"/>
      <c r="Y168" s="39"/>
      <c r="Z168" s="39"/>
      <c r="AA168" s="39"/>
      <c r="AB168" s="39"/>
      <c r="AC168" s="39"/>
      <c r="AD168" s="39"/>
      <c r="AE168" s="39"/>
      <c r="AR168" s="228" t="s">
        <v>415</v>
      </c>
      <c r="AT168" s="228" t="s">
        <v>443</v>
      </c>
      <c r="AU168" s="228" t="s">
        <v>76</v>
      </c>
      <c r="AY168" s="18" t="s">
        <v>414</v>
      </c>
      <c r="BE168" s="229">
        <f>IF(N168="základní",J168,0)</f>
        <v>0</v>
      </c>
      <c r="BF168" s="229">
        <f>IF(N168="snížená",J168,0)</f>
        <v>0</v>
      </c>
      <c r="BG168" s="229">
        <f>IF(N168="zákl. přenesená",J168,0)</f>
        <v>0</v>
      </c>
      <c r="BH168" s="229">
        <f>IF(N168="sníž. přenesená",J168,0)</f>
        <v>0</v>
      </c>
      <c r="BI168" s="229">
        <f>IF(N168="nulová",J168,0)</f>
        <v>0</v>
      </c>
      <c r="BJ168" s="18" t="s">
        <v>84</v>
      </c>
      <c r="BK168" s="229">
        <f>ROUND(I168*H168,2)</f>
        <v>0</v>
      </c>
      <c r="BL168" s="18" t="s">
        <v>415</v>
      </c>
      <c r="BM168" s="228" t="s">
        <v>1591</v>
      </c>
    </row>
    <row r="169" s="2" customFormat="1">
      <c r="A169" s="39"/>
      <c r="B169" s="40"/>
      <c r="C169" s="41"/>
      <c r="D169" s="230" t="s">
        <v>417</v>
      </c>
      <c r="E169" s="41"/>
      <c r="F169" s="231" t="s">
        <v>1490</v>
      </c>
      <c r="G169" s="41"/>
      <c r="H169" s="41"/>
      <c r="I169" s="156"/>
      <c r="J169" s="41"/>
      <c r="K169" s="41"/>
      <c r="L169" s="45"/>
      <c r="M169" s="232"/>
      <c r="N169" s="233"/>
      <c r="O169" s="92"/>
      <c r="P169" s="92"/>
      <c r="Q169" s="92"/>
      <c r="R169" s="92"/>
      <c r="S169" s="92"/>
      <c r="T169" s="93"/>
      <c r="U169" s="39"/>
      <c r="V169" s="39"/>
      <c r="W169" s="39"/>
      <c r="X169" s="39"/>
      <c r="Y169" s="39"/>
      <c r="Z169" s="39"/>
      <c r="AA169" s="39"/>
      <c r="AB169" s="39"/>
      <c r="AC169" s="39"/>
      <c r="AD169" s="39"/>
      <c r="AE169" s="39"/>
      <c r="AT169" s="18" t="s">
        <v>417</v>
      </c>
      <c r="AU169" s="18" t="s">
        <v>76</v>
      </c>
    </row>
    <row r="170" s="2" customFormat="1" ht="21.75" customHeight="1">
      <c r="A170" s="39"/>
      <c r="B170" s="40"/>
      <c r="C170" s="234" t="s">
        <v>7</v>
      </c>
      <c r="D170" s="234" t="s">
        <v>443</v>
      </c>
      <c r="E170" s="235" t="s">
        <v>1491</v>
      </c>
      <c r="F170" s="236" t="s">
        <v>1492</v>
      </c>
      <c r="G170" s="237" t="s">
        <v>1421</v>
      </c>
      <c r="H170" s="238">
        <v>5.0999999999999996</v>
      </c>
      <c r="I170" s="239"/>
      <c r="J170" s="240">
        <f>ROUND(I170*H170,2)</f>
        <v>0</v>
      </c>
      <c r="K170" s="236" t="s">
        <v>665</v>
      </c>
      <c r="L170" s="45"/>
      <c r="M170" s="241" t="s">
        <v>1</v>
      </c>
      <c r="N170" s="242" t="s">
        <v>41</v>
      </c>
      <c r="O170" s="92"/>
      <c r="P170" s="226">
        <f>O170*H170</f>
        <v>0</v>
      </c>
      <c r="Q170" s="226">
        <v>0</v>
      </c>
      <c r="R170" s="226">
        <f>Q170*H170</f>
        <v>0</v>
      </c>
      <c r="S170" s="226">
        <v>0</v>
      </c>
      <c r="T170" s="227">
        <f>S170*H170</f>
        <v>0</v>
      </c>
      <c r="U170" s="39"/>
      <c r="V170" s="39"/>
      <c r="W170" s="39"/>
      <c r="X170" s="39"/>
      <c r="Y170" s="39"/>
      <c r="Z170" s="39"/>
      <c r="AA170" s="39"/>
      <c r="AB170" s="39"/>
      <c r="AC170" s="39"/>
      <c r="AD170" s="39"/>
      <c r="AE170" s="39"/>
      <c r="AR170" s="228" t="s">
        <v>415</v>
      </c>
      <c r="AT170" s="228" t="s">
        <v>443</v>
      </c>
      <c r="AU170" s="228" t="s">
        <v>76</v>
      </c>
      <c r="AY170" s="18" t="s">
        <v>414</v>
      </c>
      <c r="BE170" s="229">
        <f>IF(N170="základní",J170,0)</f>
        <v>0</v>
      </c>
      <c r="BF170" s="229">
        <f>IF(N170="snížená",J170,0)</f>
        <v>0</v>
      </c>
      <c r="BG170" s="229">
        <f>IF(N170="zákl. přenesená",J170,0)</f>
        <v>0</v>
      </c>
      <c r="BH170" s="229">
        <f>IF(N170="sníž. přenesená",J170,0)</f>
        <v>0</v>
      </c>
      <c r="BI170" s="229">
        <f>IF(N170="nulová",J170,0)</f>
        <v>0</v>
      </c>
      <c r="BJ170" s="18" t="s">
        <v>84</v>
      </c>
      <c r="BK170" s="229">
        <f>ROUND(I170*H170,2)</f>
        <v>0</v>
      </c>
      <c r="BL170" s="18" t="s">
        <v>415</v>
      </c>
      <c r="BM170" s="228" t="s">
        <v>1592</v>
      </c>
    </row>
    <row r="171" s="2" customFormat="1">
      <c r="A171" s="39"/>
      <c r="B171" s="40"/>
      <c r="C171" s="41"/>
      <c r="D171" s="230" t="s">
        <v>417</v>
      </c>
      <c r="E171" s="41"/>
      <c r="F171" s="231" t="s">
        <v>1494</v>
      </c>
      <c r="G171" s="41"/>
      <c r="H171" s="41"/>
      <c r="I171" s="156"/>
      <c r="J171" s="41"/>
      <c r="K171" s="41"/>
      <c r="L171" s="45"/>
      <c r="M171" s="232"/>
      <c r="N171" s="233"/>
      <c r="O171" s="92"/>
      <c r="P171" s="92"/>
      <c r="Q171" s="92"/>
      <c r="R171" s="92"/>
      <c r="S171" s="92"/>
      <c r="T171" s="93"/>
      <c r="U171" s="39"/>
      <c r="V171" s="39"/>
      <c r="W171" s="39"/>
      <c r="X171" s="39"/>
      <c r="Y171" s="39"/>
      <c r="Z171" s="39"/>
      <c r="AA171" s="39"/>
      <c r="AB171" s="39"/>
      <c r="AC171" s="39"/>
      <c r="AD171" s="39"/>
      <c r="AE171" s="39"/>
      <c r="AT171" s="18" t="s">
        <v>417</v>
      </c>
      <c r="AU171" s="18" t="s">
        <v>76</v>
      </c>
    </row>
    <row r="172" s="2" customFormat="1" ht="21.75" customHeight="1">
      <c r="A172" s="39"/>
      <c r="B172" s="40"/>
      <c r="C172" s="216" t="s">
        <v>494</v>
      </c>
      <c r="D172" s="216" t="s">
        <v>409</v>
      </c>
      <c r="E172" s="217" t="s">
        <v>1495</v>
      </c>
      <c r="F172" s="218" t="s">
        <v>1496</v>
      </c>
      <c r="G172" s="219" t="s">
        <v>897</v>
      </c>
      <c r="H172" s="220">
        <v>4650</v>
      </c>
      <c r="I172" s="221"/>
      <c r="J172" s="222">
        <f>ROUND(I172*H172,2)</f>
        <v>0</v>
      </c>
      <c r="K172" s="218" t="s">
        <v>665</v>
      </c>
      <c r="L172" s="223"/>
      <c r="M172" s="224" t="s">
        <v>1</v>
      </c>
      <c r="N172" s="225" t="s">
        <v>41</v>
      </c>
      <c r="O172" s="92"/>
      <c r="P172" s="226">
        <f>O172*H172</f>
        <v>0</v>
      </c>
      <c r="Q172" s="226">
        <v>1</v>
      </c>
      <c r="R172" s="226">
        <f>Q172*H172</f>
        <v>4650</v>
      </c>
      <c r="S172" s="226">
        <v>0</v>
      </c>
      <c r="T172" s="227">
        <f>S172*H172</f>
        <v>0</v>
      </c>
      <c r="U172" s="39"/>
      <c r="V172" s="39"/>
      <c r="W172" s="39"/>
      <c r="X172" s="39"/>
      <c r="Y172" s="39"/>
      <c r="Z172" s="39"/>
      <c r="AA172" s="39"/>
      <c r="AB172" s="39"/>
      <c r="AC172" s="39"/>
      <c r="AD172" s="39"/>
      <c r="AE172" s="39"/>
      <c r="AR172" s="228" t="s">
        <v>413</v>
      </c>
      <c r="AT172" s="228" t="s">
        <v>409</v>
      </c>
      <c r="AU172" s="228" t="s">
        <v>76</v>
      </c>
      <c r="AY172" s="18" t="s">
        <v>414</v>
      </c>
      <c r="BE172" s="229">
        <f>IF(N172="základní",J172,0)</f>
        <v>0</v>
      </c>
      <c r="BF172" s="229">
        <f>IF(N172="snížená",J172,0)</f>
        <v>0</v>
      </c>
      <c r="BG172" s="229">
        <f>IF(N172="zákl. přenesená",J172,0)</f>
        <v>0</v>
      </c>
      <c r="BH172" s="229">
        <f>IF(N172="sníž. přenesená",J172,0)</f>
        <v>0</v>
      </c>
      <c r="BI172" s="229">
        <f>IF(N172="nulová",J172,0)</f>
        <v>0</v>
      </c>
      <c r="BJ172" s="18" t="s">
        <v>84</v>
      </c>
      <c r="BK172" s="229">
        <f>ROUND(I172*H172,2)</f>
        <v>0</v>
      </c>
      <c r="BL172" s="18" t="s">
        <v>415</v>
      </c>
      <c r="BM172" s="228" t="s">
        <v>1593</v>
      </c>
    </row>
    <row r="173" s="2" customFormat="1">
      <c r="A173" s="39"/>
      <c r="B173" s="40"/>
      <c r="C173" s="41"/>
      <c r="D173" s="230" t="s">
        <v>417</v>
      </c>
      <c r="E173" s="41"/>
      <c r="F173" s="231" t="s">
        <v>1496</v>
      </c>
      <c r="G173" s="41"/>
      <c r="H173" s="41"/>
      <c r="I173" s="156"/>
      <c r="J173" s="41"/>
      <c r="K173" s="41"/>
      <c r="L173" s="45"/>
      <c r="M173" s="232"/>
      <c r="N173" s="233"/>
      <c r="O173" s="92"/>
      <c r="P173" s="92"/>
      <c r="Q173" s="92"/>
      <c r="R173" s="92"/>
      <c r="S173" s="92"/>
      <c r="T173" s="93"/>
      <c r="U173" s="39"/>
      <c r="V173" s="39"/>
      <c r="W173" s="39"/>
      <c r="X173" s="39"/>
      <c r="Y173" s="39"/>
      <c r="Z173" s="39"/>
      <c r="AA173" s="39"/>
      <c r="AB173" s="39"/>
      <c r="AC173" s="39"/>
      <c r="AD173" s="39"/>
      <c r="AE173" s="39"/>
      <c r="AT173" s="18" t="s">
        <v>417</v>
      </c>
      <c r="AU173" s="18" t="s">
        <v>76</v>
      </c>
    </row>
    <row r="174" s="13" customFormat="1">
      <c r="A174" s="13"/>
      <c r="B174" s="277"/>
      <c r="C174" s="278"/>
      <c r="D174" s="230" t="s">
        <v>758</v>
      </c>
      <c r="E174" s="279" t="s">
        <v>1</v>
      </c>
      <c r="F174" s="280" t="s">
        <v>1498</v>
      </c>
      <c r="G174" s="278"/>
      <c r="H174" s="281">
        <v>4650</v>
      </c>
      <c r="I174" s="282"/>
      <c r="J174" s="278"/>
      <c r="K174" s="278"/>
      <c r="L174" s="283"/>
      <c r="M174" s="284"/>
      <c r="N174" s="285"/>
      <c r="O174" s="285"/>
      <c r="P174" s="285"/>
      <c r="Q174" s="285"/>
      <c r="R174" s="285"/>
      <c r="S174" s="285"/>
      <c r="T174" s="286"/>
      <c r="U174" s="13"/>
      <c r="V174" s="13"/>
      <c r="W174" s="13"/>
      <c r="X174" s="13"/>
      <c r="Y174" s="13"/>
      <c r="Z174" s="13"/>
      <c r="AA174" s="13"/>
      <c r="AB174" s="13"/>
      <c r="AC174" s="13"/>
      <c r="AD174" s="13"/>
      <c r="AE174" s="13"/>
      <c r="AT174" s="287" t="s">
        <v>758</v>
      </c>
      <c r="AU174" s="287" t="s">
        <v>76</v>
      </c>
      <c r="AV174" s="13" t="s">
        <v>86</v>
      </c>
      <c r="AW174" s="13" t="s">
        <v>33</v>
      </c>
      <c r="AX174" s="13" t="s">
        <v>84</v>
      </c>
      <c r="AY174" s="287" t="s">
        <v>414</v>
      </c>
    </row>
    <row r="175" s="2" customFormat="1" ht="21.75" customHeight="1">
      <c r="A175" s="39"/>
      <c r="B175" s="40"/>
      <c r="C175" s="234" t="s">
        <v>498</v>
      </c>
      <c r="D175" s="234" t="s">
        <v>443</v>
      </c>
      <c r="E175" s="235" t="s">
        <v>1499</v>
      </c>
      <c r="F175" s="236" t="s">
        <v>1500</v>
      </c>
      <c r="G175" s="237" t="s">
        <v>897</v>
      </c>
      <c r="H175" s="238">
        <v>4893</v>
      </c>
      <c r="I175" s="239"/>
      <c r="J175" s="240">
        <f>ROUND(I175*H175,2)</f>
        <v>0</v>
      </c>
      <c r="K175" s="236" t="s">
        <v>665</v>
      </c>
      <c r="L175" s="45"/>
      <c r="M175" s="241" t="s">
        <v>1</v>
      </c>
      <c r="N175" s="242" t="s">
        <v>41</v>
      </c>
      <c r="O175" s="92"/>
      <c r="P175" s="226">
        <f>O175*H175</f>
        <v>0</v>
      </c>
      <c r="Q175" s="226">
        <v>0</v>
      </c>
      <c r="R175" s="226">
        <f>Q175*H175</f>
        <v>0</v>
      </c>
      <c r="S175" s="226">
        <v>0</v>
      </c>
      <c r="T175" s="227">
        <f>S175*H175</f>
        <v>0</v>
      </c>
      <c r="U175" s="39"/>
      <c r="V175" s="39"/>
      <c r="W175" s="39"/>
      <c r="X175" s="39"/>
      <c r="Y175" s="39"/>
      <c r="Z175" s="39"/>
      <c r="AA175" s="39"/>
      <c r="AB175" s="39"/>
      <c r="AC175" s="39"/>
      <c r="AD175" s="39"/>
      <c r="AE175" s="39"/>
      <c r="AR175" s="228" t="s">
        <v>415</v>
      </c>
      <c r="AT175" s="228" t="s">
        <v>443</v>
      </c>
      <c r="AU175" s="228" t="s">
        <v>76</v>
      </c>
      <c r="AY175" s="18" t="s">
        <v>414</v>
      </c>
      <c r="BE175" s="229">
        <f>IF(N175="základní",J175,0)</f>
        <v>0</v>
      </c>
      <c r="BF175" s="229">
        <f>IF(N175="snížená",J175,0)</f>
        <v>0</v>
      </c>
      <c r="BG175" s="229">
        <f>IF(N175="zákl. přenesená",J175,0)</f>
        <v>0</v>
      </c>
      <c r="BH175" s="229">
        <f>IF(N175="sníž. přenesená",J175,0)</f>
        <v>0</v>
      </c>
      <c r="BI175" s="229">
        <f>IF(N175="nulová",J175,0)</f>
        <v>0</v>
      </c>
      <c r="BJ175" s="18" t="s">
        <v>84</v>
      </c>
      <c r="BK175" s="229">
        <f>ROUND(I175*H175,2)</f>
        <v>0</v>
      </c>
      <c r="BL175" s="18" t="s">
        <v>415</v>
      </c>
      <c r="BM175" s="228" t="s">
        <v>1594</v>
      </c>
    </row>
    <row r="176" s="2" customFormat="1">
      <c r="A176" s="39"/>
      <c r="B176" s="40"/>
      <c r="C176" s="41"/>
      <c r="D176" s="230" t="s">
        <v>417</v>
      </c>
      <c r="E176" s="41"/>
      <c r="F176" s="231" t="s">
        <v>1502</v>
      </c>
      <c r="G176" s="41"/>
      <c r="H176" s="41"/>
      <c r="I176" s="156"/>
      <c r="J176" s="41"/>
      <c r="K176" s="41"/>
      <c r="L176" s="45"/>
      <c r="M176" s="232"/>
      <c r="N176" s="233"/>
      <c r="O176" s="92"/>
      <c r="P176" s="92"/>
      <c r="Q176" s="92"/>
      <c r="R176" s="92"/>
      <c r="S176" s="92"/>
      <c r="T176" s="93"/>
      <c r="U176" s="39"/>
      <c r="V176" s="39"/>
      <c r="W176" s="39"/>
      <c r="X176" s="39"/>
      <c r="Y176" s="39"/>
      <c r="Z176" s="39"/>
      <c r="AA176" s="39"/>
      <c r="AB176" s="39"/>
      <c r="AC176" s="39"/>
      <c r="AD176" s="39"/>
      <c r="AE176" s="39"/>
      <c r="AT176" s="18" t="s">
        <v>417</v>
      </c>
      <c r="AU176" s="18" t="s">
        <v>76</v>
      </c>
    </row>
    <row r="177" s="13" customFormat="1">
      <c r="A177" s="13"/>
      <c r="B177" s="277"/>
      <c r="C177" s="278"/>
      <c r="D177" s="230" t="s">
        <v>758</v>
      </c>
      <c r="E177" s="279" t="s">
        <v>1</v>
      </c>
      <c r="F177" s="280" t="s">
        <v>1503</v>
      </c>
      <c r="G177" s="278"/>
      <c r="H177" s="281">
        <v>4650</v>
      </c>
      <c r="I177" s="282"/>
      <c r="J177" s="278"/>
      <c r="K177" s="278"/>
      <c r="L177" s="283"/>
      <c r="M177" s="284"/>
      <c r="N177" s="285"/>
      <c r="O177" s="285"/>
      <c r="P177" s="285"/>
      <c r="Q177" s="285"/>
      <c r="R177" s="285"/>
      <c r="S177" s="285"/>
      <c r="T177" s="286"/>
      <c r="U177" s="13"/>
      <c r="V177" s="13"/>
      <c r="W177" s="13"/>
      <c r="X177" s="13"/>
      <c r="Y177" s="13"/>
      <c r="Z177" s="13"/>
      <c r="AA177" s="13"/>
      <c r="AB177" s="13"/>
      <c r="AC177" s="13"/>
      <c r="AD177" s="13"/>
      <c r="AE177" s="13"/>
      <c r="AT177" s="287" t="s">
        <v>758</v>
      </c>
      <c r="AU177" s="287" t="s">
        <v>76</v>
      </c>
      <c r="AV177" s="13" t="s">
        <v>86</v>
      </c>
      <c r="AW177" s="13" t="s">
        <v>33</v>
      </c>
      <c r="AX177" s="13" t="s">
        <v>76</v>
      </c>
      <c r="AY177" s="287" t="s">
        <v>414</v>
      </c>
    </row>
    <row r="178" s="13" customFormat="1">
      <c r="A178" s="13"/>
      <c r="B178" s="277"/>
      <c r="C178" s="278"/>
      <c r="D178" s="230" t="s">
        <v>758</v>
      </c>
      <c r="E178" s="279" t="s">
        <v>1</v>
      </c>
      <c r="F178" s="280" t="s">
        <v>1595</v>
      </c>
      <c r="G178" s="278"/>
      <c r="H178" s="281">
        <v>243</v>
      </c>
      <c r="I178" s="282"/>
      <c r="J178" s="278"/>
      <c r="K178" s="278"/>
      <c r="L178" s="283"/>
      <c r="M178" s="284"/>
      <c r="N178" s="285"/>
      <c r="O178" s="285"/>
      <c r="P178" s="285"/>
      <c r="Q178" s="285"/>
      <c r="R178" s="285"/>
      <c r="S178" s="285"/>
      <c r="T178" s="286"/>
      <c r="U178" s="13"/>
      <c r="V178" s="13"/>
      <c r="W178" s="13"/>
      <c r="X178" s="13"/>
      <c r="Y178" s="13"/>
      <c r="Z178" s="13"/>
      <c r="AA178" s="13"/>
      <c r="AB178" s="13"/>
      <c r="AC178" s="13"/>
      <c r="AD178" s="13"/>
      <c r="AE178" s="13"/>
      <c r="AT178" s="287" t="s">
        <v>758</v>
      </c>
      <c r="AU178" s="287" t="s">
        <v>76</v>
      </c>
      <c r="AV178" s="13" t="s">
        <v>86</v>
      </c>
      <c r="AW178" s="13" t="s">
        <v>33</v>
      </c>
      <c r="AX178" s="13" t="s">
        <v>76</v>
      </c>
      <c r="AY178" s="287" t="s">
        <v>414</v>
      </c>
    </row>
    <row r="179" s="14" customFormat="1">
      <c r="A179" s="14"/>
      <c r="B179" s="288"/>
      <c r="C179" s="289"/>
      <c r="D179" s="230" t="s">
        <v>758</v>
      </c>
      <c r="E179" s="290" t="s">
        <v>1</v>
      </c>
      <c r="F179" s="291" t="s">
        <v>760</v>
      </c>
      <c r="G179" s="289"/>
      <c r="H179" s="292">
        <v>4893</v>
      </c>
      <c r="I179" s="293"/>
      <c r="J179" s="289"/>
      <c r="K179" s="289"/>
      <c r="L179" s="294"/>
      <c r="M179" s="295"/>
      <c r="N179" s="296"/>
      <c r="O179" s="296"/>
      <c r="P179" s="296"/>
      <c r="Q179" s="296"/>
      <c r="R179" s="296"/>
      <c r="S179" s="296"/>
      <c r="T179" s="297"/>
      <c r="U179" s="14"/>
      <c r="V179" s="14"/>
      <c r="W179" s="14"/>
      <c r="X179" s="14"/>
      <c r="Y179" s="14"/>
      <c r="Z179" s="14"/>
      <c r="AA179" s="14"/>
      <c r="AB179" s="14"/>
      <c r="AC179" s="14"/>
      <c r="AD179" s="14"/>
      <c r="AE179" s="14"/>
      <c r="AT179" s="298" t="s">
        <v>758</v>
      </c>
      <c r="AU179" s="298" t="s">
        <v>76</v>
      </c>
      <c r="AV179" s="14" t="s">
        <v>415</v>
      </c>
      <c r="AW179" s="14" t="s">
        <v>33</v>
      </c>
      <c r="AX179" s="14" t="s">
        <v>84</v>
      </c>
      <c r="AY179" s="298" t="s">
        <v>414</v>
      </c>
    </row>
    <row r="180" s="2" customFormat="1" ht="33" customHeight="1">
      <c r="A180" s="39"/>
      <c r="B180" s="40"/>
      <c r="C180" s="234" t="s">
        <v>502</v>
      </c>
      <c r="D180" s="234" t="s">
        <v>443</v>
      </c>
      <c r="E180" s="235" t="s">
        <v>1505</v>
      </c>
      <c r="F180" s="236" t="s">
        <v>1506</v>
      </c>
      <c r="G180" s="237" t="s">
        <v>897</v>
      </c>
      <c r="H180" s="238">
        <v>2783.9380000000001</v>
      </c>
      <c r="I180" s="239"/>
      <c r="J180" s="240">
        <f>ROUND(I180*H180,2)</f>
        <v>0</v>
      </c>
      <c r="K180" s="236" t="s">
        <v>665</v>
      </c>
      <c r="L180" s="45"/>
      <c r="M180" s="241" t="s">
        <v>1</v>
      </c>
      <c r="N180" s="242" t="s">
        <v>41</v>
      </c>
      <c r="O180" s="92"/>
      <c r="P180" s="226">
        <f>O180*H180</f>
        <v>0</v>
      </c>
      <c r="Q180" s="226">
        <v>0</v>
      </c>
      <c r="R180" s="226">
        <f>Q180*H180</f>
        <v>0</v>
      </c>
      <c r="S180" s="226">
        <v>0</v>
      </c>
      <c r="T180" s="227">
        <f>S180*H180</f>
        <v>0</v>
      </c>
      <c r="U180" s="39"/>
      <c r="V180" s="39"/>
      <c r="W180" s="39"/>
      <c r="X180" s="39"/>
      <c r="Y180" s="39"/>
      <c r="Z180" s="39"/>
      <c r="AA180" s="39"/>
      <c r="AB180" s="39"/>
      <c r="AC180" s="39"/>
      <c r="AD180" s="39"/>
      <c r="AE180" s="39"/>
      <c r="AR180" s="228" t="s">
        <v>415</v>
      </c>
      <c r="AT180" s="228" t="s">
        <v>443</v>
      </c>
      <c r="AU180" s="228" t="s">
        <v>76</v>
      </c>
      <c r="AY180" s="18" t="s">
        <v>414</v>
      </c>
      <c r="BE180" s="229">
        <f>IF(N180="základní",J180,0)</f>
        <v>0</v>
      </c>
      <c r="BF180" s="229">
        <f>IF(N180="snížená",J180,0)</f>
        <v>0</v>
      </c>
      <c r="BG180" s="229">
        <f>IF(N180="zákl. přenesená",J180,0)</f>
        <v>0</v>
      </c>
      <c r="BH180" s="229">
        <f>IF(N180="sníž. přenesená",J180,0)</f>
        <v>0</v>
      </c>
      <c r="BI180" s="229">
        <f>IF(N180="nulová",J180,0)</f>
        <v>0</v>
      </c>
      <c r="BJ180" s="18" t="s">
        <v>84</v>
      </c>
      <c r="BK180" s="229">
        <f>ROUND(I180*H180,2)</f>
        <v>0</v>
      </c>
      <c r="BL180" s="18" t="s">
        <v>415</v>
      </c>
      <c r="BM180" s="228" t="s">
        <v>1596</v>
      </c>
    </row>
    <row r="181" s="2" customFormat="1">
      <c r="A181" s="39"/>
      <c r="B181" s="40"/>
      <c r="C181" s="41"/>
      <c r="D181" s="230" t="s">
        <v>417</v>
      </c>
      <c r="E181" s="41"/>
      <c r="F181" s="231" t="s">
        <v>1508</v>
      </c>
      <c r="G181" s="41"/>
      <c r="H181" s="41"/>
      <c r="I181" s="156"/>
      <c r="J181" s="41"/>
      <c r="K181" s="41"/>
      <c r="L181" s="45"/>
      <c r="M181" s="232"/>
      <c r="N181" s="233"/>
      <c r="O181" s="92"/>
      <c r="P181" s="92"/>
      <c r="Q181" s="92"/>
      <c r="R181" s="92"/>
      <c r="S181" s="92"/>
      <c r="T181" s="93"/>
      <c r="U181" s="39"/>
      <c r="V181" s="39"/>
      <c r="W181" s="39"/>
      <c r="X181" s="39"/>
      <c r="Y181" s="39"/>
      <c r="Z181" s="39"/>
      <c r="AA181" s="39"/>
      <c r="AB181" s="39"/>
      <c r="AC181" s="39"/>
      <c r="AD181" s="39"/>
      <c r="AE181" s="39"/>
      <c r="AT181" s="18" t="s">
        <v>417</v>
      </c>
      <c r="AU181" s="18" t="s">
        <v>76</v>
      </c>
    </row>
    <row r="182" s="15" customFormat="1">
      <c r="A182" s="15"/>
      <c r="B182" s="299"/>
      <c r="C182" s="300"/>
      <c r="D182" s="230" t="s">
        <v>758</v>
      </c>
      <c r="E182" s="301" t="s">
        <v>1</v>
      </c>
      <c r="F182" s="302" t="s">
        <v>1509</v>
      </c>
      <c r="G182" s="300"/>
      <c r="H182" s="301" t="s">
        <v>1</v>
      </c>
      <c r="I182" s="303"/>
      <c r="J182" s="300"/>
      <c r="K182" s="300"/>
      <c r="L182" s="304"/>
      <c r="M182" s="305"/>
      <c r="N182" s="306"/>
      <c r="O182" s="306"/>
      <c r="P182" s="306"/>
      <c r="Q182" s="306"/>
      <c r="R182" s="306"/>
      <c r="S182" s="306"/>
      <c r="T182" s="307"/>
      <c r="U182" s="15"/>
      <c r="V182" s="15"/>
      <c r="W182" s="15"/>
      <c r="X182" s="15"/>
      <c r="Y182" s="15"/>
      <c r="Z182" s="15"/>
      <c r="AA182" s="15"/>
      <c r="AB182" s="15"/>
      <c r="AC182" s="15"/>
      <c r="AD182" s="15"/>
      <c r="AE182" s="15"/>
      <c r="AT182" s="308" t="s">
        <v>758</v>
      </c>
      <c r="AU182" s="308" t="s">
        <v>76</v>
      </c>
      <c r="AV182" s="15" t="s">
        <v>84</v>
      </c>
      <c r="AW182" s="15" t="s">
        <v>33</v>
      </c>
      <c r="AX182" s="15" t="s">
        <v>76</v>
      </c>
      <c r="AY182" s="308" t="s">
        <v>414</v>
      </c>
    </row>
    <row r="183" s="13" customFormat="1">
      <c r="A183" s="13"/>
      <c r="B183" s="277"/>
      <c r="C183" s="278"/>
      <c r="D183" s="230" t="s">
        <v>758</v>
      </c>
      <c r="E183" s="279" t="s">
        <v>1</v>
      </c>
      <c r="F183" s="280" t="s">
        <v>1597</v>
      </c>
      <c r="G183" s="278"/>
      <c r="H183" s="281">
        <v>2779.9250000000002</v>
      </c>
      <c r="I183" s="282"/>
      <c r="J183" s="278"/>
      <c r="K183" s="278"/>
      <c r="L183" s="283"/>
      <c r="M183" s="284"/>
      <c r="N183" s="285"/>
      <c r="O183" s="285"/>
      <c r="P183" s="285"/>
      <c r="Q183" s="285"/>
      <c r="R183" s="285"/>
      <c r="S183" s="285"/>
      <c r="T183" s="286"/>
      <c r="U183" s="13"/>
      <c r="V183" s="13"/>
      <c r="W183" s="13"/>
      <c r="X183" s="13"/>
      <c r="Y183" s="13"/>
      <c r="Z183" s="13"/>
      <c r="AA183" s="13"/>
      <c r="AB183" s="13"/>
      <c r="AC183" s="13"/>
      <c r="AD183" s="13"/>
      <c r="AE183" s="13"/>
      <c r="AT183" s="287" t="s">
        <v>758</v>
      </c>
      <c r="AU183" s="287" t="s">
        <v>76</v>
      </c>
      <c r="AV183" s="13" t="s">
        <v>86</v>
      </c>
      <c r="AW183" s="13" t="s">
        <v>33</v>
      </c>
      <c r="AX183" s="13" t="s">
        <v>76</v>
      </c>
      <c r="AY183" s="287" t="s">
        <v>414</v>
      </c>
    </row>
    <row r="184" s="15" customFormat="1">
      <c r="A184" s="15"/>
      <c r="B184" s="299"/>
      <c r="C184" s="300"/>
      <c r="D184" s="230" t="s">
        <v>758</v>
      </c>
      <c r="E184" s="301" t="s">
        <v>1</v>
      </c>
      <c r="F184" s="302" t="s">
        <v>1511</v>
      </c>
      <c r="G184" s="300"/>
      <c r="H184" s="301" t="s">
        <v>1</v>
      </c>
      <c r="I184" s="303"/>
      <c r="J184" s="300"/>
      <c r="K184" s="300"/>
      <c r="L184" s="304"/>
      <c r="M184" s="305"/>
      <c r="N184" s="306"/>
      <c r="O184" s="306"/>
      <c r="P184" s="306"/>
      <c r="Q184" s="306"/>
      <c r="R184" s="306"/>
      <c r="S184" s="306"/>
      <c r="T184" s="307"/>
      <c r="U184" s="15"/>
      <c r="V184" s="15"/>
      <c r="W184" s="15"/>
      <c r="X184" s="15"/>
      <c r="Y184" s="15"/>
      <c r="Z184" s="15"/>
      <c r="AA184" s="15"/>
      <c r="AB184" s="15"/>
      <c r="AC184" s="15"/>
      <c r="AD184" s="15"/>
      <c r="AE184" s="15"/>
      <c r="AT184" s="308" t="s">
        <v>758</v>
      </c>
      <c r="AU184" s="308" t="s">
        <v>76</v>
      </c>
      <c r="AV184" s="15" t="s">
        <v>84</v>
      </c>
      <c r="AW184" s="15" t="s">
        <v>33</v>
      </c>
      <c r="AX184" s="15" t="s">
        <v>76</v>
      </c>
      <c r="AY184" s="308" t="s">
        <v>414</v>
      </c>
    </row>
    <row r="185" s="13" customFormat="1">
      <c r="A185" s="13"/>
      <c r="B185" s="277"/>
      <c r="C185" s="278"/>
      <c r="D185" s="230" t="s">
        <v>758</v>
      </c>
      <c r="E185" s="279" t="s">
        <v>1</v>
      </c>
      <c r="F185" s="280" t="s">
        <v>1512</v>
      </c>
      <c r="G185" s="278"/>
      <c r="H185" s="281">
        <v>4.0129999999999999</v>
      </c>
      <c r="I185" s="282"/>
      <c r="J185" s="278"/>
      <c r="K185" s="278"/>
      <c r="L185" s="283"/>
      <c r="M185" s="284"/>
      <c r="N185" s="285"/>
      <c r="O185" s="285"/>
      <c r="P185" s="285"/>
      <c r="Q185" s="285"/>
      <c r="R185" s="285"/>
      <c r="S185" s="285"/>
      <c r="T185" s="286"/>
      <c r="U185" s="13"/>
      <c r="V185" s="13"/>
      <c r="W185" s="13"/>
      <c r="X185" s="13"/>
      <c r="Y185" s="13"/>
      <c r="Z185" s="13"/>
      <c r="AA185" s="13"/>
      <c r="AB185" s="13"/>
      <c r="AC185" s="13"/>
      <c r="AD185" s="13"/>
      <c r="AE185" s="13"/>
      <c r="AT185" s="287" t="s">
        <v>758</v>
      </c>
      <c r="AU185" s="287" t="s">
        <v>76</v>
      </c>
      <c r="AV185" s="13" t="s">
        <v>86</v>
      </c>
      <c r="AW185" s="13" t="s">
        <v>33</v>
      </c>
      <c r="AX185" s="13" t="s">
        <v>76</v>
      </c>
      <c r="AY185" s="287" t="s">
        <v>414</v>
      </c>
    </row>
    <row r="186" s="14" customFormat="1">
      <c r="A186" s="14"/>
      <c r="B186" s="288"/>
      <c r="C186" s="289"/>
      <c r="D186" s="230" t="s">
        <v>758</v>
      </c>
      <c r="E186" s="290" t="s">
        <v>1</v>
      </c>
      <c r="F186" s="291" t="s">
        <v>760</v>
      </c>
      <c r="G186" s="289"/>
      <c r="H186" s="292">
        <v>2783.9380000000001</v>
      </c>
      <c r="I186" s="293"/>
      <c r="J186" s="289"/>
      <c r="K186" s="289"/>
      <c r="L186" s="294"/>
      <c r="M186" s="295"/>
      <c r="N186" s="296"/>
      <c r="O186" s="296"/>
      <c r="P186" s="296"/>
      <c r="Q186" s="296"/>
      <c r="R186" s="296"/>
      <c r="S186" s="296"/>
      <c r="T186" s="297"/>
      <c r="U186" s="14"/>
      <c r="V186" s="14"/>
      <c r="W186" s="14"/>
      <c r="X186" s="14"/>
      <c r="Y186" s="14"/>
      <c r="Z186" s="14"/>
      <c r="AA186" s="14"/>
      <c r="AB186" s="14"/>
      <c r="AC186" s="14"/>
      <c r="AD186" s="14"/>
      <c r="AE186" s="14"/>
      <c r="AT186" s="298" t="s">
        <v>758</v>
      </c>
      <c r="AU186" s="298" t="s">
        <v>76</v>
      </c>
      <c r="AV186" s="14" t="s">
        <v>415</v>
      </c>
      <c r="AW186" s="14" t="s">
        <v>33</v>
      </c>
      <c r="AX186" s="14" t="s">
        <v>84</v>
      </c>
      <c r="AY186" s="298" t="s">
        <v>414</v>
      </c>
    </row>
    <row r="187" s="2" customFormat="1" ht="33" customHeight="1">
      <c r="A187" s="39"/>
      <c r="B187" s="40"/>
      <c r="C187" s="234" t="s">
        <v>875</v>
      </c>
      <c r="D187" s="234" t="s">
        <v>443</v>
      </c>
      <c r="E187" s="235" t="s">
        <v>1513</v>
      </c>
      <c r="F187" s="236" t="s">
        <v>1514</v>
      </c>
      <c r="G187" s="237" t="s">
        <v>897</v>
      </c>
      <c r="H187" s="238">
        <v>138996.25</v>
      </c>
      <c r="I187" s="239"/>
      <c r="J187" s="240">
        <f>ROUND(I187*H187,2)</f>
        <v>0</v>
      </c>
      <c r="K187" s="236" t="s">
        <v>665</v>
      </c>
      <c r="L187" s="45"/>
      <c r="M187" s="241" t="s">
        <v>1</v>
      </c>
      <c r="N187" s="242" t="s">
        <v>41</v>
      </c>
      <c r="O187" s="92"/>
      <c r="P187" s="226">
        <f>O187*H187</f>
        <v>0</v>
      </c>
      <c r="Q187" s="226">
        <v>0</v>
      </c>
      <c r="R187" s="226">
        <f>Q187*H187</f>
        <v>0</v>
      </c>
      <c r="S187" s="226">
        <v>0</v>
      </c>
      <c r="T187" s="227">
        <f>S187*H187</f>
        <v>0</v>
      </c>
      <c r="U187" s="39"/>
      <c r="V187" s="39"/>
      <c r="W187" s="39"/>
      <c r="X187" s="39"/>
      <c r="Y187" s="39"/>
      <c r="Z187" s="39"/>
      <c r="AA187" s="39"/>
      <c r="AB187" s="39"/>
      <c r="AC187" s="39"/>
      <c r="AD187" s="39"/>
      <c r="AE187" s="39"/>
      <c r="AR187" s="228" t="s">
        <v>415</v>
      </c>
      <c r="AT187" s="228" t="s">
        <v>443</v>
      </c>
      <c r="AU187" s="228" t="s">
        <v>76</v>
      </c>
      <c r="AY187" s="18" t="s">
        <v>414</v>
      </c>
      <c r="BE187" s="229">
        <f>IF(N187="základní",J187,0)</f>
        <v>0</v>
      </c>
      <c r="BF187" s="229">
        <f>IF(N187="snížená",J187,0)</f>
        <v>0</v>
      </c>
      <c r="BG187" s="229">
        <f>IF(N187="zákl. přenesená",J187,0)</f>
        <v>0</v>
      </c>
      <c r="BH187" s="229">
        <f>IF(N187="sníž. přenesená",J187,0)</f>
        <v>0</v>
      </c>
      <c r="BI187" s="229">
        <f>IF(N187="nulová",J187,0)</f>
        <v>0</v>
      </c>
      <c r="BJ187" s="18" t="s">
        <v>84</v>
      </c>
      <c r="BK187" s="229">
        <f>ROUND(I187*H187,2)</f>
        <v>0</v>
      </c>
      <c r="BL187" s="18" t="s">
        <v>415</v>
      </c>
      <c r="BM187" s="228" t="s">
        <v>1598</v>
      </c>
    </row>
    <row r="188" s="2" customFormat="1">
      <c r="A188" s="39"/>
      <c r="B188" s="40"/>
      <c r="C188" s="41"/>
      <c r="D188" s="230" t="s">
        <v>417</v>
      </c>
      <c r="E188" s="41"/>
      <c r="F188" s="231" t="s">
        <v>1516</v>
      </c>
      <c r="G188" s="41"/>
      <c r="H188" s="41"/>
      <c r="I188" s="156"/>
      <c r="J188" s="41"/>
      <c r="K188" s="41"/>
      <c r="L188" s="45"/>
      <c r="M188" s="232"/>
      <c r="N188" s="233"/>
      <c r="O188" s="92"/>
      <c r="P188" s="92"/>
      <c r="Q188" s="92"/>
      <c r="R188" s="92"/>
      <c r="S188" s="92"/>
      <c r="T188" s="93"/>
      <c r="U188" s="39"/>
      <c r="V188" s="39"/>
      <c r="W188" s="39"/>
      <c r="X188" s="39"/>
      <c r="Y188" s="39"/>
      <c r="Z188" s="39"/>
      <c r="AA188" s="39"/>
      <c r="AB188" s="39"/>
      <c r="AC188" s="39"/>
      <c r="AD188" s="39"/>
      <c r="AE188" s="39"/>
      <c r="AT188" s="18" t="s">
        <v>417</v>
      </c>
      <c r="AU188" s="18" t="s">
        <v>76</v>
      </c>
    </row>
    <row r="189" s="15" customFormat="1">
      <c r="A189" s="15"/>
      <c r="B189" s="299"/>
      <c r="C189" s="300"/>
      <c r="D189" s="230" t="s">
        <v>758</v>
      </c>
      <c r="E189" s="301" t="s">
        <v>1</v>
      </c>
      <c r="F189" s="302" t="s">
        <v>1517</v>
      </c>
      <c r="G189" s="300"/>
      <c r="H189" s="301" t="s">
        <v>1</v>
      </c>
      <c r="I189" s="303"/>
      <c r="J189" s="300"/>
      <c r="K189" s="300"/>
      <c r="L189" s="304"/>
      <c r="M189" s="305"/>
      <c r="N189" s="306"/>
      <c r="O189" s="306"/>
      <c r="P189" s="306"/>
      <c r="Q189" s="306"/>
      <c r="R189" s="306"/>
      <c r="S189" s="306"/>
      <c r="T189" s="307"/>
      <c r="U189" s="15"/>
      <c r="V189" s="15"/>
      <c r="W189" s="15"/>
      <c r="X189" s="15"/>
      <c r="Y189" s="15"/>
      <c r="Z189" s="15"/>
      <c r="AA189" s="15"/>
      <c r="AB189" s="15"/>
      <c r="AC189" s="15"/>
      <c r="AD189" s="15"/>
      <c r="AE189" s="15"/>
      <c r="AT189" s="308" t="s">
        <v>758</v>
      </c>
      <c r="AU189" s="308" t="s">
        <v>76</v>
      </c>
      <c r="AV189" s="15" t="s">
        <v>84</v>
      </c>
      <c r="AW189" s="15" t="s">
        <v>33</v>
      </c>
      <c r="AX189" s="15" t="s">
        <v>76</v>
      </c>
      <c r="AY189" s="308" t="s">
        <v>414</v>
      </c>
    </row>
    <row r="190" s="13" customFormat="1">
      <c r="A190" s="13"/>
      <c r="B190" s="277"/>
      <c r="C190" s="278"/>
      <c r="D190" s="230" t="s">
        <v>758</v>
      </c>
      <c r="E190" s="279" t="s">
        <v>1</v>
      </c>
      <c r="F190" s="280" t="s">
        <v>1599</v>
      </c>
      <c r="G190" s="278"/>
      <c r="H190" s="281">
        <v>138996.25</v>
      </c>
      <c r="I190" s="282"/>
      <c r="J190" s="278"/>
      <c r="K190" s="278"/>
      <c r="L190" s="283"/>
      <c r="M190" s="284"/>
      <c r="N190" s="285"/>
      <c r="O190" s="285"/>
      <c r="P190" s="285"/>
      <c r="Q190" s="285"/>
      <c r="R190" s="285"/>
      <c r="S190" s="285"/>
      <c r="T190" s="286"/>
      <c r="U190" s="13"/>
      <c r="V190" s="13"/>
      <c r="W190" s="13"/>
      <c r="X190" s="13"/>
      <c r="Y190" s="13"/>
      <c r="Z190" s="13"/>
      <c r="AA190" s="13"/>
      <c r="AB190" s="13"/>
      <c r="AC190" s="13"/>
      <c r="AD190" s="13"/>
      <c r="AE190" s="13"/>
      <c r="AT190" s="287" t="s">
        <v>758</v>
      </c>
      <c r="AU190" s="287" t="s">
        <v>76</v>
      </c>
      <c r="AV190" s="13" t="s">
        <v>86</v>
      </c>
      <c r="AW190" s="13" t="s">
        <v>33</v>
      </c>
      <c r="AX190" s="13" t="s">
        <v>84</v>
      </c>
      <c r="AY190" s="287" t="s">
        <v>414</v>
      </c>
    </row>
    <row r="191" s="2" customFormat="1" ht="21.75" customHeight="1">
      <c r="A191" s="39"/>
      <c r="B191" s="40"/>
      <c r="C191" s="234" t="s">
        <v>903</v>
      </c>
      <c r="D191" s="234" t="s">
        <v>443</v>
      </c>
      <c r="E191" s="235" t="s">
        <v>1519</v>
      </c>
      <c r="F191" s="236" t="s">
        <v>1520</v>
      </c>
      <c r="G191" s="237" t="s">
        <v>897</v>
      </c>
      <c r="H191" s="238">
        <v>510</v>
      </c>
      <c r="I191" s="239"/>
      <c r="J191" s="240">
        <f>ROUND(I191*H191,2)</f>
        <v>0</v>
      </c>
      <c r="K191" s="236" t="s">
        <v>665</v>
      </c>
      <c r="L191" s="45"/>
      <c r="M191" s="241" t="s">
        <v>1</v>
      </c>
      <c r="N191" s="242" t="s">
        <v>41</v>
      </c>
      <c r="O191" s="92"/>
      <c r="P191" s="226">
        <f>O191*H191</f>
        <v>0</v>
      </c>
      <c r="Q191" s="226">
        <v>0</v>
      </c>
      <c r="R191" s="226">
        <f>Q191*H191</f>
        <v>0</v>
      </c>
      <c r="S191" s="226">
        <v>0</v>
      </c>
      <c r="T191" s="227">
        <f>S191*H191</f>
        <v>0</v>
      </c>
      <c r="U191" s="39"/>
      <c r="V191" s="39"/>
      <c r="W191" s="39"/>
      <c r="X191" s="39"/>
      <c r="Y191" s="39"/>
      <c r="Z191" s="39"/>
      <c r="AA191" s="39"/>
      <c r="AB191" s="39"/>
      <c r="AC191" s="39"/>
      <c r="AD191" s="39"/>
      <c r="AE191" s="39"/>
      <c r="AR191" s="228" t="s">
        <v>415</v>
      </c>
      <c r="AT191" s="228" t="s">
        <v>443</v>
      </c>
      <c r="AU191" s="228" t="s">
        <v>76</v>
      </c>
      <c r="AY191" s="18" t="s">
        <v>414</v>
      </c>
      <c r="BE191" s="229">
        <f>IF(N191="základní",J191,0)</f>
        <v>0</v>
      </c>
      <c r="BF191" s="229">
        <f>IF(N191="snížená",J191,0)</f>
        <v>0</v>
      </c>
      <c r="BG191" s="229">
        <f>IF(N191="zákl. přenesená",J191,0)</f>
        <v>0</v>
      </c>
      <c r="BH191" s="229">
        <f>IF(N191="sníž. přenesená",J191,0)</f>
        <v>0</v>
      </c>
      <c r="BI191" s="229">
        <f>IF(N191="nulová",J191,0)</f>
        <v>0</v>
      </c>
      <c r="BJ191" s="18" t="s">
        <v>84</v>
      </c>
      <c r="BK191" s="229">
        <f>ROUND(I191*H191,2)</f>
        <v>0</v>
      </c>
      <c r="BL191" s="18" t="s">
        <v>415</v>
      </c>
      <c r="BM191" s="228" t="s">
        <v>1600</v>
      </c>
    </row>
    <row r="192" s="2" customFormat="1">
      <c r="A192" s="39"/>
      <c r="B192" s="40"/>
      <c r="C192" s="41"/>
      <c r="D192" s="230" t="s">
        <v>417</v>
      </c>
      <c r="E192" s="41"/>
      <c r="F192" s="231" t="s">
        <v>1522</v>
      </c>
      <c r="G192" s="41"/>
      <c r="H192" s="41"/>
      <c r="I192" s="156"/>
      <c r="J192" s="41"/>
      <c r="K192" s="41"/>
      <c r="L192" s="45"/>
      <c r="M192" s="232"/>
      <c r="N192" s="233"/>
      <c r="O192" s="92"/>
      <c r="P192" s="92"/>
      <c r="Q192" s="92"/>
      <c r="R192" s="92"/>
      <c r="S192" s="92"/>
      <c r="T192" s="93"/>
      <c r="U192" s="39"/>
      <c r="V192" s="39"/>
      <c r="W192" s="39"/>
      <c r="X192" s="39"/>
      <c r="Y192" s="39"/>
      <c r="Z192" s="39"/>
      <c r="AA192" s="39"/>
      <c r="AB192" s="39"/>
      <c r="AC192" s="39"/>
      <c r="AD192" s="39"/>
      <c r="AE192" s="39"/>
      <c r="AT192" s="18" t="s">
        <v>417</v>
      </c>
      <c r="AU192" s="18" t="s">
        <v>76</v>
      </c>
    </row>
    <row r="193" s="15" customFormat="1">
      <c r="A193" s="15"/>
      <c r="B193" s="299"/>
      <c r="C193" s="300"/>
      <c r="D193" s="230" t="s">
        <v>758</v>
      </c>
      <c r="E193" s="301" t="s">
        <v>1</v>
      </c>
      <c r="F193" s="302" t="s">
        <v>1523</v>
      </c>
      <c r="G193" s="300"/>
      <c r="H193" s="301" t="s">
        <v>1</v>
      </c>
      <c r="I193" s="303"/>
      <c r="J193" s="300"/>
      <c r="K193" s="300"/>
      <c r="L193" s="304"/>
      <c r="M193" s="305"/>
      <c r="N193" s="306"/>
      <c r="O193" s="306"/>
      <c r="P193" s="306"/>
      <c r="Q193" s="306"/>
      <c r="R193" s="306"/>
      <c r="S193" s="306"/>
      <c r="T193" s="307"/>
      <c r="U193" s="15"/>
      <c r="V193" s="15"/>
      <c r="W193" s="15"/>
      <c r="X193" s="15"/>
      <c r="Y193" s="15"/>
      <c r="Z193" s="15"/>
      <c r="AA193" s="15"/>
      <c r="AB193" s="15"/>
      <c r="AC193" s="15"/>
      <c r="AD193" s="15"/>
      <c r="AE193" s="15"/>
      <c r="AT193" s="308" t="s">
        <v>758</v>
      </c>
      <c r="AU193" s="308" t="s">
        <v>76</v>
      </c>
      <c r="AV193" s="15" t="s">
        <v>84</v>
      </c>
      <c r="AW193" s="15" t="s">
        <v>33</v>
      </c>
      <c r="AX193" s="15" t="s">
        <v>76</v>
      </c>
      <c r="AY193" s="308" t="s">
        <v>414</v>
      </c>
    </row>
    <row r="194" s="13" customFormat="1">
      <c r="A194" s="13"/>
      <c r="B194" s="277"/>
      <c r="C194" s="278"/>
      <c r="D194" s="230" t="s">
        <v>758</v>
      </c>
      <c r="E194" s="279" t="s">
        <v>1</v>
      </c>
      <c r="F194" s="280" t="s">
        <v>1524</v>
      </c>
      <c r="G194" s="278"/>
      <c r="H194" s="281">
        <v>510</v>
      </c>
      <c r="I194" s="282"/>
      <c r="J194" s="278"/>
      <c r="K194" s="278"/>
      <c r="L194" s="283"/>
      <c r="M194" s="284"/>
      <c r="N194" s="285"/>
      <c r="O194" s="285"/>
      <c r="P194" s="285"/>
      <c r="Q194" s="285"/>
      <c r="R194" s="285"/>
      <c r="S194" s="285"/>
      <c r="T194" s="286"/>
      <c r="U194" s="13"/>
      <c r="V194" s="13"/>
      <c r="W194" s="13"/>
      <c r="X194" s="13"/>
      <c r="Y194" s="13"/>
      <c r="Z194" s="13"/>
      <c r="AA194" s="13"/>
      <c r="AB194" s="13"/>
      <c r="AC194" s="13"/>
      <c r="AD194" s="13"/>
      <c r="AE194" s="13"/>
      <c r="AT194" s="287" t="s">
        <v>758</v>
      </c>
      <c r="AU194" s="287" t="s">
        <v>76</v>
      </c>
      <c r="AV194" s="13" t="s">
        <v>86</v>
      </c>
      <c r="AW194" s="13" t="s">
        <v>33</v>
      </c>
      <c r="AX194" s="13" t="s">
        <v>84</v>
      </c>
      <c r="AY194" s="287" t="s">
        <v>414</v>
      </c>
    </row>
    <row r="195" s="2" customFormat="1" ht="33" customHeight="1">
      <c r="A195" s="39"/>
      <c r="B195" s="40"/>
      <c r="C195" s="234" t="s">
        <v>880</v>
      </c>
      <c r="D195" s="234" t="s">
        <v>443</v>
      </c>
      <c r="E195" s="235" t="s">
        <v>1525</v>
      </c>
      <c r="F195" s="236" t="s">
        <v>1526</v>
      </c>
      <c r="G195" s="237" t="s">
        <v>897</v>
      </c>
      <c r="H195" s="238">
        <v>2735</v>
      </c>
      <c r="I195" s="239"/>
      <c r="J195" s="240">
        <f>ROUND(I195*H195,2)</f>
        <v>0</v>
      </c>
      <c r="K195" s="236" t="s">
        <v>665</v>
      </c>
      <c r="L195" s="45"/>
      <c r="M195" s="241" t="s">
        <v>1</v>
      </c>
      <c r="N195" s="242" t="s">
        <v>41</v>
      </c>
      <c r="O195" s="92"/>
      <c r="P195" s="226">
        <f>O195*H195</f>
        <v>0</v>
      </c>
      <c r="Q195" s="226">
        <v>0</v>
      </c>
      <c r="R195" s="226">
        <f>Q195*H195</f>
        <v>0</v>
      </c>
      <c r="S195" s="226">
        <v>0</v>
      </c>
      <c r="T195" s="227">
        <f>S195*H195</f>
        <v>0</v>
      </c>
      <c r="U195" s="39"/>
      <c r="V195" s="39"/>
      <c r="W195" s="39"/>
      <c r="X195" s="39"/>
      <c r="Y195" s="39"/>
      <c r="Z195" s="39"/>
      <c r="AA195" s="39"/>
      <c r="AB195" s="39"/>
      <c r="AC195" s="39"/>
      <c r="AD195" s="39"/>
      <c r="AE195" s="39"/>
      <c r="AR195" s="228" t="s">
        <v>415</v>
      </c>
      <c r="AT195" s="228" t="s">
        <v>443</v>
      </c>
      <c r="AU195" s="228" t="s">
        <v>76</v>
      </c>
      <c r="AY195" s="18" t="s">
        <v>414</v>
      </c>
      <c r="BE195" s="229">
        <f>IF(N195="základní",J195,0)</f>
        <v>0</v>
      </c>
      <c r="BF195" s="229">
        <f>IF(N195="snížená",J195,0)</f>
        <v>0</v>
      </c>
      <c r="BG195" s="229">
        <f>IF(N195="zákl. přenesená",J195,0)</f>
        <v>0</v>
      </c>
      <c r="BH195" s="229">
        <f>IF(N195="sníž. přenesená",J195,0)</f>
        <v>0</v>
      </c>
      <c r="BI195" s="229">
        <f>IF(N195="nulová",J195,0)</f>
        <v>0</v>
      </c>
      <c r="BJ195" s="18" t="s">
        <v>84</v>
      </c>
      <c r="BK195" s="229">
        <f>ROUND(I195*H195,2)</f>
        <v>0</v>
      </c>
      <c r="BL195" s="18" t="s">
        <v>415</v>
      </c>
      <c r="BM195" s="228" t="s">
        <v>1601</v>
      </c>
    </row>
    <row r="196" s="2" customFormat="1">
      <c r="A196" s="39"/>
      <c r="B196" s="40"/>
      <c r="C196" s="41"/>
      <c r="D196" s="230" t="s">
        <v>417</v>
      </c>
      <c r="E196" s="41"/>
      <c r="F196" s="231" t="s">
        <v>1528</v>
      </c>
      <c r="G196" s="41"/>
      <c r="H196" s="41"/>
      <c r="I196" s="156"/>
      <c r="J196" s="41"/>
      <c r="K196" s="41"/>
      <c r="L196" s="45"/>
      <c r="M196" s="232"/>
      <c r="N196" s="233"/>
      <c r="O196" s="92"/>
      <c r="P196" s="92"/>
      <c r="Q196" s="92"/>
      <c r="R196" s="92"/>
      <c r="S196" s="92"/>
      <c r="T196" s="93"/>
      <c r="U196" s="39"/>
      <c r="V196" s="39"/>
      <c r="W196" s="39"/>
      <c r="X196" s="39"/>
      <c r="Y196" s="39"/>
      <c r="Z196" s="39"/>
      <c r="AA196" s="39"/>
      <c r="AB196" s="39"/>
      <c r="AC196" s="39"/>
      <c r="AD196" s="39"/>
      <c r="AE196" s="39"/>
      <c r="AT196" s="18" t="s">
        <v>417</v>
      </c>
      <c r="AU196" s="18" t="s">
        <v>76</v>
      </c>
    </row>
    <row r="197" s="15" customFormat="1">
      <c r="A197" s="15"/>
      <c r="B197" s="299"/>
      <c r="C197" s="300"/>
      <c r="D197" s="230" t="s">
        <v>758</v>
      </c>
      <c r="E197" s="301" t="s">
        <v>1</v>
      </c>
      <c r="F197" s="302" t="s">
        <v>1529</v>
      </c>
      <c r="G197" s="300"/>
      <c r="H197" s="301" t="s">
        <v>1</v>
      </c>
      <c r="I197" s="303"/>
      <c r="J197" s="300"/>
      <c r="K197" s="300"/>
      <c r="L197" s="304"/>
      <c r="M197" s="305"/>
      <c r="N197" s="306"/>
      <c r="O197" s="306"/>
      <c r="P197" s="306"/>
      <c r="Q197" s="306"/>
      <c r="R197" s="306"/>
      <c r="S197" s="306"/>
      <c r="T197" s="307"/>
      <c r="U197" s="15"/>
      <c r="V197" s="15"/>
      <c r="W197" s="15"/>
      <c r="X197" s="15"/>
      <c r="Y197" s="15"/>
      <c r="Z197" s="15"/>
      <c r="AA197" s="15"/>
      <c r="AB197" s="15"/>
      <c r="AC197" s="15"/>
      <c r="AD197" s="15"/>
      <c r="AE197" s="15"/>
      <c r="AT197" s="308" t="s">
        <v>758</v>
      </c>
      <c r="AU197" s="308" t="s">
        <v>76</v>
      </c>
      <c r="AV197" s="15" t="s">
        <v>84</v>
      </c>
      <c r="AW197" s="15" t="s">
        <v>33</v>
      </c>
      <c r="AX197" s="15" t="s">
        <v>76</v>
      </c>
      <c r="AY197" s="308" t="s">
        <v>414</v>
      </c>
    </row>
    <row r="198" s="13" customFormat="1">
      <c r="A198" s="13"/>
      <c r="B198" s="277"/>
      <c r="C198" s="278"/>
      <c r="D198" s="230" t="s">
        <v>758</v>
      </c>
      <c r="E198" s="279" t="s">
        <v>1</v>
      </c>
      <c r="F198" s="280" t="s">
        <v>1524</v>
      </c>
      <c r="G198" s="278"/>
      <c r="H198" s="281">
        <v>510</v>
      </c>
      <c r="I198" s="282"/>
      <c r="J198" s="278"/>
      <c r="K198" s="278"/>
      <c r="L198" s="283"/>
      <c r="M198" s="284"/>
      <c r="N198" s="285"/>
      <c r="O198" s="285"/>
      <c r="P198" s="285"/>
      <c r="Q198" s="285"/>
      <c r="R198" s="285"/>
      <c r="S198" s="285"/>
      <c r="T198" s="286"/>
      <c r="U198" s="13"/>
      <c r="V198" s="13"/>
      <c r="W198" s="13"/>
      <c r="X198" s="13"/>
      <c r="Y198" s="13"/>
      <c r="Z198" s="13"/>
      <c r="AA198" s="13"/>
      <c r="AB198" s="13"/>
      <c r="AC198" s="13"/>
      <c r="AD198" s="13"/>
      <c r="AE198" s="13"/>
      <c r="AT198" s="287" t="s">
        <v>758</v>
      </c>
      <c r="AU198" s="287" t="s">
        <v>76</v>
      </c>
      <c r="AV198" s="13" t="s">
        <v>86</v>
      </c>
      <c r="AW198" s="13" t="s">
        <v>33</v>
      </c>
      <c r="AX198" s="13" t="s">
        <v>76</v>
      </c>
      <c r="AY198" s="287" t="s">
        <v>414</v>
      </c>
    </row>
    <row r="199" s="15" customFormat="1">
      <c r="A199" s="15"/>
      <c r="B199" s="299"/>
      <c r="C199" s="300"/>
      <c r="D199" s="230" t="s">
        <v>758</v>
      </c>
      <c r="E199" s="301" t="s">
        <v>1</v>
      </c>
      <c r="F199" s="302" t="s">
        <v>1530</v>
      </c>
      <c r="G199" s="300"/>
      <c r="H199" s="301" t="s">
        <v>1</v>
      </c>
      <c r="I199" s="303"/>
      <c r="J199" s="300"/>
      <c r="K199" s="300"/>
      <c r="L199" s="304"/>
      <c r="M199" s="305"/>
      <c r="N199" s="306"/>
      <c r="O199" s="306"/>
      <c r="P199" s="306"/>
      <c r="Q199" s="306"/>
      <c r="R199" s="306"/>
      <c r="S199" s="306"/>
      <c r="T199" s="307"/>
      <c r="U199" s="15"/>
      <c r="V199" s="15"/>
      <c r="W199" s="15"/>
      <c r="X199" s="15"/>
      <c r="Y199" s="15"/>
      <c r="Z199" s="15"/>
      <c r="AA199" s="15"/>
      <c r="AB199" s="15"/>
      <c r="AC199" s="15"/>
      <c r="AD199" s="15"/>
      <c r="AE199" s="15"/>
      <c r="AT199" s="308" t="s">
        <v>758</v>
      </c>
      <c r="AU199" s="308" t="s">
        <v>76</v>
      </c>
      <c r="AV199" s="15" t="s">
        <v>84</v>
      </c>
      <c r="AW199" s="15" t="s">
        <v>33</v>
      </c>
      <c r="AX199" s="15" t="s">
        <v>76</v>
      </c>
      <c r="AY199" s="308" t="s">
        <v>414</v>
      </c>
    </row>
    <row r="200" s="13" customFormat="1">
      <c r="A200" s="13"/>
      <c r="B200" s="277"/>
      <c r="C200" s="278"/>
      <c r="D200" s="230" t="s">
        <v>758</v>
      </c>
      <c r="E200" s="279" t="s">
        <v>1</v>
      </c>
      <c r="F200" s="280" t="s">
        <v>1531</v>
      </c>
      <c r="G200" s="278"/>
      <c r="H200" s="281">
        <v>2225</v>
      </c>
      <c r="I200" s="282"/>
      <c r="J200" s="278"/>
      <c r="K200" s="278"/>
      <c r="L200" s="283"/>
      <c r="M200" s="284"/>
      <c r="N200" s="285"/>
      <c r="O200" s="285"/>
      <c r="P200" s="285"/>
      <c r="Q200" s="285"/>
      <c r="R200" s="285"/>
      <c r="S200" s="285"/>
      <c r="T200" s="286"/>
      <c r="U200" s="13"/>
      <c r="V200" s="13"/>
      <c r="W200" s="13"/>
      <c r="X200" s="13"/>
      <c r="Y200" s="13"/>
      <c r="Z200" s="13"/>
      <c r="AA200" s="13"/>
      <c r="AB200" s="13"/>
      <c r="AC200" s="13"/>
      <c r="AD200" s="13"/>
      <c r="AE200" s="13"/>
      <c r="AT200" s="287" t="s">
        <v>758</v>
      </c>
      <c r="AU200" s="287" t="s">
        <v>76</v>
      </c>
      <c r="AV200" s="13" t="s">
        <v>86</v>
      </c>
      <c r="AW200" s="13" t="s">
        <v>33</v>
      </c>
      <c r="AX200" s="13" t="s">
        <v>76</v>
      </c>
      <c r="AY200" s="287" t="s">
        <v>414</v>
      </c>
    </row>
    <row r="201" s="14" customFormat="1">
      <c r="A201" s="14"/>
      <c r="B201" s="288"/>
      <c r="C201" s="289"/>
      <c r="D201" s="230" t="s">
        <v>758</v>
      </c>
      <c r="E201" s="290" t="s">
        <v>1</v>
      </c>
      <c r="F201" s="291" t="s">
        <v>760</v>
      </c>
      <c r="G201" s="289"/>
      <c r="H201" s="292">
        <v>2735</v>
      </c>
      <c r="I201" s="293"/>
      <c r="J201" s="289"/>
      <c r="K201" s="289"/>
      <c r="L201" s="294"/>
      <c r="M201" s="295"/>
      <c r="N201" s="296"/>
      <c r="O201" s="296"/>
      <c r="P201" s="296"/>
      <c r="Q201" s="296"/>
      <c r="R201" s="296"/>
      <c r="S201" s="296"/>
      <c r="T201" s="297"/>
      <c r="U201" s="14"/>
      <c r="V201" s="14"/>
      <c r="W201" s="14"/>
      <c r="X201" s="14"/>
      <c r="Y201" s="14"/>
      <c r="Z201" s="14"/>
      <c r="AA201" s="14"/>
      <c r="AB201" s="14"/>
      <c r="AC201" s="14"/>
      <c r="AD201" s="14"/>
      <c r="AE201" s="14"/>
      <c r="AT201" s="298" t="s">
        <v>758</v>
      </c>
      <c r="AU201" s="298" t="s">
        <v>76</v>
      </c>
      <c r="AV201" s="14" t="s">
        <v>415</v>
      </c>
      <c r="AW201" s="14" t="s">
        <v>33</v>
      </c>
      <c r="AX201" s="14" t="s">
        <v>84</v>
      </c>
      <c r="AY201" s="298" t="s">
        <v>414</v>
      </c>
    </row>
    <row r="202" s="2" customFormat="1" ht="21.75" customHeight="1">
      <c r="A202" s="39"/>
      <c r="B202" s="40"/>
      <c r="C202" s="234" t="s">
        <v>899</v>
      </c>
      <c r="D202" s="234" t="s">
        <v>443</v>
      </c>
      <c r="E202" s="235" t="s">
        <v>1532</v>
      </c>
      <c r="F202" s="236" t="s">
        <v>1533</v>
      </c>
      <c r="G202" s="237" t="s">
        <v>897</v>
      </c>
      <c r="H202" s="238">
        <v>5580</v>
      </c>
      <c r="I202" s="239"/>
      <c r="J202" s="240">
        <f>ROUND(I202*H202,2)</f>
        <v>0</v>
      </c>
      <c r="K202" s="236" t="s">
        <v>665</v>
      </c>
      <c r="L202" s="45"/>
      <c r="M202" s="241" t="s">
        <v>1</v>
      </c>
      <c r="N202" s="242" t="s">
        <v>41</v>
      </c>
      <c r="O202" s="92"/>
      <c r="P202" s="226">
        <f>O202*H202</f>
        <v>0</v>
      </c>
      <c r="Q202" s="226">
        <v>0</v>
      </c>
      <c r="R202" s="226">
        <f>Q202*H202</f>
        <v>0</v>
      </c>
      <c r="S202" s="226">
        <v>0</v>
      </c>
      <c r="T202" s="227">
        <f>S202*H202</f>
        <v>0</v>
      </c>
      <c r="U202" s="39"/>
      <c r="V202" s="39"/>
      <c r="W202" s="39"/>
      <c r="X202" s="39"/>
      <c r="Y202" s="39"/>
      <c r="Z202" s="39"/>
      <c r="AA202" s="39"/>
      <c r="AB202" s="39"/>
      <c r="AC202" s="39"/>
      <c r="AD202" s="39"/>
      <c r="AE202" s="39"/>
      <c r="AR202" s="228" t="s">
        <v>415</v>
      </c>
      <c r="AT202" s="228" t="s">
        <v>443</v>
      </c>
      <c r="AU202" s="228" t="s">
        <v>76</v>
      </c>
      <c r="AY202" s="18" t="s">
        <v>414</v>
      </c>
      <c r="BE202" s="229">
        <f>IF(N202="základní",J202,0)</f>
        <v>0</v>
      </c>
      <c r="BF202" s="229">
        <f>IF(N202="snížená",J202,0)</f>
        <v>0</v>
      </c>
      <c r="BG202" s="229">
        <f>IF(N202="zákl. přenesená",J202,0)</f>
        <v>0</v>
      </c>
      <c r="BH202" s="229">
        <f>IF(N202="sníž. přenesená",J202,0)</f>
        <v>0</v>
      </c>
      <c r="BI202" s="229">
        <f>IF(N202="nulová",J202,0)</f>
        <v>0</v>
      </c>
      <c r="BJ202" s="18" t="s">
        <v>84</v>
      </c>
      <c r="BK202" s="229">
        <f>ROUND(I202*H202,2)</f>
        <v>0</v>
      </c>
      <c r="BL202" s="18" t="s">
        <v>415</v>
      </c>
      <c r="BM202" s="228" t="s">
        <v>1602</v>
      </c>
    </row>
    <row r="203" s="2" customFormat="1">
      <c r="A203" s="39"/>
      <c r="B203" s="40"/>
      <c r="C203" s="41"/>
      <c r="D203" s="230" t="s">
        <v>417</v>
      </c>
      <c r="E203" s="41"/>
      <c r="F203" s="231" t="s">
        <v>1535</v>
      </c>
      <c r="G203" s="41"/>
      <c r="H203" s="41"/>
      <c r="I203" s="156"/>
      <c r="J203" s="41"/>
      <c r="K203" s="41"/>
      <c r="L203" s="45"/>
      <c r="M203" s="232"/>
      <c r="N203" s="233"/>
      <c r="O203" s="92"/>
      <c r="P203" s="92"/>
      <c r="Q203" s="92"/>
      <c r="R203" s="92"/>
      <c r="S203" s="92"/>
      <c r="T203" s="93"/>
      <c r="U203" s="39"/>
      <c r="V203" s="39"/>
      <c r="W203" s="39"/>
      <c r="X203" s="39"/>
      <c r="Y203" s="39"/>
      <c r="Z203" s="39"/>
      <c r="AA203" s="39"/>
      <c r="AB203" s="39"/>
      <c r="AC203" s="39"/>
      <c r="AD203" s="39"/>
      <c r="AE203" s="39"/>
      <c r="AT203" s="18" t="s">
        <v>417</v>
      </c>
      <c r="AU203" s="18" t="s">
        <v>76</v>
      </c>
    </row>
    <row r="204" s="15" customFormat="1">
      <c r="A204" s="15"/>
      <c r="B204" s="299"/>
      <c r="C204" s="300"/>
      <c r="D204" s="230" t="s">
        <v>758</v>
      </c>
      <c r="E204" s="301" t="s">
        <v>1</v>
      </c>
      <c r="F204" s="302" t="s">
        <v>1536</v>
      </c>
      <c r="G204" s="300"/>
      <c r="H204" s="301" t="s">
        <v>1</v>
      </c>
      <c r="I204" s="303"/>
      <c r="J204" s="300"/>
      <c r="K204" s="300"/>
      <c r="L204" s="304"/>
      <c r="M204" s="305"/>
      <c r="N204" s="306"/>
      <c r="O204" s="306"/>
      <c r="P204" s="306"/>
      <c r="Q204" s="306"/>
      <c r="R204" s="306"/>
      <c r="S204" s="306"/>
      <c r="T204" s="307"/>
      <c r="U204" s="15"/>
      <c r="V204" s="15"/>
      <c r="W204" s="15"/>
      <c r="X204" s="15"/>
      <c r="Y204" s="15"/>
      <c r="Z204" s="15"/>
      <c r="AA204" s="15"/>
      <c r="AB204" s="15"/>
      <c r="AC204" s="15"/>
      <c r="AD204" s="15"/>
      <c r="AE204" s="15"/>
      <c r="AT204" s="308" t="s">
        <v>758</v>
      </c>
      <c r="AU204" s="308" t="s">
        <v>76</v>
      </c>
      <c r="AV204" s="15" t="s">
        <v>84</v>
      </c>
      <c r="AW204" s="15" t="s">
        <v>33</v>
      </c>
      <c r="AX204" s="15" t="s">
        <v>76</v>
      </c>
      <c r="AY204" s="308" t="s">
        <v>414</v>
      </c>
    </row>
    <row r="205" s="13" customFormat="1">
      <c r="A205" s="13"/>
      <c r="B205" s="277"/>
      <c r="C205" s="278"/>
      <c r="D205" s="230" t="s">
        <v>758</v>
      </c>
      <c r="E205" s="279" t="s">
        <v>1</v>
      </c>
      <c r="F205" s="280" t="s">
        <v>1603</v>
      </c>
      <c r="G205" s="278"/>
      <c r="H205" s="281">
        <v>5580</v>
      </c>
      <c r="I205" s="282"/>
      <c r="J205" s="278"/>
      <c r="K205" s="278"/>
      <c r="L205" s="283"/>
      <c r="M205" s="284"/>
      <c r="N205" s="285"/>
      <c r="O205" s="285"/>
      <c r="P205" s="285"/>
      <c r="Q205" s="285"/>
      <c r="R205" s="285"/>
      <c r="S205" s="285"/>
      <c r="T205" s="286"/>
      <c r="U205" s="13"/>
      <c r="V205" s="13"/>
      <c r="W205" s="13"/>
      <c r="X205" s="13"/>
      <c r="Y205" s="13"/>
      <c r="Z205" s="13"/>
      <c r="AA205" s="13"/>
      <c r="AB205" s="13"/>
      <c r="AC205" s="13"/>
      <c r="AD205" s="13"/>
      <c r="AE205" s="13"/>
      <c r="AT205" s="287" t="s">
        <v>758</v>
      </c>
      <c r="AU205" s="287" t="s">
        <v>76</v>
      </c>
      <c r="AV205" s="13" t="s">
        <v>86</v>
      </c>
      <c r="AW205" s="13" t="s">
        <v>33</v>
      </c>
      <c r="AX205" s="13" t="s">
        <v>84</v>
      </c>
      <c r="AY205" s="287" t="s">
        <v>414</v>
      </c>
    </row>
    <row r="206" s="2" customFormat="1" ht="21.75" customHeight="1">
      <c r="A206" s="39"/>
      <c r="B206" s="40"/>
      <c r="C206" s="234" t="s">
        <v>884</v>
      </c>
      <c r="D206" s="234" t="s">
        <v>443</v>
      </c>
      <c r="E206" s="235" t="s">
        <v>1538</v>
      </c>
      <c r="F206" s="236" t="s">
        <v>1539</v>
      </c>
      <c r="G206" s="237" t="s">
        <v>897</v>
      </c>
      <c r="H206" s="238">
        <v>5680</v>
      </c>
      <c r="I206" s="239"/>
      <c r="J206" s="240">
        <f>ROUND(I206*H206,2)</f>
        <v>0</v>
      </c>
      <c r="K206" s="236" t="s">
        <v>665</v>
      </c>
      <c r="L206" s="45"/>
      <c r="M206" s="241" t="s">
        <v>1</v>
      </c>
      <c r="N206" s="242" t="s">
        <v>41</v>
      </c>
      <c r="O206" s="92"/>
      <c r="P206" s="226">
        <f>O206*H206</f>
        <v>0</v>
      </c>
      <c r="Q206" s="226">
        <v>0</v>
      </c>
      <c r="R206" s="226">
        <f>Q206*H206</f>
        <v>0</v>
      </c>
      <c r="S206" s="226">
        <v>0</v>
      </c>
      <c r="T206" s="227">
        <f>S206*H206</f>
        <v>0</v>
      </c>
      <c r="U206" s="39"/>
      <c r="V206" s="39"/>
      <c r="W206" s="39"/>
      <c r="X206" s="39"/>
      <c r="Y206" s="39"/>
      <c r="Z206" s="39"/>
      <c r="AA206" s="39"/>
      <c r="AB206" s="39"/>
      <c r="AC206" s="39"/>
      <c r="AD206" s="39"/>
      <c r="AE206" s="39"/>
      <c r="AR206" s="228" t="s">
        <v>415</v>
      </c>
      <c r="AT206" s="228" t="s">
        <v>443</v>
      </c>
      <c r="AU206" s="228" t="s">
        <v>76</v>
      </c>
      <c r="AY206" s="18" t="s">
        <v>414</v>
      </c>
      <c r="BE206" s="229">
        <f>IF(N206="základní",J206,0)</f>
        <v>0</v>
      </c>
      <c r="BF206" s="229">
        <f>IF(N206="snížená",J206,0)</f>
        <v>0</v>
      </c>
      <c r="BG206" s="229">
        <f>IF(N206="zákl. přenesená",J206,0)</f>
        <v>0</v>
      </c>
      <c r="BH206" s="229">
        <f>IF(N206="sníž. přenesená",J206,0)</f>
        <v>0</v>
      </c>
      <c r="BI206" s="229">
        <f>IF(N206="nulová",J206,0)</f>
        <v>0</v>
      </c>
      <c r="BJ206" s="18" t="s">
        <v>84</v>
      </c>
      <c r="BK206" s="229">
        <f>ROUND(I206*H206,2)</f>
        <v>0</v>
      </c>
      <c r="BL206" s="18" t="s">
        <v>415</v>
      </c>
      <c r="BM206" s="228" t="s">
        <v>1604</v>
      </c>
    </row>
    <row r="207" s="2" customFormat="1">
      <c r="A207" s="39"/>
      <c r="B207" s="40"/>
      <c r="C207" s="41"/>
      <c r="D207" s="230" t="s">
        <v>417</v>
      </c>
      <c r="E207" s="41"/>
      <c r="F207" s="231" t="s">
        <v>1541</v>
      </c>
      <c r="G207" s="41"/>
      <c r="H207" s="41"/>
      <c r="I207" s="156"/>
      <c r="J207" s="41"/>
      <c r="K207" s="41"/>
      <c r="L207" s="45"/>
      <c r="M207" s="232"/>
      <c r="N207" s="233"/>
      <c r="O207" s="92"/>
      <c r="P207" s="92"/>
      <c r="Q207" s="92"/>
      <c r="R207" s="92"/>
      <c r="S207" s="92"/>
      <c r="T207" s="93"/>
      <c r="U207" s="39"/>
      <c r="V207" s="39"/>
      <c r="W207" s="39"/>
      <c r="X207" s="39"/>
      <c r="Y207" s="39"/>
      <c r="Z207" s="39"/>
      <c r="AA207" s="39"/>
      <c r="AB207" s="39"/>
      <c r="AC207" s="39"/>
      <c r="AD207" s="39"/>
      <c r="AE207" s="39"/>
      <c r="AT207" s="18" t="s">
        <v>417</v>
      </c>
      <c r="AU207" s="18" t="s">
        <v>76</v>
      </c>
    </row>
    <row r="208" s="15" customFormat="1">
      <c r="A208" s="15"/>
      <c r="B208" s="299"/>
      <c r="C208" s="300"/>
      <c r="D208" s="230" t="s">
        <v>758</v>
      </c>
      <c r="E208" s="301" t="s">
        <v>1</v>
      </c>
      <c r="F208" s="302" t="s">
        <v>1536</v>
      </c>
      <c r="G208" s="300"/>
      <c r="H208" s="301" t="s">
        <v>1</v>
      </c>
      <c r="I208" s="303"/>
      <c r="J208" s="300"/>
      <c r="K208" s="300"/>
      <c r="L208" s="304"/>
      <c r="M208" s="305"/>
      <c r="N208" s="306"/>
      <c r="O208" s="306"/>
      <c r="P208" s="306"/>
      <c r="Q208" s="306"/>
      <c r="R208" s="306"/>
      <c r="S208" s="306"/>
      <c r="T208" s="307"/>
      <c r="U208" s="15"/>
      <c r="V208" s="15"/>
      <c r="W208" s="15"/>
      <c r="X208" s="15"/>
      <c r="Y208" s="15"/>
      <c r="Z208" s="15"/>
      <c r="AA208" s="15"/>
      <c r="AB208" s="15"/>
      <c r="AC208" s="15"/>
      <c r="AD208" s="15"/>
      <c r="AE208" s="15"/>
      <c r="AT208" s="308" t="s">
        <v>758</v>
      </c>
      <c r="AU208" s="308" t="s">
        <v>76</v>
      </c>
      <c r="AV208" s="15" t="s">
        <v>84</v>
      </c>
      <c r="AW208" s="15" t="s">
        <v>33</v>
      </c>
      <c r="AX208" s="15" t="s">
        <v>76</v>
      </c>
      <c r="AY208" s="308" t="s">
        <v>414</v>
      </c>
    </row>
    <row r="209" s="13" customFormat="1">
      <c r="A209" s="13"/>
      <c r="B209" s="277"/>
      <c r="C209" s="278"/>
      <c r="D209" s="230" t="s">
        <v>758</v>
      </c>
      <c r="E209" s="279" t="s">
        <v>1</v>
      </c>
      <c r="F209" s="280" t="s">
        <v>1603</v>
      </c>
      <c r="G209" s="278"/>
      <c r="H209" s="281">
        <v>5580</v>
      </c>
      <c r="I209" s="282"/>
      <c r="J209" s="278"/>
      <c r="K209" s="278"/>
      <c r="L209" s="283"/>
      <c r="M209" s="284"/>
      <c r="N209" s="285"/>
      <c r="O209" s="285"/>
      <c r="P209" s="285"/>
      <c r="Q209" s="285"/>
      <c r="R209" s="285"/>
      <c r="S209" s="285"/>
      <c r="T209" s="286"/>
      <c r="U209" s="13"/>
      <c r="V209" s="13"/>
      <c r="W209" s="13"/>
      <c r="X209" s="13"/>
      <c r="Y209" s="13"/>
      <c r="Z209" s="13"/>
      <c r="AA209" s="13"/>
      <c r="AB209" s="13"/>
      <c r="AC209" s="13"/>
      <c r="AD209" s="13"/>
      <c r="AE209" s="13"/>
      <c r="AT209" s="287" t="s">
        <v>758</v>
      </c>
      <c r="AU209" s="287" t="s">
        <v>76</v>
      </c>
      <c r="AV209" s="13" t="s">
        <v>86</v>
      </c>
      <c r="AW209" s="13" t="s">
        <v>33</v>
      </c>
      <c r="AX209" s="13" t="s">
        <v>76</v>
      </c>
      <c r="AY209" s="287" t="s">
        <v>414</v>
      </c>
    </row>
    <row r="210" s="15" customFormat="1">
      <c r="A210" s="15"/>
      <c r="B210" s="299"/>
      <c r="C210" s="300"/>
      <c r="D210" s="230" t="s">
        <v>758</v>
      </c>
      <c r="E210" s="301" t="s">
        <v>1</v>
      </c>
      <c r="F210" s="302" t="s">
        <v>1605</v>
      </c>
      <c r="G210" s="300"/>
      <c r="H210" s="301" t="s">
        <v>1</v>
      </c>
      <c r="I210" s="303"/>
      <c r="J210" s="300"/>
      <c r="K210" s="300"/>
      <c r="L210" s="304"/>
      <c r="M210" s="305"/>
      <c r="N210" s="306"/>
      <c r="O210" s="306"/>
      <c r="P210" s="306"/>
      <c r="Q210" s="306"/>
      <c r="R210" s="306"/>
      <c r="S210" s="306"/>
      <c r="T210" s="307"/>
      <c r="U210" s="15"/>
      <c r="V210" s="15"/>
      <c r="W210" s="15"/>
      <c r="X210" s="15"/>
      <c r="Y210" s="15"/>
      <c r="Z210" s="15"/>
      <c r="AA210" s="15"/>
      <c r="AB210" s="15"/>
      <c r="AC210" s="15"/>
      <c r="AD210" s="15"/>
      <c r="AE210" s="15"/>
      <c r="AT210" s="308" t="s">
        <v>758</v>
      </c>
      <c r="AU210" s="308" t="s">
        <v>76</v>
      </c>
      <c r="AV210" s="15" t="s">
        <v>84</v>
      </c>
      <c r="AW210" s="15" t="s">
        <v>33</v>
      </c>
      <c r="AX210" s="15" t="s">
        <v>76</v>
      </c>
      <c r="AY210" s="308" t="s">
        <v>414</v>
      </c>
    </row>
    <row r="211" s="13" customFormat="1">
      <c r="A211" s="13"/>
      <c r="B211" s="277"/>
      <c r="C211" s="278"/>
      <c r="D211" s="230" t="s">
        <v>758</v>
      </c>
      <c r="E211" s="279" t="s">
        <v>1</v>
      </c>
      <c r="F211" s="280" t="s">
        <v>1606</v>
      </c>
      <c r="G211" s="278"/>
      <c r="H211" s="281">
        <v>100</v>
      </c>
      <c r="I211" s="282"/>
      <c r="J211" s="278"/>
      <c r="K211" s="278"/>
      <c r="L211" s="283"/>
      <c r="M211" s="284"/>
      <c r="N211" s="285"/>
      <c r="O211" s="285"/>
      <c r="P211" s="285"/>
      <c r="Q211" s="285"/>
      <c r="R211" s="285"/>
      <c r="S211" s="285"/>
      <c r="T211" s="286"/>
      <c r="U211" s="13"/>
      <c r="V211" s="13"/>
      <c r="W211" s="13"/>
      <c r="X211" s="13"/>
      <c r="Y211" s="13"/>
      <c r="Z211" s="13"/>
      <c r="AA211" s="13"/>
      <c r="AB211" s="13"/>
      <c r="AC211" s="13"/>
      <c r="AD211" s="13"/>
      <c r="AE211" s="13"/>
      <c r="AT211" s="287" t="s">
        <v>758</v>
      </c>
      <c r="AU211" s="287" t="s">
        <v>76</v>
      </c>
      <c r="AV211" s="13" t="s">
        <v>86</v>
      </c>
      <c r="AW211" s="13" t="s">
        <v>33</v>
      </c>
      <c r="AX211" s="13" t="s">
        <v>76</v>
      </c>
      <c r="AY211" s="287" t="s">
        <v>414</v>
      </c>
    </row>
    <row r="212" s="14" customFormat="1">
      <c r="A212" s="14"/>
      <c r="B212" s="288"/>
      <c r="C212" s="289"/>
      <c r="D212" s="230" t="s">
        <v>758</v>
      </c>
      <c r="E212" s="290" t="s">
        <v>1</v>
      </c>
      <c r="F212" s="291" t="s">
        <v>760</v>
      </c>
      <c r="G212" s="289"/>
      <c r="H212" s="292">
        <v>5680</v>
      </c>
      <c r="I212" s="293"/>
      <c r="J212" s="289"/>
      <c r="K212" s="289"/>
      <c r="L212" s="294"/>
      <c r="M212" s="295"/>
      <c r="N212" s="296"/>
      <c r="O212" s="296"/>
      <c r="P212" s="296"/>
      <c r="Q212" s="296"/>
      <c r="R212" s="296"/>
      <c r="S212" s="296"/>
      <c r="T212" s="297"/>
      <c r="U212" s="14"/>
      <c r="V212" s="14"/>
      <c r="W212" s="14"/>
      <c r="X212" s="14"/>
      <c r="Y212" s="14"/>
      <c r="Z212" s="14"/>
      <c r="AA212" s="14"/>
      <c r="AB212" s="14"/>
      <c r="AC212" s="14"/>
      <c r="AD212" s="14"/>
      <c r="AE212" s="14"/>
      <c r="AT212" s="298" t="s">
        <v>758</v>
      </c>
      <c r="AU212" s="298" t="s">
        <v>76</v>
      </c>
      <c r="AV212" s="14" t="s">
        <v>415</v>
      </c>
      <c r="AW212" s="14" t="s">
        <v>33</v>
      </c>
      <c r="AX212" s="14" t="s">
        <v>84</v>
      </c>
      <c r="AY212" s="298" t="s">
        <v>414</v>
      </c>
    </row>
    <row r="213" s="2" customFormat="1" ht="21.75" customHeight="1">
      <c r="A213" s="39"/>
      <c r="B213" s="40"/>
      <c r="C213" s="234" t="s">
        <v>888</v>
      </c>
      <c r="D213" s="234" t="s">
        <v>443</v>
      </c>
      <c r="E213" s="235" t="s">
        <v>1542</v>
      </c>
      <c r="F213" s="236" t="s">
        <v>1543</v>
      </c>
      <c r="G213" s="237" t="s">
        <v>897</v>
      </c>
      <c r="H213" s="238">
        <v>5680</v>
      </c>
      <c r="I213" s="239"/>
      <c r="J213" s="240">
        <f>ROUND(I213*H213,2)</f>
        <v>0</v>
      </c>
      <c r="K213" s="236" t="s">
        <v>665</v>
      </c>
      <c r="L213" s="45"/>
      <c r="M213" s="241" t="s">
        <v>1</v>
      </c>
      <c r="N213" s="242" t="s">
        <v>41</v>
      </c>
      <c r="O213" s="92"/>
      <c r="P213" s="226">
        <f>O213*H213</f>
        <v>0</v>
      </c>
      <c r="Q213" s="226">
        <v>0</v>
      </c>
      <c r="R213" s="226">
        <f>Q213*H213</f>
        <v>0</v>
      </c>
      <c r="S213" s="226">
        <v>0</v>
      </c>
      <c r="T213" s="227">
        <f>S213*H213</f>
        <v>0</v>
      </c>
      <c r="U213" s="39"/>
      <c r="V213" s="39"/>
      <c r="W213" s="39"/>
      <c r="X213" s="39"/>
      <c r="Y213" s="39"/>
      <c r="Z213" s="39"/>
      <c r="AA213" s="39"/>
      <c r="AB213" s="39"/>
      <c r="AC213" s="39"/>
      <c r="AD213" s="39"/>
      <c r="AE213" s="39"/>
      <c r="AR213" s="228" t="s">
        <v>415</v>
      </c>
      <c r="AT213" s="228" t="s">
        <v>443</v>
      </c>
      <c r="AU213" s="228" t="s">
        <v>76</v>
      </c>
      <c r="AY213" s="18" t="s">
        <v>414</v>
      </c>
      <c r="BE213" s="229">
        <f>IF(N213="základní",J213,0)</f>
        <v>0</v>
      </c>
      <c r="BF213" s="229">
        <f>IF(N213="snížená",J213,0)</f>
        <v>0</v>
      </c>
      <c r="BG213" s="229">
        <f>IF(N213="zákl. přenesená",J213,0)</f>
        <v>0</v>
      </c>
      <c r="BH213" s="229">
        <f>IF(N213="sníž. přenesená",J213,0)</f>
        <v>0</v>
      </c>
      <c r="BI213" s="229">
        <f>IF(N213="nulová",J213,0)</f>
        <v>0</v>
      </c>
      <c r="BJ213" s="18" t="s">
        <v>84</v>
      </c>
      <c r="BK213" s="229">
        <f>ROUND(I213*H213,2)</f>
        <v>0</v>
      </c>
      <c r="BL213" s="18" t="s">
        <v>415</v>
      </c>
      <c r="BM213" s="228" t="s">
        <v>1607</v>
      </c>
    </row>
    <row r="214" s="2" customFormat="1">
      <c r="A214" s="39"/>
      <c r="B214" s="40"/>
      <c r="C214" s="41"/>
      <c r="D214" s="230" t="s">
        <v>417</v>
      </c>
      <c r="E214" s="41"/>
      <c r="F214" s="231" t="s">
        <v>1545</v>
      </c>
      <c r="G214" s="41"/>
      <c r="H214" s="41"/>
      <c r="I214" s="156"/>
      <c r="J214" s="41"/>
      <c r="K214" s="41"/>
      <c r="L214" s="45"/>
      <c r="M214" s="232"/>
      <c r="N214" s="233"/>
      <c r="O214" s="92"/>
      <c r="P214" s="92"/>
      <c r="Q214" s="92"/>
      <c r="R214" s="92"/>
      <c r="S214" s="92"/>
      <c r="T214" s="93"/>
      <c r="U214" s="39"/>
      <c r="V214" s="39"/>
      <c r="W214" s="39"/>
      <c r="X214" s="39"/>
      <c r="Y214" s="39"/>
      <c r="Z214" s="39"/>
      <c r="AA214" s="39"/>
      <c r="AB214" s="39"/>
      <c r="AC214" s="39"/>
      <c r="AD214" s="39"/>
      <c r="AE214" s="39"/>
      <c r="AT214" s="18" t="s">
        <v>417</v>
      </c>
      <c r="AU214" s="18" t="s">
        <v>76</v>
      </c>
    </row>
    <row r="215" s="15" customFormat="1">
      <c r="A215" s="15"/>
      <c r="B215" s="299"/>
      <c r="C215" s="300"/>
      <c r="D215" s="230" t="s">
        <v>758</v>
      </c>
      <c r="E215" s="301" t="s">
        <v>1</v>
      </c>
      <c r="F215" s="302" t="s">
        <v>1608</v>
      </c>
      <c r="G215" s="300"/>
      <c r="H215" s="301" t="s">
        <v>1</v>
      </c>
      <c r="I215" s="303"/>
      <c r="J215" s="300"/>
      <c r="K215" s="300"/>
      <c r="L215" s="304"/>
      <c r="M215" s="305"/>
      <c r="N215" s="306"/>
      <c r="O215" s="306"/>
      <c r="P215" s="306"/>
      <c r="Q215" s="306"/>
      <c r="R215" s="306"/>
      <c r="S215" s="306"/>
      <c r="T215" s="307"/>
      <c r="U215" s="15"/>
      <c r="V215" s="15"/>
      <c r="W215" s="15"/>
      <c r="X215" s="15"/>
      <c r="Y215" s="15"/>
      <c r="Z215" s="15"/>
      <c r="AA215" s="15"/>
      <c r="AB215" s="15"/>
      <c r="AC215" s="15"/>
      <c r="AD215" s="15"/>
      <c r="AE215" s="15"/>
      <c r="AT215" s="308" t="s">
        <v>758</v>
      </c>
      <c r="AU215" s="308" t="s">
        <v>76</v>
      </c>
      <c r="AV215" s="15" t="s">
        <v>84</v>
      </c>
      <c r="AW215" s="15" t="s">
        <v>33</v>
      </c>
      <c r="AX215" s="15" t="s">
        <v>76</v>
      </c>
      <c r="AY215" s="308" t="s">
        <v>414</v>
      </c>
    </row>
    <row r="216" s="13" customFormat="1">
      <c r="A216" s="13"/>
      <c r="B216" s="277"/>
      <c r="C216" s="278"/>
      <c r="D216" s="230" t="s">
        <v>758</v>
      </c>
      <c r="E216" s="279" t="s">
        <v>1</v>
      </c>
      <c r="F216" s="280" t="s">
        <v>1609</v>
      </c>
      <c r="G216" s="278"/>
      <c r="H216" s="281">
        <v>5680</v>
      </c>
      <c r="I216" s="282"/>
      <c r="J216" s="278"/>
      <c r="K216" s="278"/>
      <c r="L216" s="283"/>
      <c r="M216" s="284"/>
      <c r="N216" s="285"/>
      <c r="O216" s="285"/>
      <c r="P216" s="285"/>
      <c r="Q216" s="285"/>
      <c r="R216" s="285"/>
      <c r="S216" s="285"/>
      <c r="T216" s="286"/>
      <c r="U216" s="13"/>
      <c r="V216" s="13"/>
      <c r="W216" s="13"/>
      <c r="X216" s="13"/>
      <c r="Y216" s="13"/>
      <c r="Z216" s="13"/>
      <c r="AA216" s="13"/>
      <c r="AB216" s="13"/>
      <c r="AC216" s="13"/>
      <c r="AD216" s="13"/>
      <c r="AE216" s="13"/>
      <c r="AT216" s="287" t="s">
        <v>758</v>
      </c>
      <c r="AU216" s="287" t="s">
        <v>76</v>
      </c>
      <c r="AV216" s="13" t="s">
        <v>86</v>
      </c>
      <c r="AW216" s="13" t="s">
        <v>33</v>
      </c>
      <c r="AX216" s="13" t="s">
        <v>84</v>
      </c>
      <c r="AY216" s="287" t="s">
        <v>414</v>
      </c>
    </row>
    <row r="217" s="2" customFormat="1" ht="21.75" customHeight="1">
      <c r="A217" s="39"/>
      <c r="B217" s="40"/>
      <c r="C217" s="234" t="s">
        <v>894</v>
      </c>
      <c r="D217" s="234" t="s">
        <v>443</v>
      </c>
      <c r="E217" s="235" t="s">
        <v>1546</v>
      </c>
      <c r="F217" s="236" t="s">
        <v>1547</v>
      </c>
      <c r="G217" s="237" t="s">
        <v>509</v>
      </c>
      <c r="H217" s="238">
        <v>7</v>
      </c>
      <c r="I217" s="239"/>
      <c r="J217" s="240">
        <f>ROUND(I217*H217,2)</f>
        <v>0</v>
      </c>
      <c r="K217" s="236" t="s">
        <v>665</v>
      </c>
      <c r="L217" s="45"/>
      <c r="M217" s="241" t="s">
        <v>1</v>
      </c>
      <c r="N217" s="242" t="s">
        <v>41</v>
      </c>
      <c r="O217" s="92"/>
      <c r="P217" s="226">
        <f>O217*H217</f>
        <v>0</v>
      </c>
      <c r="Q217" s="226">
        <v>0</v>
      </c>
      <c r="R217" s="226">
        <f>Q217*H217</f>
        <v>0</v>
      </c>
      <c r="S217" s="226">
        <v>0</v>
      </c>
      <c r="T217" s="227">
        <f>S217*H217</f>
        <v>0</v>
      </c>
      <c r="U217" s="39"/>
      <c r="V217" s="39"/>
      <c r="W217" s="39"/>
      <c r="X217" s="39"/>
      <c r="Y217" s="39"/>
      <c r="Z217" s="39"/>
      <c r="AA217" s="39"/>
      <c r="AB217" s="39"/>
      <c r="AC217" s="39"/>
      <c r="AD217" s="39"/>
      <c r="AE217" s="39"/>
      <c r="AR217" s="228" t="s">
        <v>415</v>
      </c>
      <c r="AT217" s="228" t="s">
        <v>443</v>
      </c>
      <c r="AU217" s="228" t="s">
        <v>76</v>
      </c>
      <c r="AY217" s="18" t="s">
        <v>414</v>
      </c>
      <c r="BE217" s="229">
        <f>IF(N217="základní",J217,0)</f>
        <v>0</v>
      </c>
      <c r="BF217" s="229">
        <f>IF(N217="snížená",J217,0)</f>
        <v>0</v>
      </c>
      <c r="BG217" s="229">
        <f>IF(N217="zákl. přenesená",J217,0)</f>
        <v>0</v>
      </c>
      <c r="BH217" s="229">
        <f>IF(N217="sníž. přenesená",J217,0)</f>
        <v>0</v>
      </c>
      <c r="BI217" s="229">
        <f>IF(N217="nulová",J217,0)</f>
        <v>0</v>
      </c>
      <c r="BJ217" s="18" t="s">
        <v>84</v>
      </c>
      <c r="BK217" s="229">
        <f>ROUND(I217*H217,2)</f>
        <v>0</v>
      </c>
      <c r="BL217" s="18" t="s">
        <v>415</v>
      </c>
      <c r="BM217" s="228" t="s">
        <v>1610</v>
      </c>
    </row>
    <row r="218" s="2" customFormat="1">
      <c r="A218" s="39"/>
      <c r="B218" s="40"/>
      <c r="C218" s="41"/>
      <c r="D218" s="230" t="s">
        <v>417</v>
      </c>
      <c r="E218" s="41"/>
      <c r="F218" s="231" t="s">
        <v>1549</v>
      </c>
      <c r="G218" s="41"/>
      <c r="H218" s="41"/>
      <c r="I218" s="156"/>
      <c r="J218" s="41"/>
      <c r="K218" s="41"/>
      <c r="L218" s="45"/>
      <c r="M218" s="232"/>
      <c r="N218" s="233"/>
      <c r="O218" s="92"/>
      <c r="P218" s="92"/>
      <c r="Q218" s="92"/>
      <c r="R218" s="92"/>
      <c r="S218" s="92"/>
      <c r="T218" s="93"/>
      <c r="U218" s="39"/>
      <c r="V218" s="39"/>
      <c r="W218" s="39"/>
      <c r="X218" s="39"/>
      <c r="Y218" s="39"/>
      <c r="Z218" s="39"/>
      <c r="AA218" s="39"/>
      <c r="AB218" s="39"/>
      <c r="AC218" s="39"/>
      <c r="AD218" s="39"/>
      <c r="AE218" s="39"/>
      <c r="AT218" s="18" t="s">
        <v>417</v>
      </c>
      <c r="AU218" s="18" t="s">
        <v>76</v>
      </c>
    </row>
    <row r="219" s="15" customFormat="1">
      <c r="A219" s="15"/>
      <c r="B219" s="299"/>
      <c r="C219" s="300"/>
      <c r="D219" s="230" t="s">
        <v>758</v>
      </c>
      <c r="E219" s="301" t="s">
        <v>1</v>
      </c>
      <c r="F219" s="302" t="s">
        <v>1550</v>
      </c>
      <c r="G219" s="300"/>
      <c r="H219" s="301" t="s">
        <v>1</v>
      </c>
      <c r="I219" s="303"/>
      <c r="J219" s="300"/>
      <c r="K219" s="300"/>
      <c r="L219" s="304"/>
      <c r="M219" s="305"/>
      <c r="N219" s="306"/>
      <c r="O219" s="306"/>
      <c r="P219" s="306"/>
      <c r="Q219" s="306"/>
      <c r="R219" s="306"/>
      <c r="S219" s="306"/>
      <c r="T219" s="307"/>
      <c r="U219" s="15"/>
      <c r="V219" s="15"/>
      <c r="W219" s="15"/>
      <c r="X219" s="15"/>
      <c r="Y219" s="15"/>
      <c r="Z219" s="15"/>
      <c r="AA219" s="15"/>
      <c r="AB219" s="15"/>
      <c r="AC219" s="15"/>
      <c r="AD219" s="15"/>
      <c r="AE219" s="15"/>
      <c r="AT219" s="308" t="s">
        <v>758</v>
      </c>
      <c r="AU219" s="308" t="s">
        <v>76</v>
      </c>
      <c r="AV219" s="15" t="s">
        <v>84</v>
      </c>
      <c r="AW219" s="15" t="s">
        <v>33</v>
      </c>
      <c r="AX219" s="15" t="s">
        <v>76</v>
      </c>
      <c r="AY219" s="308" t="s">
        <v>414</v>
      </c>
    </row>
    <row r="220" s="13" customFormat="1">
      <c r="A220" s="13"/>
      <c r="B220" s="277"/>
      <c r="C220" s="278"/>
      <c r="D220" s="230" t="s">
        <v>758</v>
      </c>
      <c r="E220" s="279" t="s">
        <v>1</v>
      </c>
      <c r="F220" s="280" t="s">
        <v>435</v>
      </c>
      <c r="G220" s="278"/>
      <c r="H220" s="281">
        <v>7</v>
      </c>
      <c r="I220" s="282"/>
      <c r="J220" s="278"/>
      <c r="K220" s="278"/>
      <c r="L220" s="283"/>
      <c r="M220" s="311"/>
      <c r="N220" s="312"/>
      <c r="O220" s="312"/>
      <c r="P220" s="312"/>
      <c r="Q220" s="312"/>
      <c r="R220" s="312"/>
      <c r="S220" s="312"/>
      <c r="T220" s="313"/>
      <c r="U220" s="13"/>
      <c r="V220" s="13"/>
      <c r="W220" s="13"/>
      <c r="X220" s="13"/>
      <c r="Y220" s="13"/>
      <c r="Z220" s="13"/>
      <c r="AA220" s="13"/>
      <c r="AB220" s="13"/>
      <c r="AC220" s="13"/>
      <c r="AD220" s="13"/>
      <c r="AE220" s="13"/>
      <c r="AT220" s="287" t="s">
        <v>758</v>
      </c>
      <c r="AU220" s="287" t="s">
        <v>76</v>
      </c>
      <c r="AV220" s="13" t="s">
        <v>86</v>
      </c>
      <c r="AW220" s="13" t="s">
        <v>33</v>
      </c>
      <c r="AX220" s="13" t="s">
        <v>84</v>
      </c>
      <c r="AY220" s="287" t="s">
        <v>414</v>
      </c>
    </row>
    <row r="221" s="2" customFormat="1" ht="6.96" customHeight="1">
      <c r="A221" s="39"/>
      <c r="B221" s="67"/>
      <c r="C221" s="68"/>
      <c r="D221" s="68"/>
      <c r="E221" s="68"/>
      <c r="F221" s="68"/>
      <c r="G221" s="68"/>
      <c r="H221" s="68"/>
      <c r="I221" s="194"/>
      <c r="J221" s="68"/>
      <c r="K221" s="68"/>
      <c r="L221" s="45"/>
      <c r="M221" s="39"/>
      <c r="O221" s="39"/>
      <c r="P221" s="39"/>
      <c r="Q221" s="39"/>
      <c r="R221" s="39"/>
      <c r="S221" s="39"/>
      <c r="T221" s="39"/>
      <c r="U221" s="39"/>
      <c r="V221" s="39"/>
      <c r="W221" s="39"/>
      <c r="X221" s="39"/>
      <c r="Y221" s="39"/>
      <c r="Z221" s="39"/>
      <c r="AA221" s="39"/>
      <c r="AB221" s="39"/>
      <c r="AC221" s="39"/>
      <c r="AD221" s="39"/>
      <c r="AE221" s="39"/>
    </row>
  </sheetData>
  <sheetProtection sheet="1" autoFilter="0" formatColumns="0" formatRows="0" objects="1" scenarios="1" spinCount="100000" saltValue="srtmnbTGUk4gQF3alFS91LXiW9UvZmxw1JLYSpa1Uwf4Jg18i5S9k12d5FTt6k2LaRA2h/HFFZMz8KgzUyoUQQ==" hashValue="wqppuTQSWf0E48IucEBuklfvElK6Aob9LBiB0Lh9L1DsDSMAjBw1aCkHLyNqMGkN1MLtMivtgMKgyS4bv7QYvg==" algorithmName="SHA-512" password="CC35"/>
  <autoFilter ref="C123:K220"/>
  <mergeCells count="15">
    <mergeCell ref="E7:H7"/>
    <mergeCell ref="E11:H11"/>
    <mergeCell ref="E9:H9"/>
    <mergeCell ref="E13:H13"/>
    <mergeCell ref="E22:H22"/>
    <mergeCell ref="E31:H31"/>
    <mergeCell ref="E85:H85"/>
    <mergeCell ref="E89:H89"/>
    <mergeCell ref="E87:H87"/>
    <mergeCell ref="E91:H91"/>
    <mergeCell ref="E110:H110"/>
    <mergeCell ref="E114:H114"/>
    <mergeCell ref="E112:H112"/>
    <mergeCell ref="E116:H116"/>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11.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121</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c r="B8" s="21"/>
      <c r="D8" s="154" t="s">
        <v>389</v>
      </c>
      <c r="L8" s="21"/>
    </row>
    <row r="9" s="1" customFormat="1" ht="16.5" customHeight="1">
      <c r="B9" s="21"/>
      <c r="E9" s="155" t="s">
        <v>1413</v>
      </c>
      <c r="F9" s="1"/>
      <c r="G9" s="1"/>
      <c r="H9" s="1"/>
      <c r="I9" s="148"/>
      <c r="L9" s="21"/>
    </row>
    <row r="10" s="1" customFormat="1" ht="12" customHeight="1">
      <c r="B10" s="21"/>
      <c r="D10" s="154" t="s">
        <v>715</v>
      </c>
      <c r="I10" s="148"/>
      <c r="L10" s="21"/>
    </row>
    <row r="11" s="2" customFormat="1" ht="16.5" customHeight="1">
      <c r="A11" s="39"/>
      <c r="B11" s="45"/>
      <c r="C11" s="39"/>
      <c r="D11" s="39"/>
      <c r="E11" s="171" t="s">
        <v>1414</v>
      </c>
      <c r="F11" s="39"/>
      <c r="G11" s="39"/>
      <c r="H11" s="39"/>
      <c r="I11" s="156"/>
      <c r="J11" s="39"/>
      <c r="K11" s="39"/>
      <c r="L11" s="64"/>
      <c r="S11" s="39"/>
      <c r="T11" s="39"/>
      <c r="U11" s="39"/>
      <c r="V11" s="39"/>
      <c r="W11" s="39"/>
      <c r="X11" s="39"/>
      <c r="Y11" s="39"/>
      <c r="Z11" s="39"/>
      <c r="AA11" s="39"/>
      <c r="AB11" s="39"/>
      <c r="AC11" s="39"/>
      <c r="AD11" s="39"/>
      <c r="AE11" s="39"/>
    </row>
    <row r="12" s="2" customFormat="1" ht="12" customHeight="1">
      <c r="A12" s="39"/>
      <c r="B12" s="45"/>
      <c r="C12" s="39"/>
      <c r="D12" s="154" t="s">
        <v>1415</v>
      </c>
      <c r="E12" s="39"/>
      <c r="F12" s="39"/>
      <c r="G12" s="39"/>
      <c r="H12" s="39"/>
      <c r="I12" s="156"/>
      <c r="J12" s="39"/>
      <c r="K12" s="39"/>
      <c r="L12" s="64"/>
      <c r="S12" s="39"/>
      <c r="T12" s="39"/>
      <c r="U12" s="39"/>
      <c r="V12" s="39"/>
      <c r="W12" s="39"/>
      <c r="X12" s="39"/>
      <c r="Y12" s="39"/>
      <c r="Z12" s="39"/>
      <c r="AA12" s="39"/>
      <c r="AB12" s="39"/>
      <c r="AC12" s="39"/>
      <c r="AD12" s="39"/>
      <c r="AE12" s="39"/>
    </row>
    <row r="13" s="2" customFormat="1" ht="16.5" customHeight="1">
      <c r="A13" s="39"/>
      <c r="B13" s="45"/>
      <c r="C13" s="39"/>
      <c r="D13" s="39"/>
      <c r="E13" s="157" t="s">
        <v>1611</v>
      </c>
      <c r="F13" s="39"/>
      <c r="G13" s="39"/>
      <c r="H13" s="39"/>
      <c r="I13" s="156"/>
      <c r="J13" s="39"/>
      <c r="K13" s="39"/>
      <c r="L13" s="64"/>
      <c r="S13" s="39"/>
      <c r="T13" s="39"/>
      <c r="U13" s="39"/>
      <c r="V13" s="39"/>
      <c r="W13" s="39"/>
      <c r="X13" s="39"/>
      <c r="Y13" s="39"/>
      <c r="Z13" s="39"/>
      <c r="AA13" s="39"/>
      <c r="AB13" s="39"/>
      <c r="AC13" s="39"/>
      <c r="AD13" s="39"/>
      <c r="AE13" s="39"/>
    </row>
    <row r="14" s="2" customFormat="1">
      <c r="A14" s="39"/>
      <c r="B14" s="45"/>
      <c r="C14" s="39"/>
      <c r="D14" s="39"/>
      <c r="E14" s="39"/>
      <c r="F14" s="39"/>
      <c r="G14" s="39"/>
      <c r="H14" s="39"/>
      <c r="I14" s="156"/>
      <c r="J14" s="39"/>
      <c r="K14" s="39"/>
      <c r="L14" s="64"/>
      <c r="S14" s="39"/>
      <c r="T14" s="39"/>
      <c r="U14" s="39"/>
      <c r="V14" s="39"/>
      <c r="W14" s="39"/>
      <c r="X14" s="39"/>
      <c r="Y14" s="39"/>
      <c r="Z14" s="39"/>
      <c r="AA14" s="39"/>
      <c r="AB14" s="39"/>
      <c r="AC14" s="39"/>
      <c r="AD14" s="39"/>
      <c r="AE14" s="39"/>
    </row>
    <row r="15" s="2" customFormat="1" ht="12" customHeight="1">
      <c r="A15" s="39"/>
      <c r="B15" s="45"/>
      <c r="C15" s="39"/>
      <c r="D15" s="154" t="s">
        <v>18</v>
      </c>
      <c r="E15" s="39"/>
      <c r="F15" s="142" t="s">
        <v>1</v>
      </c>
      <c r="G15" s="39"/>
      <c r="H15" s="39"/>
      <c r="I15" s="158" t="s">
        <v>19</v>
      </c>
      <c r="J15" s="142" t="s">
        <v>1</v>
      </c>
      <c r="K15" s="39"/>
      <c r="L15" s="64"/>
      <c r="S15" s="39"/>
      <c r="T15" s="39"/>
      <c r="U15" s="39"/>
      <c r="V15" s="39"/>
      <c r="W15" s="39"/>
      <c r="X15" s="39"/>
      <c r="Y15" s="39"/>
      <c r="Z15" s="39"/>
      <c r="AA15" s="39"/>
      <c r="AB15" s="39"/>
      <c r="AC15" s="39"/>
      <c r="AD15" s="39"/>
      <c r="AE15" s="39"/>
    </row>
    <row r="16" s="2" customFormat="1" ht="12" customHeight="1">
      <c r="A16" s="39"/>
      <c r="B16" s="45"/>
      <c r="C16" s="39"/>
      <c r="D16" s="154" t="s">
        <v>20</v>
      </c>
      <c r="E16" s="39"/>
      <c r="F16" s="142" t="s">
        <v>21</v>
      </c>
      <c r="G16" s="39"/>
      <c r="H16" s="39"/>
      <c r="I16" s="158" t="s">
        <v>22</v>
      </c>
      <c r="J16" s="159" t="str">
        <f>'Rekapitulace stavby'!AN8</f>
        <v>21. 11. 2019</v>
      </c>
      <c r="K16" s="39"/>
      <c r="L16" s="64"/>
      <c r="S16" s="39"/>
      <c r="T16" s="39"/>
      <c r="U16" s="39"/>
      <c r="V16" s="39"/>
      <c r="W16" s="39"/>
      <c r="X16" s="39"/>
      <c r="Y16" s="39"/>
      <c r="Z16" s="39"/>
      <c r="AA16" s="39"/>
      <c r="AB16" s="39"/>
      <c r="AC16" s="39"/>
      <c r="AD16" s="39"/>
      <c r="AE16" s="39"/>
    </row>
    <row r="17" s="2" customFormat="1" ht="10.8" customHeight="1">
      <c r="A17" s="39"/>
      <c r="B17" s="45"/>
      <c r="C17" s="39"/>
      <c r="D17" s="39"/>
      <c r="E17" s="39"/>
      <c r="F17" s="39"/>
      <c r="G17" s="39"/>
      <c r="H17" s="39"/>
      <c r="I17" s="156"/>
      <c r="J17" s="39"/>
      <c r="K17" s="39"/>
      <c r="L17" s="64"/>
      <c r="S17" s="39"/>
      <c r="T17" s="39"/>
      <c r="U17" s="39"/>
      <c r="V17" s="39"/>
      <c r="W17" s="39"/>
      <c r="X17" s="39"/>
      <c r="Y17" s="39"/>
      <c r="Z17" s="39"/>
      <c r="AA17" s="39"/>
      <c r="AB17" s="39"/>
      <c r="AC17" s="39"/>
      <c r="AD17" s="39"/>
      <c r="AE17" s="39"/>
    </row>
    <row r="18" s="2" customFormat="1" ht="12" customHeight="1">
      <c r="A18" s="39"/>
      <c r="B18" s="45"/>
      <c r="C18" s="39"/>
      <c r="D18" s="154" t="s">
        <v>24</v>
      </c>
      <c r="E18" s="39"/>
      <c r="F18" s="39"/>
      <c r="G18" s="39"/>
      <c r="H18" s="39"/>
      <c r="I18" s="158" t="s">
        <v>25</v>
      </c>
      <c r="J18" s="142" t="s">
        <v>26</v>
      </c>
      <c r="K18" s="39"/>
      <c r="L18" s="64"/>
      <c r="S18" s="39"/>
      <c r="T18" s="39"/>
      <c r="U18" s="39"/>
      <c r="V18" s="39"/>
      <c r="W18" s="39"/>
      <c r="X18" s="39"/>
      <c r="Y18" s="39"/>
      <c r="Z18" s="39"/>
      <c r="AA18" s="39"/>
      <c r="AB18" s="39"/>
      <c r="AC18" s="39"/>
      <c r="AD18" s="39"/>
      <c r="AE18" s="39"/>
    </row>
    <row r="19" s="2" customFormat="1" ht="18" customHeight="1">
      <c r="A19" s="39"/>
      <c r="B19" s="45"/>
      <c r="C19" s="39"/>
      <c r="D19" s="39"/>
      <c r="E19" s="142" t="s">
        <v>1</v>
      </c>
      <c r="F19" s="39"/>
      <c r="G19" s="39"/>
      <c r="H19" s="39"/>
      <c r="I19" s="158" t="s">
        <v>28</v>
      </c>
      <c r="J19" s="142" t="s">
        <v>29</v>
      </c>
      <c r="K19" s="39"/>
      <c r="L19" s="64"/>
      <c r="S19" s="39"/>
      <c r="T19" s="39"/>
      <c r="U19" s="39"/>
      <c r="V19" s="39"/>
      <c r="W19" s="39"/>
      <c r="X19" s="39"/>
      <c r="Y19" s="39"/>
      <c r="Z19" s="39"/>
      <c r="AA19" s="39"/>
      <c r="AB19" s="39"/>
      <c r="AC19" s="39"/>
      <c r="AD19" s="39"/>
      <c r="AE19" s="39"/>
    </row>
    <row r="20" s="2" customFormat="1" ht="6.96" customHeight="1">
      <c r="A20" s="39"/>
      <c r="B20" s="45"/>
      <c r="C20" s="39"/>
      <c r="D20" s="39"/>
      <c r="E20" s="39"/>
      <c r="F20" s="39"/>
      <c r="G20" s="39"/>
      <c r="H20" s="39"/>
      <c r="I20" s="156"/>
      <c r="J20" s="39"/>
      <c r="K20" s="39"/>
      <c r="L20" s="64"/>
      <c r="S20" s="39"/>
      <c r="T20" s="39"/>
      <c r="U20" s="39"/>
      <c r="V20" s="39"/>
      <c r="W20" s="39"/>
      <c r="X20" s="39"/>
      <c r="Y20" s="39"/>
      <c r="Z20" s="39"/>
      <c r="AA20" s="39"/>
      <c r="AB20" s="39"/>
      <c r="AC20" s="39"/>
      <c r="AD20" s="39"/>
      <c r="AE20" s="39"/>
    </row>
    <row r="21" s="2" customFormat="1" ht="12" customHeight="1">
      <c r="A21" s="39"/>
      <c r="B21" s="45"/>
      <c r="C21" s="39"/>
      <c r="D21" s="154" t="s">
        <v>30</v>
      </c>
      <c r="E21" s="39"/>
      <c r="F21" s="39"/>
      <c r="G21" s="39"/>
      <c r="H21" s="39"/>
      <c r="I21" s="158" t="s">
        <v>25</v>
      </c>
      <c r="J21" s="34" t="str">
        <f>'Rekapitulace stavby'!AN13</f>
        <v>Vyplň údaj</v>
      </c>
      <c r="K21" s="39"/>
      <c r="L21" s="64"/>
      <c r="S21" s="39"/>
      <c r="T21" s="39"/>
      <c r="U21" s="39"/>
      <c r="V21" s="39"/>
      <c r="W21" s="39"/>
      <c r="X21" s="39"/>
      <c r="Y21" s="39"/>
      <c r="Z21" s="39"/>
      <c r="AA21" s="39"/>
      <c r="AB21" s="39"/>
      <c r="AC21" s="39"/>
      <c r="AD21" s="39"/>
      <c r="AE21" s="39"/>
    </row>
    <row r="22" s="2" customFormat="1" ht="18" customHeight="1">
      <c r="A22" s="39"/>
      <c r="B22" s="45"/>
      <c r="C22" s="39"/>
      <c r="D22" s="39"/>
      <c r="E22" s="34" t="str">
        <f>'Rekapitulace stavby'!E14</f>
        <v>Vyplň údaj</v>
      </c>
      <c r="F22" s="142"/>
      <c r="G22" s="142"/>
      <c r="H22" s="142"/>
      <c r="I22" s="158" t="s">
        <v>28</v>
      </c>
      <c r="J22" s="34" t="str">
        <f>'Rekapitulace stavby'!AN14</f>
        <v>Vyplň údaj</v>
      </c>
      <c r="K22" s="39"/>
      <c r="L22" s="64"/>
      <c r="S22" s="39"/>
      <c r="T22" s="39"/>
      <c r="U22" s="39"/>
      <c r="V22" s="39"/>
      <c r="W22" s="39"/>
      <c r="X22" s="39"/>
      <c r="Y22" s="39"/>
      <c r="Z22" s="39"/>
      <c r="AA22" s="39"/>
      <c r="AB22" s="39"/>
      <c r="AC22" s="39"/>
      <c r="AD22" s="39"/>
      <c r="AE22" s="39"/>
    </row>
    <row r="23" s="2" customFormat="1" ht="6.96" customHeight="1">
      <c r="A23" s="39"/>
      <c r="B23" s="45"/>
      <c r="C23" s="39"/>
      <c r="D23" s="39"/>
      <c r="E23" s="39"/>
      <c r="F23" s="39"/>
      <c r="G23" s="39"/>
      <c r="H23" s="39"/>
      <c r="I23" s="156"/>
      <c r="J23" s="39"/>
      <c r="K23" s="39"/>
      <c r="L23" s="64"/>
      <c r="S23" s="39"/>
      <c r="T23" s="39"/>
      <c r="U23" s="39"/>
      <c r="V23" s="39"/>
      <c r="W23" s="39"/>
      <c r="X23" s="39"/>
      <c r="Y23" s="39"/>
      <c r="Z23" s="39"/>
      <c r="AA23" s="39"/>
      <c r="AB23" s="39"/>
      <c r="AC23" s="39"/>
      <c r="AD23" s="39"/>
      <c r="AE23" s="39"/>
    </row>
    <row r="24" s="2" customFormat="1" ht="12" customHeight="1">
      <c r="A24" s="39"/>
      <c r="B24" s="45"/>
      <c r="C24" s="39"/>
      <c r="D24" s="154" t="s">
        <v>32</v>
      </c>
      <c r="E24" s="39"/>
      <c r="F24" s="39"/>
      <c r="G24" s="39"/>
      <c r="H24" s="39"/>
      <c r="I24" s="158" t="s">
        <v>25</v>
      </c>
      <c r="J24" s="142" t="s">
        <v>1</v>
      </c>
      <c r="K24" s="39"/>
      <c r="L24" s="64"/>
      <c r="S24" s="39"/>
      <c r="T24" s="39"/>
      <c r="U24" s="39"/>
      <c r="V24" s="39"/>
      <c r="W24" s="39"/>
      <c r="X24" s="39"/>
      <c r="Y24" s="39"/>
      <c r="Z24" s="39"/>
      <c r="AA24" s="39"/>
      <c r="AB24" s="39"/>
      <c r="AC24" s="39"/>
      <c r="AD24" s="39"/>
      <c r="AE24" s="39"/>
    </row>
    <row r="25" s="2" customFormat="1" ht="18" customHeight="1">
      <c r="A25" s="39"/>
      <c r="B25" s="45"/>
      <c r="C25" s="39"/>
      <c r="D25" s="39"/>
      <c r="E25" s="142" t="s">
        <v>21</v>
      </c>
      <c r="F25" s="39"/>
      <c r="G25" s="39"/>
      <c r="H25" s="39"/>
      <c r="I25" s="158" t="s">
        <v>28</v>
      </c>
      <c r="J25" s="142" t="s">
        <v>1</v>
      </c>
      <c r="K25" s="39"/>
      <c r="L25" s="64"/>
      <c r="S25" s="39"/>
      <c r="T25" s="39"/>
      <c r="U25" s="39"/>
      <c r="V25" s="39"/>
      <c r="W25" s="39"/>
      <c r="X25" s="39"/>
      <c r="Y25" s="39"/>
      <c r="Z25" s="39"/>
      <c r="AA25" s="39"/>
      <c r="AB25" s="39"/>
      <c r="AC25" s="39"/>
      <c r="AD25" s="39"/>
      <c r="AE25" s="39"/>
    </row>
    <row r="26" s="2" customFormat="1" ht="6.96" customHeight="1">
      <c r="A26" s="39"/>
      <c r="B26" s="45"/>
      <c r="C26" s="39"/>
      <c r="D26" s="39"/>
      <c r="E26" s="39"/>
      <c r="F26" s="39"/>
      <c r="G26" s="39"/>
      <c r="H26" s="39"/>
      <c r="I26" s="156"/>
      <c r="J26" s="39"/>
      <c r="K26" s="39"/>
      <c r="L26" s="64"/>
      <c r="S26" s="39"/>
      <c r="T26" s="39"/>
      <c r="U26" s="39"/>
      <c r="V26" s="39"/>
      <c r="W26" s="39"/>
      <c r="X26" s="39"/>
      <c r="Y26" s="39"/>
      <c r="Z26" s="39"/>
      <c r="AA26" s="39"/>
      <c r="AB26" s="39"/>
      <c r="AC26" s="39"/>
      <c r="AD26" s="39"/>
      <c r="AE26" s="39"/>
    </row>
    <row r="27" s="2" customFormat="1" ht="12" customHeight="1">
      <c r="A27" s="39"/>
      <c r="B27" s="45"/>
      <c r="C27" s="39"/>
      <c r="D27" s="154" t="s">
        <v>34</v>
      </c>
      <c r="E27" s="39"/>
      <c r="F27" s="39"/>
      <c r="G27" s="39"/>
      <c r="H27" s="39"/>
      <c r="I27" s="158" t="s">
        <v>25</v>
      </c>
      <c r="J27" s="142" t="s">
        <v>1</v>
      </c>
      <c r="K27" s="39"/>
      <c r="L27" s="64"/>
      <c r="S27" s="39"/>
      <c r="T27" s="39"/>
      <c r="U27" s="39"/>
      <c r="V27" s="39"/>
      <c r="W27" s="39"/>
      <c r="X27" s="39"/>
      <c r="Y27" s="39"/>
      <c r="Z27" s="39"/>
      <c r="AA27" s="39"/>
      <c r="AB27" s="39"/>
      <c r="AC27" s="39"/>
      <c r="AD27" s="39"/>
      <c r="AE27" s="39"/>
    </row>
    <row r="28" s="2" customFormat="1" ht="18" customHeight="1">
      <c r="A28" s="39"/>
      <c r="B28" s="45"/>
      <c r="C28" s="39"/>
      <c r="D28" s="39"/>
      <c r="E28" s="142" t="s">
        <v>21</v>
      </c>
      <c r="F28" s="39"/>
      <c r="G28" s="39"/>
      <c r="H28" s="39"/>
      <c r="I28" s="158" t="s">
        <v>28</v>
      </c>
      <c r="J28" s="142" t="s">
        <v>1</v>
      </c>
      <c r="K28" s="39"/>
      <c r="L28" s="64"/>
      <c r="S28" s="39"/>
      <c r="T28" s="39"/>
      <c r="U28" s="39"/>
      <c r="V28" s="39"/>
      <c r="W28" s="39"/>
      <c r="X28" s="39"/>
      <c r="Y28" s="39"/>
      <c r="Z28" s="39"/>
      <c r="AA28" s="39"/>
      <c r="AB28" s="39"/>
      <c r="AC28" s="39"/>
      <c r="AD28" s="39"/>
      <c r="AE28" s="39"/>
    </row>
    <row r="29" s="2" customFormat="1" ht="6.96" customHeight="1">
      <c r="A29" s="39"/>
      <c r="B29" s="45"/>
      <c r="C29" s="39"/>
      <c r="D29" s="39"/>
      <c r="E29" s="39"/>
      <c r="F29" s="39"/>
      <c r="G29" s="39"/>
      <c r="H29" s="39"/>
      <c r="I29" s="156"/>
      <c r="J29" s="39"/>
      <c r="K29" s="39"/>
      <c r="L29" s="64"/>
      <c r="S29" s="39"/>
      <c r="T29" s="39"/>
      <c r="U29" s="39"/>
      <c r="V29" s="39"/>
      <c r="W29" s="39"/>
      <c r="X29" s="39"/>
      <c r="Y29" s="39"/>
      <c r="Z29" s="39"/>
      <c r="AA29" s="39"/>
      <c r="AB29" s="39"/>
      <c r="AC29" s="39"/>
      <c r="AD29" s="39"/>
      <c r="AE29" s="39"/>
    </row>
    <row r="30" s="2" customFormat="1" ht="12" customHeight="1">
      <c r="A30" s="39"/>
      <c r="B30" s="45"/>
      <c r="C30" s="39"/>
      <c r="D30" s="154" t="s">
        <v>35</v>
      </c>
      <c r="E30" s="39"/>
      <c r="F30" s="39"/>
      <c r="G30" s="39"/>
      <c r="H30" s="39"/>
      <c r="I30" s="156"/>
      <c r="J30" s="39"/>
      <c r="K30" s="39"/>
      <c r="L30" s="64"/>
      <c r="S30" s="39"/>
      <c r="T30" s="39"/>
      <c r="U30" s="39"/>
      <c r="V30" s="39"/>
      <c r="W30" s="39"/>
      <c r="X30" s="39"/>
      <c r="Y30" s="39"/>
      <c r="Z30" s="39"/>
      <c r="AA30" s="39"/>
      <c r="AB30" s="39"/>
      <c r="AC30" s="39"/>
      <c r="AD30" s="39"/>
      <c r="AE30" s="39"/>
    </row>
    <row r="31" s="8" customFormat="1" ht="16.5" customHeight="1">
      <c r="A31" s="160"/>
      <c r="B31" s="161"/>
      <c r="C31" s="160"/>
      <c r="D31" s="160"/>
      <c r="E31" s="162" t="s">
        <v>1</v>
      </c>
      <c r="F31" s="162"/>
      <c r="G31" s="162"/>
      <c r="H31" s="162"/>
      <c r="I31" s="163"/>
      <c r="J31" s="160"/>
      <c r="K31" s="160"/>
      <c r="L31" s="164"/>
      <c r="S31" s="160"/>
      <c r="T31" s="160"/>
      <c r="U31" s="160"/>
      <c r="V31" s="160"/>
      <c r="W31" s="160"/>
      <c r="X31" s="160"/>
      <c r="Y31" s="160"/>
      <c r="Z31" s="160"/>
      <c r="AA31" s="160"/>
      <c r="AB31" s="160"/>
      <c r="AC31" s="160"/>
      <c r="AD31" s="160"/>
      <c r="AE31" s="160"/>
    </row>
    <row r="32" s="2" customFormat="1" ht="6.96" customHeight="1">
      <c r="A32" s="39"/>
      <c r="B32" s="45"/>
      <c r="C32" s="39"/>
      <c r="D32" s="39"/>
      <c r="E32" s="39"/>
      <c r="F32" s="39"/>
      <c r="G32" s="39"/>
      <c r="H32" s="39"/>
      <c r="I32" s="156"/>
      <c r="J32" s="39"/>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25.44" customHeight="1">
      <c r="A34" s="39"/>
      <c r="B34" s="45"/>
      <c r="C34" s="39"/>
      <c r="D34" s="167" t="s">
        <v>36</v>
      </c>
      <c r="E34" s="39"/>
      <c r="F34" s="39"/>
      <c r="G34" s="39"/>
      <c r="H34" s="39"/>
      <c r="I34" s="156"/>
      <c r="J34" s="168">
        <f>ROUND(J126, 2)</f>
        <v>0</v>
      </c>
      <c r="K34" s="39"/>
      <c r="L34" s="64"/>
      <c r="S34" s="39"/>
      <c r="T34" s="39"/>
      <c r="U34" s="39"/>
      <c r="V34" s="39"/>
      <c r="W34" s="39"/>
      <c r="X34" s="39"/>
      <c r="Y34" s="39"/>
      <c r="Z34" s="39"/>
      <c r="AA34" s="39"/>
      <c r="AB34" s="39"/>
      <c r="AC34" s="39"/>
      <c r="AD34" s="39"/>
      <c r="AE34" s="39"/>
    </row>
    <row r="35" s="2" customFormat="1" ht="6.96" customHeight="1">
      <c r="A35" s="39"/>
      <c r="B35" s="45"/>
      <c r="C35" s="39"/>
      <c r="D35" s="165"/>
      <c r="E35" s="165"/>
      <c r="F35" s="165"/>
      <c r="G35" s="165"/>
      <c r="H35" s="165"/>
      <c r="I35" s="166"/>
      <c r="J35" s="165"/>
      <c r="K35" s="165"/>
      <c r="L35" s="64"/>
      <c r="S35" s="39"/>
      <c r="T35" s="39"/>
      <c r="U35" s="39"/>
      <c r="V35" s="39"/>
      <c r="W35" s="39"/>
      <c r="X35" s="39"/>
      <c r="Y35" s="39"/>
      <c r="Z35" s="39"/>
      <c r="AA35" s="39"/>
      <c r="AB35" s="39"/>
      <c r="AC35" s="39"/>
      <c r="AD35" s="39"/>
      <c r="AE35" s="39"/>
    </row>
    <row r="36" s="2" customFormat="1" ht="14.4" customHeight="1">
      <c r="A36" s="39"/>
      <c r="B36" s="45"/>
      <c r="C36" s="39"/>
      <c r="D36" s="39"/>
      <c r="E36" s="39"/>
      <c r="F36" s="169" t="s">
        <v>38</v>
      </c>
      <c r="G36" s="39"/>
      <c r="H36" s="39"/>
      <c r="I36" s="170" t="s">
        <v>37</v>
      </c>
      <c r="J36" s="169" t="s">
        <v>39</v>
      </c>
      <c r="K36" s="39"/>
      <c r="L36" s="64"/>
      <c r="S36" s="39"/>
      <c r="T36" s="39"/>
      <c r="U36" s="39"/>
      <c r="V36" s="39"/>
      <c r="W36" s="39"/>
      <c r="X36" s="39"/>
      <c r="Y36" s="39"/>
      <c r="Z36" s="39"/>
      <c r="AA36" s="39"/>
      <c r="AB36" s="39"/>
      <c r="AC36" s="39"/>
      <c r="AD36" s="39"/>
      <c r="AE36" s="39"/>
    </row>
    <row r="37" s="2" customFormat="1" ht="14.4" customHeight="1">
      <c r="A37" s="39"/>
      <c r="B37" s="45"/>
      <c r="C37" s="39"/>
      <c r="D37" s="171" t="s">
        <v>40</v>
      </c>
      <c r="E37" s="154" t="s">
        <v>41</v>
      </c>
      <c r="F37" s="172">
        <f>ROUND((SUM(BE126:BE143)),  2)</f>
        <v>0</v>
      </c>
      <c r="G37" s="39"/>
      <c r="H37" s="39"/>
      <c r="I37" s="173">
        <v>0.20999999999999999</v>
      </c>
      <c r="J37" s="172">
        <f>ROUND(((SUM(BE126:BE143))*I37),  2)</f>
        <v>0</v>
      </c>
      <c r="K37" s="39"/>
      <c r="L37" s="64"/>
      <c r="S37" s="39"/>
      <c r="T37" s="39"/>
      <c r="U37" s="39"/>
      <c r="V37" s="39"/>
      <c r="W37" s="39"/>
      <c r="X37" s="39"/>
      <c r="Y37" s="39"/>
      <c r="Z37" s="39"/>
      <c r="AA37" s="39"/>
      <c r="AB37" s="39"/>
      <c r="AC37" s="39"/>
      <c r="AD37" s="39"/>
      <c r="AE37" s="39"/>
    </row>
    <row r="38" s="2" customFormat="1" ht="14.4" customHeight="1">
      <c r="A38" s="39"/>
      <c r="B38" s="45"/>
      <c r="C38" s="39"/>
      <c r="D38" s="39"/>
      <c r="E38" s="154" t="s">
        <v>42</v>
      </c>
      <c r="F38" s="172">
        <f>ROUND((SUM(BF126:BF143)),  2)</f>
        <v>0</v>
      </c>
      <c r="G38" s="39"/>
      <c r="H38" s="39"/>
      <c r="I38" s="173">
        <v>0.14999999999999999</v>
      </c>
      <c r="J38" s="172">
        <f>ROUND(((SUM(BF126:BF143))*I38),  2)</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43</v>
      </c>
      <c r="F39" s="172">
        <f>ROUND((SUM(BG126:BG143)),  2)</f>
        <v>0</v>
      </c>
      <c r="G39" s="39"/>
      <c r="H39" s="39"/>
      <c r="I39" s="173">
        <v>0.20999999999999999</v>
      </c>
      <c r="J39" s="172">
        <f>0</f>
        <v>0</v>
      </c>
      <c r="K39" s="39"/>
      <c r="L39" s="64"/>
      <c r="S39" s="39"/>
      <c r="T39" s="39"/>
      <c r="U39" s="39"/>
      <c r="V39" s="39"/>
      <c r="W39" s="39"/>
      <c r="X39" s="39"/>
      <c r="Y39" s="39"/>
      <c r="Z39" s="39"/>
      <c r="AA39" s="39"/>
      <c r="AB39" s="39"/>
      <c r="AC39" s="39"/>
      <c r="AD39" s="39"/>
      <c r="AE39" s="39"/>
    </row>
    <row r="40" hidden="1" s="2" customFormat="1" ht="14.4" customHeight="1">
      <c r="A40" s="39"/>
      <c r="B40" s="45"/>
      <c r="C40" s="39"/>
      <c r="D40" s="39"/>
      <c r="E40" s="154" t="s">
        <v>44</v>
      </c>
      <c r="F40" s="172">
        <f>ROUND((SUM(BH126:BH143)),  2)</f>
        <v>0</v>
      </c>
      <c r="G40" s="39"/>
      <c r="H40" s="39"/>
      <c r="I40" s="173">
        <v>0.14999999999999999</v>
      </c>
      <c r="J40" s="172">
        <f>0</f>
        <v>0</v>
      </c>
      <c r="K40" s="39"/>
      <c r="L40" s="64"/>
      <c r="S40" s="39"/>
      <c r="T40" s="39"/>
      <c r="U40" s="39"/>
      <c r="V40" s="39"/>
      <c r="W40" s="39"/>
      <c r="X40" s="39"/>
      <c r="Y40" s="39"/>
      <c r="Z40" s="39"/>
      <c r="AA40" s="39"/>
      <c r="AB40" s="39"/>
      <c r="AC40" s="39"/>
      <c r="AD40" s="39"/>
      <c r="AE40" s="39"/>
    </row>
    <row r="41" hidden="1" s="2" customFormat="1" ht="14.4" customHeight="1">
      <c r="A41" s="39"/>
      <c r="B41" s="45"/>
      <c r="C41" s="39"/>
      <c r="D41" s="39"/>
      <c r="E41" s="154" t="s">
        <v>45</v>
      </c>
      <c r="F41" s="172">
        <f>ROUND((SUM(BI126:BI143)),  2)</f>
        <v>0</v>
      </c>
      <c r="G41" s="39"/>
      <c r="H41" s="39"/>
      <c r="I41" s="173">
        <v>0</v>
      </c>
      <c r="J41" s="172">
        <f>0</f>
        <v>0</v>
      </c>
      <c r="K41" s="39"/>
      <c r="L41" s="64"/>
      <c r="S41" s="39"/>
      <c r="T41" s="39"/>
      <c r="U41" s="39"/>
      <c r="V41" s="39"/>
      <c r="W41" s="39"/>
      <c r="X41" s="39"/>
      <c r="Y41" s="39"/>
      <c r="Z41" s="39"/>
      <c r="AA41" s="39"/>
      <c r="AB41" s="39"/>
      <c r="AC41" s="39"/>
      <c r="AD41" s="39"/>
      <c r="AE41" s="39"/>
    </row>
    <row r="42" s="2" customFormat="1" ht="6.96"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2" customFormat="1" ht="25.44" customHeight="1">
      <c r="A43" s="39"/>
      <c r="B43" s="45"/>
      <c r="C43" s="174"/>
      <c r="D43" s="175" t="s">
        <v>46</v>
      </c>
      <c r="E43" s="176"/>
      <c r="F43" s="176"/>
      <c r="G43" s="177" t="s">
        <v>47</v>
      </c>
      <c r="H43" s="178" t="s">
        <v>48</v>
      </c>
      <c r="I43" s="179"/>
      <c r="J43" s="180">
        <f>SUM(J34:J41)</f>
        <v>0</v>
      </c>
      <c r="K43" s="181"/>
      <c r="L43" s="64"/>
      <c r="S43" s="39"/>
      <c r="T43" s="39"/>
      <c r="U43" s="39"/>
      <c r="V43" s="39"/>
      <c r="W43" s="39"/>
      <c r="X43" s="39"/>
      <c r="Y43" s="39"/>
      <c r="Z43" s="39"/>
      <c r="AA43" s="39"/>
      <c r="AB43" s="39"/>
      <c r="AC43" s="39"/>
      <c r="AD43" s="39"/>
      <c r="AE43" s="39"/>
    </row>
    <row r="44" s="2" customFormat="1" ht="14.4" customHeight="1">
      <c r="A44" s="39"/>
      <c r="B44" s="45"/>
      <c r="C44" s="39"/>
      <c r="D44" s="39"/>
      <c r="E44" s="39"/>
      <c r="F44" s="39"/>
      <c r="G44" s="39"/>
      <c r="H44" s="39"/>
      <c r="I44" s="156"/>
      <c r="J44" s="39"/>
      <c r="K44" s="39"/>
      <c r="L44" s="64"/>
      <c r="S44" s="39"/>
      <c r="T44" s="39"/>
      <c r="U44" s="39"/>
      <c r="V44" s="39"/>
      <c r="W44" s="39"/>
      <c r="X44" s="39"/>
      <c r="Y44" s="39"/>
      <c r="Z44" s="39"/>
      <c r="AA44" s="39"/>
      <c r="AB44" s="39"/>
      <c r="AC44" s="39"/>
      <c r="AD44" s="39"/>
      <c r="AE44" s="39"/>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1" customFormat="1" ht="16.5" customHeight="1">
      <c r="B87" s="22"/>
      <c r="C87" s="23"/>
      <c r="D87" s="23"/>
      <c r="E87" s="198" t="s">
        <v>1413</v>
      </c>
      <c r="F87" s="23"/>
      <c r="G87" s="23"/>
      <c r="H87" s="23"/>
      <c r="I87" s="148"/>
      <c r="J87" s="23"/>
      <c r="K87" s="23"/>
      <c r="L87" s="21"/>
    </row>
    <row r="88" hidden="1" s="1" customFormat="1" ht="12" customHeight="1">
      <c r="B88" s="22"/>
      <c r="C88" s="33" t="s">
        <v>715</v>
      </c>
      <c r="D88" s="23"/>
      <c r="E88" s="23"/>
      <c r="F88" s="23"/>
      <c r="G88" s="23"/>
      <c r="H88" s="23"/>
      <c r="I88" s="148"/>
      <c r="J88" s="23"/>
      <c r="K88" s="23"/>
      <c r="L88" s="21"/>
    </row>
    <row r="89" hidden="1" s="2" customFormat="1" ht="16.5" customHeight="1">
      <c r="A89" s="39"/>
      <c r="B89" s="40"/>
      <c r="C89" s="41"/>
      <c r="D89" s="41"/>
      <c r="E89" s="310" t="s">
        <v>1414</v>
      </c>
      <c r="F89" s="41"/>
      <c r="G89" s="41"/>
      <c r="H89" s="41"/>
      <c r="I89" s="156"/>
      <c r="J89" s="41"/>
      <c r="K89" s="41"/>
      <c r="L89" s="64"/>
      <c r="S89" s="39"/>
      <c r="T89" s="39"/>
      <c r="U89" s="39"/>
      <c r="V89" s="39"/>
      <c r="W89" s="39"/>
      <c r="X89" s="39"/>
      <c r="Y89" s="39"/>
      <c r="Z89" s="39"/>
      <c r="AA89" s="39"/>
      <c r="AB89" s="39"/>
      <c r="AC89" s="39"/>
      <c r="AD89" s="39"/>
      <c r="AE89" s="39"/>
    </row>
    <row r="90" hidden="1" s="2" customFormat="1" ht="12" customHeight="1">
      <c r="A90" s="39"/>
      <c r="B90" s="40"/>
      <c r="C90" s="33" t="s">
        <v>1415</v>
      </c>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6.5" customHeight="1">
      <c r="A91" s="39"/>
      <c r="B91" s="40"/>
      <c r="C91" s="41"/>
      <c r="D91" s="41"/>
      <c r="E91" s="77" t="str">
        <f>E13</f>
        <v>SO 03 - Souhrnné výkony pro 1. a 2. TK</v>
      </c>
      <c r="F91" s="41"/>
      <c r="G91" s="41"/>
      <c r="H91" s="41"/>
      <c r="I91" s="156"/>
      <c r="J91" s="41"/>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2" customHeight="1">
      <c r="A93" s="39"/>
      <c r="B93" s="40"/>
      <c r="C93" s="33" t="s">
        <v>20</v>
      </c>
      <c r="D93" s="41"/>
      <c r="E93" s="41"/>
      <c r="F93" s="28" t="str">
        <f>F16</f>
        <v xml:space="preserve"> </v>
      </c>
      <c r="G93" s="41"/>
      <c r="H93" s="41"/>
      <c r="I93" s="158" t="s">
        <v>22</v>
      </c>
      <c r="J93" s="80" t="str">
        <f>IF(J16="","",J16)</f>
        <v>21. 11. 2019</v>
      </c>
      <c r="K93" s="41"/>
      <c r="L93" s="64"/>
      <c r="S93" s="39"/>
      <c r="T93" s="39"/>
      <c r="U93" s="39"/>
      <c r="V93" s="39"/>
      <c r="W93" s="39"/>
      <c r="X93" s="39"/>
      <c r="Y93" s="39"/>
      <c r="Z93" s="39"/>
      <c r="AA93" s="39"/>
      <c r="AB93" s="39"/>
      <c r="AC93" s="39"/>
      <c r="AD93" s="39"/>
      <c r="AE93" s="39"/>
    </row>
    <row r="94" hidden="1" s="2" customFormat="1" ht="6.96" customHeight="1">
      <c r="A94" s="39"/>
      <c r="B94" s="40"/>
      <c r="C94" s="41"/>
      <c r="D94" s="41"/>
      <c r="E94" s="41"/>
      <c r="F94" s="41"/>
      <c r="G94" s="41"/>
      <c r="H94" s="41"/>
      <c r="I94" s="156"/>
      <c r="J94" s="41"/>
      <c r="K94" s="41"/>
      <c r="L94" s="64"/>
      <c r="S94" s="39"/>
      <c r="T94" s="39"/>
      <c r="U94" s="39"/>
      <c r="V94" s="39"/>
      <c r="W94" s="39"/>
      <c r="X94" s="39"/>
      <c r="Y94" s="39"/>
      <c r="Z94" s="39"/>
      <c r="AA94" s="39"/>
      <c r="AB94" s="39"/>
      <c r="AC94" s="39"/>
      <c r="AD94" s="39"/>
      <c r="AE94" s="39"/>
    </row>
    <row r="95" hidden="1" s="2" customFormat="1" ht="15.15" customHeight="1">
      <c r="A95" s="39"/>
      <c r="B95" s="40"/>
      <c r="C95" s="33" t="s">
        <v>24</v>
      </c>
      <c r="D95" s="41"/>
      <c r="E95" s="41"/>
      <c r="F95" s="28" t="str">
        <f>E19</f>
        <v/>
      </c>
      <c r="G95" s="41"/>
      <c r="H95" s="41"/>
      <c r="I95" s="158" t="s">
        <v>32</v>
      </c>
      <c r="J95" s="37" t="str">
        <f>E25</f>
        <v xml:space="preserve"> </v>
      </c>
      <c r="K95" s="41"/>
      <c r="L95" s="64"/>
      <c r="S95" s="39"/>
      <c r="T95" s="39"/>
      <c r="U95" s="39"/>
      <c r="V95" s="39"/>
      <c r="W95" s="39"/>
      <c r="X95" s="39"/>
      <c r="Y95" s="39"/>
      <c r="Z95" s="39"/>
      <c r="AA95" s="39"/>
      <c r="AB95" s="39"/>
      <c r="AC95" s="39"/>
      <c r="AD95" s="39"/>
      <c r="AE95" s="39"/>
    </row>
    <row r="96" hidden="1" s="2" customFormat="1" ht="15.15" customHeight="1">
      <c r="A96" s="39"/>
      <c r="B96" s="40"/>
      <c r="C96" s="33" t="s">
        <v>30</v>
      </c>
      <c r="D96" s="41"/>
      <c r="E96" s="41"/>
      <c r="F96" s="28" t="str">
        <f>IF(E22="","",E22)</f>
        <v>Vyplň údaj</v>
      </c>
      <c r="G96" s="41"/>
      <c r="H96" s="41"/>
      <c r="I96" s="158" t="s">
        <v>34</v>
      </c>
      <c r="J96" s="37" t="str">
        <f>E28</f>
        <v xml:space="preserve"> </v>
      </c>
      <c r="K96" s="41"/>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9.28" customHeight="1">
      <c r="A98" s="39"/>
      <c r="B98" s="40"/>
      <c r="C98" s="199" t="s">
        <v>392</v>
      </c>
      <c r="D98" s="200"/>
      <c r="E98" s="200"/>
      <c r="F98" s="200"/>
      <c r="G98" s="200"/>
      <c r="H98" s="200"/>
      <c r="I98" s="201"/>
      <c r="J98" s="202" t="s">
        <v>393</v>
      </c>
      <c r="K98" s="200"/>
      <c r="L98" s="64"/>
      <c r="S98" s="39"/>
      <c r="T98" s="39"/>
      <c r="U98" s="39"/>
      <c r="V98" s="39"/>
      <c r="W98" s="39"/>
      <c r="X98" s="39"/>
      <c r="Y98" s="39"/>
      <c r="Z98" s="39"/>
      <c r="AA98" s="39"/>
      <c r="AB98" s="39"/>
      <c r="AC98" s="39"/>
      <c r="AD98" s="39"/>
      <c r="AE98" s="39"/>
    </row>
    <row r="99" hidden="1" s="2" customFormat="1" ht="10.32" customHeight="1">
      <c r="A99" s="39"/>
      <c r="B99" s="40"/>
      <c r="C99" s="41"/>
      <c r="D99" s="41"/>
      <c r="E99" s="41"/>
      <c r="F99" s="41"/>
      <c r="G99" s="41"/>
      <c r="H99" s="41"/>
      <c r="I99" s="156"/>
      <c r="J99" s="41"/>
      <c r="K99" s="41"/>
      <c r="L99" s="64"/>
      <c r="S99" s="39"/>
      <c r="T99" s="39"/>
      <c r="U99" s="39"/>
      <c r="V99" s="39"/>
      <c r="W99" s="39"/>
      <c r="X99" s="39"/>
      <c r="Y99" s="39"/>
      <c r="Z99" s="39"/>
      <c r="AA99" s="39"/>
      <c r="AB99" s="39"/>
      <c r="AC99" s="39"/>
      <c r="AD99" s="39"/>
      <c r="AE99" s="39"/>
    </row>
    <row r="100" hidden="1" s="2" customFormat="1" ht="22.8" customHeight="1">
      <c r="A100" s="39"/>
      <c r="B100" s="40"/>
      <c r="C100" s="203" t="s">
        <v>394</v>
      </c>
      <c r="D100" s="41"/>
      <c r="E100" s="41"/>
      <c r="F100" s="41"/>
      <c r="G100" s="41"/>
      <c r="H100" s="41"/>
      <c r="I100" s="156"/>
      <c r="J100" s="111">
        <f>J126</f>
        <v>0</v>
      </c>
      <c r="K100" s="41"/>
      <c r="L100" s="64"/>
      <c r="S100" s="39"/>
      <c r="T100" s="39"/>
      <c r="U100" s="39"/>
      <c r="V100" s="39"/>
      <c r="W100" s="39"/>
      <c r="X100" s="39"/>
      <c r="Y100" s="39"/>
      <c r="Z100" s="39"/>
      <c r="AA100" s="39"/>
      <c r="AB100" s="39"/>
      <c r="AC100" s="39"/>
      <c r="AD100" s="39"/>
      <c r="AE100" s="39"/>
      <c r="AU100" s="18" t="s">
        <v>395</v>
      </c>
    </row>
    <row r="101" hidden="1" s="10" customFormat="1" ht="24.96" customHeight="1">
      <c r="A101" s="10"/>
      <c r="B101" s="247"/>
      <c r="C101" s="248"/>
      <c r="D101" s="249" t="s">
        <v>732</v>
      </c>
      <c r="E101" s="250"/>
      <c r="F101" s="250"/>
      <c r="G101" s="250"/>
      <c r="H101" s="250"/>
      <c r="I101" s="251"/>
      <c r="J101" s="252">
        <f>J127</f>
        <v>0</v>
      </c>
      <c r="K101" s="248"/>
      <c r="L101" s="253"/>
      <c r="S101" s="10"/>
      <c r="T101" s="10"/>
      <c r="U101" s="10"/>
      <c r="V101" s="10"/>
      <c r="W101" s="10"/>
      <c r="X101" s="10"/>
      <c r="Y101" s="10"/>
      <c r="Z101" s="10"/>
      <c r="AA101" s="10"/>
      <c r="AB101" s="10"/>
      <c r="AC101" s="10"/>
      <c r="AD101" s="10"/>
      <c r="AE101" s="10"/>
    </row>
    <row r="102" hidden="1" s="12" customFormat="1" ht="19.92" customHeight="1">
      <c r="A102" s="12"/>
      <c r="B102" s="269"/>
      <c r="C102" s="134"/>
      <c r="D102" s="270" t="s">
        <v>1417</v>
      </c>
      <c r="E102" s="271"/>
      <c r="F102" s="271"/>
      <c r="G102" s="271"/>
      <c r="H102" s="271"/>
      <c r="I102" s="272"/>
      <c r="J102" s="273">
        <f>J128</f>
        <v>0</v>
      </c>
      <c r="K102" s="134"/>
      <c r="L102" s="274"/>
      <c r="S102" s="12"/>
      <c r="T102" s="12"/>
      <c r="U102" s="12"/>
      <c r="V102" s="12"/>
      <c r="W102" s="12"/>
      <c r="X102" s="12"/>
      <c r="Y102" s="12"/>
      <c r="Z102" s="12"/>
      <c r="AA102" s="12"/>
      <c r="AB102" s="12"/>
      <c r="AC102" s="12"/>
      <c r="AD102" s="12"/>
      <c r="AE102" s="12"/>
    </row>
    <row r="103" hidden="1" s="2" customFormat="1" ht="21.84" customHeight="1">
      <c r="A103" s="39"/>
      <c r="B103" s="40"/>
      <c r="C103" s="41"/>
      <c r="D103" s="41"/>
      <c r="E103" s="41"/>
      <c r="F103" s="41"/>
      <c r="G103" s="41"/>
      <c r="H103" s="41"/>
      <c r="I103" s="156"/>
      <c r="J103" s="41"/>
      <c r="K103" s="41"/>
      <c r="L103" s="64"/>
      <c r="S103" s="39"/>
      <c r="T103" s="39"/>
      <c r="U103" s="39"/>
      <c r="V103" s="39"/>
      <c r="W103" s="39"/>
      <c r="X103" s="39"/>
      <c r="Y103" s="39"/>
      <c r="Z103" s="39"/>
      <c r="AA103" s="39"/>
      <c r="AB103" s="39"/>
      <c r="AC103" s="39"/>
      <c r="AD103" s="39"/>
      <c r="AE103" s="39"/>
    </row>
    <row r="104" hidden="1" s="2" customFormat="1" ht="6.96" customHeight="1">
      <c r="A104" s="39"/>
      <c r="B104" s="67"/>
      <c r="C104" s="68"/>
      <c r="D104" s="68"/>
      <c r="E104" s="68"/>
      <c r="F104" s="68"/>
      <c r="G104" s="68"/>
      <c r="H104" s="68"/>
      <c r="I104" s="194"/>
      <c r="J104" s="68"/>
      <c r="K104" s="68"/>
      <c r="L104" s="64"/>
      <c r="S104" s="39"/>
      <c r="T104" s="39"/>
      <c r="U104" s="39"/>
      <c r="V104" s="39"/>
      <c r="W104" s="39"/>
      <c r="X104" s="39"/>
      <c r="Y104" s="39"/>
      <c r="Z104" s="39"/>
      <c r="AA104" s="39"/>
      <c r="AB104" s="39"/>
      <c r="AC104" s="39"/>
      <c r="AD104" s="39"/>
      <c r="AE104" s="39"/>
    </row>
    <row r="105" hidden="1"/>
    <row r="106" hidden="1"/>
    <row r="107" hidden="1"/>
    <row r="108" s="2" customFormat="1" ht="6.96" customHeight="1">
      <c r="A108" s="39"/>
      <c r="B108" s="69"/>
      <c r="C108" s="70"/>
      <c r="D108" s="70"/>
      <c r="E108" s="70"/>
      <c r="F108" s="70"/>
      <c r="G108" s="70"/>
      <c r="H108" s="70"/>
      <c r="I108" s="197"/>
      <c r="J108" s="70"/>
      <c r="K108" s="70"/>
      <c r="L108" s="64"/>
      <c r="S108" s="39"/>
      <c r="T108" s="39"/>
      <c r="U108" s="39"/>
      <c r="V108" s="39"/>
      <c r="W108" s="39"/>
      <c r="X108" s="39"/>
      <c r="Y108" s="39"/>
      <c r="Z108" s="39"/>
      <c r="AA108" s="39"/>
      <c r="AB108" s="39"/>
      <c r="AC108" s="39"/>
      <c r="AD108" s="39"/>
      <c r="AE108" s="39"/>
    </row>
    <row r="109" s="2" customFormat="1" ht="24.96" customHeight="1">
      <c r="A109" s="39"/>
      <c r="B109" s="40"/>
      <c r="C109" s="24" t="s">
        <v>396</v>
      </c>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s="2" customFormat="1" ht="6.96" customHeight="1">
      <c r="A110" s="39"/>
      <c r="B110" s="40"/>
      <c r="C110" s="41"/>
      <c r="D110" s="41"/>
      <c r="E110" s="41"/>
      <c r="F110" s="41"/>
      <c r="G110" s="41"/>
      <c r="H110" s="41"/>
      <c r="I110" s="156"/>
      <c r="J110" s="41"/>
      <c r="K110" s="41"/>
      <c r="L110" s="64"/>
      <c r="S110" s="39"/>
      <c r="T110" s="39"/>
      <c r="U110" s="39"/>
      <c r="V110" s="39"/>
      <c r="W110" s="39"/>
      <c r="X110" s="39"/>
      <c r="Y110" s="39"/>
      <c r="Z110" s="39"/>
      <c r="AA110" s="39"/>
      <c r="AB110" s="39"/>
      <c r="AC110" s="39"/>
      <c r="AD110" s="39"/>
      <c r="AE110" s="39"/>
    </row>
    <row r="111" s="2" customFormat="1" ht="12" customHeight="1">
      <c r="A111" s="39"/>
      <c r="B111" s="40"/>
      <c r="C111" s="33" t="s">
        <v>16</v>
      </c>
      <c r="D111" s="41"/>
      <c r="E111" s="41"/>
      <c r="F111" s="41"/>
      <c r="G111" s="41"/>
      <c r="H111" s="41"/>
      <c r="I111" s="156"/>
      <c r="J111" s="41"/>
      <c r="K111" s="41"/>
      <c r="L111" s="64"/>
      <c r="S111" s="39"/>
      <c r="T111" s="39"/>
      <c r="U111" s="39"/>
      <c r="V111" s="39"/>
      <c r="W111" s="39"/>
      <c r="X111" s="39"/>
      <c r="Y111" s="39"/>
      <c r="Z111" s="39"/>
      <c r="AA111" s="39"/>
      <c r="AB111" s="39"/>
      <c r="AC111" s="39"/>
      <c r="AD111" s="39"/>
      <c r="AE111" s="39"/>
    </row>
    <row r="112" s="2" customFormat="1" ht="23.25" customHeight="1">
      <c r="A112" s="39"/>
      <c r="B112" s="40"/>
      <c r="C112" s="41"/>
      <c r="D112" s="41"/>
      <c r="E112" s="198" t="str">
        <f>E7</f>
        <v>Oprava trati v úseku 1.TK a 2.TK Děčín Prostřední Žleb - Dolní Žleb_OPRAVA č. 2</v>
      </c>
      <c r="F112" s="33"/>
      <c r="G112" s="33"/>
      <c r="H112" s="33"/>
      <c r="I112" s="156"/>
      <c r="J112" s="41"/>
      <c r="K112" s="41"/>
      <c r="L112" s="64"/>
      <c r="S112" s="39"/>
      <c r="T112" s="39"/>
      <c r="U112" s="39"/>
      <c r="V112" s="39"/>
      <c r="W112" s="39"/>
      <c r="X112" s="39"/>
      <c r="Y112" s="39"/>
      <c r="Z112" s="39"/>
      <c r="AA112" s="39"/>
      <c r="AB112" s="39"/>
      <c r="AC112" s="39"/>
      <c r="AD112" s="39"/>
      <c r="AE112" s="39"/>
    </row>
    <row r="113" s="1" customFormat="1" ht="12" customHeight="1">
      <c r="B113" s="22"/>
      <c r="C113" s="33" t="s">
        <v>389</v>
      </c>
      <c r="D113" s="23"/>
      <c r="E113" s="23"/>
      <c r="F113" s="23"/>
      <c r="G113" s="23"/>
      <c r="H113" s="23"/>
      <c r="I113" s="148"/>
      <c r="J113" s="23"/>
      <c r="K113" s="23"/>
      <c r="L113" s="21"/>
    </row>
    <row r="114" s="1" customFormat="1" ht="16.5" customHeight="1">
      <c r="B114" s="22"/>
      <c r="C114" s="23"/>
      <c r="D114" s="23"/>
      <c r="E114" s="198" t="s">
        <v>1413</v>
      </c>
      <c r="F114" s="23"/>
      <c r="G114" s="23"/>
      <c r="H114" s="23"/>
      <c r="I114" s="148"/>
      <c r="J114" s="23"/>
      <c r="K114" s="23"/>
      <c r="L114" s="21"/>
    </row>
    <row r="115" s="1" customFormat="1" ht="12" customHeight="1">
      <c r="B115" s="22"/>
      <c r="C115" s="33" t="s">
        <v>715</v>
      </c>
      <c r="D115" s="23"/>
      <c r="E115" s="23"/>
      <c r="F115" s="23"/>
      <c r="G115" s="23"/>
      <c r="H115" s="23"/>
      <c r="I115" s="148"/>
      <c r="J115" s="23"/>
      <c r="K115" s="23"/>
      <c r="L115" s="21"/>
    </row>
    <row r="116" s="2" customFormat="1" ht="16.5" customHeight="1">
      <c r="A116" s="39"/>
      <c r="B116" s="40"/>
      <c r="C116" s="41"/>
      <c r="D116" s="41"/>
      <c r="E116" s="310" t="s">
        <v>1414</v>
      </c>
      <c r="F116" s="41"/>
      <c r="G116" s="41"/>
      <c r="H116" s="41"/>
      <c r="I116" s="156"/>
      <c r="J116" s="41"/>
      <c r="K116" s="41"/>
      <c r="L116" s="64"/>
      <c r="S116" s="39"/>
      <c r="T116" s="39"/>
      <c r="U116" s="39"/>
      <c r="V116" s="39"/>
      <c r="W116" s="39"/>
      <c r="X116" s="39"/>
      <c r="Y116" s="39"/>
      <c r="Z116" s="39"/>
      <c r="AA116" s="39"/>
      <c r="AB116" s="39"/>
      <c r="AC116" s="39"/>
      <c r="AD116" s="39"/>
      <c r="AE116" s="39"/>
    </row>
    <row r="117" s="2" customFormat="1" ht="12" customHeight="1">
      <c r="A117" s="39"/>
      <c r="B117" s="40"/>
      <c r="C117" s="33" t="s">
        <v>1415</v>
      </c>
      <c r="D117" s="41"/>
      <c r="E117" s="41"/>
      <c r="F117" s="41"/>
      <c r="G117" s="41"/>
      <c r="H117" s="41"/>
      <c r="I117" s="156"/>
      <c r="J117" s="41"/>
      <c r="K117" s="41"/>
      <c r="L117" s="64"/>
      <c r="S117" s="39"/>
      <c r="T117" s="39"/>
      <c r="U117" s="39"/>
      <c r="V117" s="39"/>
      <c r="W117" s="39"/>
      <c r="X117" s="39"/>
      <c r="Y117" s="39"/>
      <c r="Z117" s="39"/>
      <c r="AA117" s="39"/>
      <c r="AB117" s="39"/>
      <c r="AC117" s="39"/>
      <c r="AD117" s="39"/>
      <c r="AE117" s="39"/>
    </row>
    <row r="118" s="2" customFormat="1" ht="16.5" customHeight="1">
      <c r="A118" s="39"/>
      <c r="B118" s="40"/>
      <c r="C118" s="41"/>
      <c r="D118" s="41"/>
      <c r="E118" s="77" t="str">
        <f>E13</f>
        <v>SO 03 - Souhrnné výkony pro 1. a 2. TK</v>
      </c>
      <c r="F118" s="41"/>
      <c r="G118" s="41"/>
      <c r="H118" s="41"/>
      <c r="I118" s="156"/>
      <c r="J118" s="41"/>
      <c r="K118" s="41"/>
      <c r="L118" s="64"/>
      <c r="S118" s="39"/>
      <c r="T118" s="39"/>
      <c r="U118" s="39"/>
      <c r="V118" s="39"/>
      <c r="W118" s="39"/>
      <c r="X118" s="39"/>
      <c r="Y118" s="39"/>
      <c r="Z118" s="39"/>
      <c r="AA118" s="39"/>
      <c r="AB118" s="39"/>
      <c r="AC118" s="39"/>
      <c r="AD118" s="39"/>
      <c r="AE118" s="39"/>
    </row>
    <row r="119" s="2" customFormat="1" ht="6.96" customHeight="1">
      <c r="A119" s="39"/>
      <c r="B119" s="40"/>
      <c r="C119" s="41"/>
      <c r="D119" s="41"/>
      <c r="E119" s="41"/>
      <c r="F119" s="41"/>
      <c r="G119" s="41"/>
      <c r="H119" s="41"/>
      <c r="I119" s="156"/>
      <c r="J119" s="41"/>
      <c r="K119" s="41"/>
      <c r="L119" s="64"/>
      <c r="S119" s="39"/>
      <c r="T119" s="39"/>
      <c r="U119" s="39"/>
      <c r="V119" s="39"/>
      <c r="W119" s="39"/>
      <c r="X119" s="39"/>
      <c r="Y119" s="39"/>
      <c r="Z119" s="39"/>
      <c r="AA119" s="39"/>
      <c r="AB119" s="39"/>
      <c r="AC119" s="39"/>
      <c r="AD119" s="39"/>
      <c r="AE119" s="39"/>
    </row>
    <row r="120" s="2" customFormat="1" ht="12" customHeight="1">
      <c r="A120" s="39"/>
      <c r="B120" s="40"/>
      <c r="C120" s="33" t="s">
        <v>20</v>
      </c>
      <c r="D120" s="41"/>
      <c r="E120" s="41"/>
      <c r="F120" s="28" t="str">
        <f>F16</f>
        <v xml:space="preserve"> </v>
      </c>
      <c r="G120" s="41"/>
      <c r="H120" s="41"/>
      <c r="I120" s="158" t="s">
        <v>22</v>
      </c>
      <c r="J120" s="80" t="str">
        <f>IF(J16="","",J16)</f>
        <v>21. 11. 2019</v>
      </c>
      <c r="K120" s="41"/>
      <c r="L120" s="64"/>
      <c r="S120" s="39"/>
      <c r="T120" s="39"/>
      <c r="U120" s="39"/>
      <c r="V120" s="39"/>
      <c r="W120" s="39"/>
      <c r="X120" s="39"/>
      <c r="Y120" s="39"/>
      <c r="Z120" s="39"/>
      <c r="AA120" s="39"/>
      <c r="AB120" s="39"/>
      <c r="AC120" s="39"/>
      <c r="AD120" s="39"/>
      <c r="AE120" s="39"/>
    </row>
    <row r="121" s="2" customFormat="1" ht="6.96" customHeight="1">
      <c r="A121" s="39"/>
      <c r="B121" s="40"/>
      <c r="C121" s="41"/>
      <c r="D121" s="41"/>
      <c r="E121" s="41"/>
      <c r="F121" s="41"/>
      <c r="G121" s="41"/>
      <c r="H121" s="41"/>
      <c r="I121" s="156"/>
      <c r="J121" s="41"/>
      <c r="K121" s="41"/>
      <c r="L121" s="64"/>
      <c r="S121" s="39"/>
      <c r="T121" s="39"/>
      <c r="U121" s="39"/>
      <c r="V121" s="39"/>
      <c r="W121" s="39"/>
      <c r="X121" s="39"/>
      <c r="Y121" s="39"/>
      <c r="Z121" s="39"/>
      <c r="AA121" s="39"/>
      <c r="AB121" s="39"/>
      <c r="AC121" s="39"/>
      <c r="AD121" s="39"/>
      <c r="AE121" s="39"/>
    </row>
    <row r="122" s="2" customFormat="1" ht="15.15" customHeight="1">
      <c r="A122" s="39"/>
      <c r="B122" s="40"/>
      <c r="C122" s="33" t="s">
        <v>24</v>
      </c>
      <c r="D122" s="41"/>
      <c r="E122" s="41"/>
      <c r="F122" s="28" t="str">
        <f>E19</f>
        <v/>
      </c>
      <c r="G122" s="41"/>
      <c r="H122" s="41"/>
      <c r="I122" s="158" t="s">
        <v>32</v>
      </c>
      <c r="J122" s="37" t="str">
        <f>E25</f>
        <v xml:space="preserve"> </v>
      </c>
      <c r="K122" s="41"/>
      <c r="L122" s="64"/>
      <c r="S122" s="39"/>
      <c r="T122" s="39"/>
      <c r="U122" s="39"/>
      <c r="V122" s="39"/>
      <c r="W122" s="39"/>
      <c r="X122" s="39"/>
      <c r="Y122" s="39"/>
      <c r="Z122" s="39"/>
      <c r="AA122" s="39"/>
      <c r="AB122" s="39"/>
      <c r="AC122" s="39"/>
      <c r="AD122" s="39"/>
      <c r="AE122" s="39"/>
    </row>
    <row r="123" s="2" customFormat="1" ht="15.15" customHeight="1">
      <c r="A123" s="39"/>
      <c r="B123" s="40"/>
      <c r="C123" s="33" t="s">
        <v>30</v>
      </c>
      <c r="D123" s="41"/>
      <c r="E123" s="41"/>
      <c r="F123" s="28" t="str">
        <f>IF(E22="","",E22)</f>
        <v>Vyplň údaj</v>
      </c>
      <c r="G123" s="41"/>
      <c r="H123" s="41"/>
      <c r="I123" s="158" t="s">
        <v>34</v>
      </c>
      <c r="J123" s="37" t="str">
        <f>E28</f>
        <v xml:space="preserve"> </v>
      </c>
      <c r="K123" s="41"/>
      <c r="L123" s="64"/>
      <c r="S123" s="39"/>
      <c r="T123" s="39"/>
      <c r="U123" s="39"/>
      <c r="V123" s="39"/>
      <c r="W123" s="39"/>
      <c r="X123" s="39"/>
      <c r="Y123" s="39"/>
      <c r="Z123" s="39"/>
      <c r="AA123" s="39"/>
      <c r="AB123" s="39"/>
      <c r="AC123" s="39"/>
      <c r="AD123" s="39"/>
      <c r="AE123" s="39"/>
    </row>
    <row r="124" s="2" customFormat="1" ht="10.32" customHeight="1">
      <c r="A124" s="39"/>
      <c r="B124" s="40"/>
      <c r="C124" s="41"/>
      <c r="D124" s="41"/>
      <c r="E124" s="41"/>
      <c r="F124" s="41"/>
      <c r="G124" s="41"/>
      <c r="H124" s="41"/>
      <c r="I124" s="156"/>
      <c r="J124" s="41"/>
      <c r="K124" s="41"/>
      <c r="L124" s="64"/>
      <c r="S124" s="39"/>
      <c r="T124" s="39"/>
      <c r="U124" s="39"/>
      <c r="V124" s="39"/>
      <c r="W124" s="39"/>
      <c r="X124" s="39"/>
      <c r="Y124" s="39"/>
      <c r="Z124" s="39"/>
      <c r="AA124" s="39"/>
      <c r="AB124" s="39"/>
      <c r="AC124" s="39"/>
      <c r="AD124" s="39"/>
      <c r="AE124" s="39"/>
    </row>
    <row r="125" s="9" customFormat="1" ht="29.28" customHeight="1">
      <c r="A125" s="204"/>
      <c r="B125" s="205"/>
      <c r="C125" s="206" t="s">
        <v>397</v>
      </c>
      <c r="D125" s="207" t="s">
        <v>61</v>
      </c>
      <c r="E125" s="207" t="s">
        <v>57</v>
      </c>
      <c r="F125" s="207" t="s">
        <v>58</v>
      </c>
      <c r="G125" s="207" t="s">
        <v>398</v>
      </c>
      <c r="H125" s="207" t="s">
        <v>399</v>
      </c>
      <c r="I125" s="208" t="s">
        <v>400</v>
      </c>
      <c r="J125" s="207" t="s">
        <v>393</v>
      </c>
      <c r="K125" s="209" t="s">
        <v>401</v>
      </c>
      <c r="L125" s="210"/>
      <c r="M125" s="101" t="s">
        <v>1</v>
      </c>
      <c r="N125" s="102" t="s">
        <v>40</v>
      </c>
      <c r="O125" s="102" t="s">
        <v>402</v>
      </c>
      <c r="P125" s="102" t="s">
        <v>403</v>
      </c>
      <c r="Q125" s="102" t="s">
        <v>404</v>
      </c>
      <c r="R125" s="102" t="s">
        <v>405</v>
      </c>
      <c r="S125" s="102" t="s">
        <v>406</v>
      </c>
      <c r="T125" s="103" t="s">
        <v>407</v>
      </c>
      <c r="U125" s="204"/>
      <c r="V125" s="204"/>
      <c r="W125" s="204"/>
      <c r="X125" s="204"/>
      <c r="Y125" s="204"/>
      <c r="Z125" s="204"/>
      <c r="AA125" s="204"/>
      <c r="AB125" s="204"/>
      <c r="AC125" s="204"/>
      <c r="AD125" s="204"/>
      <c r="AE125" s="204"/>
    </row>
    <row r="126" s="2" customFormat="1" ht="22.8" customHeight="1">
      <c r="A126" s="39"/>
      <c r="B126" s="40"/>
      <c r="C126" s="108" t="s">
        <v>408</v>
      </c>
      <c r="D126" s="41"/>
      <c r="E126" s="41"/>
      <c r="F126" s="41"/>
      <c r="G126" s="41"/>
      <c r="H126" s="41"/>
      <c r="I126" s="156"/>
      <c r="J126" s="211">
        <f>BK126</f>
        <v>0</v>
      </c>
      <c r="K126" s="41"/>
      <c r="L126" s="45"/>
      <c r="M126" s="104"/>
      <c r="N126" s="212"/>
      <c r="O126" s="105"/>
      <c r="P126" s="213">
        <f>P127</f>
        <v>0</v>
      </c>
      <c r="Q126" s="105"/>
      <c r="R126" s="213">
        <f>R127</f>
        <v>162.77000000000001</v>
      </c>
      <c r="S126" s="105"/>
      <c r="T126" s="214">
        <f>T127</f>
        <v>0</v>
      </c>
      <c r="U126" s="39"/>
      <c r="V126" s="39"/>
      <c r="W126" s="39"/>
      <c r="X126" s="39"/>
      <c r="Y126" s="39"/>
      <c r="Z126" s="39"/>
      <c r="AA126" s="39"/>
      <c r="AB126" s="39"/>
      <c r="AC126" s="39"/>
      <c r="AD126" s="39"/>
      <c r="AE126" s="39"/>
      <c r="AT126" s="18" t="s">
        <v>75</v>
      </c>
      <c r="AU126" s="18" t="s">
        <v>395</v>
      </c>
      <c r="BK126" s="215">
        <f>BK127</f>
        <v>0</v>
      </c>
    </row>
    <row r="127" s="11" customFormat="1" ht="25.92" customHeight="1">
      <c r="A127" s="11"/>
      <c r="B127" s="254"/>
      <c r="C127" s="255"/>
      <c r="D127" s="256" t="s">
        <v>75</v>
      </c>
      <c r="E127" s="257" t="s">
        <v>750</v>
      </c>
      <c r="F127" s="257" t="s">
        <v>751</v>
      </c>
      <c r="G127" s="255"/>
      <c r="H127" s="255"/>
      <c r="I127" s="258"/>
      <c r="J127" s="259">
        <f>BK127</f>
        <v>0</v>
      </c>
      <c r="K127" s="255"/>
      <c r="L127" s="260"/>
      <c r="M127" s="261"/>
      <c r="N127" s="262"/>
      <c r="O127" s="262"/>
      <c r="P127" s="263">
        <f>P128</f>
        <v>0</v>
      </c>
      <c r="Q127" s="262"/>
      <c r="R127" s="263">
        <f>R128</f>
        <v>162.77000000000001</v>
      </c>
      <c r="S127" s="262"/>
      <c r="T127" s="264">
        <f>T128</f>
        <v>0</v>
      </c>
      <c r="U127" s="11"/>
      <c r="V127" s="11"/>
      <c r="W127" s="11"/>
      <c r="X127" s="11"/>
      <c r="Y127" s="11"/>
      <c r="Z127" s="11"/>
      <c r="AA127" s="11"/>
      <c r="AB127" s="11"/>
      <c r="AC127" s="11"/>
      <c r="AD127" s="11"/>
      <c r="AE127" s="11"/>
      <c r="AR127" s="265" t="s">
        <v>84</v>
      </c>
      <c r="AT127" s="266" t="s">
        <v>75</v>
      </c>
      <c r="AU127" s="266" t="s">
        <v>76</v>
      </c>
      <c r="AY127" s="265" t="s">
        <v>414</v>
      </c>
      <c r="BK127" s="267">
        <f>BK128</f>
        <v>0</v>
      </c>
    </row>
    <row r="128" s="11" customFormat="1" ht="22.8" customHeight="1">
      <c r="A128" s="11"/>
      <c r="B128" s="254"/>
      <c r="C128" s="255"/>
      <c r="D128" s="256" t="s">
        <v>75</v>
      </c>
      <c r="E128" s="275" t="s">
        <v>427</v>
      </c>
      <c r="F128" s="275" t="s">
        <v>1418</v>
      </c>
      <c r="G128" s="255"/>
      <c r="H128" s="255"/>
      <c r="I128" s="258"/>
      <c r="J128" s="276">
        <f>BK128</f>
        <v>0</v>
      </c>
      <c r="K128" s="255"/>
      <c r="L128" s="260"/>
      <c r="M128" s="261"/>
      <c r="N128" s="262"/>
      <c r="O128" s="262"/>
      <c r="P128" s="263">
        <f>SUM(P129:P143)</f>
        <v>0</v>
      </c>
      <c r="Q128" s="262"/>
      <c r="R128" s="263">
        <f>SUM(R129:R143)</f>
        <v>162.77000000000001</v>
      </c>
      <c r="S128" s="262"/>
      <c r="T128" s="264">
        <f>SUM(T129:T143)</f>
        <v>0</v>
      </c>
      <c r="U128" s="11"/>
      <c r="V128" s="11"/>
      <c r="W128" s="11"/>
      <c r="X128" s="11"/>
      <c r="Y128" s="11"/>
      <c r="Z128" s="11"/>
      <c r="AA128" s="11"/>
      <c r="AB128" s="11"/>
      <c r="AC128" s="11"/>
      <c r="AD128" s="11"/>
      <c r="AE128" s="11"/>
      <c r="AR128" s="265" t="s">
        <v>84</v>
      </c>
      <c r="AT128" s="266" t="s">
        <v>75</v>
      </c>
      <c r="AU128" s="266" t="s">
        <v>84</v>
      </c>
      <c r="AY128" s="265" t="s">
        <v>414</v>
      </c>
      <c r="BK128" s="267">
        <f>SUM(BK129:BK143)</f>
        <v>0</v>
      </c>
    </row>
    <row r="129" s="2" customFormat="1" ht="21.75" customHeight="1">
      <c r="A129" s="39"/>
      <c r="B129" s="40"/>
      <c r="C129" s="234" t="s">
        <v>84</v>
      </c>
      <c r="D129" s="234" t="s">
        <v>443</v>
      </c>
      <c r="E129" s="235" t="s">
        <v>1612</v>
      </c>
      <c r="F129" s="236" t="s">
        <v>1613</v>
      </c>
      <c r="G129" s="237" t="s">
        <v>509</v>
      </c>
      <c r="H129" s="238">
        <v>260</v>
      </c>
      <c r="I129" s="239"/>
      <c r="J129" s="240">
        <f>ROUND(I129*H129,2)</f>
        <v>0</v>
      </c>
      <c r="K129" s="236" t="s">
        <v>665</v>
      </c>
      <c r="L129" s="45"/>
      <c r="M129" s="241" t="s">
        <v>1</v>
      </c>
      <c r="N129" s="242" t="s">
        <v>41</v>
      </c>
      <c r="O129" s="92"/>
      <c r="P129" s="226">
        <f>O129*H129</f>
        <v>0</v>
      </c>
      <c r="Q129" s="226">
        <v>0</v>
      </c>
      <c r="R129" s="226">
        <f>Q129*H129</f>
        <v>0</v>
      </c>
      <c r="S129" s="226">
        <v>0</v>
      </c>
      <c r="T129" s="227">
        <f>S129*H129</f>
        <v>0</v>
      </c>
      <c r="U129" s="39"/>
      <c r="V129" s="39"/>
      <c r="W129" s="39"/>
      <c r="X129" s="39"/>
      <c r="Y129" s="39"/>
      <c r="Z129" s="39"/>
      <c r="AA129" s="39"/>
      <c r="AB129" s="39"/>
      <c r="AC129" s="39"/>
      <c r="AD129" s="39"/>
      <c r="AE129" s="39"/>
      <c r="AR129" s="228" t="s">
        <v>415</v>
      </c>
      <c r="AT129" s="228" t="s">
        <v>443</v>
      </c>
      <c r="AU129" s="228" t="s">
        <v>86</v>
      </c>
      <c r="AY129" s="18" t="s">
        <v>414</v>
      </c>
      <c r="BE129" s="229">
        <f>IF(N129="základní",J129,0)</f>
        <v>0</v>
      </c>
      <c r="BF129" s="229">
        <f>IF(N129="snížená",J129,0)</f>
        <v>0</v>
      </c>
      <c r="BG129" s="229">
        <f>IF(N129="zákl. přenesená",J129,0)</f>
        <v>0</v>
      </c>
      <c r="BH129" s="229">
        <f>IF(N129="sníž. přenesená",J129,0)</f>
        <v>0</v>
      </c>
      <c r="BI129" s="229">
        <f>IF(N129="nulová",J129,0)</f>
        <v>0</v>
      </c>
      <c r="BJ129" s="18" t="s">
        <v>84</v>
      </c>
      <c r="BK129" s="229">
        <f>ROUND(I129*H129,2)</f>
        <v>0</v>
      </c>
      <c r="BL129" s="18" t="s">
        <v>415</v>
      </c>
      <c r="BM129" s="228" t="s">
        <v>1614</v>
      </c>
    </row>
    <row r="130" s="2" customFormat="1">
      <c r="A130" s="39"/>
      <c r="B130" s="40"/>
      <c r="C130" s="41"/>
      <c r="D130" s="230" t="s">
        <v>417</v>
      </c>
      <c r="E130" s="41"/>
      <c r="F130" s="231" t="s">
        <v>1615</v>
      </c>
      <c r="G130" s="41"/>
      <c r="H130" s="41"/>
      <c r="I130" s="156"/>
      <c r="J130" s="41"/>
      <c r="K130" s="41"/>
      <c r="L130" s="45"/>
      <c r="M130" s="232"/>
      <c r="N130" s="233"/>
      <c r="O130" s="92"/>
      <c r="P130" s="92"/>
      <c r="Q130" s="92"/>
      <c r="R130" s="92"/>
      <c r="S130" s="92"/>
      <c r="T130" s="93"/>
      <c r="U130" s="39"/>
      <c r="V130" s="39"/>
      <c r="W130" s="39"/>
      <c r="X130" s="39"/>
      <c r="Y130" s="39"/>
      <c r="Z130" s="39"/>
      <c r="AA130" s="39"/>
      <c r="AB130" s="39"/>
      <c r="AC130" s="39"/>
      <c r="AD130" s="39"/>
      <c r="AE130" s="39"/>
      <c r="AT130" s="18" t="s">
        <v>417</v>
      </c>
      <c r="AU130" s="18" t="s">
        <v>86</v>
      </c>
    </row>
    <row r="131" s="2" customFormat="1" ht="21.75" customHeight="1">
      <c r="A131" s="39"/>
      <c r="B131" s="40"/>
      <c r="C131" s="234" t="s">
        <v>86</v>
      </c>
      <c r="D131" s="234" t="s">
        <v>443</v>
      </c>
      <c r="E131" s="235" t="s">
        <v>1616</v>
      </c>
      <c r="F131" s="236" t="s">
        <v>1617</v>
      </c>
      <c r="G131" s="237" t="s">
        <v>531</v>
      </c>
      <c r="H131" s="238">
        <v>260</v>
      </c>
      <c r="I131" s="239"/>
      <c r="J131" s="240">
        <f>ROUND(I131*H131,2)</f>
        <v>0</v>
      </c>
      <c r="K131" s="236" t="s">
        <v>665</v>
      </c>
      <c r="L131" s="45"/>
      <c r="M131" s="241" t="s">
        <v>1</v>
      </c>
      <c r="N131" s="242" t="s">
        <v>41</v>
      </c>
      <c r="O131" s="92"/>
      <c r="P131" s="226">
        <f>O131*H131</f>
        <v>0</v>
      </c>
      <c r="Q131" s="226">
        <v>0</v>
      </c>
      <c r="R131" s="226">
        <f>Q131*H131</f>
        <v>0</v>
      </c>
      <c r="S131" s="226">
        <v>0</v>
      </c>
      <c r="T131" s="227">
        <f>S131*H131</f>
        <v>0</v>
      </c>
      <c r="U131" s="39"/>
      <c r="V131" s="39"/>
      <c r="W131" s="39"/>
      <c r="X131" s="39"/>
      <c r="Y131" s="39"/>
      <c r="Z131" s="39"/>
      <c r="AA131" s="39"/>
      <c r="AB131" s="39"/>
      <c r="AC131" s="39"/>
      <c r="AD131" s="39"/>
      <c r="AE131" s="39"/>
      <c r="AR131" s="228" t="s">
        <v>415</v>
      </c>
      <c r="AT131" s="228" t="s">
        <v>443</v>
      </c>
      <c r="AU131" s="228" t="s">
        <v>86</v>
      </c>
      <c r="AY131" s="18" t="s">
        <v>414</v>
      </c>
      <c r="BE131" s="229">
        <f>IF(N131="základní",J131,0)</f>
        <v>0</v>
      </c>
      <c r="BF131" s="229">
        <f>IF(N131="snížená",J131,0)</f>
        <v>0</v>
      </c>
      <c r="BG131" s="229">
        <f>IF(N131="zákl. přenesená",J131,0)</f>
        <v>0</v>
      </c>
      <c r="BH131" s="229">
        <f>IF(N131="sníž. přenesená",J131,0)</f>
        <v>0</v>
      </c>
      <c r="BI131" s="229">
        <f>IF(N131="nulová",J131,0)</f>
        <v>0</v>
      </c>
      <c r="BJ131" s="18" t="s">
        <v>84</v>
      </c>
      <c r="BK131" s="229">
        <f>ROUND(I131*H131,2)</f>
        <v>0</v>
      </c>
      <c r="BL131" s="18" t="s">
        <v>415</v>
      </c>
      <c r="BM131" s="228" t="s">
        <v>1618</v>
      </c>
    </row>
    <row r="132" s="2" customFormat="1">
      <c r="A132" s="39"/>
      <c r="B132" s="40"/>
      <c r="C132" s="41"/>
      <c r="D132" s="230" t="s">
        <v>417</v>
      </c>
      <c r="E132" s="41"/>
      <c r="F132" s="231" t="s">
        <v>1619</v>
      </c>
      <c r="G132" s="41"/>
      <c r="H132" s="41"/>
      <c r="I132" s="156"/>
      <c r="J132" s="41"/>
      <c r="K132" s="41"/>
      <c r="L132" s="45"/>
      <c r="M132" s="232"/>
      <c r="N132" s="233"/>
      <c r="O132" s="92"/>
      <c r="P132" s="92"/>
      <c r="Q132" s="92"/>
      <c r="R132" s="92"/>
      <c r="S132" s="92"/>
      <c r="T132" s="93"/>
      <c r="U132" s="39"/>
      <c r="V132" s="39"/>
      <c r="W132" s="39"/>
      <c r="X132" s="39"/>
      <c r="Y132" s="39"/>
      <c r="Z132" s="39"/>
      <c r="AA132" s="39"/>
      <c r="AB132" s="39"/>
      <c r="AC132" s="39"/>
      <c r="AD132" s="39"/>
      <c r="AE132" s="39"/>
      <c r="AT132" s="18" t="s">
        <v>417</v>
      </c>
      <c r="AU132" s="18" t="s">
        <v>86</v>
      </c>
    </row>
    <row r="133" s="2" customFormat="1" ht="21.75" customHeight="1">
      <c r="A133" s="39"/>
      <c r="B133" s="40"/>
      <c r="C133" s="234" t="s">
        <v>114</v>
      </c>
      <c r="D133" s="234" t="s">
        <v>443</v>
      </c>
      <c r="E133" s="235" t="s">
        <v>1620</v>
      </c>
      <c r="F133" s="236" t="s">
        <v>1621</v>
      </c>
      <c r="G133" s="237" t="s">
        <v>509</v>
      </c>
      <c r="H133" s="238">
        <v>40</v>
      </c>
      <c r="I133" s="239"/>
      <c r="J133" s="240">
        <f>ROUND(I133*H133,2)</f>
        <v>0</v>
      </c>
      <c r="K133" s="236" t="s">
        <v>665</v>
      </c>
      <c r="L133" s="45"/>
      <c r="M133" s="241" t="s">
        <v>1</v>
      </c>
      <c r="N133" s="242" t="s">
        <v>41</v>
      </c>
      <c r="O133" s="92"/>
      <c r="P133" s="226">
        <f>O133*H133</f>
        <v>0</v>
      </c>
      <c r="Q133" s="226">
        <v>0</v>
      </c>
      <c r="R133" s="226">
        <f>Q133*H133</f>
        <v>0</v>
      </c>
      <c r="S133" s="226">
        <v>0</v>
      </c>
      <c r="T133" s="227">
        <f>S133*H133</f>
        <v>0</v>
      </c>
      <c r="U133" s="39"/>
      <c r="V133" s="39"/>
      <c r="W133" s="39"/>
      <c r="X133" s="39"/>
      <c r="Y133" s="39"/>
      <c r="Z133" s="39"/>
      <c r="AA133" s="39"/>
      <c r="AB133" s="39"/>
      <c r="AC133" s="39"/>
      <c r="AD133" s="39"/>
      <c r="AE133" s="39"/>
      <c r="AR133" s="228" t="s">
        <v>415</v>
      </c>
      <c r="AT133" s="228" t="s">
        <v>443</v>
      </c>
      <c r="AU133" s="228" t="s">
        <v>86</v>
      </c>
      <c r="AY133" s="18" t="s">
        <v>414</v>
      </c>
      <c r="BE133" s="229">
        <f>IF(N133="základní",J133,0)</f>
        <v>0</v>
      </c>
      <c r="BF133" s="229">
        <f>IF(N133="snížená",J133,0)</f>
        <v>0</v>
      </c>
      <c r="BG133" s="229">
        <f>IF(N133="zákl. přenesená",J133,0)</f>
        <v>0</v>
      </c>
      <c r="BH133" s="229">
        <f>IF(N133="sníž. přenesená",J133,0)</f>
        <v>0</v>
      </c>
      <c r="BI133" s="229">
        <f>IF(N133="nulová",J133,0)</f>
        <v>0</v>
      </c>
      <c r="BJ133" s="18" t="s">
        <v>84</v>
      </c>
      <c r="BK133" s="229">
        <f>ROUND(I133*H133,2)</f>
        <v>0</v>
      </c>
      <c r="BL133" s="18" t="s">
        <v>415</v>
      </c>
      <c r="BM133" s="228" t="s">
        <v>1622</v>
      </c>
    </row>
    <row r="134" s="2" customFormat="1">
      <c r="A134" s="39"/>
      <c r="B134" s="40"/>
      <c r="C134" s="41"/>
      <c r="D134" s="230" t="s">
        <v>417</v>
      </c>
      <c r="E134" s="41"/>
      <c r="F134" s="231" t="s">
        <v>1623</v>
      </c>
      <c r="G134" s="41"/>
      <c r="H134" s="41"/>
      <c r="I134" s="156"/>
      <c r="J134" s="41"/>
      <c r="K134" s="41"/>
      <c r="L134" s="45"/>
      <c r="M134" s="232"/>
      <c r="N134" s="233"/>
      <c r="O134" s="92"/>
      <c r="P134" s="92"/>
      <c r="Q134" s="92"/>
      <c r="R134" s="92"/>
      <c r="S134" s="92"/>
      <c r="T134" s="93"/>
      <c r="U134" s="39"/>
      <c r="V134" s="39"/>
      <c r="W134" s="39"/>
      <c r="X134" s="39"/>
      <c r="Y134" s="39"/>
      <c r="Z134" s="39"/>
      <c r="AA134" s="39"/>
      <c r="AB134" s="39"/>
      <c r="AC134" s="39"/>
      <c r="AD134" s="39"/>
      <c r="AE134" s="39"/>
      <c r="AT134" s="18" t="s">
        <v>417</v>
      </c>
      <c r="AU134" s="18" t="s">
        <v>86</v>
      </c>
    </row>
    <row r="135" s="2" customFormat="1" ht="21.75" customHeight="1">
      <c r="A135" s="39"/>
      <c r="B135" s="40"/>
      <c r="C135" s="234" t="s">
        <v>415</v>
      </c>
      <c r="D135" s="234" t="s">
        <v>443</v>
      </c>
      <c r="E135" s="235" t="s">
        <v>1624</v>
      </c>
      <c r="F135" s="236" t="s">
        <v>1625</v>
      </c>
      <c r="G135" s="237" t="s">
        <v>509</v>
      </c>
      <c r="H135" s="238">
        <v>40</v>
      </c>
      <c r="I135" s="239"/>
      <c r="J135" s="240">
        <f>ROUND(I135*H135,2)</f>
        <v>0</v>
      </c>
      <c r="K135" s="236" t="s">
        <v>665</v>
      </c>
      <c r="L135" s="45"/>
      <c r="M135" s="241" t="s">
        <v>1</v>
      </c>
      <c r="N135" s="242" t="s">
        <v>41</v>
      </c>
      <c r="O135" s="92"/>
      <c r="P135" s="226">
        <f>O135*H135</f>
        <v>0</v>
      </c>
      <c r="Q135" s="226">
        <v>0</v>
      </c>
      <c r="R135" s="226">
        <f>Q135*H135</f>
        <v>0</v>
      </c>
      <c r="S135" s="226">
        <v>0</v>
      </c>
      <c r="T135" s="227">
        <f>S135*H135</f>
        <v>0</v>
      </c>
      <c r="U135" s="39"/>
      <c r="V135" s="39"/>
      <c r="W135" s="39"/>
      <c r="X135" s="39"/>
      <c r="Y135" s="39"/>
      <c r="Z135" s="39"/>
      <c r="AA135" s="39"/>
      <c r="AB135" s="39"/>
      <c r="AC135" s="39"/>
      <c r="AD135" s="39"/>
      <c r="AE135" s="39"/>
      <c r="AR135" s="228" t="s">
        <v>415</v>
      </c>
      <c r="AT135" s="228" t="s">
        <v>443</v>
      </c>
      <c r="AU135" s="228" t="s">
        <v>86</v>
      </c>
      <c r="AY135" s="18" t="s">
        <v>414</v>
      </c>
      <c r="BE135" s="229">
        <f>IF(N135="základní",J135,0)</f>
        <v>0</v>
      </c>
      <c r="BF135" s="229">
        <f>IF(N135="snížená",J135,0)</f>
        <v>0</v>
      </c>
      <c r="BG135" s="229">
        <f>IF(N135="zákl. přenesená",J135,0)</f>
        <v>0</v>
      </c>
      <c r="BH135" s="229">
        <f>IF(N135="sníž. přenesená",J135,0)</f>
        <v>0</v>
      </c>
      <c r="BI135" s="229">
        <f>IF(N135="nulová",J135,0)</f>
        <v>0</v>
      </c>
      <c r="BJ135" s="18" t="s">
        <v>84</v>
      </c>
      <c r="BK135" s="229">
        <f>ROUND(I135*H135,2)</f>
        <v>0</v>
      </c>
      <c r="BL135" s="18" t="s">
        <v>415</v>
      </c>
      <c r="BM135" s="228" t="s">
        <v>1626</v>
      </c>
    </row>
    <row r="136" s="2" customFormat="1">
      <c r="A136" s="39"/>
      <c r="B136" s="40"/>
      <c r="C136" s="41"/>
      <c r="D136" s="230" t="s">
        <v>417</v>
      </c>
      <c r="E136" s="41"/>
      <c r="F136" s="231" t="s">
        <v>1627</v>
      </c>
      <c r="G136" s="41"/>
      <c r="H136" s="41"/>
      <c r="I136" s="156"/>
      <c r="J136" s="41"/>
      <c r="K136" s="41"/>
      <c r="L136" s="45"/>
      <c r="M136" s="232"/>
      <c r="N136" s="233"/>
      <c r="O136" s="92"/>
      <c r="P136" s="92"/>
      <c r="Q136" s="92"/>
      <c r="R136" s="92"/>
      <c r="S136" s="92"/>
      <c r="T136" s="93"/>
      <c r="U136" s="39"/>
      <c r="V136" s="39"/>
      <c r="W136" s="39"/>
      <c r="X136" s="39"/>
      <c r="Y136" s="39"/>
      <c r="Z136" s="39"/>
      <c r="AA136" s="39"/>
      <c r="AB136" s="39"/>
      <c r="AC136" s="39"/>
      <c r="AD136" s="39"/>
      <c r="AE136" s="39"/>
      <c r="AT136" s="18" t="s">
        <v>417</v>
      </c>
      <c r="AU136" s="18" t="s">
        <v>86</v>
      </c>
    </row>
    <row r="137" s="2" customFormat="1" ht="21.75" customHeight="1">
      <c r="A137" s="39"/>
      <c r="B137" s="40"/>
      <c r="C137" s="234" t="s">
        <v>427</v>
      </c>
      <c r="D137" s="234" t="s">
        <v>443</v>
      </c>
      <c r="E137" s="235" t="s">
        <v>1628</v>
      </c>
      <c r="F137" s="236" t="s">
        <v>1629</v>
      </c>
      <c r="G137" s="237" t="s">
        <v>509</v>
      </c>
      <c r="H137" s="238">
        <v>410</v>
      </c>
      <c r="I137" s="239"/>
      <c r="J137" s="240">
        <f>ROUND(I137*H137,2)</f>
        <v>0</v>
      </c>
      <c r="K137" s="236" t="s">
        <v>1630</v>
      </c>
      <c r="L137" s="45"/>
      <c r="M137" s="241" t="s">
        <v>1</v>
      </c>
      <c r="N137" s="242" t="s">
        <v>41</v>
      </c>
      <c r="O137" s="92"/>
      <c r="P137" s="226">
        <f>O137*H137</f>
        <v>0</v>
      </c>
      <c r="Q137" s="226">
        <v>0</v>
      </c>
      <c r="R137" s="226">
        <f>Q137*H137</f>
        <v>0</v>
      </c>
      <c r="S137" s="226">
        <v>0</v>
      </c>
      <c r="T137" s="227">
        <f>S137*H137</f>
        <v>0</v>
      </c>
      <c r="U137" s="39"/>
      <c r="V137" s="39"/>
      <c r="W137" s="39"/>
      <c r="X137" s="39"/>
      <c r="Y137" s="39"/>
      <c r="Z137" s="39"/>
      <c r="AA137" s="39"/>
      <c r="AB137" s="39"/>
      <c r="AC137" s="39"/>
      <c r="AD137" s="39"/>
      <c r="AE137" s="39"/>
      <c r="AR137" s="228" t="s">
        <v>415</v>
      </c>
      <c r="AT137" s="228" t="s">
        <v>443</v>
      </c>
      <c r="AU137" s="228" t="s">
        <v>86</v>
      </c>
      <c r="AY137" s="18" t="s">
        <v>414</v>
      </c>
      <c r="BE137" s="229">
        <f>IF(N137="základní",J137,0)</f>
        <v>0</v>
      </c>
      <c r="BF137" s="229">
        <f>IF(N137="snížená",J137,0)</f>
        <v>0</v>
      </c>
      <c r="BG137" s="229">
        <f>IF(N137="zákl. přenesená",J137,0)</f>
        <v>0</v>
      </c>
      <c r="BH137" s="229">
        <f>IF(N137="sníž. přenesená",J137,0)</f>
        <v>0</v>
      </c>
      <c r="BI137" s="229">
        <f>IF(N137="nulová",J137,0)</f>
        <v>0</v>
      </c>
      <c r="BJ137" s="18" t="s">
        <v>84</v>
      </c>
      <c r="BK137" s="229">
        <f>ROUND(I137*H137,2)</f>
        <v>0</v>
      </c>
      <c r="BL137" s="18" t="s">
        <v>415</v>
      </c>
      <c r="BM137" s="228" t="s">
        <v>1631</v>
      </c>
    </row>
    <row r="138" s="2" customFormat="1">
      <c r="A138" s="39"/>
      <c r="B138" s="40"/>
      <c r="C138" s="41"/>
      <c r="D138" s="230" t="s">
        <v>417</v>
      </c>
      <c r="E138" s="41"/>
      <c r="F138" s="231" t="s">
        <v>1632</v>
      </c>
      <c r="G138" s="41"/>
      <c r="H138" s="41"/>
      <c r="I138" s="156"/>
      <c r="J138" s="41"/>
      <c r="K138" s="41"/>
      <c r="L138" s="45"/>
      <c r="M138" s="232"/>
      <c r="N138" s="233"/>
      <c r="O138" s="92"/>
      <c r="P138" s="92"/>
      <c r="Q138" s="92"/>
      <c r="R138" s="92"/>
      <c r="S138" s="92"/>
      <c r="T138" s="93"/>
      <c r="U138" s="39"/>
      <c r="V138" s="39"/>
      <c r="W138" s="39"/>
      <c r="X138" s="39"/>
      <c r="Y138" s="39"/>
      <c r="Z138" s="39"/>
      <c r="AA138" s="39"/>
      <c r="AB138" s="39"/>
      <c r="AC138" s="39"/>
      <c r="AD138" s="39"/>
      <c r="AE138" s="39"/>
      <c r="AT138" s="18" t="s">
        <v>417</v>
      </c>
      <c r="AU138" s="18" t="s">
        <v>86</v>
      </c>
    </row>
    <row r="139" s="2" customFormat="1" ht="21.75" customHeight="1">
      <c r="A139" s="39"/>
      <c r="B139" s="40"/>
      <c r="C139" s="216" t="s">
        <v>431</v>
      </c>
      <c r="D139" s="216" t="s">
        <v>409</v>
      </c>
      <c r="E139" s="217" t="s">
        <v>1633</v>
      </c>
      <c r="F139" s="218" t="s">
        <v>1634</v>
      </c>
      <c r="G139" s="219" t="s">
        <v>509</v>
      </c>
      <c r="H139" s="220">
        <v>410</v>
      </c>
      <c r="I139" s="221"/>
      <c r="J139" s="222">
        <f>ROUND(I139*H139,2)</f>
        <v>0</v>
      </c>
      <c r="K139" s="218" t="s">
        <v>1630</v>
      </c>
      <c r="L139" s="223"/>
      <c r="M139" s="224" t="s">
        <v>1</v>
      </c>
      <c r="N139" s="225" t="s">
        <v>41</v>
      </c>
      <c r="O139" s="92"/>
      <c r="P139" s="226">
        <f>O139*H139</f>
        <v>0</v>
      </c>
      <c r="Q139" s="226">
        <v>0.39700000000000002</v>
      </c>
      <c r="R139" s="226">
        <f>Q139*H139</f>
        <v>162.77000000000001</v>
      </c>
      <c r="S139" s="226">
        <v>0</v>
      </c>
      <c r="T139" s="227">
        <f>S139*H139</f>
        <v>0</v>
      </c>
      <c r="U139" s="39"/>
      <c r="V139" s="39"/>
      <c r="W139" s="39"/>
      <c r="X139" s="39"/>
      <c r="Y139" s="39"/>
      <c r="Z139" s="39"/>
      <c r="AA139" s="39"/>
      <c r="AB139" s="39"/>
      <c r="AC139" s="39"/>
      <c r="AD139" s="39"/>
      <c r="AE139" s="39"/>
      <c r="AR139" s="228" t="s">
        <v>413</v>
      </c>
      <c r="AT139" s="228" t="s">
        <v>409</v>
      </c>
      <c r="AU139" s="228" t="s">
        <v>86</v>
      </c>
      <c r="AY139" s="18" t="s">
        <v>414</v>
      </c>
      <c r="BE139" s="229">
        <f>IF(N139="základní",J139,0)</f>
        <v>0</v>
      </c>
      <c r="BF139" s="229">
        <f>IF(N139="snížená",J139,0)</f>
        <v>0</v>
      </c>
      <c r="BG139" s="229">
        <f>IF(N139="zákl. přenesená",J139,0)</f>
        <v>0</v>
      </c>
      <c r="BH139" s="229">
        <f>IF(N139="sníž. přenesená",J139,0)</f>
        <v>0</v>
      </c>
      <c r="BI139" s="229">
        <f>IF(N139="nulová",J139,0)</f>
        <v>0</v>
      </c>
      <c r="BJ139" s="18" t="s">
        <v>84</v>
      </c>
      <c r="BK139" s="229">
        <f>ROUND(I139*H139,2)</f>
        <v>0</v>
      </c>
      <c r="BL139" s="18" t="s">
        <v>415</v>
      </c>
      <c r="BM139" s="228" t="s">
        <v>1635</v>
      </c>
    </row>
    <row r="140" s="2" customFormat="1">
      <c r="A140" s="39"/>
      <c r="B140" s="40"/>
      <c r="C140" s="41"/>
      <c r="D140" s="230" t="s">
        <v>417</v>
      </c>
      <c r="E140" s="41"/>
      <c r="F140" s="231" t="s">
        <v>1634</v>
      </c>
      <c r="G140" s="41"/>
      <c r="H140" s="41"/>
      <c r="I140" s="156"/>
      <c r="J140" s="41"/>
      <c r="K140" s="41"/>
      <c r="L140" s="45"/>
      <c r="M140" s="232"/>
      <c r="N140" s="233"/>
      <c r="O140" s="92"/>
      <c r="P140" s="92"/>
      <c r="Q140" s="92"/>
      <c r="R140" s="92"/>
      <c r="S140" s="92"/>
      <c r="T140" s="93"/>
      <c r="U140" s="39"/>
      <c r="V140" s="39"/>
      <c r="W140" s="39"/>
      <c r="X140" s="39"/>
      <c r="Y140" s="39"/>
      <c r="Z140" s="39"/>
      <c r="AA140" s="39"/>
      <c r="AB140" s="39"/>
      <c r="AC140" s="39"/>
      <c r="AD140" s="39"/>
      <c r="AE140" s="39"/>
      <c r="AT140" s="18" t="s">
        <v>417</v>
      </c>
      <c r="AU140" s="18" t="s">
        <v>86</v>
      </c>
    </row>
    <row r="141" s="2" customFormat="1" ht="33" customHeight="1">
      <c r="A141" s="39"/>
      <c r="B141" s="40"/>
      <c r="C141" s="234" t="s">
        <v>435</v>
      </c>
      <c r="D141" s="234" t="s">
        <v>443</v>
      </c>
      <c r="E141" s="235" t="s">
        <v>1525</v>
      </c>
      <c r="F141" s="236" t="s">
        <v>1526</v>
      </c>
      <c r="G141" s="237" t="s">
        <v>897</v>
      </c>
      <c r="H141" s="238">
        <v>1247.423</v>
      </c>
      <c r="I141" s="239"/>
      <c r="J141" s="240">
        <f>ROUND(I141*H141,2)</f>
        <v>0</v>
      </c>
      <c r="K141" s="236" t="s">
        <v>1630</v>
      </c>
      <c r="L141" s="45"/>
      <c r="M141" s="241" t="s">
        <v>1</v>
      </c>
      <c r="N141" s="242" t="s">
        <v>41</v>
      </c>
      <c r="O141" s="92"/>
      <c r="P141" s="226">
        <f>O141*H141</f>
        <v>0</v>
      </c>
      <c r="Q141" s="226">
        <v>0</v>
      </c>
      <c r="R141" s="226">
        <f>Q141*H141</f>
        <v>0</v>
      </c>
      <c r="S141" s="226">
        <v>0</v>
      </c>
      <c r="T141" s="227">
        <f>S141*H141</f>
        <v>0</v>
      </c>
      <c r="U141" s="39"/>
      <c r="V141" s="39"/>
      <c r="W141" s="39"/>
      <c r="X141" s="39"/>
      <c r="Y141" s="39"/>
      <c r="Z141" s="39"/>
      <c r="AA141" s="39"/>
      <c r="AB141" s="39"/>
      <c r="AC141" s="39"/>
      <c r="AD141" s="39"/>
      <c r="AE141" s="39"/>
      <c r="AR141" s="228" t="s">
        <v>415</v>
      </c>
      <c r="AT141" s="228" t="s">
        <v>443</v>
      </c>
      <c r="AU141" s="228" t="s">
        <v>86</v>
      </c>
      <c r="AY141" s="18" t="s">
        <v>414</v>
      </c>
      <c r="BE141" s="229">
        <f>IF(N141="základní",J141,0)</f>
        <v>0</v>
      </c>
      <c r="BF141" s="229">
        <f>IF(N141="snížená",J141,0)</f>
        <v>0</v>
      </c>
      <c r="BG141" s="229">
        <f>IF(N141="zákl. přenesená",J141,0)</f>
        <v>0</v>
      </c>
      <c r="BH141" s="229">
        <f>IF(N141="sníž. přenesená",J141,0)</f>
        <v>0</v>
      </c>
      <c r="BI141" s="229">
        <f>IF(N141="nulová",J141,0)</f>
        <v>0</v>
      </c>
      <c r="BJ141" s="18" t="s">
        <v>84</v>
      </c>
      <c r="BK141" s="229">
        <f>ROUND(I141*H141,2)</f>
        <v>0</v>
      </c>
      <c r="BL141" s="18" t="s">
        <v>415</v>
      </c>
      <c r="BM141" s="228" t="s">
        <v>1636</v>
      </c>
    </row>
    <row r="142" s="2" customFormat="1">
      <c r="A142" s="39"/>
      <c r="B142" s="40"/>
      <c r="C142" s="41"/>
      <c r="D142" s="230" t="s">
        <v>417</v>
      </c>
      <c r="E142" s="41"/>
      <c r="F142" s="231" t="s">
        <v>1637</v>
      </c>
      <c r="G142" s="41"/>
      <c r="H142" s="41"/>
      <c r="I142" s="156"/>
      <c r="J142" s="41"/>
      <c r="K142" s="41"/>
      <c r="L142" s="45"/>
      <c r="M142" s="232"/>
      <c r="N142" s="233"/>
      <c r="O142" s="92"/>
      <c r="P142" s="92"/>
      <c r="Q142" s="92"/>
      <c r="R142" s="92"/>
      <c r="S142" s="92"/>
      <c r="T142" s="93"/>
      <c r="U142" s="39"/>
      <c r="V142" s="39"/>
      <c r="W142" s="39"/>
      <c r="X142" s="39"/>
      <c r="Y142" s="39"/>
      <c r="Z142" s="39"/>
      <c r="AA142" s="39"/>
      <c r="AB142" s="39"/>
      <c r="AC142" s="39"/>
      <c r="AD142" s="39"/>
      <c r="AE142" s="39"/>
      <c r="AT142" s="18" t="s">
        <v>417</v>
      </c>
      <c r="AU142" s="18" t="s">
        <v>86</v>
      </c>
    </row>
    <row r="143" s="13" customFormat="1">
      <c r="A143" s="13"/>
      <c r="B143" s="277"/>
      <c r="C143" s="278"/>
      <c r="D143" s="230" t="s">
        <v>758</v>
      </c>
      <c r="E143" s="279" t="s">
        <v>1</v>
      </c>
      <c r="F143" s="280" t="s">
        <v>1638</v>
      </c>
      <c r="G143" s="278"/>
      <c r="H143" s="281">
        <v>1247.423</v>
      </c>
      <c r="I143" s="282"/>
      <c r="J143" s="278"/>
      <c r="K143" s="278"/>
      <c r="L143" s="283"/>
      <c r="M143" s="311"/>
      <c r="N143" s="312"/>
      <c r="O143" s="312"/>
      <c r="P143" s="312"/>
      <c r="Q143" s="312"/>
      <c r="R143" s="312"/>
      <c r="S143" s="312"/>
      <c r="T143" s="313"/>
      <c r="U143" s="13"/>
      <c r="V143" s="13"/>
      <c r="W143" s="13"/>
      <c r="X143" s="13"/>
      <c r="Y143" s="13"/>
      <c r="Z143" s="13"/>
      <c r="AA143" s="13"/>
      <c r="AB143" s="13"/>
      <c r="AC143" s="13"/>
      <c r="AD143" s="13"/>
      <c r="AE143" s="13"/>
      <c r="AT143" s="287" t="s">
        <v>758</v>
      </c>
      <c r="AU143" s="287" t="s">
        <v>86</v>
      </c>
      <c r="AV143" s="13" t="s">
        <v>86</v>
      </c>
      <c r="AW143" s="13" t="s">
        <v>33</v>
      </c>
      <c r="AX143" s="13" t="s">
        <v>84</v>
      </c>
      <c r="AY143" s="287" t="s">
        <v>414</v>
      </c>
    </row>
    <row r="144" s="2" customFormat="1" ht="6.96" customHeight="1">
      <c r="A144" s="39"/>
      <c r="B144" s="67"/>
      <c r="C144" s="68"/>
      <c r="D144" s="68"/>
      <c r="E144" s="68"/>
      <c r="F144" s="68"/>
      <c r="G144" s="68"/>
      <c r="H144" s="68"/>
      <c r="I144" s="194"/>
      <c r="J144" s="68"/>
      <c r="K144" s="68"/>
      <c r="L144" s="45"/>
      <c r="M144" s="39"/>
      <c r="O144" s="39"/>
      <c r="P144" s="39"/>
      <c r="Q144" s="39"/>
      <c r="R144" s="39"/>
      <c r="S144" s="39"/>
      <c r="T144" s="39"/>
      <c r="U144" s="39"/>
      <c r="V144" s="39"/>
      <c r="W144" s="39"/>
      <c r="X144" s="39"/>
      <c r="Y144" s="39"/>
      <c r="Z144" s="39"/>
      <c r="AA144" s="39"/>
      <c r="AB144" s="39"/>
      <c r="AC144" s="39"/>
      <c r="AD144" s="39"/>
      <c r="AE144" s="39"/>
    </row>
  </sheetData>
  <sheetProtection sheet="1" autoFilter="0" formatColumns="0" formatRows="0" objects="1" scenarios="1" spinCount="100000" saltValue="yOr4rE/IKzCJO0+xHrUwyiLTCGhQXlMYCV4S7r0ZSXlPT3ESnblbQALsZ8PXyENJT/I8SAq//tcB1XWTc3iNKQ==" hashValue="dVJEPgZpy+5hqTb/pinuHJPbjm8KiKOb7+n0/fwocsY9hymqRtAGEeKD3FFNCib74iSEje3CQ6YRTzQG8OH9kQ==" algorithmName="SHA-512" password="CC35"/>
  <autoFilter ref="C125:K143"/>
  <mergeCells count="15">
    <mergeCell ref="E7:H7"/>
    <mergeCell ref="E11:H11"/>
    <mergeCell ref="E9:H9"/>
    <mergeCell ref="E13:H13"/>
    <mergeCell ref="E22:H22"/>
    <mergeCell ref="E31:H31"/>
    <mergeCell ref="E85:H85"/>
    <mergeCell ref="E89:H89"/>
    <mergeCell ref="E87:H87"/>
    <mergeCell ref="E91:H91"/>
    <mergeCell ref="E112:H112"/>
    <mergeCell ref="E116:H116"/>
    <mergeCell ref="E114:H114"/>
    <mergeCell ref="E118:H118"/>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1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124</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c r="B8" s="21"/>
      <c r="D8" s="154" t="s">
        <v>389</v>
      </c>
      <c r="L8" s="21"/>
    </row>
    <row r="9" s="1" customFormat="1" ht="16.5" customHeight="1">
      <c r="B9" s="21"/>
      <c r="E9" s="155" t="s">
        <v>1413</v>
      </c>
      <c r="F9" s="1"/>
      <c r="G9" s="1"/>
      <c r="H9" s="1"/>
      <c r="I9" s="148"/>
      <c r="L9" s="21"/>
    </row>
    <row r="10" s="1" customFormat="1" ht="12" customHeight="1">
      <c r="B10" s="21"/>
      <c r="D10" s="154" t="s">
        <v>715</v>
      </c>
      <c r="I10" s="148"/>
      <c r="L10" s="21"/>
    </row>
    <row r="11" s="2" customFormat="1" ht="16.5" customHeight="1">
      <c r="A11" s="39"/>
      <c r="B11" s="45"/>
      <c r="C11" s="39"/>
      <c r="D11" s="39"/>
      <c r="E11" s="171" t="s">
        <v>1414</v>
      </c>
      <c r="F11" s="39"/>
      <c r="G11" s="39"/>
      <c r="H11" s="39"/>
      <c r="I11" s="156"/>
      <c r="J11" s="39"/>
      <c r="K11" s="39"/>
      <c r="L11" s="64"/>
      <c r="S11" s="39"/>
      <c r="T11" s="39"/>
      <c r="U11" s="39"/>
      <c r="V11" s="39"/>
      <c r="W11" s="39"/>
      <c r="X11" s="39"/>
      <c r="Y11" s="39"/>
      <c r="Z11" s="39"/>
      <c r="AA11" s="39"/>
      <c r="AB11" s="39"/>
      <c r="AC11" s="39"/>
      <c r="AD11" s="39"/>
      <c r="AE11" s="39"/>
    </row>
    <row r="12" s="2" customFormat="1" ht="12" customHeight="1">
      <c r="A12" s="39"/>
      <c r="B12" s="45"/>
      <c r="C12" s="39"/>
      <c r="D12" s="154" t="s">
        <v>1415</v>
      </c>
      <c r="E12" s="39"/>
      <c r="F12" s="39"/>
      <c r="G12" s="39"/>
      <c r="H12" s="39"/>
      <c r="I12" s="156"/>
      <c r="J12" s="39"/>
      <c r="K12" s="39"/>
      <c r="L12" s="64"/>
      <c r="S12" s="39"/>
      <c r="T12" s="39"/>
      <c r="U12" s="39"/>
      <c r="V12" s="39"/>
      <c r="W12" s="39"/>
      <c r="X12" s="39"/>
      <c r="Y12" s="39"/>
      <c r="Z12" s="39"/>
      <c r="AA12" s="39"/>
      <c r="AB12" s="39"/>
      <c r="AC12" s="39"/>
      <c r="AD12" s="39"/>
      <c r="AE12" s="39"/>
    </row>
    <row r="13" s="2" customFormat="1" ht="16.5" customHeight="1">
      <c r="A13" s="39"/>
      <c r="B13" s="45"/>
      <c r="C13" s="39"/>
      <c r="D13" s="39"/>
      <c r="E13" s="157" t="s">
        <v>1639</v>
      </c>
      <c r="F13" s="39"/>
      <c r="G13" s="39"/>
      <c r="H13" s="39"/>
      <c r="I13" s="156"/>
      <c r="J13" s="39"/>
      <c r="K13" s="39"/>
      <c r="L13" s="64"/>
      <c r="S13" s="39"/>
      <c r="T13" s="39"/>
      <c r="U13" s="39"/>
      <c r="V13" s="39"/>
      <c r="W13" s="39"/>
      <c r="X13" s="39"/>
      <c r="Y13" s="39"/>
      <c r="Z13" s="39"/>
      <c r="AA13" s="39"/>
      <c r="AB13" s="39"/>
      <c r="AC13" s="39"/>
      <c r="AD13" s="39"/>
      <c r="AE13" s="39"/>
    </row>
    <row r="14" s="2" customFormat="1">
      <c r="A14" s="39"/>
      <c r="B14" s="45"/>
      <c r="C14" s="39"/>
      <c r="D14" s="39"/>
      <c r="E14" s="39"/>
      <c r="F14" s="39"/>
      <c r="G14" s="39"/>
      <c r="H14" s="39"/>
      <c r="I14" s="156"/>
      <c r="J14" s="39"/>
      <c r="K14" s="39"/>
      <c r="L14" s="64"/>
      <c r="S14" s="39"/>
      <c r="T14" s="39"/>
      <c r="U14" s="39"/>
      <c r="V14" s="39"/>
      <c r="W14" s="39"/>
      <c r="X14" s="39"/>
      <c r="Y14" s="39"/>
      <c r="Z14" s="39"/>
      <c r="AA14" s="39"/>
      <c r="AB14" s="39"/>
      <c r="AC14" s="39"/>
      <c r="AD14" s="39"/>
      <c r="AE14" s="39"/>
    </row>
    <row r="15" s="2" customFormat="1" ht="12" customHeight="1">
      <c r="A15" s="39"/>
      <c r="B15" s="45"/>
      <c r="C15" s="39"/>
      <c r="D15" s="154" t="s">
        <v>18</v>
      </c>
      <c r="E15" s="39"/>
      <c r="F15" s="142" t="s">
        <v>1</v>
      </c>
      <c r="G15" s="39"/>
      <c r="H15" s="39"/>
      <c r="I15" s="158" t="s">
        <v>19</v>
      </c>
      <c r="J15" s="142" t="s">
        <v>1</v>
      </c>
      <c r="K15" s="39"/>
      <c r="L15" s="64"/>
      <c r="S15" s="39"/>
      <c r="T15" s="39"/>
      <c r="U15" s="39"/>
      <c r="V15" s="39"/>
      <c r="W15" s="39"/>
      <c r="X15" s="39"/>
      <c r="Y15" s="39"/>
      <c r="Z15" s="39"/>
      <c r="AA15" s="39"/>
      <c r="AB15" s="39"/>
      <c r="AC15" s="39"/>
      <c r="AD15" s="39"/>
      <c r="AE15" s="39"/>
    </row>
    <row r="16" s="2" customFormat="1" ht="12" customHeight="1">
      <c r="A16" s="39"/>
      <c r="B16" s="45"/>
      <c r="C16" s="39"/>
      <c r="D16" s="154" t="s">
        <v>20</v>
      </c>
      <c r="E16" s="39"/>
      <c r="F16" s="142" t="s">
        <v>21</v>
      </c>
      <c r="G16" s="39"/>
      <c r="H16" s="39"/>
      <c r="I16" s="158" t="s">
        <v>22</v>
      </c>
      <c r="J16" s="159" t="str">
        <f>'Rekapitulace stavby'!AN8</f>
        <v>21. 11. 2019</v>
      </c>
      <c r="K16" s="39"/>
      <c r="L16" s="64"/>
      <c r="S16" s="39"/>
      <c r="T16" s="39"/>
      <c r="U16" s="39"/>
      <c r="V16" s="39"/>
      <c r="W16" s="39"/>
      <c r="X16" s="39"/>
      <c r="Y16" s="39"/>
      <c r="Z16" s="39"/>
      <c r="AA16" s="39"/>
      <c r="AB16" s="39"/>
      <c r="AC16" s="39"/>
      <c r="AD16" s="39"/>
      <c r="AE16" s="39"/>
    </row>
    <row r="17" s="2" customFormat="1" ht="10.8" customHeight="1">
      <c r="A17" s="39"/>
      <c r="B17" s="45"/>
      <c r="C17" s="39"/>
      <c r="D17" s="39"/>
      <c r="E17" s="39"/>
      <c r="F17" s="39"/>
      <c r="G17" s="39"/>
      <c r="H17" s="39"/>
      <c r="I17" s="156"/>
      <c r="J17" s="39"/>
      <c r="K17" s="39"/>
      <c r="L17" s="64"/>
      <c r="S17" s="39"/>
      <c r="T17" s="39"/>
      <c r="U17" s="39"/>
      <c r="V17" s="39"/>
      <c r="W17" s="39"/>
      <c r="X17" s="39"/>
      <c r="Y17" s="39"/>
      <c r="Z17" s="39"/>
      <c r="AA17" s="39"/>
      <c r="AB17" s="39"/>
      <c r="AC17" s="39"/>
      <c r="AD17" s="39"/>
      <c r="AE17" s="39"/>
    </row>
    <row r="18" s="2" customFormat="1" ht="12" customHeight="1">
      <c r="A18" s="39"/>
      <c r="B18" s="45"/>
      <c r="C18" s="39"/>
      <c r="D18" s="154" t="s">
        <v>24</v>
      </c>
      <c r="E18" s="39"/>
      <c r="F18" s="39"/>
      <c r="G18" s="39"/>
      <c r="H18" s="39"/>
      <c r="I18" s="158" t="s">
        <v>25</v>
      </c>
      <c r="J18" s="142" t="s">
        <v>26</v>
      </c>
      <c r="K18" s="39"/>
      <c r="L18" s="64"/>
      <c r="S18" s="39"/>
      <c r="T18" s="39"/>
      <c r="U18" s="39"/>
      <c r="V18" s="39"/>
      <c r="W18" s="39"/>
      <c r="X18" s="39"/>
      <c r="Y18" s="39"/>
      <c r="Z18" s="39"/>
      <c r="AA18" s="39"/>
      <c r="AB18" s="39"/>
      <c r="AC18" s="39"/>
      <c r="AD18" s="39"/>
      <c r="AE18" s="39"/>
    </row>
    <row r="19" s="2" customFormat="1" ht="18" customHeight="1">
      <c r="A19" s="39"/>
      <c r="B19" s="45"/>
      <c r="C19" s="39"/>
      <c r="D19" s="39"/>
      <c r="E19" s="142" t="s">
        <v>1</v>
      </c>
      <c r="F19" s="39"/>
      <c r="G19" s="39"/>
      <c r="H19" s="39"/>
      <c r="I19" s="158" t="s">
        <v>28</v>
      </c>
      <c r="J19" s="142" t="s">
        <v>29</v>
      </c>
      <c r="K19" s="39"/>
      <c r="L19" s="64"/>
      <c r="S19" s="39"/>
      <c r="T19" s="39"/>
      <c r="U19" s="39"/>
      <c r="V19" s="39"/>
      <c r="W19" s="39"/>
      <c r="X19" s="39"/>
      <c r="Y19" s="39"/>
      <c r="Z19" s="39"/>
      <c r="AA19" s="39"/>
      <c r="AB19" s="39"/>
      <c r="AC19" s="39"/>
      <c r="AD19" s="39"/>
      <c r="AE19" s="39"/>
    </row>
    <row r="20" s="2" customFormat="1" ht="6.96" customHeight="1">
      <c r="A20" s="39"/>
      <c r="B20" s="45"/>
      <c r="C20" s="39"/>
      <c r="D20" s="39"/>
      <c r="E20" s="39"/>
      <c r="F20" s="39"/>
      <c r="G20" s="39"/>
      <c r="H20" s="39"/>
      <c r="I20" s="156"/>
      <c r="J20" s="39"/>
      <c r="K20" s="39"/>
      <c r="L20" s="64"/>
      <c r="S20" s="39"/>
      <c r="T20" s="39"/>
      <c r="U20" s="39"/>
      <c r="V20" s="39"/>
      <c r="W20" s="39"/>
      <c r="X20" s="39"/>
      <c r="Y20" s="39"/>
      <c r="Z20" s="39"/>
      <c r="AA20" s="39"/>
      <c r="AB20" s="39"/>
      <c r="AC20" s="39"/>
      <c r="AD20" s="39"/>
      <c r="AE20" s="39"/>
    </row>
    <row r="21" s="2" customFormat="1" ht="12" customHeight="1">
      <c r="A21" s="39"/>
      <c r="B21" s="45"/>
      <c r="C21" s="39"/>
      <c r="D21" s="154" t="s">
        <v>30</v>
      </c>
      <c r="E21" s="39"/>
      <c r="F21" s="39"/>
      <c r="G21" s="39"/>
      <c r="H21" s="39"/>
      <c r="I21" s="158" t="s">
        <v>25</v>
      </c>
      <c r="J21" s="34" t="str">
        <f>'Rekapitulace stavby'!AN13</f>
        <v>Vyplň údaj</v>
      </c>
      <c r="K21" s="39"/>
      <c r="L21" s="64"/>
      <c r="S21" s="39"/>
      <c r="T21" s="39"/>
      <c r="U21" s="39"/>
      <c r="V21" s="39"/>
      <c r="W21" s="39"/>
      <c r="X21" s="39"/>
      <c r="Y21" s="39"/>
      <c r="Z21" s="39"/>
      <c r="AA21" s="39"/>
      <c r="AB21" s="39"/>
      <c r="AC21" s="39"/>
      <c r="AD21" s="39"/>
      <c r="AE21" s="39"/>
    </row>
    <row r="22" s="2" customFormat="1" ht="18" customHeight="1">
      <c r="A22" s="39"/>
      <c r="B22" s="45"/>
      <c r="C22" s="39"/>
      <c r="D22" s="39"/>
      <c r="E22" s="34" t="str">
        <f>'Rekapitulace stavby'!E14</f>
        <v>Vyplň údaj</v>
      </c>
      <c r="F22" s="142"/>
      <c r="G22" s="142"/>
      <c r="H22" s="142"/>
      <c r="I22" s="158" t="s">
        <v>28</v>
      </c>
      <c r="J22" s="34" t="str">
        <f>'Rekapitulace stavby'!AN14</f>
        <v>Vyplň údaj</v>
      </c>
      <c r="K22" s="39"/>
      <c r="L22" s="64"/>
      <c r="S22" s="39"/>
      <c r="T22" s="39"/>
      <c r="U22" s="39"/>
      <c r="V22" s="39"/>
      <c r="W22" s="39"/>
      <c r="X22" s="39"/>
      <c r="Y22" s="39"/>
      <c r="Z22" s="39"/>
      <c r="AA22" s="39"/>
      <c r="AB22" s="39"/>
      <c r="AC22" s="39"/>
      <c r="AD22" s="39"/>
      <c r="AE22" s="39"/>
    </row>
    <row r="23" s="2" customFormat="1" ht="6.96" customHeight="1">
      <c r="A23" s="39"/>
      <c r="B23" s="45"/>
      <c r="C23" s="39"/>
      <c r="D23" s="39"/>
      <c r="E23" s="39"/>
      <c r="F23" s="39"/>
      <c r="G23" s="39"/>
      <c r="H23" s="39"/>
      <c r="I23" s="156"/>
      <c r="J23" s="39"/>
      <c r="K23" s="39"/>
      <c r="L23" s="64"/>
      <c r="S23" s="39"/>
      <c r="T23" s="39"/>
      <c r="U23" s="39"/>
      <c r="V23" s="39"/>
      <c r="W23" s="39"/>
      <c r="X23" s="39"/>
      <c r="Y23" s="39"/>
      <c r="Z23" s="39"/>
      <c r="AA23" s="39"/>
      <c r="AB23" s="39"/>
      <c r="AC23" s="39"/>
      <c r="AD23" s="39"/>
      <c r="AE23" s="39"/>
    </row>
    <row r="24" s="2" customFormat="1" ht="12" customHeight="1">
      <c r="A24" s="39"/>
      <c r="B24" s="45"/>
      <c r="C24" s="39"/>
      <c r="D24" s="154" t="s">
        <v>32</v>
      </c>
      <c r="E24" s="39"/>
      <c r="F24" s="39"/>
      <c r="G24" s="39"/>
      <c r="H24" s="39"/>
      <c r="I24" s="158" t="s">
        <v>25</v>
      </c>
      <c r="J24" s="142" t="s">
        <v>1</v>
      </c>
      <c r="K24" s="39"/>
      <c r="L24" s="64"/>
      <c r="S24" s="39"/>
      <c r="T24" s="39"/>
      <c r="U24" s="39"/>
      <c r="V24" s="39"/>
      <c r="W24" s="39"/>
      <c r="X24" s="39"/>
      <c r="Y24" s="39"/>
      <c r="Z24" s="39"/>
      <c r="AA24" s="39"/>
      <c r="AB24" s="39"/>
      <c r="AC24" s="39"/>
      <c r="AD24" s="39"/>
      <c r="AE24" s="39"/>
    </row>
    <row r="25" s="2" customFormat="1" ht="18" customHeight="1">
      <c r="A25" s="39"/>
      <c r="B25" s="45"/>
      <c r="C25" s="39"/>
      <c r="D25" s="39"/>
      <c r="E25" s="142" t="s">
        <v>21</v>
      </c>
      <c r="F25" s="39"/>
      <c r="G25" s="39"/>
      <c r="H25" s="39"/>
      <c r="I25" s="158" t="s">
        <v>28</v>
      </c>
      <c r="J25" s="142" t="s">
        <v>1</v>
      </c>
      <c r="K25" s="39"/>
      <c r="L25" s="64"/>
      <c r="S25" s="39"/>
      <c r="T25" s="39"/>
      <c r="U25" s="39"/>
      <c r="V25" s="39"/>
      <c r="W25" s="39"/>
      <c r="X25" s="39"/>
      <c r="Y25" s="39"/>
      <c r="Z25" s="39"/>
      <c r="AA25" s="39"/>
      <c r="AB25" s="39"/>
      <c r="AC25" s="39"/>
      <c r="AD25" s="39"/>
      <c r="AE25" s="39"/>
    </row>
    <row r="26" s="2" customFormat="1" ht="6.96" customHeight="1">
      <c r="A26" s="39"/>
      <c r="B26" s="45"/>
      <c r="C26" s="39"/>
      <c r="D26" s="39"/>
      <c r="E26" s="39"/>
      <c r="F26" s="39"/>
      <c r="G26" s="39"/>
      <c r="H26" s="39"/>
      <c r="I26" s="156"/>
      <c r="J26" s="39"/>
      <c r="K26" s="39"/>
      <c r="L26" s="64"/>
      <c r="S26" s="39"/>
      <c r="T26" s="39"/>
      <c r="U26" s="39"/>
      <c r="V26" s="39"/>
      <c r="W26" s="39"/>
      <c r="X26" s="39"/>
      <c r="Y26" s="39"/>
      <c r="Z26" s="39"/>
      <c r="AA26" s="39"/>
      <c r="AB26" s="39"/>
      <c r="AC26" s="39"/>
      <c r="AD26" s="39"/>
      <c r="AE26" s="39"/>
    </row>
    <row r="27" s="2" customFormat="1" ht="12" customHeight="1">
      <c r="A27" s="39"/>
      <c r="B27" s="45"/>
      <c r="C27" s="39"/>
      <c r="D27" s="154" t="s">
        <v>34</v>
      </c>
      <c r="E27" s="39"/>
      <c r="F27" s="39"/>
      <c r="G27" s="39"/>
      <c r="H27" s="39"/>
      <c r="I27" s="158" t="s">
        <v>25</v>
      </c>
      <c r="J27" s="142" t="s">
        <v>1</v>
      </c>
      <c r="K27" s="39"/>
      <c r="L27" s="64"/>
      <c r="S27" s="39"/>
      <c r="T27" s="39"/>
      <c r="U27" s="39"/>
      <c r="V27" s="39"/>
      <c r="W27" s="39"/>
      <c r="X27" s="39"/>
      <c r="Y27" s="39"/>
      <c r="Z27" s="39"/>
      <c r="AA27" s="39"/>
      <c r="AB27" s="39"/>
      <c r="AC27" s="39"/>
      <c r="AD27" s="39"/>
      <c r="AE27" s="39"/>
    </row>
    <row r="28" s="2" customFormat="1" ht="18" customHeight="1">
      <c r="A28" s="39"/>
      <c r="B28" s="45"/>
      <c r="C28" s="39"/>
      <c r="D28" s="39"/>
      <c r="E28" s="142" t="s">
        <v>21</v>
      </c>
      <c r="F28" s="39"/>
      <c r="G28" s="39"/>
      <c r="H28" s="39"/>
      <c r="I28" s="158" t="s">
        <v>28</v>
      </c>
      <c r="J28" s="142" t="s">
        <v>1</v>
      </c>
      <c r="K28" s="39"/>
      <c r="L28" s="64"/>
      <c r="S28" s="39"/>
      <c r="T28" s="39"/>
      <c r="U28" s="39"/>
      <c r="V28" s="39"/>
      <c r="W28" s="39"/>
      <c r="X28" s="39"/>
      <c r="Y28" s="39"/>
      <c r="Z28" s="39"/>
      <c r="AA28" s="39"/>
      <c r="AB28" s="39"/>
      <c r="AC28" s="39"/>
      <c r="AD28" s="39"/>
      <c r="AE28" s="39"/>
    </row>
    <row r="29" s="2" customFormat="1" ht="6.96" customHeight="1">
      <c r="A29" s="39"/>
      <c r="B29" s="45"/>
      <c r="C29" s="39"/>
      <c r="D29" s="39"/>
      <c r="E29" s="39"/>
      <c r="F29" s="39"/>
      <c r="G29" s="39"/>
      <c r="H29" s="39"/>
      <c r="I29" s="156"/>
      <c r="J29" s="39"/>
      <c r="K29" s="39"/>
      <c r="L29" s="64"/>
      <c r="S29" s="39"/>
      <c r="T29" s="39"/>
      <c r="U29" s="39"/>
      <c r="V29" s="39"/>
      <c r="W29" s="39"/>
      <c r="X29" s="39"/>
      <c r="Y29" s="39"/>
      <c r="Z29" s="39"/>
      <c r="AA29" s="39"/>
      <c r="AB29" s="39"/>
      <c r="AC29" s="39"/>
      <c r="AD29" s="39"/>
      <c r="AE29" s="39"/>
    </row>
    <row r="30" s="2" customFormat="1" ht="12" customHeight="1">
      <c r="A30" s="39"/>
      <c r="B30" s="45"/>
      <c r="C30" s="39"/>
      <c r="D30" s="154" t="s">
        <v>35</v>
      </c>
      <c r="E30" s="39"/>
      <c r="F30" s="39"/>
      <c r="G30" s="39"/>
      <c r="H30" s="39"/>
      <c r="I30" s="156"/>
      <c r="J30" s="39"/>
      <c r="K30" s="39"/>
      <c r="L30" s="64"/>
      <c r="S30" s="39"/>
      <c r="T30" s="39"/>
      <c r="U30" s="39"/>
      <c r="V30" s="39"/>
      <c r="W30" s="39"/>
      <c r="X30" s="39"/>
      <c r="Y30" s="39"/>
      <c r="Z30" s="39"/>
      <c r="AA30" s="39"/>
      <c r="AB30" s="39"/>
      <c r="AC30" s="39"/>
      <c r="AD30" s="39"/>
      <c r="AE30" s="39"/>
    </row>
    <row r="31" s="8" customFormat="1" ht="16.5" customHeight="1">
      <c r="A31" s="160"/>
      <c r="B31" s="161"/>
      <c r="C31" s="160"/>
      <c r="D31" s="160"/>
      <c r="E31" s="162" t="s">
        <v>1</v>
      </c>
      <c r="F31" s="162"/>
      <c r="G31" s="162"/>
      <c r="H31" s="162"/>
      <c r="I31" s="163"/>
      <c r="J31" s="160"/>
      <c r="K31" s="160"/>
      <c r="L31" s="164"/>
      <c r="S31" s="160"/>
      <c r="T31" s="160"/>
      <c r="U31" s="160"/>
      <c r="V31" s="160"/>
      <c r="W31" s="160"/>
      <c r="X31" s="160"/>
      <c r="Y31" s="160"/>
      <c r="Z31" s="160"/>
      <c r="AA31" s="160"/>
      <c r="AB31" s="160"/>
      <c r="AC31" s="160"/>
      <c r="AD31" s="160"/>
      <c r="AE31" s="160"/>
    </row>
    <row r="32" s="2" customFormat="1" ht="6.96" customHeight="1">
      <c r="A32" s="39"/>
      <c r="B32" s="45"/>
      <c r="C32" s="39"/>
      <c r="D32" s="39"/>
      <c r="E32" s="39"/>
      <c r="F32" s="39"/>
      <c r="G32" s="39"/>
      <c r="H32" s="39"/>
      <c r="I32" s="156"/>
      <c r="J32" s="39"/>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25.44" customHeight="1">
      <c r="A34" s="39"/>
      <c r="B34" s="45"/>
      <c r="C34" s="39"/>
      <c r="D34" s="167" t="s">
        <v>36</v>
      </c>
      <c r="E34" s="39"/>
      <c r="F34" s="39"/>
      <c r="G34" s="39"/>
      <c r="H34" s="39"/>
      <c r="I34" s="156"/>
      <c r="J34" s="168">
        <f>ROUND(J125, 2)</f>
        <v>0</v>
      </c>
      <c r="K34" s="39"/>
      <c r="L34" s="64"/>
      <c r="S34" s="39"/>
      <c r="T34" s="39"/>
      <c r="U34" s="39"/>
      <c r="V34" s="39"/>
      <c r="W34" s="39"/>
      <c r="X34" s="39"/>
      <c r="Y34" s="39"/>
      <c r="Z34" s="39"/>
      <c r="AA34" s="39"/>
      <c r="AB34" s="39"/>
      <c r="AC34" s="39"/>
      <c r="AD34" s="39"/>
      <c r="AE34" s="39"/>
    </row>
    <row r="35" s="2" customFormat="1" ht="6.96" customHeight="1">
      <c r="A35" s="39"/>
      <c r="B35" s="45"/>
      <c r="C35" s="39"/>
      <c r="D35" s="165"/>
      <c r="E35" s="165"/>
      <c r="F35" s="165"/>
      <c r="G35" s="165"/>
      <c r="H35" s="165"/>
      <c r="I35" s="166"/>
      <c r="J35" s="165"/>
      <c r="K35" s="165"/>
      <c r="L35" s="64"/>
      <c r="S35" s="39"/>
      <c r="T35" s="39"/>
      <c r="U35" s="39"/>
      <c r="V35" s="39"/>
      <c r="W35" s="39"/>
      <c r="X35" s="39"/>
      <c r="Y35" s="39"/>
      <c r="Z35" s="39"/>
      <c r="AA35" s="39"/>
      <c r="AB35" s="39"/>
      <c r="AC35" s="39"/>
      <c r="AD35" s="39"/>
      <c r="AE35" s="39"/>
    </row>
    <row r="36" s="2" customFormat="1" ht="14.4" customHeight="1">
      <c r="A36" s="39"/>
      <c r="B36" s="45"/>
      <c r="C36" s="39"/>
      <c r="D36" s="39"/>
      <c r="E36" s="39"/>
      <c r="F36" s="169" t="s">
        <v>38</v>
      </c>
      <c r="G36" s="39"/>
      <c r="H36" s="39"/>
      <c r="I36" s="170" t="s">
        <v>37</v>
      </c>
      <c r="J36" s="169" t="s">
        <v>39</v>
      </c>
      <c r="K36" s="39"/>
      <c r="L36" s="64"/>
      <c r="S36" s="39"/>
      <c r="T36" s="39"/>
      <c r="U36" s="39"/>
      <c r="V36" s="39"/>
      <c r="W36" s="39"/>
      <c r="X36" s="39"/>
      <c r="Y36" s="39"/>
      <c r="Z36" s="39"/>
      <c r="AA36" s="39"/>
      <c r="AB36" s="39"/>
      <c r="AC36" s="39"/>
      <c r="AD36" s="39"/>
      <c r="AE36" s="39"/>
    </row>
    <row r="37" s="2" customFormat="1" ht="14.4" customHeight="1">
      <c r="A37" s="39"/>
      <c r="B37" s="45"/>
      <c r="C37" s="39"/>
      <c r="D37" s="171" t="s">
        <v>40</v>
      </c>
      <c r="E37" s="154" t="s">
        <v>41</v>
      </c>
      <c r="F37" s="172">
        <f>ROUND((SUM(BE125:BE152)),  2)</f>
        <v>0</v>
      </c>
      <c r="G37" s="39"/>
      <c r="H37" s="39"/>
      <c r="I37" s="173">
        <v>0.20999999999999999</v>
      </c>
      <c r="J37" s="172">
        <f>ROUND(((SUM(BE125:BE152))*I37),  2)</f>
        <v>0</v>
      </c>
      <c r="K37" s="39"/>
      <c r="L37" s="64"/>
      <c r="S37" s="39"/>
      <c r="T37" s="39"/>
      <c r="U37" s="39"/>
      <c r="V37" s="39"/>
      <c r="W37" s="39"/>
      <c r="X37" s="39"/>
      <c r="Y37" s="39"/>
      <c r="Z37" s="39"/>
      <c r="AA37" s="39"/>
      <c r="AB37" s="39"/>
      <c r="AC37" s="39"/>
      <c r="AD37" s="39"/>
      <c r="AE37" s="39"/>
    </row>
    <row r="38" s="2" customFormat="1" ht="14.4" customHeight="1">
      <c r="A38" s="39"/>
      <c r="B38" s="45"/>
      <c r="C38" s="39"/>
      <c r="D38" s="39"/>
      <c r="E38" s="154" t="s">
        <v>42</v>
      </c>
      <c r="F38" s="172">
        <f>ROUND((SUM(BF125:BF152)),  2)</f>
        <v>0</v>
      </c>
      <c r="G38" s="39"/>
      <c r="H38" s="39"/>
      <c r="I38" s="173">
        <v>0.14999999999999999</v>
      </c>
      <c r="J38" s="172">
        <f>ROUND(((SUM(BF125:BF152))*I38),  2)</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43</v>
      </c>
      <c r="F39" s="172">
        <f>ROUND((SUM(BG125:BG152)),  2)</f>
        <v>0</v>
      </c>
      <c r="G39" s="39"/>
      <c r="H39" s="39"/>
      <c r="I39" s="173">
        <v>0.20999999999999999</v>
      </c>
      <c r="J39" s="172">
        <f>0</f>
        <v>0</v>
      </c>
      <c r="K39" s="39"/>
      <c r="L39" s="64"/>
      <c r="S39" s="39"/>
      <c r="T39" s="39"/>
      <c r="U39" s="39"/>
      <c r="V39" s="39"/>
      <c r="W39" s="39"/>
      <c r="X39" s="39"/>
      <c r="Y39" s="39"/>
      <c r="Z39" s="39"/>
      <c r="AA39" s="39"/>
      <c r="AB39" s="39"/>
      <c r="AC39" s="39"/>
      <c r="AD39" s="39"/>
      <c r="AE39" s="39"/>
    </row>
    <row r="40" hidden="1" s="2" customFormat="1" ht="14.4" customHeight="1">
      <c r="A40" s="39"/>
      <c r="B40" s="45"/>
      <c r="C40" s="39"/>
      <c r="D40" s="39"/>
      <c r="E40" s="154" t="s">
        <v>44</v>
      </c>
      <c r="F40" s="172">
        <f>ROUND((SUM(BH125:BH152)),  2)</f>
        <v>0</v>
      </c>
      <c r="G40" s="39"/>
      <c r="H40" s="39"/>
      <c r="I40" s="173">
        <v>0.14999999999999999</v>
      </c>
      <c r="J40" s="172">
        <f>0</f>
        <v>0</v>
      </c>
      <c r="K40" s="39"/>
      <c r="L40" s="64"/>
      <c r="S40" s="39"/>
      <c r="T40" s="39"/>
      <c r="U40" s="39"/>
      <c r="V40" s="39"/>
      <c r="W40" s="39"/>
      <c r="X40" s="39"/>
      <c r="Y40" s="39"/>
      <c r="Z40" s="39"/>
      <c r="AA40" s="39"/>
      <c r="AB40" s="39"/>
      <c r="AC40" s="39"/>
      <c r="AD40" s="39"/>
      <c r="AE40" s="39"/>
    </row>
    <row r="41" hidden="1" s="2" customFormat="1" ht="14.4" customHeight="1">
      <c r="A41" s="39"/>
      <c r="B41" s="45"/>
      <c r="C41" s="39"/>
      <c r="D41" s="39"/>
      <c r="E41" s="154" t="s">
        <v>45</v>
      </c>
      <c r="F41" s="172">
        <f>ROUND((SUM(BI125:BI152)),  2)</f>
        <v>0</v>
      </c>
      <c r="G41" s="39"/>
      <c r="H41" s="39"/>
      <c r="I41" s="173">
        <v>0</v>
      </c>
      <c r="J41" s="172">
        <f>0</f>
        <v>0</v>
      </c>
      <c r="K41" s="39"/>
      <c r="L41" s="64"/>
      <c r="S41" s="39"/>
      <c r="T41" s="39"/>
      <c r="U41" s="39"/>
      <c r="V41" s="39"/>
      <c r="W41" s="39"/>
      <c r="X41" s="39"/>
      <c r="Y41" s="39"/>
      <c r="Z41" s="39"/>
      <c r="AA41" s="39"/>
      <c r="AB41" s="39"/>
      <c r="AC41" s="39"/>
      <c r="AD41" s="39"/>
      <c r="AE41" s="39"/>
    </row>
    <row r="42" s="2" customFormat="1" ht="6.96"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2" customFormat="1" ht="25.44" customHeight="1">
      <c r="A43" s="39"/>
      <c r="B43" s="45"/>
      <c r="C43" s="174"/>
      <c r="D43" s="175" t="s">
        <v>46</v>
      </c>
      <c r="E43" s="176"/>
      <c r="F43" s="176"/>
      <c r="G43" s="177" t="s">
        <v>47</v>
      </c>
      <c r="H43" s="178" t="s">
        <v>48</v>
      </c>
      <c r="I43" s="179"/>
      <c r="J43" s="180">
        <f>SUM(J34:J41)</f>
        <v>0</v>
      </c>
      <c r="K43" s="181"/>
      <c r="L43" s="64"/>
      <c r="S43" s="39"/>
      <c r="T43" s="39"/>
      <c r="U43" s="39"/>
      <c r="V43" s="39"/>
      <c r="W43" s="39"/>
      <c r="X43" s="39"/>
      <c r="Y43" s="39"/>
      <c r="Z43" s="39"/>
      <c r="AA43" s="39"/>
      <c r="AB43" s="39"/>
      <c r="AC43" s="39"/>
      <c r="AD43" s="39"/>
      <c r="AE43" s="39"/>
    </row>
    <row r="44" s="2" customFormat="1" ht="14.4" customHeight="1">
      <c r="A44" s="39"/>
      <c r="B44" s="45"/>
      <c r="C44" s="39"/>
      <c r="D44" s="39"/>
      <c r="E44" s="39"/>
      <c r="F44" s="39"/>
      <c r="G44" s="39"/>
      <c r="H44" s="39"/>
      <c r="I44" s="156"/>
      <c r="J44" s="39"/>
      <c r="K44" s="39"/>
      <c r="L44" s="64"/>
      <c r="S44" s="39"/>
      <c r="T44" s="39"/>
      <c r="U44" s="39"/>
      <c r="V44" s="39"/>
      <c r="W44" s="39"/>
      <c r="X44" s="39"/>
      <c r="Y44" s="39"/>
      <c r="Z44" s="39"/>
      <c r="AA44" s="39"/>
      <c r="AB44" s="39"/>
      <c r="AC44" s="39"/>
      <c r="AD44" s="39"/>
      <c r="AE44" s="39"/>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1" customFormat="1" ht="16.5" customHeight="1">
      <c r="B87" s="22"/>
      <c r="C87" s="23"/>
      <c r="D87" s="23"/>
      <c r="E87" s="198" t="s">
        <v>1413</v>
      </c>
      <c r="F87" s="23"/>
      <c r="G87" s="23"/>
      <c r="H87" s="23"/>
      <c r="I87" s="148"/>
      <c r="J87" s="23"/>
      <c r="K87" s="23"/>
      <c r="L87" s="21"/>
    </row>
    <row r="88" hidden="1" s="1" customFormat="1" ht="12" customHeight="1">
      <c r="B88" s="22"/>
      <c r="C88" s="33" t="s">
        <v>715</v>
      </c>
      <c r="D88" s="23"/>
      <c r="E88" s="23"/>
      <c r="F88" s="23"/>
      <c r="G88" s="23"/>
      <c r="H88" s="23"/>
      <c r="I88" s="148"/>
      <c r="J88" s="23"/>
      <c r="K88" s="23"/>
      <c r="L88" s="21"/>
    </row>
    <row r="89" hidden="1" s="2" customFormat="1" ht="16.5" customHeight="1">
      <c r="A89" s="39"/>
      <c r="B89" s="40"/>
      <c r="C89" s="41"/>
      <c r="D89" s="41"/>
      <c r="E89" s="310" t="s">
        <v>1414</v>
      </c>
      <c r="F89" s="41"/>
      <c r="G89" s="41"/>
      <c r="H89" s="41"/>
      <c r="I89" s="156"/>
      <c r="J89" s="41"/>
      <c r="K89" s="41"/>
      <c r="L89" s="64"/>
      <c r="S89" s="39"/>
      <c r="T89" s="39"/>
      <c r="U89" s="39"/>
      <c r="V89" s="39"/>
      <c r="W89" s="39"/>
      <c r="X89" s="39"/>
      <c r="Y89" s="39"/>
      <c r="Z89" s="39"/>
      <c r="AA89" s="39"/>
      <c r="AB89" s="39"/>
      <c r="AC89" s="39"/>
      <c r="AD89" s="39"/>
      <c r="AE89" s="39"/>
    </row>
    <row r="90" hidden="1" s="2" customFormat="1" ht="12" customHeight="1">
      <c r="A90" s="39"/>
      <c r="B90" s="40"/>
      <c r="C90" s="33" t="s">
        <v>1415</v>
      </c>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6.5" customHeight="1">
      <c r="A91" s="39"/>
      <c r="B91" s="40"/>
      <c r="C91" s="41"/>
      <c r="D91" s="41"/>
      <c r="E91" s="77" t="str">
        <f>E13</f>
        <v>SO 04 - Následné propracování</v>
      </c>
      <c r="F91" s="41"/>
      <c r="G91" s="41"/>
      <c r="H91" s="41"/>
      <c r="I91" s="156"/>
      <c r="J91" s="41"/>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2" customHeight="1">
      <c r="A93" s="39"/>
      <c r="B93" s="40"/>
      <c r="C93" s="33" t="s">
        <v>20</v>
      </c>
      <c r="D93" s="41"/>
      <c r="E93" s="41"/>
      <c r="F93" s="28" t="str">
        <f>F16</f>
        <v xml:space="preserve"> </v>
      </c>
      <c r="G93" s="41"/>
      <c r="H93" s="41"/>
      <c r="I93" s="158" t="s">
        <v>22</v>
      </c>
      <c r="J93" s="80" t="str">
        <f>IF(J16="","",J16)</f>
        <v>21. 11. 2019</v>
      </c>
      <c r="K93" s="41"/>
      <c r="L93" s="64"/>
      <c r="S93" s="39"/>
      <c r="T93" s="39"/>
      <c r="U93" s="39"/>
      <c r="V93" s="39"/>
      <c r="W93" s="39"/>
      <c r="X93" s="39"/>
      <c r="Y93" s="39"/>
      <c r="Z93" s="39"/>
      <c r="AA93" s="39"/>
      <c r="AB93" s="39"/>
      <c r="AC93" s="39"/>
      <c r="AD93" s="39"/>
      <c r="AE93" s="39"/>
    </row>
    <row r="94" hidden="1" s="2" customFormat="1" ht="6.96" customHeight="1">
      <c r="A94" s="39"/>
      <c r="B94" s="40"/>
      <c r="C94" s="41"/>
      <c r="D94" s="41"/>
      <c r="E94" s="41"/>
      <c r="F94" s="41"/>
      <c r="G94" s="41"/>
      <c r="H94" s="41"/>
      <c r="I94" s="156"/>
      <c r="J94" s="41"/>
      <c r="K94" s="41"/>
      <c r="L94" s="64"/>
      <c r="S94" s="39"/>
      <c r="T94" s="39"/>
      <c r="U94" s="39"/>
      <c r="V94" s="39"/>
      <c r="W94" s="39"/>
      <c r="X94" s="39"/>
      <c r="Y94" s="39"/>
      <c r="Z94" s="39"/>
      <c r="AA94" s="39"/>
      <c r="AB94" s="39"/>
      <c r="AC94" s="39"/>
      <c r="AD94" s="39"/>
      <c r="AE94" s="39"/>
    </row>
    <row r="95" hidden="1" s="2" customFormat="1" ht="15.15" customHeight="1">
      <c r="A95" s="39"/>
      <c r="B95" s="40"/>
      <c r="C95" s="33" t="s">
        <v>24</v>
      </c>
      <c r="D95" s="41"/>
      <c r="E95" s="41"/>
      <c r="F95" s="28" t="str">
        <f>E19</f>
        <v/>
      </c>
      <c r="G95" s="41"/>
      <c r="H95" s="41"/>
      <c r="I95" s="158" t="s">
        <v>32</v>
      </c>
      <c r="J95" s="37" t="str">
        <f>E25</f>
        <v xml:space="preserve"> </v>
      </c>
      <c r="K95" s="41"/>
      <c r="L95" s="64"/>
      <c r="S95" s="39"/>
      <c r="T95" s="39"/>
      <c r="U95" s="39"/>
      <c r="V95" s="39"/>
      <c r="W95" s="39"/>
      <c r="X95" s="39"/>
      <c r="Y95" s="39"/>
      <c r="Z95" s="39"/>
      <c r="AA95" s="39"/>
      <c r="AB95" s="39"/>
      <c r="AC95" s="39"/>
      <c r="AD95" s="39"/>
      <c r="AE95" s="39"/>
    </row>
    <row r="96" hidden="1" s="2" customFormat="1" ht="15.15" customHeight="1">
      <c r="A96" s="39"/>
      <c r="B96" s="40"/>
      <c r="C96" s="33" t="s">
        <v>30</v>
      </c>
      <c r="D96" s="41"/>
      <c r="E96" s="41"/>
      <c r="F96" s="28" t="str">
        <f>IF(E22="","",E22)</f>
        <v>Vyplň údaj</v>
      </c>
      <c r="G96" s="41"/>
      <c r="H96" s="41"/>
      <c r="I96" s="158" t="s">
        <v>34</v>
      </c>
      <c r="J96" s="37" t="str">
        <f>E28</f>
        <v xml:space="preserve"> </v>
      </c>
      <c r="K96" s="41"/>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9.28" customHeight="1">
      <c r="A98" s="39"/>
      <c r="B98" s="40"/>
      <c r="C98" s="199" t="s">
        <v>392</v>
      </c>
      <c r="D98" s="200"/>
      <c r="E98" s="200"/>
      <c r="F98" s="200"/>
      <c r="G98" s="200"/>
      <c r="H98" s="200"/>
      <c r="I98" s="201"/>
      <c r="J98" s="202" t="s">
        <v>393</v>
      </c>
      <c r="K98" s="200"/>
      <c r="L98" s="64"/>
      <c r="S98" s="39"/>
      <c r="T98" s="39"/>
      <c r="U98" s="39"/>
      <c r="V98" s="39"/>
      <c r="W98" s="39"/>
      <c r="X98" s="39"/>
      <c r="Y98" s="39"/>
      <c r="Z98" s="39"/>
      <c r="AA98" s="39"/>
      <c r="AB98" s="39"/>
      <c r="AC98" s="39"/>
      <c r="AD98" s="39"/>
      <c r="AE98" s="39"/>
    </row>
    <row r="99" hidden="1" s="2" customFormat="1" ht="10.32" customHeight="1">
      <c r="A99" s="39"/>
      <c r="B99" s="40"/>
      <c r="C99" s="41"/>
      <c r="D99" s="41"/>
      <c r="E99" s="41"/>
      <c r="F99" s="41"/>
      <c r="G99" s="41"/>
      <c r="H99" s="41"/>
      <c r="I99" s="156"/>
      <c r="J99" s="41"/>
      <c r="K99" s="41"/>
      <c r="L99" s="64"/>
      <c r="S99" s="39"/>
      <c r="T99" s="39"/>
      <c r="U99" s="39"/>
      <c r="V99" s="39"/>
      <c r="W99" s="39"/>
      <c r="X99" s="39"/>
      <c r="Y99" s="39"/>
      <c r="Z99" s="39"/>
      <c r="AA99" s="39"/>
      <c r="AB99" s="39"/>
      <c r="AC99" s="39"/>
      <c r="AD99" s="39"/>
      <c r="AE99" s="39"/>
    </row>
    <row r="100" hidden="1" s="2" customFormat="1" ht="22.8" customHeight="1">
      <c r="A100" s="39"/>
      <c r="B100" s="40"/>
      <c r="C100" s="203" t="s">
        <v>394</v>
      </c>
      <c r="D100" s="41"/>
      <c r="E100" s="41"/>
      <c r="F100" s="41"/>
      <c r="G100" s="41"/>
      <c r="H100" s="41"/>
      <c r="I100" s="156"/>
      <c r="J100" s="111">
        <f>J125</f>
        <v>0</v>
      </c>
      <c r="K100" s="41"/>
      <c r="L100" s="64"/>
      <c r="S100" s="39"/>
      <c r="T100" s="39"/>
      <c r="U100" s="39"/>
      <c r="V100" s="39"/>
      <c r="W100" s="39"/>
      <c r="X100" s="39"/>
      <c r="Y100" s="39"/>
      <c r="Z100" s="39"/>
      <c r="AA100" s="39"/>
      <c r="AB100" s="39"/>
      <c r="AC100" s="39"/>
      <c r="AD100" s="39"/>
      <c r="AE100" s="39"/>
      <c r="AU100" s="18" t="s">
        <v>395</v>
      </c>
    </row>
    <row r="101" hidden="1" s="10" customFormat="1" ht="24.96" customHeight="1">
      <c r="A101" s="10"/>
      <c r="B101" s="247"/>
      <c r="C101" s="248"/>
      <c r="D101" s="249" t="s">
        <v>662</v>
      </c>
      <c r="E101" s="250"/>
      <c r="F101" s="250"/>
      <c r="G101" s="250"/>
      <c r="H101" s="250"/>
      <c r="I101" s="251"/>
      <c r="J101" s="252">
        <f>J148</f>
        <v>0</v>
      </c>
      <c r="K101" s="248"/>
      <c r="L101" s="253"/>
      <c r="S101" s="10"/>
      <c r="T101" s="10"/>
      <c r="U101" s="10"/>
      <c r="V101" s="10"/>
      <c r="W101" s="10"/>
      <c r="X101" s="10"/>
      <c r="Y101" s="10"/>
      <c r="Z101" s="10"/>
      <c r="AA101" s="10"/>
      <c r="AB101" s="10"/>
      <c r="AC101" s="10"/>
      <c r="AD101" s="10"/>
      <c r="AE101" s="10"/>
    </row>
    <row r="102" hidden="1" s="2" customFormat="1" ht="21.84" customHeight="1">
      <c r="A102" s="39"/>
      <c r="B102" s="40"/>
      <c r="C102" s="41"/>
      <c r="D102" s="41"/>
      <c r="E102" s="41"/>
      <c r="F102" s="41"/>
      <c r="G102" s="41"/>
      <c r="H102" s="41"/>
      <c r="I102" s="156"/>
      <c r="J102" s="41"/>
      <c r="K102" s="41"/>
      <c r="L102" s="64"/>
      <c r="S102" s="39"/>
      <c r="T102" s="39"/>
      <c r="U102" s="39"/>
      <c r="V102" s="39"/>
      <c r="W102" s="39"/>
      <c r="X102" s="39"/>
      <c r="Y102" s="39"/>
      <c r="Z102" s="39"/>
      <c r="AA102" s="39"/>
      <c r="AB102" s="39"/>
      <c r="AC102" s="39"/>
      <c r="AD102" s="39"/>
      <c r="AE102" s="39"/>
    </row>
    <row r="103" hidden="1" s="2" customFormat="1" ht="6.96" customHeight="1">
      <c r="A103" s="39"/>
      <c r="B103" s="67"/>
      <c r="C103" s="68"/>
      <c r="D103" s="68"/>
      <c r="E103" s="68"/>
      <c r="F103" s="68"/>
      <c r="G103" s="68"/>
      <c r="H103" s="68"/>
      <c r="I103" s="194"/>
      <c r="J103" s="68"/>
      <c r="K103" s="68"/>
      <c r="L103" s="64"/>
      <c r="S103" s="39"/>
      <c r="T103" s="39"/>
      <c r="U103" s="39"/>
      <c r="V103" s="39"/>
      <c r="W103" s="39"/>
      <c r="X103" s="39"/>
      <c r="Y103" s="39"/>
      <c r="Z103" s="39"/>
      <c r="AA103" s="39"/>
      <c r="AB103" s="39"/>
      <c r="AC103" s="39"/>
      <c r="AD103" s="39"/>
      <c r="AE103" s="39"/>
    </row>
    <row r="104" hidden="1"/>
    <row r="105" hidden="1"/>
    <row r="106" hidden="1"/>
    <row r="107" s="2" customFormat="1" ht="6.96" customHeight="1">
      <c r="A107" s="39"/>
      <c r="B107" s="69"/>
      <c r="C107" s="70"/>
      <c r="D107" s="70"/>
      <c r="E107" s="70"/>
      <c r="F107" s="70"/>
      <c r="G107" s="70"/>
      <c r="H107" s="70"/>
      <c r="I107" s="197"/>
      <c r="J107" s="70"/>
      <c r="K107" s="70"/>
      <c r="L107" s="64"/>
      <c r="S107" s="39"/>
      <c r="T107" s="39"/>
      <c r="U107" s="39"/>
      <c r="V107" s="39"/>
      <c r="W107" s="39"/>
      <c r="X107" s="39"/>
      <c r="Y107" s="39"/>
      <c r="Z107" s="39"/>
      <c r="AA107" s="39"/>
      <c r="AB107" s="39"/>
      <c r="AC107" s="39"/>
      <c r="AD107" s="39"/>
      <c r="AE107" s="39"/>
    </row>
    <row r="108" s="2" customFormat="1" ht="24.96" customHeight="1">
      <c r="A108" s="39"/>
      <c r="B108" s="40"/>
      <c r="C108" s="24" t="s">
        <v>396</v>
      </c>
      <c r="D108" s="41"/>
      <c r="E108" s="41"/>
      <c r="F108" s="41"/>
      <c r="G108" s="41"/>
      <c r="H108" s="41"/>
      <c r="I108" s="156"/>
      <c r="J108" s="41"/>
      <c r="K108" s="41"/>
      <c r="L108" s="64"/>
      <c r="S108" s="39"/>
      <c r="T108" s="39"/>
      <c r="U108" s="39"/>
      <c r="V108" s="39"/>
      <c r="W108" s="39"/>
      <c r="X108" s="39"/>
      <c r="Y108" s="39"/>
      <c r="Z108" s="39"/>
      <c r="AA108" s="39"/>
      <c r="AB108" s="39"/>
      <c r="AC108" s="39"/>
      <c r="AD108" s="39"/>
      <c r="AE108" s="39"/>
    </row>
    <row r="109" s="2" customFormat="1" ht="6.96" customHeight="1">
      <c r="A109" s="39"/>
      <c r="B109" s="40"/>
      <c r="C109" s="41"/>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s="2" customFormat="1" ht="12" customHeight="1">
      <c r="A110" s="39"/>
      <c r="B110" s="40"/>
      <c r="C110" s="33" t="s">
        <v>16</v>
      </c>
      <c r="D110" s="41"/>
      <c r="E110" s="41"/>
      <c r="F110" s="41"/>
      <c r="G110" s="41"/>
      <c r="H110" s="41"/>
      <c r="I110" s="156"/>
      <c r="J110" s="41"/>
      <c r="K110" s="41"/>
      <c r="L110" s="64"/>
      <c r="S110" s="39"/>
      <c r="T110" s="39"/>
      <c r="U110" s="39"/>
      <c r="V110" s="39"/>
      <c r="W110" s="39"/>
      <c r="X110" s="39"/>
      <c r="Y110" s="39"/>
      <c r="Z110" s="39"/>
      <c r="AA110" s="39"/>
      <c r="AB110" s="39"/>
      <c r="AC110" s="39"/>
      <c r="AD110" s="39"/>
      <c r="AE110" s="39"/>
    </row>
    <row r="111" s="2" customFormat="1" ht="23.25" customHeight="1">
      <c r="A111" s="39"/>
      <c r="B111" s="40"/>
      <c r="C111" s="41"/>
      <c r="D111" s="41"/>
      <c r="E111" s="198" t="str">
        <f>E7</f>
        <v>Oprava trati v úseku 1.TK a 2.TK Děčín Prostřední Žleb - Dolní Žleb_OPRAVA č. 2</v>
      </c>
      <c r="F111" s="33"/>
      <c r="G111" s="33"/>
      <c r="H111" s="33"/>
      <c r="I111" s="156"/>
      <c r="J111" s="41"/>
      <c r="K111" s="41"/>
      <c r="L111" s="64"/>
      <c r="S111" s="39"/>
      <c r="T111" s="39"/>
      <c r="U111" s="39"/>
      <c r="V111" s="39"/>
      <c r="W111" s="39"/>
      <c r="X111" s="39"/>
      <c r="Y111" s="39"/>
      <c r="Z111" s="39"/>
      <c r="AA111" s="39"/>
      <c r="AB111" s="39"/>
      <c r="AC111" s="39"/>
      <c r="AD111" s="39"/>
      <c r="AE111" s="39"/>
    </row>
    <row r="112" s="1" customFormat="1" ht="12" customHeight="1">
      <c r="B112" s="22"/>
      <c r="C112" s="33" t="s">
        <v>389</v>
      </c>
      <c r="D112" s="23"/>
      <c r="E112" s="23"/>
      <c r="F112" s="23"/>
      <c r="G112" s="23"/>
      <c r="H112" s="23"/>
      <c r="I112" s="148"/>
      <c r="J112" s="23"/>
      <c r="K112" s="23"/>
      <c r="L112" s="21"/>
    </row>
    <row r="113" s="1" customFormat="1" ht="16.5" customHeight="1">
      <c r="B113" s="22"/>
      <c r="C113" s="23"/>
      <c r="D113" s="23"/>
      <c r="E113" s="198" t="s">
        <v>1413</v>
      </c>
      <c r="F113" s="23"/>
      <c r="G113" s="23"/>
      <c r="H113" s="23"/>
      <c r="I113" s="148"/>
      <c r="J113" s="23"/>
      <c r="K113" s="23"/>
      <c r="L113" s="21"/>
    </row>
    <row r="114" s="1" customFormat="1" ht="12" customHeight="1">
      <c r="B114" s="22"/>
      <c r="C114" s="33" t="s">
        <v>715</v>
      </c>
      <c r="D114" s="23"/>
      <c r="E114" s="23"/>
      <c r="F114" s="23"/>
      <c r="G114" s="23"/>
      <c r="H114" s="23"/>
      <c r="I114" s="148"/>
      <c r="J114" s="23"/>
      <c r="K114" s="23"/>
      <c r="L114" s="21"/>
    </row>
    <row r="115" s="2" customFormat="1" ht="16.5" customHeight="1">
      <c r="A115" s="39"/>
      <c r="B115" s="40"/>
      <c r="C115" s="41"/>
      <c r="D115" s="41"/>
      <c r="E115" s="310" t="s">
        <v>1414</v>
      </c>
      <c r="F115" s="41"/>
      <c r="G115" s="41"/>
      <c r="H115" s="41"/>
      <c r="I115" s="156"/>
      <c r="J115" s="41"/>
      <c r="K115" s="41"/>
      <c r="L115" s="64"/>
      <c r="S115" s="39"/>
      <c r="T115" s="39"/>
      <c r="U115" s="39"/>
      <c r="V115" s="39"/>
      <c r="W115" s="39"/>
      <c r="X115" s="39"/>
      <c r="Y115" s="39"/>
      <c r="Z115" s="39"/>
      <c r="AA115" s="39"/>
      <c r="AB115" s="39"/>
      <c r="AC115" s="39"/>
      <c r="AD115" s="39"/>
      <c r="AE115" s="39"/>
    </row>
    <row r="116" s="2" customFormat="1" ht="12" customHeight="1">
      <c r="A116" s="39"/>
      <c r="B116" s="40"/>
      <c r="C116" s="33" t="s">
        <v>1415</v>
      </c>
      <c r="D116" s="41"/>
      <c r="E116" s="41"/>
      <c r="F116" s="41"/>
      <c r="G116" s="41"/>
      <c r="H116" s="41"/>
      <c r="I116" s="156"/>
      <c r="J116" s="41"/>
      <c r="K116" s="41"/>
      <c r="L116" s="64"/>
      <c r="S116" s="39"/>
      <c r="T116" s="39"/>
      <c r="U116" s="39"/>
      <c r="V116" s="39"/>
      <c r="W116" s="39"/>
      <c r="X116" s="39"/>
      <c r="Y116" s="39"/>
      <c r="Z116" s="39"/>
      <c r="AA116" s="39"/>
      <c r="AB116" s="39"/>
      <c r="AC116" s="39"/>
      <c r="AD116" s="39"/>
      <c r="AE116" s="39"/>
    </row>
    <row r="117" s="2" customFormat="1" ht="16.5" customHeight="1">
      <c r="A117" s="39"/>
      <c r="B117" s="40"/>
      <c r="C117" s="41"/>
      <c r="D117" s="41"/>
      <c r="E117" s="77" t="str">
        <f>E13</f>
        <v>SO 04 - Následné propracování</v>
      </c>
      <c r="F117" s="41"/>
      <c r="G117" s="41"/>
      <c r="H117" s="41"/>
      <c r="I117" s="156"/>
      <c r="J117" s="41"/>
      <c r="K117" s="41"/>
      <c r="L117" s="64"/>
      <c r="S117" s="39"/>
      <c r="T117" s="39"/>
      <c r="U117" s="39"/>
      <c r="V117" s="39"/>
      <c r="W117" s="39"/>
      <c r="X117" s="39"/>
      <c r="Y117" s="39"/>
      <c r="Z117" s="39"/>
      <c r="AA117" s="39"/>
      <c r="AB117" s="39"/>
      <c r="AC117" s="39"/>
      <c r="AD117" s="39"/>
      <c r="AE117" s="39"/>
    </row>
    <row r="118" s="2" customFormat="1" ht="6.96" customHeight="1">
      <c r="A118" s="39"/>
      <c r="B118" s="40"/>
      <c r="C118" s="41"/>
      <c r="D118" s="41"/>
      <c r="E118" s="41"/>
      <c r="F118" s="41"/>
      <c r="G118" s="41"/>
      <c r="H118" s="41"/>
      <c r="I118" s="156"/>
      <c r="J118" s="41"/>
      <c r="K118" s="41"/>
      <c r="L118" s="64"/>
      <c r="S118" s="39"/>
      <c r="T118" s="39"/>
      <c r="U118" s="39"/>
      <c r="V118" s="39"/>
      <c r="W118" s="39"/>
      <c r="X118" s="39"/>
      <c r="Y118" s="39"/>
      <c r="Z118" s="39"/>
      <c r="AA118" s="39"/>
      <c r="AB118" s="39"/>
      <c r="AC118" s="39"/>
      <c r="AD118" s="39"/>
      <c r="AE118" s="39"/>
    </row>
    <row r="119" s="2" customFormat="1" ht="12" customHeight="1">
      <c r="A119" s="39"/>
      <c r="B119" s="40"/>
      <c r="C119" s="33" t="s">
        <v>20</v>
      </c>
      <c r="D119" s="41"/>
      <c r="E119" s="41"/>
      <c r="F119" s="28" t="str">
        <f>F16</f>
        <v xml:space="preserve"> </v>
      </c>
      <c r="G119" s="41"/>
      <c r="H119" s="41"/>
      <c r="I119" s="158" t="s">
        <v>22</v>
      </c>
      <c r="J119" s="80" t="str">
        <f>IF(J16="","",J16)</f>
        <v>21. 11. 2019</v>
      </c>
      <c r="K119" s="41"/>
      <c r="L119" s="64"/>
      <c r="S119" s="39"/>
      <c r="T119" s="39"/>
      <c r="U119" s="39"/>
      <c r="V119" s="39"/>
      <c r="W119" s="39"/>
      <c r="X119" s="39"/>
      <c r="Y119" s="39"/>
      <c r="Z119" s="39"/>
      <c r="AA119" s="39"/>
      <c r="AB119" s="39"/>
      <c r="AC119" s="39"/>
      <c r="AD119" s="39"/>
      <c r="AE119" s="39"/>
    </row>
    <row r="120" s="2" customFormat="1" ht="6.96" customHeight="1">
      <c r="A120" s="39"/>
      <c r="B120" s="40"/>
      <c r="C120" s="41"/>
      <c r="D120" s="41"/>
      <c r="E120" s="41"/>
      <c r="F120" s="41"/>
      <c r="G120" s="41"/>
      <c r="H120" s="41"/>
      <c r="I120" s="156"/>
      <c r="J120" s="41"/>
      <c r="K120" s="41"/>
      <c r="L120" s="64"/>
      <c r="S120" s="39"/>
      <c r="T120" s="39"/>
      <c r="U120" s="39"/>
      <c r="V120" s="39"/>
      <c r="W120" s="39"/>
      <c r="X120" s="39"/>
      <c r="Y120" s="39"/>
      <c r="Z120" s="39"/>
      <c r="AA120" s="39"/>
      <c r="AB120" s="39"/>
      <c r="AC120" s="39"/>
      <c r="AD120" s="39"/>
      <c r="AE120" s="39"/>
    </row>
    <row r="121" s="2" customFormat="1" ht="15.15" customHeight="1">
      <c r="A121" s="39"/>
      <c r="B121" s="40"/>
      <c r="C121" s="33" t="s">
        <v>24</v>
      </c>
      <c r="D121" s="41"/>
      <c r="E121" s="41"/>
      <c r="F121" s="28" t="str">
        <f>E19</f>
        <v/>
      </c>
      <c r="G121" s="41"/>
      <c r="H121" s="41"/>
      <c r="I121" s="158" t="s">
        <v>32</v>
      </c>
      <c r="J121" s="37" t="str">
        <f>E25</f>
        <v xml:space="preserve"> </v>
      </c>
      <c r="K121" s="41"/>
      <c r="L121" s="64"/>
      <c r="S121" s="39"/>
      <c r="T121" s="39"/>
      <c r="U121" s="39"/>
      <c r="V121" s="39"/>
      <c r="W121" s="39"/>
      <c r="X121" s="39"/>
      <c r="Y121" s="39"/>
      <c r="Z121" s="39"/>
      <c r="AA121" s="39"/>
      <c r="AB121" s="39"/>
      <c r="AC121" s="39"/>
      <c r="AD121" s="39"/>
      <c r="AE121" s="39"/>
    </row>
    <row r="122" s="2" customFormat="1" ht="15.15" customHeight="1">
      <c r="A122" s="39"/>
      <c r="B122" s="40"/>
      <c r="C122" s="33" t="s">
        <v>30</v>
      </c>
      <c r="D122" s="41"/>
      <c r="E122" s="41"/>
      <c r="F122" s="28" t="str">
        <f>IF(E22="","",E22)</f>
        <v>Vyplň údaj</v>
      </c>
      <c r="G122" s="41"/>
      <c r="H122" s="41"/>
      <c r="I122" s="158" t="s">
        <v>34</v>
      </c>
      <c r="J122" s="37" t="str">
        <f>E28</f>
        <v xml:space="preserve"> </v>
      </c>
      <c r="K122" s="41"/>
      <c r="L122" s="64"/>
      <c r="S122" s="39"/>
      <c r="T122" s="39"/>
      <c r="U122" s="39"/>
      <c r="V122" s="39"/>
      <c r="W122" s="39"/>
      <c r="X122" s="39"/>
      <c r="Y122" s="39"/>
      <c r="Z122" s="39"/>
      <c r="AA122" s="39"/>
      <c r="AB122" s="39"/>
      <c r="AC122" s="39"/>
      <c r="AD122" s="39"/>
      <c r="AE122" s="39"/>
    </row>
    <row r="123" s="2" customFormat="1" ht="10.32" customHeight="1">
      <c r="A123" s="39"/>
      <c r="B123" s="40"/>
      <c r="C123" s="41"/>
      <c r="D123" s="41"/>
      <c r="E123" s="41"/>
      <c r="F123" s="41"/>
      <c r="G123" s="41"/>
      <c r="H123" s="41"/>
      <c r="I123" s="156"/>
      <c r="J123" s="41"/>
      <c r="K123" s="41"/>
      <c r="L123" s="64"/>
      <c r="S123" s="39"/>
      <c r="T123" s="39"/>
      <c r="U123" s="39"/>
      <c r="V123" s="39"/>
      <c r="W123" s="39"/>
      <c r="X123" s="39"/>
      <c r="Y123" s="39"/>
      <c r="Z123" s="39"/>
      <c r="AA123" s="39"/>
      <c r="AB123" s="39"/>
      <c r="AC123" s="39"/>
      <c r="AD123" s="39"/>
      <c r="AE123" s="39"/>
    </row>
    <row r="124" s="9" customFormat="1" ht="29.28" customHeight="1">
      <c r="A124" s="204"/>
      <c r="B124" s="205"/>
      <c r="C124" s="206" t="s">
        <v>397</v>
      </c>
      <c r="D124" s="207" t="s">
        <v>61</v>
      </c>
      <c r="E124" s="207" t="s">
        <v>57</v>
      </c>
      <c r="F124" s="207" t="s">
        <v>58</v>
      </c>
      <c r="G124" s="207" t="s">
        <v>398</v>
      </c>
      <c r="H124" s="207" t="s">
        <v>399</v>
      </c>
      <c r="I124" s="208" t="s">
        <v>400</v>
      </c>
      <c r="J124" s="207" t="s">
        <v>393</v>
      </c>
      <c r="K124" s="209" t="s">
        <v>401</v>
      </c>
      <c r="L124" s="210"/>
      <c r="M124" s="101" t="s">
        <v>1</v>
      </c>
      <c r="N124" s="102" t="s">
        <v>40</v>
      </c>
      <c r="O124" s="102" t="s">
        <v>402</v>
      </c>
      <c r="P124" s="102" t="s">
        <v>403</v>
      </c>
      <c r="Q124" s="102" t="s">
        <v>404</v>
      </c>
      <c r="R124" s="102" t="s">
        <v>405</v>
      </c>
      <c r="S124" s="102" t="s">
        <v>406</v>
      </c>
      <c r="T124" s="103" t="s">
        <v>407</v>
      </c>
      <c r="U124" s="204"/>
      <c r="V124" s="204"/>
      <c r="W124" s="204"/>
      <c r="X124" s="204"/>
      <c r="Y124" s="204"/>
      <c r="Z124" s="204"/>
      <c r="AA124" s="204"/>
      <c r="AB124" s="204"/>
      <c r="AC124" s="204"/>
      <c r="AD124" s="204"/>
      <c r="AE124" s="204"/>
    </row>
    <row r="125" s="2" customFormat="1" ht="22.8" customHeight="1">
      <c r="A125" s="39"/>
      <c r="B125" s="40"/>
      <c r="C125" s="108" t="s">
        <v>408</v>
      </c>
      <c r="D125" s="41"/>
      <c r="E125" s="41"/>
      <c r="F125" s="41"/>
      <c r="G125" s="41"/>
      <c r="H125" s="41"/>
      <c r="I125" s="156"/>
      <c r="J125" s="211">
        <f>BK125</f>
        <v>0</v>
      </c>
      <c r="K125" s="41"/>
      <c r="L125" s="45"/>
      <c r="M125" s="104"/>
      <c r="N125" s="212"/>
      <c r="O125" s="105"/>
      <c r="P125" s="213">
        <f>P126+SUM(P127:P148)</f>
        <v>0</v>
      </c>
      <c r="Q125" s="105"/>
      <c r="R125" s="213">
        <f>R126+SUM(R127:R148)</f>
        <v>2160</v>
      </c>
      <c r="S125" s="105"/>
      <c r="T125" s="214">
        <f>T126+SUM(T127:T148)</f>
        <v>0</v>
      </c>
      <c r="U125" s="39"/>
      <c r="V125" s="39"/>
      <c r="W125" s="39"/>
      <c r="X125" s="39"/>
      <c r="Y125" s="39"/>
      <c r="Z125" s="39"/>
      <c r="AA125" s="39"/>
      <c r="AB125" s="39"/>
      <c r="AC125" s="39"/>
      <c r="AD125" s="39"/>
      <c r="AE125" s="39"/>
      <c r="AT125" s="18" t="s">
        <v>75</v>
      </c>
      <c r="AU125" s="18" t="s">
        <v>395</v>
      </c>
      <c r="BK125" s="215">
        <f>BK126+SUM(BK127:BK148)</f>
        <v>0</v>
      </c>
    </row>
    <row r="126" s="2" customFormat="1" ht="21.75" customHeight="1">
      <c r="A126" s="39"/>
      <c r="B126" s="40"/>
      <c r="C126" s="234" t="s">
        <v>84</v>
      </c>
      <c r="D126" s="234" t="s">
        <v>443</v>
      </c>
      <c r="E126" s="235" t="s">
        <v>1640</v>
      </c>
      <c r="F126" s="236" t="s">
        <v>1641</v>
      </c>
      <c r="G126" s="237" t="s">
        <v>1421</v>
      </c>
      <c r="H126" s="238">
        <v>10.26</v>
      </c>
      <c r="I126" s="239"/>
      <c r="J126" s="240">
        <f>ROUND(I126*H126,2)</f>
        <v>0</v>
      </c>
      <c r="K126" s="236" t="s">
        <v>665</v>
      </c>
      <c r="L126" s="45"/>
      <c r="M126" s="241" t="s">
        <v>1</v>
      </c>
      <c r="N126" s="242" t="s">
        <v>41</v>
      </c>
      <c r="O126" s="92"/>
      <c r="P126" s="226">
        <f>O126*H126</f>
        <v>0</v>
      </c>
      <c r="Q126" s="226">
        <v>0</v>
      </c>
      <c r="R126" s="226">
        <f>Q126*H126</f>
        <v>0</v>
      </c>
      <c r="S126" s="226">
        <v>0</v>
      </c>
      <c r="T126" s="227">
        <f>S126*H126</f>
        <v>0</v>
      </c>
      <c r="U126" s="39"/>
      <c r="V126" s="39"/>
      <c r="W126" s="39"/>
      <c r="X126" s="39"/>
      <c r="Y126" s="39"/>
      <c r="Z126" s="39"/>
      <c r="AA126" s="39"/>
      <c r="AB126" s="39"/>
      <c r="AC126" s="39"/>
      <c r="AD126" s="39"/>
      <c r="AE126" s="39"/>
      <c r="AR126" s="228" t="s">
        <v>415</v>
      </c>
      <c r="AT126" s="228" t="s">
        <v>443</v>
      </c>
      <c r="AU126" s="228" t="s">
        <v>76</v>
      </c>
      <c r="AY126" s="18" t="s">
        <v>414</v>
      </c>
      <c r="BE126" s="229">
        <f>IF(N126="základní",J126,0)</f>
        <v>0</v>
      </c>
      <c r="BF126" s="229">
        <f>IF(N126="snížená",J126,0)</f>
        <v>0</v>
      </c>
      <c r="BG126" s="229">
        <f>IF(N126="zákl. přenesená",J126,0)</f>
        <v>0</v>
      </c>
      <c r="BH126" s="229">
        <f>IF(N126="sníž. přenesená",J126,0)</f>
        <v>0</v>
      </c>
      <c r="BI126" s="229">
        <f>IF(N126="nulová",J126,0)</f>
        <v>0</v>
      </c>
      <c r="BJ126" s="18" t="s">
        <v>84</v>
      </c>
      <c r="BK126" s="229">
        <f>ROUND(I126*H126,2)</f>
        <v>0</v>
      </c>
      <c r="BL126" s="18" t="s">
        <v>415</v>
      </c>
      <c r="BM126" s="228" t="s">
        <v>1642</v>
      </c>
    </row>
    <row r="127" s="2" customFormat="1">
      <c r="A127" s="39"/>
      <c r="B127" s="40"/>
      <c r="C127" s="41"/>
      <c r="D127" s="230" t="s">
        <v>417</v>
      </c>
      <c r="E127" s="41"/>
      <c r="F127" s="231" t="s">
        <v>1643</v>
      </c>
      <c r="G127" s="41"/>
      <c r="H127" s="41"/>
      <c r="I127" s="156"/>
      <c r="J127" s="41"/>
      <c r="K127" s="41"/>
      <c r="L127" s="45"/>
      <c r="M127" s="232"/>
      <c r="N127" s="233"/>
      <c r="O127" s="92"/>
      <c r="P127" s="92"/>
      <c r="Q127" s="92"/>
      <c r="R127" s="92"/>
      <c r="S127" s="92"/>
      <c r="T127" s="93"/>
      <c r="U127" s="39"/>
      <c r="V127" s="39"/>
      <c r="W127" s="39"/>
      <c r="X127" s="39"/>
      <c r="Y127" s="39"/>
      <c r="Z127" s="39"/>
      <c r="AA127" s="39"/>
      <c r="AB127" s="39"/>
      <c r="AC127" s="39"/>
      <c r="AD127" s="39"/>
      <c r="AE127" s="39"/>
      <c r="AT127" s="18" t="s">
        <v>417</v>
      </c>
      <c r="AU127" s="18" t="s">
        <v>76</v>
      </c>
    </row>
    <row r="128" s="15" customFormat="1">
      <c r="A128" s="15"/>
      <c r="B128" s="299"/>
      <c r="C128" s="300"/>
      <c r="D128" s="230" t="s">
        <v>758</v>
      </c>
      <c r="E128" s="301" t="s">
        <v>1</v>
      </c>
      <c r="F128" s="302" t="s">
        <v>1644</v>
      </c>
      <c r="G128" s="300"/>
      <c r="H128" s="301" t="s">
        <v>1</v>
      </c>
      <c r="I128" s="303"/>
      <c r="J128" s="300"/>
      <c r="K128" s="300"/>
      <c r="L128" s="304"/>
      <c r="M128" s="305"/>
      <c r="N128" s="306"/>
      <c r="O128" s="306"/>
      <c r="P128" s="306"/>
      <c r="Q128" s="306"/>
      <c r="R128" s="306"/>
      <c r="S128" s="306"/>
      <c r="T128" s="307"/>
      <c r="U128" s="15"/>
      <c r="V128" s="15"/>
      <c r="W128" s="15"/>
      <c r="X128" s="15"/>
      <c r="Y128" s="15"/>
      <c r="Z128" s="15"/>
      <c r="AA128" s="15"/>
      <c r="AB128" s="15"/>
      <c r="AC128" s="15"/>
      <c r="AD128" s="15"/>
      <c r="AE128" s="15"/>
      <c r="AT128" s="308" t="s">
        <v>758</v>
      </c>
      <c r="AU128" s="308" t="s">
        <v>76</v>
      </c>
      <c r="AV128" s="15" t="s">
        <v>84</v>
      </c>
      <c r="AW128" s="15" t="s">
        <v>33</v>
      </c>
      <c r="AX128" s="15" t="s">
        <v>76</v>
      </c>
      <c r="AY128" s="308" t="s">
        <v>414</v>
      </c>
    </row>
    <row r="129" s="13" customFormat="1">
      <c r="A129" s="13"/>
      <c r="B129" s="277"/>
      <c r="C129" s="278"/>
      <c r="D129" s="230" t="s">
        <v>758</v>
      </c>
      <c r="E129" s="279" t="s">
        <v>1</v>
      </c>
      <c r="F129" s="280" t="s">
        <v>1645</v>
      </c>
      <c r="G129" s="278"/>
      <c r="H129" s="281">
        <v>10.26</v>
      </c>
      <c r="I129" s="282"/>
      <c r="J129" s="278"/>
      <c r="K129" s="278"/>
      <c r="L129" s="283"/>
      <c r="M129" s="284"/>
      <c r="N129" s="285"/>
      <c r="O129" s="285"/>
      <c r="P129" s="285"/>
      <c r="Q129" s="285"/>
      <c r="R129" s="285"/>
      <c r="S129" s="285"/>
      <c r="T129" s="286"/>
      <c r="U129" s="13"/>
      <c r="V129" s="13"/>
      <c r="W129" s="13"/>
      <c r="X129" s="13"/>
      <c r="Y129" s="13"/>
      <c r="Z129" s="13"/>
      <c r="AA129" s="13"/>
      <c r="AB129" s="13"/>
      <c r="AC129" s="13"/>
      <c r="AD129" s="13"/>
      <c r="AE129" s="13"/>
      <c r="AT129" s="287" t="s">
        <v>758</v>
      </c>
      <c r="AU129" s="287" t="s">
        <v>76</v>
      </c>
      <c r="AV129" s="13" t="s">
        <v>86</v>
      </c>
      <c r="AW129" s="13" t="s">
        <v>33</v>
      </c>
      <c r="AX129" s="13" t="s">
        <v>84</v>
      </c>
      <c r="AY129" s="287" t="s">
        <v>414</v>
      </c>
    </row>
    <row r="130" s="2" customFormat="1" ht="21.75" customHeight="1">
      <c r="A130" s="39"/>
      <c r="B130" s="40"/>
      <c r="C130" s="234" t="s">
        <v>86</v>
      </c>
      <c r="D130" s="234" t="s">
        <v>443</v>
      </c>
      <c r="E130" s="235" t="s">
        <v>1487</v>
      </c>
      <c r="F130" s="236" t="s">
        <v>1488</v>
      </c>
      <c r="G130" s="237" t="s">
        <v>755</v>
      </c>
      <c r="H130" s="238">
        <v>1440</v>
      </c>
      <c r="I130" s="239"/>
      <c r="J130" s="240">
        <f>ROUND(I130*H130,2)</f>
        <v>0</v>
      </c>
      <c r="K130" s="236" t="s">
        <v>665</v>
      </c>
      <c r="L130" s="45"/>
      <c r="M130" s="241" t="s">
        <v>1</v>
      </c>
      <c r="N130" s="242" t="s">
        <v>41</v>
      </c>
      <c r="O130" s="92"/>
      <c r="P130" s="226">
        <f>O130*H130</f>
        <v>0</v>
      </c>
      <c r="Q130" s="226">
        <v>0</v>
      </c>
      <c r="R130" s="226">
        <f>Q130*H130</f>
        <v>0</v>
      </c>
      <c r="S130" s="226">
        <v>0</v>
      </c>
      <c r="T130" s="227">
        <f>S130*H130</f>
        <v>0</v>
      </c>
      <c r="U130" s="39"/>
      <c r="V130" s="39"/>
      <c r="W130" s="39"/>
      <c r="X130" s="39"/>
      <c r="Y130" s="39"/>
      <c r="Z130" s="39"/>
      <c r="AA130" s="39"/>
      <c r="AB130" s="39"/>
      <c r="AC130" s="39"/>
      <c r="AD130" s="39"/>
      <c r="AE130" s="39"/>
      <c r="AR130" s="228" t="s">
        <v>415</v>
      </c>
      <c r="AT130" s="228" t="s">
        <v>443</v>
      </c>
      <c r="AU130" s="228" t="s">
        <v>76</v>
      </c>
      <c r="AY130" s="18" t="s">
        <v>414</v>
      </c>
      <c r="BE130" s="229">
        <f>IF(N130="základní",J130,0)</f>
        <v>0</v>
      </c>
      <c r="BF130" s="229">
        <f>IF(N130="snížená",J130,0)</f>
        <v>0</v>
      </c>
      <c r="BG130" s="229">
        <f>IF(N130="zákl. přenesená",J130,0)</f>
        <v>0</v>
      </c>
      <c r="BH130" s="229">
        <f>IF(N130="sníž. přenesená",J130,0)</f>
        <v>0</v>
      </c>
      <c r="BI130" s="229">
        <f>IF(N130="nulová",J130,0)</f>
        <v>0</v>
      </c>
      <c r="BJ130" s="18" t="s">
        <v>84</v>
      </c>
      <c r="BK130" s="229">
        <f>ROUND(I130*H130,2)</f>
        <v>0</v>
      </c>
      <c r="BL130" s="18" t="s">
        <v>415</v>
      </c>
      <c r="BM130" s="228" t="s">
        <v>1646</v>
      </c>
    </row>
    <row r="131" s="2" customFormat="1">
      <c r="A131" s="39"/>
      <c r="B131" s="40"/>
      <c r="C131" s="41"/>
      <c r="D131" s="230" t="s">
        <v>417</v>
      </c>
      <c r="E131" s="41"/>
      <c r="F131" s="231" t="s">
        <v>1490</v>
      </c>
      <c r="G131" s="41"/>
      <c r="H131" s="41"/>
      <c r="I131" s="156"/>
      <c r="J131" s="41"/>
      <c r="K131" s="41"/>
      <c r="L131" s="45"/>
      <c r="M131" s="232"/>
      <c r="N131" s="233"/>
      <c r="O131" s="92"/>
      <c r="P131" s="92"/>
      <c r="Q131" s="92"/>
      <c r="R131" s="92"/>
      <c r="S131" s="92"/>
      <c r="T131" s="93"/>
      <c r="U131" s="39"/>
      <c r="V131" s="39"/>
      <c r="W131" s="39"/>
      <c r="X131" s="39"/>
      <c r="Y131" s="39"/>
      <c r="Z131" s="39"/>
      <c r="AA131" s="39"/>
      <c r="AB131" s="39"/>
      <c r="AC131" s="39"/>
      <c r="AD131" s="39"/>
      <c r="AE131" s="39"/>
      <c r="AT131" s="18" t="s">
        <v>417</v>
      </c>
      <c r="AU131" s="18" t="s">
        <v>76</v>
      </c>
    </row>
    <row r="132" s="15" customFormat="1">
      <c r="A132" s="15"/>
      <c r="B132" s="299"/>
      <c r="C132" s="300"/>
      <c r="D132" s="230" t="s">
        <v>758</v>
      </c>
      <c r="E132" s="301" t="s">
        <v>1</v>
      </c>
      <c r="F132" s="302" t="s">
        <v>1644</v>
      </c>
      <c r="G132" s="300"/>
      <c r="H132" s="301" t="s">
        <v>1</v>
      </c>
      <c r="I132" s="303"/>
      <c r="J132" s="300"/>
      <c r="K132" s="300"/>
      <c r="L132" s="304"/>
      <c r="M132" s="305"/>
      <c r="N132" s="306"/>
      <c r="O132" s="306"/>
      <c r="P132" s="306"/>
      <c r="Q132" s="306"/>
      <c r="R132" s="306"/>
      <c r="S132" s="306"/>
      <c r="T132" s="307"/>
      <c r="U132" s="15"/>
      <c r="V132" s="15"/>
      <c r="W132" s="15"/>
      <c r="X132" s="15"/>
      <c r="Y132" s="15"/>
      <c r="Z132" s="15"/>
      <c r="AA132" s="15"/>
      <c r="AB132" s="15"/>
      <c r="AC132" s="15"/>
      <c r="AD132" s="15"/>
      <c r="AE132" s="15"/>
      <c r="AT132" s="308" t="s">
        <v>758</v>
      </c>
      <c r="AU132" s="308" t="s">
        <v>76</v>
      </c>
      <c r="AV132" s="15" t="s">
        <v>84</v>
      </c>
      <c r="AW132" s="15" t="s">
        <v>33</v>
      </c>
      <c r="AX132" s="15" t="s">
        <v>76</v>
      </c>
      <c r="AY132" s="308" t="s">
        <v>414</v>
      </c>
    </row>
    <row r="133" s="13" customFormat="1">
      <c r="A133" s="13"/>
      <c r="B133" s="277"/>
      <c r="C133" s="278"/>
      <c r="D133" s="230" t="s">
        <v>758</v>
      </c>
      <c r="E133" s="279" t="s">
        <v>1</v>
      </c>
      <c r="F133" s="280" t="s">
        <v>1647</v>
      </c>
      <c r="G133" s="278"/>
      <c r="H133" s="281">
        <v>1440</v>
      </c>
      <c r="I133" s="282"/>
      <c r="J133" s="278"/>
      <c r="K133" s="278"/>
      <c r="L133" s="283"/>
      <c r="M133" s="284"/>
      <c r="N133" s="285"/>
      <c r="O133" s="285"/>
      <c r="P133" s="285"/>
      <c r="Q133" s="285"/>
      <c r="R133" s="285"/>
      <c r="S133" s="285"/>
      <c r="T133" s="286"/>
      <c r="U133" s="13"/>
      <c r="V133" s="13"/>
      <c r="W133" s="13"/>
      <c r="X133" s="13"/>
      <c r="Y133" s="13"/>
      <c r="Z133" s="13"/>
      <c r="AA133" s="13"/>
      <c r="AB133" s="13"/>
      <c r="AC133" s="13"/>
      <c r="AD133" s="13"/>
      <c r="AE133" s="13"/>
      <c r="AT133" s="287" t="s">
        <v>758</v>
      </c>
      <c r="AU133" s="287" t="s">
        <v>76</v>
      </c>
      <c r="AV133" s="13" t="s">
        <v>86</v>
      </c>
      <c r="AW133" s="13" t="s">
        <v>33</v>
      </c>
      <c r="AX133" s="13" t="s">
        <v>84</v>
      </c>
      <c r="AY133" s="287" t="s">
        <v>414</v>
      </c>
    </row>
    <row r="134" s="2" customFormat="1" ht="21.75" customHeight="1">
      <c r="A134" s="39"/>
      <c r="B134" s="40"/>
      <c r="C134" s="234" t="s">
        <v>114</v>
      </c>
      <c r="D134" s="234" t="s">
        <v>443</v>
      </c>
      <c r="E134" s="235" t="s">
        <v>1491</v>
      </c>
      <c r="F134" s="236" t="s">
        <v>1492</v>
      </c>
      <c r="G134" s="237" t="s">
        <v>1421</v>
      </c>
      <c r="H134" s="238">
        <v>10.26</v>
      </c>
      <c r="I134" s="239"/>
      <c r="J134" s="240">
        <f>ROUND(I134*H134,2)</f>
        <v>0</v>
      </c>
      <c r="K134" s="236" t="s">
        <v>665</v>
      </c>
      <c r="L134" s="45"/>
      <c r="M134" s="241" t="s">
        <v>1</v>
      </c>
      <c r="N134" s="242" t="s">
        <v>41</v>
      </c>
      <c r="O134" s="92"/>
      <c r="P134" s="226">
        <f>O134*H134</f>
        <v>0</v>
      </c>
      <c r="Q134" s="226">
        <v>0</v>
      </c>
      <c r="R134" s="226">
        <f>Q134*H134</f>
        <v>0</v>
      </c>
      <c r="S134" s="226">
        <v>0</v>
      </c>
      <c r="T134" s="227">
        <f>S134*H134</f>
        <v>0</v>
      </c>
      <c r="U134" s="39"/>
      <c r="V134" s="39"/>
      <c r="W134" s="39"/>
      <c r="X134" s="39"/>
      <c r="Y134" s="39"/>
      <c r="Z134" s="39"/>
      <c r="AA134" s="39"/>
      <c r="AB134" s="39"/>
      <c r="AC134" s="39"/>
      <c r="AD134" s="39"/>
      <c r="AE134" s="39"/>
      <c r="AR134" s="228" t="s">
        <v>415</v>
      </c>
      <c r="AT134" s="228" t="s">
        <v>443</v>
      </c>
      <c r="AU134" s="228" t="s">
        <v>76</v>
      </c>
      <c r="AY134" s="18" t="s">
        <v>414</v>
      </c>
      <c r="BE134" s="229">
        <f>IF(N134="základní",J134,0)</f>
        <v>0</v>
      </c>
      <c r="BF134" s="229">
        <f>IF(N134="snížená",J134,0)</f>
        <v>0</v>
      </c>
      <c r="BG134" s="229">
        <f>IF(N134="zákl. přenesená",J134,0)</f>
        <v>0</v>
      </c>
      <c r="BH134" s="229">
        <f>IF(N134="sníž. přenesená",J134,0)</f>
        <v>0</v>
      </c>
      <c r="BI134" s="229">
        <f>IF(N134="nulová",J134,0)</f>
        <v>0</v>
      </c>
      <c r="BJ134" s="18" t="s">
        <v>84</v>
      </c>
      <c r="BK134" s="229">
        <f>ROUND(I134*H134,2)</f>
        <v>0</v>
      </c>
      <c r="BL134" s="18" t="s">
        <v>415</v>
      </c>
      <c r="BM134" s="228" t="s">
        <v>1648</v>
      </c>
    </row>
    <row r="135" s="2" customFormat="1">
      <c r="A135" s="39"/>
      <c r="B135" s="40"/>
      <c r="C135" s="41"/>
      <c r="D135" s="230" t="s">
        <v>417</v>
      </c>
      <c r="E135" s="41"/>
      <c r="F135" s="231" t="s">
        <v>1494</v>
      </c>
      <c r="G135" s="41"/>
      <c r="H135" s="41"/>
      <c r="I135" s="156"/>
      <c r="J135" s="41"/>
      <c r="K135" s="41"/>
      <c r="L135" s="45"/>
      <c r="M135" s="232"/>
      <c r="N135" s="233"/>
      <c r="O135" s="92"/>
      <c r="P135" s="92"/>
      <c r="Q135" s="92"/>
      <c r="R135" s="92"/>
      <c r="S135" s="92"/>
      <c r="T135" s="93"/>
      <c r="U135" s="39"/>
      <c r="V135" s="39"/>
      <c r="W135" s="39"/>
      <c r="X135" s="39"/>
      <c r="Y135" s="39"/>
      <c r="Z135" s="39"/>
      <c r="AA135" s="39"/>
      <c r="AB135" s="39"/>
      <c r="AC135" s="39"/>
      <c r="AD135" s="39"/>
      <c r="AE135" s="39"/>
      <c r="AT135" s="18" t="s">
        <v>417</v>
      </c>
      <c r="AU135" s="18" t="s">
        <v>76</v>
      </c>
    </row>
    <row r="136" s="15" customFormat="1">
      <c r="A136" s="15"/>
      <c r="B136" s="299"/>
      <c r="C136" s="300"/>
      <c r="D136" s="230" t="s">
        <v>758</v>
      </c>
      <c r="E136" s="301" t="s">
        <v>1</v>
      </c>
      <c r="F136" s="302" t="s">
        <v>1644</v>
      </c>
      <c r="G136" s="300"/>
      <c r="H136" s="301" t="s">
        <v>1</v>
      </c>
      <c r="I136" s="303"/>
      <c r="J136" s="300"/>
      <c r="K136" s="300"/>
      <c r="L136" s="304"/>
      <c r="M136" s="305"/>
      <c r="N136" s="306"/>
      <c r="O136" s="306"/>
      <c r="P136" s="306"/>
      <c r="Q136" s="306"/>
      <c r="R136" s="306"/>
      <c r="S136" s="306"/>
      <c r="T136" s="307"/>
      <c r="U136" s="15"/>
      <c r="V136" s="15"/>
      <c r="W136" s="15"/>
      <c r="X136" s="15"/>
      <c r="Y136" s="15"/>
      <c r="Z136" s="15"/>
      <c r="AA136" s="15"/>
      <c r="AB136" s="15"/>
      <c r="AC136" s="15"/>
      <c r="AD136" s="15"/>
      <c r="AE136" s="15"/>
      <c r="AT136" s="308" t="s">
        <v>758</v>
      </c>
      <c r="AU136" s="308" t="s">
        <v>76</v>
      </c>
      <c r="AV136" s="15" t="s">
        <v>84</v>
      </c>
      <c r="AW136" s="15" t="s">
        <v>33</v>
      </c>
      <c r="AX136" s="15" t="s">
        <v>76</v>
      </c>
      <c r="AY136" s="308" t="s">
        <v>414</v>
      </c>
    </row>
    <row r="137" s="13" customFormat="1">
      <c r="A137" s="13"/>
      <c r="B137" s="277"/>
      <c r="C137" s="278"/>
      <c r="D137" s="230" t="s">
        <v>758</v>
      </c>
      <c r="E137" s="279" t="s">
        <v>1</v>
      </c>
      <c r="F137" s="280" t="s">
        <v>1645</v>
      </c>
      <c r="G137" s="278"/>
      <c r="H137" s="281">
        <v>10.26</v>
      </c>
      <c r="I137" s="282"/>
      <c r="J137" s="278"/>
      <c r="K137" s="278"/>
      <c r="L137" s="283"/>
      <c r="M137" s="284"/>
      <c r="N137" s="285"/>
      <c r="O137" s="285"/>
      <c r="P137" s="285"/>
      <c r="Q137" s="285"/>
      <c r="R137" s="285"/>
      <c r="S137" s="285"/>
      <c r="T137" s="286"/>
      <c r="U137" s="13"/>
      <c r="V137" s="13"/>
      <c r="W137" s="13"/>
      <c r="X137" s="13"/>
      <c r="Y137" s="13"/>
      <c r="Z137" s="13"/>
      <c r="AA137" s="13"/>
      <c r="AB137" s="13"/>
      <c r="AC137" s="13"/>
      <c r="AD137" s="13"/>
      <c r="AE137" s="13"/>
      <c r="AT137" s="287" t="s">
        <v>758</v>
      </c>
      <c r="AU137" s="287" t="s">
        <v>76</v>
      </c>
      <c r="AV137" s="13" t="s">
        <v>86</v>
      </c>
      <c r="AW137" s="13" t="s">
        <v>33</v>
      </c>
      <c r="AX137" s="13" t="s">
        <v>84</v>
      </c>
      <c r="AY137" s="287" t="s">
        <v>414</v>
      </c>
    </row>
    <row r="138" s="2" customFormat="1" ht="21.75" customHeight="1">
      <c r="A138" s="39"/>
      <c r="B138" s="40"/>
      <c r="C138" s="216" t="s">
        <v>415</v>
      </c>
      <c r="D138" s="216" t="s">
        <v>409</v>
      </c>
      <c r="E138" s="217" t="s">
        <v>1495</v>
      </c>
      <c r="F138" s="218" t="s">
        <v>1496</v>
      </c>
      <c r="G138" s="219" t="s">
        <v>897</v>
      </c>
      <c r="H138" s="220">
        <v>2160</v>
      </c>
      <c r="I138" s="221"/>
      <c r="J138" s="222">
        <f>ROUND(I138*H138,2)</f>
        <v>0</v>
      </c>
      <c r="K138" s="218" t="s">
        <v>665</v>
      </c>
      <c r="L138" s="223"/>
      <c r="M138" s="224" t="s">
        <v>1</v>
      </c>
      <c r="N138" s="225" t="s">
        <v>41</v>
      </c>
      <c r="O138" s="92"/>
      <c r="P138" s="226">
        <f>O138*H138</f>
        <v>0</v>
      </c>
      <c r="Q138" s="226">
        <v>1</v>
      </c>
      <c r="R138" s="226">
        <f>Q138*H138</f>
        <v>2160</v>
      </c>
      <c r="S138" s="226">
        <v>0</v>
      </c>
      <c r="T138" s="227">
        <f>S138*H138</f>
        <v>0</v>
      </c>
      <c r="U138" s="39"/>
      <c r="V138" s="39"/>
      <c r="W138" s="39"/>
      <c r="X138" s="39"/>
      <c r="Y138" s="39"/>
      <c r="Z138" s="39"/>
      <c r="AA138" s="39"/>
      <c r="AB138" s="39"/>
      <c r="AC138" s="39"/>
      <c r="AD138" s="39"/>
      <c r="AE138" s="39"/>
      <c r="AR138" s="228" t="s">
        <v>413</v>
      </c>
      <c r="AT138" s="228" t="s">
        <v>409</v>
      </c>
      <c r="AU138" s="228" t="s">
        <v>76</v>
      </c>
      <c r="AY138" s="18" t="s">
        <v>414</v>
      </c>
      <c r="BE138" s="229">
        <f>IF(N138="základní",J138,0)</f>
        <v>0</v>
      </c>
      <c r="BF138" s="229">
        <f>IF(N138="snížená",J138,0)</f>
        <v>0</v>
      </c>
      <c r="BG138" s="229">
        <f>IF(N138="zákl. přenesená",J138,0)</f>
        <v>0</v>
      </c>
      <c r="BH138" s="229">
        <f>IF(N138="sníž. přenesená",J138,0)</f>
        <v>0</v>
      </c>
      <c r="BI138" s="229">
        <f>IF(N138="nulová",J138,0)</f>
        <v>0</v>
      </c>
      <c r="BJ138" s="18" t="s">
        <v>84</v>
      </c>
      <c r="BK138" s="229">
        <f>ROUND(I138*H138,2)</f>
        <v>0</v>
      </c>
      <c r="BL138" s="18" t="s">
        <v>415</v>
      </c>
      <c r="BM138" s="228" t="s">
        <v>1649</v>
      </c>
    </row>
    <row r="139" s="2" customFormat="1">
      <c r="A139" s="39"/>
      <c r="B139" s="40"/>
      <c r="C139" s="41"/>
      <c r="D139" s="230" t="s">
        <v>417</v>
      </c>
      <c r="E139" s="41"/>
      <c r="F139" s="231" t="s">
        <v>1496</v>
      </c>
      <c r="G139" s="41"/>
      <c r="H139" s="41"/>
      <c r="I139" s="156"/>
      <c r="J139" s="41"/>
      <c r="K139" s="41"/>
      <c r="L139" s="45"/>
      <c r="M139" s="232"/>
      <c r="N139" s="233"/>
      <c r="O139" s="92"/>
      <c r="P139" s="92"/>
      <c r="Q139" s="92"/>
      <c r="R139" s="92"/>
      <c r="S139" s="92"/>
      <c r="T139" s="93"/>
      <c r="U139" s="39"/>
      <c r="V139" s="39"/>
      <c r="W139" s="39"/>
      <c r="X139" s="39"/>
      <c r="Y139" s="39"/>
      <c r="Z139" s="39"/>
      <c r="AA139" s="39"/>
      <c r="AB139" s="39"/>
      <c r="AC139" s="39"/>
      <c r="AD139" s="39"/>
      <c r="AE139" s="39"/>
      <c r="AT139" s="18" t="s">
        <v>417</v>
      </c>
      <c r="AU139" s="18" t="s">
        <v>76</v>
      </c>
    </row>
    <row r="140" s="13" customFormat="1">
      <c r="A140" s="13"/>
      <c r="B140" s="277"/>
      <c r="C140" s="278"/>
      <c r="D140" s="230" t="s">
        <v>758</v>
      </c>
      <c r="E140" s="279" t="s">
        <v>1</v>
      </c>
      <c r="F140" s="280" t="s">
        <v>1650</v>
      </c>
      <c r="G140" s="278"/>
      <c r="H140" s="281">
        <v>2160</v>
      </c>
      <c r="I140" s="282"/>
      <c r="J140" s="278"/>
      <c r="K140" s="278"/>
      <c r="L140" s="283"/>
      <c r="M140" s="284"/>
      <c r="N140" s="285"/>
      <c r="O140" s="285"/>
      <c r="P140" s="285"/>
      <c r="Q140" s="285"/>
      <c r="R140" s="285"/>
      <c r="S140" s="285"/>
      <c r="T140" s="286"/>
      <c r="U140" s="13"/>
      <c r="V140" s="13"/>
      <c r="W140" s="13"/>
      <c r="X140" s="13"/>
      <c r="Y140" s="13"/>
      <c r="Z140" s="13"/>
      <c r="AA140" s="13"/>
      <c r="AB140" s="13"/>
      <c r="AC140" s="13"/>
      <c r="AD140" s="13"/>
      <c r="AE140" s="13"/>
      <c r="AT140" s="287" t="s">
        <v>758</v>
      </c>
      <c r="AU140" s="287" t="s">
        <v>76</v>
      </c>
      <c r="AV140" s="13" t="s">
        <v>86</v>
      </c>
      <c r="AW140" s="13" t="s">
        <v>33</v>
      </c>
      <c r="AX140" s="13" t="s">
        <v>84</v>
      </c>
      <c r="AY140" s="287" t="s">
        <v>414</v>
      </c>
    </row>
    <row r="141" s="2" customFormat="1" ht="21.75" customHeight="1">
      <c r="A141" s="39"/>
      <c r="B141" s="40"/>
      <c r="C141" s="234" t="s">
        <v>427</v>
      </c>
      <c r="D141" s="234" t="s">
        <v>443</v>
      </c>
      <c r="E141" s="235" t="s">
        <v>1499</v>
      </c>
      <c r="F141" s="236" t="s">
        <v>1500</v>
      </c>
      <c r="G141" s="237" t="s">
        <v>897</v>
      </c>
      <c r="H141" s="238">
        <v>2160</v>
      </c>
      <c r="I141" s="239"/>
      <c r="J141" s="240">
        <f>ROUND(I141*H141,2)</f>
        <v>0</v>
      </c>
      <c r="K141" s="236" t="s">
        <v>665</v>
      </c>
      <c r="L141" s="45"/>
      <c r="M141" s="241" t="s">
        <v>1</v>
      </c>
      <c r="N141" s="242" t="s">
        <v>41</v>
      </c>
      <c r="O141" s="92"/>
      <c r="P141" s="226">
        <f>O141*H141</f>
        <v>0</v>
      </c>
      <c r="Q141" s="226">
        <v>0</v>
      </c>
      <c r="R141" s="226">
        <f>Q141*H141</f>
        <v>0</v>
      </c>
      <c r="S141" s="226">
        <v>0</v>
      </c>
      <c r="T141" s="227">
        <f>S141*H141</f>
        <v>0</v>
      </c>
      <c r="U141" s="39"/>
      <c r="V141" s="39"/>
      <c r="W141" s="39"/>
      <c r="X141" s="39"/>
      <c r="Y141" s="39"/>
      <c r="Z141" s="39"/>
      <c r="AA141" s="39"/>
      <c r="AB141" s="39"/>
      <c r="AC141" s="39"/>
      <c r="AD141" s="39"/>
      <c r="AE141" s="39"/>
      <c r="AR141" s="228" t="s">
        <v>415</v>
      </c>
      <c r="AT141" s="228" t="s">
        <v>443</v>
      </c>
      <c r="AU141" s="228" t="s">
        <v>76</v>
      </c>
      <c r="AY141" s="18" t="s">
        <v>414</v>
      </c>
      <c r="BE141" s="229">
        <f>IF(N141="základní",J141,0)</f>
        <v>0</v>
      </c>
      <c r="BF141" s="229">
        <f>IF(N141="snížená",J141,0)</f>
        <v>0</v>
      </c>
      <c r="BG141" s="229">
        <f>IF(N141="zákl. přenesená",J141,0)</f>
        <v>0</v>
      </c>
      <c r="BH141" s="229">
        <f>IF(N141="sníž. přenesená",J141,0)</f>
        <v>0</v>
      </c>
      <c r="BI141" s="229">
        <f>IF(N141="nulová",J141,0)</f>
        <v>0</v>
      </c>
      <c r="BJ141" s="18" t="s">
        <v>84</v>
      </c>
      <c r="BK141" s="229">
        <f>ROUND(I141*H141,2)</f>
        <v>0</v>
      </c>
      <c r="BL141" s="18" t="s">
        <v>415</v>
      </c>
      <c r="BM141" s="228" t="s">
        <v>1651</v>
      </c>
    </row>
    <row r="142" s="2" customFormat="1">
      <c r="A142" s="39"/>
      <c r="B142" s="40"/>
      <c r="C142" s="41"/>
      <c r="D142" s="230" t="s">
        <v>417</v>
      </c>
      <c r="E142" s="41"/>
      <c r="F142" s="231" t="s">
        <v>1502</v>
      </c>
      <c r="G142" s="41"/>
      <c r="H142" s="41"/>
      <c r="I142" s="156"/>
      <c r="J142" s="41"/>
      <c r="K142" s="41"/>
      <c r="L142" s="45"/>
      <c r="M142" s="232"/>
      <c r="N142" s="233"/>
      <c r="O142" s="92"/>
      <c r="P142" s="92"/>
      <c r="Q142" s="92"/>
      <c r="R142" s="92"/>
      <c r="S142" s="92"/>
      <c r="T142" s="93"/>
      <c r="U142" s="39"/>
      <c r="V142" s="39"/>
      <c r="W142" s="39"/>
      <c r="X142" s="39"/>
      <c r="Y142" s="39"/>
      <c r="Z142" s="39"/>
      <c r="AA142" s="39"/>
      <c r="AB142" s="39"/>
      <c r="AC142" s="39"/>
      <c r="AD142" s="39"/>
      <c r="AE142" s="39"/>
      <c r="AT142" s="18" t="s">
        <v>417</v>
      </c>
      <c r="AU142" s="18" t="s">
        <v>76</v>
      </c>
    </row>
    <row r="143" s="13" customFormat="1">
      <c r="A143" s="13"/>
      <c r="B143" s="277"/>
      <c r="C143" s="278"/>
      <c r="D143" s="230" t="s">
        <v>758</v>
      </c>
      <c r="E143" s="279" t="s">
        <v>1</v>
      </c>
      <c r="F143" s="280" t="s">
        <v>1652</v>
      </c>
      <c r="G143" s="278"/>
      <c r="H143" s="281">
        <v>2160</v>
      </c>
      <c r="I143" s="282"/>
      <c r="J143" s="278"/>
      <c r="K143" s="278"/>
      <c r="L143" s="283"/>
      <c r="M143" s="284"/>
      <c r="N143" s="285"/>
      <c r="O143" s="285"/>
      <c r="P143" s="285"/>
      <c r="Q143" s="285"/>
      <c r="R143" s="285"/>
      <c r="S143" s="285"/>
      <c r="T143" s="286"/>
      <c r="U143" s="13"/>
      <c r="V143" s="13"/>
      <c r="W143" s="13"/>
      <c r="X143" s="13"/>
      <c r="Y143" s="13"/>
      <c r="Z143" s="13"/>
      <c r="AA143" s="13"/>
      <c r="AB143" s="13"/>
      <c r="AC143" s="13"/>
      <c r="AD143" s="13"/>
      <c r="AE143" s="13"/>
      <c r="AT143" s="287" t="s">
        <v>758</v>
      </c>
      <c r="AU143" s="287" t="s">
        <v>76</v>
      </c>
      <c r="AV143" s="13" t="s">
        <v>86</v>
      </c>
      <c r="AW143" s="13" t="s">
        <v>33</v>
      </c>
      <c r="AX143" s="13" t="s">
        <v>84</v>
      </c>
      <c r="AY143" s="287" t="s">
        <v>414</v>
      </c>
    </row>
    <row r="144" s="2" customFormat="1" ht="21.75" customHeight="1">
      <c r="A144" s="39"/>
      <c r="B144" s="40"/>
      <c r="C144" s="234" t="s">
        <v>431</v>
      </c>
      <c r="D144" s="234" t="s">
        <v>443</v>
      </c>
      <c r="E144" s="235" t="s">
        <v>1546</v>
      </c>
      <c r="F144" s="236" t="s">
        <v>1547</v>
      </c>
      <c r="G144" s="237" t="s">
        <v>509</v>
      </c>
      <c r="H144" s="238">
        <v>4</v>
      </c>
      <c r="I144" s="239"/>
      <c r="J144" s="240">
        <f>ROUND(I144*H144,2)</f>
        <v>0</v>
      </c>
      <c r="K144" s="236" t="s">
        <v>665</v>
      </c>
      <c r="L144" s="45"/>
      <c r="M144" s="241" t="s">
        <v>1</v>
      </c>
      <c r="N144" s="242" t="s">
        <v>41</v>
      </c>
      <c r="O144" s="92"/>
      <c r="P144" s="226">
        <f>O144*H144</f>
        <v>0</v>
      </c>
      <c r="Q144" s="226">
        <v>0</v>
      </c>
      <c r="R144" s="226">
        <f>Q144*H144</f>
        <v>0</v>
      </c>
      <c r="S144" s="226">
        <v>0</v>
      </c>
      <c r="T144" s="227">
        <f>S144*H144</f>
        <v>0</v>
      </c>
      <c r="U144" s="39"/>
      <c r="V144" s="39"/>
      <c r="W144" s="39"/>
      <c r="X144" s="39"/>
      <c r="Y144" s="39"/>
      <c r="Z144" s="39"/>
      <c r="AA144" s="39"/>
      <c r="AB144" s="39"/>
      <c r="AC144" s="39"/>
      <c r="AD144" s="39"/>
      <c r="AE144" s="39"/>
      <c r="AR144" s="228" t="s">
        <v>415</v>
      </c>
      <c r="AT144" s="228" t="s">
        <v>443</v>
      </c>
      <c r="AU144" s="228" t="s">
        <v>76</v>
      </c>
      <c r="AY144" s="18" t="s">
        <v>414</v>
      </c>
      <c r="BE144" s="229">
        <f>IF(N144="základní",J144,0)</f>
        <v>0</v>
      </c>
      <c r="BF144" s="229">
        <f>IF(N144="snížená",J144,0)</f>
        <v>0</v>
      </c>
      <c r="BG144" s="229">
        <f>IF(N144="zákl. přenesená",J144,0)</f>
        <v>0</v>
      </c>
      <c r="BH144" s="229">
        <f>IF(N144="sníž. přenesená",J144,0)</f>
        <v>0</v>
      </c>
      <c r="BI144" s="229">
        <f>IF(N144="nulová",J144,0)</f>
        <v>0</v>
      </c>
      <c r="BJ144" s="18" t="s">
        <v>84</v>
      </c>
      <c r="BK144" s="229">
        <f>ROUND(I144*H144,2)</f>
        <v>0</v>
      </c>
      <c r="BL144" s="18" t="s">
        <v>415</v>
      </c>
      <c r="BM144" s="228" t="s">
        <v>1653</v>
      </c>
    </row>
    <row r="145" s="2" customFormat="1">
      <c r="A145" s="39"/>
      <c r="B145" s="40"/>
      <c r="C145" s="41"/>
      <c r="D145" s="230" t="s">
        <v>417</v>
      </c>
      <c r="E145" s="41"/>
      <c r="F145" s="231" t="s">
        <v>1549</v>
      </c>
      <c r="G145" s="41"/>
      <c r="H145" s="41"/>
      <c r="I145" s="156"/>
      <c r="J145" s="41"/>
      <c r="K145" s="41"/>
      <c r="L145" s="45"/>
      <c r="M145" s="232"/>
      <c r="N145" s="233"/>
      <c r="O145" s="92"/>
      <c r="P145" s="92"/>
      <c r="Q145" s="92"/>
      <c r="R145" s="92"/>
      <c r="S145" s="92"/>
      <c r="T145" s="93"/>
      <c r="U145" s="39"/>
      <c r="V145" s="39"/>
      <c r="W145" s="39"/>
      <c r="X145" s="39"/>
      <c r="Y145" s="39"/>
      <c r="Z145" s="39"/>
      <c r="AA145" s="39"/>
      <c r="AB145" s="39"/>
      <c r="AC145" s="39"/>
      <c r="AD145" s="39"/>
      <c r="AE145" s="39"/>
      <c r="AT145" s="18" t="s">
        <v>417</v>
      </c>
      <c r="AU145" s="18" t="s">
        <v>76</v>
      </c>
    </row>
    <row r="146" s="15" customFormat="1">
      <c r="A146" s="15"/>
      <c r="B146" s="299"/>
      <c r="C146" s="300"/>
      <c r="D146" s="230" t="s">
        <v>758</v>
      </c>
      <c r="E146" s="301" t="s">
        <v>1</v>
      </c>
      <c r="F146" s="302" t="s">
        <v>1654</v>
      </c>
      <c r="G146" s="300"/>
      <c r="H146" s="301" t="s">
        <v>1</v>
      </c>
      <c r="I146" s="303"/>
      <c r="J146" s="300"/>
      <c r="K146" s="300"/>
      <c r="L146" s="304"/>
      <c r="M146" s="305"/>
      <c r="N146" s="306"/>
      <c r="O146" s="306"/>
      <c r="P146" s="306"/>
      <c r="Q146" s="306"/>
      <c r="R146" s="306"/>
      <c r="S146" s="306"/>
      <c r="T146" s="307"/>
      <c r="U146" s="15"/>
      <c r="V146" s="15"/>
      <c r="W146" s="15"/>
      <c r="X146" s="15"/>
      <c r="Y146" s="15"/>
      <c r="Z146" s="15"/>
      <c r="AA146" s="15"/>
      <c r="AB146" s="15"/>
      <c r="AC146" s="15"/>
      <c r="AD146" s="15"/>
      <c r="AE146" s="15"/>
      <c r="AT146" s="308" t="s">
        <v>758</v>
      </c>
      <c r="AU146" s="308" t="s">
        <v>76</v>
      </c>
      <c r="AV146" s="15" t="s">
        <v>84</v>
      </c>
      <c r="AW146" s="15" t="s">
        <v>33</v>
      </c>
      <c r="AX146" s="15" t="s">
        <v>76</v>
      </c>
      <c r="AY146" s="308" t="s">
        <v>414</v>
      </c>
    </row>
    <row r="147" s="13" customFormat="1">
      <c r="A147" s="13"/>
      <c r="B147" s="277"/>
      <c r="C147" s="278"/>
      <c r="D147" s="230" t="s">
        <v>758</v>
      </c>
      <c r="E147" s="279" t="s">
        <v>1</v>
      </c>
      <c r="F147" s="280" t="s">
        <v>415</v>
      </c>
      <c r="G147" s="278"/>
      <c r="H147" s="281">
        <v>4</v>
      </c>
      <c r="I147" s="282"/>
      <c r="J147" s="278"/>
      <c r="K147" s="278"/>
      <c r="L147" s="283"/>
      <c r="M147" s="284"/>
      <c r="N147" s="285"/>
      <c r="O147" s="285"/>
      <c r="P147" s="285"/>
      <c r="Q147" s="285"/>
      <c r="R147" s="285"/>
      <c r="S147" s="285"/>
      <c r="T147" s="286"/>
      <c r="U147" s="13"/>
      <c r="V147" s="13"/>
      <c r="W147" s="13"/>
      <c r="X147" s="13"/>
      <c r="Y147" s="13"/>
      <c r="Z147" s="13"/>
      <c r="AA147" s="13"/>
      <c r="AB147" s="13"/>
      <c r="AC147" s="13"/>
      <c r="AD147" s="13"/>
      <c r="AE147" s="13"/>
      <c r="AT147" s="287" t="s">
        <v>758</v>
      </c>
      <c r="AU147" s="287" t="s">
        <v>76</v>
      </c>
      <c r="AV147" s="13" t="s">
        <v>86</v>
      </c>
      <c r="AW147" s="13" t="s">
        <v>33</v>
      </c>
      <c r="AX147" s="13" t="s">
        <v>84</v>
      </c>
      <c r="AY147" s="287" t="s">
        <v>414</v>
      </c>
    </row>
    <row r="148" s="11" customFormat="1" ht="25.92" customHeight="1">
      <c r="A148" s="11"/>
      <c r="B148" s="254"/>
      <c r="C148" s="255"/>
      <c r="D148" s="256" t="s">
        <v>75</v>
      </c>
      <c r="E148" s="257" t="s">
        <v>691</v>
      </c>
      <c r="F148" s="257" t="s">
        <v>692</v>
      </c>
      <c r="G148" s="255"/>
      <c r="H148" s="255"/>
      <c r="I148" s="258"/>
      <c r="J148" s="259">
        <f>BK148</f>
        <v>0</v>
      </c>
      <c r="K148" s="255"/>
      <c r="L148" s="260"/>
      <c r="M148" s="261"/>
      <c r="N148" s="262"/>
      <c r="O148" s="262"/>
      <c r="P148" s="263">
        <f>SUM(P149:P152)</f>
        <v>0</v>
      </c>
      <c r="Q148" s="262"/>
      <c r="R148" s="263">
        <f>SUM(R149:R152)</f>
        <v>0</v>
      </c>
      <c r="S148" s="262"/>
      <c r="T148" s="264">
        <f>SUM(T149:T152)</f>
        <v>0</v>
      </c>
      <c r="U148" s="11"/>
      <c r="V148" s="11"/>
      <c r="W148" s="11"/>
      <c r="X148" s="11"/>
      <c r="Y148" s="11"/>
      <c r="Z148" s="11"/>
      <c r="AA148" s="11"/>
      <c r="AB148" s="11"/>
      <c r="AC148" s="11"/>
      <c r="AD148" s="11"/>
      <c r="AE148" s="11"/>
      <c r="AR148" s="265" t="s">
        <v>415</v>
      </c>
      <c r="AT148" s="266" t="s">
        <v>75</v>
      </c>
      <c r="AU148" s="266" t="s">
        <v>76</v>
      </c>
      <c r="AY148" s="265" t="s">
        <v>414</v>
      </c>
      <c r="BK148" s="267">
        <f>SUM(BK149:BK152)</f>
        <v>0</v>
      </c>
    </row>
    <row r="149" s="2" customFormat="1" ht="21.75" customHeight="1">
      <c r="A149" s="39"/>
      <c r="B149" s="40"/>
      <c r="C149" s="234" t="s">
        <v>413</v>
      </c>
      <c r="D149" s="234" t="s">
        <v>443</v>
      </c>
      <c r="E149" s="235" t="s">
        <v>1655</v>
      </c>
      <c r="F149" s="236" t="s">
        <v>1656</v>
      </c>
      <c r="G149" s="237" t="s">
        <v>509</v>
      </c>
      <c r="H149" s="238">
        <v>200</v>
      </c>
      <c r="I149" s="239"/>
      <c r="J149" s="240">
        <f>ROUND(I149*H149,2)</f>
        <v>0</v>
      </c>
      <c r="K149" s="236" t="s">
        <v>1630</v>
      </c>
      <c r="L149" s="45"/>
      <c r="M149" s="241" t="s">
        <v>1</v>
      </c>
      <c r="N149" s="242" t="s">
        <v>41</v>
      </c>
      <c r="O149" s="92"/>
      <c r="P149" s="226">
        <f>O149*H149</f>
        <v>0</v>
      </c>
      <c r="Q149" s="226">
        <v>0</v>
      </c>
      <c r="R149" s="226">
        <f>Q149*H149</f>
        <v>0</v>
      </c>
      <c r="S149" s="226">
        <v>0</v>
      </c>
      <c r="T149" s="227">
        <f>S149*H149</f>
        <v>0</v>
      </c>
      <c r="U149" s="39"/>
      <c r="V149" s="39"/>
      <c r="W149" s="39"/>
      <c r="X149" s="39"/>
      <c r="Y149" s="39"/>
      <c r="Z149" s="39"/>
      <c r="AA149" s="39"/>
      <c r="AB149" s="39"/>
      <c r="AC149" s="39"/>
      <c r="AD149" s="39"/>
      <c r="AE149" s="39"/>
      <c r="AR149" s="228" t="s">
        <v>695</v>
      </c>
      <c r="AT149" s="228" t="s">
        <v>443</v>
      </c>
      <c r="AU149" s="228" t="s">
        <v>84</v>
      </c>
      <c r="AY149" s="18" t="s">
        <v>414</v>
      </c>
      <c r="BE149" s="229">
        <f>IF(N149="základní",J149,0)</f>
        <v>0</v>
      </c>
      <c r="BF149" s="229">
        <f>IF(N149="snížená",J149,0)</f>
        <v>0</v>
      </c>
      <c r="BG149" s="229">
        <f>IF(N149="zákl. přenesená",J149,0)</f>
        <v>0</v>
      </c>
      <c r="BH149" s="229">
        <f>IF(N149="sníž. přenesená",J149,0)</f>
        <v>0</v>
      </c>
      <c r="BI149" s="229">
        <f>IF(N149="nulová",J149,0)</f>
        <v>0</v>
      </c>
      <c r="BJ149" s="18" t="s">
        <v>84</v>
      </c>
      <c r="BK149" s="229">
        <f>ROUND(I149*H149,2)</f>
        <v>0</v>
      </c>
      <c r="BL149" s="18" t="s">
        <v>695</v>
      </c>
      <c r="BM149" s="228" t="s">
        <v>1657</v>
      </c>
    </row>
    <row r="150" s="2" customFormat="1">
      <c r="A150" s="39"/>
      <c r="B150" s="40"/>
      <c r="C150" s="41"/>
      <c r="D150" s="230" t="s">
        <v>417</v>
      </c>
      <c r="E150" s="41"/>
      <c r="F150" s="231" t="s">
        <v>1656</v>
      </c>
      <c r="G150" s="41"/>
      <c r="H150" s="41"/>
      <c r="I150" s="156"/>
      <c r="J150" s="41"/>
      <c r="K150" s="41"/>
      <c r="L150" s="45"/>
      <c r="M150" s="232"/>
      <c r="N150" s="233"/>
      <c r="O150" s="92"/>
      <c r="P150" s="92"/>
      <c r="Q150" s="92"/>
      <c r="R150" s="92"/>
      <c r="S150" s="92"/>
      <c r="T150" s="93"/>
      <c r="U150" s="39"/>
      <c r="V150" s="39"/>
      <c r="W150" s="39"/>
      <c r="X150" s="39"/>
      <c r="Y150" s="39"/>
      <c r="Z150" s="39"/>
      <c r="AA150" s="39"/>
      <c r="AB150" s="39"/>
      <c r="AC150" s="39"/>
      <c r="AD150" s="39"/>
      <c r="AE150" s="39"/>
      <c r="AT150" s="18" t="s">
        <v>417</v>
      </c>
      <c r="AU150" s="18" t="s">
        <v>84</v>
      </c>
    </row>
    <row r="151" s="2" customFormat="1" ht="33" customHeight="1">
      <c r="A151" s="39"/>
      <c r="B151" s="40"/>
      <c r="C151" s="234" t="s">
        <v>435</v>
      </c>
      <c r="D151" s="234" t="s">
        <v>443</v>
      </c>
      <c r="E151" s="235" t="s">
        <v>1658</v>
      </c>
      <c r="F151" s="236" t="s">
        <v>1659</v>
      </c>
      <c r="G151" s="237" t="s">
        <v>509</v>
      </c>
      <c r="H151" s="238">
        <v>200</v>
      </c>
      <c r="I151" s="239"/>
      <c r="J151" s="240">
        <f>ROUND(I151*H151,2)</f>
        <v>0</v>
      </c>
      <c r="K151" s="236" t="s">
        <v>1630</v>
      </c>
      <c r="L151" s="45"/>
      <c r="M151" s="241" t="s">
        <v>1</v>
      </c>
      <c r="N151" s="242" t="s">
        <v>41</v>
      </c>
      <c r="O151" s="92"/>
      <c r="P151" s="226">
        <f>O151*H151</f>
        <v>0</v>
      </c>
      <c r="Q151" s="226">
        <v>0</v>
      </c>
      <c r="R151" s="226">
        <f>Q151*H151</f>
        <v>0</v>
      </c>
      <c r="S151" s="226">
        <v>0</v>
      </c>
      <c r="T151" s="227">
        <f>S151*H151</f>
        <v>0</v>
      </c>
      <c r="U151" s="39"/>
      <c r="V151" s="39"/>
      <c r="W151" s="39"/>
      <c r="X151" s="39"/>
      <c r="Y151" s="39"/>
      <c r="Z151" s="39"/>
      <c r="AA151" s="39"/>
      <c r="AB151" s="39"/>
      <c r="AC151" s="39"/>
      <c r="AD151" s="39"/>
      <c r="AE151" s="39"/>
      <c r="AR151" s="228" t="s">
        <v>695</v>
      </c>
      <c r="AT151" s="228" t="s">
        <v>443</v>
      </c>
      <c r="AU151" s="228" t="s">
        <v>84</v>
      </c>
      <c r="AY151" s="18" t="s">
        <v>414</v>
      </c>
      <c r="BE151" s="229">
        <f>IF(N151="základní",J151,0)</f>
        <v>0</v>
      </c>
      <c r="BF151" s="229">
        <f>IF(N151="snížená",J151,0)</f>
        <v>0</v>
      </c>
      <c r="BG151" s="229">
        <f>IF(N151="zákl. přenesená",J151,0)</f>
        <v>0</v>
      </c>
      <c r="BH151" s="229">
        <f>IF(N151="sníž. přenesená",J151,0)</f>
        <v>0</v>
      </c>
      <c r="BI151" s="229">
        <f>IF(N151="nulová",J151,0)</f>
        <v>0</v>
      </c>
      <c r="BJ151" s="18" t="s">
        <v>84</v>
      </c>
      <c r="BK151" s="229">
        <f>ROUND(I151*H151,2)</f>
        <v>0</v>
      </c>
      <c r="BL151" s="18" t="s">
        <v>695</v>
      </c>
      <c r="BM151" s="228" t="s">
        <v>1660</v>
      </c>
    </row>
    <row r="152" s="2" customFormat="1">
      <c r="A152" s="39"/>
      <c r="B152" s="40"/>
      <c r="C152" s="41"/>
      <c r="D152" s="230" t="s">
        <v>417</v>
      </c>
      <c r="E152" s="41"/>
      <c r="F152" s="231" t="s">
        <v>1661</v>
      </c>
      <c r="G152" s="41"/>
      <c r="H152" s="41"/>
      <c r="I152" s="156"/>
      <c r="J152" s="41"/>
      <c r="K152" s="41"/>
      <c r="L152" s="45"/>
      <c r="M152" s="243"/>
      <c r="N152" s="244"/>
      <c r="O152" s="245"/>
      <c r="P152" s="245"/>
      <c r="Q152" s="245"/>
      <c r="R152" s="245"/>
      <c r="S152" s="245"/>
      <c r="T152" s="246"/>
      <c r="U152" s="39"/>
      <c r="V152" s="39"/>
      <c r="W152" s="39"/>
      <c r="X152" s="39"/>
      <c r="Y152" s="39"/>
      <c r="Z152" s="39"/>
      <c r="AA152" s="39"/>
      <c r="AB152" s="39"/>
      <c r="AC152" s="39"/>
      <c r="AD152" s="39"/>
      <c r="AE152" s="39"/>
      <c r="AT152" s="18" t="s">
        <v>417</v>
      </c>
      <c r="AU152" s="18" t="s">
        <v>84</v>
      </c>
    </row>
    <row r="153" s="2" customFormat="1" ht="6.96" customHeight="1">
      <c r="A153" s="39"/>
      <c r="B153" s="67"/>
      <c r="C153" s="68"/>
      <c r="D153" s="68"/>
      <c r="E153" s="68"/>
      <c r="F153" s="68"/>
      <c r="G153" s="68"/>
      <c r="H153" s="68"/>
      <c r="I153" s="194"/>
      <c r="J153" s="68"/>
      <c r="K153" s="68"/>
      <c r="L153" s="45"/>
      <c r="M153" s="39"/>
      <c r="O153" s="39"/>
      <c r="P153" s="39"/>
      <c r="Q153" s="39"/>
      <c r="R153" s="39"/>
      <c r="S153" s="39"/>
      <c r="T153" s="39"/>
      <c r="U153" s="39"/>
      <c r="V153" s="39"/>
      <c r="W153" s="39"/>
      <c r="X153" s="39"/>
      <c r="Y153" s="39"/>
      <c r="Z153" s="39"/>
      <c r="AA153" s="39"/>
      <c r="AB153" s="39"/>
      <c r="AC153" s="39"/>
      <c r="AD153" s="39"/>
      <c r="AE153" s="39"/>
    </row>
  </sheetData>
  <sheetProtection sheet="1" autoFilter="0" formatColumns="0" formatRows="0" objects="1" scenarios="1" spinCount="100000" saltValue="aIIZs+lmMzffDFf6AnHlbEGjTPCaJ6hCDsB2+Euq2t/Z1SJMeFUTJjw++7QaX184GsIzvJF3ZlxMnAQ184C59A==" hashValue="vz7nj8+vxvFBQxb7UxLzAKQXqZFNYaZ4/67RM9kNiqhlUrTMjDxBg2vnmsdYgk8Lht5H0F0MdzyvtP8VPhPfbg==" algorithmName="SHA-512" password="CC35"/>
  <autoFilter ref="C124:K152"/>
  <mergeCells count="15">
    <mergeCell ref="E7:H7"/>
    <mergeCell ref="E11:H11"/>
    <mergeCell ref="E9:H9"/>
    <mergeCell ref="E13:H13"/>
    <mergeCell ref="E22:H22"/>
    <mergeCell ref="E31:H31"/>
    <mergeCell ref="E85:H85"/>
    <mergeCell ref="E89:H89"/>
    <mergeCell ref="E87:H87"/>
    <mergeCell ref="E91:H91"/>
    <mergeCell ref="E111:H111"/>
    <mergeCell ref="E115:H115"/>
    <mergeCell ref="E113:H113"/>
    <mergeCell ref="E117:H117"/>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1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127</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c r="B8" s="21"/>
      <c r="D8" s="154" t="s">
        <v>389</v>
      </c>
      <c r="L8" s="21"/>
    </row>
    <row r="9" s="1" customFormat="1" ht="16.5" customHeight="1">
      <c r="B9" s="21"/>
      <c r="E9" s="155" t="s">
        <v>1413</v>
      </c>
      <c r="F9" s="1"/>
      <c r="G9" s="1"/>
      <c r="H9" s="1"/>
      <c r="I9" s="148"/>
      <c r="L9" s="21"/>
    </row>
    <row r="10" s="1" customFormat="1" ht="12" customHeight="1">
      <c r="B10" s="21"/>
      <c r="D10" s="154" t="s">
        <v>715</v>
      </c>
      <c r="I10" s="148"/>
      <c r="L10" s="21"/>
    </row>
    <row r="11" s="2" customFormat="1" ht="16.5" customHeight="1">
      <c r="A11" s="39"/>
      <c r="B11" s="45"/>
      <c r="C11" s="39"/>
      <c r="D11" s="39"/>
      <c r="E11" s="171" t="s">
        <v>1414</v>
      </c>
      <c r="F11" s="39"/>
      <c r="G11" s="39"/>
      <c r="H11" s="39"/>
      <c r="I11" s="156"/>
      <c r="J11" s="39"/>
      <c r="K11" s="39"/>
      <c r="L11" s="64"/>
      <c r="S11" s="39"/>
      <c r="T11" s="39"/>
      <c r="U11" s="39"/>
      <c r="V11" s="39"/>
      <c r="W11" s="39"/>
      <c r="X11" s="39"/>
      <c r="Y11" s="39"/>
      <c r="Z11" s="39"/>
      <c r="AA11" s="39"/>
      <c r="AB11" s="39"/>
      <c r="AC11" s="39"/>
      <c r="AD11" s="39"/>
      <c r="AE11" s="39"/>
    </row>
    <row r="12" s="2" customFormat="1" ht="12" customHeight="1">
      <c r="A12" s="39"/>
      <c r="B12" s="45"/>
      <c r="C12" s="39"/>
      <c r="D12" s="154" t="s">
        <v>1415</v>
      </c>
      <c r="E12" s="39"/>
      <c r="F12" s="39"/>
      <c r="G12" s="39"/>
      <c r="H12" s="39"/>
      <c r="I12" s="156"/>
      <c r="J12" s="39"/>
      <c r="K12" s="39"/>
      <c r="L12" s="64"/>
      <c r="S12" s="39"/>
      <c r="T12" s="39"/>
      <c r="U12" s="39"/>
      <c r="V12" s="39"/>
      <c r="W12" s="39"/>
      <c r="X12" s="39"/>
      <c r="Y12" s="39"/>
      <c r="Z12" s="39"/>
      <c r="AA12" s="39"/>
      <c r="AB12" s="39"/>
      <c r="AC12" s="39"/>
      <c r="AD12" s="39"/>
      <c r="AE12" s="39"/>
    </row>
    <row r="13" s="2" customFormat="1" ht="16.5" customHeight="1">
      <c r="A13" s="39"/>
      <c r="B13" s="45"/>
      <c r="C13" s="39"/>
      <c r="D13" s="39"/>
      <c r="E13" s="157" t="s">
        <v>1662</v>
      </c>
      <c r="F13" s="39"/>
      <c r="G13" s="39"/>
      <c r="H13" s="39"/>
      <c r="I13" s="156"/>
      <c r="J13" s="39"/>
      <c r="K13" s="39"/>
      <c r="L13" s="64"/>
      <c r="S13" s="39"/>
      <c r="T13" s="39"/>
      <c r="U13" s="39"/>
      <c r="V13" s="39"/>
      <c r="W13" s="39"/>
      <c r="X13" s="39"/>
      <c r="Y13" s="39"/>
      <c r="Z13" s="39"/>
      <c r="AA13" s="39"/>
      <c r="AB13" s="39"/>
      <c r="AC13" s="39"/>
      <c r="AD13" s="39"/>
      <c r="AE13" s="39"/>
    </row>
    <row r="14" s="2" customFormat="1">
      <c r="A14" s="39"/>
      <c r="B14" s="45"/>
      <c r="C14" s="39"/>
      <c r="D14" s="39"/>
      <c r="E14" s="39"/>
      <c r="F14" s="39"/>
      <c r="G14" s="39"/>
      <c r="H14" s="39"/>
      <c r="I14" s="156"/>
      <c r="J14" s="39"/>
      <c r="K14" s="39"/>
      <c r="L14" s="64"/>
      <c r="S14" s="39"/>
      <c r="T14" s="39"/>
      <c r="U14" s="39"/>
      <c r="V14" s="39"/>
      <c r="W14" s="39"/>
      <c r="X14" s="39"/>
      <c r="Y14" s="39"/>
      <c r="Z14" s="39"/>
      <c r="AA14" s="39"/>
      <c r="AB14" s="39"/>
      <c r="AC14" s="39"/>
      <c r="AD14" s="39"/>
      <c r="AE14" s="39"/>
    </row>
    <row r="15" s="2" customFormat="1" ht="12" customHeight="1">
      <c r="A15" s="39"/>
      <c r="B15" s="45"/>
      <c r="C15" s="39"/>
      <c r="D15" s="154" t="s">
        <v>18</v>
      </c>
      <c r="E15" s="39"/>
      <c r="F15" s="142" t="s">
        <v>1</v>
      </c>
      <c r="G15" s="39"/>
      <c r="H15" s="39"/>
      <c r="I15" s="158" t="s">
        <v>19</v>
      </c>
      <c r="J15" s="142" t="s">
        <v>1</v>
      </c>
      <c r="K15" s="39"/>
      <c r="L15" s="64"/>
      <c r="S15" s="39"/>
      <c r="T15" s="39"/>
      <c r="U15" s="39"/>
      <c r="V15" s="39"/>
      <c r="W15" s="39"/>
      <c r="X15" s="39"/>
      <c r="Y15" s="39"/>
      <c r="Z15" s="39"/>
      <c r="AA15" s="39"/>
      <c r="AB15" s="39"/>
      <c r="AC15" s="39"/>
      <c r="AD15" s="39"/>
      <c r="AE15" s="39"/>
    </row>
    <row r="16" s="2" customFormat="1" ht="12" customHeight="1">
      <c r="A16" s="39"/>
      <c r="B16" s="45"/>
      <c r="C16" s="39"/>
      <c r="D16" s="154" t="s">
        <v>20</v>
      </c>
      <c r="E16" s="39"/>
      <c r="F16" s="142" t="s">
        <v>21</v>
      </c>
      <c r="G16" s="39"/>
      <c r="H16" s="39"/>
      <c r="I16" s="158" t="s">
        <v>22</v>
      </c>
      <c r="J16" s="159" t="str">
        <f>'Rekapitulace stavby'!AN8</f>
        <v>21. 11. 2019</v>
      </c>
      <c r="K16" s="39"/>
      <c r="L16" s="64"/>
      <c r="S16" s="39"/>
      <c r="T16" s="39"/>
      <c r="U16" s="39"/>
      <c r="V16" s="39"/>
      <c r="W16" s="39"/>
      <c r="X16" s="39"/>
      <c r="Y16" s="39"/>
      <c r="Z16" s="39"/>
      <c r="AA16" s="39"/>
      <c r="AB16" s="39"/>
      <c r="AC16" s="39"/>
      <c r="AD16" s="39"/>
      <c r="AE16" s="39"/>
    </row>
    <row r="17" s="2" customFormat="1" ht="10.8" customHeight="1">
      <c r="A17" s="39"/>
      <c r="B17" s="45"/>
      <c r="C17" s="39"/>
      <c r="D17" s="39"/>
      <c r="E17" s="39"/>
      <c r="F17" s="39"/>
      <c r="G17" s="39"/>
      <c r="H17" s="39"/>
      <c r="I17" s="156"/>
      <c r="J17" s="39"/>
      <c r="K17" s="39"/>
      <c r="L17" s="64"/>
      <c r="S17" s="39"/>
      <c r="T17" s="39"/>
      <c r="U17" s="39"/>
      <c r="V17" s="39"/>
      <c r="W17" s="39"/>
      <c r="X17" s="39"/>
      <c r="Y17" s="39"/>
      <c r="Z17" s="39"/>
      <c r="AA17" s="39"/>
      <c r="AB17" s="39"/>
      <c r="AC17" s="39"/>
      <c r="AD17" s="39"/>
      <c r="AE17" s="39"/>
    </row>
    <row r="18" s="2" customFormat="1" ht="12" customHeight="1">
      <c r="A18" s="39"/>
      <c r="B18" s="45"/>
      <c r="C18" s="39"/>
      <c r="D18" s="154" t="s">
        <v>24</v>
      </c>
      <c r="E18" s="39"/>
      <c r="F18" s="39"/>
      <c r="G18" s="39"/>
      <c r="H18" s="39"/>
      <c r="I18" s="158" t="s">
        <v>25</v>
      </c>
      <c r="J18" s="142" t="s">
        <v>26</v>
      </c>
      <c r="K18" s="39"/>
      <c r="L18" s="64"/>
      <c r="S18" s="39"/>
      <c r="T18" s="39"/>
      <c r="U18" s="39"/>
      <c r="V18" s="39"/>
      <c r="W18" s="39"/>
      <c r="X18" s="39"/>
      <c r="Y18" s="39"/>
      <c r="Z18" s="39"/>
      <c r="AA18" s="39"/>
      <c r="AB18" s="39"/>
      <c r="AC18" s="39"/>
      <c r="AD18" s="39"/>
      <c r="AE18" s="39"/>
    </row>
    <row r="19" s="2" customFormat="1" ht="18" customHeight="1">
      <c r="A19" s="39"/>
      <c r="B19" s="45"/>
      <c r="C19" s="39"/>
      <c r="D19" s="39"/>
      <c r="E19" s="142" t="s">
        <v>1</v>
      </c>
      <c r="F19" s="39"/>
      <c r="G19" s="39"/>
      <c r="H19" s="39"/>
      <c r="I19" s="158" t="s">
        <v>28</v>
      </c>
      <c r="J19" s="142" t="s">
        <v>29</v>
      </c>
      <c r="K19" s="39"/>
      <c r="L19" s="64"/>
      <c r="S19" s="39"/>
      <c r="T19" s="39"/>
      <c r="U19" s="39"/>
      <c r="V19" s="39"/>
      <c r="W19" s="39"/>
      <c r="X19" s="39"/>
      <c r="Y19" s="39"/>
      <c r="Z19" s="39"/>
      <c r="AA19" s="39"/>
      <c r="AB19" s="39"/>
      <c r="AC19" s="39"/>
      <c r="AD19" s="39"/>
      <c r="AE19" s="39"/>
    </row>
    <row r="20" s="2" customFormat="1" ht="6.96" customHeight="1">
      <c r="A20" s="39"/>
      <c r="B20" s="45"/>
      <c r="C20" s="39"/>
      <c r="D20" s="39"/>
      <c r="E20" s="39"/>
      <c r="F20" s="39"/>
      <c r="G20" s="39"/>
      <c r="H20" s="39"/>
      <c r="I20" s="156"/>
      <c r="J20" s="39"/>
      <c r="K20" s="39"/>
      <c r="L20" s="64"/>
      <c r="S20" s="39"/>
      <c r="T20" s="39"/>
      <c r="U20" s="39"/>
      <c r="V20" s="39"/>
      <c r="W20" s="39"/>
      <c r="X20" s="39"/>
      <c r="Y20" s="39"/>
      <c r="Z20" s="39"/>
      <c r="AA20" s="39"/>
      <c r="AB20" s="39"/>
      <c r="AC20" s="39"/>
      <c r="AD20" s="39"/>
      <c r="AE20" s="39"/>
    </row>
    <row r="21" s="2" customFormat="1" ht="12" customHeight="1">
      <c r="A21" s="39"/>
      <c r="B21" s="45"/>
      <c r="C21" s="39"/>
      <c r="D21" s="154" t="s">
        <v>30</v>
      </c>
      <c r="E21" s="39"/>
      <c r="F21" s="39"/>
      <c r="G21" s="39"/>
      <c r="H21" s="39"/>
      <c r="I21" s="158" t="s">
        <v>25</v>
      </c>
      <c r="J21" s="34" t="str">
        <f>'Rekapitulace stavby'!AN13</f>
        <v>Vyplň údaj</v>
      </c>
      <c r="K21" s="39"/>
      <c r="L21" s="64"/>
      <c r="S21" s="39"/>
      <c r="T21" s="39"/>
      <c r="U21" s="39"/>
      <c r="V21" s="39"/>
      <c r="W21" s="39"/>
      <c r="X21" s="39"/>
      <c r="Y21" s="39"/>
      <c r="Z21" s="39"/>
      <c r="AA21" s="39"/>
      <c r="AB21" s="39"/>
      <c r="AC21" s="39"/>
      <c r="AD21" s="39"/>
      <c r="AE21" s="39"/>
    </row>
    <row r="22" s="2" customFormat="1" ht="18" customHeight="1">
      <c r="A22" s="39"/>
      <c r="B22" s="45"/>
      <c r="C22" s="39"/>
      <c r="D22" s="39"/>
      <c r="E22" s="34" t="str">
        <f>'Rekapitulace stavby'!E14</f>
        <v>Vyplň údaj</v>
      </c>
      <c r="F22" s="142"/>
      <c r="G22" s="142"/>
      <c r="H22" s="142"/>
      <c r="I22" s="158" t="s">
        <v>28</v>
      </c>
      <c r="J22" s="34" t="str">
        <f>'Rekapitulace stavby'!AN14</f>
        <v>Vyplň údaj</v>
      </c>
      <c r="K22" s="39"/>
      <c r="L22" s="64"/>
      <c r="S22" s="39"/>
      <c r="T22" s="39"/>
      <c r="U22" s="39"/>
      <c r="V22" s="39"/>
      <c r="W22" s="39"/>
      <c r="X22" s="39"/>
      <c r="Y22" s="39"/>
      <c r="Z22" s="39"/>
      <c r="AA22" s="39"/>
      <c r="AB22" s="39"/>
      <c r="AC22" s="39"/>
      <c r="AD22" s="39"/>
      <c r="AE22" s="39"/>
    </row>
    <row r="23" s="2" customFormat="1" ht="6.96" customHeight="1">
      <c r="A23" s="39"/>
      <c r="B23" s="45"/>
      <c r="C23" s="39"/>
      <c r="D23" s="39"/>
      <c r="E23" s="39"/>
      <c r="F23" s="39"/>
      <c r="G23" s="39"/>
      <c r="H23" s="39"/>
      <c r="I23" s="156"/>
      <c r="J23" s="39"/>
      <c r="K23" s="39"/>
      <c r="L23" s="64"/>
      <c r="S23" s="39"/>
      <c r="T23" s="39"/>
      <c r="U23" s="39"/>
      <c r="V23" s="39"/>
      <c r="W23" s="39"/>
      <c r="X23" s="39"/>
      <c r="Y23" s="39"/>
      <c r="Z23" s="39"/>
      <c r="AA23" s="39"/>
      <c r="AB23" s="39"/>
      <c r="AC23" s="39"/>
      <c r="AD23" s="39"/>
      <c r="AE23" s="39"/>
    </row>
    <row r="24" s="2" customFormat="1" ht="12" customHeight="1">
      <c r="A24" s="39"/>
      <c r="B24" s="45"/>
      <c r="C24" s="39"/>
      <c r="D24" s="154" t="s">
        <v>32</v>
      </c>
      <c r="E24" s="39"/>
      <c r="F24" s="39"/>
      <c r="G24" s="39"/>
      <c r="H24" s="39"/>
      <c r="I24" s="158" t="s">
        <v>25</v>
      </c>
      <c r="J24" s="142" t="s">
        <v>1</v>
      </c>
      <c r="K24" s="39"/>
      <c r="L24" s="64"/>
      <c r="S24" s="39"/>
      <c r="T24" s="39"/>
      <c r="U24" s="39"/>
      <c r="V24" s="39"/>
      <c r="W24" s="39"/>
      <c r="X24" s="39"/>
      <c r="Y24" s="39"/>
      <c r="Z24" s="39"/>
      <c r="AA24" s="39"/>
      <c r="AB24" s="39"/>
      <c r="AC24" s="39"/>
      <c r="AD24" s="39"/>
      <c r="AE24" s="39"/>
    </row>
    <row r="25" s="2" customFormat="1" ht="18" customHeight="1">
      <c r="A25" s="39"/>
      <c r="B25" s="45"/>
      <c r="C25" s="39"/>
      <c r="D25" s="39"/>
      <c r="E25" s="142" t="s">
        <v>21</v>
      </c>
      <c r="F25" s="39"/>
      <c r="G25" s="39"/>
      <c r="H25" s="39"/>
      <c r="I25" s="158" t="s">
        <v>28</v>
      </c>
      <c r="J25" s="142" t="s">
        <v>1</v>
      </c>
      <c r="K25" s="39"/>
      <c r="L25" s="64"/>
      <c r="S25" s="39"/>
      <c r="T25" s="39"/>
      <c r="U25" s="39"/>
      <c r="V25" s="39"/>
      <c r="W25" s="39"/>
      <c r="X25" s="39"/>
      <c r="Y25" s="39"/>
      <c r="Z25" s="39"/>
      <c r="AA25" s="39"/>
      <c r="AB25" s="39"/>
      <c r="AC25" s="39"/>
      <c r="AD25" s="39"/>
      <c r="AE25" s="39"/>
    </row>
    <row r="26" s="2" customFormat="1" ht="6.96" customHeight="1">
      <c r="A26" s="39"/>
      <c r="B26" s="45"/>
      <c r="C26" s="39"/>
      <c r="D26" s="39"/>
      <c r="E26" s="39"/>
      <c r="F26" s="39"/>
      <c r="G26" s="39"/>
      <c r="H26" s="39"/>
      <c r="I26" s="156"/>
      <c r="J26" s="39"/>
      <c r="K26" s="39"/>
      <c r="L26" s="64"/>
      <c r="S26" s="39"/>
      <c r="T26" s="39"/>
      <c r="U26" s="39"/>
      <c r="V26" s="39"/>
      <c r="W26" s="39"/>
      <c r="X26" s="39"/>
      <c r="Y26" s="39"/>
      <c r="Z26" s="39"/>
      <c r="AA26" s="39"/>
      <c r="AB26" s="39"/>
      <c r="AC26" s="39"/>
      <c r="AD26" s="39"/>
      <c r="AE26" s="39"/>
    </row>
    <row r="27" s="2" customFormat="1" ht="12" customHeight="1">
      <c r="A27" s="39"/>
      <c r="B27" s="45"/>
      <c r="C27" s="39"/>
      <c r="D27" s="154" t="s">
        <v>34</v>
      </c>
      <c r="E27" s="39"/>
      <c r="F27" s="39"/>
      <c r="G27" s="39"/>
      <c r="H27" s="39"/>
      <c r="I27" s="158" t="s">
        <v>25</v>
      </c>
      <c r="J27" s="142" t="s">
        <v>1</v>
      </c>
      <c r="K27" s="39"/>
      <c r="L27" s="64"/>
      <c r="S27" s="39"/>
      <c r="T27" s="39"/>
      <c r="U27" s="39"/>
      <c r="V27" s="39"/>
      <c r="W27" s="39"/>
      <c r="X27" s="39"/>
      <c r="Y27" s="39"/>
      <c r="Z27" s="39"/>
      <c r="AA27" s="39"/>
      <c r="AB27" s="39"/>
      <c r="AC27" s="39"/>
      <c r="AD27" s="39"/>
      <c r="AE27" s="39"/>
    </row>
    <row r="28" s="2" customFormat="1" ht="18" customHeight="1">
      <c r="A28" s="39"/>
      <c r="B28" s="45"/>
      <c r="C28" s="39"/>
      <c r="D28" s="39"/>
      <c r="E28" s="142" t="s">
        <v>21</v>
      </c>
      <c r="F28" s="39"/>
      <c r="G28" s="39"/>
      <c r="H28" s="39"/>
      <c r="I28" s="158" t="s">
        <v>28</v>
      </c>
      <c r="J28" s="142" t="s">
        <v>1</v>
      </c>
      <c r="K28" s="39"/>
      <c r="L28" s="64"/>
      <c r="S28" s="39"/>
      <c r="T28" s="39"/>
      <c r="U28" s="39"/>
      <c r="V28" s="39"/>
      <c r="W28" s="39"/>
      <c r="X28" s="39"/>
      <c r="Y28" s="39"/>
      <c r="Z28" s="39"/>
      <c r="AA28" s="39"/>
      <c r="AB28" s="39"/>
      <c r="AC28" s="39"/>
      <c r="AD28" s="39"/>
      <c r="AE28" s="39"/>
    </row>
    <row r="29" s="2" customFormat="1" ht="6.96" customHeight="1">
      <c r="A29" s="39"/>
      <c r="B29" s="45"/>
      <c r="C29" s="39"/>
      <c r="D29" s="39"/>
      <c r="E29" s="39"/>
      <c r="F29" s="39"/>
      <c r="G29" s="39"/>
      <c r="H29" s="39"/>
      <c r="I29" s="156"/>
      <c r="J29" s="39"/>
      <c r="K29" s="39"/>
      <c r="L29" s="64"/>
      <c r="S29" s="39"/>
      <c r="T29" s="39"/>
      <c r="U29" s="39"/>
      <c r="V29" s="39"/>
      <c r="W29" s="39"/>
      <c r="X29" s="39"/>
      <c r="Y29" s="39"/>
      <c r="Z29" s="39"/>
      <c r="AA29" s="39"/>
      <c r="AB29" s="39"/>
      <c r="AC29" s="39"/>
      <c r="AD29" s="39"/>
      <c r="AE29" s="39"/>
    </row>
    <row r="30" s="2" customFormat="1" ht="12" customHeight="1">
      <c r="A30" s="39"/>
      <c r="B30" s="45"/>
      <c r="C30" s="39"/>
      <c r="D30" s="154" t="s">
        <v>35</v>
      </c>
      <c r="E30" s="39"/>
      <c r="F30" s="39"/>
      <c r="G30" s="39"/>
      <c r="H30" s="39"/>
      <c r="I30" s="156"/>
      <c r="J30" s="39"/>
      <c r="K30" s="39"/>
      <c r="L30" s="64"/>
      <c r="S30" s="39"/>
      <c r="T30" s="39"/>
      <c r="U30" s="39"/>
      <c r="V30" s="39"/>
      <c r="W30" s="39"/>
      <c r="X30" s="39"/>
      <c r="Y30" s="39"/>
      <c r="Z30" s="39"/>
      <c r="AA30" s="39"/>
      <c r="AB30" s="39"/>
      <c r="AC30" s="39"/>
      <c r="AD30" s="39"/>
      <c r="AE30" s="39"/>
    </row>
    <row r="31" s="8" customFormat="1" ht="16.5" customHeight="1">
      <c r="A31" s="160"/>
      <c r="B31" s="161"/>
      <c r="C31" s="160"/>
      <c r="D31" s="160"/>
      <c r="E31" s="162" t="s">
        <v>1</v>
      </c>
      <c r="F31" s="162"/>
      <c r="G31" s="162"/>
      <c r="H31" s="162"/>
      <c r="I31" s="163"/>
      <c r="J31" s="160"/>
      <c r="K31" s="160"/>
      <c r="L31" s="164"/>
      <c r="S31" s="160"/>
      <c r="T31" s="160"/>
      <c r="U31" s="160"/>
      <c r="V31" s="160"/>
      <c r="W31" s="160"/>
      <c r="X31" s="160"/>
      <c r="Y31" s="160"/>
      <c r="Z31" s="160"/>
      <c r="AA31" s="160"/>
      <c r="AB31" s="160"/>
      <c r="AC31" s="160"/>
      <c r="AD31" s="160"/>
      <c r="AE31" s="160"/>
    </row>
    <row r="32" s="2" customFormat="1" ht="6.96" customHeight="1">
      <c r="A32" s="39"/>
      <c r="B32" s="45"/>
      <c r="C32" s="39"/>
      <c r="D32" s="39"/>
      <c r="E32" s="39"/>
      <c r="F32" s="39"/>
      <c r="G32" s="39"/>
      <c r="H32" s="39"/>
      <c r="I32" s="156"/>
      <c r="J32" s="39"/>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25.44" customHeight="1">
      <c r="A34" s="39"/>
      <c r="B34" s="45"/>
      <c r="C34" s="39"/>
      <c r="D34" s="167" t="s">
        <v>36</v>
      </c>
      <c r="E34" s="39"/>
      <c r="F34" s="39"/>
      <c r="G34" s="39"/>
      <c r="H34" s="39"/>
      <c r="I34" s="156"/>
      <c r="J34" s="168">
        <f>ROUND(J124, 2)</f>
        <v>0</v>
      </c>
      <c r="K34" s="39"/>
      <c r="L34" s="64"/>
      <c r="S34" s="39"/>
      <c r="T34" s="39"/>
      <c r="U34" s="39"/>
      <c r="V34" s="39"/>
      <c r="W34" s="39"/>
      <c r="X34" s="39"/>
      <c r="Y34" s="39"/>
      <c r="Z34" s="39"/>
      <c r="AA34" s="39"/>
      <c r="AB34" s="39"/>
      <c r="AC34" s="39"/>
      <c r="AD34" s="39"/>
      <c r="AE34" s="39"/>
    </row>
    <row r="35" s="2" customFormat="1" ht="6.96" customHeight="1">
      <c r="A35" s="39"/>
      <c r="B35" s="45"/>
      <c r="C35" s="39"/>
      <c r="D35" s="165"/>
      <c r="E35" s="165"/>
      <c r="F35" s="165"/>
      <c r="G35" s="165"/>
      <c r="H35" s="165"/>
      <c r="I35" s="166"/>
      <c r="J35" s="165"/>
      <c r="K35" s="165"/>
      <c r="L35" s="64"/>
      <c r="S35" s="39"/>
      <c r="T35" s="39"/>
      <c r="U35" s="39"/>
      <c r="V35" s="39"/>
      <c r="W35" s="39"/>
      <c r="X35" s="39"/>
      <c r="Y35" s="39"/>
      <c r="Z35" s="39"/>
      <c r="AA35" s="39"/>
      <c r="AB35" s="39"/>
      <c r="AC35" s="39"/>
      <c r="AD35" s="39"/>
      <c r="AE35" s="39"/>
    </row>
    <row r="36" s="2" customFormat="1" ht="14.4" customHeight="1">
      <c r="A36" s="39"/>
      <c r="B36" s="45"/>
      <c r="C36" s="39"/>
      <c r="D36" s="39"/>
      <c r="E36" s="39"/>
      <c r="F36" s="169" t="s">
        <v>38</v>
      </c>
      <c r="G36" s="39"/>
      <c r="H36" s="39"/>
      <c r="I36" s="170" t="s">
        <v>37</v>
      </c>
      <c r="J36" s="169" t="s">
        <v>39</v>
      </c>
      <c r="K36" s="39"/>
      <c r="L36" s="64"/>
      <c r="S36" s="39"/>
      <c r="T36" s="39"/>
      <c r="U36" s="39"/>
      <c r="V36" s="39"/>
      <c r="W36" s="39"/>
      <c r="X36" s="39"/>
      <c r="Y36" s="39"/>
      <c r="Z36" s="39"/>
      <c r="AA36" s="39"/>
      <c r="AB36" s="39"/>
      <c r="AC36" s="39"/>
      <c r="AD36" s="39"/>
      <c r="AE36" s="39"/>
    </row>
    <row r="37" s="2" customFormat="1" ht="14.4" customHeight="1">
      <c r="A37" s="39"/>
      <c r="B37" s="45"/>
      <c r="C37" s="39"/>
      <c r="D37" s="171" t="s">
        <v>40</v>
      </c>
      <c r="E37" s="154" t="s">
        <v>41</v>
      </c>
      <c r="F37" s="172">
        <f>ROUND((SUM(BE124:BE144)),  2)</f>
        <v>0</v>
      </c>
      <c r="G37" s="39"/>
      <c r="H37" s="39"/>
      <c r="I37" s="173">
        <v>0.20999999999999999</v>
      </c>
      <c r="J37" s="172">
        <f>ROUND(((SUM(BE124:BE144))*I37),  2)</f>
        <v>0</v>
      </c>
      <c r="K37" s="39"/>
      <c r="L37" s="64"/>
      <c r="S37" s="39"/>
      <c r="T37" s="39"/>
      <c r="U37" s="39"/>
      <c r="V37" s="39"/>
      <c r="W37" s="39"/>
      <c r="X37" s="39"/>
      <c r="Y37" s="39"/>
      <c r="Z37" s="39"/>
      <c r="AA37" s="39"/>
      <c r="AB37" s="39"/>
      <c r="AC37" s="39"/>
      <c r="AD37" s="39"/>
      <c r="AE37" s="39"/>
    </row>
    <row r="38" s="2" customFormat="1" ht="14.4" customHeight="1">
      <c r="A38" s="39"/>
      <c r="B38" s="45"/>
      <c r="C38" s="39"/>
      <c r="D38" s="39"/>
      <c r="E38" s="154" t="s">
        <v>42</v>
      </c>
      <c r="F38" s="172">
        <f>ROUND((SUM(BF124:BF144)),  2)</f>
        <v>0</v>
      </c>
      <c r="G38" s="39"/>
      <c r="H38" s="39"/>
      <c r="I38" s="173">
        <v>0.14999999999999999</v>
      </c>
      <c r="J38" s="172">
        <f>ROUND(((SUM(BF124:BF144))*I38),  2)</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43</v>
      </c>
      <c r="F39" s="172">
        <f>ROUND((SUM(BG124:BG144)),  2)</f>
        <v>0</v>
      </c>
      <c r="G39" s="39"/>
      <c r="H39" s="39"/>
      <c r="I39" s="173">
        <v>0.20999999999999999</v>
      </c>
      <c r="J39" s="172">
        <f>0</f>
        <v>0</v>
      </c>
      <c r="K39" s="39"/>
      <c r="L39" s="64"/>
      <c r="S39" s="39"/>
      <c r="T39" s="39"/>
      <c r="U39" s="39"/>
      <c r="V39" s="39"/>
      <c r="W39" s="39"/>
      <c r="X39" s="39"/>
      <c r="Y39" s="39"/>
      <c r="Z39" s="39"/>
      <c r="AA39" s="39"/>
      <c r="AB39" s="39"/>
      <c r="AC39" s="39"/>
      <c r="AD39" s="39"/>
      <c r="AE39" s="39"/>
    </row>
    <row r="40" hidden="1" s="2" customFormat="1" ht="14.4" customHeight="1">
      <c r="A40" s="39"/>
      <c r="B40" s="45"/>
      <c r="C40" s="39"/>
      <c r="D40" s="39"/>
      <c r="E40" s="154" t="s">
        <v>44</v>
      </c>
      <c r="F40" s="172">
        <f>ROUND((SUM(BH124:BH144)),  2)</f>
        <v>0</v>
      </c>
      <c r="G40" s="39"/>
      <c r="H40" s="39"/>
      <c r="I40" s="173">
        <v>0.14999999999999999</v>
      </c>
      <c r="J40" s="172">
        <f>0</f>
        <v>0</v>
      </c>
      <c r="K40" s="39"/>
      <c r="L40" s="64"/>
      <c r="S40" s="39"/>
      <c r="T40" s="39"/>
      <c r="U40" s="39"/>
      <c r="V40" s="39"/>
      <c r="W40" s="39"/>
      <c r="X40" s="39"/>
      <c r="Y40" s="39"/>
      <c r="Z40" s="39"/>
      <c r="AA40" s="39"/>
      <c r="AB40" s="39"/>
      <c r="AC40" s="39"/>
      <c r="AD40" s="39"/>
      <c r="AE40" s="39"/>
    </row>
    <row r="41" hidden="1" s="2" customFormat="1" ht="14.4" customHeight="1">
      <c r="A41" s="39"/>
      <c r="B41" s="45"/>
      <c r="C41" s="39"/>
      <c r="D41" s="39"/>
      <c r="E41" s="154" t="s">
        <v>45</v>
      </c>
      <c r="F41" s="172">
        <f>ROUND((SUM(BI124:BI144)),  2)</f>
        <v>0</v>
      </c>
      <c r="G41" s="39"/>
      <c r="H41" s="39"/>
      <c r="I41" s="173">
        <v>0</v>
      </c>
      <c r="J41" s="172">
        <f>0</f>
        <v>0</v>
      </c>
      <c r="K41" s="39"/>
      <c r="L41" s="64"/>
      <c r="S41" s="39"/>
      <c r="T41" s="39"/>
      <c r="U41" s="39"/>
      <c r="V41" s="39"/>
      <c r="W41" s="39"/>
      <c r="X41" s="39"/>
      <c r="Y41" s="39"/>
      <c r="Z41" s="39"/>
      <c r="AA41" s="39"/>
      <c r="AB41" s="39"/>
      <c r="AC41" s="39"/>
      <c r="AD41" s="39"/>
      <c r="AE41" s="39"/>
    </row>
    <row r="42" s="2" customFormat="1" ht="6.96"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2" customFormat="1" ht="25.44" customHeight="1">
      <c r="A43" s="39"/>
      <c r="B43" s="45"/>
      <c r="C43" s="174"/>
      <c r="D43" s="175" t="s">
        <v>46</v>
      </c>
      <c r="E43" s="176"/>
      <c r="F43" s="176"/>
      <c r="G43" s="177" t="s">
        <v>47</v>
      </c>
      <c r="H43" s="178" t="s">
        <v>48</v>
      </c>
      <c r="I43" s="179"/>
      <c r="J43" s="180">
        <f>SUM(J34:J41)</f>
        <v>0</v>
      </c>
      <c r="K43" s="181"/>
      <c r="L43" s="64"/>
      <c r="S43" s="39"/>
      <c r="T43" s="39"/>
      <c r="U43" s="39"/>
      <c r="V43" s="39"/>
      <c r="W43" s="39"/>
      <c r="X43" s="39"/>
      <c r="Y43" s="39"/>
      <c r="Z43" s="39"/>
      <c r="AA43" s="39"/>
      <c r="AB43" s="39"/>
      <c r="AC43" s="39"/>
      <c r="AD43" s="39"/>
      <c r="AE43" s="39"/>
    </row>
    <row r="44" s="2" customFormat="1" ht="14.4" customHeight="1">
      <c r="A44" s="39"/>
      <c r="B44" s="45"/>
      <c r="C44" s="39"/>
      <c r="D44" s="39"/>
      <c r="E44" s="39"/>
      <c r="F44" s="39"/>
      <c r="G44" s="39"/>
      <c r="H44" s="39"/>
      <c r="I44" s="156"/>
      <c r="J44" s="39"/>
      <c r="K44" s="39"/>
      <c r="L44" s="64"/>
      <c r="S44" s="39"/>
      <c r="T44" s="39"/>
      <c r="U44" s="39"/>
      <c r="V44" s="39"/>
      <c r="W44" s="39"/>
      <c r="X44" s="39"/>
      <c r="Y44" s="39"/>
      <c r="Z44" s="39"/>
      <c r="AA44" s="39"/>
      <c r="AB44" s="39"/>
      <c r="AC44" s="39"/>
      <c r="AD44" s="39"/>
      <c r="AE44" s="39"/>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1" customFormat="1" ht="16.5" customHeight="1">
      <c r="B87" s="22"/>
      <c r="C87" s="23"/>
      <c r="D87" s="23"/>
      <c r="E87" s="198" t="s">
        <v>1413</v>
      </c>
      <c r="F87" s="23"/>
      <c r="G87" s="23"/>
      <c r="H87" s="23"/>
      <c r="I87" s="148"/>
      <c r="J87" s="23"/>
      <c r="K87" s="23"/>
      <c r="L87" s="21"/>
    </row>
    <row r="88" hidden="1" s="1" customFormat="1" ht="12" customHeight="1">
      <c r="B88" s="22"/>
      <c r="C88" s="33" t="s">
        <v>715</v>
      </c>
      <c r="D88" s="23"/>
      <c r="E88" s="23"/>
      <c r="F88" s="23"/>
      <c r="G88" s="23"/>
      <c r="H88" s="23"/>
      <c r="I88" s="148"/>
      <c r="J88" s="23"/>
      <c r="K88" s="23"/>
      <c r="L88" s="21"/>
    </row>
    <row r="89" hidden="1" s="2" customFormat="1" ht="16.5" customHeight="1">
      <c r="A89" s="39"/>
      <c r="B89" s="40"/>
      <c r="C89" s="41"/>
      <c r="D89" s="41"/>
      <c r="E89" s="310" t="s">
        <v>1414</v>
      </c>
      <c r="F89" s="41"/>
      <c r="G89" s="41"/>
      <c r="H89" s="41"/>
      <c r="I89" s="156"/>
      <c r="J89" s="41"/>
      <c r="K89" s="41"/>
      <c r="L89" s="64"/>
      <c r="S89" s="39"/>
      <c r="T89" s="39"/>
      <c r="U89" s="39"/>
      <c r="V89" s="39"/>
      <c r="W89" s="39"/>
      <c r="X89" s="39"/>
      <c r="Y89" s="39"/>
      <c r="Z89" s="39"/>
      <c r="AA89" s="39"/>
      <c r="AB89" s="39"/>
      <c r="AC89" s="39"/>
      <c r="AD89" s="39"/>
      <c r="AE89" s="39"/>
    </row>
    <row r="90" hidden="1" s="2" customFormat="1" ht="12" customHeight="1">
      <c r="A90" s="39"/>
      <c r="B90" s="40"/>
      <c r="C90" s="33" t="s">
        <v>1415</v>
      </c>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6.5" customHeight="1">
      <c r="A91" s="39"/>
      <c r="B91" s="40"/>
      <c r="C91" s="41"/>
      <c r="D91" s="41"/>
      <c r="E91" s="77" t="str">
        <f>E13</f>
        <v>SO 05 - Materiál dodávaný objednatelem NEOCEŇOVAT</v>
      </c>
      <c r="F91" s="41"/>
      <c r="G91" s="41"/>
      <c r="H91" s="41"/>
      <c r="I91" s="156"/>
      <c r="J91" s="41"/>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2" customHeight="1">
      <c r="A93" s="39"/>
      <c r="B93" s="40"/>
      <c r="C93" s="33" t="s">
        <v>20</v>
      </c>
      <c r="D93" s="41"/>
      <c r="E93" s="41"/>
      <c r="F93" s="28" t="str">
        <f>F16</f>
        <v xml:space="preserve"> </v>
      </c>
      <c r="G93" s="41"/>
      <c r="H93" s="41"/>
      <c r="I93" s="158" t="s">
        <v>22</v>
      </c>
      <c r="J93" s="80" t="str">
        <f>IF(J16="","",J16)</f>
        <v>21. 11. 2019</v>
      </c>
      <c r="K93" s="41"/>
      <c r="L93" s="64"/>
      <c r="S93" s="39"/>
      <c r="T93" s="39"/>
      <c r="U93" s="39"/>
      <c r="V93" s="39"/>
      <c r="W93" s="39"/>
      <c r="X93" s="39"/>
      <c r="Y93" s="39"/>
      <c r="Z93" s="39"/>
      <c r="AA93" s="39"/>
      <c r="AB93" s="39"/>
      <c r="AC93" s="39"/>
      <c r="AD93" s="39"/>
      <c r="AE93" s="39"/>
    </row>
    <row r="94" hidden="1" s="2" customFormat="1" ht="6.96" customHeight="1">
      <c r="A94" s="39"/>
      <c r="B94" s="40"/>
      <c r="C94" s="41"/>
      <c r="D94" s="41"/>
      <c r="E94" s="41"/>
      <c r="F94" s="41"/>
      <c r="G94" s="41"/>
      <c r="H94" s="41"/>
      <c r="I94" s="156"/>
      <c r="J94" s="41"/>
      <c r="K94" s="41"/>
      <c r="L94" s="64"/>
      <c r="S94" s="39"/>
      <c r="T94" s="39"/>
      <c r="U94" s="39"/>
      <c r="V94" s="39"/>
      <c r="W94" s="39"/>
      <c r="X94" s="39"/>
      <c r="Y94" s="39"/>
      <c r="Z94" s="39"/>
      <c r="AA94" s="39"/>
      <c r="AB94" s="39"/>
      <c r="AC94" s="39"/>
      <c r="AD94" s="39"/>
      <c r="AE94" s="39"/>
    </row>
    <row r="95" hidden="1" s="2" customFormat="1" ht="15.15" customHeight="1">
      <c r="A95" s="39"/>
      <c r="B95" s="40"/>
      <c r="C95" s="33" t="s">
        <v>24</v>
      </c>
      <c r="D95" s="41"/>
      <c r="E95" s="41"/>
      <c r="F95" s="28" t="str">
        <f>E19</f>
        <v/>
      </c>
      <c r="G95" s="41"/>
      <c r="H95" s="41"/>
      <c r="I95" s="158" t="s">
        <v>32</v>
      </c>
      <c r="J95" s="37" t="str">
        <f>E25</f>
        <v xml:space="preserve"> </v>
      </c>
      <c r="K95" s="41"/>
      <c r="L95" s="64"/>
      <c r="S95" s="39"/>
      <c r="T95" s="39"/>
      <c r="U95" s="39"/>
      <c r="V95" s="39"/>
      <c r="W95" s="39"/>
      <c r="X95" s="39"/>
      <c r="Y95" s="39"/>
      <c r="Z95" s="39"/>
      <c r="AA95" s="39"/>
      <c r="AB95" s="39"/>
      <c r="AC95" s="39"/>
      <c r="AD95" s="39"/>
      <c r="AE95" s="39"/>
    </row>
    <row r="96" hidden="1" s="2" customFormat="1" ht="15.15" customHeight="1">
      <c r="A96" s="39"/>
      <c r="B96" s="40"/>
      <c r="C96" s="33" t="s">
        <v>30</v>
      </c>
      <c r="D96" s="41"/>
      <c r="E96" s="41"/>
      <c r="F96" s="28" t="str">
        <f>IF(E22="","",E22)</f>
        <v>Vyplň údaj</v>
      </c>
      <c r="G96" s="41"/>
      <c r="H96" s="41"/>
      <c r="I96" s="158" t="s">
        <v>34</v>
      </c>
      <c r="J96" s="37" t="str">
        <f>E28</f>
        <v xml:space="preserve"> </v>
      </c>
      <c r="K96" s="41"/>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9.28" customHeight="1">
      <c r="A98" s="39"/>
      <c r="B98" s="40"/>
      <c r="C98" s="199" t="s">
        <v>392</v>
      </c>
      <c r="D98" s="200"/>
      <c r="E98" s="200"/>
      <c r="F98" s="200"/>
      <c r="G98" s="200"/>
      <c r="H98" s="200"/>
      <c r="I98" s="201"/>
      <c r="J98" s="202" t="s">
        <v>393</v>
      </c>
      <c r="K98" s="200"/>
      <c r="L98" s="64"/>
      <c r="S98" s="39"/>
      <c r="T98" s="39"/>
      <c r="U98" s="39"/>
      <c r="V98" s="39"/>
      <c r="W98" s="39"/>
      <c r="X98" s="39"/>
      <c r="Y98" s="39"/>
      <c r="Z98" s="39"/>
      <c r="AA98" s="39"/>
      <c r="AB98" s="39"/>
      <c r="AC98" s="39"/>
      <c r="AD98" s="39"/>
      <c r="AE98" s="39"/>
    </row>
    <row r="99" hidden="1" s="2" customFormat="1" ht="10.32" customHeight="1">
      <c r="A99" s="39"/>
      <c r="B99" s="40"/>
      <c r="C99" s="41"/>
      <c r="D99" s="41"/>
      <c r="E99" s="41"/>
      <c r="F99" s="41"/>
      <c r="G99" s="41"/>
      <c r="H99" s="41"/>
      <c r="I99" s="156"/>
      <c r="J99" s="41"/>
      <c r="K99" s="41"/>
      <c r="L99" s="64"/>
      <c r="S99" s="39"/>
      <c r="T99" s="39"/>
      <c r="U99" s="39"/>
      <c r="V99" s="39"/>
      <c r="W99" s="39"/>
      <c r="X99" s="39"/>
      <c r="Y99" s="39"/>
      <c r="Z99" s="39"/>
      <c r="AA99" s="39"/>
      <c r="AB99" s="39"/>
      <c r="AC99" s="39"/>
      <c r="AD99" s="39"/>
      <c r="AE99" s="39"/>
    </row>
    <row r="100" hidden="1" s="2" customFormat="1" ht="22.8" customHeight="1">
      <c r="A100" s="39"/>
      <c r="B100" s="40"/>
      <c r="C100" s="203" t="s">
        <v>394</v>
      </c>
      <c r="D100" s="41"/>
      <c r="E100" s="41"/>
      <c r="F100" s="41"/>
      <c r="G100" s="41"/>
      <c r="H100" s="41"/>
      <c r="I100" s="156"/>
      <c r="J100" s="111">
        <f>J124</f>
        <v>0</v>
      </c>
      <c r="K100" s="41"/>
      <c r="L100" s="64"/>
      <c r="S100" s="39"/>
      <c r="T100" s="39"/>
      <c r="U100" s="39"/>
      <c r="V100" s="39"/>
      <c r="W100" s="39"/>
      <c r="X100" s="39"/>
      <c r="Y100" s="39"/>
      <c r="Z100" s="39"/>
      <c r="AA100" s="39"/>
      <c r="AB100" s="39"/>
      <c r="AC100" s="39"/>
      <c r="AD100" s="39"/>
      <c r="AE100" s="39"/>
      <c r="AU100" s="18" t="s">
        <v>395</v>
      </c>
    </row>
    <row r="101" hidden="1" s="2" customFormat="1" ht="21.84" customHeight="1">
      <c r="A101" s="39"/>
      <c r="B101" s="40"/>
      <c r="C101" s="41"/>
      <c r="D101" s="41"/>
      <c r="E101" s="41"/>
      <c r="F101" s="41"/>
      <c r="G101" s="41"/>
      <c r="H101" s="41"/>
      <c r="I101" s="156"/>
      <c r="J101" s="41"/>
      <c r="K101" s="41"/>
      <c r="L101" s="64"/>
      <c r="S101" s="39"/>
      <c r="T101" s="39"/>
      <c r="U101" s="39"/>
      <c r="V101" s="39"/>
      <c r="W101" s="39"/>
      <c r="X101" s="39"/>
      <c r="Y101" s="39"/>
      <c r="Z101" s="39"/>
      <c r="AA101" s="39"/>
      <c r="AB101" s="39"/>
      <c r="AC101" s="39"/>
      <c r="AD101" s="39"/>
      <c r="AE101" s="39"/>
    </row>
    <row r="102" hidden="1" s="2" customFormat="1" ht="6.96" customHeight="1">
      <c r="A102" s="39"/>
      <c r="B102" s="67"/>
      <c r="C102" s="68"/>
      <c r="D102" s="68"/>
      <c r="E102" s="68"/>
      <c r="F102" s="68"/>
      <c r="G102" s="68"/>
      <c r="H102" s="68"/>
      <c r="I102" s="194"/>
      <c r="J102" s="68"/>
      <c r="K102" s="68"/>
      <c r="L102" s="64"/>
      <c r="S102" s="39"/>
      <c r="T102" s="39"/>
      <c r="U102" s="39"/>
      <c r="V102" s="39"/>
      <c r="W102" s="39"/>
      <c r="X102" s="39"/>
      <c r="Y102" s="39"/>
      <c r="Z102" s="39"/>
      <c r="AA102" s="39"/>
      <c r="AB102" s="39"/>
      <c r="AC102" s="39"/>
      <c r="AD102" s="39"/>
      <c r="AE102" s="39"/>
    </row>
    <row r="103" hidden="1"/>
    <row r="104" hidden="1"/>
    <row r="105" hidden="1"/>
    <row r="106" s="2" customFormat="1" ht="6.96" customHeight="1">
      <c r="A106" s="39"/>
      <c r="B106" s="69"/>
      <c r="C106" s="70"/>
      <c r="D106" s="70"/>
      <c r="E106" s="70"/>
      <c r="F106" s="70"/>
      <c r="G106" s="70"/>
      <c r="H106" s="70"/>
      <c r="I106" s="197"/>
      <c r="J106" s="70"/>
      <c r="K106" s="70"/>
      <c r="L106" s="64"/>
      <c r="S106" s="39"/>
      <c r="T106" s="39"/>
      <c r="U106" s="39"/>
      <c r="V106" s="39"/>
      <c r="W106" s="39"/>
      <c r="X106" s="39"/>
      <c r="Y106" s="39"/>
      <c r="Z106" s="39"/>
      <c r="AA106" s="39"/>
      <c r="AB106" s="39"/>
      <c r="AC106" s="39"/>
      <c r="AD106" s="39"/>
      <c r="AE106" s="39"/>
    </row>
    <row r="107" s="2" customFormat="1" ht="24.96" customHeight="1">
      <c r="A107" s="39"/>
      <c r="B107" s="40"/>
      <c r="C107" s="24" t="s">
        <v>396</v>
      </c>
      <c r="D107" s="41"/>
      <c r="E107" s="41"/>
      <c r="F107" s="41"/>
      <c r="G107" s="41"/>
      <c r="H107" s="41"/>
      <c r="I107" s="156"/>
      <c r="J107" s="41"/>
      <c r="K107" s="41"/>
      <c r="L107" s="64"/>
      <c r="S107" s="39"/>
      <c r="T107" s="39"/>
      <c r="U107" s="39"/>
      <c r="V107" s="39"/>
      <c r="W107" s="39"/>
      <c r="X107" s="39"/>
      <c r="Y107" s="39"/>
      <c r="Z107" s="39"/>
      <c r="AA107" s="39"/>
      <c r="AB107" s="39"/>
      <c r="AC107" s="39"/>
      <c r="AD107" s="39"/>
      <c r="AE107" s="39"/>
    </row>
    <row r="108" s="2" customFormat="1" ht="6.96" customHeight="1">
      <c r="A108" s="39"/>
      <c r="B108" s="40"/>
      <c r="C108" s="41"/>
      <c r="D108" s="41"/>
      <c r="E108" s="41"/>
      <c r="F108" s="41"/>
      <c r="G108" s="41"/>
      <c r="H108" s="41"/>
      <c r="I108" s="156"/>
      <c r="J108" s="41"/>
      <c r="K108" s="41"/>
      <c r="L108" s="64"/>
      <c r="S108" s="39"/>
      <c r="T108" s="39"/>
      <c r="U108" s="39"/>
      <c r="V108" s="39"/>
      <c r="W108" s="39"/>
      <c r="X108" s="39"/>
      <c r="Y108" s="39"/>
      <c r="Z108" s="39"/>
      <c r="AA108" s="39"/>
      <c r="AB108" s="39"/>
      <c r="AC108" s="39"/>
      <c r="AD108" s="39"/>
      <c r="AE108" s="39"/>
    </row>
    <row r="109" s="2" customFormat="1" ht="12" customHeight="1">
      <c r="A109" s="39"/>
      <c r="B109" s="40"/>
      <c r="C109" s="33" t="s">
        <v>16</v>
      </c>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s="2" customFormat="1" ht="23.25" customHeight="1">
      <c r="A110" s="39"/>
      <c r="B110" s="40"/>
      <c r="C110" s="41"/>
      <c r="D110" s="41"/>
      <c r="E110" s="198" t="str">
        <f>E7</f>
        <v>Oprava trati v úseku 1.TK a 2.TK Děčín Prostřední Žleb - Dolní Žleb_OPRAVA č. 2</v>
      </c>
      <c r="F110" s="33"/>
      <c r="G110" s="33"/>
      <c r="H110" s="33"/>
      <c r="I110" s="156"/>
      <c r="J110" s="41"/>
      <c r="K110" s="41"/>
      <c r="L110" s="64"/>
      <c r="S110" s="39"/>
      <c r="T110" s="39"/>
      <c r="U110" s="39"/>
      <c r="V110" s="39"/>
      <c r="W110" s="39"/>
      <c r="X110" s="39"/>
      <c r="Y110" s="39"/>
      <c r="Z110" s="39"/>
      <c r="AA110" s="39"/>
      <c r="AB110" s="39"/>
      <c r="AC110" s="39"/>
      <c r="AD110" s="39"/>
      <c r="AE110" s="39"/>
    </row>
    <row r="111" s="1" customFormat="1" ht="12" customHeight="1">
      <c r="B111" s="22"/>
      <c r="C111" s="33" t="s">
        <v>389</v>
      </c>
      <c r="D111" s="23"/>
      <c r="E111" s="23"/>
      <c r="F111" s="23"/>
      <c r="G111" s="23"/>
      <c r="H111" s="23"/>
      <c r="I111" s="148"/>
      <c r="J111" s="23"/>
      <c r="K111" s="23"/>
      <c r="L111" s="21"/>
    </row>
    <row r="112" s="1" customFormat="1" ht="16.5" customHeight="1">
      <c r="B112" s="22"/>
      <c r="C112" s="23"/>
      <c r="D112" s="23"/>
      <c r="E112" s="198" t="s">
        <v>1413</v>
      </c>
      <c r="F112" s="23"/>
      <c r="G112" s="23"/>
      <c r="H112" s="23"/>
      <c r="I112" s="148"/>
      <c r="J112" s="23"/>
      <c r="K112" s="23"/>
      <c r="L112" s="21"/>
    </row>
    <row r="113" s="1" customFormat="1" ht="12" customHeight="1">
      <c r="B113" s="22"/>
      <c r="C113" s="33" t="s">
        <v>715</v>
      </c>
      <c r="D113" s="23"/>
      <c r="E113" s="23"/>
      <c r="F113" s="23"/>
      <c r="G113" s="23"/>
      <c r="H113" s="23"/>
      <c r="I113" s="148"/>
      <c r="J113" s="23"/>
      <c r="K113" s="23"/>
      <c r="L113" s="21"/>
    </row>
    <row r="114" s="2" customFormat="1" ht="16.5" customHeight="1">
      <c r="A114" s="39"/>
      <c r="B114" s="40"/>
      <c r="C114" s="41"/>
      <c r="D114" s="41"/>
      <c r="E114" s="310" t="s">
        <v>1414</v>
      </c>
      <c r="F114" s="41"/>
      <c r="G114" s="41"/>
      <c r="H114" s="41"/>
      <c r="I114" s="156"/>
      <c r="J114" s="41"/>
      <c r="K114" s="41"/>
      <c r="L114" s="64"/>
      <c r="S114" s="39"/>
      <c r="T114" s="39"/>
      <c r="U114" s="39"/>
      <c r="V114" s="39"/>
      <c r="W114" s="39"/>
      <c r="X114" s="39"/>
      <c r="Y114" s="39"/>
      <c r="Z114" s="39"/>
      <c r="AA114" s="39"/>
      <c r="AB114" s="39"/>
      <c r="AC114" s="39"/>
      <c r="AD114" s="39"/>
      <c r="AE114" s="39"/>
    </row>
    <row r="115" s="2" customFormat="1" ht="12" customHeight="1">
      <c r="A115" s="39"/>
      <c r="B115" s="40"/>
      <c r="C115" s="33" t="s">
        <v>1415</v>
      </c>
      <c r="D115" s="41"/>
      <c r="E115" s="41"/>
      <c r="F115" s="41"/>
      <c r="G115" s="41"/>
      <c r="H115" s="41"/>
      <c r="I115" s="156"/>
      <c r="J115" s="41"/>
      <c r="K115" s="41"/>
      <c r="L115" s="64"/>
      <c r="S115" s="39"/>
      <c r="T115" s="39"/>
      <c r="U115" s="39"/>
      <c r="V115" s="39"/>
      <c r="W115" s="39"/>
      <c r="X115" s="39"/>
      <c r="Y115" s="39"/>
      <c r="Z115" s="39"/>
      <c r="AA115" s="39"/>
      <c r="AB115" s="39"/>
      <c r="AC115" s="39"/>
      <c r="AD115" s="39"/>
      <c r="AE115" s="39"/>
    </row>
    <row r="116" s="2" customFormat="1" ht="16.5" customHeight="1">
      <c r="A116" s="39"/>
      <c r="B116" s="40"/>
      <c r="C116" s="41"/>
      <c r="D116" s="41"/>
      <c r="E116" s="77" t="str">
        <f>E13</f>
        <v>SO 05 - Materiál dodávaný objednatelem NEOCEŇOVAT</v>
      </c>
      <c r="F116" s="41"/>
      <c r="G116" s="41"/>
      <c r="H116" s="41"/>
      <c r="I116" s="156"/>
      <c r="J116" s="41"/>
      <c r="K116" s="41"/>
      <c r="L116" s="64"/>
      <c r="S116" s="39"/>
      <c r="T116" s="39"/>
      <c r="U116" s="39"/>
      <c r="V116" s="39"/>
      <c r="W116" s="39"/>
      <c r="X116" s="39"/>
      <c r="Y116" s="39"/>
      <c r="Z116" s="39"/>
      <c r="AA116" s="39"/>
      <c r="AB116" s="39"/>
      <c r="AC116" s="39"/>
      <c r="AD116" s="39"/>
      <c r="AE116" s="39"/>
    </row>
    <row r="117" s="2" customFormat="1" ht="6.96" customHeight="1">
      <c r="A117" s="39"/>
      <c r="B117" s="40"/>
      <c r="C117" s="41"/>
      <c r="D117" s="41"/>
      <c r="E117" s="41"/>
      <c r="F117" s="41"/>
      <c r="G117" s="41"/>
      <c r="H117" s="41"/>
      <c r="I117" s="156"/>
      <c r="J117" s="41"/>
      <c r="K117" s="41"/>
      <c r="L117" s="64"/>
      <c r="S117" s="39"/>
      <c r="T117" s="39"/>
      <c r="U117" s="39"/>
      <c r="V117" s="39"/>
      <c r="W117" s="39"/>
      <c r="X117" s="39"/>
      <c r="Y117" s="39"/>
      <c r="Z117" s="39"/>
      <c r="AA117" s="39"/>
      <c r="AB117" s="39"/>
      <c r="AC117" s="39"/>
      <c r="AD117" s="39"/>
      <c r="AE117" s="39"/>
    </row>
    <row r="118" s="2" customFormat="1" ht="12" customHeight="1">
      <c r="A118" s="39"/>
      <c r="B118" s="40"/>
      <c r="C118" s="33" t="s">
        <v>20</v>
      </c>
      <c r="D118" s="41"/>
      <c r="E118" s="41"/>
      <c r="F118" s="28" t="str">
        <f>F16</f>
        <v xml:space="preserve"> </v>
      </c>
      <c r="G118" s="41"/>
      <c r="H118" s="41"/>
      <c r="I118" s="158" t="s">
        <v>22</v>
      </c>
      <c r="J118" s="80" t="str">
        <f>IF(J16="","",J16)</f>
        <v>21. 11. 2019</v>
      </c>
      <c r="K118" s="41"/>
      <c r="L118" s="64"/>
      <c r="S118" s="39"/>
      <c r="T118" s="39"/>
      <c r="U118" s="39"/>
      <c r="V118" s="39"/>
      <c r="W118" s="39"/>
      <c r="X118" s="39"/>
      <c r="Y118" s="39"/>
      <c r="Z118" s="39"/>
      <c r="AA118" s="39"/>
      <c r="AB118" s="39"/>
      <c r="AC118" s="39"/>
      <c r="AD118" s="39"/>
      <c r="AE118" s="39"/>
    </row>
    <row r="119" s="2" customFormat="1" ht="6.96" customHeight="1">
      <c r="A119" s="39"/>
      <c r="B119" s="40"/>
      <c r="C119" s="41"/>
      <c r="D119" s="41"/>
      <c r="E119" s="41"/>
      <c r="F119" s="41"/>
      <c r="G119" s="41"/>
      <c r="H119" s="41"/>
      <c r="I119" s="156"/>
      <c r="J119" s="41"/>
      <c r="K119" s="41"/>
      <c r="L119" s="64"/>
      <c r="S119" s="39"/>
      <c r="T119" s="39"/>
      <c r="U119" s="39"/>
      <c r="V119" s="39"/>
      <c r="W119" s="39"/>
      <c r="X119" s="39"/>
      <c r="Y119" s="39"/>
      <c r="Z119" s="39"/>
      <c r="AA119" s="39"/>
      <c r="AB119" s="39"/>
      <c r="AC119" s="39"/>
      <c r="AD119" s="39"/>
      <c r="AE119" s="39"/>
    </row>
    <row r="120" s="2" customFormat="1" ht="15.15" customHeight="1">
      <c r="A120" s="39"/>
      <c r="B120" s="40"/>
      <c r="C120" s="33" t="s">
        <v>24</v>
      </c>
      <c r="D120" s="41"/>
      <c r="E120" s="41"/>
      <c r="F120" s="28" t="str">
        <f>E19</f>
        <v/>
      </c>
      <c r="G120" s="41"/>
      <c r="H120" s="41"/>
      <c r="I120" s="158" t="s">
        <v>32</v>
      </c>
      <c r="J120" s="37" t="str">
        <f>E25</f>
        <v xml:space="preserve"> </v>
      </c>
      <c r="K120" s="41"/>
      <c r="L120" s="64"/>
      <c r="S120" s="39"/>
      <c r="T120" s="39"/>
      <c r="U120" s="39"/>
      <c r="V120" s="39"/>
      <c r="W120" s="39"/>
      <c r="X120" s="39"/>
      <c r="Y120" s="39"/>
      <c r="Z120" s="39"/>
      <c r="AA120" s="39"/>
      <c r="AB120" s="39"/>
      <c r="AC120" s="39"/>
      <c r="AD120" s="39"/>
      <c r="AE120" s="39"/>
    </row>
    <row r="121" s="2" customFormat="1" ht="15.15" customHeight="1">
      <c r="A121" s="39"/>
      <c r="B121" s="40"/>
      <c r="C121" s="33" t="s">
        <v>30</v>
      </c>
      <c r="D121" s="41"/>
      <c r="E121" s="41"/>
      <c r="F121" s="28" t="str">
        <f>IF(E22="","",E22)</f>
        <v>Vyplň údaj</v>
      </c>
      <c r="G121" s="41"/>
      <c r="H121" s="41"/>
      <c r="I121" s="158" t="s">
        <v>34</v>
      </c>
      <c r="J121" s="37" t="str">
        <f>E28</f>
        <v xml:space="preserve"> </v>
      </c>
      <c r="K121" s="41"/>
      <c r="L121" s="64"/>
      <c r="S121" s="39"/>
      <c r="T121" s="39"/>
      <c r="U121" s="39"/>
      <c r="V121" s="39"/>
      <c r="W121" s="39"/>
      <c r="X121" s="39"/>
      <c r="Y121" s="39"/>
      <c r="Z121" s="39"/>
      <c r="AA121" s="39"/>
      <c r="AB121" s="39"/>
      <c r="AC121" s="39"/>
      <c r="AD121" s="39"/>
      <c r="AE121" s="39"/>
    </row>
    <row r="122" s="2" customFormat="1" ht="10.32" customHeight="1">
      <c r="A122" s="39"/>
      <c r="B122" s="40"/>
      <c r="C122" s="41"/>
      <c r="D122" s="41"/>
      <c r="E122" s="41"/>
      <c r="F122" s="41"/>
      <c r="G122" s="41"/>
      <c r="H122" s="41"/>
      <c r="I122" s="156"/>
      <c r="J122" s="41"/>
      <c r="K122" s="41"/>
      <c r="L122" s="64"/>
      <c r="S122" s="39"/>
      <c r="T122" s="39"/>
      <c r="U122" s="39"/>
      <c r="V122" s="39"/>
      <c r="W122" s="39"/>
      <c r="X122" s="39"/>
      <c r="Y122" s="39"/>
      <c r="Z122" s="39"/>
      <c r="AA122" s="39"/>
      <c r="AB122" s="39"/>
      <c r="AC122" s="39"/>
      <c r="AD122" s="39"/>
      <c r="AE122" s="39"/>
    </row>
    <row r="123" s="9" customFormat="1" ht="29.28" customHeight="1">
      <c r="A123" s="204"/>
      <c r="B123" s="205"/>
      <c r="C123" s="206" t="s">
        <v>397</v>
      </c>
      <c r="D123" s="207" t="s">
        <v>61</v>
      </c>
      <c r="E123" s="207" t="s">
        <v>57</v>
      </c>
      <c r="F123" s="207" t="s">
        <v>58</v>
      </c>
      <c r="G123" s="207" t="s">
        <v>398</v>
      </c>
      <c r="H123" s="207" t="s">
        <v>399</v>
      </c>
      <c r="I123" s="208" t="s">
        <v>400</v>
      </c>
      <c r="J123" s="207" t="s">
        <v>393</v>
      </c>
      <c r="K123" s="209" t="s">
        <v>401</v>
      </c>
      <c r="L123" s="210"/>
      <c r="M123" s="101" t="s">
        <v>1</v>
      </c>
      <c r="N123" s="102" t="s">
        <v>40</v>
      </c>
      <c r="O123" s="102" t="s">
        <v>402</v>
      </c>
      <c r="P123" s="102" t="s">
        <v>403</v>
      </c>
      <c r="Q123" s="102" t="s">
        <v>404</v>
      </c>
      <c r="R123" s="102" t="s">
        <v>405</v>
      </c>
      <c r="S123" s="102" t="s">
        <v>406</v>
      </c>
      <c r="T123" s="103" t="s">
        <v>407</v>
      </c>
      <c r="U123" s="204"/>
      <c r="V123" s="204"/>
      <c r="W123" s="204"/>
      <c r="X123" s="204"/>
      <c r="Y123" s="204"/>
      <c r="Z123" s="204"/>
      <c r="AA123" s="204"/>
      <c r="AB123" s="204"/>
      <c r="AC123" s="204"/>
      <c r="AD123" s="204"/>
      <c r="AE123" s="204"/>
    </row>
    <row r="124" s="2" customFormat="1" ht="22.8" customHeight="1">
      <c r="A124" s="39"/>
      <c r="B124" s="40"/>
      <c r="C124" s="108" t="s">
        <v>408</v>
      </c>
      <c r="D124" s="41"/>
      <c r="E124" s="41"/>
      <c r="F124" s="41"/>
      <c r="G124" s="41"/>
      <c r="H124" s="41"/>
      <c r="I124" s="156"/>
      <c r="J124" s="211">
        <f>BK124</f>
        <v>0</v>
      </c>
      <c r="K124" s="41"/>
      <c r="L124" s="45"/>
      <c r="M124" s="104"/>
      <c r="N124" s="212"/>
      <c r="O124" s="105"/>
      <c r="P124" s="213">
        <f>SUM(P125:P144)</f>
        <v>0</v>
      </c>
      <c r="Q124" s="105"/>
      <c r="R124" s="213">
        <f>SUM(R125:R144)</f>
        <v>6872.6833999999999</v>
      </c>
      <c r="S124" s="105"/>
      <c r="T124" s="214">
        <f>SUM(T125:T144)</f>
        <v>0</v>
      </c>
      <c r="U124" s="39"/>
      <c r="V124" s="39"/>
      <c r="W124" s="39"/>
      <c r="X124" s="39"/>
      <c r="Y124" s="39"/>
      <c r="Z124" s="39"/>
      <c r="AA124" s="39"/>
      <c r="AB124" s="39"/>
      <c r="AC124" s="39"/>
      <c r="AD124" s="39"/>
      <c r="AE124" s="39"/>
      <c r="AT124" s="18" t="s">
        <v>75</v>
      </c>
      <c r="AU124" s="18" t="s">
        <v>395</v>
      </c>
      <c r="BK124" s="215">
        <f>SUM(BK125:BK144)</f>
        <v>0</v>
      </c>
    </row>
    <row r="125" s="2" customFormat="1" ht="21.75" customHeight="1">
      <c r="A125" s="39"/>
      <c r="B125" s="40"/>
      <c r="C125" s="216" t="s">
        <v>84</v>
      </c>
      <c r="D125" s="216" t="s">
        <v>409</v>
      </c>
      <c r="E125" s="217" t="s">
        <v>1663</v>
      </c>
      <c r="F125" s="218" t="s">
        <v>1664</v>
      </c>
      <c r="G125" s="219" t="s">
        <v>509</v>
      </c>
      <c r="H125" s="220">
        <v>124</v>
      </c>
      <c r="I125" s="221"/>
      <c r="J125" s="222">
        <f>ROUND(I125*H125,2)</f>
        <v>0</v>
      </c>
      <c r="K125" s="218" t="s">
        <v>665</v>
      </c>
      <c r="L125" s="223"/>
      <c r="M125" s="224" t="s">
        <v>1</v>
      </c>
      <c r="N125" s="225" t="s">
        <v>41</v>
      </c>
      <c r="O125" s="92"/>
      <c r="P125" s="226">
        <f>O125*H125</f>
        <v>0</v>
      </c>
      <c r="Q125" s="226">
        <v>4.5022500000000001</v>
      </c>
      <c r="R125" s="226">
        <f>Q125*H125</f>
        <v>558.279</v>
      </c>
      <c r="S125" s="226">
        <v>0</v>
      </c>
      <c r="T125" s="227">
        <f>S125*H125</f>
        <v>0</v>
      </c>
      <c r="U125" s="39"/>
      <c r="V125" s="39"/>
      <c r="W125" s="39"/>
      <c r="X125" s="39"/>
      <c r="Y125" s="39"/>
      <c r="Z125" s="39"/>
      <c r="AA125" s="39"/>
      <c r="AB125" s="39"/>
      <c r="AC125" s="39"/>
      <c r="AD125" s="39"/>
      <c r="AE125" s="39"/>
      <c r="AR125" s="228" t="s">
        <v>413</v>
      </c>
      <c r="AT125" s="228" t="s">
        <v>409</v>
      </c>
      <c r="AU125" s="228" t="s">
        <v>76</v>
      </c>
      <c r="AY125" s="18" t="s">
        <v>414</v>
      </c>
      <c r="BE125" s="229">
        <f>IF(N125="základní",J125,0)</f>
        <v>0</v>
      </c>
      <c r="BF125" s="229">
        <f>IF(N125="snížená",J125,0)</f>
        <v>0</v>
      </c>
      <c r="BG125" s="229">
        <f>IF(N125="zákl. přenesená",J125,0)</f>
        <v>0</v>
      </c>
      <c r="BH125" s="229">
        <f>IF(N125="sníž. přenesená",J125,0)</f>
        <v>0</v>
      </c>
      <c r="BI125" s="229">
        <f>IF(N125="nulová",J125,0)</f>
        <v>0</v>
      </c>
      <c r="BJ125" s="18" t="s">
        <v>84</v>
      </c>
      <c r="BK125" s="229">
        <f>ROUND(I125*H125,2)</f>
        <v>0</v>
      </c>
      <c r="BL125" s="18" t="s">
        <v>415</v>
      </c>
      <c r="BM125" s="228" t="s">
        <v>1665</v>
      </c>
    </row>
    <row r="126" s="2" customFormat="1">
      <c r="A126" s="39"/>
      <c r="B126" s="40"/>
      <c r="C126" s="41"/>
      <c r="D126" s="230" t="s">
        <v>417</v>
      </c>
      <c r="E126" s="41"/>
      <c r="F126" s="231" t="s">
        <v>1664</v>
      </c>
      <c r="G126" s="41"/>
      <c r="H126" s="41"/>
      <c r="I126" s="156"/>
      <c r="J126" s="41"/>
      <c r="K126" s="41"/>
      <c r="L126" s="45"/>
      <c r="M126" s="232"/>
      <c r="N126" s="233"/>
      <c r="O126" s="92"/>
      <c r="P126" s="92"/>
      <c r="Q126" s="92"/>
      <c r="R126" s="92"/>
      <c r="S126" s="92"/>
      <c r="T126" s="93"/>
      <c r="U126" s="39"/>
      <c r="V126" s="39"/>
      <c r="W126" s="39"/>
      <c r="X126" s="39"/>
      <c r="Y126" s="39"/>
      <c r="Z126" s="39"/>
      <c r="AA126" s="39"/>
      <c r="AB126" s="39"/>
      <c r="AC126" s="39"/>
      <c r="AD126" s="39"/>
      <c r="AE126" s="39"/>
      <c r="AT126" s="18" t="s">
        <v>417</v>
      </c>
      <c r="AU126" s="18" t="s">
        <v>76</v>
      </c>
    </row>
    <row r="127" s="13" customFormat="1">
      <c r="A127" s="13"/>
      <c r="B127" s="277"/>
      <c r="C127" s="278"/>
      <c r="D127" s="230" t="s">
        <v>758</v>
      </c>
      <c r="E127" s="279" t="s">
        <v>1</v>
      </c>
      <c r="F127" s="280" t="s">
        <v>1666</v>
      </c>
      <c r="G127" s="278"/>
      <c r="H127" s="281">
        <v>62</v>
      </c>
      <c r="I127" s="282"/>
      <c r="J127" s="278"/>
      <c r="K127" s="278"/>
      <c r="L127" s="283"/>
      <c r="M127" s="284"/>
      <c r="N127" s="285"/>
      <c r="O127" s="285"/>
      <c r="P127" s="285"/>
      <c r="Q127" s="285"/>
      <c r="R127" s="285"/>
      <c r="S127" s="285"/>
      <c r="T127" s="286"/>
      <c r="U127" s="13"/>
      <c r="V127" s="13"/>
      <c r="W127" s="13"/>
      <c r="X127" s="13"/>
      <c r="Y127" s="13"/>
      <c r="Z127" s="13"/>
      <c r="AA127" s="13"/>
      <c r="AB127" s="13"/>
      <c r="AC127" s="13"/>
      <c r="AD127" s="13"/>
      <c r="AE127" s="13"/>
      <c r="AT127" s="287" t="s">
        <v>758</v>
      </c>
      <c r="AU127" s="287" t="s">
        <v>76</v>
      </c>
      <c r="AV127" s="13" t="s">
        <v>86</v>
      </c>
      <c r="AW127" s="13" t="s">
        <v>33</v>
      </c>
      <c r="AX127" s="13" t="s">
        <v>76</v>
      </c>
      <c r="AY127" s="287" t="s">
        <v>414</v>
      </c>
    </row>
    <row r="128" s="13" customFormat="1">
      <c r="A128" s="13"/>
      <c r="B128" s="277"/>
      <c r="C128" s="278"/>
      <c r="D128" s="230" t="s">
        <v>758</v>
      </c>
      <c r="E128" s="279" t="s">
        <v>1</v>
      </c>
      <c r="F128" s="280" t="s">
        <v>1667</v>
      </c>
      <c r="G128" s="278"/>
      <c r="H128" s="281">
        <v>62</v>
      </c>
      <c r="I128" s="282"/>
      <c r="J128" s="278"/>
      <c r="K128" s="278"/>
      <c r="L128" s="283"/>
      <c r="M128" s="284"/>
      <c r="N128" s="285"/>
      <c r="O128" s="285"/>
      <c r="P128" s="285"/>
      <c r="Q128" s="285"/>
      <c r="R128" s="285"/>
      <c r="S128" s="285"/>
      <c r="T128" s="286"/>
      <c r="U128" s="13"/>
      <c r="V128" s="13"/>
      <c r="W128" s="13"/>
      <c r="X128" s="13"/>
      <c r="Y128" s="13"/>
      <c r="Z128" s="13"/>
      <c r="AA128" s="13"/>
      <c r="AB128" s="13"/>
      <c r="AC128" s="13"/>
      <c r="AD128" s="13"/>
      <c r="AE128" s="13"/>
      <c r="AT128" s="287" t="s">
        <v>758</v>
      </c>
      <c r="AU128" s="287" t="s">
        <v>76</v>
      </c>
      <c r="AV128" s="13" t="s">
        <v>86</v>
      </c>
      <c r="AW128" s="13" t="s">
        <v>33</v>
      </c>
      <c r="AX128" s="13" t="s">
        <v>76</v>
      </c>
      <c r="AY128" s="287" t="s">
        <v>414</v>
      </c>
    </row>
    <row r="129" s="14" customFormat="1">
      <c r="A129" s="14"/>
      <c r="B129" s="288"/>
      <c r="C129" s="289"/>
      <c r="D129" s="230" t="s">
        <v>758</v>
      </c>
      <c r="E129" s="290" t="s">
        <v>1</v>
      </c>
      <c r="F129" s="291" t="s">
        <v>760</v>
      </c>
      <c r="G129" s="289"/>
      <c r="H129" s="292">
        <v>124</v>
      </c>
      <c r="I129" s="293"/>
      <c r="J129" s="289"/>
      <c r="K129" s="289"/>
      <c r="L129" s="294"/>
      <c r="M129" s="295"/>
      <c r="N129" s="296"/>
      <c r="O129" s="296"/>
      <c r="P129" s="296"/>
      <c r="Q129" s="296"/>
      <c r="R129" s="296"/>
      <c r="S129" s="296"/>
      <c r="T129" s="297"/>
      <c r="U129" s="14"/>
      <c r="V129" s="14"/>
      <c r="W129" s="14"/>
      <c r="X129" s="14"/>
      <c r="Y129" s="14"/>
      <c r="Z129" s="14"/>
      <c r="AA129" s="14"/>
      <c r="AB129" s="14"/>
      <c r="AC129" s="14"/>
      <c r="AD129" s="14"/>
      <c r="AE129" s="14"/>
      <c r="AT129" s="298" t="s">
        <v>758</v>
      </c>
      <c r="AU129" s="298" t="s">
        <v>76</v>
      </c>
      <c r="AV129" s="14" t="s">
        <v>415</v>
      </c>
      <c r="AW129" s="14" t="s">
        <v>33</v>
      </c>
      <c r="AX129" s="14" t="s">
        <v>84</v>
      </c>
      <c r="AY129" s="298" t="s">
        <v>414</v>
      </c>
    </row>
    <row r="130" s="2" customFormat="1" ht="21.75" customHeight="1">
      <c r="A130" s="39"/>
      <c r="B130" s="40"/>
      <c r="C130" s="216" t="s">
        <v>86</v>
      </c>
      <c r="D130" s="216" t="s">
        <v>409</v>
      </c>
      <c r="E130" s="217" t="s">
        <v>1668</v>
      </c>
      <c r="F130" s="218" t="s">
        <v>1669</v>
      </c>
      <c r="G130" s="219" t="s">
        <v>509</v>
      </c>
      <c r="H130" s="220">
        <v>94</v>
      </c>
      <c r="I130" s="221"/>
      <c r="J130" s="222">
        <f>ROUND(I130*H130,2)</f>
        <v>0</v>
      </c>
      <c r="K130" s="218" t="s">
        <v>665</v>
      </c>
      <c r="L130" s="223"/>
      <c r="M130" s="224" t="s">
        <v>1</v>
      </c>
      <c r="N130" s="225" t="s">
        <v>41</v>
      </c>
      <c r="O130" s="92"/>
      <c r="P130" s="226">
        <f>O130*H130</f>
        <v>0</v>
      </c>
      <c r="Q130" s="226">
        <v>7.2035999999999998</v>
      </c>
      <c r="R130" s="226">
        <f>Q130*H130</f>
        <v>677.13839999999993</v>
      </c>
      <c r="S130" s="226">
        <v>0</v>
      </c>
      <c r="T130" s="227">
        <f>S130*H130</f>
        <v>0</v>
      </c>
      <c r="U130" s="39"/>
      <c r="V130" s="39"/>
      <c r="W130" s="39"/>
      <c r="X130" s="39"/>
      <c r="Y130" s="39"/>
      <c r="Z130" s="39"/>
      <c r="AA130" s="39"/>
      <c r="AB130" s="39"/>
      <c r="AC130" s="39"/>
      <c r="AD130" s="39"/>
      <c r="AE130" s="39"/>
      <c r="AR130" s="228" t="s">
        <v>413</v>
      </c>
      <c r="AT130" s="228" t="s">
        <v>409</v>
      </c>
      <c r="AU130" s="228" t="s">
        <v>76</v>
      </c>
      <c r="AY130" s="18" t="s">
        <v>414</v>
      </c>
      <c r="BE130" s="229">
        <f>IF(N130="základní",J130,0)</f>
        <v>0</v>
      </c>
      <c r="BF130" s="229">
        <f>IF(N130="snížená",J130,0)</f>
        <v>0</v>
      </c>
      <c r="BG130" s="229">
        <f>IF(N130="zákl. přenesená",J130,0)</f>
        <v>0</v>
      </c>
      <c r="BH130" s="229">
        <f>IF(N130="sníž. přenesená",J130,0)</f>
        <v>0</v>
      </c>
      <c r="BI130" s="229">
        <f>IF(N130="nulová",J130,0)</f>
        <v>0</v>
      </c>
      <c r="BJ130" s="18" t="s">
        <v>84</v>
      </c>
      <c r="BK130" s="229">
        <f>ROUND(I130*H130,2)</f>
        <v>0</v>
      </c>
      <c r="BL130" s="18" t="s">
        <v>415</v>
      </c>
      <c r="BM130" s="228" t="s">
        <v>1670</v>
      </c>
    </row>
    <row r="131" s="2" customFormat="1">
      <c r="A131" s="39"/>
      <c r="B131" s="40"/>
      <c r="C131" s="41"/>
      <c r="D131" s="230" t="s">
        <v>417</v>
      </c>
      <c r="E131" s="41"/>
      <c r="F131" s="231" t="s">
        <v>1669</v>
      </c>
      <c r="G131" s="41"/>
      <c r="H131" s="41"/>
      <c r="I131" s="156"/>
      <c r="J131" s="41"/>
      <c r="K131" s="41"/>
      <c r="L131" s="45"/>
      <c r="M131" s="232"/>
      <c r="N131" s="233"/>
      <c r="O131" s="92"/>
      <c r="P131" s="92"/>
      <c r="Q131" s="92"/>
      <c r="R131" s="92"/>
      <c r="S131" s="92"/>
      <c r="T131" s="93"/>
      <c r="U131" s="39"/>
      <c r="V131" s="39"/>
      <c r="W131" s="39"/>
      <c r="X131" s="39"/>
      <c r="Y131" s="39"/>
      <c r="Z131" s="39"/>
      <c r="AA131" s="39"/>
      <c r="AB131" s="39"/>
      <c r="AC131" s="39"/>
      <c r="AD131" s="39"/>
      <c r="AE131" s="39"/>
      <c r="AT131" s="18" t="s">
        <v>417</v>
      </c>
      <c r="AU131" s="18" t="s">
        <v>76</v>
      </c>
    </row>
    <row r="132" s="13" customFormat="1">
      <c r="A132" s="13"/>
      <c r="B132" s="277"/>
      <c r="C132" s="278"/>
      <c r="D132" s="230" t="s">
        <v>758</v>
      </c>
      <c r="E132" s="279" t="s">
        <v>1</v>
      </c>
      <c r="F132" s="280" t="s">
        <v>1671</v>
      </c>
      <c r="G132" s="278"/>
      <c r="H132" s="281">
        <v>48</v>
      </c>
      <c r="I132" s="282"/>
      <c r="J132" s="278"/>
      <c r="K132" s="278"/>
      <c r="L132" s="283"/>
      <c r="M132" s="284"/>
      <c r="N132" s="285"/>
      <c r="O132" s="285"/>
      <c r="P132" s="285"/>
      <c r="Q132" s="285"/>
      <c r="R132" s="285"/>
      <c r="S132" s="285"/>
      <c r="T132" s="286"/>
      <c r="U132" s="13"/>
      <c r="V132" s="13"/>
      <c r="W132" s="13"/>
      <c r="X132" s="13"/>
      <c r="Y132" s="13"/>
      <c r="Z132" s="13"/>
      <c r="AA132" s="13"/>
      <c r="AB132" s="13"/>
      <c r="AC132" s="13"/>
      <c r="AD132" s="13"/>
      <c r="AE132" s="13"/>
      <c r="AT132" s="287" t="s">
        <v>758</v>
      </c>
      <c r="AU132" s="287" t="s">
        <v>76</v>
      </c>
      <c r="AV132" s="13" t="s">
        <v>86</v>
      </c>
      <c r="AW132" s="13" t="s">
        <v>33</v>
      </c>
      <c r="AX132" s="13" t="s">
        <v>76</v>
      </c>
      <c r="AY132" s="287" t="s">
        <v>414</v>
      </c>
    </row>
    <row r="133" s="13" customFormat="1">
      <c r="A133" s="13"/>
      <c r="B133" s="277"/>
      <c r="C133" s="278"/>
      <c r="D133" s="230" t="s">
        <v>758</v>
      </c>
      <c r="E133" s="279" t="s">
        <v>1</v>
      </c>
      <c r="F133" s="280" t="s">
        <v>1672</v>
      </c>
      <c r="G133" s="278"/>
      <c r="H133" s="281">
        <v>46</v>
      </c>
      <c r="I133" s="282"/>
      <c r="J133" s="278"/>
      <c r="K133" s="278"/>
      <c r="L133" s="283"/>
      <c r="M133" s="284"/>
      <c r="N133" s="285"/>
      <c r="O133" s="285"/>
      <c r="P133" s="285"/>
      <c r="Q133" s="285"/>
      <c r="R133" s="285"/>
      <c r="S133" s="285"/>
      <c r="T133" s="286"/>
      <c r="U133" s="13"/>
      <c r="V133" s="13"/>
      <c r="W133" s="13"/>
      <c r="X133" s="13"/>
      <c r="Y133" s="13"/>
      <c r="Z133" s="13"/>
      <c r="AA133" s="13"/>
      <c r="AB133" s="13"/>
      <c r="AC133" s="13"/>
      <c r="AD133" s="13"/>
      <c r="AE133" s="13"/>
      <c r="AT133" s="287" t="s">
        <v>758</v>
      </c>
      <c r="AU133" s="287" t="s">
        <v>76</v>
      </c>
      <c r="AV133" s="13" t="s">
        <v>86</v>
      </c>
      <c r="AW133" s="13" t="s">
        <v>33</v>
      </c>
      <c r="AX133" s="13" t="s">
        <v>76</v>
      </c>
      <c r="AY133" s="287" t="s">
        <v>414</v>
      </c>
    </row>
    <row r="134" s="14" customFormat="1">
      <c r="A134" s="14"/>
      <c r="B134" s="288"/>
      <c r="C134" s="289"/>
      <c r="D134" s="230" t="s">
        <v>758</v>
      </c>
      <c r="E134" s="290" t="s">
        <v>1</v>
      </c>
      <c r="F134" s="291" t="s">
        <v>760</v>
      </c>
      <c r="G134" s="289"/>
      <c r="H134" s="292">
        <v>94</v>
      </c>
      <c r="I134" s="293"/>
      <c r="J134" s="289"/>
      <c r="K134" s="289"/>
      <c r="L134" s="294"/>
      <c r="M134" s="295"/>
      <c r="N134" s="296"/>
      <c r="O134" s="296"/>
      <c r="P134" s="296"/>
      <c r="Q134" s="296"/>
      <c r="R134" s="296"/>
      <c r="S134" s="296"/>
      <c r="T134" s="297"/>
      <c r="U134" s="14"/>
      <c r="V134" s="14"/>
      <c r="W134" s="14"/>
      <c r="X134" s="14"/>
      <c r="Y134" s="14"/>
      <c r="Z134" s="14"/>
      <c r="AA134" s="14"/>
      <c r="AB134" s="14"/>
      <c r="AC134" s="14"/>
      <c r="AD134" s="14"/>
      <c r="AE134" s="14"/>
      <c r="AT134" s="298" t="s">
        <v>758</v>
      </c>
      <c r="AU134" s="298" t="s">
        <v>76</v>
      </c>
      <c r="AV134" s="14" t="s">
        <v>415</v>
      </c>
      <c r="AW134" s="14" t="s">
        <v>33</v>
      </c>
      <c r="AX134" s="14" t="s">
        <v>84</v>
      </c>
      <c r="AY134" s="298" t="s">
        <v>414</v>
      </c>
    </row>
    <row r="135" s="2" customFormat="1" ht="21.75" customHeight="1">
      <c r="A135" s="39"/>
      <c r="B135" s="40"/>
      <c r="C135" s="216" t="s">
        <v>114</v>
      </c>
      <c r="D135" s="216" t="s">
        <v>409</v>
      </c>
      <c r="E135" s="217" t="s">
        <v>1673</v>
      </c>
      <c r="F135" s="218" t="s">
        <v>1674</v>
      </c>
      <c r="G135" s="219" t="s">
        <v>509</v>
      </c>
      <c r="H135" s="220">
        <v>8</v>
      </c>
      <c r="I135" s="221"/>
      <c r="J135" s="222">
        <f>ROUND(I135*H135,2)</f>
        <v>0</v>
      </c>
      <c r="K135" s="218" t="s">
        <v>665</v>
      </c>
      <c r="L135" s="223"/>
      <c r="M135" s="224" t="s">
        <v>1</v>
      </c>
      <c r="N135" s="225" t="s">
        <v>41</v>
      </c>
      <c r="O135" s="92"/>
      <c r="P135" s="226">
        <f>O135*H135</f>
        <v>0</v>
      </c>
      <c r="Q135" s="226">
        <v>1.50075</v>
      </c>
      <c r="R135" s="226">
        <f>Q135*H135</f>
        <v>12.006</v>
      </c>
      <c r="S135" s="226">
        <v>0</v>
      </c>
      <c r="T135" s="227">
        <f>S135*H135</f>
        <v>0</v>
      </c>
      <c r="U135" s="39"/>
      <c r="V135" s="39"/>
      <c r="W135" s="39"/>
      <c r="X135" s="39"/>
      <c r="Y135" s="39"/>
      <c r="Z135" s="39"/>
      <c r="AA135" s="39"/>
      <c r="AB135" s="39"/>
      <c r="AC135" s="39"/>
      <c r="AD135" s="39"/>
      <c r="AE135" s="39"/>
      <c r="AR135" s="228" t="s">
        <v>413</v>
      </c>
      <c r="AT135" s="228" t="s">
        <v>409</v>
      </c>
      <c r="AU135" s="228" t="s">
        <v>76</v>
      </c>
      <c r="AY135" s="18" t="s">
        <v>414</v>
      </c>
      <c r="BE135" s="229">
        <f>IF(N135="základní",J135,0)</f>
        <v>0</v>
      </c>
      <c r="BF135" s="229">
        <f>IF(N135="snížená",J135,0)</f>
        <v>0</v>
      </c>
      <c r="BG135" s="229">
        <f>IF(N135="zákl. přenesená",J135,0)</f>
        <v>0</v>
      </c>
      <c r="BH135" s="229">
        <f>IF(N135="sníž. přenesená",J135,0)</f>
        <v>0</v>
      </c>
      <c r="BI135" s="229">
        <f>IF(N135="nulová",J135,0)</f>
        <v>0</v>
      </c>
      <c r="BJ135" s="18" t="s">
        <v>84</v>
      </c>
      <c r="BK135" s="229">
        <f>ROUND(I135*H135,2)</f>
        <v>0</v>
      </c>
      <c r="BL135" s="18" t="s">
        <v>415</v>
      </c>
      <c r="BM135" s="228" t="s">
        <v>1675</v>
      </c>
    </row>
    <row r="136" s="2" customFormat="1">
      <c r="A136" s="39"/>
      <c r="B136" s="40"/>
      <c r="C136" s="41"/>
      <c r="D136" s="230" t="s">
        <v>417</v>
      </c>
      <c r="E136" s="41"/>
      <c r="F136" s="231" t="s">
        <v>1674</v>
      </c>
      <c r="G136" s="41"/>
      <c r="H136" s="41"/>
      <c r="I136" s="156"/>
      <c r="J136" s="41"/>
      <c r="K136" s="41"/>
      <c r="L136" s="45"/>
      <c r="M136" s="232"/>
      <c r="N136" s="233"/>
      <c r="O136" s="92"/>
      <c r="P136" s="92"/>
      <c r="Q136" s="92"/>
      <c r="R136" s="92"/>
      <c r="S136" s="92"/>
      <c r="T136" s="93"/>
      <c r="U136" s="39"/>
      <c r="V136" s="39"/>
      <c r="W136" s="39"/>
      <c r="X136" s="39"/>
      <c r="Y136" s="39"/>
      <c r="Z136" s="39"/>
      <c r="AA136" s="39"/>
      <c r="AB136" s="39"/>
      <c r="AC136" s="39"/>
      <c r="AD136" s="39"/>
      <c r="AE136" s="39"/>
      <c r="AT136" s="18" t="s">
        <v>417</v>
      </c>
      <c r="AU136" s="18" t="s">
        <v>76</v>
      </c>
    </row>
    <row r="137" s="13" customFormat="1">
      <c r="A137" s="13"/>
      <c r="B137" s="277"/>
      <c r="C137" s="278"/>
      <c r="D137" s="230" t="s">
        <v>758</v>
      </c>
      <c r="E137" s="279" t="s">
        <v>1</v>
      </c>
      <c r="F137" s="280" t="s">
        <v>1676</v>
      </c>
      <c r="G137" s="278"/>
      <c r="H137" s="281">
        <v>4</v>
      </c>
      <c r="I137" s="282"/>
      <c r="J137" s="278"/>
      <c r="K137" s="278"/>
      <c r="L137" s="283"/>
      <c r="M137" s="284"/>
      <c r="N137" s="285"/>
      <c r="O137" s="285"/>
      <c r="P137" s="285"/>
      <c r="Q137" s="285"/>
      <c r="R137" s="285"/>
      <c r="S137" s="285"/>
      <c r="T137" s="286"/>
      <c r="U137" s="13"/>
      <c r="V137" s="13"/>
      <c r="W137" s="13"/>
      <c r="X137" s="13"/>
      <c r="Y137" s="13"/>
      <c r="Z137" s="13"/>
      <c r="AA137" s="13"/>
      <c r="AB137" s="13"/>
      <c r="AC137" s="13"/>
      <c r="AD137" s="13"/>
      <c r="AE137" s="13"/>
      <c r="AT137" s="287" t="s">
        <v>758</v>
      </c>
      <c r="AU137" s="287" t="s">
        <v>76</v>
      </c>
      <c r="AV137" s="13" t="s">
        <v>86</v>
      </c>
      <c r="AW137" s="13" t="s">
        <v>33</v>
      </c>
      <c r="AX137" s="13" t="s">
        <v>76</v>
      </c>
      <c r="AY137" s="287" t="s">
        <v>414</v>
      </c>
    </row>
    <row r="138" s="13" customFormat="1">
      <c r="A138" s="13"/>
      <c r="B138" s="277"/>
      <c r="C138" s="278"/>
      <c r="D138" s="230" t="s">
        <v>758</v>
      </c>
      <c r="E138" s="279" t="s">
        <v>1</v>
      </c>
      <c r="F138" s="280" t="s">
        <v>1677</v>
      </c>
      <c r="G138" s="278"/>
      <c r="H138" s="281">
        <v>4</v>
      </c>
      <c r="I138" s="282"/>
      <c r="J138" s="278"/>
      <c r="K138" s="278"/>
      <c r="L138" s="283"/>
      <c r="M138" s="284"/>
      <c r="N138" s="285"/>
      <c r="O138" s="285"/>
      <c r="P138" s="285"/>
      <c r="Q138" s="285"/>
      <c r="R138" s="285"/>
      <c r="S138" s="285"/>
      <c r="T138" s="286"/>
      <c r="U138" s="13"/>
      <c r="V138" s="13"/>
      <c r="W138" s="13"/>
      <c r="X138" s="13"/>
      <c r="Y138" s="13"/>
      <c r="Z138" s="13"/>
      <c r="AA138" s="13"/>
      <c r="AB138" s="13"/>
      <c r="AC138" s="13"/>
      <c r="AD138" s="13"/>
      <c r="AE138" s="13"/>
      <c r="AT138" s="287" t="s">
        <v>758</v>
      </c>
      <c r="AU138" s="287" t="s">
        <v>76</v>
      </c>
      <c r="AV138" s="13" t="s">
        <v>86</v>
      </c>
      <c r="AW138" s="13" t="s">
        <v>33</v>
      </c>
      <c r="AX138" s="13" t="s">
        <v>76</v>
      </c>
      <c r="AY138" s="287" t="s">
        <v>414</v>
      </c>
    </row>
    <row r="139" s="14" customFormat="1">
      <c r="A139" s="14"/>
      <c r="B139" s="288"/>
      <c r="C139" s="289"/>
      <c r="D139" s="230" t="s">
        <v>758</v>
      </c>
      <c r="E139" s="290" t="s">
        <v>1</v>
      </c>
      <c r="F139" s="291" t="s">
        <v>760</v>
      </c>
      <c r="G139" s="289"/>
      <c r="H139" s="292">
        <v>8</v>
      </c>
      <c r="I139" s="293"/>
      <c r="J139" s="289"/>
      <c r="K139" s="289"/>
      <c r="L139" s="294"/>
      <c r="M139" s="295"/>
      <c r="N139" s="296"/>
      <c r="O139" s="296"/>
      <c r="P139" s="296"/>
      <c r="Q139" s="296"/>
      <c r="R139" s="296"/>
      <c r="S139" s="296"/>
      <c r="T139" s="297"/>
      <c r="U139" s="14"/>
      <c r="V139" s="14"/>
      <c r="W139" s="14"/>
      <c r="X139" s="14"/>
      <c r="Y139" s="14"/>
      <c r="Z139" s="14"/>
      <c r="AA139" s="14"/>
      <c r="AB139" s="14"/>
      <c r="AC139" s="14"/>
      <c r="AD139" s="14"/>
      <c r="AE139" s="14"/>
      <c r="AT139" s="298" t="s">
        <v>758</v>
      </c>
      <c r="AU139" s="298" t="s">
        <v>76</v>
      </c>
      <c r="AV139" s="14" t="s">
        <v>415</v>
      </c>
      <c r="AW139" s="14" t="s">
        <v>33</v>
      </c>
      <c r="AX139" s="14" t="s">
        <v>84</v>
      </c>
      <c r="AY139" s="298" t="s">
        <v>414</v>
      </c>
    </row>
    <row r="140" s="2" customFormat="1" ht="21.75" customHeight="1">
      <c r="A140" s="39"/>
      <c r="B140" s="40"/>
      <c r="C140" s="216" t="s">
        <v>415</v>
      </c>
      <c r="D140" s="216" t="s">
        <v>409</v>
      </c>
      <c r="E140" s="217" t="s">
        <v>1678</v>
      </c>
      <c r="F140" s="218" t="s">
        <v>1679</v>
      </c>
      <c r="G140" s="219" t="s">
        <v>509</v>
      </c>
      <c r="H140" s="220">
        <v>17200</v>
      </c>
      <c r="I140" s="221"/>
      <c r="J140" s="222">
        <f>ROUND(I140*H140,2)</f>
        <v>0</v>
      </c>
      <c r="K140" s="218" t="s">
        <v>665</v>
      </c>
      <c r="L140" s="223"/>
      <c r="M140" s="224" t="s">
        <v>1</v>
      </c>
      <c r="N140" s="225" t="s">
        <v>41</v>
      </c>
      <c r="O140" s="92"/>
      <c r="P140" s="226">
        <f>O140*H140</f>
        <v>0</v>
      </c>
      <c r="Q140" s="226">
        <v>0.32705000000000001</v>
      </c>
      <c r="R140" s="226">
        <f>Q140*H140</f>
        <v>5625.2600000000002</v>
      </c>
      <c r="S140" s="226">
        <v>0</v>
      </c>
      <c r="T140" s="227">
        <f>S140*H140</f>
        <v>0</v>
      </c>
      <c r="U140" s="39"/>
      <c r="V140" s="39"/>
      <c r="W140" s="39"/>
      <c r="X140" s="39"/>
      <c r="Y140" s="39"/>
      <c r="Z140" s="39"/>
      <c r="AA140" s="39"/>
      <c r="AB140" s="39"/>
      <c r="AC140" s="39"/>
      <c r="AD140" s="39"/>
      <c r="AE140" s="39"/>
      <c r="AR140" s="228" t="s">
        <v>413</v>
      </c>
      <c r="AT140" s="228" t="s">
        <v>409</v>
      </c>
      <c r="AU140" s="228" t="s">
        <v>76</v>
      </c>
      <c r="AY140" s="18" t="s">
        <v>414</v>
      </c>
      <c r="BE140" s="229">
        <f>IF(N140="základní",J140,0)</f>
        <v>0</v>
      </c>
      <c r="BF140" s="229">
        <f>IF(N140="snížená",J140,0)</f>
        <v>0</v>
      </c>
      <c r="BG140" s="229">
        <f>IF(N140="zákl. přenesená",J140,0)</f>
        <v>0</v>
      </c>
      <c r="BH140" s="229">
        <f>IF(N140="sníž. přenesená",J140,0)</f>
        <v>0</v>
      </c>
      <c r="BI140" s="229">
        <f>IF(N140="nulová",J140,0)</f>
        <v>0</v>
      </c>
      <c r="BJ140" s="18" t="s">
        <v>84</v>
      </c>
      <c r="BK140" s="229">
        <f>ROUND(I140*H140,2)</f>
        <v>0</v>
      </c>
      <c r="BL140" s="18" t="s">
        <v>415</v>
      </c>
      <c r="BM140" s="228" t="s">
        <v>1680</v>
      </c>
    </row>
    <row r="141" s="2" customFormat="1">
      <c r="A141" s="39"/>
      <c r="B141" s="40"/>
      <c r="C141" s="41"/>
      <c r="D141" s="230" t="s">
        <v>417</v>
      </c>
      <c r="E141" s="41"/>
      <c r="F141" s="231" t="s">
        <v>1679</v>
      </c>
      <c r="G141" s="41"/>
      <c r="H141" s="41"/>
      <c r="I141" s="156"/>
      <c r="J141" s="41"/>
      <c r="K141" s="41"/>
      <c r="L141" s="45"/>
      <c r="M141" s="232"/>
      <c r="N141" s="233"/>
      <c r="O141" s="92"/>
      <c r="P141" s="92"/>
      <c r="Q141" s="92"/>
      <c r="R141" s="92"/>
      <c r="S141" s="92"/>
      <c r="T141" s="93"/>
      <c r="U141" s="39"/>
      <c r="V141" s="39"/>
      <c r="W141" s="39"/>
      <c r="X141" s="39"/>
      <c r="Y141" s="39"/>
      <c r="Z141" s="39"/>
      <c r="AA141" s="39"/>
      <c r="AB141" s="39"/>
      <c r="AC141" s="39"/>
      <c r="AD141" s="39"/>
      <c r="AE141" s="39"/>
      <c r="AT141" s="18" t="s">
        <v>417</v>
      </c>
      <c r="AU141" s="18" t="s">
        <v>76</v>
      </c>
    </row>
    <row r="142" s="13" customFormat="1">
      <c r="A142" s="13"/>
      <c r="B142" s="277"/>
      <c r="C142" s="278"/>
      <c r="D142" s="230" t="s">
        <v>758</v>
      </c>
      <c r="E142" s="279" t="s">
        <v>1</v>
      </c>
      <c r="F142" s="280" t="s">
        <v>1681</v>
      </c>
      <c r="G142" s="278"/>
      <c r="H142" s="281">
        <v>8700</v>
      </c>
      <c r="I142" s="282"/>
      <c r="J142" s="278"/>
      <c r="K142" s="278"/>
      <c r="L142" s="283"/>
      <c r="M142" s="284"/>
      <c r="N142" s="285"/>
      <c r="O142" s="285"/>
      <c r="P142" s="285"/>
      <c r="Q142" s="285"/>
      <c r="R142" s="285"/>
      <c r="S142" s="285"/>
      <c r="T142" s="286"/>
      <c r="U142" s="13"/>
      <c r="V142" s="13"/>
      <c r="W142" s="13"/>
      <c r="X142" s="13"/>
      <c r="Y142" s="13"/>
      <c r="Z142" s="13"/>
      <c r="AA142" s="13"/>
      <c r="AB142" s="13"/>
      <c r="AC142" s="13"/>
      <c r="AD142" s="13"/>
      <c r="AE142" s="13"/>
      <c r="AT142" s="287" t="s">
        <v>758</v>
      </c>
      <c r="AU142" s="287" t="s">
        <v>76</v>
      </c>
      <c r="AV142" s="13" t="s">
        <v>86</v>
      </c>
      <c r="AW142" s="13" t="s">
        <v>33</v>
      </c>
      <c r="AX142" s="13" t="s">
        <v>76</v>
      </c>
      <c r="AY142" s="287" t="s">
        <v>414</v>
      </c>
    </row>
    <row r="143" s="13" customFormat="1">
      <c r="A143" s="13"/>
      <c r="B143" s="277"/>
      <c r="C143" s="278"/>
      <c r="D143" s="230" t="s">
        <v>758</v>
      </c>
      <c r="E143" s="279" t="s">
        <v>1</v>
      </c>
      <c r="F143" s="280" t="s">
        <v>1682</v>
      </c>
      <c r="G143" s="278"/>
      <c r="H143" s="281">
        <v>8500</v>
      </c>
      <c r="I143" s="282"/>
      <c r="J143" s="278"/>
      <c r="K143" s="278"/>
      <c r="L143" s="283"/>
      <c r="M143" s="284"/>
      <c r="N143" s="285"/>
      <c r="O143" s="285"/>
      <c r="P143" s="285"/>
      <c r="Q143" s="285"/>
      <c r="R143" s="285"/>
      <c r="S143" s="285"/>
      <c r="T143" s="286"/>
      <c r="U143" s="13"/>
      <c r="V143" s="13"/>
      <c r="W143" s="13"/>
      <c r="X143" s="13"/>
      <c r="Y143" s="13"/>
      <c r="Z143" s="13"/>
      <c r="AA143" s="13"/>
      <c r="AB143" s="13"/>
      <c r="AC143" s="13"/>
      <c r="AD143" s="13"/>
      <c r="AE143" s="13"/>
      <c r="AT143" s="287" t="s">
        <v>758</v>
      </c>
      <c r="AU143" s="287" t="s">
        <v>76</v>
      </c>
      <c r="AV143" s="13" t="s">
        <v>86</v>
      </c>
      <c r="AW143" s="13" t="s">
        <v>33</v>
      </c>
      <c r="AX143" s="13" t="s">
        <v>76</v>
      </c>
      <c r="AY143" s="287" t="s">
        <v>414</v>
      </c>
    </row>
    <row r="144" s="14" customFormat="1">
      <c r="A144" s="14"/>
      <c r="B144" s="288"/>
      <c r="C144" s="289"/>
      <c r="D144" s="230" t="s">
        <v>758</v>
      </c>
      <c r="E144" s="290" t="s">
        <v>1</v>
      </c>
      <c r="F144" s="291" t="s">
        <v>760</v>
      </c>
      <c r="G144" s="289"/>
      <c r="H144" s="292">
        <v>17200</v>
      </c>
      <c r="I144" s="293"/>
      <c r="J144" s="289"/>
      <c r="K144" s="289"/>
      <c r="L144" s="294"/>
      <c r="M144" s="314"/>
      <c r="N144" s="315"/>
      <c r="O144" s="315"/>
      <c r="P144" s="315"/>
      <c r="Q144" s="315"/>
      <c r="R144" s="315"/>
      <c r="S144" s="315"/>
      <c r="T144" s="316"/>
      <c r="U144" s="14"/>
      <c r="V144" s="14"/>
      <c r="W144" s="14"/>
      <c r="X144" s="14"/>
      <c r="Y144" s="14"/>
      <c r="Z144" s="14"/>
      <c r="AA144" s="14"/>
      <c r="AB144" s="14"/>
      <c r="AC144" s="14"/>
      <c r="AD144" s="14"/>
      <c r="AE144" s="14"/>
      <c r="AT144" s="298" t="s">
        <v>758</v>
      </c>
      <c r="AU144" s="298" t="s">
        <v>76</v>
      </c>
      <c r="AV144" s="14" t="s">
        <v>415</v>
      </c>
      <c r="AW144" s="14" t="s">
        <v>33</v>
      </c>
      <c r="AX144" s="14" t="s">
        <v>84</v>
      </c>
      <c r="AY144" s="298" t="s">
        <v>414</v>
      </c>
    </row>
    <row r="145" s="2" customFormat="1" ht="6.96" customHeight="1">
      <c r="A145" s="39"/>
      <c r="B145" s="67"/>
      <c r="C145" s="68"/>
      <c r="D145" s="68"/>
      <c r="E145" s="68"/>
      <c r="F145" s="68"/>
      <c r="G145" s="68"/>
      <c r="H145" s="68"/>
      <c r="I145" s="194"/>
      <c r="J145" s="68"/>
      <c r="K145" s="68"/>
      <c r="L145" s="45"/>
      <c r="M145" s="39"/>
      <c r="O145" s="39"/>
      <c r="P145" s="39"/>
      <c r="Q145" s="39"/>
      <c r="R145" s="39"/>
      <c r="S145" s="39"/>
      <c r="T145" s="39"/>
      <c r="U145" s="39"/>
      <c r="V145" s="39"/>
      <c r="W145" s="39"/>
      <c r="X145" s="39"/>
      <c r="Y145" s="39"/>
      <c r="Z145" s="39"/>
      <c r="AA145" s="39"/>
      <c r="AB145" s="39"/>
      <c r="AC145" s="39"/>
      <c r="AD145" s="39"/>
      <c r="AE145" s="39"/>
    </row>
  </sheetData>
  <sheetProtection sheet="1" autoFilter="0" formatColumns="0" formatRows="0" objects="1" scenarios="1" spinCount="100000" saltValue="9K4bHSZSMAGGM/hL0sASKmjuk08H4+f+k0bLdtJ4tZA0yqYK6hpxTvkCDWqxKOVdARPFnFDsvsKRyIVq71CgDQ==" hashValue="tgaOwm/cBwo4jH/TtJb6h/6Y3Gl3JMJ1CvVyHhHwztYZyXqrbbkjQgg4Mzcf3bBt2DNcKqUAoc6PICRUJOcUGA==" algorithmName="SHA-512" password="CC35"/>
  <autoFilter ref="C123:K144"/>
  <mergeCells count="15">
    <mergeCell ref="E7:H7"/>
    <mergeCell ref="E11:H11"/>
    <mergeCell ref="E9:H9"/>
    <mergeCell ref="E13:H13"/>
    <mergeCell ref="E22:H22"/>
    <mergeCell ref="E31:H31"/>
    <mergeCell ref="E85:H85"/>
    <mergeCell ref="E89:H89"/>
    <mergeCell ref="E87:H87"/>
    <mergeCell ref="E91:H91"/>
    <mergeCell ref="E110:H110"/>
    <mergeCell ref="E114:H114"/>
    <mergeCell ref="E112:H112"/>
    <mergeCell ref="E116:H116"/>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14.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129</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1413</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1683</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ROUND(J121,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ROUND((SUM(BE121:BE137)),  2)</f>
        <v>0</v>
      </c>
      <c r="G35" s="39"/>
      <c r="H35" s="39"/>
      <c r="I35" s="173">
        <v>0.20999999999999999</v>
      </c>
      <c r="J35" s="172">
        <f>ROUND(((SUM(BE121:BE137))*I35),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ROUND((SUM(BF121:BF137)),  2)</f>
        <v>0</v>
      </c>
      <c r="G36" s="39"/>
      <c r="H36" s="39"/>
      <c r="I36" s="173">
        <v>0.14999999999999999</v>
      </c>
      <c r="J36" s="172">
        <f>ROUND(((SUM(BF121:BF137))*I36),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ROUND((SUM(BG121:BG137)),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ROUND((SUM(BH121:BH137)),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ROUND((SUM(BI121:BI137)),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1413</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2 - VRN</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J121</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746</v>
      </c>
      <c r="E99" s="250"/>
      <c r="F99" s="250"/>
      <c r="G99" s="250"/>
      <c r="H99" s="250"/>
      <c r="I99" s="251"/>
      <c r="J99" s="252">
        <f>J122</f>
        <v>0</v>
      </c>
      <c r="K99" s="248"/>
      <c r="L99" s="253"/>
      <c r="S99" s="10"/>
      <c r="T99" s="10"/>
      <c r="U99" s="10"/>
      <c r="V99" s="10"/>
      <c r="W99" s="10"/>
      <c r="X99" s="10"/>
      <c r="Y99" s="10"/>
      <c r="Z99" s="10"/>
      <c r="AA99" s="10"/>
      <c r="AB99" s="10"/>
      <c r="AC99" s="10"/>
      <c r="AD99" s="10"/>
      <c r="AE99" s="10"/>
    </row>
    <row r="100" hidden="1" s="2" customFormat="1" ht="21.84" customHeight="1">
      <c r="A100" s="39"/>
      <c r="B100" s="40"/>
      <c r="C100" s="41"/>
      <c r="D100" s="41"/>
      <c r="E100" s="41"/>
      <c r="F100" s="41"/>
      <c r="G100" s="41"/>
      <c r="H100" s="41"/>
      <c r="I100" s="156"/>
      <c r="J100" s="41"/>
      <c r="K100" s="41"/>
      <c r="L100" s="64"/>
      <c r="S100" s="39"/>
      <c r="T100" s="39"/>
      <c r="U100" s="39"/>
      <c r="V100" s="39"/>
      <c r="W100" s="39"/>
      <c r="X100" s="39"/>
      <c r="Y100" s="39"/>
      <c r="Z100" s="39"/>
      <c r="AA100" s="39"/>
      <c r="AB100" s="39"/>
      <c r="AC100" s="39"/>
      <c r="AD100" s="39"/>
      <c r="AE100" s="39"/>
    </row>
    <row r="101" hidden="1" s="2" customFormat="1" ht="6.96" customHeight="1">
      <c r="A101" s="39"/>
      <c r="B101" s="67"/>
      <c r="C101" s="68"/>
      <c r="D101" s="68"/>
      <c r="E101" s="68"/>
      <c r="F101" s="68"/>
      <c r="G101" s="68"/>
      <c r="H101" s="68"/>
      <c r="I101" s="194"/>
      <c r="J101" s="68"/>
      <c r="K101" s="68"/>
      <c r="L101" s="64"/>
      <c r="S101" s="39"/>
      <c r="T101" s="39"/>
      <c r="U101" s="39"/>
      <c r="V101" s="39"/>
      <c r="W101" s="39"/>
      <c r="X101" s="39"/>
      <c r="Y101" s="39"/>
      <c r="Z101" s="39"/>
      <c r="AA101" s="39"/>
      <c r="AB101" s="39"/>
      <c r="AC101" s="39"/>
      <c r="AD101" s="39"/>
      <c r="AE101" s="39"/>
    </row>
    <row r="102" hidden="1"/>
    <row r="103" hidden="1"/>
    <row r="104" hidden="1"/>
    <row r="105" s="2" customFormat="1" ht="6.96" customHeight="1">
      <c r="A105" s="39"/>
      <c r="B105" s="69"/>
      <c r="C105" s="70"/>
      <c r="D105" s="70"/>
      <c r="E105" s="70"/>
      <c r="F105" s="70"/>
      <c r="G105" s="70"/>
      <c r="H105" s="70"/>
      <c r="I105" s="197"/>
      <c r="J105" s="70"/>
      <c r="K105" s="70"/>
      <c r="L105" s="64"/>
      <c r="S105" s="39"/>
      <c r="T105" s="39"/>
      <c r="U105" s="39"/>
      <c r="V105" s="39"/>
      <c r="W105" s="39"/>
      <c r="X105" s="39"/>
      <c r="Y105" s="39"/>
      <c r="Z105" s="39"/>
      <c r="AA105" s="39"/>
      <c r="AB105" s="39"/>
      <c r="AC105" s="39"/>
      <c r="AD105" s="39"/>
      <c r="AE105" s="39"/>
    </row>
    <row r="106" s="2" customFormat="1" ht="24.96" customHeight="1">
      <c r="A106" s="39"/>
      <c r="B106" s="40"/>
      <c r="C106" s="24" t="s">
        <v>396</v>
      </c>
      <c r="D106" s="41"/>
      <c r="E106" s="41"/>
      <c r="F106" s="41"/>
      <c r="G106" s="41"/>
      <c r="H106" s="41"/>
      <c r="I106" s="156"/>
      <c r="J106" s="41"/>
      <c r="K106" s="41"/>
      <c r="L106" s="64"/>
      <c r="S106" s="39"/>
      <c r="T106" s="39"/>
      <c r="U106" s="39"/>
      <c r="V106" s="39"/>
      <c r="W106" s="39"/>
      <c r="X106" s="39"/>
      <c r="Y106" s="39"/>
      <c r="Z106" s="39"/>
      <c r="AA106" s="39"/>
      <c r="AB106" s="39"/>
      <c r="AC106" s="39"/>
      <c r="AD106" s="39"/>
      <c r="AE106" s="39"/>
    </row>
    <row r="107" s="2" customFormat="1" ht="6.96" customHeight="1">
      <c r="A107" s="39"/>
      <c r="B107" s="40"/>
      <c r="C107" s="41"/>
      <c r="D107" s="41"/>
      <c r="E107" s="41"/>
      <c r="F107" s="41"/>
      <c r="G107" s="41"/>
      <c r="H107" s="41"/>
      <c r="I107" s="156"/>
      <c r="J107" s="41"/>
      <c r="K107" s="41"/>
      <c r="L107" s="64"/>
      <c r="S107" s="39"/>
      <c r="T107" s="39"/>
      <c r="U107" s="39"/>
      <c r="V107" s="39"/>
      <c r="W107" s="39"/>
      <c r="X107" s="39"/>
      <c r="Y107" s="39"/>
      <c r="Z107" s="39"/>
      <c r="AA107" s="39"/>
      <c r="AB107" s="39"/>
      <c r="AC107" s="39"/>
      <c r="AD107" s="39"/>
      <c r="AE107" s="39"/>
    </row>
    <row r="108" s="2" customFormat="1" ht="12" customHeight="1">
      <c r="A108" s="39"/>
      <c r="B108" s="40"/>
      <c r="C108" s="33" t="s">
        <v>16</v>
      </c>
      <c r="D108" s="41"/>
      <c r="E108" s="41"/>
      <c r="F108" s="41"/>
      <c r="G108" s="41"/>
      <c r="H108" s="41"/>
      <c r="I108" s="156"/>
      <c r="J108" s="41"/>
      <c r="K108" s="41"/>
      <c r="L108" s="64"/>
      <c r="S108" s="39"/>
      <c r="T108" s="39"/>
      <c r="U108" s="39"/>
      <c r="V108" s="39"/>
      <c r="W108" s="39"/>
      <c r="X108" s="39"/>
      <c r="Y108" s="39"/>
      <c r="Z108" s="39"/>
      <c r="AA108" s="39"/>
      <c r="AB108" s="39"/>
      <c r="AC108" s="39"/>
      <c r="AD108" s="39"/>
      <c r="AE108" s="39"/>
    </row>
    <row r="109" s="2" customFormat="1" ht="23.25" customHeight="1">
      <c r="A109" s="39"/>
      <c r="B109" s="40"/>
      <c r="C109" s="41"/>
      <c r="D109" s="41"/>
      <c r="E109" s="198" t="str">
        <f>E7</f>
        <v>Oprava trati v úseku 1.TK a 2.TK Děčín Prostřední Žleb - Dolní Žleb_OPRAVA č. 2</v>
      </c>
      <c r="F109" s="33"/>
      <c r="G109" s="33"/>
      <c r="H109" s="33"/>
      <c r="I109" s="156"/>
      <c r="J109" s="41"/>
      <c r="K109" s="41"/>
      <c r="L109" s="64"/>
      <c r="S109" s="39"/>
      <c r="T109" s="39"/>
      <c r="U109" s="39"/>
      <c r="V109" s="39"/>
      <c r="W109" s="39"/>
      <c r="X109" s="39"/>
      <c r="Y109" s="39"/>
      <c r="Z109" s="39"/>
      <c r="AA109" s="39"/>
      <c r="AB109" s="39"/>
      <c r="AC109" s="39"/>
      <c r="AD109" s="39"/>
      <c r="AE109" s="39"/>
    </row>
    <row r="110" s="1" customFormat="1" ht="12" customHeight="1">
      <c r="B110" s="22"/>
      <c r="C110" s="33" t="s">
        <v>389</v>
      </c>
      <c r="D110" s="23"/>
      <c r="E110" s="23"/>
      <c r="F110" s="23"/>
      <c r="G110" s="23"/>
      <c r="H110" s="23"/>
      <c r="I110" s="148"/>
      <c r="J110" s="23"/>
      <c r="K110" s="23"/>
      <c r="L110" s="21"/>
    </row>
    <row r="111" s="2" customFormat="1" ht="16.5" customHeight="1">
      <c r="A111" s="39"/>
      <c r="B111" s="40"/>
      <c r="C111" s="41"/>
      <c r="D111" s="41"/>
      <c r="E111" s="198" t="s">
        <v>1413</v>
      </c>
      <c r="F111" s="41"/>
      <c r="G111" s="41"/>
      <c r="H111" s="41"/>
      <c r="I111" s="156"/>
      <c r="J111" s="41"/>
      <c r="K111" s="41"/>
      <c r="L111" s="64"/>
      <c r="S111" s="39"/>
      <c r="T111" s="39"/>
      <c r="U111" s="39"/>
      <c r="V111" s="39"/>
      <c r="W111" s="39"/>
      <c r="X111" s="39"/>
      <c r="Y111" s="39"/>
      <c r="Z111" s="39"/>
      <c r="AA111" s="39"/>
      <c r="AB111" s="39"/>
      <c r="AC111" s="39"/>
      <c r="AD111" s="39"/>
      <c r="AE111" s="39"/>
    </row>
    <row r="112" s="2" customFormat="1" ht="12" customHeight="1">
      <c r="A112" s="39"/>
      <c r="B112" s="40"/>
      <c r="C112" s="33" t="s">
        <v>715</v>
      </c>
      <c r="D112" s="41"/>
      <c r="E112" s="41"/>
      <c r="F112" s="41"/>
      <c r="G112" s="41"/>
      <c r="H112" s="41"/>
      <c r="I112" s="156"/>
      <c r="J112" s="41"/>
      <c r="K112" s="41"/>
      <c r="L112" s="64"/>
      <c r="S112" s="39"/>
      <c r="T112" s="39"/>
      <c r="U112" s="39"/>
      <c r="V112" s="39"/>
      <c r="W112" s="39"/>
      <c r="X112" s="39"/>
      <c r="Y112" s="39"/>
      <c r="Z112" s="39"/>
      <c r="AA112" s="39"/>
      <c r="AB112" s="39"/>
      <c r="AC112" s="39"/>
      <c r="AD112" s="39"/>
      <c r="AE112" s="39"/>
    </row>
    <row r="113" s="2" customFormat="1" ht="16.5" customHeight="1">
      <c r="A113" s="39"/>
      <c r="B113" s="40"/>
      <c r="C113" s="41"/>
      <c r="D113" s="41"/>
      <c r="E113" s="77" t="str">
        <f>E11</f>
        <v>2 - VRN</v>
      </c>
      <c r="F113" s="41"/>
      <c r="G113" s="41"/>
      <c r="H113" s="41"/>
      <c r="I113" s="156"/>
      <c r="J113" s="41"/>
      <c r="K113" s="41"/>
      <c r="L113" s="64"/>
      <c r="S113" s="39"/>
      <c r="T113" s="39"/>
      <c r="U113" s="39"/>
      <c r="V113" s="39"/>
      <c r="W113" s="39"/>
      <c r="X113" s="39"/>
      <c r="Y113" s="39"/>
      <c r="Z113" s="39"/>
      <c r="AA113" s="39"/>
      <c r="AB113" s="39"/>
      <c r="AC113" s="39"/>
      <c r="AD113" s="39"/>
      <c r="AE113" s="39"/>
    </row>
    <row r="114" s="2" customFormat="1" ht="6.96" customHeight="1">
      <c r="A114" s="39"/>
      <c r="B114" s="40"/>
      <c r="C114" s="41"/>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2" customFormat="1" ht="12" customHeight="1">
      <c r="A115" s="39"/>
      <c r="B115" s="40"/>
      <c r="C115" s="33" t="s">
        <v>20</v>
      </c>
      <c r="D115" s="41"/>
      <c r="E115" s="41"/>
      <c r="F115" s="28" t="str">
        <f>F14</f>
        <v xml:space="preserve"> </v>
      </c>
      <c r="G115" s="41"/>
      <c r="H115" s="41"/>
      <c r="I115" s="158" t="s">
        <v>22</v>
      </c>
      <c r="J115" s="80" t="str">
        <f>IF(J14="","",J14)</f>
        <v>21. 11. 2019</v>
      </c>
      <c r="K115" s="41"/>
      <c r="L115" s="64"/>
      <c r="S115" s="39"/>
      <c r="T115" s="39"/>
      <c r="U115" s="39"/>
      <c r="V115" s="39"/>
      <c r="W115" s="39"/>
      <c r="X115" s="39"/>
      <c r="Y115" s="39"/>
      <c r="Z115" s="39"/>
      <c r="AA115" s="39"/>
      <c r="AB115" s="39"/>
      <c r="AC115" s="39"/>
      <c r="AD115" s="39"/>
      <c r="AE115" s="39"/>
    </row>
    <row r="116" s="2" customFormat="1" ht="6.96" customHeight="1">
      <c r="A116" s="39"/>
      <c r="B116" s="40"/>
      <c r="C116" s="41"/>
      <c r="D116" s="41"/>
      <c r="E116" s="41"/>
      <c r="F116" s="41"/>
      <c r="G116" s="41"/>
      <c r="H116" s="41"/>
      <c r="I116" s="156"/>
      <c r="J116" s="41"/>
      <c r="K116" s="41"/>
      <c r="L116" s="64"/>
      <c r="S116" s="39"/>
      <c r="T116" s="39"/>
      <c r="U116" s="39"/>
      <c r="V116" s="39"/>
      <c r="W116" s="39"/>
      <c r="X116" s="39"/>
      <c r="Y116" s="39"/>
      <c r="Z116" s="39"/>
      <c r="AA116" s="39"/>
      <c r="AB116" s="39"/>
      <c r="AC116" s="39"/>
      <c r="AD116" s="39"/>
      <c r="AE116" s="39"/>
    </row>
    <row r="117" s="2" customFormat="1" ht="15.15" customHeight="1">
      <c r="A117" s="39"/>
      <c r="B117" s="40"/>
      <c r="C117" s="33" t="s">
        <v>24</v>
      </c>
      <c r="D117" s="41"/>
      <c r="E117" s="41"/>
      <c r="F117" s="28" t="str">
        <f>E17</f>
        <v/>
      </c>
      <c r="G117" s="41"/>
      <c r="H117" s="41"/>
      <c r="I117" s="158" t="s">
        <v>32</v>
      </c>
      <c r="J117" s="37" t="str">
        <f>E23</f>
        <v xml:space="preserve"> </v>
      </c>
      <c r="K117" s="41"/>
      <c r="L117" s="64"/>
      <c r="S117" s="39"/>
      <c r="T117" s="39"/>
      <c r="U117" s="39"/>
      <c r="V117" s="39"/>
      <c r="W117" s="39"/>
      <c r="X117" s="39"/>
      <c r="Y117" s="39"/>
      <c r="Z117" s="39"/>
      <c r="AA117" s="39"/>
      <c r="AB117" s="39"/>
      <c r="AC117" s="39"/>
      <c r="AD117" s="39"/>
      <c r="AE117" s="39"/>
    </row>
    <row r="118" s="2" customFormat="1" ht="15.15" customHeight="1">
      <c r="A118" s="39"/>
      <c r="B118" s="40"/>
      <c r="C118" s="33" t="s">
        <v>30</v>
      </c>
      <c r="D118" s="41"/>
      <c r="E118" s="41"/>
      <c r="F118" s="28" t="str">
        <f>IF(E20="","",E20)</f>
        <v>Vyplň údaj</v>
      </c>
      <c r="G118" s="41"/>
      <c r="H118" s="41"/>
      <c r="I118" s="158" t="s">
        <v>34</v>
      </c>
      <c r="J118" s="37" t="str">
        <f>E26</f>
        <v xml:space="preserve"> </v>
      </c>
      <c r="K118" s="41"/>
      <c r="L118" s="64"/>
      <c r="S118" s="39"/>
      <c r="T118" s="39"/>
      <c r="U118" s="39"/>
      <c r="V118" s="39"/>
      <c r="W118" s="39"/>
      <c r="X118" s="39"/>
      <c r="Y118" s="39"/>
      <c r="Z118" s="39"/>
      <c r="AA118" s="39"/>
      <c r="AB118" s="39"/>
      <c r="AC118" s="39"/>
      <c r="AD118" s="39"/>
      <c r="AE118" s="39"/>
    </row>
    <row r="119" s="2" customFormat="1" ht="10.32" customHeight="1">
      <c r="A119" s="39"/>
      <c r="B119" s="40"/>
      <c r="C119" s="41"/>
      <c r="D119" s="41"/>
      <c r="E119" s="41"/>
      <c r="F119" s="41"/>
      <c r="G119" s="41"/>
      <c r="H119" s="41"/>
      <c r="I119" s="156"/>
      <c r="J119" s="41"/>
      <c r="K119" s="41"/>
      <c r="L119" s="64"/>
      <c r="S119" s="39"/>
      <c r="T119" s="39"/>
      <c r="U119" s="39"/>
      <c r="V119" s="39"/>
      <c r="W119" s="39"/>
      <c r="X119" s="39"/>
      <c r="Y119" s="39"/>
      <c r="Z119" s="39"/>
      <c r="AA119" s="39"/>
      <c r="AB119" s="39"/>
      <c r="AC119" s="39"/>
      <c r="AD119" s="39"/>
      <c r="AE119" s="39"/>
    </row>
    <row r="120" s="9" customFormat="1" ht="29.28" customHeight="1">
      <c r="A120" s="204"/>
      <c r="B120" s="205"/>
      <c r="C120" s="206" t="s">
        <v>397</v>
      </c>
      <c r="D120" s="207" t="s">
        <v>61</v>
      </c>
      <c r="E120" s="207" t="s">
        <v>57</v>
      </c>
      <c r="F120" s="207" t="s">
        <v>58</v>
      </c>
      <c r="G120" s="207" t="s">
        <v>398</v>
      </c>
      <c r="H120" s="207" t="s">
        <v>399</v>
      </c>
      <c r="I120" s="208" t="s">
        <v>400</v>
      </c>
      <c r="J120" s="207" t="s">
        <v>393</v>
      </c>
      <c r="K120" s="209" t="s">
        <v>401</v>
      </c>
      <c r="L120" s="210"/>
      <c r="M120" s="101" t="s">
        <v>1</v>
      </c>
      <c r="N120" s="102" t="s">
        <v>40</v>
      </c>
      <c r="O120" s="102" t="s">
        <v>402</v>
      </c>
      <c r="P120" s="102" t="s">
        <v>403</v>
      </c>
      <c r="Q120" s="102" t="s">
        <v>404</v>
      </c>
      <c r="R120" s="102" t="s">
        <v>405</v>
      </c>
      <c r="S120" s="102" t="s">
        <v>406</v>
      </c>
      <c r="T120" s="103" t="s">
        <v>407</v>
      </c>
      <c r="U120" s="204"/>
      <c r="V120" s="204"/>
      <c r="W120" s="204"/>
      <c r="X120" s="204"/>
      <c r="Y120" s="204"/>
      <c r="Z120" s="204"/>
      <c r="AA120" s="204"/>
      <c r="AB120" s="204"/>
      <c r="AC120" s="204"/>
      <c r="AD120" s="204"/>
      <c r="AE120" s="204"/>
    </row>
    <row r="121" s="2" customFormat="1" ht="22.8" customHeight="1">
      <c r="A121" s="39"/>
      <c r="B121" s="40"/>
      <c r="C121" s="108" t="s">
        <v>408</v>
      </c>
      <c r="D121" s="41"/>
      <c r="E121" s="41"/>
      <c r="F121" s="41"/>
      <c r="G121" s="41"/>
      <c r="H121" s="41"/>
      <c r="I121" s="156"/>
      <c r="J121" s="211">
        <f>BK121</f>
        <v>0</v>
      </c>
      <c r="K121" s="41"/>
      <c r="L121" s="45"/>
      <c r="M121" s="104"/>
      <c r="N121" s="212"/>
      <c r="O121" s="105"/>
      <c r="P121" s="213">
        <f>P122</f>
        <v>0</v>
      </c>
      <c r="Q121" s="105"/>
      <c r="R121" s="213">
        <f>R122</f>
        <v>0</v>
      </c>
      <c r="S121" s="105"/>
      <c r="T121" s="214">
        <f>T122</f>
        <v>0</v>
      </c>
      <c r="U121" s="39"/>
      <c r="V121" s="39"/>
      <c r="W121" s="39"/>
      <c r="X121" s="39"/>
      <c r="Y121" s="39"/>
      <c r="Z121" s="39"/>
      <c r="AA121" s="39"/>
      <c r="AB121" s="39"/>
      <c r="AC121" s="39"/>
      <c r="AD121" s="39"/>
      <c r="AE121" s="39"/>
      <c r="AT121" s="18" t="s">
        <v>75</v>
      </c>
      <c r="AU121" s="18" t="s">
        <v>395</v>
      </c>
      <c r="BK121" s="215">
        <f>BK122</f>
        <v>0</v>
      </c>
    </row>
    <row r="122" s="11" customFormat="1" ht="25.92" customHeight="1">
      <c r="A122" s="11"/>
      <c r="B122" s="254"/>
      <c r="C122" s="255"/>
      <c r="D122" s="256" t="s">
        <v>75</v>
      </c>
      <c r="E122" s="257" t="s">
        <v>128</v>
      </c>
      <c r="F122" s="257" t="s">
        <v>1096</v>
      </c>
      <c r="G122" s="255"/>
      <c r="H122" s="255"/>
      <c r="I122" s="258"/>
      <c r="J122" s="259">
        <f>BK122</f>
        <v>0</v>
      </c>
      <c r="K122" s="255"/>
      <c r="L122" s="260"/>
      <c r="M122" s="261"/>
      <c r="N122" s="262"/>
      <c r="O122" s="262"/>
      <c r="P122" s="263">
        <f>SUM(P123:P137)</f>
        <v>0</v>
      </c>
      <c r="Q122" s="262"/>
      <c r="R122" s="263">
        <f>SUM(R123:R137)</f>
        <v>0</v>
      </c>
      <c r="S122" s="262"/>
      <c r="T122" s="264">
        <f>SUM(T123:T137)</f>
        <v>0</v>
      </c>
      <c r="U122" s="11"/>
      <c r="V122" s="11"/>
      <c r="W122" s="11"/>
      <c r="X122" s="11"/>
      <c r="Y122" s="11"/>
      <c r="Z122" s="11"/>
      <c r="AA122" s="11"/>
      <c r="AB122" s="11"/>
      <c r="AC122" s="11"/>
      <c r="AD122" s="11"/>
      <c r="AE122" s="11"/>
      <c r="AR122" s="265" t="s">
        <v>427</v>
      </c>
      <c r="AT122" s="266" t="s">
        <v>75</v>
      </c>
      <c r="AU122" s="266" t="s">
        <v>76</v>
      </c>
      <c r="AY122" s="265" t="s">
        <v>414</v>
      </c>
      <c r="BK122" s="267">
        <f>SUM(BK123:BK137)</f>
        <v>0</v>
      </c>
    </row>
    <row r="123" s="2" customFormat="1" ht="21.75" customHeight="1">
      <c r="A123" s="39"/>
      <c r="B123" s="40"/>
      <c r="C123" s="234" t="s">
        <v>84</v>
      </c>
      <c r="D123" s="234" t="s">
        <v>443</v>
      </c>
      <c r="E123" s="235" t="s">
        <v>1684</v>
      </c>
      <c r="F123" s="236" t="s">
        <v>1685</v>
      </c>
      <c r="G123" s="237" t="s">
        <v>1686</v>
      </c>
      <c r="H123" s="238">
        <v>1</v>
      </c>
      <c r="I123" s="239"/>
      <c r="J123" s="240">
        <f>ROUND(I123*H123,2)</f>
        <v>0</v>
      </c>
      <c r="K123" s="236" t="s">
        <v>665</v>
      </c>
      <c r="L123" s="45"/>
      <c r="M123" s="241" t="s">
        <v>1</v>
      </c>
      <c r="N123" s="242" t="s">
        <v>41</v>
      </c>
      <c r="O123" s="92"/>
      <c r="P123" s="226">
        <f>O123*H123</f>
        <v>0</v>
      </c>
      <c r="Q123" s="226">
        <v>0</v>
      </c>
      <c r="R123" s="226">
        <f>Q123*H123</f>
        <v>0</v>
      </c>
      <c r="S123" s="226">
        <v>0</v>
      </c>
      <c r="T123" s="227">
        <f>S123*H123</f>
        <v>0</v>
      </c>
      <c r="U123" s="39"/>
      <c r="V123" s="39"/>
      <c r="W123" s="39"/>
      <c r="X123" s="39"/>
      <c r="Y123" s="39"/>
      <c r="Z123" s="39"/>
      <c r="AA123" s="39"/>
      <c r="AB123" s="39"/>
      <c r="AC123" s="39"/>
      <c r="AD123" s="39"/>
      <c r="AE123" s="39"/>
      <c r="AR123" s="228" t="s">
        <v>415</v>
      </c>
      <c r="AT123" s="228" t="s">
        <v>443</v>
      </c>
      <c r="AU123" s="228" t="s">
        <v>84</v>
      </c>
      <c r="AY123" s="18" t="s">
        <v>414</v>
      </c>
      <c r="BE123" s="229">
        <f>IF(N123="základní",J123,0)</f>
        <v>0</v>
      </c>
      <c r="BF123" s="229">
        <f>IF(N123="snížená",J123,0)</f>
        <v>0</v>
      </c>
      <c r="BG123" s="229">
        <f>IF(N123="zákl. přenesená",J123,0)</f>
        <v>0</v>
      </c>
      <c r="BH123" s="229">
        <f>IF(N123="sníž. přenesená",J123,0)</f>
        <v>0</v>
      </c>
      <c r="BI123" s="229">
        <f>IF(N123="nulová",J123,0)</f>
        <v>0</v>
      </c>
      <c r="BJ123" s="18" t="s">
        <v>84</v>
      </c>
      <c r="BK123" s="229">
        <f>ROUND(I123*H123,2)</f>
        <v>0</v>
      </c>
      <c r="BL123" s="18" t="s">
        <v>415</v>
      </c>
      <c r="BM123" s="228" t="s">
        <v>1687</v>
      </c>
    </row>
    <row r="124" s="2" customFormat="1">
      <c r="A124" s="39"/>
      <c r="B124" s="40"/>
      <c r="C124" s="41"/>
      <c r="D124" s="230" t="s">
        <v>417</v>
      </c>
      <c r="E124" s="41"/>
      <c r="F124" s="231" t="s">
        <v>1685</v>
      </c>
      <c r="G124" s="41"/>
      <c r="H124" s="41"/>
      <c r="I124" s="156"/>
      <c r="J124" s="41"/>
      <c r="K124" s="41"/>
      <c r="L124" s="45"/>
      <c r="M124" s="232"/>
      <c r="N124" s="233"/>
      <c r="O124" s="92"/>
      <c r="P124" s="92"/>
      <c r="Q124" s="92"/>
      <c r="R124" s="92"/>
      <c r="S124" s="92"/>
      <c r="T124" s="93"/>
      <c r="U124" s="39"/>
      <c r="V124" s="39"/>
      <c r="W124" s="39"/>
      <c r="X124" s="39"/>
      <c r="Y124" s="39"/>
      <c r="Z124" s="39"/>
      <c r="AA124" s="39"/>
      <c r="AB124" s="39"/>
      <c r="AC124" s="39"/>
      <c r="AD124" s="39"/>
      <c r="AE124" s="39"/>
      <c r="AT124" s="18" t="s">
        <v>417</v>
      </c>
      <c r="AU124" s="18" t="s">
        <v>84</v>
      </c>
    </row>
    <row r="125" s="2" customFormat="1" ht="21.75" customHeight="1">
      <c r="A125" s="39"/>
      <c r="B125" s="40"/>
      <c r="C125" s="234" t="s">
        <v>86</v>
      </c>
      <c r="D125" s="234" t="s">
        <v>443</v>
      </c>
      <c r="E125" s="235" t="s">
        <v>1688</v>
      </c>
      <c r="F125" s="236" t="s">
        <v>1689</v>
      </c>
      <c r="G125" s="237" t="s">
        <v>1686</v>
      </c>
      <c r="H125" s="238">
        <v>1</v>
      </c>
      <c r="I125" s="239"/>
      <c r="J125" s="240">
        <f>ROUND(I125*H125,2)</f>
        <v>0</v>
      </c>
      <c r="K125" s="236" t="s">
        <v>665</v>
      </c>
      <c r="L125" s="45"/>
      <c r="M125" s="241" t="s">
        <v>1</v>
      </c>
      <c r="N125" s="242" t="s">
        <v>41</v>
      </c>
      <c r="O125" s="92"/>
      <c r="P125" s="226">
        <f>O125*H125</f>
        <v>0</v>
      </c>
      <c r="Q125" s="226">
        <v>0</v>
      </c>
      <c r="R125" s="226">
        <f>Q125*H125</f>
        <v>0</v>
      </c>
      <c r="S125" s="226">
        <v>0</v>
      </c>
      <c r="T125" s="227">
        <f>S125*H125</f>
        <v>0</v>
      </c>
      <c r="U125" s="39"/>
      <c r="V125" s="39"/>
      <c r="W125" s="39"/>
      <c r="X125" s="39"/>
      <c r="Y125" s="39"/>
      <c r="Z125" s="39"/>
      <c r="AA125" s="39"/>
      <c r="AB125" s="39"/>
      <c r="AC125" s="39"/>
      <c r="AD125" s="39"/>
      <c r="AE125" s="39"/>
      <c r="AR125" s="228" t="s">
        <v>415</v>
      </c>
      <c r="AT125" s="228" t="s">
        <v>443</v>
      </c>
      <c r="AU125" s="228" t="s">
        <v>84</v>
      </c>
      <c r="AY125" s="18" t="s">
        <v>414</v>
      </c>
      <c r="BE125" s="229">
        <f>IF(N125="základní",J125,0)</f>
        <v>0</v>
      </c>
      <c r="BF125" s="229">
        <f>IF(N125="snížená",J125,0)</f>
        <v>0</v>
      </c>
      <c r="BG125" s="229">
        <f>IF(N125="zákl. přenesená",J125,0)</f>
        <v>0</v>
      </c>
      <c r="BH125" s="229">
        <f>IF(N125="sníž. přenesená",J125,0)</f>
        <v>0</v>
      </c>
      <c r="BI125" s="229">
        <f>IF(N125="nulová",J125,0)</f>
        <v>0</v>
      </c>
      <c r="BJ125" s="18" t="s">
        <v>84</v>
      </c>
      <c r="BK125" s="229">
        <f>ROUND(I125*H125,2)</f>
        <v>0</v>
      </c>
      <c r="BL125" s="18" t="s">
        <v>415</v>
      </c>
      <c r="BM125" s="228" t="s">
        <v>1690</v>
      </c>
    </row>
    <row r="126" s="2" customFormat="1">
      <c r="A126" s="39"/>
      <c r="B126" s="40"/>
      <c r="C126" s="41"/>
      <c r="D126" s="230" t="s">
        <v>417</v>
      </c>
      <c r="E126" s="41"/>
      <c r="F126" s="231" t="s">
        <v>1691</v>
      </c>
      <c r="G126" s="41"/>
      <c r="H126" s="41"/>
      <c r="I126" s="156"/>
      <c r="J126" s="41"/>
      <c r="K126" s="41"/>
      <c r="L126" s="45"/>
      <c r="M126" s="232"/>
      <c r="N126" s="233"/>
      <c r="O126" s="92"/>
      <c r="P126" s="92"/>
      <c r="Q126" s="92"/>
      <c r="R126" s="92"/>
      <c r="S126" s="92"/>
      <c r="T126" s="93"/>
      <c r="U126" s="39"/>
      <c r="V126" s="39"/>
      <c r="W126" s="39"/>
      <c r="X126" s="39"/>
      <c r="Y126" s="39"/>
      <c r="Z126" s="39"/>
      <c r="AA126" s="39"/>
      <c r="AB126" s="39"/>
      <c r="AC126" s="39"/>
      <c r="AD126" s="39"/>
      <c r="AE126" s="39"/>
      <c r="AT126" s="18" t="s">
        <v>417</v>
      </c>
      <c r="AU126" s="18" t="s">
        <v>84</v>
      </c>
    </row>
    <row r="127" s="2" customFormat="1" ht="21.75" customHeight="1">
      <c r="A127" s="39"/>
      <c r="B127" s="40"/>
      <c r="C127" s="234" t="s">
        <v>114</v>
      </c>
      <c r="D127" s="234" t="s">
        <v>443</v>
      </c>
      <c r="E127" s="235" t="s">
        <v>1692</v>
      </c>
      <c r="F127" s="236" t="s">
        <v>1693</v>
      </c>
      <c r="G127" s="237" t="s">
        <v>1421</v>
      </c>
      <c r="H127" s="238">
        <v>10.26</v>
      </c>
      <c r="I127" s="239"/>
      <c r="J127" s="240">
        <f>ROUND(I127*H127,2)</f>
        <v>0</v>
      </c>
      <c r="K127" s="236" t="s">
        <v>665</v>
      </c>
      <c r="L127" s="45"/>
      <c r="M127" s="241" t="s">
        <v>1</v>
      </c>
      <c r="N127" s="242" t="s">
        <v>41</v>
      </c>
      <c r="O127" s="92"/>
      <c r="P127" s="226">
        <f>O127*H127</f>
        <v>0</v>
      </c>
      <c r="Q127" s="226">
        <v>0</v>
      </c>
      <c r="R127" s="226">
        <f>Q127*H127</f>
        <v>0</v>
      </c>
      <c r="S127" s="226">
        <v>0</v>
      </c>
      <c r="T127" s="227">
        <f>S127*H127</f>
        <v>0</v>
      </c>
      <c r="U127" s="39"/>
      <c r="V127" s="39"/>
      <c r="W127" s="39"/>
      <c r="X127" s="39"/>
      <c r="Y127" s="39"/>
      <c r="Z127" s="39"/>
      <c r="AA127" s="39"/>
      <c r="AB127" s="39"/>
      <c r="AC127" s="39"/>
      <c r="AD127" s="39"/>
      <c r="AE127" s="39"/>
      <c r="AR127" s="228" t="s">
        <v>415</v>
      </c>
      <c r="AT127" s="228" t="s">
        <v>443</v>
      </c>
      <c r="AU127" s="228" t="s">
        <v>84</v>
      </c>
      <c r="AY127" s="18" t="s">
        <v>414</v>
      </c>
      <c r="BE127" s="229">
        <f>IF(N127="základní",J127,0)</f>
        <v>0</v>
      </c>
      <c r="BF127" s="229">
        <f>IF(N127="snížená",J127,0)</f>
        <v>0</v>
      </c>
      <c r="BG127" s="229">
        <f>IF(N127="zákl. přenesená",J127,0)</f>
        <v>0</v>
      </c>
      <c r="BH127" s="229">
        <f>IF(N127="sníž. přenesená",J127,0)</f>
        <v>0</v>
      </c>
      <c r="BI127" s="229">
        <f>IF(N127="nulová",J127,0)</f>
        <v>0</v>
      </c>
      <c r="BJ127" s="18" t="s">
        <v>84</v>
      </c>
      <c r="BK127" s="229">
        <f>ROUND(I127*H127,2)</f>
        <v>0</v>
      </c>
      <c r="BL127" s="18" t="s">
        <v>415</v>
      </c>
      <c r="BM127" s="228" t="s">
        <v>1694</v>
      </c>
    </row>
    <row r="128" s="2" customFormat="1">
      <c r="A128" s="39"/>
      <c r="B128" s="40"/>
      <c r="C128" s="41"/>
      <c r="D128" s="230" t="s">
        <v>417</v>
      </c>
      <c r="E128" s="41"/>
      <c r="F128" s="231" t="s">
        <v>1695</v>
      </c>
      <c r="G128" s="41"/>
      <c r="H128" s="41"/>
      <c r="I128" s="156"/>
      <c r="J128" s="41"/>
      <c r="K128" s="41"/>
      <c r="L128" s="45"/>
      <c r="M128" s="232"/>
      <c r="N128" s="233"/>
      <c r="O128" s="92"/>
      <c r="P128" s="92"/>
      <c r="Q128" s="92"/>
      <c r="R128" s="92"/>
      <c r="S128" s="92"/>
      <c r="T128" s="93"/>
      <c r="U128" s="39"/>
      <c r="V128" s="39"/>
      <c r="W128" s="39"/>
      <c r="X128" s="39"/>
      <c r="Y128" s="39"/>
      <c r="Z128" s="39"/>
      <c r="AA128" s="39"/>
      <c r="AB128" s="39"/>
      <c r="AC128" s="39"/>
      <c r="AD128" s="39"/>
      <c r="AE128" s="39"/>
      <c r="AT128" s="18" t="s">
        <v>417</v>
      </c>
      <c r="AU128" s="18" t="s">
        <v>84</v>
      </c>
    </row>
    <row r="129" s="13" customFormat="1">
      <c r="A129" s="13"/>
      <c r="B129" s="277"/>
      <c r="C129" s="278"/>
      <c r="D129" s="230" t="s">
        <v>758</v>
      </c>
      <c r="E129" s="279" t="s">
        <v>1</v>
      </c>
      <c r="F129" s="280" t="s">
        <v>1645</v>
      </c>
      <c r="G129" s="278"/>
      <c r="H129" s="281">
        <v>10.26</v>
      </c>
      <c r="I129" s="282"/>
      <c r="J129" s="278"/>
      <c r="K129" s="278"/>
      <c r="L129" s="283"/>
      <c r="M129" s="284"/>
      <c r="N129" s="285"/>
      <c r="O129" s="285"/>
      <c r="P129" s="285"/>
      <c r="Q129" s="285"/>
      <c r="R129" s="285"/>
      <c r="S129" s="285"/>
      <c r="T129" s="286"/>
      <c r="U129" s="13"/>
      <c r="V129" s="13"/>
      <c r="W129" s="13"/>
      <c r="X129" s="13"/>
      <c r="Y129" s="13"/>
      <c r="Z129" s="13"/>
      <c r="AA129" s="13"/>
      <c r="AB129" s="13"/>
      <c r="AC129" s="13"/>
      <c r="AD129" s="13"/>
      <c r="AE129" s="13"/>
      <c r="AT129" s="287" t="s">
        <v>758</v>
      </c>
      <c r="AU129" s="287" t="s">
        <v>84</v>
      </c>
      <c r="AV129" s="13" t="s">
        <v>86</v>
      </c>
      <c r="AW129" s="13" t="s">
        <v>33</v>
      </c>
      <c r="AX129" s="13" t="s">
        <v>84</v>
      </c>
      <c r="AY129" s="287" t="s">
        <v>414</v>
      </c>
    </row>
    <row r="130" s="2" customFormat="1" ht="21.75" customHeight="1">
      <c r="A130" s="39"/>
      <c r="B130" s="40"/>
      <c r="C130" s="234" t="s">
        <v>415</v>
      </c>
      <c r="D130" s="234" t="s">
        <v>443</v>
      </c>
      <c r="E130" s="235" t="s">
        <v>1696</v>
      </c>
      <c r="F130" s="236" t="s">
        <v>1697</v>
      </c>
      <c r="G130" s="237" t="s">
        <v>1686</v>
      </c>
      <c r="H130" s="238">
        <v>2</v>
      </c>
      <c r="I130" s="239"/>
      <c r="J130" s="240">
        <f>ROUND(I130*H130,2)</f>
        <v>0</v>
      </c>
      <c r="K130" s="236" t="s">
        <v>665</v>
      </c>
      <c r="L130" s="45"/>
      <c r="M130" s="241" t="s">
        <v>1</v>
      </c>
      <c r="N130" s="242" t="s">
        <v>41</v>
      </c>
      <c r="O130" s="92"/>
      <c r="P130" s="226">
        <f>O130*H130</f>
        <v>0</v>
      </c>
      <c r="Q130" s="226">
        <v>0</v>
      </c>
      <c r="R130" s="226">
        <f>Q130*H130</f>
        <v>0</v>
      </c>
      <c r="S130" s="226">
        <v>0</v>
      </c>
      <c r="T130" s="227">
        <f>S130*H130</f>
        <v>0</v>
      </c>
      <c r="U130" s="39"/>
      <c r="V130" s="39"/>
      <c r="W130" s="39"/>
      <c r="X130" s="39"/>
      <c r="Y130" s="39"/>
      <c r="Z130" s="39"/>
      <c r="AA130" s="39"/>
      <c r="AB130" s="39"/>
      <c r="AC130" s="39"/>
      <c r="AD130" s="39"/>
      <c r="AE130" s="39"/>
      <c r="AR130" s="228" t="s">
        <v>415</v>
      </c>
      <c r="AT130" s="228" t="s">
        <v>443</v>
      </c>
      <c r="AU130" s="228" t="s">
        <v>84</v>
      </c>
      <c r="AY130" s="18" t="s">
        <v>414</v>
      </c>
      <c r="BE130" s="229">
        <f>IF(N130="základní",J130,0)</f>
        <v>0</v>
      </c>
      <c r="BF130" s="229">
        <f>IF(N130="snížená",J130,0)</f>
        <v>0</v>
      </c>
      <c r="BG130" s="229">
        <f>IF(N130="zákl. přenesená",J130,0)</f>
        <v>0</v>
      </c>
      <c r="BH130" s="229">
        <f>IF(N130="sníž. přenesená",J130,0)</f>
        <v>0</v>
      </c>
      <c r="BI130" s="229">
        <f>IF(N130="nulová",J130,0)</f>
        <v>0</v>
      </c>
      <c r="BJ130" s="18" t="s">
        <v>84</v>
      </c>
      <c r="BK130" s="229">
        <f>ROUND(I130*H130,2)</f>
        <v>0</v>
      </c>
      <c r="BL130" s="18" t="s">
        <v>415</v>
      </c>
      <c r="BM130" s="228" t="s">
        <v>1698</v>
      </c>
    </row>
    <row r="131" s="2" customFormat="1">
      <c r="A131" s="39"/>
      <c r="B131" s="40"/>
      <c r="C131" s="41"/>
      <c r="D131" s="230" t="s">
        <v>417</v>
      </c>
      <c r="E131" s="41"/>
      <c r="F131" s="231" t="s">
        <v>1699</v>
      </c>
      <c r="G131" s="41"/>
      <c r="H131" s="41"/>
      <c r="I131" s="156"/>
      <c r="J131" s="41"/>
      <c r="K131" s="41"/>
      <c r="L131" s="45"/>
      <c r="M131" s="232"/>
      <c r="N131" s="233"/>
      <c r="O131" s="92"/>
      <c r="P131" s="92"/>
      <c r="Q131" s="92"/>
      <c r="R131" s="92"/>
      <c r="S131" s="92"/>
      <c r="T131" s="93"/>
      <c r="U131" s="39"/>
      <c r="V131" s="39"/>
      <c r="W131" s="39"/>
      <c r="X131" s="39"/>
      <c r="Y131" s="39"/>
      <c r="Z131" s="39"/>
      <c r="AA131" s="39"/>
      <c r="AB131" s="39"/>
      <c r="AC131" s="39"/>
      <c r="AD131" s="39"/>
      <c r="AE131" s="39"/>
      <c r="AT131" s="18" t="s">
        <v>417</v>
      </c>
      <c r="AU131" s="18" t="s">
        <v>84</v>
      </c>
    </row>
    <row r="132" s="2" customFormat="1" ht="21.75" customHeight="1">
      <c r="A132" s="39"/>
      <c r="B132" s="40"/>
      <c r="C132" s="234" t="s">
        <v>431</v>
      </c>
      <c r="D132" s="234" t="s">
        <v>443</v>
      </c>
      <c r="E132" s="235" t="s">
        <v>1700</v>
      </c>
      <c r="F132" s="236" t="s">
        <v>1701</v>
      </c>
      <c r="G132" s="237" t="s">
        <v>1421</v>
      </c>
      <c r="H132" s="238">
        <v>10.26</v>
      </c>
      <c r="I132" s="239"/>
      <c r="J132" s="240">
        <f>ROUND(I132*H132,2)</f>
        <v>0</v>
      </c>
      <c r="K132" s="236" t="s">
        <v>665</v>
      </c>
      <c r="L132" s="45"/>
      <c r="M132" s="241" t="s">
        <v>1</v>
      </c>
      <c r="N132" s="242" t="s">
        <v>41</v>
      </c>
      <c r="O132" s="92"/>
      <c r="P132" s="226">
        <f>O132*H132</f>
        <v>0</v>
      </c>
      <c r="Q132" s="226">
        <v>0</v>
      </c>
      <c r="R132" s="226">
        <f>Q132*H132</f>
        <v>0</v>
      </c>
      <c r="S132" s="226">
        <v>0</v>
      </c>
      <c r="T132" s="227">
        <f>S132*H132</f>
        <v>0</v>
      </c>
      <c r="U132" s="39"/>
      <c r="V132" s="39"/>
      <c r="W132" s="39"/>
      <c r="X132" s="39"/>
      <c r="Y132" s="39"/>
      <c r="Z132" s="39"/>
      <c r="AA132" s="39"/>
      <c r="AB132" s="39"/>
      <c r="AC132" s="39"/>
      <c r="AD132" s="39"/>
      <c r="AE132" s="39"/>
      <c r="AR132" s="228" t="s">
        <v>415</v>
      </c>
      <c r="AT132" s="228" t="s">
        <v>443</v>
      </c>
      <c r="AU132" s="228" t="s">
        <v>84</v>
      </c>
      <c r="AY132" s="18" t="s">
        <v>414</v>
      </c>
      <c r="BE132" s="229">
        <f>IF(N132="základní",J132,0)</f>
        <v>0</v>
      </c>
      <c r="BF132" s="229">
        <f>IF(N132="snížená",J132,0)</f>
        <v>0</v>
      </c>
      <c r="BG132" s="229">
        <f>IF(N132="zákl. přenesená",J132,0)</f>
        <v>0</v>
      </c>
      <c r="BH132" s="229">
        <f>IF(N132="sníž. přenesená",J132,0)</f>
        <v>0</v>
      </c>
      <c r="BI132" s="229">
        <f>IF(N132="nulová",J132,0)</f>
        <v>0</v>
      </c>
      <c r="BJ132" s="18" t="s">
        <v>84</v>
      </c>
      <c r="BK132" s="229">
        <f>ROUND(I132*H132,2)</f>
        <v>0</v>
      </c>
      <c r="BL132" s="18" t="s">
        <v>415</v>
      </c>
      <c r="BM132" s="228" t="s">
        <v>1702</v>
      </c>
    </row>
    <row r="133" s="2" customFormat="1">
      <c r="A133" s="39"/>
      <c r="B133" s="40"/>
      <c r="C133" s="41"/>
      <c r="D133" s="230" t="s">
        <v>417</v>
      </c>
      <c r="E133" s="41"/>
      <c r="F133" s="231" t="s">
        <v>1703</v>
      </c>
      <c r="G133" s="41"/>
      <c r="H133" s="41"/>
      <c r="I133" s="156"/>
      <c r="J133" s="41"/>
      <c r="K133" s="41"/>
      <c r="L133" s="45"/>
      <c r="M133" s="232"/>
      <c r="N133" s="233"/>
      <c r="O133" s="92"/>
      <c r="P133" s="92"/>
      <c r="Q133" s="92"/>
      <c r="R133" s="92"/>
      <c r="S133" s="92"/>
      <c r="T133" s="93"/>
      <c r="U133" s="39"/>
      <c r="V133" s="39"/>
      <c r="W133" s="39"/>
      <c r="X133" s="39"/>
      <c r="Y133" s="39"/>
      <c r="Z133" s="39"/>
      <c r="AA133" s="39"/>
      <c r="AB133" s="39"/>
      <c r="AC133" s="39"/>
      <c r="AD133" s="39"/>
      <c r="AE133" s="39"/>
      <c r="AT133" s="18" t="s">
        <v>417</v>
      </c>
      <c r="AU133" s="18" t="s">
        <v>84</v>
      </c>
    </row>
    <row r="134" s="2" customFormat="1" ht="55.5" customHeight="1">
      <c r="A134" s="39"/>
      <c r="B134" s="40"/>
      <c r="C134" s="234" t="s">
        <v>435</v>
      </c>
      <c r="D134" s="234" t="s">
        <v>443</v>
      </c>
      <c r="E134" s="235" t="s">
        <v>1704</v>
      </c>
      <c r="F134" s="236" t="s">
        <v>1705</v>
      </c>
      <c r="G134" s="237" t="s">
        <v>1686</v>
      </c>
      <c r="H134" s="238">
        <v>1</v>
      </c>
      <c r="I134" s="239"/>
      <c r="J134" s="240">
        <f>ROUND(I134*H134,2)</f>
        <v>0</v>
      </c>
      <c r="K134" s="236" t="s">
        <v>665</v>
      </c>
      <c r="L134" s="45"/>
      <c r="M134" s="241" t="s">
        <v>1</v>
      </c>
      <c r="N134" s="242" t="s">
        <v>41</v>
      </c>
      <c r="O134" s="92"/>
      <c r="P134" s="226">
        <f>O134*H134</f>
        <v>0</v>
      </c>
      <c r="Q134" s="226">
        <v>0</v>
      </c>
      <c r="R134" s="226">
        <f>Q134*H134</f>
        <v>0</v>
      </c>
      <c r="S134" s="226">
        <v>0</v>
      </c>
      <c r="T134" s="227">
        <f>S134*H134</f>
        <v>0</v>
      </c>
      <c r="U134" s="39"/>
      <c r="V134" s="39"/>
      <c r="W134" s="39"/>
      <c r="X134" s="39"/>
      <c r="Y134" s="39"/>
      <c r="Z134" s="39"/>
      <c r="AA134" s="39"/>
      <c r="AB134" s="39"/>
      <c r="AC134" s="39"/>
      <c r="AD134" s="39"/>
      <c r="AE134" s="39"/>
      <c r="AR134" s="228" t="s">
        <v>415</v>
      </c>
      <c r="AT134" s="228" t="s">
        <v>443</v>
      </c>
      <c r="AU134" s="228" t="s">
        <v>84</v>
      </c>
      <c r="AY134" s="18" t="s">
        <v>414</v>
      </c>
      <c r="BE134" s="229">
        <f>IF(N134="základní",J134,0)</f>
        <v>0</v>
      </c>
      <c r="BF134" s="229">
        <f>IF(N134="snížená",J134,0)</f>
        <v>0</v>
      </c>
      <c r="BG134" s="229">
        <f>IF(N134="zákl. přenesená",J134,0)</f>
        <v>0</v>
      </c>
      <c r="BH134" s="229">
        <f>IF(N134="sníž. přenesená",J134,0)</f>
        <v>0</v>
      </c>
      <c r="BI134" s="229">
        <f>IF(N134="nulová",J134,0)</f>
        <v>0</v>
      </c>
      <c r="BJ134" s="18" t="s">
        <v>84</v>
      </c>
      <c r="BK134" s="229">
        <f>ROUND(I134*H134,2)</f>
        <v>0</v>
      </c>
      <c r="BL134" s="18" t="s">
        <v>415</v>
      </c>
      <c r="BM134" s="228" t="s">
        <v>1706</v>
      </c>
    </row>
    <row r="135" s="2" customFormat="1">
      <c r="A135" s="39"/>
      <c r="B135" s="40"/>
      <c r="C135" s="41"/>
      <c r="D135" s="230" t="s">
        <v>417</v>
      </c>
      <c r="E135" s="41"/>
      <c r="F135" s="231" t="s">
        <v>1705</v>
      </c>
      <c r="G135" s="41"/>
      <c r="H135" s="41"/>
      <c r="I135" s="156"/>
      <c r="J135" s="41"/>
      <c r="K135" s="41"/>
      <c r="L135" s="45"/>
      <c r="M135" s="232"/>
      <c r="N135" s="233"/>
      <c r="O135" s="92"/>
      <c r="P135" s="92"/>
      <c r="Q135" s="92"/>
      <c r="R135" s="92"/>
      <c r="S135" s="92"/>
      <c r="T135" s="93"/>
      <c r="U135" s="39"/>
      <c r="V135" s="39"/>
      <c r="W135" s="39"/>
      <c r="X135" s="39"/>
      <c r="Y135" s="39"/>
      <c r="Z135" s="39"/>
      <c r="AA135" s="39"/>
      <c r="AB135" s="39"/>
      <c r="AC135" s="39"/>
      <c r="AD135" s="39"/>
      <c r="AE135" s="39"/>
      <c r="AT135" s="18" t="s">
        <v>417</v>
      </c>
      <c r="AU135" s="18" t="s">
        <v>84</v>
      </c>
    </row>
    <row r="136" s="2" customFormat="1" ht="33" customHeight="1">
      <c r="A136" s="39"/>
      <c r="B136" s="40"/>
      <c r="C136" s="234" t="s">
        <v>413</v>
      </c>
      <c r="D136" s="234" t="s">
        <v>443</v>
      </c>
      <c r="E136" s="235" t="s">
        <v>1707</v>
      </c>
      <c r="F136" s="236" t="s">
        <v>1708</v>
      </c>
      <c r="G136" s="237" t="s">
        <v>1421</v>
      </c>
      <c r="H136" s="238">
        <v>10.26</v>
      </c>
      <c r="I136" s="239"/>
      <c r="J136" s="240">
        <f>ROUND(I136*H136,2)</f>
        <v>0</v>
      </c>
      <c r="K136" s="236" t="s">
        <v>1</v>
      </c>
      <c r="L136" s="45"/>
      <c r="M136" s="241" t="s">
        <v>1</v>
      </c>
      <c r="N136" s="242" t="s">
        <v>41</v>
      </c>
      <c r="O136" s="92"/>
      <c r="P136" s="226">
        <f>O136*H136</f>
        <v>0</v>
      </c>
      <c r="Q136" s="226">
        <v>0</v>
      </c>
      <c r="R136" s="226">
        <f>Q136*H136</f>
        <v>0</v>
      </c>
      <c r="S136" s="226">
        <v>0</v>
      </c>
      <c r="T136" s="227">
        <f>S136*H136</f>
        <v>0</v>
      </c>
      <c r="U136" s="39"/>
      <c r="V136" s="39"/>
      <c r="W136" s="39"/>
      <c r="X136" s="39"/>
      <c r="Y136" s="39"/>
      <c r="Z136" s="39"/>
      <c r="AA136" s="39"/>
      <c r="AB136" s="39"/>
      <c r="AC136" s="39"/>
      <c r="AD136" s="39"/>
      <c r="AE136" s="39"/>
      <c r="AR136" s="228" t="s">
        <v>415</v>
      </c>
      <c r="AT136" s="228" t="s">
        <v>443</v>
      </c>
      <c r="AU136" s="228" t="s">
        <v>84</v>
      </c>
      <c r="AY136" s="18" t="s">
        <v>414</v>
      </c>
      <c r="BE136" s="229">
        <f>IF(N136="základní",J136,0)</f>
        <v>0</v>
      </c>
      <c r="BF136" s="229">
        <f>IF(N136="snížená",J136,0)</f>
        <v>0</v>
      </c>
      <c r="BG136" s="229">
        <f>IF(N136="zákl. přenesená",J136,0)</f>
        <v>0</v>
      </c>
      <c r="BH136" s="229">
        <f>IF(N136="sníž. přenesená",J136,0)</f>
        <v>0</v>
      </c>
      <c r="BI136" s="229">
        <f>IF(N136="nulová",J136,0)</f>
        <v>0</v>
      </c>
      <c r="BJ136" s="18" t="s">
        <v>84</v>
      </c>
      <c r="BK136" s="229">
        <f>ROUND(I136*H136,2)</f>
        <v>0</v>
      </c>
      <c r="BL136" s="18" t="s">
        <v>415</v>
      </c>
      <c r="BM136" s="228" t="s">
        <v>1709</v>
      </c>
    </row>
    <row r="137" s="2" customFormat="1">
      <c r="A137" s="39"/>
      <c r="B137" s="40"/>
      <c r="C137" s="41"/>
      <c r="D137" s="230" t="s">
        <v>417</v>
      </c>
      <c r="E137" s="41"/>
      <c r="F137" s="231" t="s">
        <v>1708</v>
      </c>
      <c r="G137" s="41"/>
      <c r="H137" s="41"/>
      <c r="I137" s="156"/>
      <c r="J137" s="41"/>
      <c r="K137" s="41"/>
      <c r="L137" s="45"/>
      <c r="M137" s="243"/>
      <c r="N137" s="244"/>
      <c r="O137" s="245"/>
      <c r="P137" s="245"/>
      <c r="Q137" s="245"/>
      <c r="R137" s="245"/>
      <c r="S137" s="245"/>
      <c r="T137" s="246"/>
      <c r="U137" s="39"/>
      <c r="V137" s="39"/>
      <c r="W137" s="39"/>
      <c r="X137" s="39"/>
      <c r="Y137" s="39"/>
      <c r="Z137" s="39"/>
      <c r="AA137" s="39"/>
      <c r="AB137" s="39"/>
      <c r="AC137" s="39"/>
      <c r="AD137" s="39"/>
      <c r="AE137" s="39"/>
      <c r="AT137" s="18" t="s">
        <v>417</v>
      </c>
      <c r="AU137" s="18" t="s">
        <v>84</v>
      </c>
    </row>
    <row r="138" s="2" customFormat="1" ht="6.96" customHeight="1">
      <c r="A138" s="39"/>
      <c r="B138" s="67"/>
      <c r="C138" s="68"/>
      <c r="D138" s="68"/>
      <c r="E138" s="68"/>
      <c r="F138" s="68"/>
      <c r="G138" s="68"/>
      <c r="H138" s="68"/>
      <c r="I138" s="194"/>
      <c r="J138" s="68"/>
      <c r="K138" s="68"/>
      <c r="L138" s="45"/>
      <c r="M138" s="39"/>
      <c r="O138" s="39"/>
      <c r="P138" s="39"/>
      <c r="Q138" s="39"/>
      <c r="R138" s="39"/>
      <c r="S138" s="39"/>
      <c r="T138" s="39"/>
      <c r="U138" s="39"/>
      <c r="V138" s="39"/>
      <c r="W138" s="39"/>
      <c r="X138" s="39"/>
      <c r="Y138" s="39"/>
      <c r="Z138" s="39"/>
      <c r="AA138" s="39"/>
      <c r="AB138" s="39"/>
      <c r="AC138" s="39"/>
      <c r="AD138" s="39"/>
      <c r="AE138" s="39"/>
    </row>
  </sheetData>
  <sheetProtection sheet="1" autoFilter="0" formatColumns="0" formatRows="0" objects="1" scenarios="1" spinCount="100000" saltValue="ot2z9ZR1tcEvHrifhTnrtFHKFyUI/0S4Y1NvuH9GiiUo5rQlupEsS6I3EhrLBXFKJWvKgYd48XczW7rEDyVm7Q==" hashValue="QLr54v19gLZCfW5w/DQ+OWcr+ze1tgzmA9QNYBx02HyzCKpBNsekkYfPIyY9OqgoydXWe+79CbTrRuXWtwCgzw==" algorithmName="SHA-512" password="CC35"/>
  <autoFilter ref="C120:K137"/>
  <mergeCells count="12">
    <mergeCell ref="E7:H7"/>
    <mergeCell ref="E9:H9"/>
    <mergeCell ref="E11:H11"/>
    <mergeCell ref="E20:H20"/>
    <mergeCell ref="E29:H29"/>
    <mergeCell ref="E85:H85"/>
    <mergeCell ref="E87:H87"/>
    <mergeCell ref="E89:H89"/>
    <mergeCell ref="E109:H109"/>
    <mergeCell ref="E111:H111"/>
    <mergeCell ref="E113:H113"/>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15.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135</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1710</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1711</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ROUND(J130,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ROUND((SUM(BE130:BE305)),  2)</f>
        <v>0</v>
      </c>
      <c r="G35" s="39"/>
      <c r="H35" s="39"/>
      <c r="I35" s="173">
        <v>0.20999999999999999</v>
      </c>
      <c r="J35" s="172">
        <f>ROUND(((SUM(BE130:BE305))*I35),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ROUND((SUM(BF130:BF305)),  2)</f>
        <v>0</v>
      </c>
      <c r="G36" s="39"/>
      <c r="H36" s="39"/>
      <c r="I36" s="173">
        <v>0.14999999999999999</v>
      </c>
      <c r="J36" s="172">
        <f>ROUND(((SUM(BF130:BF305))*I36),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ROUND((SUM(BG130:BG305)),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ROUND((SUM(BH130:BH305)),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ROUND((SUM(BI130:BI305)),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1710</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001 - ZRN - most v km 5,838</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J130</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732</v>
      </c>
      <c r="E99" s="250"/>
      <c r="F99" s="250"/>
      <c r="G99" s="250"/>
      <c r="H99" s="250"/>
      <c r="I99" s="251"/>
      <c r="J99" s="252">
        <f>J131</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1712</v>
      </c>
      <c r="E100" s="271"/>
      <c r="F100" s="271"/>
      <c r="G100" s="271"/>
      <c r="H100" s="271"/>
      <c r="I100" s="272"/>
      <c r="J100" s="273">
        <f>J132</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734</v>
      </c>
      <c r="E101" s="271"/>
      <c r="F101" s="271"/>
      <c r="G101" s="271"/>
      <c r="H101" s="271"/>
      <c r="I101" s="272"/>
      <c r="J101" s="273">
        <f>J141</f>
        <v>0</v>
      </c>
      <c r="K101" s="134"/>
      <c r="L101" s="274"/>
      <c r="S101" s="12"/>
      <c r="T101" s="12"/>
      <c r="U101" s="12"/>
      <c r="V101" s="12"/>
      <c r="W101" s="12"/>
      <c r="X101" s="12"/>
      <c r="Y101" s="12"/>
      <c r="Z101" s="12"/>
      <c r="AA101" s="12"/>
      <c r="AB101" s="12"/>
      <c r="AC101" s="12"/>
      <c r="AD101" s="12"/>
      <c r="AE101" s="12"/>
    </row>
    <row r="102" hidden="1" s="12" customFormat="1" ht="19.92" customHeight="1">
      <c r="A102" s="12"/>
      <c r="B102" s="269"/>
      <c r="C102" s="134"/>
      <c r="D102" s="270" t="s">
        <v>736</v>
      </c>
      <c r="E102" s="271"/>
      <c r="F102" s="271"/>
      <c r="G102" s="271"/>
      <c r="H102" s="271"/>
      <c r="I102" s="272"/>
      <c r="J102" s="273">
        <f>J150</f>
        <v>0</v>
      </c>
      <c r="K102" s="134"/>
      <c r="L102" s="274"/>
      <c r="S102" s="12"/>
      <c r="T102" s="12"/>
      <c r="U102" s="12"/>
      <c r="V102" s="12"/>
      <c r="W102" s="12"/>
      <c r="X102" s="12"/>
      <c r="Y102" s="12"/>
      <c r="Z102" s="12"/>
      <c r="AA102" s="12"/>
      <c r="AB102" s="12"/>
      <c r="AC102" s="12"/>
      <c r="AD102" s="12"/>
      <c r="AE102" s="12"/>
    </row>
    <row r="103" hidden="1" s="12" customFormat="1" ht="19.92" customHeight="1">
      <c r="A103" s="12"/>
      <c r="B103" s="269"/>
      <c r="C103" s="134"/>
      <c r="D103" s="270" t="s">
        <v>737</v>
      </c>
      <c r="E103" s="271"/>
      <c r="F103" s="271"/>
      <c r="G103" s="271"/>
      <c r="H103" s="271"/>
      <c r="I103" s="272"/>
      <c r="J103" s="273">
        <f>J173</f>
        <v>0</v>
      </c>
      <c r="K103" s="134"/>
      <c r="L103" s="274"/>
      <c r="S103" s="12"/>
      <c r="T103" s="12"/>
      <c r="U103" s="12"/>
      <c r="V103" s="12"/>
      <c r="W103" s="12"/>
      <c r="X103" s="12"/>
      <c r="Y103" s="12"/>
      <c r="Z103" s="12"/>
      <c r="AA103" s="12"/>
      <c r="AB103" s="12"/>
      <c r="AC103" s="12"/>
      <c r="AD103" s="12"/>
      <c r="AE103" s="12"/>
    </row>
    <row r="104" hidden="1" s="12" customFormat="1" ht="19.92" customHeight="1">
      <c r="A104" s="12"/>
      <c r="B104" s="269"/>
      <c r="C104" s="134"/>
      <c r="D104" s="270" t="s">
        <v>738</v>
      </c>
      <c r="E104" s="271"/>
      <c r="F104" s="271"/>
      <c r="G104" s="271"/>
      <c r="H104" s="271"/>
      <c r="I104" s="272"/>
      <c r="J104" s="273">
        <f>J256</f>
        <v>0</v>
      </c>
      <c r="K104" s="134"/>
      <c r="L104" s="274"/>
      <c r="S104" s="12"/>
      <c r="T104" s="12"/>
      <c r="U104" s="12"/>
      <c r="V104" s="12"/>
      <c r="W104" s="12"/>
      <c r="X104" s="12"/>
      <c r="Y104" s="12"/>
      <c r="Z104" s="12"/>
      <c r="AA104" s="12"/>
      <c r="AB104" s="12"/>
      <c r="AC104" s="12"/>
      <c r="AD104" s="12"/>
      <c r="AE104" s="12"/>
    </row>
    <row r="105" hidden="1" s="12" customFormat="1" ht="19.92" customHeight="1">
      <c r="A105" s="12"/>
      <c r="B105" s="269"/>
      <c r="C105" s="134"/>
      <c r="D105" s="270" t="s">
        <v>739</v>
      </c>
      <c r="E105" s="271"/>
      <c r="F105" s="271"/>
      <c r="G105" s="271"/>
      <c r="H105" s="271"/>
      <c r="I105" s="272"/>
      <c r="J105" s="273">
        <f>J270</f>
        <v>0</v>
      </c>
      <c r="K105" s="134"/>
      <c r="L105" s="274"/>
      <c r="S105" s="12"/>
      <c r="T105" s="12"/>
      <c r="U105" s="12"/>
      <c r="V105" s="12"/>
      <c r="W105" s="12"/>
      <c r="X105" s="12"/>
      <c r="Y105" s="12"/>
      <c r="Z105" s="12"/>
      <c r="AA105" s="12"/>
      <c r="AB105" s="12"/>
      <c r="AC105" s="12"/>
      <c r="AD105" s="12"/>
      <c r="AE105" s="12"/>
    </row>
    <row r="106" hidden="1" s="10" customFormat="1" ht="24.96" customHeight="1">
      <c r="A106" s="10"/>
      <c r="B106" s="247"/>
      <c r="C106" s="248"/>
      <c r="D106" s="249" t="s">
        <v>740</v>
      </c>
      <c r="E106" s="250"/>
      <c r="F106" s="250"/>
      <c r="G106" s="250"/>
      <c r="H106" s="250"/>
      <c r="I106" s="251"/>
      <c r="J106" s="252">
        <f>J273</f>
        <v>0</v>
      </c>
      <c r="K106" s="248"/>
      <c r="L106" s="253"/>
      <c r="S106" s="10"/>
      <c r="T106" s="10"/>
      <c r="U106" s="10"/>
      <c r="V106" s="10"/>
      <c r="W106" s="10"/>
      <c r="X106" s="10"/>
      <c r="Y106" s="10"/>
      <c r="Z106" s="10"/>
      <c r="AA106" s="10"/>
      <c r="AB106" s="10"/>
      <c r="AC106" s="10"/>
      <c r="AD106" s="10"/>
      <c r="AE106" s="10"/>
    </row>
    <row r="107" hidden="1" s="12" customFormat="1" ht="19.92" customHeight="1">
      <c r="A107" s="12"/>
      <c r="B107" s="269"/>
      <c r="C107" s="134"/>
      <c r="D107" s="270" t="s">
        <v>744</v>
      </c>
      <c r="E107" s="271"/>
      <c r="F107" s="271"/>
      <c r="G107" s="271"/>
      <c r="H107" s="271"/>
      <c r="I107" s="272"/>
      <c r="J107" s="273">
        <f>J274</f>
        <v>0</v>
      </c>
      <c r="K107" s="134"/>
      <c r="L107" s="274"/>
      <c r="S107" s="12"/>
      <c r="T107" s="12"/>
      <c r="U107" s="12"/>
      <c r="V107" s="12"/>
      <c r="W107" s="12"/>
      <c r="X107" s="12"/>
      <c r="Y107" s="12"/>
      <c r="Z107" s="12"/>
      <c r="AA107" s="12"/>
      <c r="AB107" s="12"/>
      <c r="AC107" s="12"/>
      <c r="AD107" s="12"/>
      <c r="AE107" s="12"/>
    </row>
    <row r="108" hidden="1" s="12" customFormat="1" ht="19.92" customHeight="1">
      <c r="A108" s="12"/>
      <c r="B108" s="269"/>
      <c r="C108" s="134"/>
      <c r="D108" s="270" t="s">
        <v>1713</v>
      </c>
      <c r="E108" s="271"/>
      <c r="F108" s="271"/>
      <c r="G108" s="271"/>
      <c r="H108" s="271"/>
      <c r="I108" s="272"/>
      <c r="J108" s="273">
        <f>J289</f>
        <v>0</v>
      </c>
      <c r="K108" s="134"/>
      <c r="L108" s="274"/>
      <c r="S108" s="12"/>
      <c r="T108" s="12"/>
      <c r="U108" s="12"/>
      <c r="V108" s="12"/>
      <c r="W108" s="12"/>
      <c r="X108" s="12"/>
      <c r="Y108" s="12"/>
      <c r="Z108" s="12"/>
      <c r="AA108" s="12"/>
      <c r="AB108" s="12"/>
      <c r="AC108" s="12"/>
      <c r="AD108" s="12"/>
      <c r="AE108" s="12"/>
    </row>
    <row r="109" hidden="1" s="2" customFormat="1" ht="21.84" customHeight="1">
      <c r="A109" s="39"/>
      <c r="B109" s="40"/>
      <c r="C109" s="41"/>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hidden="1" s="2" customFormat="1" ht="6.96" customHeight="1">
      <c r="A110" s="39"/>
      <c r="B110" s="67"/>
      <c r="C110" s="68"/>
      <c r="D110" s="68"/>
      <c r="E110" s="68"/>
      <c r="F110" s="68"/>
      <c r="G110" s="68"/>
      <c r="H110" s="68"/>
      <c r="I110" s="194"/>
      <c r="J110" s="68"/>
      <c r="K110" s="68"/>
      <c r="L110" s="64"/>
      <c r="S110" s="39"/>
      <c r="T110" s="39"/>
      <c r="U110" s="39"/>
      <c r="V110" s="39"/>
      <c r="W110" s="39"/>
      <c r="X110" s="39"/>
      <c r="Y110" s="39"/>
      <c r="Z110" s="39"/>
      <c r="AA110" s="39"/>
      <c r="AB110" s="39"/>
      <c r="AC110" s="39"/>
      <c r="AD110" s="39"/>
      <c r="AE110" s="39"/>
    </row>
    <row r="111" hidden="1"/>
    <row r="112" hidden="1"/>
    <row r="113" hidden="1"/>
    <row r="114" s="2" customFormat="1" ht="6.96" customHeight="1">
      <c r="A114" s="39"/>
      <c r="B114" s="69"/>
      <c r="C114" s="70"/>
      <c r="D114" s="70"/>
      <c r="E114" s="70"/>
      <c r="F114" s="70"/>
      <c r="G114" s="70"/>
      <c r="H114" s="70"/>
      <c r="I114" s="197"/>
      <c r="J114" s="70"/>
      <c r="K114" s="70"/>
      <c r="L114" s="64"/>
      <c r="S114" s="39"/>
      <c r="T114" s="39"/>
      <c r="U114" s="39"/>
      <c r="V114" s="39"/>
      <c r="W114" s="39"/>
      <c r="X114" s="39"/>
      <c r="Y114" s="39"/>
      <c r="Z114" s="39"/>
      <c r="AA114" s="39"/>
      <c r="AB114" s="39"/>
      <c r="AC114" s="39"/>
      <c r="AD114" s="39"/>
      <c r="AE114" s="39"/>
    </row>
    <row r="115" s="2" customFormat="1" ht="24.96" customHeight="1">
      <c r="A115" s="39"/>
      <c r="B115" s="40"/>
      <c r="C115" s="24" t="s">
        <v>396</v>
      </c>
      <c r="D115" s="41"/>
      <c r="E115" s="41"/>
      <c r="F115" s="41"/>
      <c r="G115" s="41"/>
      <c r="H115" s="41"/>
      <c r="I115" s="156"/>
      <c r="J115" s="41"/>
      <c r="K115" s="41"/>
      <c r="L115" s="64"/>
      <c r="S115" s="39"/>
      <c r="T115" s="39"/>
      <c r="U115" s="39"/>
      <c r="V115" s="39"/>
      <c r="W115" s="39"/>
      <c r="X115" s="39"/>
      <c r="Y115" s="39"/>
      <c r="Z115" s="39"/>
      <c r="AA115" s="39"/>
      <c r="AB115" s="39"/>
      <c r="AC115" s="39"/>
      <c r="AD115" s="39"/>
      <c r="AE115" s="39"/>
    </row>
    <row r="116" s="2" customFormat="1" ht="6.96" customHeight="1">
      <c r="A116" s="39"/>
      <c r="B116" s="40"/>
      <c r="C116" s="41"/>
      <c r="D116" s="41"/>
      <c r="E116" s="41"/>
      <c r="F116" s="41"/>
      <c r="G116" s="41"/>
      <c r="H116" s="41"/>
      <c r="I116" s="156"/>
      <c r="J116" s="41"/>
      <c r="K116" s="41"/>
      <c r="L116" s="64"/>
      <c r="S116" s="39"/>
      <c r="T116" s="39"/>
      <c r="U116" s="39"/>
      <c r="V116" s="39"/>
      <c r="W116" s="39"/>
      <c r="X116" s="39"/>
      <c r="Y116" s="39"/>
      <c r="Z116" s="39"/>
      <c r="AA116" s="39"/>
      <c r="AB116" s="39"/>
      <c r="AC116" s="39"/>
      <c r="AD116" s="39"/>
      <c r="AE116" s="39"/>
    </row>
    <row r="117" s="2" customFormat="1" ht="12" customHeight="1">
      <c r="A117" s="39"/>
      <c r="B117" s="40"/>
      <c r="C117" s="33" t="s">
        <v>16</v>
      </c>
      <c r="D117" s="41"/>
      <c r="E117" s="41"/>
      <c r="F117" s="41"/>
      <c r="G117" s="41"/>
      <c r="H117" s="41"/>
      <c r="I117" s="156"/>
      <c r="J117" s="41"/>
      <c r="K117" s="41"/>
      <c r="L117" s="64"/>
      <c r="S117" s="39"/>
      <c r="T117" s="39"/>
      <c r="U117" s="39"/>
      <c r="V117" s="39"/>
      <c r="W117" s="39"/>
      <c r="X117" s="39"/>
      <c r="Y117" s="39"/>
      <c r="Z117" s="39"/>
      <c r="AA117" s="39"/>
      <c r="AB117" s="39"/>
      <c r="AC117" s="39"/>
      <c r="AD117" s="39"/>
      <c r="AE117" s="39"/>
    </row>
    <row r="118" s="2" customFormat="1" ht="23.25" customHeight="1">
      <c r="A118" s="39"/>
      <c r="B118" s="40"/>
      <c r="C118" s="41"/>
      <c r="D118" s="41"/>
      <c r="E118" s="198" t="str">
        <f>E7</f>
        <v>Oprava trati v úseku 1.TK a 2.TK Děčín Prostřední Žleb - Dolní Žleb_OPRAVA č. 2</v>
      </c>
      <c r="F118" s="33"/>
      <c r="G118" s="33"/>
      <c r="H118" s="33"/>
      <c r="I118" s="156"/>
      <c r="J118" s="41"/>
      <c r="K118" s="41"/>
      <c r="L118" s="64"/>
      <c r="S118" s="39"/>
      <c r="T118" s="39"/>
      <c r="U118" s="39"/>
      <c r="V118" s="39"/>
      <c r="W118" s="39"/>
      <c r="X118" s="39"/>
      <c r="Y118" s="39"/>
      <c r="Z118" s="39"/>
      <c r="AA118" s="39"/>
      <c r="AB118" s="39"/>
      <c r="AC118" s="39"/>
      <c r="AD118" s="39"/>
      <c r="AE118" s="39"/>
    </row>
    <row r="119" s="1" customFormat="1" ht="12" customHeight="1">
      <c r="B119" s="22"/>
      <c r="C119" s="33" t="s">
        <v>389</v>
      </c>
      <c r="D119" s="23"/>
      <c r="E119" s="23"/>
      <c r="F119" s="23"/>
      <c r="G119" s="23"/>
      <c r="H119" s="23"/>
      <c r="I119" s="148"/>
      <c r="J119" s="23"/>
      <c r="K119" s="23"/>
      <c r="L119" s="21"/>
    </row>
    <row r="120" s="2" customFormat="1" ht="16.5" customHeight="1">
      <c r="A120" s="39"/>
      <c r="B120" s="40"/>
      <c r="C120" s="41"/>
      <c r="D120" s="41"/>
      <c r="E120" s="198" t="s">
        <v>1710</v>
      </c>
      <c r="F120" s="41"/>
      <c r="G120" s="41"/>
      <c r="H120" s="41"/>
      <c r="I120" s="156"/>
      <c r="J120" s="41"/>
      <c r="K120" s="41"/>
      <c r="L120" s="64"/>
      <c r="S120" s="39"/>
      <c r="T120" s="39"/>
      <c r="U120" s="39"/>
      <c r="V120" s="39"/>
      <c r="W120" s="39"/>
      <c r="X120" s="39"/>
      <c r="Y120" s="39"/>
      <c r="Z120" s="39"/>
      <c r="AA120" s="39"/>
      <c r="AB120" s="39"/>
      <c r="AC120" s="39"/>
      <c r="AD120" s="39"/>
      <c r="AE120" s="39"/>
    </row>
    <row r="121" s="2" customFormat="1" ht="12" customHeight="1">
      <c r="A121" s="39"/>
      <c r="B121" s="40"/>
      <c r="C121" s="33" t="s">
        <v>715</v>
      </c>
      <c r="D121" s="41"/>
      <c r="E121" s="41"/>
      <c r="F121" s="41"/>
      <c r="G121" s="41"/>
      <c r="H121" s="41"/>
      <c r="I121" s="156"/>
      <c r="J121" s="41"/>
      <c r="K121" s="41"/>
      <c r="L121" s="64"/>
      <c r="S121" s="39"/>
      <c r="T121" s="39"/>
      <c r="U121" s="39"/>
      <c r="V121" s="39"/>
      <c r="W121" s="39"/>
      <c r="X121" s="39"/>
      <c r="Y121" s="39"/>
      <c r="Z121" s="39"/>
      <c r="AA121" s="39"/>
      <c r="AB121" s="39"/>
      <c r="AC121" s="39"/>
      <c r="AD121" s="39"/>
      <c r="AE121" s="39"/>
    </row>
    <row r="122" s="2" customFormat="1" ht="16.5" customHeight="1">
      <c r="A122" s="39"/>
      <c r="B122" s="40"/>
      <c r="C122" s="41"/>
      <c r="D122" s="41"/>
      <c r="E122" s="77" t="str">
        <f>E11</f>
        <v>001 - ZRN - most v km 5,838</v>
      </c>
      <c r="F122" s="41"/>
      <c r="G122" s="41"/>
      <c r="H122" s="41"/>
      <c r="I122" s="156"/>
      <c r="J122" s="41"/>
      <c r="K122" s="41"/>
      <c r="L122" s="64"/>
      <c r="S122" s="39"/>
      <c r="T122" s="39"/>
      <c r="U122" s="39"/>
      <c r="V122" s="39"/>
      <c r="W122" s="39"/>
      <c r="X122" s="39"/>
      <c r="Y122" s="39"/>
      <c r="Z122" s="39"/>
      <c r="AA122" s="39"/>
      <c r="AB122" s="39"/>
      <c r="AC122" s="39"/>
      <c r="AD122" s="39"/>
      <c r="AE122" s="39"/>
    </row>
    <row r="123" s="2" customFormat="1" ht="6.96" customHeight="1">
      <c r="A123" s="39"/>
      <c r="B123" s="40"/>
      <c r="C123" s="41"/>
      <c r="D123" s="41"/>
      <c r="E123" s="41"/>
      <c r="F123" s="41"/>
      <c r="G123" s="41"/>
      <c r="H123" s="41"/>
      <c r="I123" s="156"/>
      <c r="J123" s="41"/>
      <c r="K123" s="41"/>
      <c r="L123" s="64"/>
      <c r="S123" s="39"/>
      <c r="T123" s="39"/>
      <c r="U123" s="39"/>
      <c r="V123" s="39"/>
      <c r="W123" s="39"/>
      <c r="X123" s="39"/>
      <c r="Y123" s="39"/>
      <c r="Z123" s="39"/>
      <c r="AA123" s="39"/>
      <c r="AB123" s="39"/>
      <c r="AC123" s="39"/>
      <c r="AD123" s="39"/>
      <c r="AE123" s="39"/>
    </row>
    <row r="124" s="2" customFormat="1" ht="12" customHeight="1">
      <c r="A124" s="39"/>
      <c r="B124" s="40"/>
      <c r="C124" s="33" t="s">
        <v>20</v>
      </c>
      <c r="D124" s="41"/>
      <c r="E124" s="41"/>
      <c r="F124" s="28" t="str">
        <f>F14</f>
        <v xml:space="preserve"> </v>
      </c>
      <c r="G124" s="41"/>
      <c r="H124" s="41"/>
      <c r="I124" s="158" t="s">
        <v>22</v>
      </c>
      <c r="J124" s="80" t="str">
        <f>IF(J14="","",J14)</f>
        <v>21. 11. 2019</v>
      </c>
      <c r="K124" s="41"/>
      <c r="L124" s="64"/>
      <c r="S124" s="39"/>
      <c r="T124" s="39"/>
      <c r="U124" s="39"/>
      <c r="V124" s="39"/>
      <c r="W124" s="39"/>
      <c r="X124" s="39"/>
      <c r="Y124" s="39"/>
      <c r="Z124" s="39"/>
      <c r="AA124" s="39"/>
      <c r="AB124" s="39"/>
      <c r="AC124" s="39"/>
      <c r="AD124" s="39"/>
      <c r="AE124" s="39"/>
    </row>
    <row r="125" s="2" customFormat="1" ht="6.96" customHeight="1">
      <c r="A125" s="39"/>
      <c r="B125" s="40"/>
      <c r="C125" s="41"/>
      <c r="D125" s="41"/>
      <c r="E125" s="41"/>
      <c r="F125" s="41"/>
      <c r="G125" s="41"/>
      <c r="H125" s="41"/>
      <c r="I125" s="156"/>
      <c r="J125" s="41"/>
      <c r="K125" s="41"/>
      <c r="L125" s="64"/>
      <c r="S125" s="39"/>
      <c r="T125" s="39"/>
      <c r="U125" s="39"/>
      <c r="V125" s="39"/>
      <c r="W125" s="39"/>
      <c r="X125" s="39"/>
      <c r="Y125" s="39"/>
      <c r="Z125" s="39"/>
      <c r="AA125" s="39"/>
      <c r="AB125" s="39"/>
      <c r="AC125" s="39"/>
      <c r="AD125" s="39"/>
      <c r="AE125" s="39"/>
    </row>
    <row r="126" s="2" customFormat="1" ht="15.15" customHeight="1">
      <c r="A126" s="39"/>
      <c r="B126" s="40"/>
      <c r="C126" s="33" t="s">
        <v>24</v>
      </c>
      <c r="D126" s="41"/>
      <c r="E126" s="41"/>
      <c r="F126" s="28" t="str">
        <f>E17</f>
        <v/>
      </c>
      <c r="G126" s="41"/>
      <c r="H126" s="41"/>
      <c r="I126" s="158" t="s">
        <v>32</v>
      </c>
      <c r="J126" s="37" t="str">
        <f>E23</f>
        <v xml:space="preserve"> </v>
      </c>
      <c r="K126" s="41"/>
      <c r="L126" s="64"/>
      <c r="S126" s="39"/>
      <c r="T126" s="39"/>
      <c r="U126" s="39"/>
      <c r="V126" s="39"/>
      <c r="W126" s="39"/>
      <c r="X126" s="39"/>
      <c r="Y126" s="39"/>
      <c r="Z126" s="39"/>
      <c r="AA126" s="39"/>
      <c r="AB126" s="39"/>
      <c r="AC126" s="39"/>
      <c r="AD126" s="39"/>
      <c r="AE126" s="39"/>
    </row>
    <row r="127" s="2" customFormat="1" ht="15.15" customHeight="1">
      <c r="A127" s="39"/>
      <c r="B127" s="40"/>
      <c r="C127" s="33" t="s">
        <v>30</v>
      </c>
      <c r="D127" s="41"/>
      <c r="E127" s="41"/>
      <c r="F127" s="28" t="str">
        <f>IF(E20="","",E20)</f>
        <v>Vyplň údaj</v>
      </c>
      <c r="G127" s="41"/>
      <c r="H127" s="41"/>
      <c r="I127" s="158" t="s">
        <v>34</v>
      </c>
      <c r="J127" s="37" t="str">
        <f>E26</f>
        <v xml:space="preserve"> </v>
      </c>
      <c r="K127" s="41"/>
      <c r="L127" s="64"/>
      <c r="S127" s="39"/>
      <c r="T127" s="39"/>
      <c r="U127" s="39"/>
      <c r="V127" s="39"/>
      <c r="W127" s="39"/>
      <c r="X127" s="39"/>
      <c r="Y127" s="39"/>
      <c r="Z127" s="39"/>
      <c r="AA127" s="39"/>
      <c r="AB127" s="39"/>
      <c r="AC127" s="39"/>
      <c r="AD127" s="39"/>
      <c r="AE127" s="39"/>
    </row>
    <row r="128" s="2" customFormat="1" ht="10.32" customHeight="1">
      <c r="A128" s="39"/>
      <c r="B128" s="40"/>
      <c r="C128" s="41"/>
      <c r="D128" s="41"/>
      <c r="E128" s="41"/>
      <c r="F128" s="41"/>
      <c r="G128" s="41"/>
      <c r="H128" s="41"/>
      <c r="I128" s="156"/>
      <c r="J128" s="41"/>
      <c r="K128" s="41"/>
      <c r="L128" s="64"/>
      <c r="S128" s="39"/>
      <c r="T128" s="39"/>
      <c r="U128" s="39"/>
      <c r="V128" s="39"/>
      <c r="W128" s="39"/>
      <c r="X128" s="39"/>
      <c r="Y128" s="39"/>
      <c r="Z128" s="39"/>
      <c r="AA128" s="39"/>
      <c r="AB128" s="39"/>
      <c r="AC128" s="39"/>
      <c r="AD128" s="39"/>
      <c r="AE128" s="39"/>
    </row>
    <row r="129" s="9" customFormat="1" ht="29.28" customHeight="1">
      <c r="A129" s="204"/>
      <c r="B129" s="205"/>
      <c r="C129" s="206" t="s">
        <v>397</v>
      </c>
      <c r="D129" s="207" t="s">
        <v>61</v>
      </c>
      <c r="E129" s="207" t="s">
        <v>57</v>
      </c>
      <c r="F129" s="207" t="s">
        <v>58</v>
      </c>
      <c r="G129" s="207" t="s">
        <v>398</v>
      </c>
      <c r="H129" s="207" t="s">
        <v>399</v>
      </c>
      <c r="I129" s="208" t="s">
        <v>400</v>
      </c>
      <c r="J129" s="207" t="s">
        <v>393</v>
      </c>
      <c r="K129" s="209" t="s">
        <v>401</v>
      </c>
      <c r="L129" s="210"/>
      <c r="M129" s="101" t="s">
        <v>1</v>
      </c>
      <c r="N129" s="102" t="s">
        <v>40</v>
      </c>
      <c r="O129" s="102" t="s">
        <v>402</v>
      </c>
      <c r="P129" s="102" t="s">
        <v>403</v>
      </c>
      <c r="Q129" s="102" t="s">
        <v>404</v>
      </c>
      <c r="R129" s="102" t="s">
        <v>405</v>
      </c>
      <c r="S129" s="102" t="s">
        <v>406</v>
      </c>
      <c r="T129" s="103" t="s">
        <v>407</v>
      </c>
      <c r="U129" s="204"/>
      <c r="V129" s="204"/>
      <c r="W129" s="204"/>
      <c r="X129" s="204"/>
      <c r="Y129" s="204"/>
      <c r="Z129" s="204"/>
      <c r="AA129" s="204"/>
      <c r="AB129" s="204"/>
      <c r="AC129" s="204"/>
      <c r="AD129" s="204"/>
      <c r="AE129" s="204"/>
    </row>
    <row r="130" s="2" customFormat="1" ht="22.8" customHeight="1">
      <c r="A130" s="39"/>
      <c r="B130" s="40"/>
      <c r="C130" s="108" t="s">
        <v>408</v>
      </c>
      <c r="D130" s="41"/>
      <c r="E130" s="41"/>
      <c r="F130" s="41"/>
      <c r="G130" s="41"/>
      <c r="H130" s="41"/>
      <c r="I130" s="156"/>
      <c r="J130" s="211">
        <f>BK130</f>
        <v>0</v>
      </c>
      <c r="K130" s="41"/>
      <c r="L130" s="45"/>
      <c r="M130" s="104"/>
      <c r="N130" s="212"/>
      <c r="O130" s="105"/>
      <c r="P130" s="213">
        <f>P131+P273</f>
        <v>0</v>
      </c>
      <c r="Q130" s="105"/>
      <c r="R130" s="213">
        <f>R131+R273</f>
        <v>1.0778602851000001</v>
      </c>
      <c r="S130" s="105"/>
      <c r="T130" s="214">
        <f>T131+T273</f>
        <v>0.89074999999999993</v>
      </c>
      <c r="U130" s="39"/>
      <c r="V130" s="39"/>
      <c r="W130" s="39"/>
      <c r="X130" s="39"/>
      <c r="Y130" s="39"/>
      <c r="Z130" s="39"/>
      <c r="AA130" s="39"/>
      <c r="AB130" s="39"/>
      <c r="AC130" s="39"/>
      <c r="AD130" s="39"/>
      <c r="AE130" s="39"/>
      <c r="AT130" s="18" t="s">
        <v>75</v>
      </c>
      <c r="AU130" s="18" t="s">
        <v>395</v>
      </c>
      <c r="BK130" s="215">
        <f>BK131+BK273</f>
        <v>0</v>
      </c>
    </row>
    <row r="131" s="11" customFormat="1" ht="25.92" customHeight="1">
      <c r="A131" s="11"/>
      <c r="B131" s="254"/>
      <c r="C131" s="255"/>
      <c r="D131" s="256" t="s">
        <v>75</v>
      </c>
      <c r="E131" s="257" t="s">
        <v>750</v>
      </c>
      <c r="F131" s="257" t="s">
        <v>751</v>
      </c>
      <c r="G131" s="255"/>
      <c r="H131" s="255"/>
      <c r="I131" s="258"/>
      <c r="J131" s="259">
        <f>BK131</f>
        <v>0</v>
      </c>
      <c r="K131" s="255"/>
      <c r="L131" s="260"/>
      <c r="M131" s="261"/>
      <c r="N131" s="262"/>
      <c r="O131" s="262"/>
      <c r="P131" s="263">
        <f>P132+P141+P150+P173+P256+P270</f>
        <v>0</v>
      </c>
      <c r="Q131" s="262"/>
      <c r="R131" s="263">
        <f>R132+R141+R150+R173+R256+R270</f>
        <v>1.0192434051000001</v>
      </c>
      <c r="S131" s="262"/>
      <c r="T131" s="264">
        <f>T132+T141+T150+T173+T256+T270</f>
        <v>0.89074999999999993</v>
      </c>
      <c r="U131" s="11"/>
      <c r="V131" s="11"/>
      <c r="W131" s="11"/>
      <c r="X131" s="11"/>
      <c r="Y131" s="11"/>
      <c r="Z131" s="11"/>
      <c r="AA131" s="11"/>
      <c r="AB131" s="11"/>
      <c r="AC131" s="11"/>
      <c r="AD131" s="11"/>
      <c r="AE131" s="11"/>
      <c r="AR131" s="265" t="s">
        <v>84</v>
      </c>
      <c r="AT131" s="266" t="s">
        <v>75</v>
      </c>
      <c r="AU131" s="266" t="s">
        <v>76</v>
      </c>
      <c r="AY131" s="265" t="s">
        <v>414</v>
      </c>
      <c r="BK131" s="267">
        <f>BK132+BK141+BK150+BK173+BK256+BK270</f>
        <v>0</v>
      </c>
    </row>
    <row r="132" s="11" customFormat="1" ht="22.8" customHeight="1">
      <c r="A132" s="11"/>
      <c r="B132" s="254"/>
      <c r="C132" s="255"/>
      <c r="D132" s="256" t="s">
        <v>75</v>
      </c>
      <c r="E132" s="275" t="s">
        <v>84</v>
      </c>
      <c r="F132" s="275" t="s">
        <v>1714</v>
      </c>
      <c r="G132" s="255"/>
      <c r="H132" s="255"/>
      <c r="I132" s="258"/>
      <c r="J132" s="276">
        <f>BK132</f>
        <v>0</v>
      </c>
      <c r="K132" s="255"/>
      <c r="L132" s="260"/>
      <c r="M132" s="261"/>
      <c r="N132" s="262"/>
      <c r="O132" s="262"/>
      <c r="P132" s="263">
        <f>SUM(P133:P140)</f>
        <v>0</v>
      </c>
      <c r="Q132" s="262"/>
      <c r="R132" s="263">
        <f>SUM(R133:R140)</f>
        <v>0</v>
      </c>
      <c r="S132" s="262"/>
      <c r="T132" s="264">
        <f>SUM(T133:T140)</f>
        <v>0</v>
      </c>
      <c r="U132" s="11"/>
      <c r="V132" s="11"/>
      <c r="W132" s="11"/>
      <c r="X132" s="11"/>
      <c r="Y132" s="11"/>
      <c r="Z132" s="11"/>
      <c r="AA132" s="11"/>
      <c r="AB132" s="11"/>
      <c r="AC132" s="11"/>
      <c r="AD132" s="11"/>
      <c r="AE132" s="11"/>
      <c r="AR132" s="265" t="s">
        <v>84</v>
      </c>
      <c r="AT132" s="266" t="s">
        <v>75</v>
      </c>
      <c r="AU132" s="266" t="s">
        <v>84</v>
      </c>
      <c r="AY132" s="265" t="s">
        <v>414</v>
      </c>
      <c r="BK132" s="267">
        <f>SUM(BK133:BK140)</f>
        <v>0</v>
      </c>
    </row>
    <row r="133" s="2" customFormat="1" ht="21.75" customHeight="1">
      <c r="A133" s="39"/>
      <c r="B133" s="40"/>
      <c r="C133" s="234" t="s">
        <v>84</v>
      </c>
      <c r="D133" s="234" t="s">
        <v>443</v>
      </c>
      <c r="E133" s="235" t="s">
        <v>1715</v>
      </c>
      <c r="F133" s="236" t="s">
        <v>1716</v>
      </c>
      <c r="G133" s="237" t="s">
        <v>632</v>
      </c>
      <c r="H133" s="238">
        <v>96</v>
      </c>
      <c r="I133" s="239"/>
      <c r="J133" s="240">
        <f>ROUND(I133*H133,2)</f>
        <v>0</v>
      </c>
      <c r="K133" s="236" t="s">
        <v>720</v>
      </c>
      <c r="L133" s="45"/>
      <c r="M133" s="241" t="s">
        <v>1</v>
      </c>
      <c r="N133" s="242" t="s">
        <v>41</v>
      </c>
      <c r="O133" s="92"/>
      <c r="P133" s="226">
        <f>O133*H133</f>
        <v>0</v>
      </c>
      <c r="Q133" s="226">
        <v>0</v>
      </c>
      <c r="R133" s="226">
        <f>Q133*H133</f>
        <v>0</v>
      </c>
      <c r="S133" s="226">
        <v>0</v>
      </c>
      <c r="T133" s="227">
        <f>S133*H133</f>
        <v>0</v>
      </c>
      <c r="U133" s="39"/>
      <c r="V133" s="39"/>
      <c r="W133" s="39"/>
      <c r="X133" s="39"/>
      <c r="Y133" s="39"/>
      <c r="Z133" s="39"/>
      <c r="AA133" s="39"/>
      <c r="AB133" s="39"/>
      <c r="AC133" s="39"/>
      <c r="AD133" s="39"/>
      <c r="AE133" s="39"/>
      <c r="AR133" s="228" t="s">
        <v>415</v>
      </c>
      <c r="AT133" s="228" t="s">
        <v>443</v>
      </c>
      <c r="AU133" s="228" t="s">
        <v>86</v>
      </c>
      <c r="AY133" s="18" t="s">
        <v>414</v>
      </c>
      <c r="BE133" s="229">
        <f>IF(N133="základní",J133,0)</f>
        <v>0</v>
      </c>
      <c r="BF133" s="229">
        <f>IF(N133="snížená",J133,0)</f>
        <v>0</v>
      </c>
      <c r="BG133" s="229">
        <f>IF(N133="zákl. přenesená",J133,0)</f>
        <v>0</v>
      </c>
      <c r="BH133" s="229">
        <f>IF(N133="sníž. přenesená",J133,0)</f>
        <v>0</v>
      </c>
      <c r="BI133" s="229">
        <f>IF(N133="nulová",J133,0)</f>
        <v>0</v>
      </c>
      <c r="BJ133" s="18" t="s">
        <v>84</v>
      </c>
      <c r="BK133" s="229">
        <f>ROUND(I133*H133,2)</f>
        <v>0</v>
      </c>
      <c r="BL133" s="18" t="s">
        <v>415</v>
      </c>
      <c r="BM133" s="228" t="s">
        <v>1717</v>
      </c>
    </row>
    <row r="134" s="2" customFormat="1">
      <c r="A134" s="39"/>
      <c r="B134" s="40"/>
      <c r="C134" s="41"/>
      <c r="D134" s="230" t="s">
        <v>417</v>
      </c>
      <c r="E134" s="41"/>
      <c r="F134" s="231" t="s">
        <v>1718</v>
      </c>
      <c r="G134" s="41"/>
      <c r="H134" s="41"/>
      <c r="I134" s="156"/>
      <c r="J134" s="41"/>
      <c r="K134" s="41"/>
      <c r="L134" s="45"/>
      <c r="M134" s="232"/>
      <c r="N134" s="233"/>
      <c r="O134" s="92"/>
      <c r="P134" s="92"/>
      <c r="Q134" s="92"/>
      <c r="R134" s="92"/>
      <c r="S134" s="92"/>
      <c r="T134" s="93"/>
      <c r="U134" s="39"/>
      <c r="V134" s="39"/>
      <c r="W134" s="39"/>
      <c r="X134" s="39"/>
      <c r="Y134" s="39"/>
      <c r="Z134" s="39"/>
      <c r="AA134" s="39"/>
      <c r="AB134" s="39"/>
      <c r="AC134" s="39"/>
      <c r="AD134" s="39"/>
      <c r="AE134" s="39"/>
      <c r="AT134" s="18" t="s">
        <v>417</v>
      </c>
      <c r="AU134" s="18" t="s">
        <v>86</v>
      </c>
    </row>
    <row r="135" s="15" customFormat="1">
      <c r="A135" s="15"/>
      <c r="B135" s="299"/>
      <c r="C135" s="300"/>
      <c r="D135" s="230" t="s">
        <v>758</v>
      </c>
      <c r="E135" s="301" t="s">
        <v>1</v>
      </c>
      <c r="F135" s="302" t="s">
        <v>1719</v>
      </c>
      <c r="G135" s="300"/>
      <c r="H135" s="301" t="s">
        <v>1</v>
      </c>
      <c r="I135" s="303"/>
      <c r="J135" s="300"/>
      <c r="K135" s="300"/>
      <c r="L135" s="304"/>
      <c r="M135" s="305"/>
      <c r="N135" s="306"/>
      <c r="O135" s="306"/>
      <c r="P135" s="306"/>
      <c r="Q135" s="306"/>
      <c r="R135" s="306"/>
      <c r="S135" s="306"/>
      <c r="T135" s="307"/>
      <c r="U135" s="15"/>
      <c r="V135" s="15"/>
      <c r="W135" s="15"/>
      <c r="X135" s="15"/>
      <c r="Y135" s="15"/>
      <c r="Z135" s="15"/>
      <c r="AA135" s="15"/>
      <c r="AB135" s="15"/>
      <c r="AC135" s="15"/>
      <c r="AD135" s="15"/>
      <c r="AE135" s="15"/>
      <c r="AT135" s="308" t="s">
        <v>758</v>
      </c>
      <c r="AU135" s="308" t="s">
        <v>86</v>
      </c>
      <c r="AV135" s="15" t="s">
        <v>84</v>
      </c>
      <c r="AW135" s="15" t="s">
        <v>33</v>
      </c>
      <c r="AX135" s="15" t="s">
        <v>76</v>
      </c>
      <c r="AY135" s="308" t="s">
        <v>414</v>
      </c>
    </row>
    <row r="136" s="13" customFormat="1">
      <c r="A136" s="13"/>
      <c r="B136" s="277"/>
      <c r="C136" s="278"/>
      <c r="D136" s="230" t="s">
        <v>758</v>
      </c>
      <c r="E136" s="279" t="s">
        <v>1</v>
      </c>
      <c r="F136" s="280" t="s">
        <v>1720</v>
      </c>
      <c r="G136" s="278"/>
      <c r="H136" s="281">
        <v>96</v>
      </c>
      <c r="I136" s="282"/>
      <c r="J136" s="278"/>
      <c r="K136" s="278"/>
      <c r="L136" s="283"/>
      <c r="M136" s="284"/>
      <c r="N136" s="285"/>
      <c r="O136" s="285"/>
      <c r="P136" s="285"/>
      <c r="Q136" s="285"/>
      <c r="R136" s="285"/>
      <c r="S136" s="285"/>
      <c r="T136" s="286"/>
      <c r="U136" s="13"/>
      <c r="V136" s="13"/>
      <c r="W136" s="13"/>
      <c r="X136" s="13"/>
      <c r="Y136" s="13"/>
      <c r="Z136" s="13"/>
      <c r="AA136" s="13"/>
      <c r="AB136" s="13"/>
      <c r="AC136" s="13"/>
      <c r="AD136" s="13"/>
      <c r="AE136" s="13"/>
      <c r="AT136" s="287" t="s">
        <v>758</v>
      </c>
      <c r="AU136" s="287" t="s">
        <v>86</v>
      </c>
      <c r="AV136" s="13" t="s">
        <v>86</v>
      </c>
      <c r="AW136" s="13" t="s">
        <v>33</v>
      </c>
      <c r="AX136" s="13" t="s">
        <v>76</v>
      </c>
      <c r="AY136" s="287" t="s">
        <v>414</v>
      </c>
    </row>
    <row r="137" s="14" customFormat="1">
      <c r="A137" s="14"/>
      <c r="B137" s="288"/>
      <c r="C137" s="289"/>
      <c r="D137" s="230" t="s">
        <v>758</v>
      </c>
      <c r="E137" s="290" t="s">
        <v>1</v>
      </c>
      <c r="F137" s="291" t="s">
        <v>760</v>
      </c>
      <c r="G137" s="289"/>
      <c r="H137" s="292">
        <v>96</v>
      </c>
      <c r="I137" s="293"/>
      <c r="J137" s="289"/>
      <c r="K137" s="289"/>
      <c r="L137" s="294"/>
      <c r="M137" s="295"/>
      <c r="N137" s="296"/>
      <c r="O137" s="296"/>
      <c r="P137" s="296"/>
      <c r="Q137" s="296"/>
      <c r="R137" s="296"/>
      <c r="S137" s="296"/>
      <c r="T137" s="297"/>
      <c r="U137" s="14"/>
      <c r="V137" s="14"/>
      <c r="W137" s="14"/>
      <c r="X137" s="14"/>
      <c r="Y137" s="14"/>
      <c r="Z137" s="14"/>
      <c r="AA137" s="14"/>
      <c r="AB137" s="14"/>
      <c r="AC137" s="14"/>
      <c r="AD137" s="14"/>
      <c r="AE137" s="14"/>
      <c r="AT137" s="298" t="s">
        <v>758</v>
      </c>
      <c r="AU137" s="298" t="s">
        <v>86</v>
      </c>
      <c r="AV137" s="14" t="s">
        <v>415</v>
      </c>
      <c r="AW137" s="14" t="s">
        <v>33</v>
      </c>
      <c r="AX137" s="14" t="s">
        <v>84</v>
      </c>
      <c r="AY137" s="298" t="s">
        <v>414</v>
      </c>
    </row>
    <row r="138" s="2" customFormat="1" ht="21.75" customHeight="1">
      <c r="A138" s="39"/>
      <c r="B138" s="40"/>
      <c r="C138" s="234" t="s">
        <v>86</v>
      </c>
      <c r="D138" s="234" t="s">
        <v>443</v>
      </c>
      <c r="E138" s="235" t="s">
        <v>1721</v>
      </c>
      <c r="F138" s="236" t="s">
        <v>1722</v>
      </c>
      <c r="G138" s="237" t="s">
        <v>755</v>
      </c>
      <c r="H138" s="238">
        <v>1.9199999999999999</v>
      </c>
      <c r="I138" s="239"/>
      <c r="J138" s="240">
        <f>ROUND(I138*H138,2)</f>
        <v>0</v>
      </c>
      <c r="K138" s="236" t="s">
        <v>720</v>
      </c>
      <c r="L138" s="45"/>
      <c r="M138" s="241" t="s">
        <v>1</v>
      </c>
      <c r="N138" s="242" t="s">
        <v>41</v>
      </c>
      <c r="O138" s="92"/>
      <c r="P138" s="226">
        <f>O138*H138</f>
        <v>0</v>
      </c>
      <c r="Q138" s="226">
        <v>0</v>
      </c>
      <c r="R138" s="226">
        <f>Q138*H138</f>
        <v>0</v>
      </c>
      <c r="S138" s="226">
        <v>0</v>
      </c>
      <c r="T138" s="227">
        <f>S138*H138</f>
        <v>0</v>
      </c>
      <c r="U138" s="39"/>
      <c r="V138" s="39"/>
      <c r="W138" s="39"/>
      <c r="X138" s="39"/>
      <c r="Y138" s="39"/>
      <c r="Z138" s="39"/>
      <c r="AA138" s="39"/>
      <c r="AB138" s="39"/>
      <c r="AC138" s="39"/>
      <c r="AD138" s="39"/>
      <c r="AE138" s="39"/>
      <c r="AR138" s="228" t="s">
        <v>415</v>
      </c>
      <c r="AT138" s="228" t="s">
        <v>443</v>
      </c>
      <c r="AU138" s="228" t="s">
        <v>86</v>
      </c>
      <c r="AY138" s="18" t="s">
        <v>414</v>
      </c>
      <c r="BE138" s="229">
        <f>IF(N138="základní",J138,0)</f>
        <v>0</v>
      </c>
      <c r="BF138" s="229">
        <f>IF(N138="snížená",J138,0)</f>
        <v>0</v>
      </c>
      <c r="BG138" s="229">
        <f>IF(N138="zákl. přenesená",J138,0)</f>
        <v>0</v>
      </c>
      <c r="BH138" s="229">
        <f>IF(N138="sníž. přenesená",J138,0)</f>
        <v>0</v>
      </c>
      <c r="BI138" s="229">
        <f>IF(N138="nulová",J138,0)</f>
        <v>0</v>
      </c>
      <c r="BJ138" s="18" t="s">
        <v>84</v>
      </c>
      <c r="BK138" s="229">
        <f>ROUND(I138*H138,2)</f>
        <v>0</v>
      </c>
      <c r="BL138" s="18" t="s">
        <v>415</v>
      </c>
      <c r="BM138" s="228" t="s">
        <v>1723</v>
      </c>
    </row>
    <row r="139" s="2" customFormat="1">
      <c r="A139" s="39"/>
      <c r="B139" s="40"/>
      <c r="C139" s="41"/>
      <c r="D139" s="230" t="s">
        <v>417</v>
      </c>
      <c r="E139" s="41"/>
      <c r="F139" s="231" t="s">
        <v>1724</v>
      </c>
      <c r="G139" s="41"/>
      <c r="H139" s="41"/>
      <c r="I139" s="156"/>
      <c r="J139" s="41"/>
      <c r="K139" s="41"/>
      <c r="L139" s="45"/>
      <c r="M139" s="232"/>
      <c r="N139" s="233"/>
      <c r="O139" s="92"/>
      <c r="P139" s="92"/>
      <c r="Q139" s="92"/>
      <c r="R139" s="92"/>
      <c r="S139" s="92"/>
      <c r="T139" s="93"/>
      <c r="U139" s="39"/>
      <c r="V139" s="39"/>
      <c r="W139" s="39"/>
      <c r="X139" s="39"/>
      <c r="Y139" s="39"/>
      <c r="Z139" s="39"/>
      <c r="AA139" s="39"/>
      <c r="AB139" s="39"/>
      <c r="AC139" s="39"/>
      <c r="AD139" s="39"/>
      <c r="AE139" s="39"/>
      <c r="AT139" s="18" t="s">
        <v>417</v>
      </c>
      <c r="AU139" s="18" t="s">
        <v>86</v>
      </c>
    </row>
    <row r="140" s="13" customFormat="1">
      <c r="A140" s="13"/>
      <c r="B140" s="277"/>
      <c r="C140" s="278"/>
      <c r="D140" s="230" t="s">
        <v>758</v>
      </c>
      <c r="E140" s="279" t="s">
        <v>1</v>
      </c>
      <c r="F140" s="280" t="s">
        <v>1725</v>
      </c>
      <c r="G140" s="278"/>
      <c r="H140" s="281">
        <v>1.9199999999999999</v>
      </c>
      <c r="I140" s="282"/>
      <c r="J140" s="278"/>
      <c r="K140" s="278"/>
      <c r="L140" s="283"/>
      <c r="M140" s="284"/>
      <c r="N140" s="285"/>
      <c r="O140" s="285"/>
      <c r="P140" s="285"/>
      <c r="Q140" s="285"/>
      <c r="R140" s="285"/>
      <c r="S140" s="285"/>
      <c r="T140" s="286"/>
      <c r="U140" s="13"/>
      <c r="V140" s="13"/>
      <c r="W140" s="13"/>
      <c r="X140" s="13"/>
      <c r="Y140" s="13"/>
      <c r="Z140" s="13"/>
      <c r="AA140" s="13"/>
      <c r="AB140" s="13"/>
      <c r="AC140" s="13"/>
      <c r="AD140" s="13"/>
      <c r="AE140" s="13"/>
      <c r="AT140" s="287" t="s">
        <v>758</v>
      </c>
      <c r="AU140" s="287" t="s">
        <v>86</v>
      </c>
      <c r="AV140" s="13" t="s">
        <v>86</v>
      </c>
      <c r="AW140" s="13" t="s">
        <v>33</v>
      </c>
      <c r="AX140" s="13" t="s">
        <v>84</v>
      </c>
      <c r="AY140" s="287" t="s">
        <v>414</v>
      </c>
    </row>
    <row r="141" s="11" customFormat="1" ht="22.8" customHeight="1">
      <c r="A141" s="11"/>
      <c r="B141" s="254"/>
      <c r="C141" s="255"/>
      <c r="D141" s="256" t="s">
        <v>75</v>
      </c>
      <c r="E141" s="275" t="s">
        <v>415</v>
      </c>
      <c r="F141" s="275" t="s">
        <v>761</v>
      </c>
      <c r="G141" s="255"/>
      <c r="H141" s="255"/>
      <c r="I141" s="258"/>
      <c r="J141" s="276">
        <f>BK141</f>
        <v>0</v>
      </c>
      <c r="K141" s="255"/>
      <c r="L141" s="260"/>
      <c r="M141" s="261"/>
      <c r="N141" s="262"/>
      <c r="O141" s="262"/>
      <c r="P141" s="263">
        <f>SUM(P142:P149)</f>
        <v>0</v>
      </c>
      <c r="Q141" s="262"/>
      <c r="R141" s="263">
        <f>SUM(R142:R149)</f>
        <v>0.096860160000000001</v>
      </c>
      <c r="S141" s="262"/>
      <c r="T141" s="264">
        <f>SUM(T142:T149)</f>
        <v>0</v>
      </c>
      <c r="U141" s="11"/>
      <c r="V141" s="11"/>
      <c r="W141" s="11"/>
      <c r="X141" s="11"/>
      <c r="Y141" s="11"/>
      <c r="Z141" s="11"/>
      <c r="AA141" s="11"/>
      <c r="AB141" s="11"/>
      <c r="AC141" s="11"/>
      <c r="AD141" s="11"/>
      <c r="AE141" s="11"/>
      <c r="AR141" s="265" t="s">
        <v>84</v>
      </c>
      <c r="AT141" s="266" t="s">
        <v>75</v>
      </c>
      <c r="AU141" s="266" t="s">
        <v>84</v>
      </c>
      <c r="AY141" s="265" t="s">
        <v>414</v>
      </c>
      <c r="BK141" s="267">
        <f>SUM(BK142:BK149)</f>
        <v>0</v>
      </c>
    </row>
    <row r="142" s="2" customFormat="1" ht="21.75" customHeight="1">
      <c r="A142" s="39"/>
      <c r="B142" s="40"/>
      <c r="C142" s="234" t="s">
        <v>114</v>
      </c>
      <c r="D142" s="234" t="s">
        <v>443</v>
      </c>
      <c r="E142" s="235" t="s">
        <v>1726</v>
      </c>
      <c r="F142" s="236" t="s">
        <v>1727</v>
      </c>
      <c r="G142" s="237" t="s">
        <v>632</v>
      </c>
      <c r="H142" s="238">
        <v>0.23000000000000001</v>
      </c>
      <c r="I142" s="239"/>
      <c r="J142" s="240">
        <f>ROUND(I142*H142,2)</f>
        <v>0</v>
      </c>
      <c r="K142" s="236" t="s">
        <v>720</v>
      </c>
      <c r="L142" s="45"/>
      <c r="M142" s="241" t="s">
        <v>1</v>
      </c>
      <c r="N142" s="242" t="s">
        <v>41</v>
      </c>
      <c r="O142" s="92"/>
      <c r="P142" s="226">
        <f>O142*H142</f>
        <v>0</v>
      </c>
      <c r="Q142" s="226">
        <v>0.02102</v>
      </c>
      <c r="R142" s="226">
        <f>Q142*H142</f>
        <v>0.0048346000000000005</v>
      </c>
      <c r="S142" s="226">
        <v>0</v>
      </c>
      <c r="T142" s="227">
        <f>S142*H142</f>
        <v>0</v>
      </c>
      <c r="U142" s="39"/>
      <c r="V142" s="39"/>
      <c r="W142" s="39"/>
      <c r="X142" s="39"/>
      <c r="Y142" s="39"/>
      <c r="Z142" s="39"/>
      <c r="AA142" s="39"/>
      <c r="AB142" s="39"/>
      <c r="AC142" s="39"/>
      <c r="AD142" s="39"/>
      <c r="AE142" s="39"/>
      <c r="AR142" s="228" t="s">
        <v>415</v>
      </c>
      <c r="AT142" s="228" t="s">
        <v>443</v>
      </c>
      <c r="AU142" s="228" t="s">
        <v>86</v>
      </c>
      <c r="AY142" s="18" t="s">
        <v>414</v>
      </c>
      <c r="BE142" s="229">
        <f>IF(N142="základní",J142,0)</f>
        <v>0</v>
      </c>
      <c r="BF142" s="229">
        <f>IF(N142="snížená",J142,0)</f>
        <v>0</v>
      </c>
      <c r="BG142" s="229">
        <f>IF(N142="zákl. přenesená",J142,0)</f>
        <v>0</v>
      </c>
      <c r="BH142" s="229">
        <f>IF(N142="sníž. přenesená",J142,0)</f>
        <v>0</v>
      </c>
      <c r="BI142" s="229">
        <f>IF(N142="nulová",J142,0)</f>
        <v>0</v>
      </c>
      <c r="BJ142" s="18" t="s">
        <v>84</v>
      </c>
      <c r="BK142" s="229">
        <f>ROUND(I142*H142,2)</f>
        <v>0</v>
      </c>
      <c r="BL142" s="18" t="s">
        <v>415</v>
      </c>
      <c r="BM142" s="228" t="s">
        <v>1728</v>
      </c>
    </row>
    <row r="143" s="2" customFormat="1">
      <c r="A143" s="39"/>
      <c r="B143" s="40"/>
      <c r="C143" s="41"/>
      <c r="D143" s="230" t="s">
        <v>417</v>
      </c>
      <c r="E143" s="41"/>
      <c r="F143" s="231" t="s">
        <v>1729</v>
      </c>
      <c r="G143" s="41"/>
      <c r="H143" s="41"/>
      <c r="I143" s="156"/>
      <c r="J143" s="41"/>
      <c r="K143" s="41"/>
      <c r="L143" s="45"/>
      <c r="M143" s="232"/>
      <c r="N143" s="233"/>
      <c r="O143" s="92"/>
      <c r="P143" s="92"/>
      <c r="Q143" s="92"/>
      <c r="R143" s="92"/>
      <c r="S143" s="92"/>
      <c r="T143" s="93"/>
      <c r="U143" s="39"/>
      <c r="V143" s="39"/>
      <c r="W143" s="39"/>
      <c r="X143" s="39"/>
      <c r="Y143" s="39"/>
      <c r="Z143" s="39"/>
      <c r="AA143" s="39"/>
      <c r="AB143" s="39"/>
      <c r="AC143" s="39"/>
      <c r="AD143" s="39"/>
      <c r="AE143" s="39"/>
      <c r="AT143" s="18" t="s">
        <v>417</v>
      </c>
      <c r="AU143" s="18" t="s">
        <v>86</v>
      </c>
    </row>
    <row r="144" s="13" customFormat="1">
      <c r="A144" s="13"/>
      <c r="B144" s="277"/>
      <c r="C144" s="278"/>
      <c r="D144" s="230" t="s">
        <v>758</v>
      </c>
      <c r="E144" s="279" t="s">
        <v>1</v>
      </c>
      <c r="F144" s="280" t="s">
        <v>1730</v>
      </c>
      <c r="G144" s="278"/>
      <c r="H144" s="281">
        <v>0.11500000000000001</v>
      </c>
      <c r="I144" s="282"/>
      <c r="J144" s="278"/>
      <c r="K144" s="278"/>
      <c r="L144" s="283"/>
      <c r="M144" s="284"/>
      <c r="N144" s="285"/>
      <c r="O144" s="285"/>
      <c r="P144" s="285"/>
      <c r="Q144" s="285"/>
      <c r="R144" s="285"/>
      <c r="S144" s="285"/>
      <c r="T144" s="286"/>
      <c r="U144" s="13"/>
      <c r="V144" s="13"/>
      <c r="W144" s="13"/>
      <c r="X144" s="13"/>
      <c r="Y144" s="13"/>
      <c r="Z144" s="13"/>
      <c r="AA144" s="13"/>
      <c r="AB144" s="13"/>
      <c r="AC144" s="13"/>
      <c r="AD144" s="13"/>
      <c r="AE144" s="13"/>
      <c r="AT144" s="287" t="s">
        <v>758</v>
      </c>
      <c r="AU144" s="287" t="s">
        <v>86</v>
      </c>
      <c r="AV144" s="13" t="s">
        <v>86</v>
      </c>
      <c r="AW144" s="13" t="s">
        <v>33</v>
      </c>
      <c r="AX144" s="13" t="s">
        <v>76</v>
      </c>
      <c r="AY144" s="287" t="s">
        <v>414</v>
      </c>
    </row>
    <row r="145" s="13" customFormat="1">
      <c r="A145" s="13"/>
      <c r="B145" s="277"/>
      <c r="C145" s="278"/>
      <c r="D145" s="230" t="s">
        <v>758</v>
      </c>
      <c r="E145" s="279" t="s">
        <v>1</v>
      </c>
      <c r="F145" s="280" t="s">
        <v>1730</v>
      </c>
      <c r="G145" s="278"/>
      <c r="H145" s="281">
        <v>0.11500000000000001</v>
      </c>
      <c r="I145" s="282"/>
      <c r="J145" s="278"/>
      <c r="K145" s="278"/>
      <c r="L145" s="283"/>
      <c r="M145" s="284"/>
      <c r="N145" s="285"/>
      <c r="O145" s="285"/>
      <c r="P145" s="285"/>
      <c r="Q145" s="285"/>
      <c r="R145" s="285"/>
      <c r="S145" s="285"/>
      <c r="T145" s="286"/>
      <c r="U145" s="13"/>
      <c r="V145" s="13"/>
      <c r="W145" s="13"/>
      <c r="X145" s="13"/>
      <c r="Y145" s="13"/>
      <c r="Z145" s="13"/>
      <c r="AA145" s="13"/>
      <c r="AB145" s="13"/>
      <c r="AC145" s="13"/>
      <c r="AD145" s="13"/>
      <c r="AE145" s="13"/>
      <c r="AT145" s="287" t="s">
        <v>758</v>
      </c>
      <c r="AU145" s="287" t="s">
        <v>86</v>
      </c>
      <c r="AV145" s="13" t="s">
        <v>86</v>
      </c>
      <c r="AW145" s="13" t="s">
        <v>33</v>
      </c>
      <c r="AX145" s="13" t="s">
        <v>76</v>
      </c>
      <c r="AY145" s="287" t="s">
        <v>414</v>
      </c>
    </row>
    <row r="146" s="14" customFormat="1">
      <c r="A146" s="14"/>
      <c r="B146" s="288"/>
      <c r="C146" s="289"/>
      <c r="D146" s="230" t="s">
        <v>758</v>
      </c>
      <c r="E146" s="290" t="s">
        <v>1</v>
      </c>
      <c r="F146" s="291" t="s">
        <v>760</v>
      </c>
      <c r="G146" s="289"/>
      <c r="H146" s="292">
        <v>0.23000000000000001</v>
      </c>
      <c r="I146" s="293"/>
      <c r="J146" s="289"/>
      <c r="K146" s="289"/>
      <c r="L146" s="294"/>
      <c r="M146" s="295"/>
      <c r="N146" s="296"/>
      <c r="O146" s="296"/>
      <c r="P146" s="296"/>
      <c r="Q146" s="296"/>
      <c r="R146" s="296"/>
      <c r="S146" s="296"/>
      <c r="T146" s="297"/>
      <c r="U146" s="14"/>
      <c r="V146" s="14"/>
      <c r="W146" s="14"/>
      <c r="X146" s="14"/>
      <c r="Y146" s="14"/>
      <c r="Z146" s="14"/>
      <c r="AA146" s="14"/>
      <c r="AB146" s="14"/>
      <c r="AC146" s="14"/>
      <c r="AD146" s="14"/>
      <c r="AE146" s="14"/>
      <c r="AT146" s="298" t="s">
        <v>758</v>
      </c>
      <c r="AU146" s="298" t="s">
        <v>86</v>
      </c>
      <c r="AV146" s="14" t="s">
        <v>415</v>
      </c>
      <c r="AW146" s="14" t="s">
        <v>33</v>
      </c>
      <c r="AX146" s="14" t="s">
        <v>84</v>
      </c>
      <c r="AY146" s="298" t="s">
        <v>414</v>
      </c>
    </row>
    <row r="147" s="2" customFormat="1" ht="21.75" customHeight="1">
      <c r="A147" s="39"/>
      <c r="B147" s="40"/>
      <c r="C147" s="234" t="s">
        <v>415</v>
      </c>
      <c r="D147" s="234" t="s">
        <v>443</v>
      </c>
      <c r="E147" s="235" t="s">
        <v>1731</v>
      </c>
      <c r="F147" s="236" t="s">
        <v>1732</v>
      </c>
      <c r="G147" s="237" t="s">
        <v>632</v>
      </c>
      <c r="H147" s="238">
        <v>4.3780000000000001</v>
      </c>
      <c r="I147" s="239"/>
      <c r="J147" s="240">
        <f>ROUND(I147*H147,2)</f>
        <v>0</v>
      </c>
      <c r="K147" s="236" t="s">
        <v>720</v>
      </c>
      <c r="L147" s="45"/>
      <c r="M147" s="241" t="s">
        <v>1</v>
      </c>
      <c r="N147" s="242" t="s">
        <v>41</v>
      </c>
      <c r="O147" s="92"/>
      <c r="P147" s="226">
        <f>O147*H147</f>
        <v>0</v>
      </c>
      <c r="Q147" s="226">
        <v>0.02102</v>
      </c>
      <c r="R147" s="226">
        <f>Q147*H147</f>
        <v>0.092025560000000006</v>
      </c>
      <c r="S147" s="226">
        <v>0</v>
      </c>
      <c r="T147" s="227">
        <f>S147*H147</f>
        <v>0</v>
      </c>
      <c r="U147" s="39"/>
      <c r="V147" s="39"/>
      <c r="W147" s="39"/>
      <c r="X147" s="39"/>
      <c r="Y147" s="39"/>
      <c r="Z147" s="39"/>
      <c r="AA147" s="39"/>
      <c r="AB147" s="39"/>
      <c r="AC147" s="39"/>
      <c r="AD147" s="39"/>
      <c r="AE147" s="39"/>
      <c r="AR147" s="228" t="s">
        <v>415</v>
      </c>
      <c r="AT147" s="228" t="s">
        <v>443</v>
      </c>
      <c r="AU147" s="228" t="s">
        <v>86</v>
      </c>
      <c r="AY147" s="18" t="s">
        <v>414</v>
      </c>
      <c r="BE147" s="229">
        <f>IF(N147="základní",J147,0)</f>
        <v>0</v>
      </c>
      <c r="BF147" s="229">
        <f>IF(N147="snížená",J147,0)</f>
        <v>0</v>
      </c>
      <c r="BG147" s="229">
        <f>IF(N147="zákl. přenesená",J147,0)</f>
        <v>0</v>
      </c>
      <c r="BH147" s="229">
        <f>IF(N147="sníž. přenesená",J147,0)</f>
        <v>0</v>
      </c>
      <c r="BI147" s="229">
        <f>IF(N147="nulová",J147,0)</f>
        <v>0</v>
      </c>
      <c r="BJ147" s="18" t="s">
        <v>84</v>
      </c>
      <c r="BK147" s="229">
        <f>ROUND(I147*H147,2)</f>
        <v>0</v>
      </c>
      <c r="BL147" s="18" t="s">
        <v>415</v>
      </c>
      <c r="BM147" s="228" t="s">
        <v>1733</v>
      </c>
    </row>
    <row r="148" s="2" customFormat="1">
      <c r="A148" s="39"/>
      <c r="B148" s="40"/>
      <c r="C148" s="41"/>
      <c r="D148" s="230" t="s">
        <v>417</v>
      </c>
      <c r="E148" s="41"/>
      <c r="F148" s="231" t="s">
        <v>1734</v>
      </c>
      <c r="G148" s="41"/>
      <c r="H148" s="41"/>
      <c r="I148" s="156"/>
      <c r="J148" s="41"/>
      <c r="K148" s="41"/>
      <c r="L148" s="45"/>
      <c r="M148" s="232"/>
      <c r="N148" s="233"/>
      <c r="O148" s="92"/>
      <c r="P148" s="92"/>
      <c r="Q148" s="92"/>
      <c r="R148" s="92"/>
      <c r="S148" s="92"/>
      <c r="T148" s="93"/>
      <c r="U148" s="39"/>
      <c r="V148" s="39"/>
      <c r="W148" s="39"/>
      <c r="X148" s="39"/>
      <c r="Y148" s="39"/>
      <c r="Z148" s="39"/>
      <c r="AA148" s="39"/>
      <c r="AB148" s="39"/>
      <c r="AC148" s="39"/>
      <c r="AD148" s="39"/>
      <c r="AE148" s="39"/>
      <c r="AT148" s="18" t="s">
        <v>417</v>
      </c>
      <c r="AU148" s="18" t="s">
        <v>86</v>
      </c>
    </row>
    <row r="149" s="13" customFormat="1">
      <c r="A149" s="13"/>
      <c r="B149" s="277"/>
      <c r="C149" s="278"/>
      <c r="D149" s="230" t="s">
        <v>758</v>
      </c>
      <c r="E149" s="279" t="s">
        <v>1</v>
      </c>
      <c r="F149" s="280" t="s">
        <v>1735</v>
      </c>
      <c r="G149" s="278"/>
      <c r="H149" s="281">
        <v>4.3780000000000001</v>
      </c>
      <c r="I149" s="282"/>
      <c r="J149" s="278"/>
      <c r="K149" s="278"/>
      <c r="L149" s="283"/>
      <c r="M149" s="284"/>
      <c r="N149" s="285"/>
      <c r="O149" s="285"/>
      <c r="P149" s="285"/>
      <c r="Q149" s="285"/>
      <c r="R149" s="285"/>
      <c r="S149" s="285"/>
      <c r="T149" s="286"/>
      <c r="U149" s="13"/>
      <c r="V149" s="13"/>
      <c r="W149" s="13"/>
      <c r="X149" s="13"/>
      <c r="Y149" s="13"/>
      <c r="Z149" s="13"/>
      <c r="AA149" s="13"/>
      <c r="AB149" s="13"/>
      <c r="AC149" s="13"/>
      <c r="AD149" s="13"/>
      <c r="AE149" s="13"/>
      <c r="AT149" s="287" t="s">
        <v>758</v>
      </c>
      <c r="AU149" s="287" t="s">
        <v>86</v>
      </c>
      <c r="AV149" s="13" t="s">
        <v>86</v>
      </c>
      <c r="AW149" s="13" t="s">
        <v>33</v>
      </c>
      <c r="AX149" s="13" t="s">
        <v>84</v>
      </c>
      <c r="AY149" s="287" t="s">
        <v>414</v>
      </c>
    </row>
    <row r="150" s="11" customFormat="1" ht="22.8" customHeight="1">
      <c r="A150" s="11"/>
      <c r="B150" s="254"/>
      <c r="C150" s="255"/>
      <c r="D150" s="256" t="s">
        <v>75</v>
      </c>
      <c r="E150" s="275" t="s">
        <v>431</v>
      </c>
      <c r="F150" s="275" t="s">
        <v>798</v>
      </c>
      <c r="G150" s="255"/>
      <c r="H150" s="255"/>
      <c r="I150" s="258"/>
      <c r="J150" s="276">
        <f>BK150</f>
        <v>0</v>
      </c>
      <c r="K150" s="255"/>
      <c r="L150" s="260"/>
      <c r="M150" s="261"/>
      <c r="N150" s="262"/>
      <c r="O150" s="262"/>
      <c r="P150" s="263">
        <f>SUM(P151:P172)</f>
        <v>0</v>
      </c>
      <c r="Q150" s="262"/>
      <c r="R150" s="263">
        <f>SUM(R151:R172)</f>
        <v>0.090223120099999998</v>
      </c>
      <c r="S150" s="262"/>
      <c r="T150" s="264">
        <f>SUM(T151:T172)</f>
        <v>0</v>
      </c>
      <c r="U150" s="11"/>
      <c r="V150" s="11"/>
      <c r="W150" s="11"/>
      <c r="X150" s="11"/>
      <c r="Y150" s="11"/>
      <c r="Z150" s="11"/>
      <c r="AA150" s="11"/>
      <c r="AB150" s="11"/>
      <c r="AC150" s="11"/>
      <c r="AD150" s="11"/>
      <c r="AE150" s="11"/>
      <c r="AR150" s="265" t="s">
        <v>84</v>
      </c>
      <c r="AT150" s="266" t="s">
        <v>75</v>
      </c>
      <c r="AU150" s="266" t="s">
        <v>84</v>
      </c>
      <c r="AY150" s="265" t="s">
        <v>414</v>
      </c>
      <c r="BK150" s="267">
        <f>SUM(BK151:BK172)</f>
        <v>0</v>
      </c>
    </row>
    <row r="151" s="2" customFormat="1" ht="21.75" customHeight="1">
      <c r="A151" s="39"/>
      <c r="B151" s="40"/>
      <c r="C151" s="234" t="s">
        <v>427</v>
      </c>
      <c r="D151" s="234" t="s">
        <v>443</v>
      </c>
      <c r="E151" s="235" t="s">
        <v>1736</v>
      </c>
      <c r="F151" s="236" t="s">
        <v>1737</v>
      </c>
      <c r="G151" s="237" t="s">
        <v>632</v>
      </c>
      <c r="H151" s="238">
        <v>56.049999999999997</v>
      </c>
      <c r="I151" s="239"/>
      <c r="J151" s="240">
        <f>ROUND(I151*H151,2)</f>
        <v>0</v>
      </c>
      <c r="K151" s="236" t="s">
        <v>720</v>
      </c>
      <c r="L151" s="45"/>
      <c r="M151" s="241" t="s">
        <v>1</v>
      </c>
      <c r="N151" s="242" t="s">
        <v>41</v>
      </c>
      <c r="O151" s="92"/>
      <c r="P151" s="226">
        <f>O151*H151</f>
        <v>0</v>
      </c>
      <c r="Q151" s="226">
        <v>0.0010198399999999999</v>
      </c>
      <c r="R151" s="226">
        <f>Q151*H151</f>
        <v>0.057162031999999995</v>
      </c>
      <c r="S151" s="226">
        <v>0</v>
      </c>
      <c r="T151" s="227">
        <f>S151*H151</f>
        <v>0</v>
      </c>
      <c r="U151" s="39"/>
      <c r="V151" s="39"/>
      <c r="W151" s="39"/>
      <c r="X151" s="39"/>
      <c r="Y151" s="39"/>
      <c r="Z151" s="39"/>
      <c r="AA151" s="39"/>
      <c r="AB151" s="39"/>
      <c r="AC151" s="39"/>
      <c r="AD151" s="39"/>
      <c r="AE151" s="39"/>
      <c r="AR151" s="228" t="s">
        <v>415</v>
      </c>
      <c r="AT151" s="228" t="s">
        <v>443</v>
      </c>
      <c r="AU151" s="228" t="s">
        <v>86</v>
      </c>
      <c r="AY151" s="18" t="s">
        <v>414</v>
      </c>
      <c r="BE151" s="229">
        <f>IF(N151="základní",J151,0)</f>
        <v>0</v>
      </c>
      <c r="BF151" s="229">
        <f>IF(N151="snížená",J151,0)</f>
        <v>0</v>
      </c>
      <c r="BG151" s="229">
        <f>IF(N151="zákl. přenesená",J151,0)</f>
        <v>0</v>
      </c>
      <c r="BH151" s="229">
        <f>IF(N151="sníž. přenesená",J151,0)</f>
        <v>0</v>
      </c>
      <c r="BI151" s="229">
        <f>IF(N151="nulová",J151,0)</f>
        <v>0</v>
      </c>
      <c r="BJ151" s="18" t="s">
        <v>84</v>
      </c>
      <c r="BK151" s="229">
        <f>ROUND(I151*H151,2)</f>
        <v>0</v>
      </c>
      <c r="BL151" s="18" t="s">
        <v>415</v>
      </c>
      <c r="BM151" s="228" t="s">
        <v>1738</v>
      </c>
    </row>
    <row r="152" s="2" customFormat="1">
      <c r="A152" s="39"/>
      <c r="B152" s="40"/>
      <c r="C152" s="41"/>
      <c r="D152" s="230" t="s">
        <v>417</v>
      </c>
      <c r="E152" s="41"/>
      <c r="F152" s="231" t="s">
        <v>1739</v>
      </c>
      <c r="G152" s="41"/>
      <c r="H152" s="41"/>
      <c r="I152" s="156"/>
      <c r="J152" s="41"/>
      <c r="K152" s="41"/>
      <c r="L152" s="45"/>
      <c r="M152" s="232"/>
      <c r="N152" s="233"/>
      <c r="O152" s="92"/>
      <c r="P152" s="92"/>
      <c r="Q152" s="92"/>
      <c r="R152" s="92"/>
      <c r="S152" s="92"/>
      <c r="T152" s="93"/>
      <c r="U152" s="39"/>
      <c r="V152" s="39"/>
      <c r="W152" s="39"/>
      <c r="X152" s="39"/>
      <c r="Y152" s="39"/>
      <c r="Z152" s="39"/>
      <c r="AA152" s="39"/>
      <c r="AB152" s="39"/>
      <c r="AC152" s="39"/>
      <c r="AD152" s="39"/>
      <c r="AE152" s="39"/>
      <c r="AT152" s="18" t="s">
        <v>417</v>
      </c>
      <c r="AU152" s="18" t="s">
        <v>86</v>
      </c>
    </row>
    <row r="153" s="15" customFormat="1">
      <c r="A153" s="15"/>
      <c r="B153" s="299"/>
      <c r="C153" s="300"/>
      <c r="D153" s="230" t="s">
        <v>758</v>
      </c>
      <c r="E153" s="301" t="s">
        <v>1</v>
      </c>
      <c r="F153" s="302" t="s">
        <v>1740</v>
      </c>
      <c r="G153" s="300"/>
      <c r="H153" s="301" t="s">
        <v>1</v>
      </c>
      <c r="I153" s="303"/>
      <c r="J153" s="300"/>
      <c r="K153" s="300"/>
      <c r="L153" s="304"/>
      <c r="M153" s="305"/>
      <c r="N153" s="306"/>
      <c r="O153" s="306"/>
      <c r="P153" s="306"/>
      <c r="Q153" s="306"/>
      <c r="R153" s="306"/>
      <c r="S153" s="306"/>
      <c r="T153" s="307"/>
      <c r="U153" s="15"/>
      <c r="V153" s="15"/>
      <c r="W153" s="15"/>
      <c r="X153" s="15"/>
      <c r="Y153" s="15"/>
      <c r="Z153" s="15"/>
      <c r="AA153" s="15"/>
      <c r="AB153" s="15"/>
      <c r="AC153" s="15"/>
      <c r="AD153" s="15"/>
      <c r="AE153" s="15"/>
      <c r="AT153" s="308" t="s">
        <v>758</v>
      </c>
      <c r="AU153" s="308" t="s">
        <v>86</v>
      </c>
      <c r="AV153" s="15" t="s">
        <v>84</v>
      </c>
      <c r="AW153" s="15" t="s">
        <v>33</v>
      </c>
      <c r="AX153" s="15" t="s">
        <v>76</v>
      </c>
      <c r="AY153" s="308" t="s">
        <v>414</v>
      </c>
    </row>
    <row r="154" s="15" customFormat="1">
      <c r="A154" s="15"/>
      <c r="B154" s="299"/>
      <c r="C154" s="300"/>
      <c r="D154" s="230" t="s">
        <v>758</v>
      </c>
      <c r="E154" s="301" t="s">
        <v>1</v>
      </c>
      <c r="F154" s="302" t="s">
        <v>1741</v>
      </c>
      <c r="G154" s="300"/>
      <c r="H154" s="301" t="s">
        <v>1</v>
      </c>
      <c r="I154" s="303"/>
      <c r="J154" s="300"/>
      <c r="K154" s="300"/>
      <c r="L154" s="304"/>
      <c r="M154" s="305"/>
      <c r="N154" s="306"/>
      <c r="O154" s="306"/>
      <c r="P154" s="306"/>
      <c r="Q154" s="306"/>
      <c r="R154" s="306"/>
      <c r="S154" s="306"/>
      <c r="T154" s="307"/>
      <c r="U154" s="15"/>
      <c r="V154" s="15"/>
      <c r="W154" s="15"/>
      <c r="X154" s="15"/>
      <c r="Y154" s="15"/>
      <c r="Z154" s="15"/>
      <c r="AA154" s="15"/>
      <c r="AB154" s="15"/>
      <c r="AC154" s="15"/>
      <c r="AD154" s="15"/>
      <c r="AE154" s="15"/>
      <c r="AT154" s="308" t="s">
        <v>758</v>
      </c>
      <c r="AU154" s="308" t="s">
        <v>86</v>
      </c>
      <c r="AV154" s="15" t="s">
        <v>84</v>
      </c>
      <c r="AW154" s="15" t="s">
        <v>33</v>
      </c>
      <c r="AX154" s="15" t="s">
        <v>76</v>
      </c>
      <c r="AY154" s="308" t="s">
        <v>414</v>
      </c>
    </row>
    <row r="155" s="13" customFormat="1">
      <c r="A155" s="13"/>
      <c r="B155" s="277"/>
      <c r="C155" s="278"/>
      <c r="D155" s="230" t="s">
        <v>758</v>
      </c>
      <c r="E155" s="279" t="s">
        <v>1</v>
      </c>
      <c r="F155" s="280" t="s">
        <v>1742</v>
      </c>
      <c r="G155" s="278"/>
      <c r="H155" s="281">
        <v>12.24</v>
      </c>
      <c r="I155" s="282"/>
      <c r="J155" s="278"/>
      <c r="K155" s="278"/>
      <c r="L155" s="283"/>
      <c r="M155" s="284"/>
      <c r="N155" s="285"/>
      <c r="O155" s="285"/>
      <c r="P155" s="285"/>
      <c r="Q155" s="285"/>
      <c r="R155" s="285"/>
      <c r="S155" s="285"/>
      <c r="T155" s="286"/>
      <c r="U155" s="13"/>
      <c r="V155" s="13"/>
      <c r="W155" s="13"/>
      <c r="X155" s="13"/>
      <c r="Y155" s="13"/>
      <c r="Z155" s="13"/>
      <c r="AA155" s="13"/>
      <c r="AB155" s="13"/>
      <c r="AC155" s="13"/>
      <c r="AD155" s="13"/>
      <c r="AE155" s="13"/>
      <c r="AT155" s="287" t="s">
        <v>758</v>
      </c>
      <c r="AU155" s="287" t="s">
        <v>86</v>
      </c>
      <c r="AV155" s="13" t="s">
        <v>86</v>
      </c>
      <c r="AW155" s="13" t="s">
        <v>33</v>
      </c>
      <c r="AX155" s="13" t="s">
        <v>76</v>
      </c>
      <c r="AY155" s="287" t="s">
        <v>414</v>
      </c>
    </row>
    <row r="156" s="13" customFormat="1">
      <c r="A156" s="13"/>
      <c r="B156" s="277"/>
      <c r="C156" s="278"/>
      <c r="D156" s="230" t="s">
        <v>758</v>
      </c>
      <c r="E156" s="279" t="s">
        <v>1</v>
      </c>
      <c r="F156" s="280" t="s">
        <v>1743</v>
      </c>
      <c r="G156" s="278"/>
      <c r="H156" s="281">
        <v>9.3599999999999994</v>
      </c>
      <c r="I156" s="282"/>
      <c r="J156" s="278"/>
      <c r="K156" s="278"/>
      <c r="L156" s="283"/>
      <c r="M156" s="284"/>
      <c r="N156" s="285"/>
      <c r="O156" s="285"/>
      <c r="P156" s="285"/>
      <c r="Q156" s="285"/>
      <c r="R156" s="285"/>
      <c r="S156" s="285"/>
      <c r="T156" s="286"/>
      <c r="U156" s="13"/>
      <c r="V156" s="13"/>
      <c r="W156" s="13"/>
      <c r="X156" s="13"/>
      <c r="Y156" s="13"/>
      <c r="Z156" s="13"/>
      <c r="AA156" s="13"/>
      <c r="AB156" s="13"/>
      <c r="AC156" s="13"/>
      <c r="AD156" s="13"/>
      <c r="AE156" s="13"/>
      <c r="AT156" s="287" t="s">
        <v>758</v>
      </c>
      <c r="AU156" s="287" t="s">
        <v>86</v>
      </c>
      <c r="AV156" s="13" t="s">
        <v>86</v>
      </c>
      <c r="AW156" s="13" t="s">
        <v>33</v>
      </c>
      <c r="AX156" s="13" t="s">
        <v>76</v>
      </c>
      <c r="AY156" s="287" t="s">
        <v>414</v>
      </c>
    </row>
    <row r="157" s="13" customFormat="1">
      <c r="A157" s="13"/>
      <c r="B157" s="277"/>
      <c r="C157" s="278"/>
      <c r="D157" s="230" t="s">
        <v>758</v>
      </c>
      <c r="E157" s="279" t="s">
        <v>1</v>
      </c>
      <c r="F157" s="280" t="s">
        <v>1744</v>
      </c>
      <c r="G157" s="278"/>
      <c r="H157" s="281">
        <v>5.7599999999999998</v>
      </c>
      <c r="I157" s="282"/>
      <c r="J157" s="278"/>
      <c r="K157" s="278"/>
      <c r="L157" s="283"/>
      <c r="M157" s="284"/>
      <c r="N157" s="285"/>
      <c r="O157" s="285"/>
      <c r="P157" s="285"/>
      <c r="Q157" s="285"/>
      <c r="R157" s="285"/>
      <c r="S157" s="285"/>
      <c r="T157" s="286"/>
      <c r="U157" s="13"/>
      <c r="V157" s="13"/>
      <c r="W157" s="13"/>
      <c r="X157" s="13"/>
      <c r="Y157" s="13"/>
      <c r="Z157" s="13"/>
      <c r="AA157" s="13"/>
      <c r="AB157" s="13"/>
      <c r="AC157" s="13"/>
      <c r="AD157" s="13"/>
      <c r="AE157" s="13"/>
      <c r="AT157" s="287" t="s">
        <v>758</v>
      </c>
      <c r="AU157" s="287" t="s">
        <v>86</v>
      </c>
      <c r="AV157" s="13" t="s">
        <v>86</v>
      </c>
      <c r="AW157" s="13" t="s">
        <v>33</v>
      </c>
      <c r="AX157" s="13" t="s">
        <v>76</v>
      </c>
      <c r="AY157" s="287" t="s">
        <v>414</v>
      </c>
    </row>
    <row r="158" s="16" customFormat="1">
      <c r="A158" s="16"/>
      <c r="B158" s="317"/>
      <c r="C158" s="318"/>
      <c r="D158" s="230" t="s">
        <v>758</v>
      </c>
      <c r="E158" s="319" t="s">
        <v>1</v>
      </c>
      <c r="F158" s="320" t="s">
        <v>1745</v>
      </c>
      <c r="G158" s="318"/>
      <c r="H158" s="321">
        <v>27.359999999999999</v>
      </c>
      <c r="I158" s="322"/>
      <c r="J158" s="318"/>
      <c r="K158" s="318"/>
      <c r="L158" s="323"/>
      <c r="M158" s="324"/>
      <c r="N158" s="325"/>
      <c r="O158" s="325"/>
      <c r="P158" s="325"/>
      <c r="Q158" s="325"/>
      <c r="R158" s="325"/>
      <c r="S158" s="325"/>
      <c r="T158" s="326"/>
      <c r="U158" s="16"/>
      <c r="V158" s="16"/>
      <c r="W158" s="16"/>
      <c r="X158" s="16"/>
      <c r="Y158" s="16"/>
      <c r="Z158" s="16"/>
      <c r="AA158" s="16"/>
      <c r="AB158" s="16"/>
      <c r="AC158" s="16"/>
      <c r="AD158" s="16"/>
      <c r="AE158" s="16"/>
      <c r="AT158" s="327" t="s">
        <v>758</v>
      </c>
      <c r="AU158" s="327" t="s">
        <v>86</v>
      </c>
      <c r="AV158" s="16" t="s">
        <v>114</v>
      </c>
      <c r="AW158" s="16" t="s">
        <v>33</v>
      </c>
      <c r="AX158" s="16" t="s">
        <v>76</v>
      </c>
      <c r="AY158" s="327" t="s">
        <v>414</v>
      </c>
    </row>
    <row r="159" s="15" customFormat="1">
      <c r="A159" s="15"/>
      <c r="B159" s="299"/>
      <c r="C159" s="300"/>
      <c r="D159" s="230" t="s">
        <v>758</v>
      </c>
      <c r="E159" s="301" t="s">
        <v>1</v>
      </c>
      <c r="F159" s="302" t="s">
        <v>1746</v>
      </c>
      <c r="G159" s="300"/>
      <c r="H159" s="301" t="s">
        <v>1</v>
      </c>
      <c r="I159" s="303"/>
      <c r="J159" s="300"/>
      <c r="K159" s="300"/>
      <c r="L159" s="304"/>
      <c r="M159" s="305"/>
      <c r="N159" s="306"/>
      <c r="O159" s="306"/>
      <c r="P159" s="306"/>
      <c r="Q159" s="306"/>
      <c r="R159" s="306"/>
      <c r="S159" s="306"/>
      <c r="T159" s="307"/>
      <c r="U159" s="15"/>
      <c r="V159" s="15"/>
      <c r="W159" s="15"/>
      <c r="X159" s="15"/>
      <c r="Y159" s="15"/>
      <c r="Z159" s="15"/>
      <c r="AA159" s="15"/>
      <c r="AB159" s="15"/>
      <c r="AC159" s="15"/>
      <c r="AD159" s="15"/>
      <c r="AE159" s="15"/>
      <c r="AT159" s="308" t="s">
        <v>758</v>
      </c>
      <c r="AU159" s="308" t="s">
        <v>86</v>
      </c>
      <c r="AV159" s="15" t="s">
        <v>84</v>
      </c>
      <c r="AW159" s="15" t="s">
        <v>33</v>
      </c>
      <c r="AX159" s="15" t="s">
        <v>76</v>
      </c>
      <c r="AY159" s="308" t="s">
        <v>414</v>
      </c>
    </row>
    <row r="160" s="13" customFormat="1">
      <c r="A160" s="13"/>
      <c r="B160" s="277"/>
      <c r="C160" s="278"/>
      <c r="D160" s="230" t="s">
        <v>758</v>
      </c>
      <c r="E160" s="279" t="s">
        <v>1</v>
      </c>
      <c r="F160" s="280" t="s">
        <v>1747</v>
      </c>
      <c r="G160" s="278"/>
      <c r="H160" s="281">
        <v>12.835000000000001</v>
      </c>
      <c r="I160" s="282"/>
      <c r="J160" s="278"/>
      <c r="K160" s="278"/>
      <c r="L160" s="283"/>
      <c r="M160" s="284"/>
      <c r="N160" s="285"/>
      <c r="O160" s="285"/>
      <c r="P160" s="285"/>
      <c r="Q160" s="285"/>
      <c r="R160" s="285"/>
      <c r="S160" s="285"/>
      <c r="T160" s="286"/>
      <c r="U160" s="13"/>
      <c r="V160" s="13"/>
      <c r="W160" s="13"/>
      <c r="X160" s="13"/>
      <c r="Y160" s="13"/>
      <c r="Z160" s="13"/>
      <c r="AA160" s="13"/>
      <c r="AB160" s="13"/>
      <c r="AC160" s="13"/>
      <c r="AD160" s="13"/>
      <c r="AE160" s="13"/>
      <c r="AT160" s="287" t="s">
        <v>758</v>
      </c>
      <c r="AU160" s="287" t="s">
        <v>86</v>
      </c>
      <c r="AV160" s="13" t="s">
        <v>86</v>
      </c>
      <c r="AW160" s="13" t="s">
        <v>33</v>
      </c>
      <c r="AX160" s="13" t="s">
        <v>76</v>
      </c>
      <c r="AY160" s="287" t="s">
        <v>414</v>
      </c>
    </row>
    <row r="161" s="13" customFormat="1">
      <c r="A161" s="13"/>
      <c r="B161" s="277"/>
      <c r="C161" s="278"/>
      <c r="D161" s="230" t="s">
        <v>758</v>
      </c>
      <c r="E161" s="279" t="s">
        <v>1</v>
      </c>
      <c r="F161" s="280" t="s">
        <v>1748</v>
      </c>
      <c r="G161" s="278"/>
      <c r="H161" s="281">
        <v>9.8149999999999995</v>
      </c>
      <c r="I161" s="282"/>
      <c r="J161" s="278"/>
      <c r="K161" s="278"/>
      <c r="L161" s="283"/>
      <c r="M161" s="284"/>
      <c r="N161" s="285"/>
      <c r="O161" s="285"/>
      <c r="P161" s="285"/>
      <c r="Q161" s="285"/>
      <c r="R161" s="285"/>
      <c r="S161" s="285"/>
      <c r="T161" s="286"/>
      <c r="U161" s="13"/>
      <c r="V161" s="13"/>
      <c r="W161" s="13"/>
      <c r="X161" s="13"/>
      <c r="Y161" s="13"/>
      <c r="Z161" s="13"/>
      <c r="AA161" s="13"/>
      <c r="AB161" s="13"/>
      <c r="AC161" s="13"/>
      <c r="AD161" s="13"/>
      <c r="AE161" s="13"/>
      <c r="AT161" s="287" t="s">
        <v>758</v>
      </c>
      <c r="AU161" s="287" t="s">
        <v>86</v>
      </c>
      <c r="AV161" s="13" t="s">
        <v>86</v>
      </c>
      <c r="AW161" s="13" t="s">
        <v>33</v>
      </c>
      <c r="AX161" s="13" t="s">
        <v>76</v>
      </c>
      <c r="AY161" s="287" t="s">
        <v>414</v>
      </c>
    </row>
    <row r="162" s="13" customFormat="1">
      <c r="A162" s="13"/>
      <c r="B162" s="277"/>
      <c r="C162" s="278"/>
      <c r="D162" s="230" t="s">
        <v>758</v>
      </c>
      <c r="E162" s="279" t="s">
        <v>1</v>
      </c>
      <c r="F162" s="280" t="s">
        <v>1749</v>
      </c>
      <c r="G162" s="278"/>
      <c r="H162" s="281">
        <v>6.04</v>
      </c>
      <c r="I162" s="282"/>
      <c r="J162" s="278"/>
      <c r="K162" s="278"/>
      <c r="L162" s="283"/>
      <c r="M162" s="284"/>
      <c r="N162" s="285"/>
      <c r="O162" s="285"/>
      <c r="P162" s="285"/>
      <c r="Q162" s="285"/>
      <c r="R162" s="285"/>
      <c r="S162" s="285"/>
      <c r="T162" s="286"/>
      <c r="U162" s="13"/>
      <c r="V162" s="13"/>
      <c r="W162" s="13"/>
      <c r="X162" s="13"/>
      <c r="Y162" s="13"/>
      <c r="Z162" s="13"/>
      <c r="AA162" s="13"/>
      <c r="AB162" s="13"/>
      <c r="AC162" s="13"/>
      <c r="AD162" s="13"/>
      <c r="AE162" s="13"/>
      <c r="AT162" s="287" t="s">
        <v>758</v>
      </c>
      <c r="AU162" s="287" t="s">
        <v>86</v>
      </c>
      <c r="AV162" s="13" t="s">
        <v>86</v>
      </c>
      <c r="AW162" s="13" t="s">
        <v>33</v>
      </c>
      <c r="AX162" s="13" t="s">
        <v>76</v>
      </c>
      <c r="AY162" s="287" t="s">
        <v>414</v>
      </c>
    </row>
    <row r="163" s="16" customFormat="1">
      <c r="A163" s="16"/>
      <c r="B163" s="317"/>
      <c r="C163" s="318"/>
      <c r="D163" s="230" t="s">
        <v>758</v>
      </c>
      <c r="E163" s="319" t="s">
        <v>1</v>
      </c>
      <c r="F163" s="320" t="s">
        <v>1745</v>
      </c>
      <c r="G163" s="318"/>
      <c r="H163" s="321">
        <v>28.689999999999998</v>
      </c>
      <c r="I163" s="322"/>
      <c r="J163" s="318"/>
      <c r="K163" s="318"/>
      <c r="L163" s="323"/>
      <c r="M163" s="324"/>
      <c r="N163" s="325"/>
      <c r="O163" s="325"/>
      <c r="P163" s="325"/>
      <c r="Q163" s="325"/>
      <c r="R163" s="325"/>
      <c r="S163" s="325"/>
      <c r="T163" s="326"/>
      <c r="U163" s="16"/>
      <c r="V163" s="16"/>
      <c r="W163" s="16"/>
      <c r="X163" s="16"/>
      <c r="Y163" s="16"/>
      <c r="Z163" s="16"/>
      <c r="AA163" s="16"/>
      <c r="AB163" s="16"/>
      <c r="AC163" s="16"/>
      <c r="AD163" s="16"/>
      <c r="AE163" s="16"/>
      <c r="AT163" s="327" t="s">
        <v>758</v>
      </c>
      <c r="AU163" s="327" t="s">
        <v>86</v>
      </c>
      <c r="AV163" s="16" t="s">
        <v>114</v>
      </c>
      <c r="AW163" s="16" t="s">
        <v>33</v>
      </c>
      <c r="AX163" s="16" t="s">
        <v>76</v>
      </c>
      <c r="AY163" s="327" t="s">
        <v>414</v>
      </c>
    </row>
    <row r="164" s="14" customFormat="1">
      <c r="A164" s="14"/>
      <c r="B164" s="288"/>
      <c r="C164" s="289"/>
      <c r="D164" s="230" t="s">
        <v>758</v>
      </c>
      <c r="E164" s="290" t="s">
        <v>1</v>
      </c>
      <c r="F164" s="291" t="s">
        <v>760</v>
      </c>
      <c r="G164" s="289"/>
      <c r="H164" s="292">
        <v>56.049999999999997</v>
      </c>
      <c r="I164" s="293"/>
      <c r="J164" s="289"/>
      <c r="K164" s="289"/>
      <c r="L164" s="294"/>
      <c r="M164" s="295"/>
      <c r="N164" s="296"/>
      <c r="O164" s="296"/>
      <c r="P164" s="296"/>
      <c r="Q164" s="296"/>
      <c r="R164" s="296"/>
      <c r="S164" s="296"/>
      <c r="T164" s="297"/>
      <c r="U164" s="14"/>
      <c r="V164" s="14"/>
      <c r="W164" s="14"/>
      <c r="X164" s="14"/>
      <c r="Y164" s="14"/>
      <c r="Z164" s="14"/>
      <c r="AA164" s="14"/>
      <c r="AB164" s="14"/>
      <c r="AC164" s="14"/>
      <c r="AD164" s="14"/>
      <c r="AE164" s="14"/>
      <c r="AT164" s="298" t="s">
        <v>758</v>
      </c>
      <c r="AU164" s="298" t="s">
        <v>86</v>
      </c>
      <c r="AV164" s="14" t="s">
        <v>415</v>
      </c>
      <c r="AW164" s="14" t="s">
        <v>33</v>
      </c>
      <c r="AX164" s="14" t="s">
        <v>84</v>
      </c>
      <c r="AY164" s="298" t="s">
        <v>414</v>
      </c>
    </row>
    <row r="165" s="2" customFormat="1" ht="21.75" customHeight="1">
      <c r="A165" s="39"/>
      <c r="B165" s="40"/>
      <c r="C165" s="234" t="s">
        <v>431</v>
      </c>
      <c r="D165" s="234" t="s">
        <v>443</v>
      </c>
      <c r="E165" s="235" t="s">
        <v>1750</v>
      </c>
      <c r="F165" s="236" t="s">
        <v>1751</v>
      </c>
      <c r="G165" s="237" t="s">
        <v>632</v>
      </c>
      <c r="H165" s="238">
        <v>29.774999999999999</v>
      </c>
      <c r="I165" s="239"/>
      <c r="J165" s="240">
        <f>ROUND(I165*H165,2)</f>
        <v>0</v>
      </c>
      <c r="K165" s="236" t="s">
        <v>720</v>
      </c>
      <c r="L165" s="45"/>
      <c r="M165" s="241" t="s">
        <v>1</v>
      </c>
      <c r="N165" s="242" t="s">
        <v>41</v>
      </c>
      <c r="O165" s="92"/>
      <c r="P165" s="226">
        <f>O165*H165</f>
        <v>0</v>
      </c>
      <c r="Q165" s="226">
        <v>0.001110364</v>
      </c>
      <c r="R165" s="226">
        <f>Q165*H165</f>
        <v>0.033061088099999997</v>
      </c>
      <c r="S165" s="226">
        <v>0</v>
      </c>
      <c r="T165" s="227">
        <f>S165*H165</f>
        <v>0</v>
      </c>
      <c r="U165" s="39"/>
      <c r="V165" s="39"/>
      <c r="W165" s="39"/>
      <c r="X165" s="39"/>
      <c r="Y165" s="39"/>
      <c r="Z165" s="39"/>
      <c r="AA165" s="39"/>
      <c r="AB165" s="39"/>
      <c r="AC165" s="39"/>
      <c r="AD165" s="39"/>
      <c r="AE165" s="39"/>
      <c r="AR165" s="228" t="s">
        <v>415</v>
      </c>
      <c r="AT165" s="228" t="s">
        <v>443</v>
      </c>
      <c r="AU165" s="228" t="s">
        <v>86</v>
      </c>
      <c r="AY165" s="18" t="s">
        <v>414</v>
      </c>
      <c r="BE165" s="229">
        <f>IF(N165="základní",J165,0)</f>
        <v>0</v>
      </c>
      <c r="BF165" s="229">
        <f>IF(N165="snížená",J165,0)</f>
        <v>0</v>
      </c>
      <c r="BG165" s="229">
        <f>IF(N165="zákl. přenesená",J165,0)</f>
        <v>0</v>
      </c>
      <c r="BH165" s="229">
        <f>IF(N165="sníž. přenesená",J165,0)</f>
        <v>0</v>
      </c>
      <c r="BI165" s="229">
        <f>IF(N165="nulová",J165,0)</f>
        <v>0</v>
      </c>
      <c r="BJ165" s="18" t="s">
        <v>84</v>
      </c>
      <c r="BK165" s="229">
        <f>ROUND(I165*H165,2)</f>
        <v>0</v>
      </c>
      <c r="BL165" s="18" t="s">
        <v>415</v>
      </c>
      <c r="BM165" s="228" t="s">
        <v>1752</v>
      </c>
    </row>
    <row r="166" s="2" customFormat="1">
      <c r="A166" s="39"/>
      <c r="B166" s="40"/>
      <c r="C166" s="41"/>
      <c r="D166" s="230" t="s">
        <v>417</v>
      </c>
      <c r="E166" s="41"/>
      <c r="F166" s="231" t="s">
        <v>1753</v>
      </c>
      <c r="G166" s="41"/>
      <c r="H166" s="41"/>
      <c r="I166" s="156"/>
      <c r="J166" s="41"/>
      <c r="K166" s="41"/>
      <c r="L166" s="45"/>
      <c r="M166" s="232"/>
      <c r="N166" s="233"/>
      <c r="O166" s="92"/>
      <c r="P166" s="92"/>
      <c r="Q166" s="92"/>
      <c r="R166" s="92"/>
      <c r="S166" s="92"/>
      <c r="T166" s="93"/>
      <c r="U166" s="39"/>
      <c r="V166" s="39"/>
      <c r="W166" s="39"/>
      <c r="X166" s="39"/>
      <c r="Y166" s="39"/>
      <c r="Z166" s="39"/>
      <c r="AA166" s="39"/>
      <c r="AB166" s="39"/>
      <c r="AC166" s="39"/>
      <c r="AD166" s="39"/>
      <c r="AE166" s="39"/>
      <c r="AT166" s="18" t="s">
        <v>417</v>
      </c>
      <c r="AU166" s="18" t="s">
        <v>86</v>
      </c>
    </row>
    <row r="167" s="15" customFormat="1">
      <c r="A167" s="15"/>
      <c r="B167" s="299"/>
      <c r="C167" s="300"/>
      <c r="D167" s="230" t="s">
        <v>758</v>
      </c>
      <c r="E167" s="301" t="s">
        <v>1</v>
      </c>
      <c r="F167" s="302" t="s">
        <v>1754</v>
      </c>
      <c r="G167" s="300"/>
      <c r="H167" s="301" t="s">
        <v>1</v>
      </c>
      <c r="I167" s="303"/>
      <c r="J167" s="300"/>
      <c r="K167" s="300"/>
      <c r="L167" s="304"/>
      <c r="M167" s="305"/>
      <c r="N167" s="306"/>
      <c r="O167" s="306"/>
      <c r="P167" s="306"/>
      <c r="Q167" s="306"/>
      <c r="R167" s="306"/>
      <c r="S167" s="306"/>
      <c r="T167" s="307"/>
      <c r="U167" s="15"/>
      <c r="V167" s="15"/>
      <c r="W167" s="15"/>
      <c r="X167" s="15"/>
      <c r="Y167" s="15"/>
      <c r="Z167" s="15"/>
      <c r="AA167" s="15"/>
      <c r="AB167" s="15"/>
      <c r="AC167" s="15"/>
      <c r="AD167" s="15"/>
      <c r="AE167" s="15"/>
      <c r="AT167" s="308" t="s">
        <v>758</v>
      </c>
      <c r="AU167" s="308" t="s">
        <v>86</v>
      </c>
      <c r="AV167" s="15" t="s">
        <v>84</v>
      </c>
      <c r="AW167" s="15" t="s">
        <v>33</v>
      </c>
      <c r="AX167" s="15" t="s">
        <v>76</v>
      </c>
      <c r="AY167" s="308" t="s">
        <v>414</v>
      </c>
    </row>
    <row r="168" s="13" customFormat="1">
      <c r="A168" s="13"/>
      <c r="B168" s="277"/>
      <c r="C168" s="278"/>
      <c r="D168" s="230" t="s">
        <v>758</v>
      </c>
      <c r="E168" s="279" t="s">
        <v>1</v>
      </c>
      <c r="F168" s="280" t="s">
        <v>1755</v>
      </c>
      <c r="G168" s="278"/>
      <c r="H168" s="281">
        <v>11.837</v>
      </c>
      <c r="I168" s="282"/>
      <c r="J168" s="278"/>
      <c r="K168" s="278"/>
      <c r="L168" s="283"/>
      <c r="M168" s="284"/>
      <c r="N168" s="285"/>
      <c r="O168" s="285"/>
      <c r="P168" s="285"/>
      <c r="Q168" s="285"/>
      <c r="R168" s="285"/>
      <c r="S168" s="285"/>
      <c r="T168" s="286"/>
      <c r="U168" s="13"/>
      <c r="V168" s="13"/>
      <c r="W168" s="13"/>
      <c r="X168" s="13"/>
      <c r="Y168" s="13"/>
      <c r="Z168" s="13"/>
      <c r="AA168" s="13"/>
      <c r="AB168" s="13"/>
      <c r="AC168" s="13"/>
      <c r="AD168" s="13"/>
      <c r="AE168" s="13"/>
      <c r="AT168" s="287" t="s">
        <v>758</v>
      </c>
      <c r="AU168" s="287" t="s">
        <v>86</v>
      </c>
      <c r="AV168" s="13" t="s">
        <v>86</v>
      </c>
      <c r="AW168" s="13" t="s">
        <v>33</v>
      </c>
      <c r="AX168" s="13" t="s">
        <v>76</v>
      </c>
      <c r="AY168" s="287" t="s">
        <v>414</v>
      </c>
    </row>
    <row r="169" s="13" customFormat="1">
      <c r="A169" s="13"/>
      <c r="B169" s="277"/>
      <c r="C169" s="278"/>
      <c r="D169" s="230" t="s">
        <v>758</v>
      </c>
      <c r="E169" s="279" t="s">
        <v>1</v>
      </c>
      <c r="F169" s="280" t="s">
        <v>1756</v>
      </c>
      <c r="G169" s="278"/>
      <c r="H169" s="281">
        <v>2.7629999999999999</v>
      </c>
      <c r="I169" s="282"/>
      <c r="J169" s="278"/>
      <c r="K169" s="278"/>
      <c r="L169" s="283"/>
      <c r="M169" s="284"/>
      <c r="N169" s="285"/>
      <c r="O169" s="285"/>
      <c r="P169" s="285"/>
      <c r="Q169" s="285"/>
      <c r="R169" s="285"/>
      <c r="S169" s="285"/>
      <c r="T169" s="286"/>
      <c r="U169" s="13"/>
      <c r="V169" s="13"/>
      <c r="W169" s="13"/>
      <c r="X169" s="13"/>
      <c r="Y169" s="13"/>
      <c r="Z169" s="13"/>
      <c r="AA169" s="13"/>
      <c r="AB169" s="13"/>
      <c r="AC169" s="13"/>
      <c r="AD169" s="13"/>
      <c r="AE169" s="13"/>
      <c r="AT169" s="287" t="s">
        <v>758</v>
      </c>
      <c r="AU169" s="287" t="s">
        <v>86</v>
      </c>
      <c r="AV169" s="13" t="s">
        <v>86</v>
      </c>
      <c r="AW169" s="13" t="s">
        <v>33</v>
      </c>
      <c r="AX169" s="13" t="s">
        <v>76</v>
      </c>
      <c r="AY169" s="287" t="s">
        <v>414</v>
      </c>
    </row>
    <row r="170" s="13" customFormat="1">
      <c r="A170" s="13"/>
      <c r="B170" s="277"/>
      <c r="C170" s="278"/>
      <c r="D170" s="230" t="s">
        <v>758</v>
      </c>
      <c r="E170" s="279" t="s">
        <v>1</v>
      </c>
      <c r="F170" s="280" t="s">
        <v>1757</v>
      </c>
      <c r="G170" s="278"/>
      <c r="H170" s="281">
        <v>12.412000000000001</v>
      </c>
      <c r="I170" s="282"/>
      <c r="J170" s="278"/>
      <c r="K170" s="278"/>
      <c r="L170" s="283"/>
      <c r="M170" s="284"/>
      <c r="N170" s="285"/>
      <c r="O170" s="285"/>
      <c r="P170" s="285"/>
      <c r="Q170" s="285"/>
      <c r="R170" s="285"/>
      <c r="S170" s="285"/>
      <c r="T170" s="286"/>
      <c r="U170" s="13"/>
      <c r="V170" s="13"/>
      <c r="W170" s="13"/>
      <c r="X170" s="13"/>
      <c r="Y170" s="13"/>
      <c r="Z170" s="13"/>
      <c r="AA170" s="13"/>
      <c r="AB170" s="13"/>
      <c r="AC170" s="13"/>
      <c r="AD170" s="13"/>
      <c r="AE170" s="13"/>
      <c r="AT170" s="287" t="s">
        <v>758</v>
      </c>
      <c r="AU170" s="287" t="s">
        <v>86</v>
      </c>
      <c r="AV170" s="13" t="s">
        <v>86</v>
      </c>
      <c r="AW170" s="13" t="s">
        <v>33</v>
      </c>
      <c r="AX170" s="13" t="s">
        <v>76</v>
      </c>
      <c r="AY170" s="287" t="s">
        <v>414</v>
      </c>
    </row>
    <row r="171" s="13" customFormat="1">
      <c r="A171" s="13"/>
      <c r="B171" s="277"/>
      <c r="C171" s="278"/>
      <c r="D171" s="230" t="s">
        <v>758</v>
      </c>
      <c r="E171" s="279" t="s">
        <v>1</v>
      </c>
      <c r="F171" s="280" t="s">
        <v>1756</v>
      </c>
      <c r="G171" s="278"/>
      <c r="H171" s="281">
        <v>2.7629999999999999</v>
      </c>
      <c r="I171" s="282"/>
      <c r="J171" s="278"/>
      <c r="K171" s="278"/>
      <c r="L171" s="283"/>
      <c r="M171" s="284"/>
      <c r="N171" s="285"/>
      <c r="O171" s="285"/>
      <c r="P171" s="285"/>
      <c r="Q171" s="285"/>
      <c r="R171" s="285"/>
      <c r="S171" s="285"/>
      <c r="T171" s="286"/>
      <c r="U171" s="13"/>
      <c r="V171" s="13"/>
      <c r="W171" s="13"/>
      <c r="X171" s="13"/>
      <c r="Y171" s="13"/>
      <c r="Z171" s="13"/>
      <c r="AA171" s="13"/>
      <c r="AB171" s="13"/>
      <c r="AC171" s="13"/>
      <c r="AD171" s="13"/>
      <c r="AE171" s="13"/>
      <c r="AT171" s="287" t="s">
        <v>758</v>
      </c>
      <c r="AU171" s="287" t="s">
        <v>86</v>
      </c>
      <c r="AV171" s="13" t="s">
        <v>86</v>
      </c>
      <c r="AW171" s="13" t="s">
        <v>33</v>
      </c>
      <c r="AX171" s="13" t="s">
        <v>76</v>
      </c>
      <c r="AY171" s="287" t="s">
        <v>414</v>
      </c>
    </row>
    <row r="172" s="14" customFormat="1">
      <c r="A172" s="14"/>
      <c r="B172" s="288"/>
      <c r="C172" s="289"/>
      <c r="D172" s="230" t="s">
        <v>758</v>
      </c>
      <c r="E172" s="290" t="s">
        <v>1</v>
      </c>
      <c r="F172" s="291" t="s">
        <v>760</v>
      </c>
      <c r="G172" s="289"/>
      <c r="H172" s="292">
        <v>29.774999999999999</v>
      </c>
      <c r="I172" s="293"/>
      <c r="J172" s="289"/>
      <c r="K172" s="289"/>
      <c r="L172" s="294"/>
      <c r="M172" s="295"/>
      <c r="N172" s="296"/>
      <c r="O172" s="296"/>
      <c r="P172" s="296"/>
      <c r="Q172" s="296"/>
      <c r="R172" s="296"/>
      <c r="S172" s="296"/>
      <c r="T172" s="297"/>
      <c r="U172" s="14"/>
      <c r="V172" s="14"/>
      <c r="W172" s="14"/>
      <c r="X172" s="14"/>
      <c r="Y172" s="14"/>
      <c r="Z172" s="14"/>
      <c r="AA172" s="14"/>
      <c r="AB172" s="14"/>
      <c r="AC172" s="14"/>
      <c r="AD172" s="14"/>
      <c r="AE172" s="14"/>
      <c r="AT172" s="298" t="s">
        <v>758</v>
      </c>
      <c r="AU172" s="298" t="s">
        <v>86</v>
      </c>
      <c r="AV172" s="14" t="s">
        <v>415</v>
      </c>
      <c r="AW172" s="14" t="s">
        <v>33</v>
      </c>
      <c r="AX172" s="14" t="s">
        <v>84</v>
      </c>
      <c r="AY172" s="298" t="s">
        <v>414</v>
      </c>
    </row>
    <row r="173" s="11" customFormat="1" ht="22.8" customHeight="1">
      <c r="A173" s="11"/>
      <c r="B173" s="254"/>
      <c r="C173" s="255"/>
      <c r="D173" s="256" t="s">
        <v>75</v>
      </c>
      <c r="E173" s="275" t="s">
        <v>442</v>
      </c>
      <c r="F173" s="275" t="s">
        <v>850</v>
      </c>
      <c r="G173" s="255"/>
      <c r="H173" s="255"/>
      <c r="I173" s="258"/>
      <c r="J173" s="276">
        <f>BK173</f>
        <v>0</v>
      </c>
      <c r="K173" s="255"/>
      <c r="L173" s="260"/>
      <c r="M173" s="261"/>
      <c r="N173" s="262"/>
      <c r="O173" s="262"/>
      <c r="P173" s="263">
        <f>SUM(P174:P255)</f>
        <v>0</v>
      </c>
      <c r="Q173" s="262"/>
      <c r="R173" s="263">
        <f>SUM(R174:R255)</f>
        <v>0.83216012500000003</v>
      </c>
      <c r="S173" s="262"/>
      <c r="T173" s="264">
        <f>SUM(T174:T255)</f>
        <v>0.89074999999999993</v>
      </c>
      <c r="U173" s="11"/>
      <c r="V173" s="11"/>
      <c r="W173" s="11"/>
      <c r="X173" s="11"/>
      <c r="Y173" s="11"/>
      <c r="Z173" s="11"/>
      <c r="AA173" s="11"/>
      <c r="AB173" s="11"/>
      <c r="AC173" s="11"/>
      <c r="AD173" s="11"/>
      <c r="AE173" s="11"/>
      <c r="AR173" s="265" t="s">
        <v>84</v>
      </c>
      <c r="AT173" s="266" t="s">
        <v>75</v>
      </c>
      <c r="AU173" s="266" t="s">
        <v>84</v>
      </c>
      <c r="AY173" s="265" t="s">
        <v>414</v>
      </c>
      <c r="BK173" s="267">
        <f>SUM(BK174:BK255)</f>
        <v>0</v>
      </c>
    </row>
    <row r="174" s="2" customFormat="1" ht="21.75" customHeight="1">
      <c r="A174" s="39"/>
      <c r="B174" s="40"/>
      <c r="C174" s="234" t="s">
        <v>435</v>
      </c>
      <c r="D174" s="234" t="s">
        <v>443</v>
      </c>
      <c r="E174" s="235" t="s">
        <v>1758</v>
      </c>
      <c r="F174" s="236" t="s">
        <v>1759</v>
      </c>
      <c r="G174" s="237" t="s">
        <v>632</v>
      </c>
      <c r="H174" s="238">
        <v>74.5</v>
      </c>
      <c r="I174" s="239"/>
      <c r="J174" s="240">
        <f>ROUND(I174*H174,2)</f>
        <v>0</v>
      </c>
      <c r="K174" s="236" t="s">
        <v>720</v>
      </c>
      <c r="L174" s="45"/>
      <c r="M174" s="241" t="s">
        <v>1</v>
      </c>
      <c r="N174" s="242" t="s">
        <v>41</v>
      </c>
      <c r="O174" s="92"/>
      <c r="P174" s="226">
        <f>O174*H174</f>
        <v>0</v>
      </c>
      <c r="Q174" s="226">
        <v>0</v>
      </c>
      <c r="R174" s="226">
        <f>Q174*H174</f>
        <v>0</v>
      </c>
      <c r="S174" s="226">
        <v>0</v>
      </c>
      <c r="T174" s="227">
        <f>S174*H174</f>
        <v>0</v>
      </c>
      <c r="U174" s="39"/>
      <c r="V174" s="39"/>
      <c r="W174" s="39"/>
      <c r="X174" s="39"/>
      <c r="Y174" s="39"/>
      <c r="Z174" s="39"/>
      <c r="AA174" s="39"/>
      <c r="AB174" s="39"/>
      <c r="AC174" s="39"/>
      <c r="AD174" s="39"/>
      <c r="AE174" s="39"/>
      <c r="AR174" s="228" t="s">
        <v>415</v>
      </c>
      <c r="AT174" s="228" t="s">
        <v>443</v>
      </c>
      <c r="AU174" s="228" t="s">
        <v>86</v>
      </c>
      <c r="AY174" s="18" t="s">
        <v>414</v>
      </c>
      <c r="BE174" s="229">
        <f>IF(N174="základní",J174,0)</f>
        <v>0</v>
      </c>
      <c r="BF174" s="229">
        <f>IF(N174="snížená",J174,0)</f>
        <v>0</v>
      </c>
      <c r="BG174" s="229">
        <f>IF(N174="zákl. přenesená",J174,0)</f>
        <v>0</v>
      </c>
      <c r="BH174" s="229">
        <f>IF(N174="sníž. přenesená",J174,0)</f>
        <v>0</v>
      </c>
      <c r="BI174" s="229">
        <f>IF(N174="nulová",J174,0)</f>
        <v>0</v>
      </c>
      <c r="BJ174" s="18" t="s">
        <v>84</v>
      </c>
      <c r="BK174" s="229">
        <f>ROUND(I174*H174,2)</f>
        <v>0</v>
      </c>
      <c r="BL174" s="18" t="s">
        <v>415</v>
      </c>
      <c r="BM174" s="228" t="s">
        <v>1760</v>
      </c>
    </row>
    <row r="175" s="2" customFormat="1">
      <c r="A175" s="39"/>
      <c r="B175" s="40"/>
      <c r="C175" s="41"/>
      <c r="D175" s="230" t="s">
        <v>417</v>
      </c>
      <c r="E175" s="41"/>
      <c r="F175" s="231" t="s">
        <v>1761</v>
      </c>
      <c r="G175" s="41"/>
      <c r="H175" s="41"/>
      <c r="I175" s="156"/>
      <c r="J175" s="41"/>
      <c r="K175" s="41"/>
      <c r="L175" s="45"/>
      <c r="M175" s="232"/>
      <c r="N175" s="233"/>
      <c r="O175" s="92"/>
      <c r="P175" s="92"/>
      <c r="Q175" s="92"/>
      <c r="R175" s="92"/>
      <c r="S175" s="92"/>
      <c r="T175" s="93"/>
      <c r="U175" s="39"/>
      <c r="V175" s="39"/>
      <c r="W175" s="39"/>
      <c r="X175" s="39"/>
      <c r="Y175" s="39"/>
      <c r="Z175" s="39"/>
      <c r="AA175" s="39"/>
      <c r="AB175" s="39"/>
      <c r="AC175" s="39"/>
      <c r="AD175" s="39"/>
      <c r="AE175" s="39"/>
      <c r="AT175" s="18" t="s">
        <v>417</v>
      </c>
      <c r="AU175" s="18" t="s">
        <v>86</v>
      </c>
    </row>
    <row r="176" s="13" customFormat="1">
      <c r="A176" s="13"/>
      <c r="B176" s="277"/>
      <c r="C176" s="278"/>
      <c r="D176" s="230" t="s">
        <v>758</v>
      </c>
      <c r="E176" s="279" t="s">
        <v>1</v>
      </c>
      <c r="F176" s="280" t="s">
        <v>1762</v>
      </c>
      <c r="G176" s="278"/>
      <c r="H176" s="281">
        <v>36.75</v>
      </c>
      <c r="I176" s="282"/>
      <c r="J176" s="278"/>
      <c r="K176" s="278"/>
      <c r="L176" s="283"/>
      <c r="M176" s="284"/>
      <c r="N176" s="285"/>
      <c r="O176" s="285"/>
      <c r="P176" s="285"/>
      <c r="Q176" s="285"/>
      <c r="R176" s="285"/>
      <c r="S176" s="285"/>
      <c r="T176" s="286"/>
      <c r="U176" s="13"/>
      <c r="V176" s="13"/>
      <c r="W176" s="13"/>
      <c r="X176" s="13"/>
      <c r="Y176" s="13"/>
      <c r="Z176" s="13"/>
      <c r="AA176" s="13"/>
      <c r="AB176" s="13"/>
      <c r="AC176" s="13"/>
      <c r="AD176" s="13"/>
      <c r="AE176" s="13"/>
      <c r="AT176" s="287" t="s">
        <v>758</v>
      </c>
      <c r="AU176" s="287" t="s">
        <v>86</v>
      </c>
      <c r="AV176" s="13" t="s">
        <v>86</v>
      </c>
      <c r="AW176" s="13" t="s">
        <v>33</v>
      </c>
      <c r="AX176" s="13" t="s">
        <v>76</v>
      </c>
      <c r="AY176" s="287" t="s">
        <v>414</v>
      </c>
    </row>
    <row r="177" s="13" customFormat="1">
      <c r="A177" s="13"/>
      <c r="B177" s="277"/>
      <c r="C177" s="278"/>
      <c r="D177" s="230" t="s">
        <v>758</v>
      </c>
      <c r="E177" s="279" t="s">
        <v>1</v>
      </c>
      <c r="F177" s="280" t="s">
        <v>1763</v>
      </c>
      <c r="G177" s="278"/>
      <c r="H177" s="281">
        <v>37.75</v>
      </c>
      <c r="I177" s="282"/>
      <c r="J177" s="278"/>
      <c r="K177" s="278"/>
      <c r="L177" s="283"/>
      <c r="M177" s="284"/>
      <c r="N177" s="285"/>
      <c r="O177" s="285"/>
      <c r="P177" s="285"/>
      <c r="Q177" s="285"/>
      <c r="R177" s="285"/>
      <c r="S177" s="285"/>
      <c r="T177" s="286"/>
      <c r="U177" s="13"/>
      <c r="V177" s="13"/>
      <c r="W177" s="13"/>
      <c r="X177" s="13"/>
      <c r="Y177" s="13"/>
      <c r="Z177" s="13"/>
      <c r="AA177" s="13"/>
      <c r="AB177" s="13"/>
      <c r="AC177" s="13"/>
      <c r="AD177" s="13"/>
      <c r="AE177" s="13"/>
      <c r="AT177" s="287" t="s">
        <v>758</v>
      </c>
      <c r="AU177" s="287" t="s">
        <v>86</v>
      </c>
      <c r="AV177" s="13" t="s">
        <v>86</v>
      </c>
      <c r="AW177" s="13" t="s">
        <v>33</v>
      </c>
      <c r="AX177" s="13" t="s">
        <v>76</v>
      </c>
      <c r="AY177" s="287" t="s">
        <v>414</v>
      </c>
    </row>
    <row r="178" s="14" customFormat="1">
      <c r="A178" s="14"/>
      <c r="B178" s="288"/>
      <c r="C178" s="289"/>
      <c r="D178" s="230" t="s">
        <v>758</v>
      </c>
      <c r="E178" s="290" t="s">
        <v>1</v>
      </c>
      <c r="F178" s="291" t="s">
        <v>760</v>
      </c>
      <c r="G178" s="289"/>
      <c r="H178" s="292">
        <v>74.5</v>
      </c>
      <c r="I178" s="293"/>
      <c r="J178" s="289"/>
      <c r="K178" s="289"/>
      <c r="L178" s="294"/>
      <c r="M178" s="295"/>
      <c r="N178" s="296"/>
      <c r="O178" s="296"/>
      <c r="P178" s="296"/>
      <c r="Q178" s="296"/>
      <c r="R178" s="296"/>
      <c r="S178" s="296"/>
      <c r="T178" s="297"/>
      <c r="U178" s="14"/>
      <c r="V178" s="14"/>
      <c r="W178" s="14"/>
      <c r="X178" s="14"/>
      <c r="Y178" s="14"/>
      <c r="Z178" s="14"/>
      <c r="AA178" s="14"/>
      <c r="AB178" s="14"/>
      <c r="AC178" s="14"/>
      <c r="AD178" s="14"/>
      <c r="AE178" s="14"/>
      <c r="AT178" s="298" t="s">
        <v>758</v>
      </c>
      <c r="AU178" s="298" t="s">
        <v>86</v>
      </c>
      <c r="AV178" s="14" t="s">
        <v>415</v>
      </c>
      <c r="AW178" s="14" t="s">
        <v>33</v>
      </c>
      <c r="AX178" s="14" t="s">
        <v>84</v>
      </c>
      <c r="AY178" s="298" t="s">
        <v>414</v>
      </c>
    </row>
    <row r="179" s="2" customFormat="1" ht="21.75" customHeight="1">
      <c r="A179" s="39"/>
      <c r="B179" s="40"/>
      <c r="C179" s="234" t="s">
        <v>413</v>
      </c>
      <c r="D179" s="234" t="s">
        <v>443</v>
      </c>
      <c r="E179" s="235" t="s">
        <v>1764</v>
      </c>
      <c r="F179" s="236" t="s">
        <v>1765</v>
      </c>
      <c r="G179" s="237" t="s">
        <v>632</v>
      </c>
      <c r="H179" s="238">
        <v>2235</v>
      </c>
      <c r="I179" s="239"/>
      <c r="J179" s="240">
        <f>ROUND(I179*H179,2)</f>
        <v>0</v>
      </c>
      <c r="K179" s="236" t="s">
        <v>720</v>
      </c>
      <c r="L179" s="45"/>
      <c r="M179" s="241" t="s">
        <v>1</v>
      </c>
      <c r="N179" s="242" t="s">
        <v>41</v>
      </c>
      <c r="O179" s="92"/>
      <c r="P179" s="226">
        <f>O179*H179</f>
        <v>0</v>
      </c>
      <c r="Q179" s="226">
        <v>0</v>
      </c>
      <c r="R179" s="226">
        <f>Q179*H179</f>
        <v>0</v>
      </c>
      <c r="S179" s="226">
        <v>0</v>
      </c>
      <c r="T179" s="227">
        <f>S179*H179</f>
        <v>0</v>
      </c>
      <c r="U179" s="39"/>
      <c r="V179" s="39"/>
      <c r="W179" s="39"/>
      <c r="X179" s="39"/>
      <c r="Y179" s="39"/>
      <c r="Z179" s="39"/>
      <c r="AA179" s="39"/>
      <c r="AB179" s="39"/>
      <c r="AC179" s="39"/>
      <c r="AD179" s="39"/>
      <c r="AE179" s="39"/>
      <c r="AR179" s="228" t="s">
        <v>415</v>
      </c>
      <c r="AT179" s="228" t="s">
        <v>443</v>
      </c>
      <c r="AU179" s="228" t="s">
        <v>86</v>
      </c>
      <c r="AY179" s="18" t="s">
        <v>414</v>
      </c>
      <c r="BE179" s="229">
        <f>IF(N179="základní",J179,0)</f>
        <v>0</v>
      </c>
      <c r="BF179" s="229">
        <f>IF(N179="snížená",J179,0)</f>
        <v>0</v>
      </c>
      <c r="BG179" s="229">
        <f>IF(N179="zákl. přenesená",J179,0)</f>
        <v>0</v>
      </c>
      <c r="BH179" s="229">
        <f>IF(N179="sníž. přenesená",J179,0)</f>
        <v>0</v>
      </c>
      <c r="BI179" s="229">
        <f>IF(N179="nulová",J179,0)</f>
        <v>0</v>
      </c>
      <c r="BJ179" s="18" t="s">
        <v>84</v>
      </c>
      <c r="BK179" s="229">
        <f>ROUND(I179*H179,2)</f>
        <v>0</v>
      </c>
      <c r="BL179" s="18" t="s">
        <v>415</v>
      </c>
      <c r="BM179" s="228" t="s">
        <v>1766</v>
      </c>
    </row>
    <row r="180" s="2" customFormat="1">
      <c r="A180" s="39"/>
      <c r="B180" s="40"/>
      <c r="C180" s="41"/>
      <c r="D180" s="230" t="s">
        <v>417</v>
      </c>
      <c r="E180" s="41"/>
      <c r="F180" s="231" t="s">
        <v>1767</v>
      </c>
      <c r="G180" s="41"/>
      <c r="H180" s="41"/>
      <c r="I180" s="156"/>
      <c r="J180" s="41"/>
      <c r="K180" s="41"/>
      <c r="L180" s="45"/>
      <c r="M180" s="232"/>
      <c r="N180" s="233"/>
      <c r="O180" s="92"/>
      <c r="P180" s="92"/>
      <c r="Q180" s="92"/>
      <c r="R180" s="92"/>
      <c r="S180" s="92"/>
      <c r="T180" s="93"/>
      <c r="U180" s="39"/>
      <c r="V180" s="39"/>
      <c r="W180" s="39"/>
      <c r="X180" s="39"/>
      <c r="Y180" s="39"/>
      <c r="Z180" s="39"/>
      <c r="AA180" s="39"/>
      <c r="AB180" s="39"/>
      <c r="AC180" s="39"/>
      <c r="AD180" s="39"/>
      <c r="AE180" s="39"/>
      <c r="AT180" s="18" t="s">
        <v>417</v>
      </c>
      <c r="AU180" s="18" t="s">
        <v>86</v>
      </c>
    </row>
    <row r="181" s="13" customFormat="1">
      <c r="A181" s="13"/>
      <c r="B181" s="277"/>
      <c r="C181" s="278"/>
      <c r="D181" s="230" t="s">
        <v>758</v>
      </c>
      <c r="E181" s="279" t="s">
        <v>1</v>
      </c>
      <c r="F181" s="280" t="s">
        <v>1768</v>
      </c>
      <c r="G181" s="278"/>
      <c r="H181" s="281">
        <v>2235</v>
      </c>
      <c r="I181" s="282"/>
      <c r="J181" s="278"/>
      <c r="K181" s="278"/>
      <c r="L181" s="283"/>
      <c r="M181" s="284"/>
      <c r="N181" s="285"/>
      <c r="O181" s="285"/>
      <c r="P181" s="285"/>
      <c r="Q181" s="285"/>
      <c r="R181" s="285"/>
      <c r="S181" s="285"/>
      <c r="T181" s="286"/>
      <c r="U181" s="13"/>
      <c r="V181" s="13"/>
      <c r="W181" s="13"/>
      <c r="X181" s="13"/>
      <c r="Y181" s="13"/>
      <c r="Z181" s="13"/>
      <c r="AA181" s="13"/>
      <c r="AB181" s="13"/>
      <c r="AC181" s="13"/>
      <c r="AD181" s="13"/>
      <c r="AE181" s="13"/>
      <c r="AT181" s="287" t="s">
        <v>758</v>
      </c>
      <c r="AU181" s="287" t="s">
        <v>86</v>
      </c>
      <c r="AV181" s="13" t="s">
        <v>86</v>
      </c>
      <c r="AW181" s="13" t="s">
        <v>33</v>
      </c>
      <c r="AX181" s="13" t="s">
        <v>84</v>
      </c>
      <c r="AY181" s="287" t="s">
        <v>414</v>
      </c>
    </row>
    <row r="182" s="2" customFormat="1" ht="21.75" customHeight="1">
      <c r="A182" s="39"/>
      <c r="B182" s="40"/>
      <c r="C182" s="234" t="s">
        <v>442</v>
      </c>
      <c r="D182" s="234" t="s">
        <v>443</v>
      </c>
      <c r="E182" s="235" t="s">
        <v>1769</v>
      </c>
      <c r="F182" s="236" t="s">
        <v>1770</v>
      </c>
      <c r="G182" s="237" t="s">
        <v>632</v>
      </c>
      <c r="H182" s="238">
        <v>74.5</v>
      </c>
      <c r="I182" s="239"/>
      <c r="J182" s="240">
        <f>ROUND(I182*H182,2)</f>
        <v>0</v>
      </c>
      <c r="K182" s="236" t="s">
        <v>720</v>
      </c>
      <c r="L182" s="45"/>
      <c r="M182" s="241" t="s">
        <v>1</v>
      </c>
      <c r="N182" s="242" t="s">
        <v>41</v>
      </c>
      <c r="O182" s="92"/>
      <c r="P182" s="226">
        <f>O182*H182</f>
        <v>0</v>
      </c>
      <c r="Q182" s="226">
        <v>0</v>
      </c>
      <c r="R182" s="226">
        <f>Q182*H182</f>
        <v>0</v>
      </c>
      <c r="S182" s="226">
        <v>0</v>
      </c>
      <c r="T182" s="227">
        <f>S182*H182</f>
        <v>0</v>
      </c>
      <c r="U182" s="39"/>
      <c r="V182" s="39"/>
      <c r="W182" s="39"/>
      <c r="X182" s="39"/>
      <c r="Y182" s="39"/>
      <c r="Z182" s="39"/>
      <c r="AA182" s="39"/>
      <c r="AB182" s="39"/>
      <c r="AC182" s="39"/>
      <c r="AD182" s="39"/>
      <c r="AE182" s="39"/>
      <c r="AR182" s="228" t="s">
        <v>415</v>
      </c>
      <c r="AT182" s="228" t="s">
        <v>443</v>
      </c>
      <c r="AU182" s="228" t="s">
        <v>86</v>
      </c>
      <c r="AY182" s="18" t="s">
        <v>414</v>
      </c>
      <c r="BE182" s="229">
        <f>IF(N182="základní",J182,0)</f>
        <v>0</v>
      </c>
      <c r="BF182" s="229">
        <f>IF(N182="snížená",J182,0)</f>
        <v>0</v>
      </c>
      <c r="BG182" s="229">
        <f>IF(N182="zákl. přenesená",J182,0)</f>
        <v>0</v>
      </c>
      <c r="BH182" s="229">
        <f>IF(N182="sníž. přenesená",J182,0)</f>
        <v>0</v>
      </c>
      <c r="BI182" s="229">
        <f>IF(N182="nulová",J182,0)</f>
        <v>0</v>
      </c>
      <c r="BJ182" s="18" t="s">
        <v>84</v>
      </c>
      <c r="BK182" s="229">
        <f>ROUND(I182*H182,2)</f>
        <v>0</v>
      </c>
      <c r="BL182" s="18" t="s">
        <v>415</v>
      </c>
      <c r="BM182" s="228" t="s">
        <v>1771</v>
      </c>
    </row>
    <row r="183" s="2" customFormat="1">
      <c r="A183" s="39"/>
      <c r="B183" s="40"/>
      <c r="C183" s="41"/>
      <c r="D183" s="230" t="s">
        <v>417</v>
      </c>
      <c r="E183" s="41"/>
      <c r="F183" s="231" t="s">
        <v>1772</v>
      </c>
      <c r="G183" s="41"/>
      <c r="H183" s="41"/>
      <c r="I183" s="156"/>
      <c r="J183" s="41"/>
      <c r="K183" s="41"/>
      <c r="L183" s="45"/>
      <c r="M183" s="232"/>
      <c r="N183" s="233"/>
      <c r="O183" s="92"/>
      <c r="P183" s="92"/>
      <c r="Q183" s="92"/>
      <c r="R183" s="92"/>
      <c r="S183" s="92"/>
      <c r="T183" s="93"/>
      <c r="U183" s="39"/>
      <c r="V183" s="39"/>
      <c r="W183" s="39"/>
      <c r="X183" s="39"/>
      <c r="Y183" s="39"/>
      <c r="Z183" s="39"/>
      <c r="AA183" s="39"/>
      <c r="AB183" s="39"/>
      <c r="AC183" s="39"/>
      <c r="AD183" s="39"/>
      <c r="AE183" s="39"/>
      <c r="AT183" s="18" t="s">
        <v>417</v>
      </c>
      <c r="AU183" s="18" t="s">
        <v>86</v>
      </c>
    </row>
    <row r="184" s="2" customFormat="1" ht="21.75" customHeight="1">
      <c r="A184" s="39"/>
      <c r="B184" s="40"/>
      <c r="C184" s="234" t="s">
        <v>447</v>
      </c>
      <c r="D184" s="234" t="s">
        <v>443</v>
      </c>
      <c r="E184" s="235" t="s">
        <v>1773</v>
      </c>
      <c r="F184" s="236" t="s">
        <v>1774</v>
      </c>
      <c r="G184" s="237" t="s">
        <v>755</v>
      </c>
      <c r="H184" s="238">
        <v>52.920000000000002</v>
      </c>
      <c r="I184" s="239"/>
      <c r="J184" s="240">
        <f>ROUND(I184*H184,2)</f>
        <v>0</v>
      </c>
      <c r="K184" s="236" t="s">
        <v>720</v>
      </c>
      <c r="L184" s="45"/>
      <c r="M184" s="241" t="s">
        <v>1</v>
      </c>
      <c r="N184" s="242" t="s">
        <v>41</v>
      </c>
      <c r="O184" s="92"/>
      <c r="P184" s="226">
        <f>O184*H184</f>
        <v>0</v>
      </c>
      <c r="Q184" s="226">
        <v>0</v>
      </c>
      <c r="R184" s="226">
        <f>Q184*H184</f>
        <v>0</v>
      </c>
      <c r="S184" s="226">
        <v>0</v>
      </c>
      <c r="T184" s="227">
        <f>S184*H184</f>
        <v>0</v>
      </c>
      <c r="U184" s="39"/>
      <c r="V184" s="39"/>
      <c r="W184" s="39"/>
      <c r="X184" s="39"/>
      <c r="Y184" s="39"/>
      <c r="Z184" s="39"/>
      <c r="AA184" s="39"/>
      <c r="AB184" s="39"/>
      <c r="AC184" s="39"/>
      <c r="AD184" s="39"/>
      <c r="AE184" s="39"/>
      <c r="AR184" s="228" t="s">
        <v>415</v>
      </c>
      <c r="AT184" s="228" t="s">
        <v>443</v>
      </c>
      <c r="AU184" s="228" t="s">
        <v>86</v>
      </c>
      <c r="AY184" s="18" t="s">
        <v>414</v>
      </c>
      <c r="BE184" s="229">
        <f>IF(N184="základní",J184,0)</f>
        <v>0</v>
      </c>
      <c r="BF184" s="229">
        <f>IF(N184="snížená",J184,0)</f>
        <v>0</v>
      </c>
      <c r="BG184" s="229">
        <f>IF(N184="zákl. přenesená",J184,0)</f>
        <v>0</v>
      </c>
      <c r="BH184" s="229">
        <f>IF(N184="sníž. přenesená",J184,0)</f>
        <v>0</v>
      </c>
      <c r="BI184" s="229">
        <f>IF(N184="nulová",J184,0)</f>
        <v>0</v>
      </c>
      <c r="BJ184" s="18" t="s">
        <v>84</v>
      </c>
      <c r="BK184" s="229">
        <f>ROUND(I184*H184,2)</f>
        <v>0</v>
      </c>
      <c r="BL184" s="18" t="s">
        <v>415</v>
      </c>
      <c r="BM184" s="228" t="s">
        <v>1775</v>
      </c>
    </row>
    <row r="185" s="2" customFormat="1">
      <c r="A185" s="39"/>
      <c r="B185" s="40"/>
      <c r="C185" s="41"/>
      <c r="D185" s="230" t="s">
        <v>417</v>
      </c>
      <c r="E185" s="41"/>
      <c r="F185" s="231" t="s">
        <v>1776</v>
      </c>
      <c r="G185" s="41"/>
      <c r="H185" s="41"/>
      <c r="I185" s="156"/>
      <c r="J185" s="41"/>
      <c r="K185" s="41"/>
      <c r="L185" s="45"/>
      <c r="M185" s="232"/>
      <c r="N185" s="233"/>
      <c r="O185" s="92"/>
      <c r="P185" s="92"/>
      <c r="Q185" s="92"/>
      <c r="R185" s="92"/>
      <c r="S185" s="92"/>
      <c r="T185" s="93"/>
      <c r="U185" s="39"/>
      <c r="V185" s="39"/>
      <c r="W185" s="39"/>
      <c r="X185" s="39"/>
      <c r="Y185" s="39"/>
      <c r="Z185" s="39"/>
      <c r="AA185" s="39"/>
      <c r="AB185" s="39"/>
      <c r="AC185" s="39"/>
      <c r="AD185" s="39"/>
      <c r="AE185" s="39"/>
      <c r="AT185" s="18" t="s">
        <v>417</v>
      </c>
      <c r="AU185" s="18" t="s">
        <v>86</v>
      </c>
    </row>
    <row r="186" s="13" customFormat="1">
      <c r="A186" s="13"/>
      <c r="B186" s="277"/>
      <c r="C186" s="278"/>
      <c r="D186" s="230" t="s">
        <v>758</v>
      </c>
      <c r="E186" s="279" t="s">
        <v>1</v>
      </c>
      <c r="F186" s="280" t="s">
        <v>1777</v>
      </c>
      <c r="G186" s="278"/>
      <c r="H186" s="281">
        <v>52.920000000000002</v>
      </c>
      <c r="I186" s="282"/>
      <c r="J186" s="278"/>
      <c r="K186" s="278"/>
      <c r="L186" s="283"/>
      <c r="M186" s="284"/>
      <c r="N186" s="285"/>
      <c r="O186" s="285"/>
      <c r="P186" s="285"/>
      <c r="Q186" s="285"/>
      <c r="R186" s="285"/>
      <c r="S186" s="285"/>
      <c r="T186" s="286"/>
      <c r="U186" s="13"/>
      <c r="V186" s="13"/>
      <c r="W186" s="13"/>
      <c r="X186" s="13"/>
      <c r="Y186" s="13"/>
      <c r="Z186" s="13"/>
      <c r="AA186" s="13"/>
      <c r="AB186" s="13"/>
      <c r="AC186" s="13"/>
      <c r="AD186" s="13"/>
      <c r="AE186" s="13"/>
      <c r="AT186" s="287" t="s">
        <v>758</v>
      </c>
      <c r="AU186" s="287" t="s">
        <v>86</v>
      </c>
      <c r="AV186" s="13" t="s">
        <v>86</v>
      </c>
      <c r="AW186" s="13" t="s">
        <v>33</v>
      </c>
      <c r="AX186" s="13" t="s">
        <v>84</v>
      </c>
      <c r="AY186" s="287" t="s">
        <v>414</v>
      </c>
    </row>
    <row r="187" s="2" customFormat="1" ht="21.75" customHeight="1">
      <c r="A187" s="39"/>
      <c r="B187" s="40"/>
      <c r="C187" s="234" t="s">
        <v>451</v>
      </c>
      <c r="D187" s="234" t="s">
        <v>443</v>
      </c>
      <c r="E187" s="235" t="s">
        <v>1778</v>
      </c>
      <c r="F187" s="236" t="s">
        <v>1779</v>
      </c>
      <c r="G187" s="237" t="s">
        <v>755</v>
      </c>
      <c r="H187" s="238">
        <v>1587.5999999999999</v>
      </c>
      <c r="I187" s="239"/>
      <c r="J187" s="240">
        <f>ROUND(I187*H187,2)</f>
        <v>0</v>
      </c>
      <c r="K187" s="236" t="s">
        <v>720</v>
      </c>
      <c r="L187" s="45"/>
      <c r="M187" s="241" t="s">
        <v>1</v>
      </c>
      <c r="N187" s="242" t="s">
        <v>41</v>
      </c>
      <c r="O187" s="92"/>
      <c r="P187" s="226">
        <f>O187*H187</f>
        <v>0</v>
      </c>
      <c r="Q187" s="226">
        <v>0</v>
      </c>
      <c r="R187" s="226">
        <f>Q187*H187</f>
        <v>0</v>
      </c>
      <c r="S187" s="226">
        <v>0</v>
      </c>
      <c r="T187" s="227">
        <f>S187*H187</f>
        <v>0</v>
      </c>
      <c r="U187" s="39"/>
      <c r="V187" s="39"/>
      <c r="W187" s="39"/>
      <c r="X187" s="39"/>
      <c r="Y187" s="39"/>
      <c r="Z187" s="39"/>
      <c r="AA187" s="39"/>
      <c r="AB187" s="39"/>
      <c r="AC187" s="39"/>
      <c r="AD187" s="39"/>
      <c r="AE187" s="39"/>
      <c r="AR187" s="228" t="s">
        <v>415</v>
      </c>
      <c r="AT187" s="228" t="s">
        <v>443</v>
      </c>
      <c r="AU187" s="228" t="s">
        <v>86</v>
      </c>
      <c r="AY187" s="18" t="s">
        <v>414</v>
      </c>
      <c r="BE187" s="229">
        <f>IF(N187="základní",J187,0)</f>
        <v>0</v>
      </c>
      <c r="BF187" s="229">
        <f>IF(N187="snížená",J187,0)</f>
        <v>0</v>
      </c>
      <c r="BG187" s="229">
        <f>IF(N187="zákl. přenesená",J187,0)</f>
        <v>0</v>
      </c>
      <c r="BH187" s="229">
        <f>IF(N187="sníž. přenesená",J187,0)</f>
        <v>0</v>
      </c>
      <c r="BI187" s="229">
        <f>IF(N187="nulová",J187,0)</f>
        <v>0</v>
      </c>
      <c r="BJ187" s="18" t="s">
        <v>84</v>
      </c>
      <c r="BK187" s="229">
        <f>ROUND(I187*H187,2)</f>
        <v>0</v>
      </c>
      <c r="BL187" s="18" t="s">
        <v>415</v>
      </c>
      <c r="BM187" s="228" t="s">
        <v>1780</v>
      </c>
    </row>
    <row r="188" s="2" customFormat="1">
      <c r="A188" s="39"/>
      <c r="B188" s="40"/>
      <c r="C188" s="41"/>
      <c r="D188" s="230" t="s">
        <v>417</v>
      </c>
      <c r="E188" s="41"/>
      <c r="F188" s="231" t="s">
        <v>1781</v>
      </c>
      <c r="G188" s="41"/>
      <c r="H188" s="41"/>
      <c r="I188" s="156"/>
      <c r="J188" s="41"/>
      <c r="K188" s="41"/>
      <c r="L188" s="45"/>
      <c r="M188" s="232"/>
      <c r="N188" s="233"/>
      <c r="O188" s="92"/>
      <c r="P188" s="92"/>
      <c r="Q188" s="92"/>
      <c r="R188" s="92"/>
      <c r="S188" s="92"/>
      <c r="T188" s="93"/>
      <c r="U188" s="39"/>
      <c r="V188" s="39"/>
      <c r="W188" s="39"/>
      <c r="X188" s="39"/>
      <c r="Y188" s="39"/>
      <c r="Z188" s="39"/>
      <c r="AA188" s="39"/>
      <c r="AB188" s="39"/>
      <c r="AC188" s="39"/>
      <c r="AD188" s="39"/>
      <c r="AE188" s="39"/>
      <c r="AT188" s="18" t="s">
        <v>417</v>
      </c>
      <c r="AU188" s="18" t="s">
        <v>86</v>
      </c>
    </row>
    <row r="189" s="13" customFormat="1">
      <c r="A189" s="13"/>
      <c r="B189" s="277"/>
      <c r="C189" s="278"/>
      <c r="D189" s="230" t="s">
        <v>758</v>
      </c>
      <c r="E189" s="279" t="s">
        <v>1</v>
      </c>
      <c r="F189" s="280" t="s">
        <v>1782</v>
      </c>
      <c r="G189" s="278"/>
      <c r="H189" s="281">
        <v>1587.5999999999999</v>
      </c>
      <c r="I189" s="282"/>
      <c r="J189" s="278"/>
      <c r="K189" s="278"/>
      <c r="L189" s="283"/>
      <c r="M189" s="284"/>
      <c r="N189" s="285"/>
      <c r="O189" s="285"/>
      <c r="P189" s="285"/>
      <c r="Q189" s="285"/>
      <c r="R189" s="285"/>
      <c r="S189" s="285"/>
      <c r="T189" s="286"/>
      <c r="U189" s="13"/>
      <c r="V189" s="13"/>
      <c r="W189" s="13"/>
      <c r="X189" s="13"/>
      <c r="Y189" s="13"/>
      <c r="Z189" s="13"/>
      <c r="AA189" s="13"/>
      <c r="AB189" s="13"/>
      <c r="AC189" s="13"/>
      <c r="AD189" s="13"/>
      <c r="AE189" s="13"/>
      <c r="AT189" s="287" t="s">
        <v>758</v>
      </c>
      <c r="AU189" s="287" t="s">
        <v>86</v>
      </c>
      <c r="AV189" s="13" t="s">
        <v>86</v>
      </c>
      <c r="AW189" s="13" t="s">
        <v>33</v>
      </c>
      <c r="AX189" s="13" t="s">
        <v>84</v>
      </c>
      <c r="AY189" s="287" t="s">
        <v>414</v>
      </c>
    </row>
    <row r="190" s="2" customFormat="1" ht="21.75" customHeight="1">
      <c r="A190" s="39"/>
      <c r="B190" s="40"/>
      <c r="C190" s="234" t="s">
        <v>455</v>
      </c>
      <c r="D190" s="234" t="s">
        <v>443</v>
      </c>
      <c r="E190" s="235" t="s">
        <v>1783</v>
      </c>
      <c r="F190" s="236" t="s">
        <v>1784</v>
      </c>
      <c r="G190" s="237" t="s">
        <v>755</v>
      </c>
      <c r="H190" s="238">
        <v>52.920000000000002</v>
      </c>
      <c r="I190" s="239"/>
      <c r="J190" s="240">
        <f>ROUND(I190*H190,2)</f>
        <v>0</v>
      </c>
      <c r="K190" s="236" t="s">
        <v>720</v>
      </c>
      <c r="L190" s="45"/>
      <c r="M190" s="241" t="s">
        <v>1</v>
      </c>
      <c r="N190" s="242" t="s">
        <v>41</v>
      </c>
      <c r="O190" s="92"/>
      <c r="P190" s="226">
        <f>O190*H190</f>
        <v>0</v>
      </c>
      <c r="Q190" s="226">
        <v>0</v>
      </c>
      <c r="R190" s="226">
        <f>Q190*H190</f>
        <v>0</v>
      </c>
      <c r="S190" s="226">
        <v>0</v>
      </c>
      <c r="T190" s="227">
        <f>S190*H190</f>
        <v>0</v>
      </c>
      <c r="U190" s="39"/>
      <c r="V190" s="39"/>
      <c r="W190" s="39"/>
      <c r="X190" s="39"/>
      <c r="Y190" s="39"/>
      <c r="Z190" s="39"/>
      <c r="AA190" s="39"/>
      <c r="AB190" s="39"/>
      <c r="AC190" s="39"/>
      <c r="AD190" s="39"/>
      <c r="AE190" s="39"/>
      <c r="AR190" s="228" t="s">
        <v>415</v>
      </c>
      <c r="AT190" s="228" t="s">
        <v>443</v>
      </c>
      <c r="AU190" s="228" t="s">
        <v>86</v>
      </c>
      <c r="AY190" s="18" t="s">
        <v>414</v>
      </c>
      <c r="BE190" s="229">
        <f>IF(N190="základní",J190,0)</f>
        <v>0</v>
      </c>
      <c r="BF190" s="229">
        <f>IF(N190="snížená",J190,0)</f>
        <v>0</v>
      </c>
      <c r="BG190" s="229">
        <f>IF(N190="zákl. přenesená",J190,0)</f>
        <v>0</v>
      </c>
      <c r="BH190" s="229">
        <f>IF(N190="sníž. přenesená",J190,0)</f>
        <v>0</v>
      </c>
      <c r="BI190" s="229">
        <f>IF(N190="nulová",J190,0)</f>
        <v>0</v>
      </c>
      <c r="BJ190" s="18" t="s">
        <v>84</v>
      </c>
      <c r="BK190" s="229">
        <f>ROUND(I190*H190,2)</f>
        <v>0</v>
      </c>
      <c r="BL190" s="18" t="s">
        <v>415</v>
      </c>
      <c r="BM190" s="228" t="s">
        <v>1785</v>
      </c>
    </row>
    <row r="191" s="2" customFormat="1">
      <c r="A191" s="39"/>
      <c r="B191" s="40"/>
      <c r="C191" s="41"/>
      <c r="D191" s="230" t="s">
        <v>417</v>
      </c>
      <c r="E191" s="41"/>
      <c r="F191" s="231" t="s">
        <v>1786</v>
      </c>
      <c r="G191" s="41"/>
      <c r="H191" s="41"/>
      <c r="I191" s="156"/>
      <c r="J191" s="41"/>
      <c r="K191" s="41"/>
      <c r="L191" s="45"/>
      <c r="M191" s="232"/>
      <c r="N191" s="233"/>
      <c r="O191" s="92"/>
      <c r="P191" s="92"/>
      <c r="Q191" s="92"/>
      <c r="R191" s="92"/>
      <c r="S191" s="92"/>
      <c r="T191" s="93"/>
      <c r="U191" s="39"/>
      <c r="V191" s="39"/>
      <c r="W191" s="39"/>
      <c r="X191" s="39"/>
      <c r="Y191" s="39"/>
      <c r="Z191" s="39"/>
      <c r="AA191" s="39"/>
      <c r="AB191" s="39"/>
      <c r="AC191" s="39"/>
      <c r="AD191" s="39"/>
      <c r="AE191" s="39"/>
      <c r="AT191" s="18" t="s">
        <v>417</v>
      </c>
      <c r="AU191" s="18" t="s">
        <v>86</v>
      </c>
    </row>
    <row r="192" s="2" customFormat="1" ht="21.75" customHeight="1">
      <c r="A192" s="39"/>
      <c r="B192" s="40"/>
      <c r="C192" s="234" t="s">
        <v>459</v>
      </c>
      <c r="D192" s="234" t="s">
        <v>443</v>
      </c>
      <c r="E192" s="235" t="s">
        <v>1787</v>
      </c>
      <c r="F192" s="236" t="s">
        <v>1788</v>
      </c>
      <c r="G192" s="237" t="s">
        <v>755</v>
      </c>
      <c r="H192" s="238">
        <v>0.5</v>
      </c>
      <c r="I192" s="239"/>
      <c r="J192" s="240">
        <f>ROUND(I192*H192,2)</f>
        <v>0</v>
      </c>
      <c r="K192" s="236" t="s">
        <v>720</v>
      </c>
      <c r="L192" s="45"/>
      <c r="M192" s="241" t="s">
        <v>1</v>
      </c>
      <c r="N192" s="242" t="s">
        <v>41</v>
      </c>
      <c r="O192" s="92"/>
      <c r="P192" s="226">
        <f>O192*H192</f>
        <v>0</v>
      </c>
      <c r="Q192" s="226">
        <v>0</v>
      </c>
      <c r="R192" s="226">
        <f>Q192*H192</f>
        <v>0</v>
      </c>
      <c r="S192" s="226">
        <v>0.0015</v>
      </c>
      <c r="T192" s="227">
        <f>S192*H192</f>
        <v>0.00075000000000000002</v>
      </c>
      <c r="U192" s="39"/>
      <c r="V192" s="39"/>
      <c r="W192" s="39"/>
      <c r="X192" s="39"/>
      <c r="Y192" s="39"/>
      <c r="Z192" s="39"/>
      <c r="AA192" s="39"/>
      <c r="AB192" s="39"/>
      <c r="AC192" s="39"/>
      <c r="AD192" s="39"/>
      <c r="AE192" s="39"/>
      <c r="AR192" s="228" t="s">
        <v>415</v>
      </c>
      <c r="AT192" s="228" t="s">
        <v>443</v>
      </c>
      <c r="AU192" s="228" t="s">
        <v>86</v>
      </c>
      <c r="AY192" s="18" t="s">
        <v>414</v>
      </c>
      <c r="BE192" s="229">
        <f>IF(N192="základní",J192,0)</f>
        <v>0</v>
      </c>
      <c r="BF192" s="229">
        <f>IF(N192="snížená",J192,0)</f>
        <v>0</v>
      </c>
      <c r="BG192" s="229">
        <f>IF(N192="zákl. přenesená",J192,0)</f>
        <v>0</v>
      </c>
      <c r="BH192" s="229">
        <f>IF(N192="sníž. přenesená",J192,0)</f>
        <v>0</v>
      </c>
      <c r="BI192" s="229">
        <f>IF(N192="nulová",J192,0)</f>
        <v>0</v>
      </c>
      <c r="BJ192" s="18" t="s">
        <v>84</v>
      </c>
      <c r="BK192" s="229">
        <f>ROUND(I192*H192,2)</f>
        <v>0</v>
      </c>
      <c r="BL192" s="18" t="s">
        <v>415</v>
      </c>
      <c r="BM192" s="228" t="s">
        <v>1789</v>
      </c>
    </row>
    <row r="193" s="2" customFormat="1">
      <c r="A193" s="39"/>
      <c r="B193" s="40"/>
      <c r="C193" s="41"/>
      <c r="D193" s="230" t="s">
        <v>417</v>
      </c>
      <c r="E193" s="41"/>
      <c r="F193" s="231" t="s">
        <v>1790</v>
      </c>
      <c r="G193" s="41"/>
      <c r="H193" s="41"/>
      <c r="I193" s="156"/>
      <c r="J193" s="41"/>
      <c r="K193" s="41"/>
      <c r="L193" s="45"/>
      <c r="M193" s="232"/>
      <c r="N193" s="233"/>
      <c r="O193" s="92"/>
      <c r="P193" s="92"/>
      <c r="Q193" s="92"/>
      <c r="R193" s="92"/>
      <c r="S193" s="92"/>
      <c r="T193" s="93"/>
      <c r="U193" s="39"/>
      <c r="V193" s="39"/>
      <c r="W193" s="39"/>
      <c r="X193" s="39"/>
      <c r="Y193" s="39"/>
      <c r="Z193" s="39"/>
      <c r="AA193" s="39"/>
      <c r="AB193" s="39"/>
      <c r="AC193" s="39"/>
      <c r="AD193" s="39"/>
      <c r="AE193" s="39"/>
      <c r="AT193" s="18" t="s">
        <v>417</v>
      </c>
      <c r="AU193" s="18" t="s">
        <v>86</v>
      </c>
    </row>
    <row r="194" s="2" customFormat="1">
      <c r="A194" s="39"/>
      <c r="B194" s="40"/>
      <c r="C194" s="41"/>
      <c r="D194" s="230" t="s">
        <v>722</v>
      </c>
      <c r="E194" s="41"/>
      <c r="F194" s="268" t="s">
        <v>1791</v>
      </c>
      <c r="G194" s="41"/>
      <c r="H194" s="41"/>
      <c r="I194" s="156"/>
      <c r="J194" s="41"/>
      <c r="K194" s="41"/>
      <c r="L194" s="45"/>
      <c r="M194" s="232"/>
      <c r="N194" s="233"/>
      <c r="O194" s="92"/>
      <c r="P194" s="92"/>
      <c r="Q194" s="92"/>
      <c r="R194" s="92"/>
      <c r="S194" s="92"/>
      <c r="T194" s="93"/>
      <c r="U194" s="39"/>
      <c r="V194" s="39"/>
      <c r="W194" s="39"/>
      <c r="X194" s="39"/>
      <c r="Y194" s="39"/>
      <c r="Z194" s="39"/>
      <c r="AA194" s="39"/>
      <c r="AB194" s="39"/>
      <c r="AC194" s="39"/>
      <c r="AD194" s="39"/>
      <c r="AE194" s="39"/>
      <c r="AT194" s="18" t="s">
        <v>722</v>
      </c>
      <c r="AU194" s="18" t="s">
        <v>86</v>
      </c>
    </row>
    <row r="195" s="15" customFormat="1">
      <c r="A195" s="15"/>
      <c r="B195" s="299"/>
      <c r="C195" s="300"/>
      <c r="D195" s="230" t="s">
        <v>758</v>
      </c>
      <c r="E195" s="301" t="s">
        <v>1</v>
      </c>
      <c r="F195" s="302" t="s">
        <v>1792</v>
      </c>
      <c r="G195" s="300"/>
      <c r="H195" s="301" t="s">
        <v>1</v>
      </c>
      <c r="I195" s="303"/>
      <c r="J195" s="300"/>
      <c r="K195" s="300"/>
      <c r="L195" s="304"/>
      <c r="M195" s="305"/>
      <c r="N195" s="306"/>
      <c r="O195" s="306"/>
      <c r="P195" s="306"/>
      <c r="Q195" s="306"/>
      <c r="R195" s="306"/>
      <c r="S195" s="306"/>
      <c r="T195" s="307"/>
      <c r="U195" s="15"/>
      <c r="V195" s="15"/>
      <c r="W195" s="15"/>
      <c r="X195" s="15"/>
      <c r="Y195" s="15"/>
      <c r="Z195" s="15"/>
      <c r="AA195" s="15"/>
      <c r="AB195" s="15"/>
      <c r="AC195" s="15"/>
      <c r="AD195" s="15"/>
      <c r="AE195" s="15"/>
      <c r="AT195" s="308" t="s">
        <v>758</v>
      </c>
      <c r="AU195" s="308" t="s">
        <v>86</v>
      </c>
      <c r="AV195" s="15" t="s">
        <v>84</v>
      </c>
      <c r="AW195" s="15" t="s">
        <v>33</v>
      </c>
      <c r="AX195" s="15" t="s">
        <v>76</v>
      </c>
      <c r="AY195" s="308" t="s">
        <v>414</v>
      </c>
    </row>
    <row r="196" s="13" customFormat="1">
      <c r="A196" s="13"/>
      <c r="B196" s="277"/>
      <c r="C196" s="278"/>
      <c r="D196" s="230" t="s">
        <v>758</v>
      </c>
      <c r="E196" s="279" t="s">
        <v>1</v>
      </c>
      <c r="F196" s="280" t="s">
        <v>1793</v>
      </c>
      <c r="G196" s="278"/>
      <c r="H196" s="281">
        <v>0.5</v>
      </c>
      <c r="I196" s="282"/>
      <c r="J196" s="278"/>
      <c r="K196" s="278"/>
      <c r="L196" s="283"/>
      <c r="M196" s="284"/>
      <c r="N196" s="285"/>
      <c r="O196" s="285"/>
      <c r="P196" s="285"/>
      <c r="Q196" s="285"/>
      <c r="R196" s="285"/>
      <c r="S196" s="285"/>
      <c r="T196" s="286"/>
      <c r="U196" s="13"/>
      <c r="V196" s="13"/>
      <c r="W196" s="13"/>
      <c r="X196" s="13"/>
      <c r="Y196" s="13"/>
      <c r="Z196" s="13"/>
      <c r="AA196" s="13"/>
      <c r="AB196" s="13"/>
      <c r="AC196" s="13"/>
      <c r="AD196" s="13"/>
      <c r="AE196" s="13"/>
      <c r="AT196" s="287" t="s">
        <v>758</v>
      </c>
      <c r="AU196" s="287" t="s">
        <v>86</v>
      </c>
      <c r="AV196" s="13" t="s">
        <v>86</v>
      </c>
      <c r="AW196" s="13" t="s">
        <v>33</v>
      </c>
      <c r="AX196" s="13" t="s">
        <v>84</v>
      </c>
      <c r="AY196" s="287" t="s">
        <v>414</v>
      </c>
    </row>
    <row r="197" s="2" customFormat="1" ht="16.5" customHeight="1">
      <c r="A197" s="39"/>
      <c r="B197" s="40"/>
      <c r="C197" s="234" t="s">
        <v>463</v>
      </c>
      <c r="D197" s="234" t="s">
        <v>443</v>
      </c>
      <c r="E197" s="235" t="s">
        <v>1794</v>
      </c>
      <c r="F197" s="236" t="s">
        <v>1795</v>
      </c>
      <c r="G197" s="237" t="s">
        <v>531</v>
      </c>
      <c r="H197" s="238">
        <v>22</v>
      </c>
      <c r="I197" s="239"/>
      <c r="J197" s="240">
        <f>ROUND(I197*H197,2)</f>
        <v>0</v>
      </c>
      <c r="K197" s="236" t="s">
        <v>720</v>
      </c>
      <c r="L197" s="45"/>
      <c r="M197" s="241" t="s">
        <v>1</v>
      </c>
      <c r="N197" s="242" t="s">
        <v>41</v>
      </c>
      <c r="O197" s="92"/>
      <c r="P197" s="226">
        <f>O197*H197</f>
        <v>0</v>
      </c>
      <c r="Q197" s="226">
        <v>0</v>
      </c>
      <c r="R197" s="226">
        <f>Q197*H197</f>
        <v>0</v>
      </c>
      <c r="S197" s="226">
        <v>0.00050000000000000001</v>
      </c>
      <c r="T197" s="227">
        <f>S197*H197</f>
        <v>0.010999999999999999</v>
      </c>
      <c r="U197" s="39"/>
      <c r="V197" s="39"/>
      <c r="W197" s="39"/>
      <c r="X197" s="39"/>
      <c r="Y197" s="39"/>
      <c r="Z197" s="39"/>
      <c r="AA197" s="39"/>
      <c r="AB197" s="39"/>
      <c r="AC197" s="39"/>
      <c r="AD197" s="39"/>
      <c r="AE197" s="39"/>
      <c r="AR197" s="228" t="s">
        <v>415</v>
      </c>
      <c r="AT197" s="228" t="s">
        <v>443</v>
      </c>
      <c r="AU197" s="228" t="s">
        <v>86</v>
      </c>
      <c r="AY197" s="18" t="s">
        <v>414</v>
      </c>
      <c r="BE197" s="229">
        <f>IF(N197="základní",J197,0)</f>
        <v>0</v>
      </c>
      <c r="BF197" s="229">
        <f>IF(N197="snížená",J197,0)</f>
        <v>0</v>
      </c>
      <c r="BG197" s="229">
        <f>IF(N197="zákl. přenesená",J197,0)</f>
        <v>0</v>
      </c>
      <c r="BH197" s="229">
        <f>IF(N197="sníž. přenesená",J197,0)</f>
        <v>0</v>
      </c>
      <c r="BI197" s="229">
        <f>IF(N197="nulová",J197,0)</f>
        <v>0</v>
      </c>
      <c r="BJ197" s="18" t="s">
        <v>84</v>
      </c>
      <c r="BK197" s="229">
        <f>ROUND(I197*H197,2)</f>
        <v>0</v>
      </c>
      <c r="BL197" s="18" t="s">
        <v>415</v>
      </c>
      <c r="BM197" s="228" t="s">
        <v>1796</v>
      </c>
    </row>
    <row r="198" s="2" customFormat="1">
      <c r="A198" s="39"/>
      <c r="B198" s="40"/>
      <c r="C198" s="41"/>
      <c r="D198" s="230" t="s">
        <v>417</v>
      </c>
      <c r="E198" s="41"/>
      <c r="F198" s="231" t="s">
        <v>1797</v>
      </c>
      <c r="G198" s="41"/>
      <c r="H198" s="41"/>
      <c r="I198" s="156"/>
      <c r="J198" s="41"/>
      <c r="K198" s="41"/>
      <c r="L198" s="45"/>
      <c r="M198" s="232"/>
      <c r="N198" s="233"/>
      <c r="O198" s="92"/>
      <c r="P198" s="92"/>
      <c r="Q198" s="92"/>
      <c r="R198" s="92"/>
      <c r="S198" s="92"/>
      <c r="T198" s="93"/>
      <c r="U198" s="39"/>
      <c r="V198" s="39"/>
      <c r="W198" s="39"/>
      <c r="X198" s="39"/>
      <c r="Y198" s="39"/>
      <c r="Z198" s="39"/>
      <c r="AA198" s="39"/>
      <c r="AB198" s="39"/>
      <c r="AC198" s="39"/>
      <c r="AD198" s="39"/>
      <c r="AE198" s="39"/>
      <c r="AT198" s="18" t="s">
        <v>417</v>
      </c>
      <c r="AU198" s="18" t="s">
        <v>86</v>
      </c>
    </row>
    <row r="199" s="15" customFormat="1">
      <c r="A199" s="15"/>
      <c r="B199" s="299"/>
      <c r="C199" s="300"/>
      <c r="D199" s="230" t="s">
        <v>758</v>
      </c>
      <c r="E199" s="301" t="s">
        <v>1</v>
      </c>
      <c r="F199" s="302" t="s">
        <v>1798</v>
      </c>
      <c r="G199" s="300"/>
      <c r="H199" s="301" t="s">
        <v>1</v>
      </c>
      <c r="I199" s="303"/>
      <c r="J199" s="300"/>
      <c r="K199" s="300"/>
      <c r="L199" s="304"/>
      <c r="M199" s="305"/>
      <c r="N199" s="306"/>
      <c r="O199" s="306"/>
      <c r="P199" s="306"/>
      <c r="Q199" s="306"/>
      <c r="R199" s="306"/>
      <c r="S199" s="306"/>
      <c r="T199" s="307"/>
      <c r="U199" s="15"/>
      <c r="V199" s="15"/>
      <c r="W199" s="15"/>
      <c r="X199" s="15"/>
      <c r="Y199" s="15"/>
      <c r="Z199" s="15"/>
      <c r="AA199" s="15"/>
      <c r="AB199" s="15"/>
      <c r="AC199" s="15"/>
      <c r="AD199" s="15"/>
      <c r="AE199" s="15"/>
      <c r="AT199" s="308" t="s">
        <v>758</v>
      </c>
      <c r="AU199" s="308" t="s">
        <v>86</v>
      </c>
      <c r="AV199" s="15" t="s">
        <v>84</v>
      </c>
      <c r="AW199" s="15" t="s">
        <v>33</v>
      </c>
      <c r="AX199" s="15" t="s">
        <v>76</v>
      </c>
      <c r="AY199" s="308" t="s">
        <v>414</v>
      </c>
    </row>
    <row r="200" s="13" customFormat="1">
      <c r="A200" s="13"/>
      <c r="B200" s="277"/>
      <c r="C200" s="278"/>
      <c r="D200" s="230" t="s">
        <v>758</v>
      </c>
      <c r="E200" s="279" t="s">
        <v>1</v>
      </c>
      <c r="F200" s="280" t="s">
        <v>451</v>
      </c>
      <c r="G200" s="278"/>
      <c r="H200" s="281">
        <v>11</v>
      </c>
      <c r="I200" s="282"/>
      <c r="J200" s="278"/>
      <c r="K200" s="278"/>
      <c r="L200" s="283"/>
      <c r="M200" s="284"/>
      <c r="N200" s="285"/>
      <c r="O200" s="285"/>
      <c r="P200" s="285"/>
      <c r="Q200" s="285"/>
      <c r="R200" s="285"/>
      <c r="S200" s="285"/>
      <c r="T200" s="286"/>
      <c r="U200" s="13"/>
      <c r="V200" s="13"/>
      <c r="W200" s="13"/>
      <c r="X200" s="13"/>
      <c r="Y200" s="13"/>
      <c r="Z200" s="13"/>
      <c r="AA200" s="13"/>
      <c r="AB200" s="13"/>
      <c r="AC200" s="13"/>
      <c r="AD200" s="13"/>
      <c r="AE200" s="13"/>
      <c r="AT200" s="287" t="s">
        <v>758</v>
      </c>
      <c r="AU200" s="287" t="s">
        <v>86</v>
      </c>
      <c r="AV200" s="13" t="s">
        <v>86</v>
      </c>
      <c r="AW200" s="13" t="s">
        <v>33</v>
      </c>
      <c r="AX200" s="13" t="s">
        <v>76</v>
      </c>
      <c r="AY200" s="287" t="s">
        <v>414</v>
      </c>
    </row>
    <row r="201" s="15" customFormat="1">
      <c r="A201" s="15"/>
      <c r="B201" s="299"/>
      <c r="C201" s="300"/>
      <c r="D201" s="230" t="s">
        <v>758</v>
      </c>
      <c r="E201" s="301" t="s">
        <v>1</v>
      </c>
      <c r="F201" s="302" t="s">
        <v>1799</v>
      </c>
      <c r="G201" s="300"/>
      <c r="H201" s="301" t="s">
        <v>1</v>
      </c>
      <c r="I201" s="303"/>
      <c r="J201" s="300"/>
      <c r="K201" s="300"/>
      <c r="L201" s="304"/>
      <c r="M201" s="305"/>
      <c r="N201" s="306"/>
      <c r="O201" s="306"/>
      <c r="P201" s="306"/>
      <c r="Q201" s="306"/>
      <c r="R201" s="306"/>
      <c r="S201" s="306"/>
      <c r="T201" s="307"/>
      <c r="U201" s="15"/>
      <c r="V201" s="15"/>
      <c r="W201" s="15"/>
      <c r="X201" s="15"/>
      <c r="Y201" s="15"/>
      <c r="Z201" s="15"/>
      <c r="AA201" s="15"/>
      <c r="AB201" s="15"/>
      <c r="AC201" s="15"/>
      <c r="AD201" s="15"/>
      <c r="AE201" s="15"/>
      <c r="AT201" s="308" t="s">
        <v>758</v>
      </c>
      <c r="AU201" s="308" t="s">
        <v>86</v>
      </c>
      <c r="AV201" s="15" t="s">
        <v>84</v>
      </c>
      <c r="AW201" s="15" t="s">
        <v>33</v>
      </c>
      <c r="AX201" s="15" t="s">
        <v>76</v>
      </c>
      <c r="AY201" s="308" t="s">
        <v>414</v>
      </c>
    </row>
    <row r="202" s="13" customFormat="1">
      <c r="A202" s="13"/>
      <c r="B202" s="277"/>
      <c r="C202" s="278"/>
      <c r="D202" s="230" t="s">
        <v>758</v>
      </c>
      <c r="E202" s="279" t="s">
        <v>1</v>
      </c>
      <c r="F202" s="280" t="s">
        <v>451</v>
      </c>
      <c r="G202" s="278"/>
      <c r="H202" s="281">
        <v>11</v>
      </c>
      <c r="I202" s="282"/>
      <c r="J202" s="278"/>
      <c r="K202" s="278"/>
      <c r="L202" s="283"/>
      <c r="M202" s="284"/>
      <c r="N202" s="285"/>
      <c r="O202" s="285"/>
      <c r="P202" s="285"/>
      <c r="Q202" s="285"/>
      <c r="R202" s="285"/>
      <c r="S202" s="285"/>
      <c r="T202" s="286"/>
      <c r="U202" s="13"/>
      <c r="V202" s="13"/>
      <c r="W202" s="13"/>
      <c r="X202" s="13"/>
      <c r="Y202" s="13"/>
      <c r="Z202" s="13"/>
      <c r="AA202" s="13"/>
      <c r="AB202" s="13"/>
      <c r="AC202" s="13"/>
      <c r="AD202" s="13"/>
      <c r="AE202" s="13"/>
      <c r="AT202" s="287" t="s">
        <v>758</v>
      </c>
      <c r="AU202" s="287" t="s">
        <v>86</v>
      </c>
      <c r="AV202" s="13" t="s">
        <v>86</v>
      </c>
      <c r="AW202" s="13" t="s">
        <v>33</v>
      </c>
      <c r="AX202" s="13" t="s">
        <v>76</v>
      </c>
      <c r="AY202" s="287" t="s">
        <v>414</v>
      </c>
    </row>
    <row r="203" s="14" customFormat="1">
      <c r="A203" s="14"/>
      <c r="B203" s="288"/>
      <c r="C203" s="289"/>
      <c r="D203" s="230" t="s">
        <v>758</v>
      </c>
      <c r="E203" s="290" t="s">
        <v>1</v>
      </c>
      <c r="F203" s="291" t="s">
        <v>760</v>
      </c>
      <c r="G203" s="289"/>
      <c r="H203" s="292">
        <v>22</v>
      </c>
      <c r="I203" s="293"/>
      <c r="J203" s="289"/>
      <c r="K203" s="289"/>
      <c r="L203" s="294"/>
      <c r="M203" s="295"/>
      <c r="N203" s="296"/>
      <c r="O203" s="296"/>
      <c r="P203" s="296"/>
      <c r="Q203" s="296"/>
      <c r="R203" s="296"/>
      <c r="S203" s="296"/>
      <c r="T203" s="297"/>
      <c r="U203" s="14"/>
      <c r="V203" s="14"/>
      <c r="W203" s="14"/>
      <c r="X203" s="14"/>
      <c r="Y203" s="14"/>
      <c r="Z203" s="14"/>
      <c r="AA203" s="14"/>
      <c r="AB203" s="14"/>
      <c r="AC203" s="14"/>
      <c r="AD203" s="14"/>
      <c r="AE203" s="14"/>
      <c r="AT203" s="298" t="s">
        <v>758</v>
      </c>
      <c r="AU203" s="298" t="s">
        <v>86</v>
      </c>
      <c r="AV203" s="14" t="s">
        <v>415</v>
      </c>
      <c r="AW203" s="14" t="s">
        <v>33</v>
      </c>
      <c r="AX203" s="14" t="s">
        <v>84</v>
      </c>
      <c r="AY203" s="298" t="s">
        <v>414</v>
      </c>
    </row>
    <row r="204" s="2" customFormat="1" ht="21.75" customHeight="1">
      <c r="A204" s="39"/>
      <c r="B204" s="40"/>
      <c r="C204" s="234" t="s">
        <v>8</v>
      </c>
      <c r="D204" s="234" t="s">
        <v>443</v>
      </c>
      <c r="E204" s="235" t="s">
        <v>1800</v>
      </c>
      <c r="F204" s="236" t="s">
        <v>1801</v>
      </c>
      <c r="G204" s="237" t="s">
        <v>531</v>
      </c>
      <c r="H204" s="238">
        <v>22</v>
      </c>
      <c r="I204" s="239"/>
      <c r="J204" s="240">
        <f>ROUND(I204*H204,2)</f>
        <v>0</v>
      </c>
      <c r="K204" s="236" t="s">
        <v>720</v>
      </c>
      <c r="L204" s="45"/>
      <c r="M204" s="241" t="s">
        <v>1</v>
      </c>
      <c r="N204" s="242" t="s">
        <v>41</v>
      </c>
      <c r="O204" s="92"/>
      <c r="P204" s="226">
        <f>O204*H204</f>
        <v>0</v>
      </c>
      <c r="Q204" s="226">
        <v>0</v>
      </c>
      <c r="R204" s="226">
        <f>Q204*H204</f>
        <v>0</v>
      </c>
      <c r="S204" s="226">
        <v>0.00050000000000000001</v>
      </c>
      <c r="T204" s="227">
        <f>S204*H204</f>
        <v>0.010999999999999999</v>
      </c>
      <c r="U204" s="39"/>
      <c r="V204" s="39"/>
      <c r="W204" s="39"/>
      <c r="X204" s="39"/>
      <c r="Y204" s="39"/>
      <c r="Z204" s="39"/>
      <c r="AA204" s="39"/>
      <c r="AB204" s="39"/>
      <c r="AC204" s="39"/>
      <c r="AD204" s="39"/>
      <c r="AE204" s="39"/>
      <c r="AR204" s="228" t="s">
        <v>415</v>
      </c>
      <c r="AT204" s="228" t="s">
        <v>443</v>
      </c>
      <c r="AU204" s="228" t="s">
        <v>86</v>
      </c>
      <c r="AY204" s="18" t="s">
        <v>414</v>
      </c>
      <c r="BE204" s="229">
        <f>IF(N204="základní",J204,0)</f>
        <v>0</v>
      </c>
      <c r="BF204" s="229">
        <f>IF(N204="snížená",J204,0)</f>
        <v>0</v>
      </c>
      <c r="BG204" s="229">
        <f>IF(N204="zákl. přenesená",J204,0)</f>
        <v>0</v>
      </c>
      <c r="BH204" s="229">
        <f>IF(N204="sníž. přenesená",J204,0)</f>
        <v>0</v>
      </c>
      <c r="BI204" s="229">
        <f>IF(N204="nulová",J204,0)</f>
        <v>0</v>
      </c>
      <c r="BJ204" s="18" t="s">
        <v>84</v>
      </c>
      <c r="BK204" s="229">
        <f>ROUND(I204*H204,2)</f>
        <v>0</v>
      </c>
      <c r="BL204" s="18" t="s">
        <v>415</v>
      </c>
      <c r="BM204" s="228" t="s">
        <v>1802</v>
      </c>
    </row>
    <row r="205" s="2" customFormat="1">
      <c r="A205" s="39"/>
      <c r="B205" s="40"/>
      <c r="C205" s="41"/>
      <c r="D205" s="230" t="s">
        <v>417</v>
      </c>
      <c r="E205" s="41"/>
      <c r="F205" s="231" t="s">
        <v>1803</v>
      </c>
      <c r="G205" s="41"/>
      <c r="H205" s="41"/>
      <c r="I205" s="156"/>
      <c r="J205" s="41"/>
      <c r="K205" s="41"/>
      <c r="L205" s="45"/>
      <c r="M205" s="232"/>
      <c r="N205" s="233"/>
      <c r="O205" s="92"/>
      <c r="P205" s="92"/>
      <c r="Q205" s="92"/>
      <c r="R205" s="92"/>
      <c r="S205" s="92"/>
      <c r="T205" s="93"/>
      <c r="U205" s="39"/>
      <c r="V205" s="39"/>
      <c r="W205" s="39"/>
      <c r="X205" s="39"/>
      <c r="Y205" s="39"/>
      <c r="Z205" s="39"/>
      <c r="AA205" s="39"/>
      <c r="AB205" s="39"/>
      <c r="AC205" s="39"/>
      <c r="AD205" s="39"/>
      <c r="AE205" s="39"/>
      <c r="AT205" s="18" t="s">
        <v>417</v>
      </c>
      <c r="AU205" s="18" t="s">
        <v>86</v>
      </c>
    </row>
    <row r="206" s="15" customFormat="1">
      <c r="A206" s="15"/>
      <c r="B206" s="299"/>
      <c r="C206" s="300"/>
      <c r="D206" s="230" t="s">
        <v>758</v>
      </c>
      <c r="E206" s="301" t="s">
        <v>1</v>
      </c>
      <c r="F206" s="302" t="s">
        <v>1798</v>
      </c>
      <c r="G206" s="300"/>
      <c r="H206" s="301" t="s">
        <v>1</v>
      </c>
      <c r="I206" s="303"/>
      <c r="J206" s="300"/>
      <c r="K206" s="300"/>
      <c r="L206" s="304"/>
      <c r="M206" s="305"/>
      <c r="N206" s="306"/>
      <c r="O206" s="306"/>
      <c r="P206" s="306"/>
      <c r="Q206" s="306"/>
      <c r="R206" s="306"/>
      <c r="S206" s="306"/>
      <c r="T206" s="307"/>
      <c r="U206" s="15"/>
      <c r="V206" s="15"/>
      <c r="W206" s="15"/>
      <c r="X206" s="15"/>
      <c r="Y206" s="15"/>
      <c r="Z206" s="15"/>
      <c r="AA206" s="15"/>
      <c r="AB206" s="15"/>
      <c r="AC206" s="15"/>
      <c r="AD206" s="15"/>
      <c r="AE206" s="15"/>
      <c r="AT206" s="308" t="s">
        <v>758</v>
      </c>
      <c r="AU206" s="308" t="s">
        <v>86</v>
      </c>
      <c r="AV206" s="15" t="s">
        <v>84</v>
      </c>
      <c r="AW206" s="15" t="s">
        <v>33</v>
      </c>
      <c r="AX206" s="15" t="s">
        <v>76</v>
      </c>
      <c r="AY206" s="308" t="s">
        <v>414</v>
      </c>
    </row>
    <row r="207" s="13" customFormat="1">
      <c r="A207" s="13"/>
      <c r="B207" s="277"/>
      <c r="C207" s="278"/>
      <c r="D207" s="230" t="s">
        <v>758</v>
      </c>
      <c r="E207" s="279" t="s">
        <v>1</v>
      </c>
      <c r="F207" s="280" t="s">
        <v>451</v>
      </c>
      <c r="G207" s="278"/>
      <c r="H207" s="281">
        <v>11</v>
      </c>
      <c r="I207" s="282"/>
      <c r="J207" s="278"/>
      <c r="K207" s="278"/>
      <c r="L207" s="283"/>
      <c r="M207" s="284"/>
      <c r="N207" s="285"/>
      <c r="O207" s="285"/>
      <c r="P207" s="285"/>
      <c r="Q207" s="285"/>
      <c r="R207" s="285"/>
      <c r="S207" s="285"/>
      <c r="T207" s="286"/>
      <c r="U207" s="13"/>
      <c r="V207" s="13"/>
      <c r="W207" s="13"/>
      <c r="X207" s="13"/>
      <c r="Y207" s="13"/>
      <c r="Z207" s="13"/>
      <c r="AA207" s="13"/>
      <c r="AB207" s="13"/>
      <c r="AC207" s="13"/>
      <c r="AD207" s="13"/>
      <c r="AE207" s="13"/>
      <c r="AT207" s="287" t="s">
        <v>758</v>
      </c>
      <c r="AU207" s="287" t="s">
        <v>86</v>
      </c>
      <c r="AV207" s="13" t="s">
        <v>86</v>
      </c>
      <c r="AW207" s="13" t="s">
        <v>33</v>
      </c>
      <c r="AX207" s="13" t="s">
        <v>76</v>
      </c>
      <c r="AY207" s="287" t="s">
        <v>414</v>
      </c>
    </row>
    <row r="208" s="15" customFormat="1">
      <c r="A208" s="15"/>
      <c r="B208" s="299"/>
      <c r="C208" s="300"/>
      <c r="D208" s="230" t="s">
        <v>758</v>
      </c>
      <c r="E208" s="301" t="s">
        <v>1</v>
      </c>
      <c r="F208" s="302" t="s">
        <v>1799</v>
      </c>
      <c r="G208" s="300"/>
      <c r="H208" s="301" t="s">
        <v>1</v>
      </c>
      <c r="I208" s="303"/>
      <c r="J208" s="300"/>
      <c r="K208" s="300"/>
      <c r="L208" s="304"/>
      <c r="M208" s="305"/>
      <c r="N208" s="306"/>
      <c r="O208" s="306"/>
      <c r="P208" s="306"/>
      <c r="Q208" s="306"/>
      <c r="R208" s="306"/>
      <c r="S208" s="306"/>
      <c r="T208" s="307"/>
      <c r="U208" s="15"/>
      <c r="V208" s="15"/>
      <c r="W208" s="15"/>
      <c r="X208" s="15"/>
      <c r="Y208" s="15"/>
      <c r="Z208" s="15"/>
      <c r="AA208" s="15"/>
      <c r="AB208" s="15"/>
      <c r="AC208" s="15"/>
      <c r="AD208" s="15"/>
      <c r="AE208" s="15"/>
      <c r="AT208" s="308" t="s">
        <v>758</v>
      </c>
      <c r="AU208" s="308" t="s">
        <v>86</v>
      </c>
      <c r="AV208" s="15" t="s">
        <v>84</v>
      </c>
      <c r="AW208" s="15" t="s">
        <v>33</v>
      </c>
      <c r="AX208" s="15" t="s">
        <v>76</v>
      </c>
      <c r="AY208" s="308" t="s">
        <v>414</v>
      </c>
    </row>
    <row r="209" s="13" customFormat="1">
      <c r="A209" s="13"/>
      <c r="B209" s="277"/>
      <c r="C209" s="278"/>
      <c r="D209" s="230" t="s">
        <v>758</v>
      </c>
      <c r="E209" s="279" t="s">
        <v>1</v>
      </c>
      <c r="F209" s="280" t="s">
        <v>451</v>
      </c>
      <c r="G209" s="278"/>
      <c r="H209" s="281">
        <v>11</v>
      </c>
      <c r="I209" s="282"/>
      <c r="J209" s="278"/>
      <c r="K209" s="278"/>
      <c r="L209" s="283"/>
      <c r="M209" s="284"/>
      <c r="N209" s="285"/>
      <c r="O209" s="285"/>
      <c r="P209" s="285"/>
      <c r="Q209" s="285"/>
      <c r="R209" s="285"/>
      <c r="S209" s="285"/>
      <c r="T209" s="286"/>
      <c r="U209" s="13"/>
      <c r="V209" s="13"/>
      <c r="W209" s="13"/>
      <c r="X209" s="13"/>
      <c r="Y209" s="13"/>
      <c r="Z209" s="13"/>
      <c r="AA209" s="13"/>
      <c r="AB209" s="13"/>
      <c r="AC209" s="13"/>
      <c r="AD209" s="13"/>
      <c r="AE209" s="13"/>
      <c r="AT209" s="287" t="s">
        <v>758</v>
      </c>
      <c r="AU209" s="287" t="s">
        <v>86</v>
      </c>
      <c r="AV209" s="13" t="s">
        <v>86</v>
      </c>
      <c r="AW209" s="13" t="s">
        <v>33</v>
      </c>
      <c r="AX209" s="13" t="s">
        <v>76</v>
      </c>
      <c r="AY209" s="287" t="s">
        <v>414</v>
      </c>
    </row>
    <row r="210" s="14" customFormat="1">
      <c r="A210" s="14"/>
      <c r="B210" s="288"/>
      <c r="C210" s="289"/>
      <c r="D210" s="230" t="s">
        <v>758</v>
      </c>
      <c r="E210" s="290" t="s">
        <v>1</v>
      </c>
      <c r="F210" s="291" t="s">
        <v>760</v>
      </c>
      <c r="G210" s="289"/>
      <c r="H210" s="292">
        <v>22</v>
      </c>
      <c r="I210" s="293"/>
      <c r="J210" s="289"/>
      <c r="K210" s="289"/>
      <c r="L210" s="294"/>
      <c r="M210" s="295"/>
      <c r="N210" s="296"/>
      <c r="O210" s="296"/>
      <c r="P210" s="296"/>
      <c r="Q210" s="296"/>
      <c r="R210" s="296"/>
      <c r="S210" s="296"/>
      <c r="T210" s="297"/>
      <c r="U210" s="14"/>
      <c r="V210" s="14"/>
      <c r="W210" s="14"/>
      <c r="X210" s="14"/>
      <c r="Y210" s="14"/>
      <c r="Z210" s="14"/>
      <c r="AA210" s="14"/>
      <c r="AB210" s="14"/>
      <c r="AC210" s="14"/>
      <c r="AD210" s="14"/>
      <c r="AE210" s="14"/>
      <c r="AT210" s="298" t="s">
        <v>758</v>
      </c>
      <c r="AU210" s="298" t="s">
        <v>86</v>
      </c>
      <c r="AV210" s="14" t="s">
        <v>415</v>
      </c>
      <c r="AW210" s="14" t="s">
        <v>33</v>
      </c>
      <c r="AX210" s="14" t="s">
        <v>84</v>
      </c>
      <c r="AY210" s="298" t="s">
        <v>414</v>
      </c>
    </row>
    <row r="211" s="2" customFormat="1" ht="21.75" customHeight="1">
      <c r="A211" s="39"/>
      <c r="B211" s="40"/>
      <c r="C211" s="234" t="s">
        <v>470</v>
      </c>
      <c r="D211" s="234" t="s">
        <v>443</v>
      </c>
      <c r="E211" s="235" t="s">
        <v>1804</v>
      </c>
      <c r="F211" s="236" t="s">
        <v>1805</v>
      </c>
      <c r="G211" s="237" t="s">
        <v>509</v>
      </c>
      <c r="H211" s="238">
        <v>16</v>
      </c>
      <c r="I211" s="239"/>
      <c r="J211" s="240">
        <f>ROUND(I211*H211,2)</f>
        <v>0</v>
      </c>
      <c r="K211" s="236" t="s">
        <v>720</v>
      </c>
      <c r="L211" s="45"/>
      <c r="M211" s="241" t="s">
        <v>1</v>
      </c>
      <c r="N211" s="242" t="s">
        <v>41</v>
      </c>
      <c r="O211" s="92"/>
      <c r="P211" s="226">
        <f>O211*H211</f>
        <v>0</v>
      </c>
      <c r="Q211" s="226">
        <v>0</v>
      </c>
      <c r="R211" s="226">
        <f>Q211*H211</f>
        <v>0</v>
      </c>
      <c r="S211" s="226">
        <v>0.0040000000000000001</v>
      </c>
      <c r="T211" s="227">
        <f>S211*H211</f>
        <v>0.064000000000000001</v>
      </c>
      <c r="U211" s="39"/>
      <c r="V211" s="39"/>
      <c r="W211" s="39"/>
      <c r="X211" s="39"/>
      <c r="Y211" s="39"/>
      <c r="Z211" s="39"/>
      <c r="AA211" s="39"/>
      <c r="AB211" s="39"/>
      <c r="AC211" s="39"/>
      <c r="AD211" s="39"/>
      <c r="AE211" s="39"/>
      <c r="AR211" s="228" t="s">
        <v>415</v>
      </c>
      <c r="AT211" s="228" t="s">
        <v>443</v>
      </c>
      <c r="AU211" s="228" t="s">
        <v>86</v>
      </c>
      <c r="AY211" s="18" t="s">
        <v>414</v>
      </c>
      <c r="BE211" s="229">
        <f>IF(N211="základní",J211,0)</f>
        <v>0</v>
      </c>
      <c r="BF211" s="229">
        <f>IF(N211="snížená",J211,0)</f>
        <v>0</v>
      </c>
      <c r="BG211" s="229">
        <f>IF(N211="zákl. přenesená",J211,0)</f>
        <v>0</v>
      </c>
      <c r="BH211" s="229">
        <f>IF(N211="sníž. přenesená",J211,0)</f>
        <v>0</v>
      </c>
      <c r="BI211" s="229">
        <f>IF(N211="nulová",J211,0)</f>
        <v>0</v>
      </c>
      <c r="BJ211" s="18" t="s">
        <v>84</v>
      </c>
      <c r="BK211" s="229">
        <f>ROUND(I211*H211,2)</f>
        <v>0</v>
      </c>
      <c r="BL211" s="18" t="s">
        <v>415</v>
      </c>
      <c r="BM211" s="228" t="s">
        <v>1806</v>
      </c>
    </row>
    <row r="212" s="2" customFormat="1">
      <c r="A212" s="39"/>
      <c r="B212" s="40"/>
      <c r="C212" s="41"/>
      <c r="D212" s="230" t="s">
        <v>417</v>
      </c>
      <c r="E212" s="41"/>
      <c r="F212" s="231" t="s">
        <v>1807</v>
      </c>
      <c r="G212" s="41"/>
      <c r="H212" s="41"/>
      <c r="I212" s="156"/>
      <c r="J212" s="41"/>
      <c r="K212" s="41"/>
      <c r="L212" s="45"/>
      <c r="M212" s="232"/>
      <c r="N212" s="233"/>
      <c r="O212" s="92"/>
      <c r="P212" s="92"/>
      <c r="Q212" s="92"/>
      <c r="R212" s="92"/>
      <c r="S212" s="92"/>
      <c r="T212" s="93"/>
      <c r="U212" s="39"/>
      <c r="V212" s="39"/>
      <c r="W212" s="39"/>
      <c r="X212" s="39"/>
      <c r="Y212" s="39"/>
      <c r="Z212" s="39"/>
      <c r="AA212" s="39"/>
      <c r="AB212" s="39"/>
      <c r="AC212" s="39"/>
      <c r="AD212" s="39"/>
      <c r="AE212" s="39"/>
      <c r="AT212" s="18" t="s">
        <v>417</v>
      </c>
      <c r="AU212" s="18" t="s">
        <v>86</v>
      </c>
    </row>
    <row r="213" s="15" customFormat="1">
      <c r="A213" s="15"/>
      <c r="B213" s="299"/>
      <c r="C213" s="300"/>
      <c r="D213" s="230" t="s">
        <v>758</v>
      </c>
      <c r="E213" s="301" t="s">
        <v>1</v>
      </c>
      <c r="F213" s="302" t="s">
        <v>1808</v>
      </c>
      <c r="G213" s="300"/>
      <c r="H213" s="301" t="s">
        <v>1</v>
      </c>
      <c r="I213" s="303"/>
      <c r="J213" s="300"/>
      <c r="K213" s="300"/>
      <c r="L213" s="304"/>
      <c r="M213" s="305"/>
      <c r="N213" s="306"/>
      <c r="O213" s="306"/>
      <c r="P213" s="306"/>
      <c r="Q213" s="306"/>
      <c r="R213" s="306"/>
      <c r="S213" s="306"/>
      <c r="T213" s="307"/>
      <c r="U213" s="15"/>
      <c r="V213" s="15"/>
      <c r="W213" s="15"/>
      <c r="X213" s="15"/>
      <c r="Y213" s="15"/>
      <c r="Z213" s="15"/>
      <c r="AA213" s="15"/>
      <c r="AB213" s="15"/>
      <c r="AC213" s="15"/>
      <c r="AD213" s="15"/>
      <c r="AE213" s="15"/>
      <c r="AT213" s="308" t="s">
        <v>758</v>
      </c>
      <c r="AU213" s="308" t="s">
        <v>86</v>
      </c>
      <c r="AV213" s="15" t="s">
        <v>84</v>
      </c>
      <c r="AW213" s="15" t="s">
        <v>33</v>
      </c>
      <c r="AX213" s="15" t="s">
        <v>76</v>
      </c>
      <c r="AY213" s="308" t="s">
        <v>414</v>
      </c>
    </row>
    <row r="214" s="13" customFormat="1">
      <c r="A214" s="13"/>
      <c r="B214" s="277"/>
      <c r="C214" s="278"/>
      <c r="D214" s="230" t="s">
        <v>758</v>
      </c>
      <c r="E214" s="279" t="s">
        <v>1</v>
      </c>
      <c r="F214" s="280" t="s">
        <v>1809</v>
      </c>
      <c r="G214" s="278"/>
      <c r="H214" s="281">
        <v>16</v>
      </c>
      <c r="I214" s="282"/>
      <c r="J214" s="278"/>
      <c r="K214" s="278"/>
      <c r="L214" s="283"/>
      <c r="M214" s="284"/>
      <c r="N214" s="285"/>
      <c r="O214" s="285"/>
      <c r="P214" s="285"/>
      <c r="Q214" s="285"/>
      <c r="R214" s="285"/>
      <c r="S214" s="285"/>
      <c r="T214" s="286"/>
      <c r="U214" s="13"/>
      <c r="V214" s="13"/>
      <c r="W214" s="13"/>
      <c r="X214" s="13"/>
      <c r="Y214" s="13"/>
      <c r="Z214" s="13"/>
      <c r="AA214" s="13"/>
      <c r="AB214" s="13"/>
      <c r="AC214" s="13"/>
      <c r="AD214" s="13"/>
      <c r="AE214" s="13"/>
      <c r="AT214" s="287" t="s">
        <v>758</v>
      </c>
      <c r="AU214" s="287" t="s">
        <v>86</v>
      </c>
      <c r="AV214" s="13" t="s">
        <v>86</v>
      </c>
      <c r="AW214" s="13" t="s">
        <v>33</v>
      </c>
      <c r="AX214" s="13" t="s">
        <v>84</v>
      </c>
      <c r="AY214" s="287" t="s">
        <v>414</v>
      </c>
    </row>
    <row r="215" s="2" customFormat="1" ht="21.75" customHeight="1">
      <c r="A215" s="39"/>
      <c r="B215" s="40"/>
      <c r="C215" s="234" t="s">
        <v>475</v>
      </c>
      <c r="D215" s="234" t="s">
        <v>443</v>
      </c>
      <c r="E215" s="235" t="s">
        <v>1810</v>
      </c>
      <c r="F215" s="236" t="s">
        <v>1811</v>
      </c>
      <c r="G215" s="237" t="s">
        <v>632</v>
      </c>
      <c r="H215" s="238">
        <v>195.614</v>
      </c>
      <c r="I215" s="239"/>
      <c r="J215" s="240">
        <f>ROUND(I215*H215,2)</f>
        <v>0</v>
      </c>
      <c r="K215" s="236" t="s">
        <v>720</v>
      </c>
      <c r="L215" s="45"/>
      <c r="M215" s="241" t="s">
        <v>1</v>
      </c>
      <c r="N215" s="242" t="s">
        <v>41</v>
      </c>
      <c r="O215" s="92"/>
      <c r="P215" s="226">
        <f>O215*H215</f>
        <v>0</v>
      </c>
      <c r="Q215" s="226">
        <v>0</v>
      </c>
      <c r="R215" s="226">
        <f>Q215*H215</f>
        <v>0</v>
      </c>
      <c r="S215" s="226">
        <v>0</v>
      </c>
      <c r="T215" s="227">
        <f>S215*H215</f>
        <v>0</v>
      </c>
      <c r="U215" s="39"/>
      <c r="V215" s="39"/>
      <c r="W215" s="39"/>
      <c r="X215" s="39"/>
      <c r="Y215" s="39"/>
      <c r="Z215" s="39"/>
      <c r="AA215" s="39"/>
      <c r="AB215" s="39"/>
      <c r="AC215" s="39"/>
      <c r="AD215" s="39"/>
      <c r="AE215" s="39"/>
      <c r="AR215" s="228" t="s">
        <v>415</v>
      </c>
      <c r="AT215" s="228" t="s">
        <v>443</v>
      </c>
      <c r="AU215" s="228" t="s">
        <v>86</v>
      </c>
      <c r="AY215" s="18" t="s">
        <v>414</v>
      </c>
      <c r="BE215" s="229">
        <f>IF(N215="základní",J215,0)</f>
        <v>0</v>
      </c>
      <c r="BF215" s="229">
        <f>IF(N215="snížená",J215,0)</f>
        <v>0</v>
      </c>
      <c r="BG215" s="229">
        <f>IF(N215="zákl. přenesená",J215,0)</f>
        <v>0</v>
      </c>
      <c r="BH215" s="229">
        <f>IF(N215="sníž. přenesená",J215,0)</f>
        <v>0</v>
      </c>
      <c r="BI215" s="229">
        <f>IF(N215="nulová",J215,0)</f>
        <v>0</v>
      </c>
      <c r="BJ215" s="18" t="s">
        <v>84</v>
      </c>
      <c r="BK215" s="229">
        <f>ROUND(I215*H215,2)</f>
        <v>0</v>
      </c>
      <c r="BL215" s="18" t="s">
        <v>415</v>
      </c>
      <c r="BM215" s="228" t="s">
        <v>1812</v>
      </c>
    </row>
    <row r="216" s="2" customFormat="1">
      <c r="A216" s="39"/>
      <c r="B216" s="40"/>
      <c r="C216" s="41"/>
      <c r="D216" s="230" t="s">
        <v>417</v>
      </c>
      <c r="E216" s="41"/>
      <c r="F216" s="231" t="s">
        <v>1811</v>
      </c>
      <c r="G216" s="41"/>
      <c r="H216" s="41"/>
      <c r="I216" s="156"/>
      <c r="J216" s="41"/>
      <c r="K216" s="41"/>
      <c r="L216" s="45"/>
      <c r="M216" s="232"/>
      <c r="N216" s="233"/>
      <c r="O216" s="92"/>
      <c r="P216" s="92"/>
      <c r="Q216" s="92"/>
      <c r="R216" s="92"/>
      <c r="S216" s="92"/>
      <c r="T216" s="93"/>
      <c r="U216" s="39"/>
      <c r="V216" s="39"/>
      <c r="W216" s="39"/>
      <c r="X216" s="39"/>
      <c r="Y216" s="39"/>
      <c r="Z216" s="39"/>
      <c r="AA216" s="39"/>
      <c r="AB216" s="39"/>
      <c r="AC216" s="39"/>
      <c r="AD216" s="39"/>
      <c r="AE216" s="39"/>
      <c r="AT216" s="18" t="s">
        <v>417</v>
      </c>
      <c r="AU216" s="18" t="s">
        <v>86</v>
      </c>
    </row>
    <row r="217" s="15" customFormat="1">
      <c r="A217" s="15"/>
      <c r="B217" s="299"/>
      <c r="C217" s="300"/>
      <c r="D217" s="230" t="s">
        <v>758</v>
      </c>
      <c r="E217" s="301" t="s">
        <v>1</v>
      </c>
      <c r="F217" s="302" t="s">
        <v>1740</v>
      </c>
      <c r="G217" s="300"/>
      <c r="H217" s="301" t="s">
        <v>1</v>
      </c>
      <c r="I217" s="303"/>
      <c r="J217" s="300"/>
      <c r="K217" s="300"/>
      <c r="L217" s="304"/>
      <c r="M217" s="305"/>
      <c r="N217" s="306"/>
      <c r="O217" s="306"/>
      <c r="P217" s="306"/>
      <c r="Q217" s="306"/>
      <c r="R217" s="306"/>
      <c r="S217" s="306"/>
      <c r="T217" s="307"/>
      <c r="U217" s="15"/>
      <c r="V217" s="15"/>
      <c r="W217" s="15"/>
      <c r="X217" s="15"/>
      <c r="Y217" s="15"/>
      <c r="Z217" s="15"/>
      <c r="AA217" s="15"/>
      <c r="AB217" s="15"/>
      <c r="AC217" s="15"/>
      <c r="AD217" s="15"/>
      <c r="AE217" s="15"/>
      <c r="AT217" s="308" t="s">
        <v>758</v>
      </c>
      <c r="AU217" s="308" t="s">
        <v>86</v>
      </c>
      <c r="AV217" s="15" t="s">
        <v>84</v>
      </c>
      <c r="AW217" s="15" t="s">
        <v>33</v>
      </c>
      <c r="AX217" s="15" t="s">
        <v>76</v>
      </c>
      <c r="AY217" s="308" t="s">
        <v>414</v>
      </c>
    </row>
    <row r="218" s="15" customFormat="1">
      <c r="A218" s="15"/>
      <c r="B218" s="299"/>
      <c r="C218" s="300"/>
      <c r="D218" s="230" t="s">
        <v>758</v>
      </c>
      <c r="E218" s="301" t="s">
        <v>1</v>
      </c>
      <c r="F218" s="302" t="s">
        <v>1741</v>
      </c>
      <c r="G218" s="300"/>
      <c r="H218" s="301" t="s">
        <v>1</v>
      </c>
      <c r="I218" s="303"/>
      <c r="J218" s="300"/>
      <c r="K218" s="300"/>
      <c r="L218" s="304"/>
      <c r="M218" s="305"/>
      <c r="N218" s="306"/>
      <c r="O218" s="306"/>
      <c r="P218" s="306"/>
      <c r="Q218" s="306"/>
      <c r="R218" s="306"/>
      <c r="S218" s="306"/>
      <c r="T218" s="307"/>
      <c r="U218" s="15"/>
      <c r="V218" s="15"/>
      <c r="W218" s="15"/>
      <c r="X218" s="15"/>
      <c r="Y218" s="15"/>
      <c r="Z218" s="15"/>
      <c r="AA218" s="15"/>
      <c r="AB218" s="15"/>
      <c r="AC218" s="15"/>
      <c r="AD218" s="15"/>
      <c r="AE218" s="15"/>
      <c r="AT218" s="308" t="s">
        <v>758</v>
      </c>
      <c r="AU218" s="308" t="s">
        <v>86</v>
      </c>
      <c r="AV218" s="15" t="s">
        <v>84</v>
      </c>
      <c r="AW218" s="15" t="s">
        <v>33</v>
      </c>
      <c r="AX218" s="15" t="s">
        <v>76</v>
      </c>
      <c r="AY218" s="308" t="s">
        <v>414</v>
      </c>
    </row>
    <row r="219" s="13" customFormat="1">
      <c r="A219" s="13"/>
      <c r="B219" s="277"/>
      <c r="C219" s="278"/>
      <c r="D219" s="230" t="s">
        <v>758</v>
      </c>
      <c r="E219" s="279" t="s">
        <v>1</v>
      </c>
      <c r="F219" s="280" t="s">
        <v>1742</v>
      </c>
      <c r="G219" s="278"/>
      <c r="H219" s="281">
        <v>12.24</v>
      </c>
      <c r="I219" s="282"/>
      <c r="J219" s="278"/>
      <c r="K219" s="278"/>
      <c r="L219" s="283"/>
      <c r="M219" s="284"/>
      <c r="N219" s="285"/>
      <c r="O219" s="285"/>
      <c r="P219" s="285"/>
      <c r="Q219" s="285"/>
      <c r="R219" s="285"/>
      <c r="S219" s="285"/>
      <c r="T219" s="286"/>
      <c r="U219" s="13"/>
      <c r="V219" s="13"/>
      <c r="W219" s="13"/>
      <c r="X219" s="13"/>
      <c r="Y219" s="13"/>
      <c r="Z219" s="13"/>
      <c r="AA219" s="13"/>
      <c r="AB219" s="13"/>
      <c r="AC219" s="13"/>
      <c r="AD219" s="13"/>
      <c r="AE219" s="13"/>
      <c r="AT219" s="287" t="s">
        <v>758</v>
      </c>
      <c r="AU219" s="287" t="s">
        <v>86</v>
      </c>
      <c r="AV219" s="13" t="s">
        <v>86</v>
      </c>
      <c r="AW219" s="13" t="s">
        <v>33</v>
      </c>
      <c r="AX219" s="13" t="s">
        <v>76</v>
      </c>
      <c r="AY219" s="287" t="s">
        <v>414</v>
      </c>
    </row>
    <row r="220" s="13" customFormat="1">
      <c r="A220" s="13"/>
      <c r="B220" s="277"/>
      <c r="C220" s="278"/>
      <c r="D220" s="230" t="s">
        <v>758</v>
      </c>
      <c r="E220" s="279" t="s">
        <v>1</v>
      </c>
      <c r="F220" s="280" t="s">
        <v>1743</v>
      </c>
      <c r="G220" s="278"/>
      <c r="H220" s="281">
        <v>9.3599999999999994</v>
      </c>
      <c r="I220" s="282"/>
      <c r="J220" s="278"/>
      <c r="K220" s="278"/>
      <c r="L220" s="283"/>
      <c r="M220" s="284"/>
      <c r="N220" s="285"/>
      <c r="O220" s="285"/>
      <c r="P220" s="285"/>
      <c r="Q220" s="285"/>
      <c r="R220" s="285"/>
      <c r="S220" s="285"/>
      <c r="T220" s="286"/>
      <c r="U220" s="13"/>
      <c r="V220" s="13"/>
      <c r="W220" s="13"/>
      <c r="X220" s="13"/>
      <c r="Y220" s="13"/>
      <c r="Z220" s="13"/>
      <c r="AA220" s="13"/>
      <c r="AB220" s="13"/>
      <c r="AC220" s="13"/>
      <c r="AD220" s="13"/>
      <c r="AE220" s="13"/>
      <c r="AT220" s="287" t="s">
        <v>758</v>
      </c>
      <c r="AU220" s="287" t="s">
        <v>86</v>
      </c>
      <c r="AV220" s="13" t="s">
        <v>86</v>
      </c>
      <c r="AW220" s="13" t="s">
        <v>33</v>
      </c>
      <c r="AX220" s="13" t="s">
        <v>76</v>
      </c>
      <c r="AY220" s="287" t="s">
        <v>414</v>
      </c>
    </row>
    <row r="221" s="13" customFormat="1">
      <c r="A221" s="13"/>
      <c r="B221" s="277"/>
      <c r="C221" s="278"/>
      <c r="D221" s="230" t="s">
        <v>758</v>
      </c>
      <c r="E221" s="279" t="s">
        <v>1</v>
      </c>
      <c r="F221" s="280" t="s">
        <v>1744</v>
      </c>
      <c r="G221" s="278"/>
      <c r="H221" s="281">
        <v>5.7599999999999998</v>
      </c>
      <c r="I221" s="282"/>
      <c r="J221" s="278"/>
      <c r="K221" s="278"/>
      <c r="L221" s="283"/>
      <c r="M221" s="284"/>
      <c r="N221" s="285"/>
      <c r="O221" s="285"/>
      <c r="P221" s="285"/>
      <c r="Q221" s="285"/>
      <c r="R221" s="285"/>
      <c r="S221" s="285"/>
      <c r="T221" s="286"/>
      <c r="U221" s="13"/>
      <c r="V221" s="13"/>
      <c r="W221" s="13"/>
      <c r="X221" s="13"/>
      <c r="Y221" s="13"/>
      <c r="Z221" s="13"/>
      <c r="AA221" s="13"/>
      <c r="AB221" s="13"/>
      <c r="AC221" s="13"/>
      <c r="AD221" s="13"/>
      <c r="AE221" s="13"/>
      <c r="AT221" s="287" t="s">
        <v>758</v>
      </c>
      <c r="AU221" s="287" t="s">
        <v>86</v>
      </c>
      <c r="AV221" s="13" t="s">
        <v>86</v>
      </c>
      <c r="AW221" s="13" t="s">
        <v>33</v>
      </c>
      <c r="AX221" s="13" t="s">
        <v>76</v>
      </c>
      <c r="AY221" s="287" t="s">
        <v>414</v>
      </c>
    </row>
    <row r="222" s="16" customFormat="1">
      <c r="A222" s="16"/>
      <c r="B222" s="317"/>
      <c r="C222" s="318"/>
      <c r="D222" s="230" t="s">
        <v>758</v>
      </c>
      <c r="E222" s="319" t="s">
        <v>1</v>
      </c>
      <c r="F222" s="320" t="s">
        <v>1745</v>
      </c>
      <c r="G222" s="318"/>
      <c r="H222" s="321">
        <v>27.359999999999999</v>
      </c>
      <c r="I222" s="322"/>
      <c r="J222" s="318"/>
      <c r="K222" s="318"/>
      <c r="L222" s="323"/>
      <c r="M222" s="324"/>
      <c r="N222" s="325"/>
      <c r="O222" s="325"/>
      <c r="P222" s="325"/>
      <c r="Q222" s="325"/>
      <c r="R222" s="325"/>
      <c r="S222" s="325"/>
      <c r="T222" s="326"/>
      <c r="U222" s="16"/>
      <c r="V222" s="16"/>
      <c r="W222" s="16"/>
      <c r="X222" s="16"/>
      <c r="Y222" s="16"/>
      <c r="Z222" s="16"/>
      <c r="AA222" s="16"/>
      <c r="AB222" s="16"/>
      <c r="AC222" s="16"/>
      <c r="AD222" s="16"/>
      <c r="AE222" s="16"/>
      <c r="AT222" s="327" t="s">
        <v>758</v>
      </c>
      <c r="AU222" s="327" t="s">
        <v>86</v>
      </c>
      <c r="AV222" s="16" t="s">
        <v>114</v>
      </c>
      <c r="AW222" s="16" t="s">
        <v>33</v>
      </c>
      <c r="AX222" s="16" t="s">
        <v>76</v>
      </c>
      <c r="AY222" s="327" t="s">
        <v>414</v>
      </c>
    </row>
    <row r="223" s="15" customFormat="1">
      <c r="A223" s="15"/>
      <c r="B223" s="299"/>
      <c r="C223" s="300"/>
      <c r="D223" s="230" t="s">
        <v>758</v>
      </c>
      <c r="E223" s="301" t="s">
        <v>1</v>
      </c>
      <c r="F223" s="302" t="s">
        <v>1746</v>
      </c>
      <c r="G223" s="300"/>
      <c r="H223" s="301" t="s">
        <v>1</v>
      </c>
      <c r="I223" s="303"/>
      <c r="J223" s="300"/>
      <c r="K223" s="300"/>
      <c r="L223" s="304"/>
      <c r="M223" s="305"/>
      <c r="N223" s="306"/>
      <c r="O223" s="306"/>
      <c r="P223" s="306"/>
      <c r="Q223" s="306"/>
      <c r="R223" s="306"/>
      <c r="S223" s="306"/>
      <c r="T223" s="307"/>
      <c r="U223" s="15"/>
      <c r="V223" s="15"/>
      <c r="W223" s="15"/>
      <c r="X223" s="15"/>
      <c r="Y223" s="15"/>
      <c r="Z223" s="15"/>
      <c r="AA223" s="15"/>
      <c r="AB223" s="15"/>
      <c r="AC223" s="15"/>
      <c r="AD223" s="15"/>
      <c r="AE223" s="15"/>
      <c r="AT223" s="308" t="s">
        <v>758</v>
      </c>
      <c r="AU223" s="308" t="s">
        <v>86</v>
      </c>
      <c r="AV223" s="15" t="s">
        <v>84</v>
      </c>
      <c r="AW223" s="15" t="s">
        <v>33</v>
      </c>
      <c r="AX223" s="15" t="s">
        <v>76</v>
      </c>
      <c r="AY223" s="308" t="s">
        <v>414</v>
      </c>
    </row>
    <row r="224" s="13" customFormat="1">
      <c r="A224" s="13"/>
      <c r="B224" s="277"/>
      <c r="C224" s="278"/>
      <c r="D224" s="230" t="s">
        <v>758</v>
      </c>
      <c r="E224" s="279" t="s">
        <v>1</v>
      </c>
      <c r="F224" s="280" t="s">
        <v>1747</v>
      </c>
      <c r="G224" s="278"/>
      <c r="H224" s="281">
        <v>12.835000000000001</v>
      </c>
      <c r="I224" s="282"/>
      <c r="J224" s="278"/>
      <c r="K224" s="278"/>
      <c r="L224" s="283"/>
      <c r="M224" s="284"/>
      <c r="N224" s="285"/>
      <c r="O224" s="285"/>
      <c r="P224" s="285"/>
      <c r="Q224" s="285"/>
      <c r="R224" s="285"/>
      <c r="S224" s="285"/>
      <c r="T224" s="286"/>
      <c r="U224" s="13"/>
      <c r="V224" s="13"/>
      <c r="W224" s="13"/>
      <c r="X224" s="13"/>
      <c r="Y224" s="13"/>
      <c r="Z224" s="13"/>
      <c r="AA224" s="13"/>
      <c r="AB224" s="13"/>
      <c r="AC224" s="13"/>
      <c r="AD224" s="13"/>
      <c r="AE224" s="13"/>
      <c r="AT224" s="287" t="s">
        <v>758</v>
      </c>
      <c r="AU224" s="287" t="s">
        <v>86</v>
      </c>
      <c r="AV224" s="13" t="s">
        <v>86</v>
      </c>
      <c r="AW224" s="13" t="s">
        <v>33</v>
      </c>
      <c r="AX224" s="13" t="s">
        <v>76</v>
      </c>
      <c r="AY224" s="287" t="s">
        <v>414</v>
      </c>
    </row>
    <row r="225" s="13" customFormat="1">
      <c r="A225" s="13"/>
      <c r="B225" s="277"/>
      <c r="C225" s="278"/>
      <c r="D225" s="230" t="s">
        <v>758</v>
      </c>
      <c r="E225" s="279" t="s">
        <v>1</v>
      </c>
      <c r="F225" s="280" t="s">
        <v>1748</v>
      </c>
      <c r="G225" s="278"/>
      <c r="H225" s="281">
        <v>9.8149999999999995</v>
      </c>
      <c r="I225" s="282"/>
      <c r="J225" s="278"/>
      <c r="K225" s="278"/>
      <c r="L225" s="283"/>
      <c r="M225" s="284"/>
      <c r="N225" s="285"/>
      <c r="O225" s="285"/>
      <c r="P225" s="285"/>
      <c r="Q225" s="285"/>
      <c r="R225" s="285"/>
      <c r="S225" s="285"/>
      <c r="T225" s="286"/>
      <c r="U225" s="13"/>
      <c r="V225" s="13"/>
      <c r="W225" s="13"/>
      <c r="X225" s="13"/>
      <c r="Y225" s="13"/>
      <c r="Z225" s="13"/>
      <c r="AA225" s="13"/>
      <c r="AB225" s="13"/>
      <c r="AC225" s="13"/>
      <c r="AD225" s="13"/>
      <c r="AE225" s="13"/>
      <c r="AT225" s="287" t="s">
        <v>758</v>
      </c>
      <c r="AU225" s="287" t="s">
        <v>86</v>
      </c>
      <c r="AV225" s="13" t="s">
        <v>86</v>
      </c>
      <c r="AW225" s="13" t="s">
        <v>33</v>
      </c>
      <c r="AX225" s="13" t="s">
        <v>76</v>
      </c>
      <c r="AY225" s="287" t="s">
        <v>414</v>
      </c>
    </row>
    <row r="226" s="13" customFormat="1">
      <c r="A226" s="13"/>
      <c r="B226" s="277"/>
      <c r="C226" s="278"/>
      <c r="D226" s="230" t="s">
        <v>758</v>
      </c>
      <c r="E226" s="279" t="s">
        <v>1</v>
      </c>
      <c r="F226" s="280" t="s">
        <v>1749</v>
      </c>
      <c r="G226" s="278"/>
      <c r="H226" s="281">
        <v>6.04</v>
      </c>
      <c r="I226" s="282"/>
      <c r="J226" s="278"/>
      <c r="K226" s="278"/>
      <c r="L226" s="283"/>
      <c r="M226" s="284"/>
      <c r="N226" s="285"/>
      <c r="O226" s="285"/>
      <c r="P226" s="285"/>
      <c r="Q226" s="285"/>
      <c r="R226" s="285"/>
      <c r="S226" s="285"/>
      <c r="T226" s="286"/>
      <c r="U226" s="13"/>
      <c r="V226" s="13"/>
      <c r="W226" s="13"/>
      <c r="X226" s="13"/>
      <c r="Y226" s="13"/>
      <c r="Z226" s="13"/>
      <c r="AA226" s="13"/>
      <c r="AB226" s="13"/>
      <c r="AC226" s="13"/>
      <c r="AD226" s="13"/>
      <c r="AE226" s="13"/>
      <c r="AT226" s="287" t="s">
        <v>758</v>
      </c>
      <c r="AU226" s="287" t="s">
        <v>86</v>
      </c>
      <c r="AV226" s="13" t="s">
        <v>86</v>
      </c>
      <c r="AW226" s="13" t="s">
        <v>33</v>
      </c>
      <c r="AX226" s="13" t="s">
        <v>76</v>
      </c>
      <c r="AY226" s="287" t="s">
        <v>414</v>
      </c>
    </row>
    <row r="227" s="16" customFormat="1">
      <c r="A227" s="16"/>
      <c r="B227" s="317"/>
      <c r="C227" s="318"/>
      <c r="D227" s="230" t="s">
        <v>758</v>
      </c>
      <c r="E227" s="319" t="s">
        <v>1</v>
      </c>
      <c r="F227" s="320" t="s">
        <v>1745</v>
      </c>
      <c r="G227" s="318"/>
      <c r="H227" s="321">
        <v>28.689999999999998</v>
      </c>
      <c r="I227" s="322"/>
      <c r="J227" s="318"/>
      <c r="K227" s="318"/>
      <c r="L227" s="323"/>
      <c r="M227" s="324"/>
      <c r="N227" s="325"/>
      <c r="O227" s="325"/>
      <c r="P227" s="325"/>
      <c r="Q227" s="325"/>
      <c r="R227" s="325"/>
      <c r="S227" s="325"/>
      <c r="T227" s="326"/>
      <c r="U227" s="16"/>
      <c r="V227" s="16"/>
      <c r="W227" s="16"/>
      <c r="X227" s="16"/>
      <c r="Y227" s="16"/>
      <c r="Z227" s="16"/>
      <c r="AA227" s="16"/>
      <c r="AB227" s="16"/>
      <c r="AC227" s="16"/>
      <c r="AD227" s="16"/>
      <c r="AE227" s="16"/>
      <c r="AT227" s="327" t="s">
        <v>758</v>
      </c>
      <c r="AU227" s="327" t="s">
        <v>86</v>
      </c>
      <c r="AV227" s="16" t="s">
        <v>114</v>
      </c>
      <c r="AW227" s="16" t="s">
        <v>33</v>
      </c>
      <c r="AX227" s="16" t="s">
        <v>76</v>
      </c>
      <c r="AY227" s="327" t="s">
        <v>414</v>
      </c>
    </row>
    <row r="228" s="15" customFormat="1">
      <c r="A228" s="15"/>
      <c r="B228" s="299"/>
      <c r="C228" s="300"/>
      <c r="D228" s="230" t="s">
        <v>758</v>
      </c>
      <c r="E228" s="301" t="s">
        <v>1</v>
      </c>
      <c r="F228" s="302" t="s">
        <v>1813</v>
      </c>
      <c r="G228" s="300"/>
      <c r="H228" s="301" t="s">
        <v>1</v>
      </c>
      <c r="I228" s="303"/>
      <c r="J228" s="300"/>
      <c r="K228" s="300"/>
      <c r="L228" s="304"/>
      <c r="M228" s="305"/>
      <c r="N228" s="306"/>
      <c r="O228" s="306"/>
      <c r="P228" s="306"/>
      <c r="Q228" s="306"/>
      <c r="R228" s="306"/>
      <c r="S228" s="306"/>
      <c r="T228" s="307"/>
      <c r="U228" s="15"/>
      <c r="V228" s="15"/>
      <c r="W228" s="15"/>
      <c r="X228" s="15"/>
      <c r="Y228" s="15"/>
      <c r="Z228" s="15"/>
      <c r="AA228" s="15"/>
      <c r="AB228" s="15"/>
      <c r="AC228" s="15"/>
      <c r="AD228" s="15"/>
      <c r="AE228" s="15"/>
      <c r="AT228" s="308" t="s">
        <v>758</v>
      </c>
      <c r="AU228" s="308" t="s">
        <v>86</v>
      </c>
      <c r="AV228" s="15" t="s">
        <v>84</v>
      </c>
      <c r="AW228" s="15" t="s">
        <v>33</v>
      </c>
      <c r="AX228" s="15" t="s">
        <v>76</v>
      </c>
      <c r="AY228" s="308" t="s">
        <v>414</v>
      </c>
    </row>
    <row r="229" s="15" customFormat="1">
      <c r="A229" s="15"/>
      <c r="B229" s="299"/>
      <c r="C229" s="300"/>
      <c r="D229" s="230" t="s">
        <v>758</v>
      </c>
      <c r="E229" s="301" t="s">
        <v>1</v>
      </c>
      <c r="F229" s="302" t="s">
        <v>1814</v>
      </c>
      <c r="G229" s="300"/>
      <c r="H229" s="301" t="s">
        <v>1</v>
      </c>
      <c r="I229" s="303"/>
      <c r="J229" s="300"/>
      <c r="K229" s="300"/>
      <c r="L229" s="304"/>
      <c r="M229" s="305"/>
      <c r="N229" s="306"/>
      <c r="O229" s="306"/>
      <c r="P229" s="306"/>
      <c r="Q229" s="306"/>
      <c r="R229" s="306"/>
      <c r="S229" s="306"/>
      <c r="T229" s="307"/>
      <c r="U229" s="15"/>
      <c r="V229" s="15"/>
      <c r="W229" s="15"/>
      <c r="X229" s="15"/>
      <c r="Y229" s="15"/>
      <c r="Z229" s="15"/>
      <c r="AA229" s="15"/>
      <c r="AB229" s="15"/>
      <c r="AC229" s="15"/>
      <c r="AD229" s="15"/>
      <c r="AE229" s="15"/>
      <c r="AT229" s="308" t="s">
        <v>758</v>
      </c>
      <c r="AU229" s="308" t="s">
        <v>86</v>
      </c>
      <c r="AV229" s="15" t="s">
        <v>84</v>
      </c>
      <c r="AW229" s="15" t="s">
        <v>33</v>
      </c>
      <c r="AX229" s="15" t="s">
        <v>76</v>
      </c>
      <c r="AY229" s="308" t="s">
        <v>414</v>
      </c>
    </row>
    <row r="230" s="13" customFormat="1">
      <c r="A230" s="13"/>
      <c r="B230" s="277"/>
      <c r="C230" s="278"/>
      <c r="D230" s="230" t="s">
        <v>758</v>
      </c>
      <c r="E230" s="279" t="s">
        <v>1</v>
      </c>
      <c r="F230" s="280" t="s">
        <v>1815</v>
      </c>
      <c r="G230" s="278"/>
      <c r="H230" s="281">
        <v>64</v>
      </c>
      <c r="I230" s="282"/>
      <c r="J230" s="278"/>
      <c r="K230" s="278"/>
      <c r="L230" s="283"/>
      <c r="M230" s="284"/>
      <c r="N230" s="285"/>
      <c r="O230" s="285"/>
      <c r="P230" s="285"/>
      <c r="Q230" s="285"/>
      <c r="R230" s="285"/>
      <c r="S230" s="285"/>
      <c r="T230" s="286"/>
      <c r="U230" s="13"/>
      <c r="V230" s="13"/>
      <c r="W230" s="13"/>
      <c r="X230" s="13"/>
      <c r="Y230" s="13"/>
      <c r="Z230" s="13"/>
      <c r="AA230" s="13"/>
      <c r="AB230" s="13"/>
      <c r="AC230" s="13"/>
      <c r="AD230" s="13"/>
      <c r="AE230" s="13"/>
      <c r="AT230" s="287" t="s">
        <v>758</v>
      </c>
      <c r="AU230" s="287" t="s">
        <v>86</v>
      </c>
      <c r="AV230" s="13" t="s">
        <v>86</v>
      </c>
      <c r="AW230" s="13" t="s">
        <v>33</v>
      </c>
      <c r="AX230" s="13" t="s">
        <v>76</v>
      </c>
      <c r="AY230" s="287" t="s">
        <v>414</v>
      </c>
    </row>
    <row r="231" s="15" customFormat="1">
      <c r="A231" s="15"/>
      <c r="B231" s="299"/>
      <c r="C231" s="300"/>
      <c r="D231" s="230" t="s">
        <v>758</v>
      </c>
      <c r="E231" s="301" t="s">
        <v>1</v>
      </c>
      <c r="F231" s="302" t="s">
        <v>1816</v>
      </c>
      <c r="G231" s="300"/>
      <c r="H231" s="301" t="s">
        <v>1</v>
      </c>
      <c r="I231" s="303"/>
      <c r="J231" s="300"/>
      <c r="K231" s="300"/>
      <c r="L231" s="304"/>
      <c r="M231" s="305"/>
      <c r="N231" s="306"/>
      <c r="O231" s="306"/>
      <c r="P231" s="306"/>
      <c r="Q231" s="306"/>
      <c r="R231" s="306"/>
      <c r="S231" s="306"/>
      <c r="T231" s="307"/>
      <c r="U231" s="15"/>
      <c r="V231" s="15"/>
      <c r="W231" s="15"/>
      <c r="X231" s="15"/>
      <c r="Y231" s="15"/>
      <c r="Z231" s="15"/>
      <c r="AA231" s="15"/>
      <c r="AB231" s="15"/>
      <c r="AC231" s="15"/>
      <c r="AD231" s="15"/>
      <c r="AE231" s="15"/>
      <c r="AT231" s="308" t="s">
        <v>758</v>
      </c>
      <c r="AU231" s="308" t="s">
        <v>86</v>
      </c>
      <c r="AV231" s="15" t="s">
        <v>84</v>
      </c>
      <c r="AW231" s="15" t="s">
        <v>33</v>
      </c>
      <c r="AX231" s="15" t="s">
        <v>76</v>
      </c>
      <c r="AY231" s="308" t="s">
        <v>414</v>
      </c>
    </row>
    <row r="232" s="13" customFormat="1">
      <c r="A232" s="13"/>
      <c r="B232" s="277"/>
      <c r="C232" s="278"/>
      <c r="D232" s="230" t="s">
        <v>758</v>
      </c>
      <c r="E232" s="279" t="s">
        <v>1</v>
      </c>
      <c r="F232" s="280" t="s">
        <v>1817</v>
      </c>
      <c r="G232" s="278"/>
      <c r="H232" s="281">
        <v>36</v>
      </c>
      <c r="I232" s="282"/>
      <c r="J232" s="278"/>
      <c r="K232" s="278"/>
      <c r="L232" s="283"/>
      <c r="M232" s="284"/>
      <c r="N232" s="285"/>
      <c r="O232" s="285"/>
      <c r="P232" s="285"/>
      <c r="Q232" s="285"/>
      <c r="R232" s="285"/>
      <c r="S232" s="285"/>
      <c r="T232" s="286"/>
      <c r="U232" s="13"/>
      <c r="V232" s="13"/>
      <c r="W232" s="13"/>
      <c r="X232" s="13"/>
      <c r="Y232" s="13"/>
      <c r="Z232" s="13"/>
      <c r="AA232" s="13"/>
      <c r="AB232" s="13"/>
      <c r="AC232" s="13"/>
      <c r="AD232" s="13"/>
      <c r="AE232" s="13"/>
      <c r="AT232" s="287" t="s">
        <v>758</v>
      </c>
      <c r="AU232" s="287" t="s">
        <v>86</v>
      </c>
      <c r="AV232" s="13" t="s">
        <v>86</v>
      </c>
      <c r="AW232" s="13" t="s">
        <v>33</v>
      </c>
      <c r="AX232" s="13" t="s">
        <v>76</v>
      </c>
      <c r="AY232" s="287" t="s">
        <v>414</v>
      </c>
    </row>
    <row r="233" s="15" customFormat="1">
      <c r="A233" s="15"/>
      <c r="B233" s="299"/>
      <c r="C233" s="300"/>
      <c r="D233" s="230" t="s">
        <v>758</v>
      </c>
      <c r="E233" s="301" t="s">
        <v>1</v>
      </c>
      <c r="F233" s="302" t="s">
        <v>1818</v>
      </c>
      <c r="G233" s="300"/>
      <c r="H233" s="301" t="s">
        <v>1</v>
      </c>
      <c r="I233" s="303"/>
      <c r="J233" s="300"/>
      <c r="K233" s="300"/>
      <c r="L233" s="304"/>
      <c r="M233" s="305"/>
      <c r="N233" s="306"/>
      <c r="O233" s="306"/>
      <c r="P233" s="306"/>
      <c r="Q233" s="306"/>
      <c r="R233" s="306"/>
      <c r="S233" s="306"/>
      <c r="T233" s="307"/>
      <c r="U233" s="15"/>
      <c r="V233" s="15"/>
      <c r="W233" s="15"/>
      <c r="X233" s="15"/>
      <c r="Y233" s="15"/>
      <c r="Z233" s="15"/>
      <c r="AA233" s="15"/>
      <c r="AB233" s="15"/>
      <c r="AC233" s="15"/>
      <c r="AD233" s="15"/>
      <c r="AE233" s="15"/>
      <c r="AT233" s="308" t="s">
        <v>758</v>
      </c>
      <c r="AU233" s="308" t="s">
        <v>86</v>
      </c>
      <c r="AV233" s="15" t="s">
        <v>84</v>
      </c>
      <c r="AW233" s="15" t="s">
        <v>33</v>
      </c>
      <c r="AX233" s="15" t="s">
        <v>76</v>
      </c>
      <c r="AY233" s="308" t="s">
        <v>414</v>
      </c>
    </row>
    <row r="234" s="13" customFormat="1">
      <c r="A234" s="13"/>
      <c r="B234" s="277"/>
      <c r="C234" s="278"/>
      <c r="D234" s="230" t="s">
        <v>758</v>
      </c>
      <c r="E234" s="279" t="s">
        <v>1</v>
      </c>
      <c r="F234" s="280" t="s">
        <v>1819</v>
      </c>
      <c r="G234" s="278"/>
      <c r="H234" s="281">
        <v>39.564</v>
      </c>
      <c r="I234" s="282"/>
      <c r="J234" s="278"/>
      <c r="K234" s="278"/>
      <c r="L234" s="283"/>
      <c r="M234" s="284"/>
      <c r="N234" s="285"/>
      <c r="O234" s="285"/>
      <c r="P234" s="285"/>
      <c r="Q234" s="285"/>
      <c r="R234" s="285"/>
      <c r="S234" s="285"/>
      <c r="T234" s="286"/>
      <c r="U234" s="13"/>
      <c r="V234" s="13"/>
      <c r="W234" s="13"/>
      <c r="X234" s="13"/>
      <c r="Y234" s="13"/>
      <c r="Z234" s="13"/>
      <c r="AA234" s="13"/>
      <c r="AB234" s="13"/>
      <c r="AC234" s="13"/>
      <c r="AD234" s="13"/>
      <c r="AE234" s="13"/>
      <c r="AT234" s="287" t="s">
        <v>758</v>
      </c>
      <c r="AU234" s="287" t="s">
        <v>86</v>
      </c>
      <c r="AV234" s="13" t="s">
        <v>86</v>
      </c>
      <c r="AW234" s="13" t="s">
        <v>33</v>
      </c>
      <c r="AX234" s="13" t="s">
        <v>76</v>
      </c>
      <c r="AY234" s="287" t="s">
        <v>414</v>
      </c>
    </row>
    <row r="235" s="14" customFormat="1">
      <c r="A235" s="14"/>
      <c r="B235" s="288"/>
      <c r="C235" s="289"/>
      <c r="D235" s="230" t="s">
        <v>758</v>
      </c>
      <c r="E235" s="290" t="s">
        <v>1</v>
      </c>
      <c r="F235" s="291" t="s">
        <v>760</v>
      </c>
      <c r="G235" s="289"/>
      <c r="H235" s="292">
        <v>195.614</v>
      </c>
      <c r="I235" s="293"/>
      <c r="J235" s="289"/>
      <c r="K235" s="289"/>
      <c r="L235" s="294"/>
      <c r="M235" s="295"/>
      <c r="N235" s="296"/>
      <c r="O235" s="296"/>
      <c r="P235" s="296"/>
      <c r="Q235" s="296"/>
      <c r="R235" s="296"/>
      <c r="S235" s="296"/>
      <c r="T235" s="297"/>
      <c r="U235" s="14"/>
      <c r="V235" s="14"/>
      <c r="W235" s="14"/>
      <c r="X235" s="14"/>
      <c r="Y235" s="14"/>
      <c r="Z235" s="14"/>
      <c r="AA235" s="14"/>
      <c r="AB235" s="14"/>
      <c r="AC235" s="14"/>
      <c r="AD235" s="14"/>
      <c r="AE235" s="14"/>
      <c r="AT235" s="298" t="s">
        <v>758</v>
      </c>
      <c r="AU235" s="298" t="s">
        <v>86</v>
      </c>
      <c r="AV235" s="14" t="s">
        <v>415</v>
      </c>
      <c r="AW235" s="14" t="s">
        <v>33</v>
      </c>
      <c r="AX235" s="14" t="s">
        <v>84</v>
      </c>
      <c r="AY235" s="298" t="s">
        <v>414</v>
      </c>
    </row>
    <row r="236" s="2" customFormat="1" ht="21.75" customHeight="1">
      <c r="A236" s="39"/>
      <c r="B236" s="40"/>
      <c r="C236" s="234" t="s">
        <v>479</v>
      </c>
      <c r="D236" s="234" t="s">
        <v>443</v>
      </c>
      <c r="E236" s="235" t="s">
        <v>1820</v>
      </c>
      <c r="F236" s="236" t="s">
        <v>1821</v>
      </c>
      <c r="G236" s="237" t="s">
        <v>632</v>
      </c>
      <c r="H236" s="238">
        <v>10</v>
      </c>
      <c r="I236" s="239"/>
      <c r="J236" s="240">
        <f>ROUND(I236*H236,2)</f>
        <v>0</v>
      </c>
      <c r="K236" s="236" t="s">
        <v>720</v>
      </c>
      <c r="L236" s="45"/>
      <c r="M236" s="241" t="s">
        <v>1</v>
      </c>
      <c r="N236" s="242" t="s">
        <v>41</v>
      </c>
      <c r="O236" s="92"/>
      <c r="P236" s="226">
        <f>O236*H236</f>
        <v>0</v>
      </c>
      <c r="Q236" s="226">
        <v>0</v>
      </c>
      <c r="R236" s="226">
        <f>Q236*H236</f>
        <v>0</v>
      </c>
      <c r="S236" s="226">
        <v>0.077899999999999997</v>
      </c>
      <c r="T236" s="227">
        <f>S236*H236</f>
        <v>0.77899999999999991</v>
      </c>
      <c r="U236" s="39"/>
      <c r="V236" s="39"/>
      <c r="W236" s="39"/>
      <c r="X236" s="39"/>
      <c r="Y236" s="39"/>
      <c r="Z236" s="39"/>
      <c r="AA236" s="39"/>
      <c r="AB236" s="39"/>
      <c r="AC236" s="39"/>
      <c r="AD236" s="39"/>
      <c r="AE236" s="39"/>
      <c r="AR236" s="228" t="s">
        <v>415</v>
      </c>
      <c r="AT236" s="228" t="s">
        <v>443</v>
      </c>
      <c r="AU236" s="228" t="s">
        <v>86</v>
      </c>
      <c r="AY236" s="18" t="s">
        <v>414</v>
      </c>
      <c r="BE236" s="229">
        <f>IF(N236="základní",J236,0)</f>
        <v>0</v>
      </c>
      <c r="BF236" s="229">
        <f>IF(N236="snížená",J236,0)</f>
        <v>0</v>
      </c>
      <c r="BG236" s="229">
        <f>IF(N236="zákl. přenesená",J236,0)</f>
        <v>0</v>
      </c>
      <c r="BH236" s="229">
        <f>IF(N236="sníž. přenesená",J236,0)</f>
        <v>0</v>
      </c>
      <c r="BI236" s="229">
        <f>IF(N236="nulová",J236,0)</f>
        <v>0</v>
      </c>
      <c r="BJ236" s="18" t="s">
        <v>84</v>
      </c>
      <c r="BK236" s="229">
        <f>ROUND(I236*H236,2)</f>
        <v>0</v>
      </c>
      <c r="BL236" s="18" t="s">
        <v>415</v>
      </c>
      <c r="BM236" s="228" t="s">
        <v>1822</v>
      </c>
    </row>
    <row r="237" s="2" customFormat="1">
      <c r="A237" s="39"/>
      <c r="B237" s="40"/>
      <c r="C237" s="41"/>
      <c r="D237" s="230" t="s">
        <v>417</v>
      </c>
      <c r="E237" s="41"/>
      <c r="F237" s="231" t="s">
        <v>1823</v>
      </c>
      <c r="G237" s="41"/>
      <c r="H237" s="41"/>
      <c r="I237" s="156"/>
      <c r="J237" s="41"/>
      <c r="K237" s="41"/>
      <c r="L237" s="45"/>
      <c r="M237" s="232"/>
      <c r="N237" s="233"/>
      <c r="O237" s="92"/>
      <c r="P237" s="92"/>
      <c r="Q237" s="92"/>
      <c r="R237" s="92"/>
      <c r="S237" s="92"/>
      <c r="T237" s="93"/>
      <c r="U237" s="39"/>
      <c r="V237" s="39"/>
      <c r="W237" s="39"/>
      <c r="X237" s="39"/>
      <c r="Y237" s="39"/>
      <c r="Z237" s="39"/>
      <c r="AA237" s="39"/>
      <c r="AB237" s="39"/>
      <c r="AC237" s="39"/>
      <c r="AD237" s="39"/>
      <c r="AE237" s="39"/>
      <c r="AT237" s="18" t="s">
        <v>417</v>
      </c>
      <c r="AU237" s="18" t="s">
        <v>86</v>
      </c>
    </row>
    <row r="238" s="15" customFormat="1">
      <c r="A238" s="15"/>
      <c r="B238" s="299"/>
      <c r="C238" s="300"/>
      <c r="D238" s="230" t="s">
        <v>758</v>
      </c>
      <c r="E238" s="301" t="s">
        <v>1</v>
      </c>
      <c r="F238" s="302" t="s">
        <v>1824</v>
      </c>
      <c r="G238" s="300"/>
      <c r="H238" s="301" t="s">
        <v>1</v>
      </c>
      <c r="I238" s="303"/>
      <c r="J238" s="300"/>
      <c r="K238" s="300"/>
      <c r="L238" s="304"/>
      <c r="M238" s="305"/>
      <c r="N238" s="306"/>
      <c r="O238" s="306"/>
      <c r="P238" s="306"/>
      <c r="Q238" s="306"/>
      <c r="R238" s="306"/>
      <c r="S238" s="306"/>
      <c r="T238" s="307"/>
      <c r="U238" s="15"/>
      <c r="V238" s="15"/>
      <c r="W238" s="15"/>
      <c r="X238" s="15"/>
      <c r="Y238" s="15"/>
      <c r="Z238" s="15"/>
      <c r="AA238" s="15"/>
      <c r="AB238" s="15"/>
      <c r="AC238" s="15"/>
      <c r="AD238" s="15"/>
      <c r="AE238" s="15"/>
      <c r="AT238" s="308" t="s">
        <v>758</v>
      </c>
      <c r="AU238" s="308" t="s">
        <v>86</v>
      </c>
      <c r="AV238" s="15" t="s">
        <v>84</v>
      </c>
      <c r="AW238" s="15" t="s">
        <v>33</v>
      </c>
      <c r="AX238" s="15" t="s">
        <v>76</v>
      </c>
      <c r="AY238" s="308" t="s">
        <v>414</v>
      </c>
    </row>
    <row r="239" s="13" customFormat="1">
      <c r="A239" s="13"/>
      <c r="B239" s="277"/>
      <c r="C239" s="278"/>
      <c r="D239" s="230" t="s">
        <v>758</v>
      </c>
      <c r="E239" s="279" t="s">
        <v>1</v>
      </c>
      <c r="F239" s="280" t="s">
        <v>447</v>
      </c>
      <c r="G239" s="278"/>
      <c r="H239" s="281">
        <v>10</v>
      </c>
      <c r="I239" s="282"/>
      <c r="J239" s="278"/>
      <c r="K239" s="278"/>
      <c r="L239" s="283"/>
      <c r="M239" s="284"/>
      <c r="N239" s="285"/>
      <c r="O239" s="285"/>
      <c r="P239" s="285"/>
      <c r="Q239" s="285"/>
      <c r="R239" s="285"/>
      <c r="S239" s="285"/>
      <c r="T239" s="286"/>
      <c r="U239" s="13"/>
      <c r="V239" s="13"/>
      <c r="W239" s="13"/>
      <c r="X239" s="13"/>
      <c r="Y239" s="13"/>
      <c r="Z239" s="13"/>
      <c r="AA239" s="13"/>
      <c r="AB239" s="13"/>
      <c r="AC239" s="13"/>
      <c r="AD239" s="13"/>
      <c r="AE239" s="13"/>
      <c r="AT239" s="287" t="s">
        <v>758</v>
      </c>
      <c r="AU239" s="287" t="s">
        <v>86</v>
      </c>
      <c r="AV239" s="13" t="s">
        <v>86</v>
      </c>
      <c r="AW239" s="13" t="s">
        <v>33</v>
      </c>
      <c r="AX239" s="13" t="s">
        <v>84</v>
      </c>
      <c r="AY239" s="287" t="s">
        <v>414</v>
      </c>
    </row>
    <row r="240" s="2" customFormat="1" ht="21.75" customHeight="1">
      <c r="A240" s="39"/>
      <c r="B240" s="40"/>
      <c r="C240" s="234" t="s">
        <v>483</v>
      </c>
      <c r="D240" s="234" t="s">
        <v>443</v>
      </c>
      <c r="E240" s="235" t="s">
        <v>1825</v>
      </c>
      <c r="F240" s="236" t="s">
        <v>1826</v>
      </c>
      <c r="G240" s="237" t="s">
        <v>632</v>
      </c>
      <c r="H240" s="238">
        <v>10</v>
      </c>
      <c r="I240" s="239"/>
      <c r="J240" s="240">
        <f>ROUND(I240*H240,2)</f>
        <v>0</v>
      </c>
      <c r="K240" s="236" t="s">
        <v>720</v>
      </c>
      <c r="L240" s="45"/>
      <c r="M240" s="241" t="s">
        <v>1</v>
      </c>
      <c r="N240" s="242" t="s">
        <v>41</v>
      </c>
      <c r="O240" s="92"/>
      <c r="P240" s="226">
        <f>O240*H240</f>
        <v>0</v>
      </c>
      <c r="Q240" s="226">
        <v>0.078163999999999997</v>
      </c>
      <c r="R240" s="226">
        <f>Q240*H240</f>
        <v>0.78164</v>
      </c>
      <c r="S240" s="226">
        <v>0</v>
      </c>
      <c r="T240" s="227">
        <f>S240*H240</f>
        <v>0</v>
      </c>
      <c r="U240" s="39"/>
      <c r="V240" s="39"/>
      <c r="W240" s="39"/>
      <c r="X240" s="39"/>
      <c r="Y240" s="39"/>
      <c r="Z240" s="39"/>
      <c r="AA240" s="39"/>
      <c r="AB240" s="39"/>
      <c r="AC240" s="39"/>
      <c r="AD240" s="39"/>
      <c r="AE240" s="39"/>
      <c r="AR240" s="228" t="s">
        <v>415</v>
      </c>
      <c r="AT240" s="228" t="s">
        <v>443</v>
      </c>
      <c r="AU240" s="228" t="s">
        <v>86</v>
      </c>
      <c r="AY240" s="18" t="s">
        <v>414</v>
      </c>
      <c r="BE240" s="229">
        <f>IF(N240="základní",J240,0)</f>
        <v>0</v>
      </c>
      <c r="BF240" s="229">
        <f>IF(N240="snížená",J240,0)</f>
        <v>0</v>
      </c>
      <c r="BG240" s="229">
        <f>IF(N240="zákl. přenesená",J240,0)</f>
        <v>0</v>
      </c>
      <c r="BH240" s="229">
        <f>IF(N240="sníž. přenesená",J240,0)</f>
        <v>0</v>
      </c>
      <c r="BI240" s="229">
        <f>IF(N240="nulová",J240,0)</f>
        <v>0</v>
      </c>
      <c r="BJ240" s="18" t="s">
        <v>84</v>
      </c>
      <c r="BK240" s="229">
        <f>ROUND(I240*H240,2)</f>
        <v>0</v>
      </c>
      <c r="BL240" s="18" t="s">
        <v>415</v>
      </c>
      <c r="BM240" s="228" t="s">
        <v>1827</v>
      </c>
    </row>
    <row r="241" s="2" customFormat="1">
      <c r="A241" s="39"/>
      <c r="B241" s="40"/>
      <c r="C241" s="41"/>
      <c r="D241" s="230" t="s">
        <v>417</v>
      </c>
      <c r="E241" s="41"/>
      <c r="F241" s="231" t="s">
        <v>1828</v>
      </c>
      <c r="G241" s="41"/>
      <c r="H241" s="41"/>
      <c r="I241" s="156"/>
      <c r="J241" s="41"/>
      <c r="K241" s="41"/>
      <c r="L241" s="45"/>
      <c r="M241" s="232"/>
      <c r="N241" s="233"/>
      <c r="O241" s="92"/>
      <c r="P241" s="92"/>
      <c r="Q241" s="92"/>
      <c r="R241" s="92"/>
      <c r="S241" s="92"/>
      <c r="T241" s="93"/>
      <c r="U241" s="39"/>
      <c r="V241" s="39"/>
      <c r="W241" s="39"/>
      <c r="X241" s="39"/>
      <c r="Y241" s="39"/>
      <c r="Z241" s="39"/>
      <c r="AA241" s="39"/>
      <c r="AB241" s="39"/>
      <c r="AC241" s="39"/>
      <c r="AD241" s="39"/>
      <c r="AE241" s="39"/>
      <c r="AT241" s="18" t="s">
        <v>417</v>
      </c>
      <c r="AU241" s="18" t="s">
        <v>86</v>
      </c>
    </row>
    <row r="242" s="15" customFormat="1">
      <c r="A242" s="15"/>
      <c r="B242" s="299"/>
      <c r="C242" s="300"/>
      <c r="D242" s="230" t="s">
        <v>758</v>
      </c>
      <c r="E242" s="301" t="s">
        <v>1</v>
      </c>
      <c r="F242" s="302" t="s">
        <v>1829</v>
      </c>
      <c r="G242" s="300"/>
      <c r="H242" s="301" t="s">
        <v>1</v>
      </c>
      <c r="I242" s="303"/>
      <c r="J242" s="300"/>
      <c r="K242" s="300"/>
      <c r="L242" s="304"/>
      <c r="M242" s="305"/>
      <c r="N242" s="306"/>
      <c r="O242" s="306"/>
      <c r="P242" s="306"/>
      <c r="Q242" s="306"/>
      <c r="R242" s="306"/>
      <c r="S242" s="306"/>
      <c r="T242" s="307"/>
      <c r="U242" s="15"/>
      <c r="V242" s="15"/>
      <c r="W242" s="15"/>
      <c r="X242" s="15"/>
      <c r="Y242" s="15"/>
      <c r="Z242" s="15"/>
      <c r="AA242" s="15"/>
      <c r="AB242" s="15"/>
      <c r="AC242" s="15"/>
      <c r="AD242" s="15"/>
      <c r="AE242" s="15"/>
      <c r="AT242" s="308" t="s">
        <v>758</v>
      </c>
      <c r="AU242" s="308" t="s">
        <v>86</v>
      </c>
      <c r="AV242" s="15" t="s">
        <v>84</v>
      </c>
      <c r="AW242" s="15" t="s">
        <v>33</v>
      </c>
      <c r="AX242" s="15" t="s">
        <v>76</v>
      </c>
      <c r="AY242" s="308" t="s">
        <v>414</v>
      </c>
    </row>
    <row r="243" s="13" customFormat="1">
      <c r="A243" s="13"/>
      <c r="B243" s="277"/>
      <c r="C243" s="278"/>
      <c r="D243" s="230" t="s">
        <v>758</v>
      </c>
      <c r="E243" s="279" t="s">
        <v>1</v>
      </c>
      <c r="F243" s="280" t="s">
        <v>447</v>
      </c>
      <c r="G243" s="278"/>
      <c r="H243" s="281">
        <v>10</v>
      </c>
      <c r="I243" s="282"/>
      <c r="J243" s="278"/>
      <c r="K243" s="278"/>
      <c r="L243" s="283"/>
      <c r="M243" s="284"/>
      <c r="N243" s="285"/>
      <c r="O243" s="285"/>
      <c r="P243" s="285"/>
      <c r="Q243" s="285"/>
      <c r="R243" s="285"/>
      <c r="S243" s="285"/>
      <c r="T243" s="286"/>
      <c r="U243" s="13"/>
      <c r="V243" s="13"/>
      <c r="W243" s="13"/>
      <c r="X243" s="13"/>
      <c r="Y243" s="13"/>
      <c r="Z243" s="13"/>
      <c r="AA243" s="13"/>
      <c r="AB243" s="13"/>
      <c r="AC243" s="13"/>
      <c r="AD243" s="13"/>
      <c r="AE243" s="13"/>
      <c r="AT243" s="287" t="s">
        <v>758</v>
      </c>
      <c r="AU243" s="287" t="s">
        <v>86</v>
      </c>
      <c r="AV243" s="13" t="s">
        <v>86</v>
      </c>
      <c r="AW243" s="13" t="s">
        <v>33</v>
      </c>
      <c r="AX243" s="13" t="s">
        <v>84</v>
      </c>
      <c r="AY243" s="287" t="s">
        <v>414</v>
      </c>
    </row>
    <row r="244" s="2" customFormat="1" ht="21.75" customHeight="1">
      <c r="A244" s="39"/>
      <c r="B244" s="40"/>
      <c r="C244" s="234" t="s">
        <v>487</v>
      </c>
      <c r="D244" s="234" t="s">
        <v>443</v>
      </c>
      <c r="E244" s="235" t="s">
        <v>1830</v>
      </c>
      <c r="F244" s="236" t="s">
        <v>1831</v>
      </c>
      <c r="G244" s="237" t="s">
        <v>632</v>
      </c>
      <c r="H244" s="238">
        <v>10</v>
      </c>
      <c r="I244" s="239"/>
      <c r="J244" s="240">
        <f>ROUND(I244*H244,2)</f>
        <v>0</v>
      </c>
      <c r="K244" s="236" t="s">
        <v>720</v>
      </c>
      <c r="L244" s="45"/>
      <c r="M244" s="241" t="s">
        <v>1</v>
      </c>
      <c r="N244" s="242" t="s">
        <v>41</v>
      </c>
      <c r="O244" s="92"/>
      <c r="P244" s="226">
        <f>O244*H244</f>
        <v>0</v>
      </c>
      <c r="Q244" s="226">
        <v>0</v>
      </c>
      <c r="R244" s="226">
        <f>Q244*H244</f>
        <v>0</v>
      </c>
      <c r="S244" s="226">
        <v>0</v>
      </c>
      <c r="T244" s="227">
        <f>S244*H244</f>
        <v>0</v>
      </c>
      <c r="U244" s="39"/>
      <c r="V244" s="39"/>
      <c r="W244" s="39"/>
      <c r="X244" s="39"/>
      <c r="Y244" s="39"/>
      <c r="Z244" s="39"/>
      <c r="AA244" s="39"/>
      <c r="AB244" s="39"/>
      <c r="AC244" s="39"/>
      <c r="AD244" s="39"/>
      <c r="AE244" s="39"/>
      <c r="AR244" s="228" t="s">
        <v>415</v>
      </c>
      <c r="AT244" s="228" t="s">
        <v>443</v>
      </c>
      <c r="AU244" s="228" t="s">
        <v>86</v>
      </c>
      <c r="AY244" s="18" t="s">
        <v>414</v>
      </c>
      <c r="BE244" s="229">
        <f>IF(N244="základní",J244,0)</f>
        <v>0</v>
      </c>
      <c r="BF244" s="229">
        <f>IF(N244="snížená",J244,0)</f>
        <v>0</v>
      </c>
      <c r="BG244" s="229">
        <f>IF(N244="zákl. přenesená",J244,0)</f>
        <v>0</v>
      </c>
      <c r="BH244" s="229">
        <f>IF(N244="sníž. přenesená",J244,0)</f>
        <v>0</v>
      </c>
      <c r="BI244" s="229">
        <f>IF(N244="nulová",J244,0)</f>
        <v>0</v>
      </c>
      <c r="BJ244" s="18" t="s">
        <v>84</v>
      </c>
      <c r="BK244" s="229">
        <f>ROUND(I244*H244,2)</f>
        <v>0</v>
      </c>
      <c r="BL244" s="18" t="s">
        <v>415</v>
      </c>
      <c r="BM244" s="228" t="s">
        <v>1832</v>
      </c>
    </row>
    <row r="245" s="2" customFormat="1">
      <c r="A245" s="39"/>
      <c r="B245" s="40"/>
      <c r="C245" s="41"/>
      <c r="D245" s="230" t="s">
        <v>417</v>
      </c>
      <c r="E245" s="41"/>
      <c r="F245" s="231" t="s">
        <v>1833</v>
      </c>
      <c r="G245" s="41"/>
      <c r="H245" s="41"/>
      <c r="I245" s="156"/>
      <c r="J245" s="41"/>
      <c r="K245" s="41"/>
      <c r="L245" s="45"/>
      <c r="M245" s="232"/>
      <c r="N245" s="233"/>
      <c r="O245" s="92"/>
      <c r="P245" s="92"/>
      <c r="Q245" s="92"/>
      <c r="R245" s="92"/>
      <c r="S245" s="92"/>
      <c r="T245" s="93"/>
      <c r="U245" s="39"/>
      <c r="V245" s="39"/>
      <c r="W245" s="39"/>
      <c r="X245" s="39"/>
      <c r="Y245" s="39"/>
      <c r="Z245" s="39"/>
      <c r="AA245" s="39"/>
      <c r="AB245" s="39"/>
      <c r="AC245" s="39"/>
      <c r="AD245" s="39"/>
      <c r="AE245" s="39"/>
      <c r="AT245" s="18" t="s">
        <v>417</v>
      </c>
      <c r="AU245" s="18" t="s">
        <v>86</v>
      </c>
    </row>
    <row r="246" s="15" customFormat="1">
      <c r="A246" s="15"/>
      <c r="B246" s="299"/>
      <c r="C246" s="300"/>
      <c r="D246" s="230" t="s">
        <v>758</v>
      </c>
      <c r="E246" s="301" t="s">
        <v>1</v>
      </c>
      <c r="F246" s="302" t="s">
        <v>1834</v>
      </c>
      <c r="G246" s="300"/>
      <c r="H246" s="301" t="s">
        <v>1</v>
      </c>
      <c r="I246" s="303"/>
      <c r="J246" s="300"/>
      <c r="K246" s="300"/>
      <c r="L246" s="304"/>
      <c r="M246" s="305"/>
      <c r="N246" s="306"/>
      <c r="O246" s="306"/>
      <c r="P246" s="306"/>
      <c r="Q246" s="306"/>
      <c r="R246" s="306"/>
      <c r="S246" s="306"/>
      <c r="T246" s="307"/>
      <c r="U246" s="15"/>
      <c r="V246" s="15"/>
      <c r="W246" s="15"/>
      <c r="X246" s="15"/>
      <c r="Y246" s="15"/>
      <c r="Z246" s="15"/>
      <c r="AA246" s="15"/>
      <c r="AB246" s="15"/>
      <c r="AC246" s="15"/>
      <c r="AD246" s="15"/>
      <c r="AE246" s="15"/>
      <c r="AT246" s="308" t="s">
        <v>758</v>
      </c>
      <c r="AU246" s="308" t="s">
        <v>86</v>
      </c>
      <c r="AV246" s="15" t="s">
        <v>84</v>
      </c>
      <c r="AW246" s="15" t="s">
        <v>33</v>
      </c>
      <c r="AX246" s="15" t="s">
        <v>76</v>
      </c>
      <c r="AY246" s="308" t="s">
        <v>414</v>
      </c>
    </row>
    <row r="247" s="13" customFormat="1">
      <c r="A247" s="13"/>
      <c r="B247" s="277"/>
      <c r="C247" s="278"/>
      <c r="D247" s="230" t="s">
        <v>758</v>
      </c>
      <c r="E247" s="279" t="s">
        <v>1</v>
      </c>
      <c r="F247" s="280" t="s">
        <v>447</v>
      </c>
      <c r="G247" s="278"/>
      <c r="H247" s="281">
        <v>10</v>
      </c>
      <c r="I247" s="282"/>
      <c r="J247" s="278"/>
      <c r="K247" s="278"/>
      <c r="L247" s="283"/>
      <c r="M247" s="284"/>
      <c r="N247" s="285"/>
      <c r="O247" s="285"/>
      <c r="P247" s="285"/>
      <c r="Q247" s="285"/>
      <c r="R247" s="285"/>
      <c r="S247" s="285"/>
      <c r="T247" s="286"/>
      <c r="U247" s="13"/>
      <c r="V247" s="13"/>
      <c r="W247" s="13"/>
      <c r="X247" s="13"/>
      <c r="Y247" s="13"/>
      <c r="Z247" s="13"/>
      <c r="AA247" s="13"/>
      <c r="AB247" s="13"/>
      <c r="AC247" s="13"/>
      <c r="AD247" s="13"/>
      <c r="AE247" s="13"/>
      <c r="AT247" s="287" t="s">
        <v>758</v>
      </c>
      <c r="AU247" s="287" t="s">
        <v>86</v>
      </c>
      <c r="AV247" s="13" t="s">
        <v>86</v>
      </c>
      <c r="AW247" s="13" t="s">
        <v>33</v>
      </c>
      <c r="AX247" s="13" t="s">
        <v>84</v>
      </c>
      <c r="AY247" s="287" t="s">
        <v>414</v>
      </c>
    </row>
    <row r="248" s="2" customFormat="1" ht="21.75" customHeight="1">
      <c r="A248" s="39"/>
      <c r="B248" s="40"/>
      <c r="C248" s="234" t="s">
        <v>7</v>
      </c>
      <c r="D248" s="234" t="s">
        <v>443</v>
      </c>
      <c r="E248" s="235" t="s">
        <v>1835</v>
      </c>
      <c r="F248" s="236" t="s">
        <v>1836</v>
      </c>
      <c r="G248" s="237" t="s">
        <v>531</v>
      </c>
      <c r="H248" s="238">
        <v>7.75</v>
      </c>
      <c r="I248" s="239"/>
      <c r="J248" s="240">
        <f>ROUND(I248*H248,2)</f>
        <v>0</v>
      </c>
      <c r="K248" s="236" t="s">
        <v>720</v>
      </c>
      <c r="L248" s="45"/>
      <c r="M248" s="241" t="s">
        <v>1</v>
      </c>
      <c r="N248" s="242" t="s">
        <v>41</v>
      </c>
      <c r="O248" s="92"/>
      <c r="P248" s="226">
        <f>O248*H248</f>
        <v>0</v>
      </c>
      <c r="Q248" s="226">
        <v>0.0024705</v>
      </c>
      <c r="R248" s="226">
        <f>Q248*H248</f>
        <v>0.019146375</v>
      </c>
      <c r="S248" s="226">
        <v>0</v>
      </c>
      <c r="T248" s="227">
        <f>S248*H248</f>
        <v>0</v>
      </c>
      <c r="U248" s="39"/>
      <c r="V248" s="39"/>
      <c r="W248" s="39"/>
      <c r="X248" s="39"/>
      <c r="Y248" s="39"/>
      <c r="Z248" s="39"/>
      <c r="AA248" s="39"/>
      <c r="AB248" s="39"/>
      <c r="AC248" s="39"/>
      <c r="AD248" s="39"/>
      <c r="AE248" s="39"/>
      <c r="AR248" s="228" t="s">
        <v>415</v>
      </c>
      <c r="AT248" s="228" t="s">
        <v>443</v>
      </c>
      <c r="AU248" s="228" t="s">
        <v>86</v>
      </c>
      <c r="AY248" s="18" t="s">
        <v>414</v>
      </c>
      <c r="BE248" s="229">
        <f>IF(N248="základní",J248,0)</f>
        <v>0</v>
      </c>
      <c r="BF248" s="229">
        <f>IF(N248="snížená",J248,0)</f>
        <v>0</v>
      </c>
      <c r="BG248" s="229">
        <f>IF(N248="zákl. přenesená",J248,0)</f>
        <v>0</v>
      </c>
      <c r="BH248" s="229">
        <f>IF(N248="sníž. přenesená",J248,0)</f>
        <v>0</v>
      </c>
      <c r="BI248" s="229">
        <f>IF(N248="nulová",J248,0)</f>
        <v>0</v>
      </c>
      <c r="BJ248" s="18" t="s">
        <v>84</v>
      </c>
      <c r="BK248" s="229">
        <f>ROUND(I248*H248,2)</f>
        <v>0</v>
      </c>
      <c r="BL248" s="18" t="s">
        <v>415</v>
      </c>
      <c r="BM248" s="228" t="s">
        <v>1837</v>
      </c>
    </row>
    <row r="249" s="2" customFormat="1">
      <c r="A249" s="39"/>
      <c r="B249" s="40"/>
      <c r="C249" s="41"/>
      <c r="D249" s="230" t="s">
        <v>417</v>
      </c>
      <c r="E249" s="41"/>
      <c r="F249" s="231" t="s">
        <v>1838</v>
      </c>
      <c r="G249" s="41"/>
      <c r="H249" s="41"/>
      <c r="I249" s="156"/>
      <c r="J249" s="41"/>
      <c r="K249" s="41"/>
      <c r="L249" s="45"/>
      <c r="M249" s="232"/>
      <c r="N249" s="233"/>
      <c r="O249" s="92"/>
      <c r="P249" s="92"/>
      <c r="Q249" s="92"/>
      <c r="R249" s="92"/>
      <c r="S249" s="92"/>
      <c r="T249" s="93"/>
      <c r="U249" s="39"/>
      <c r="V249" s="39"/>
      <c r="W249" s="39"/>
      <c r="X249" s="39"/>
      <c r="Y249" s="39"/>
      <c r="Z249" s="39"/>
      <c r="AA249" s="39"/>
      <c r="AB249" s="39"/>
      <c r="AC249" s="39"/>
      <c r="AD249" s="39"/>
      <c r="AE249" s="39"/>
      <c r="AT249" s="18" t="s">
        <v>417</v>
      </c>
      <c r="AU249" s="18" t="s">
        <v>86</v>
      </c>
    </row>
    <row r="250" s="15" customFormat="1">
      <c r="A250" s="15"/>
      <c r="B250" s="299"/>
      <c r="C250" s="300"/>
      <c r="D250" s="230" t="s">
        <v>758</v>
      </c>
      <c r="E250" s="301" t="s">
        <v>1</v>
      </c>
      <c r="F250" s="302" t="s">
        <v>1839</v>
      </c>
      <c r="G250" s="300"/>
      <c r="H250" s="301" t="s">
        <v>1</v>
      </c>
      <c r="I250" s="303"/>
      <c r="J250" s="300"/>
      <c r="K250" s="300"/>
      <c r="L250" s="304"/>
      <c r="M250" s="305"/>
      <c r="N250" s="306"/>
      <c r="O250" s="306"/>
      <c r="P250" s="306"/>
      <c r="Q250" s="306"/>
      <c r="R250" s="306"/>
      <c r="S250" s="306"/>
      <c r="T250" s="307"/>
      <c r="U250" s="15"/>
      <c r="V250" s="15"/>
      <c r="W250" s="15"/>
      <c r="X250" s="15"/>
      <c r="Y250" s="15"/>
      <c r="Z250" s="15"/>
      <c r="AA250" s="15"/>
      <c r="AB250" s="15"/>
      <c r="AC250" s="15"/>
      <c r="AD250" s="15"/>
      <c r="AE250" s="15"/>
      <c r="AT250" s="308" t="s">
        <v>758</v>
      </c>
      <c r="AU250" s="308" t="s">
        <v>86</v>
      </c>
      <c r="AV250" s="15" t="s">
        <v>84</v>
      </c>
      <c r="AW250" s="15" t="s">
        <v>33</v>
      </c>
      <c r="AX250" s="15" t="s">
        <v>76</v>
      </c>
      <c r="AY250" s="308" t="s">
        <v>414</v>
      </c>
    </row>
    <row r="251" s="13" customFormat="1">
      <c r="A251" s="13"/>
      <c r="B251" s="277"/>
      <c r="C251" s="278"/>
      <c r="D251" s="230" t="s">
        <v>758</v>
      </c>
      <c r="E251" s="279" t="s">
        <v>1</v>
      </c>
      <c r="F251" s="280" t="s">
        <v>1840</v>
      </c>
      <c r="G251" s="278"/>
      <c r="H251" s="281">
        <v>7.75</v>
      </c>
      <c r="I251" s="282"/>
      <c r="J251" s="278"/>
      <c r="K251" s="278"/>
      <c r="L251" s="283"/>
      <c r="M251" s="284"/>
      <c r="N251" s="285"/>
      <c r="O251" s="285"/>
      <c r="P251" s="285"/>
      <c r="Q251" s="285"/>
      <c r="R251" s="285"/>
      <c r="S251" s="285"/>
      <c r="T251" s="286"/>
      <c r="U251" s="13"/>
      <c r="V251" s="13"/>
      <c r="W251" s="13"/>
      <c r="X251" s="13"/>
      <c r="Y251" s="13"/>
      <c r="Z251" s="13"/>
      <c r="AA251" s="13"/>
      <c r="AB251" s="13"/>
      <c r="AC251" s="13"/>
      <c r="AD251" s="13"/>
      <c r="AE251" s="13"/>
      <c r="AT251" s="287" t="s">
        <v>758</v>
      </c>
      <c r="AU251" s="287" t="s">
        <v>86</v>
      </c>
      <c r="AV251" s="13" t="s">
        <v>86</v>
      </c>
      <c r="AW251" s="13" t="s">
        <v>33</v>
      </c>
      <c r="AX251" s="13" t="s">
        <v>84</v>
      </c>
      <c r="AY251" s="287" t="s">
        <v>414</v>
      </c>
    </row>
    <row r="252" s="2" customFormat="1" ht="21.75" customHeight="1">
      <c r="A252" s="39"/>
      <c r="B252" s="40"/>
      <c r="C252" s="234" t="s">
        <v>494</v>
      </c>
      <c r="D252" s="234" t="s">
        <v>443</v>
      </c>
      <c r="E252" s="235" t="s">
        <v>1841</v>
      </c>
      <c r="F252" s="236" t="s">
        <v>1842</v>
      </c>
      <c r="G252" s="237" t="s">
        <v>531</v>
      </c>
      <c r="H252" s="238">
        <v>25</v>
      </c>
      <c r="I252" s="239"/>
      <c r="J252" s="240">
        <f>ROUND(I252*H252,2)</f>
        <v>0</v>
      </c>
      <c r="K252" s="236" t="s">
        <v>720</v>
      </c>
      <c r="L252" s="45"/>
      <c r="M252" s="241" t="s">
        <v>1</v>
      </c>
      <c r="N252" s="242" t="s">
        <v>41</v>
      </c>
      <c r="O252" s="92"/>
      <c r="P252" s="226">
        <f>O252*H252</f>
        <v>0</v>
      </c>
      <c r="Q252" s="226">
        <v>0.0012549499999999999</v>
      </c>
      <c r="R252" s="226">
        <f>Q252*H252</f>
        <v>0.031373749999999999</v>
      </c>
      <c r="S252" s="226">
        <v>0.001</v>
      </c>
      <c r="T252" s="227">
        <f>S252*H252</f>
        <v>0.025000000000000001</v>
      </c>
      <c r="U252" s="39"/>
      <c r="V252" s="39"/>
      <c r="W252" s="39"/>
      <c r="X252" s="39"/>
      <c r="Y252" s="39"/>
      <c r="Z252" s="39"/>
      <c r="AA252" s="39"/>
      <c r="AB252" s="39"/>
      <c r="AC252" s="39"/>
      <c r="AD252" s="39"/>
      <c r="AE252" s="39"/>
      <c r="AR252" s="228" t="s">
        <v>415</v>
      </c>
      <c r="AT252" s="228" t="s">
        <v>443</v>
      </c>
      <c r="AU252" s="228" t="s">
        <v>86</v>
      </c>
      <c r="AY252" s="18" t="s">
        <v>414</v>
      </c>
      <c r="BE252" s="229">
        <f>IF(N252="základní",J252,0)</f>
        <v>0</v>
      </c>
      <c r="BF252" s="229">
        <f>IF(N252="snížená",J252,0)</f>
        <v>0</v>
      </c>
      <c r="BG252" s="229">
        <f>IF(N252="zákl. přenesená",J252,0)</f>
        <v>0</v>
      </c>
      <c r="BH252" s="229">
        <f>IF(N252="sníž. přenesená",J252,0)</f>
        <v>0</v>
      </c>
      <c r="BI252" s="229">
        <f>IF(N252="nulová",J252,0)</f>
        <v>0</v>
      </c>
      <c r="BJ252" s="18" t="s">
        <v>84</v>
      </c>
      <c r="BK252" s="229">
        <f>ROUND(I252*H252,2)</f>
        <v>0</v>
      </c>
      <c r="BL252" s="18" t="s">
        <v>415</v>
      </c>
      <c r="BM252" s="228" t="s">
        <v>1843</v>
      </c>
    </row>
    <row r="253" s="2" customFormat="1">
      <c r="A253" s="39"/>
      <c r="B253" s="40"/>
      <c r="C253" s="41"/>
      <c r="D253" s="230" t="s">
        <v>417</v>
      </c>
      <c r="E253" s="41"/>
      <c r="F253" s="231" t="s">
        <v>1844</v>
      </c>
      <c r="G253" s="41"/>
      <c r="H253" s="41"/>
      <c r="I253" s="156"/>
      <c r="J253" s="41"/>
      <c r="K253" s="41"/>
      <c r="L253" s="45"/>
      <c r="M253" s="232"/>
      <c r="N253" s="233"/>
      <c r="O253" s="92"/>
      <c r="P253" s="92"/>
      <c r="Q253" s="92"/>
      <c r="R253" s="92"/>
      <c r="S253" s="92"/>
      <c r="T253" s="93"/>
      <c r="U253" s="39"/>
      <c r="V253" s="39"/>
      <c r="W253" s="39"/>
      <c r="X253" s="39"/>
      <c r="Y253" s="39"/>
      <c r="Z253" s="39"/>
      <c r="AA253" s="39"/>
      <c r="AB253" s="39"/>
      <c r="AC253" s="39"/>
      <c r="AD253" s="39"/>
      <c r="AE253" s="39"/>
      <c r="AT253" s="18" t="s">
        <v>417</v>
      </c>
      <c r="AU253" s="18" t="s">
        <v>86</v>
      </c>
    </row>
    <row r="254" s="15" customFormat="1">
      <c r="A254" s="15"/>
      <c r="B254" s="299"/>
      <c r="C254" s="300"/>
      <c r="D254" s="230" t="s">
        <v>758</v>
      </c>
      <c r="E254" s="301" t="s">
        <v>1</v>
      </c>
      <c r="F254" s="302" t="s">
        <v>1845</v>
      </c>
      <c r="G254" s="300"/>
      <c r="H254" s="301" t="s">
        <v>1</v>
      </c>
      <c r="I254" s="303"/>
      <c r="J254" s="300"/>
      <c r="K254" s="300"/>
      <c r="L254" s="304"/>
      <c r="M254" s="305"/>
      <c r="N254" s="306"/>
      <c r="O254" s="306"/>
      <c r="P254" s="306"/>
      <c r="Q254" s="306"/>
      <c r="R254" s="306"/>
      <c r="S254" s="306"/>
      <c r="T254" s="307"/>
      <c r="U254" s="15"/>
      <c r="V254" s="15"/>
      <c r="W254" s="15"/>
      <c r="X254" s="15"/>
      <c r="Y254" s="15"/>
      <c r="Z254" s="15"/>
      <c r="AA254" s="15"/>
      <c r="AB254" s="15"/>
      <c r="AC254" s="15"/>
      <c r="AD254" s="15"/>
      <c r="AE254" s="15"/>
      <c r="AT254" s="308" t="s">
        <v>758</v>
      </c>
      <c r="AU254" s="308" t="s">
        <v>86</v>
      </c>
      <c r="AV254" s="15" t="s">
        <v>84</v>
      </c>
      <c r="AW254" s="15" t="s">
        <v>33</v>
      </c>
      <c r="AX254" s="15" t="s">
        <v>76</v>
      </c>
      <c r="AY254" s="308" t="s">
        <v>414</v>
      </c>
    </row>
    <row r="255" s="13" customFormat="1">
      <c r="A255" s="13"/>
      <c r="B255" s="277"/>
      <c r="C255" s="278"/>
      <c r="D255" s="230" t="s">
        <v>758</v>
      </c>
      <c r="E255" s="279" t="s">
        <v>1</v>
      </c>
      <c r="F255" s="280" t="s">
        <v>1846</v>
      </c>
      <c r="G255" s="278"/>
      <c r="H255" s="281">
        <v>25</v>
      </c>
      <c r="I255" s="282"/>
      <c r="J255" s="278"/>
      <c r="K255" s="278"/>
      <c r="L255" s="283"/>
      <c r="M255" s="284"/>
      <c r="N255" s="285"/>
      <c r="O255" s="285"/>
      <c r="P255" s="285"/>
      <c r="Q255" s="285"/>
      <c r="R255" s="285"/>
      <c r="S255" s="285"/>
      <c r="T255" s="286"/>
      <c r="U255" s="13"/>
      <c r="V255" s="13"/>
      <c r="W255" s="13"/>
      <c r="X255" s="13"/>
      <c r="Y255" s="13"/>
      <c r="Z255" s="13"/>
      <c r="AA255" s="13"/>
      <c r="AB255" s="13"/>
      <c r="AC255" s="13"/>
      <c r="AD255" s="13"/>
      <c r="AE255" s="13"/>
      <c r="AT255" s="287" t="s">
        <v>758</v>
      </c>
      <c r="AU255" s="287" t="s">
        <v>86</v>
      </c>
      <c r="AV255" s="13" t="s">
        <v>86</v>
      </c>
      <c r="AW255" s="13" t="s">
        <v>33</v>
      </c>
      <c r="AX255" s="13" t="s">
        <v>84</v>
      </c>
      <c r="AY255" s="287" t="s">
        <v>414</v>
      </c>
    </row>
    <row r="256" s="11" customFormat="1" ht="22.8" customHeight="1">
      <c r="A256" s="11"/>
      <c r="B256" s="254"/>
      <c r="C256" s="255"/>
      <c r="D256" s="256" t="s">
        <v>75</v>
      </c>
      <c r="E256" s="275" t="s">
        <v>892</v>
      </c>
      <c r="F256" s="275" t="s">
        <v>893</v>
      </c>
      <c r="G256" s="255"/>
      <c r="H256" s="255"/>
      <c r="I256" s="258"/>
      <c r="J256" s="276">
        <f>BK256</f>
        <v>0</v>
      </c>
      <c r="K256" s="255"/>
      <c r="L256" s="260"/>
      <c r="M256" s="261"/>
      <c r="N256" s="262"/>
      <c r="O256" s="262"/>
      <c r="P256" s="263">
        <f>SUM(P257:P269)</f>
        <v>0</v>
      </c>
      <c r="Q256" s="262"/>
      <c r="R256" s="263">
        <f>SUM(R257:R269)</f>
        <v>0</v>
      </c>
      <c r="S256" s="262"/>
      <c r="T256" s="264">
        <f>SUM(T257:T269)</f>
        <v>0</v>
      </c>
      <c r="U256" s="11"/>
      <c r="V256" s="11"/>
      <c r="W256" s="11"/>
      <c r="X256" s="11"/>
      <c r="Y256" s="11"/>
      <c r="Z256" s="11"/>
      <c r="AA256" s="11"/>
      <c r="AB256" s="11"/>
      <c r="AC256" s="11"/>
      <c r="AD256" s="11"/>
      <c r="AE256" s="11"/>
      <c r="AR256" s="265" t="s">
        <v>84</v>
      </c>
      <c r="AT256" s="266" t="s">
        <v>75</v>
      </c>
      <c r="AU256" s="266" t="s">
        <v>84</v>
      </c>
      <c r="AY256" s="265" t="s">
        <v>414</v>
      </c>
      <c r="BK256" s="267">
        <f>SUM(BK257:BK269)</f>
        <v>0</v>
      </c>
    </row>
    <row r="257" s="2" customFormat="1" ht="21.75" customHeight="1">
      <c r="A257" s="39"/>
      <c r="B257" s="40"/>
      <c r="C257" s="234" t="s">
        <v>498</v>
      </c>
      <c r="D257" s="234" t="s">
        <v>443</v>
      </c>
      <c r="E257" s="235" t="s">
        <v>1847</v>
      </c>
      <c r="F257" s="236" t="s">
        <v>1848</v>
      </c>
      <c r="G257" s="237" t="s">
        <v>897</v>
      </c>
      <c r="H257" s="238">
        <v>1.8680000000000001</v>
      </c>
      <c r="I257" s="239"/>
      <c r="J257" s="240">
        <f>ROUND(I257*H257,2)</f>
        <v>0</v>
      </c>
      <c r="K257" s="236" t="s">
        <v>720</v>
      </c>
      <c r="L257" s="45"/>
      <c r="M257" s="241" t="s">
        <v>1</v>
      </c>
      <c r="N257" s="242" t="s">
        <v>41</v>
      </c>
      <c r="O257" s="92"/>
      <c r="P257" s="226">
        <f>O257*H257</f>
        <v>0</v>
      </c>
      <c r="Q257" s="226">
        <v>0</v>
      </c>
      <c r="R257" s="226">
        <f>Q257*H257</f>
        <v>0</v>
      </c>
      <c r="S257" s="226">
        <v>0</v>
      </c>
      <c r="T257" s="227">
        <f>S257*H257</f>
        <v>0</v>
      </c>
      <c r="U257" s="39"/>
      <c r="V257" s="39"/>
      <c r="W257" s="39"/>
      <c r="X257" s="39"/>
      <c r="Y257" s="39"/>
      <c r="Z257" s="39"/>
      <c r="AA257" s="39"/>
      <c r="AB257" s="39"/>
      <c r="AC257" s="39"/>
      <c r="AD257" s="39"/>
      <c r="AE257" s="39"/>
      <c r="AR257" s="228" t="s">
        <v>415</v>
      </c>
      <c r="AT257" s="228" t="s">
        <v>443</v>
      </c>
      <c r="AU257" s="228" t="s">
        <v>86</v>
      </c>
      <c r="AY257" s="18" t="s">
        <v>414</v>
      </c>
      <c r="BE257" s="229">
        <f>IF(N257="základní",J257,0)</f>
        <v>0</v>
      </c>
      <c r="BF257" s="229">
        <f>IF(N257="snížená",J257,0)</f>
        <v>0</v>
      </c>
      <c r="BG257" s="229">
        <f>IF(N257="zákl. přenesená",J257,0)</f>
        <v>0</v>
      </c>
      <c r="BH257" s="229">
        <f>IF(N257="sníž. přenesená",J257,0)</f>
        <v>0</v>
      </c>
      <c r="BI257" s="229">
        <f>IF(N257="nulová",J257,0)</f>
        <v>0</v>
      </c>
      <c r="BJ257" s="18" t="s">
        <v>84</v>
      </c>
      <c r="BK257" s="229">
        <f>ROUND(I257*H257,2)</f>
        <v>0</v>
      </c>
      <c r="BL257" s="18" t="s">
        <v>415</v>
      </c>
      <c r="BM257" s="228" t="s">
        <v>1849</v>
      </c>
    </row>
    <row r="258" s="2" customFormat="1">
      <c r="A258" s="39"/>
      <c r="B258" s="40"/>
      <c r="C258" s="41"/>
      <c r="D258" s="230" t="s">
        <v>417</v>
      </c>
      <c r="E258" s="41"/>
      <c r="F258" s="231" t="s">
        <v>1850</v>
      </c>
      <c r="G258" s="41"/>
      <c r="H258" s="41"/>
      <c r="I258" s="156"/>
      <c r="J258" s="41"/>
      <c r="K258" s="41"/>
      <c r="L258" s="45"/>
      <c r="M258" s="232"/>
      <c r="N258" s="233"/>
      <c r="O258" s="92"/>
      <c r="P258" s="92"/>
      <c r="Q258" s="92"/>
      <c r="R258" s="92"/>
      <c r="S258" s="92"/>
      <c r="T258" s="93"/>
      <c r="U258" s="39"/>
      <c r="V258" s="39"/>
      <c r="W258" s="39"/>
      <c r="X258" s="39"/>
      <c r="Y258" s="39"/>
      <c r="Z258" s="39"/>
      <c r="AA258" s="39"/>
      <c r="AB258" s="39"/>
      <c r="AC258" s="39"/>
      <c r="AD258" s="39"/>
      <c r="AE258" s="39"/>
      <c r="AT258" s="18" t="s">
        <v>417</v>
      </c>
      <c r="AU258" s="18" t="s">
        <v>86</v>
      </c>
    </row>
    <row r="259" s="2" customFormat="1" ht="16.5" customHeight="1">
      <c r="A259" s="39"/>
      <c r="B259" s="40"/>
      <c r="C259" s="234" t="s">
        <v>502</v>
      </c>
      <c r="D259" s="234" t="s">
        <v>443</v>
      </c>
      <c r="E259" s="235" t="s">
        <v>1851</v>
      </c>
      <c r="F259" s="236" t="s">
        <v>1852</v>
      </c>
      <c r="G259" s="237" t="s">
        <v>897</v>
      </c>
      <c r="H259" s="238">
        <v>20.547999999999998</v>
      </c>
      <c r="I259" s="239"/>
      <c r="J259" s="240">
        <f>ROUND(I259*H259,2)</f>
        <v>0</v>
      </c>
      <c r="K259" s="236" t="s">
        <v>720</v>
      </c>
      <c r="L259" s="45"/>
      <c r="M259" s="241" t="s">
        <v>1</v>
      </c>
      <c r="N259" s="242" t="s">
        <v>41</v>
      </c>
      <c r="O259" s="92"/>
      <c r="P259" s="226">
        <f>O259*H259</f>
        <v>0</v>
      </c>
      <c r="Q259" s="226">
        <v>0</v>
      </c>
      <c r="R259" s="226">
        <f>Q259*H259</f>
        <v>0</v>
      </c>
      <c r="S259" s="226">
        <v>0</v>
      </c>
      <c r="T259" s="227">
        <f>S259*H259</f>
        <v>0</v>
      </c>
      <c r="U259" s="39"/>
      <c r="V259" s="39"/>
      <c r="W259" s="39"/>
      <c r="X259" s="39"/>
      <c r="Y259" s="39"/>
      <c r="Z259" s="39"/>
      <c r="AA259" s="39"/>
      <c r="AB259" s="39"/>
      <c r="AC259" s="39"/>
      <c r="AD259" s="39"/>
      <c r="AE259" s="39"/>
      <c r="AR259" s="228" t="s">
        <v>415</v>
      </c>
      <c r="AT259" s="228" t="s">
        <v>443</v>
      </c>
      <c r="AU259" s="228" t="s">
        <v>86</v>
      </c>
      <c r="AY259" s="18" t="s">
        <v>414</v>
      </c>
      <c r="BE259" s="229">
        <f>IF(N259="základní",J259,0)</f>
        <v>0</v>
      </c>
      <c r="BF259" s="229">
        <f>IF(N259="snížená",J259,0)</f>
        <v>0</v>
      </c>
      <c r="BG259" s="229">
        <f>IF(N259="zákl. přenesená",J259,0)</f>
        <v>0</v>
      </c>
      <c r="BH259" s="229">
        <f>IF(N259="sníž. přenesená",J259,0)</f>
        <v>0</v>
      </c>
      <c r="BI259" s="229">
        <f>IF(N259="nulová",J259,0)</f>
        <v>0</v>
      </c>
      <c r="BJ259" s="18" t="s">
        <v>84</v>
      </c>
      <c r="BK259" s="229">
        <f>ROUND(I259*H259,2)</f>
        <v>0</v>
      </c>
      <c r="BL259" s="18" t="s">
        <v>415</v>
      </c>
      <c r="BM259" s="228" t="s">
        <v>1853</v>
      </c>
    </row>
    <row r="260" s="2" customFormat="1">
      <c r="A260" s="39"/>
      <c r="B260" s="40"/>
      <c r="C260" s="41"/>
      <c r="D260" s="230" t="s">
        <v>417</v>
      </c>
      <c r="E260" s="41"/>
      <c r="F260" s="231" t="s">
        <v>1854</v>
      </c>
      <c r="G260" s="41"/>
      <c r="H260" s="41"/>
      <c r="I260" s="156"/>
      <c r="J260" s="41"/>
      <c r="K260" s="41"/>
      <c r="L260" s="45"/>
      <c r="M260" s="232"/>
      <c r="N260" s="233"/>
      <c r="O260" s="92"/>
      <c r="P260" s="92"/>
      <c r="Q260" s="92"/>
      <c r="R260" s="92"/>
      <c r="S260" s="92"/>
      <c r="T260" s="93"/>
      <c r="U260" s="39"/>
      <c r="V260" s="39"/>
      <c r="W260" s="39"/>
      <c r="X260" s="39"/>
      <c r="Y260" s="39"/>
      <c r="Z260" s="39"/>
      <c r="AA260" s="39"/>
      <c r="AB260" s="39"/>
      <c r="AC260" s="39"/>
      <c r="AD260" s="39"/>
      <c r="AE260" s="39"/>
      <c r="AT260" s="18" t="s">
        <v>417</v>
      </c>
      <c r="AU260" s="18" t="s">
        <v>86</v>
      </c>
    </row>
    <row r="261" s="15" customFormat="1">
      <c r="A261" s="15"/>
      <c r="B261" s="299"/>
      <c r="C261" s="300"/>
      <c r="D261" s="230" t="s">
        <v>758</v>
      </c>
      <c r="E261" s="301" t="s">
        <v>1</v>
      </c>
      <c r="F261" s="302" t="s">
        <v>1855</v>
      </c>
      <c r="G261" s="300"/>
      <c r="H261" s="301" t="s">
        <v>1</v>
      </c>
      <c r="I261" s="303"/>
      <c r="J261" s="300"/>
      <c r="K261" s="300"/>
      <c r="L261" s="304"/>
      <c r="M261" s="305"/>
      <c r="N261" s="306"/>
      <c r="O261" s="306"/>
      <c r="P261" s="306"/>
      <c r="Q261" s="306"/>
      <c r="R261" s="306"/>
      <c r="S261" s="306"/>
      <c r="T261" s="307"/>
      <c r="U261" s="15"/>
      <c r="V261" s="15"/>
      <c r="W261" s="15"/>
      <c r="X261" s="15"/>
      <c r="Y261" s="15"/>
      <c r="Z261" s="15"/>
      <c r="AA261" s="15"/>
      <c r="AB261" s="15"/>
      <c r="AC261" s="15"/>
      <c r="AD261" s="15"/>
      <c r="AE261" s="15"/>
      <c r="AT261" s="308" t="s">
        <v>758</v>
      </c>
      <c r="AU261" s="308" t="s">
        <v>86</v>
      </c>
      <c r="AV261" s="15" t="s">
        <v>84</v>
      </c>
      <c r="AW261" s="15" t="s">
        <v>33</v>
      </c>
      <c r="AX261" s="15" t="s">
        <v>76</v>
      </c>
      <c r="AY261" s="308" t="s">
        <v>414</v>
      </c>
    </row>
    <row r="262" s="13" customFormat="1">
      <c r="A262" s="13"/>
      <c r="B262" s="277"/>
      <c r="C262" s="278"/>
      <c r="D262" s="230" t="s">
        <v>758</v>
      </c>
      <c r="E262" s="279" t="s">
        <v>1</v>
      </c>
      <c r="F262" s="280" t="s">
        <v>1856</v>
      </c>
      <c r="G262" s="278"/>
      <c r="H262" s="281">
        <v>20.547999999999998</v>
      </c>
      <c r="I262" s="282"/>
      <c r="J262" s="278"/>
      <c r="K262" s="278"/>
      <c r="L262" s="283"/>
      <c r="M262" s="284"/>
      <c r="N262" s="285"/>
      <c r="O262" s="285"/>
      <c r="P262" s="285"/>
      <c r="Q262" s="285"/>
      <c r="R262" s="285"/>
      <c r="S262" s="285"/>
      <c r="T262" s="286"/>
      <c r="U262" s="13"/>
      <c r="V262" s="13"/>
      <c r="W262" s="13"/>
      <c r="X262" s="13"/>
      <c r="Y262" s="13"/>
      <c r="Z262" s="13"/>
      <c r="AA262" s="13"/>
      <c r="AB262" s="13"/>
      <c r="AC262" s="13"/>
      <c r="AD262" s="13"/>
      <c r="AE262" s="13"/>
      <c r="AT262" s="287" t="s">
        <v>758</v>
      </c>
      <c r="AU262" s="287" t="s">
        <v>86</v>
      </c>
      <c r="AV262" s="13" t="s">
        <v>86</v>
      </c>
      <c r="AW262" s="13" t="s">
        <v>33</v>
      </c>
      <c r="AX262" s="13" t="s">
        <v>84</v>
      </c>
      <c r="AY262" s="287" t="s">
        <v>414</v>
      </c>
    </row>
    <row r="263" s="2" customFormat="1" ht="21.75" customHeight="1">
      <c r="A263" s="39"/>
      <c r="B263" s="40"/>
      <c r="C263" s="234" t="s">
        <v>875</v>
      </c>
      <c r="D263" s="234" t="s">
        <v>443</v>
      </c>
      <c r="E263" s="235" t="s">
        <v>1857</v>
      </c>
      <c r="F263" s="236" t="s">
        <v>1858</v>
      </c>
      <c r="G263" s="237" t="s">
        <v>897</v>
      </c>
      <c r="H263" s="238">
        <v>1.8680000000000001</v>
      </c>
      <c r="I263" s="239"/>
      <c r="J263" s="240">
        <f>ROUND(I263*H263,2)</f>
        <v>0</v>
      </c>
      <c r="K263" s="236" t="s">
        <v>720</v>
      </c>
      <c r="L263" s="45"/>
      <c r="M263" s="241" t="s">
        <v>1</v>
      </c>
      <c r="N263" s="242" t="s">
        <v>41</v>
      </c>
      <c r="O263" s="92"/>
      <c r="P263" s="226">
        <f>O263*H263</f>
        <v>0</v>
      </c>
      <c r="Q263" s="226">
        <v>0</v>
      </c>
      <c r="R263" s="226">
        <f>Q263*H263</f>
        <v>0</v>
      </c>
      <c r="S263" s="226">
        <v>0</v>
      </c>
      <c r="T263" s="227">
        <f>S263*H263</f>
        <v>0</v>
      </c>
      <c r="U263" s="39"/>
      <c r="V263" s="39"/>
      <c r="W263" s="39"/>
      <c r="X263" s="39"/>
      <c r="Y263" s="39"/>
      <c r="Z263" s="39"/>
      <c r="AA263" s="39"/>
      <c r="AB263" s="39"/>
      <c r="AC263" s="39"/>
      <c r="AD263" s="39"/>
      <c r="AE263" s="39"/>
      <c r="AR263" s="228" t="s">
        <v>415</v>
      </c>
      <c r="AT263" s="228" t="s">
        <v>443</v>
      </c>
      <c r="AU263" s="228" t="s">
        <v>86</v>
      </c>
      <c r="AY263" s="18" t="s">
        <v>414</v>
      </c>
      <c r="BE263" s="229">
        <f>IF(N263="základní",J263,0)</f>
        <v>0</v>
      </c>
      <c r="BF263" s="229">
        <f>IF(N263="snížená",J263,0)</f>
        <v>0</v>
      </c>
      <c r="BG263" s="229">
        <f>IF(N263="zákl. přenesená",J263,0)</f>
        <v>0</v>
      </c>
      <c r="BH263" s="229">
        <f>IF(N263="sníž. přenesená",J263,0)</f>
        <v>0</v>
      </c>
      <c r="BI263" s="229">
        <f>IF(N263="nulová",J263,0)</f>
        <v>0</v>
      </c>
      <c r="BJ263" s="18" t="s">
        <v>84</v>
      </c>
      <c r="BK263" s="229">
        <f>ROUND(I263*H263,2)</f>
        <v>0</v>
      </c>
      <c r="BL263" s="18" t="s">
        <v>415</v>
      </c>
      <c r="BM263" s="228" t="s">
        <v>1859</v>
      </c>
    </row>
    <row r="264" s="2" customFormat="1">
      <c r="A264" s="39"/>
      <c r="B264" s="40"/>
      <c r="C264" s="41"/>
      <c r="D264" s="230" t="s">
        <v>417</v>
      </c>
      <c r="E264" s="41"/>
      <c r="F264" s="231" t="s">
        <v>1860</v>
      </c>
      <c r="G264" s="41"/>
      <c r="H264" s="41"/>
      <c r="I264" s="156"/>
      <c r="J264" s="41"/>
      <c r="K264" s="41"/>
      <c r="L264" s="45"/>
      <c r="M264" s="232"/>
      <c r="N264" s="233"/>
      <c r="O264" s="92"/>
      <c r="P264" s="92"/>
      <c r="Q264" s="92"/>
      <c r="R264" s="92"/>
      <c r="S264" s="92"/>
      <c r="T264" s="93"/>
      <c r="U264" s="39"/>
      <c r="V264" s="39"/>
      <c r="W264" s="39"/>
      <c r="X264" s="39"/>
      <c r="Y264" s="39"/>
      <c r="Z264" s="39"/>
      <c r="AA264" s="39"/>
      <c r="AB264" s="39"/>
      <c r="AC264" s="39"/>
      <c r="AD264" s="39"/>
      <c r="AE264" s="39"/>
      <c r="AT264" s="18" t="s">
        <v>417</v>
      </c>
      <c r="AU264" s="18" t="s">
        <v>86</v>
      </c>
    </row>
    <row r="265" s="2" customFormat="1" ht="21.75" customHeight="1">
      <c r="A265" s="39"/>
      <c r="B265" s="40"/>
      <c r="C265" s="234" t="s">
        <v>880</v>
      </c>
      <c r="D265" s="234" t="s">
        <v>443</v>
      </c>
      <c r="E265" s="235" t="s">
        <v>1861</v>
      </c>
      <c r="F265" s="236" t="s">
        <v>1862</v>
      </c>
      <c r="G265" s="237" t="s">
        <v>897</v>
      </c>
      <c r="H265" s="238">
        <v>1.8680000000000001</v>
      </c>
      <c r="I265" s="239"/>
      <c r="J265" s="240">
        <f>ROUND(I265*H265,2)</f>
        <v>0</v>
      </c>
      <c r="K265" s="236" t="s">
        <v>720</v>
      </c>
      <c r="L265" s="45"/>
      <c r="M265" s="241" t="s">
        <v>1</v>
      </c>
      <c r="N265" s="242" t="s">
        <v>41</v>
      </c>
      <c r="O265" s="92"/>
      <c r="P265" s="226">
        <f>O265*H265</f>
        <v>0</v>
      </c>
      <c r="Q265" s="226">
        <v>0</v>
      </c>
      <c r="R265" s="226">
        <f>Q265*H265</f>
        <v>0</v>
      </c>
      <c r="S265" s="226">
        <v>0</v>
      </c>
      <c r="T265" s="227">
        <f>S265*H265</f>
        <v>0</v>
      </c>
      <c r="U265" s="39"/>
      <c r="V265" s="39"/>
      <c r="W265" s="39"/>
      <c r="X265" s="39"/>
      <c r="Y265" s="39"/>
      <c r="Z265" s="39"/>
      <c r="AA265" s="39"/>
      <c r="AB265" s="39"/>
      <c r="AC265" s="39"/>
      <c r="AD265" s="39"/>
      <c r="AE265" s="39"/>
      <c r="AR265" s="228" t="s">
        <v>415</v>
      </c>
      <c r="AT265" s="228" t="s">
        <v>443</v>
      </c>
      <c r="AU265" s="228" t="s">
        <v>86</v>
      </c>
      <c r="AY265" s="18" t="s">
        <v>414</v>
      </c>
      <c r="BE265" s="229">
        <f>IF(N265="základní",J265,0)</f>
        <v>0</v>
      </c>
      <c r="BF265" s="229">
        <f>IF(N265="snížená",J265,0)</f>
        <v>0</v>
      </c>
      <c r="BG265" s="229">
        <f>IF(N265="zákl. přenesená",J265,0)</f>
        <v>0</v>
      </c>
      <c r="BH265" s="229">
        <f>IF(N265="sníž. přenesená",J265,0)</f>
        <v>0</v>
      </c>
      <c r="BI265" s="229">
        <f>IF(N265="nulová",J265,0)</f>
        <v>0</v>
      </c>
      <c r="BJ265" s="18" t="s">
        <v>84</v>
      </c>
      <c r="BK265" s="229">
        <f>ROUND(I265*H265,2)</f>
        <v>0</v>
      </c>
      <c r="BL265" s="18" t="s">
        <v>415</v>
      </c>
      <c r="BM265" s="228" t="s">
        <v>1863</v>
      </c>
    </row>
    <row r="266" s="2" customFormat="1">
      <c r="A266" s="39"/>
      <c r="B266" s="40"/>
      <c r="C266" s="41"/>
      <c r="D266" s="230" t="s">
        <v>417</v>
      </c>
      <c r="E266" s="41"/>
      <c r="F266" s="231" t="s">
        <v>1864</v>
      </c>
      <c r="G266" s="41"/>
      <c r="H266" s="41"/>
      <c r="I266" s="156"/>
      <c r="J266" s="41"/>
      <c r="K266" s="41"/>
      <c r="L266" s="45"/>
      <c r="M266" s="232"/>
      <c r="N266" s="233"/>
      <c r="O266" s="92"/>
      <c r="P266" s="92"/>
      <c r="Q266" s="92"/>
      <c r="R266" s="92"/>
      <c r="S266" s="92"/>
      <c r="T266" s="93"/>
      <c r="U266" s="39"/>
      <c r="V266" s="39"/>
      <c r="W266" s="39"/>
      <c r="X266" s="39"/>
      <c r="Y266" s="39"/>
      <c r="Z266" s="39"/>
      <c r="AA266" s="39"/>
      <c r="AB266" s="39"/>
      <c r="AC266" s="39"/>
      <c r="AD266" s="39"/>
      <c r="AE266" s="39"/>
      <c r="AT266" s="18" t="s">
        <v>417</v>
      </c>
      <c r="AU266" s="18" t="s">
        <v>86</v>
      </c>
    </row>
    <row r="267" s="13" customFormat="1">
      <c r="A267" s="13"/>
      <c r="B267" s="277"/>
      <c r="C267" s="278"/>
      <c r="D267" s="230" t="s">
        <v>758</v>
      </c>
      <c r="E267" s="279" t="s">
        <v>1</v>
      </c>
      <c r="F267" s="280" t="s">
        <v>1865</v>
      </c>
      <c r="G267" s="278"/>
      <c r="H267" s="281">
        <v>0.86799999999999999</v>
      </c>
      <c r="I267" s="282"/>
      <c r="J267" s="278"/>
      <c r="K267" s="278"/>
      <c r="L267" s="283"/>
      <c r="M267" s="284"/>
      <c r="N267" s="285"/>
      <c r="O267" s="285"/>
      <c r="P267" s="285"/>
      <c r="Q267" s="285"/>
      <c r="R267" s="285"/>
      <c r="S267" s="285"/>
      <c r="T267" s="286"/>
      <c r="U267" s="13"/>
      <c r="V267" s="13"/>
      <c r="W267" s="13"/>
      <c r="X267" s="13"/>
      <c r="Y267" s="13"/>
      <c r="Z267" s="13"/>
      <c r="AA267" s="13"/>
      <c r="AB267" s="13"/>
      <c r="AC267" s="13"/>
      <c r="AD267" s="13"/>
      <c r="AE267" s="13"/>
      <c r="AT267" s="287" t="s">
        <v>758</v>
      </c>
      <c r="AU267" s="287" t="s">
        <v>86</v>
      </c>
      <c r="AV267" s="13" t="s">
        <v>86</v>
      </c>
      <c r="AW267" s="13" t="s">
        <v>33</v>
      </c>
      <c r="AX267" s="13" t="s">
        <v>76</v>
      </c>
      <c r="AY267" s="287" t="s">
        <v>414</v>
      </c>
    </row>
    <row r="268" s="13" customFormat="1">
      <c r="A268" s="13"/>
      <c r="B268" s="277"/>
      <c r="C268" s="278"/>
      <c r="D268" s="230" t="s">
        <v>758</v>
      </c>
      <c r="E268" s="279" t="s">
        <v>1</v>
      </c>
      <c r="F268" s="280" t="s">
        <v>1866</v>
      </c>
      <c r="G268" s="278"/>
      <c r="H268" s="281">
        <v>1</v>
      </c>
      <c r="I268" s="282"/>
      <c r="J268" s="278"/>
      <c r="K268" s="278"/>
      <c r="L268" s="283"/>
      <c r="M268" s="284"/>
      <c r="N268" s="285"/>
      <c r="O268" s="285"/>
      <c r="P268" s="285"/>
      <c r="Q268" s="285"/>
      <c r="R268" s="285"/>
      <c r="S268" s="285"/>
      <c r="T268" s="286"/>
      <c r="U268" s="13"/>
      <c r="V268" s="13"/>
      <c r="W268" s="13"/>
      <c r="X268" s="13"/>
      <c r="Y268" s="13"/>
      <c r="Z268" s="13"/>
      <c r="AA268" s="13"/>
      <c r="AB268" s="13"/>
      <c r="AC268" s="13"/>
      <c r="AD268" s="13"/>
      <c r="AE268" s="13"/>
      <c r="AT268" s="287" t="s">
        <v>758</v>
      </c>
      <c r="AU268" s="287" t="s">
        <v>86</v>
      </c>
      <c r="AV268" s="13" t="s">
        <v>86</v>
      </c>
      <c r="AW268" s="13" t="s">
        <v>33</v>
      </c>
      <c r="AX268" s="13" t="s">
        <v>76</v>
      </c>
      <c r="AY268" s="287" t="s">
        <v>414</v>
      </c>
    </row>
    <row r="269" s="14" customFormat="1">
      <c r="A269" s="14"/>
      <c r="B269" s="288"/>
      <c r="C269" s="289"/>
      <c r="D269" s="230" t="s">
        <v>758</v>
      </c>
      <c r="E269" s="290" t="s">
        <v>1</v>
      </c>
      <c r="F269" s="291" t="s">
        <v>760</v>
      </c>
      <c r="G269" s="289"/>
      <c r="H269" s="292">
        <v>1.8679999999999999</v>
      </c>
      <c r="I269" s="293"/>
      <c r="J269" s="289"/>
      <c r="K269" s="289"/>
      <c r="L269" s="294"/>
      <c r="M269" s="295"/>
      <c r="N269" s="296"/>
      <c r="O269" s="296"/>
      <c r="P269" s="296"/>
      <c r="Q269" s="296"/>
      <c r="R269" s="296"/>
      <c r="S269" s="296"/>
      <c r="T269" s="297"/>
      <c r="U269" s="14"/>
      <c r="V269" s="14"/>
      <c r="W269" s="14"/>
      <c r="X269" s="14"/>
      <c r="Y269" s="14"/>
      <c r="Z269" s="14"/>
      <c r="AA269" s="14"/>
      <c r="AB269" s="14"/>
      <c r="AC269" s="14"/>
      <c r="AD269" s="14"/>
      <c r="AE269" s="14"/>
      <c r="AT269" s="298" t="s">
        <v>758</v>
      </c>
      <c r="AU269" s="298" t="s">
        <v>86</v>
      </c>
      <c r="AV269" s="14" t="s">
        <v>415</v>
      </c>
      <c r="AW269" s="14" t="s">
        <v>33</v>
      </c>
      <c r="AX269" s="14" t="s">
        <v>84</v>
      </c>
      <c r="AY269" s="298" t="s">
        <v>414</v>
      </c>
    </row>
    <row r="270" s="11" customFormat="1" ht="22.8" customHeight="1">
      <c r="A270" s="11"/>
      <c r="B270" s="254"/>
      <c r="C270" s="255"/>
      <c r="D270" s="256" t="s">
        <v>75</v>
      </c>
      <c r="E270" s="275" t="s">
        <v>912</v>
      </c>
      <c r="F270" s="275" t="s">
        <v>913</v>
      </c>
      <c r="G270" s="255"/>
      <c r="H270" s="255"/>
      <c r="I270" s="258"/>
      <c r="J270" s="276">
        <f>BK270</f>
        <v>0</v>
      </c>
      <c r="K270" s="255"/>
      <c r="L270" s="260"/>
      <c r="M270" s="261"/>
      <c r="N270" s="262"/>
      <c r="O270" s="262"/>
      <c r="P270" s="263">
        <f>SUM(P271:P272)</f>
        <v>0</v>
      </c>
      <c r="Q270" s="262"/>
      <c r="R270" s="263">
        <f>SUM(R271:R272)</f>
        <v>0</v>
      </c>
      <c r="S270" s="262"/>
      <c r="T270" s="264">
        <f>SUM(T271:T272)</f>
        <v>0</v>
      </c>
      <c r="U270" s="11"/>
      <c r="V270" s="11"/>
      <c r="W270" s="11"/>
      <c r="X270" s="11"/>
      <c r="Y270" s="11"/>
      <c r="Z270" s="11"/>
      <c r="AA270" s="11"/>
      <c r="AB270" s="11"/>
      <c r="AC270" s="11"/>
      <c r="AD270" s="11"/>
      <c r="AE270" s="11"/>
      <c r="AR270" s="265" t="s">
        <v>84</v>
      </c>
      <c r="AT270" s="266" t="s">
        <v>75</v>
      </c>
      <c r="AU270" s="266" t="s">
        <v>84</v>
      </c>
      <c r="AY270" s="265" t="s">
        <v>414</v>
      </c>
      <c r="BK270" s="267">
        <f>SUM(BK271:BK272)</f>
        <v>0</v>
      </c>
    </row>
    <row r="271" s="2" customFormat="1" ht="21.75" customHeight="1">
      <c r="A271" s="39"/>
      <c r="B271" s="40"/>
      <c r="C271" s="234" t="s">
        <v>884</v>
      </c>
      <c r="D271" s="234" t="s">
        <v>443</v>
      </c>
      <c r="E271" s="235" t="s">
        <v>1867</v>
      </c>
      <c r="F271" s="236" t="s">
        <v>1868</v>
      </c>
      <c r="G271" s="237" t="s">
        <v>897</v>
      </c>
      <c r="H271" s="238">
        <v>1.0189999999999999</v>
      </c>
      <c r="I271" s="239"/>
      <c r="J271" s="240">
        <f>ROUND(I271*H271,2)</f>
        <v>0</v>
      </c>
      <c r="K271" s="236" t="s">
        <v>720</v>
      </c>
      <c r="L271" s="45"/>
      <c r="M271" s="241" t="s">
        <v>1</v>
      </c>
      <c r="N271" s="242" t="s">
        <v>41</v>
      </c>
      <c r="O271" s="92"/>
      <c r="P271" s="226">
        <f>O271*H271</f>
        <v>0</v>
      </c>
      <c r="Q271" s="226">
        <v>0</v>
      </c>
      <c r="R271" s="226">
        <f>Q271*H271</f>
        <v>0</v>
      </c>
      <c r="S271" s="226">
        <v>0</v>
      </c>
      <c r="T271" s="227">
        <f>S271*H271</f>
        <v>0</v>
      </c>
      <c r="U271" s="39"/>
      <c r="V271" s="39"/>
      <c r="W271" s="39"/>
      <c r="X271" s="39"/>
      <c r="Y271" s="39"/>
      <c r="Z271" s="39"/>
      <c r="AA271" s="39"/>
      <c r="AB271" s="39"/>
      <c r="AC271" s="39"/>
      <c r="AD271" s="39"/>
      <c r="AE271" s="39"/>
      <c r="AR271" s="228" t="s">
        <v>415</v>
      </c>
      <c r="AT271" s="228" t="s">
        <v>443</v>
      </c>
      <c r="AU271" s="228" t="s">
        <v>86</v>
      </c>
      <c r="AY271" s="18" t="s">
        <v>414</v>
      </c>
      <c r="BE271" s="229">
        <f>IF(N271="základní",J271,0)</f>
        <v>0</v>
      </c>
      <c r="BF271" s="229">
        <f>IF(N271="snížená",J271,0)</f>
        <v>0</v>
      </c>
      <c r="BG271" s="229">
        <f>IF(N271="zákl. přenesená",J271,0)</f>
        <v>0</v>
      </c>
      <c r="BH271" s="229">
        <f>IF(N271="sníž. přenesená",J271,0)</f>
        <v>0</v>
      </c>
      <c r="BI271" s="229">
        <f>IF(N271="nulová",J271,0)</f>
        <v>0</v>
      </c>
      <c r="BJ271" s="18" t="s">
        <v>84</v>
      </c>
      <c r="BK271" s="229">
        <f>ROUND(I271*H271,2)</f>
        <v>0</v>
      </c>
      <c r="BL271" s="18" t="s">
        <v>415</v>
      </c>
      <c r="BM271" s="228" t="s">
        <v>1869</v>
      </c>
    </row>
    <row r="272" s="2" customFormat="1">
      <c r="A272" s="39"/>
      <c r="B272" s="40"/>
      <c r="C272" s="41"/>
      <c r="D272" s="230" t="s">
        <v>417</v>
      </c>
      <c r="E272" s="41"/>
      <c r="F272" s="231" t="s">
        <v>1870</v>
      </c>
      <c r="G272" s="41"/>
      <c r="H272" s="41"/>
      <c r="I272" s="156"/>
      <c r="J272" s="41"/>
      <c r="K272" s="41"/>
      <c r="L272" s="45"/>
      <c r="M272" s="232"/>
      <c r="N272" s="233"/>
      <c r="O272" s="92"/>
      <c r="P272" s="92"/>
      <c r="Q272" s="92"/>
      <c r="R272" s="92"/>
      <c r="S272" s="92"/>
      <c r="T272" s="93"/>
      <c r="U272" s="39"/>
      <c r="V272" s="39"/>
      <c r="W272" s="39"/>
      <c r="X272" s="39"/>
      <c r="Y272" s="39"/>
      <c r="Z272" s="39"/>
      <c r="AA272" s="39"/>
      <c r="AB272" s="39"/>
      <c r="AC272" s="39"/>
      <c r="AD272" s="39"/>
      <c r="AE272" s="39"/>
      <c r="AT272" s="18" t="s">
        <v>417</v>
      </c>
      <c r="AU272" s="18" t="s">
        <v>86</v>
      </c>
    </row>
    <row r="273" s="11" customFormat="1" ht="25.92" customHeight="1">
      <c r="A273" s="11"/>
      <c r="B273" s="254"/>
      <c r="C273" s="255"/>
      <c r="D273" s="256" t="s">
        <v>75</v>
      </c>
      <c r="E273" s="257" t="s">
        <v>918</v>
      </c>
      <c r="F273" s="257" t="s">
        <v>919</v>
      </c>
      <c r="G273" s="255"/>
      <c r="H273" s="255"/>
      <c r="I273" s="258"/>
      <c r="J273" s="259">
        <f>BK273</f>
        <v>0</v>
      </c>
      <c r="K273" s="255"/>
      <c r="L273" s="260"/>
      <c r="M273" s="261"/>
      <c r="N273" s="262"/>
      <c r="O273" s="262"/>
      <c r="P273" s="263">
        <f>P274+P289</f>
        <v>0</v>
      </c>
      <c r="Q273" s="262"/>
      <c r="R273" s="263">
        <f>R274+R289</f>
        <v>0.058616879999999996</v>
      </c>
      <c r="S273" s="262"/>
      <c r="T273" s="264">
        <f>T274+T289</f>
        <v>0</v>
      </c>
      <c r="U273" s="11"/>
      <c r="V273" s="11"/>
      <c r="W273" s="11"/>
      <c r="X273" s="11"/>
      <c r="Y273" s="11"/>
      <c r="Z273" s="11"/>
      <c r="AA273" s="11"/>
      <c r="AB273" s="11"/>
      <c r="AC273" s="11"/>
      <c r="AD273" s="11"/>
      <c r="AE273" s="11"/>
      <c r="AR273" s="265" t="s">
        <v>86</v>
      </c>
      <c r="AT273" s="266" t="s">
        <v>75</v>
      </c>
      <c r="AU273" s="266" t="s">
        <v>76</v>
      </c>
      <c r="AY273" s="265" t="s">
        <v>414</v>
      </c>
      <c r="BK273" s="267">
        <f>BK274+BK289</f>
        <v>0</v>
      </c>
    </row>
    <row r="274" s="11" customFormat="1" ht="22.8" customHeight="1">
      <c r="A274" s="11"/>
      <c r="B274" s="254"/>
      <c r="C274" s="255"/>
      <c r="D274" s="256" t="s">
        <v>75</v>
      </c>
      <c r="E274" s="275" t="s">
        <v>1049</v>
      </c>
      <c r="F274" s="275" t="s">
        <v>1050</v>
      </c>
      <c r="G274" s="255"/>
      <c r="H274" s="255"/>
      <c r="I274" s="258"/>
      <c r="J274" s="276">
        <f>BK274</f>
        <v>0</v>
      </c>
      <c r="K274" s="255"/>
      <c r="L274" s="260"/>
      <c r="M274" s="261"/>
      <c r="N274" s="262"/>
      <c r="O274" s="262"/>
      <c r="P274" s="263">
        <f>SUM(P275:P288)</f>
        <v>0</v>
      </c>
      <c r="Q274" s="262"/>
      <c r="R274" s="263">
        <f>SUM(R275:R288)</f>
        <v>0.058616879999999996</v>
      </c>
      <c r="S274" s="262"/>
      <c r="T274" s="264">
        <f>SUM(T275:T288)</f>
        <v>0</v>
      </c>
      <c r="U274" s="11"/>
      <c r="V274" s="11"/>
      <c r="W274" s="11"/>
      <c r="X274" s="11"/>
      <c r="Y274" s="11"/>
      <c r="Z274" s="11"/>
      <c r="AA274" s="11"/>
      <c r="AB274" s="11"/>
      <c r="AC274" s="11"/>
      <c r="AD274" s="11"/>
      <c r="AE274" s="11"/>
      <c r="AR274" s="265" t="s">
        <v>86</v>
      </c>
      <c r="AT274" s="266" t="s">
        <v>75</v>
      </c>
      <c r="AU274" s="266" t="s">
        <v>84</v>
      </c>
      <c r="AY274" s="265" t="s">
        <v>414</v>
      </c>
      <c r="BK274" s="267">
        <f>SUM(BK275:BK288)</f>
        <v>0</v>
      </c>
    </row>
    <row r="275" s="2" customFormat="1" ht="21.75" customHeight="1">
      <c r="A275" s="39"/>
      <c r="B275" s="40"/>
      <c r="C275" s="234" t="s">
        <v>888</v>
      </c>
      <c r="D275" s="234" t="s">
        <v>443</v>
      </c>
      <c r="E275" s="235" t="s">
        <v>1871</v>
      </c>
      <c r="F275" s="236" t="s">
        <v>1872</v>
      </c>
      <c r="G275" s="237" t="s">
        <v>632</v>
      </c>
      <c r="H275" s="238">
        <v>279.12799999999999</v>
      </c>
      <c r="I275" s="239"/>
      <c r="J275" s="240">
        <f>ROUND(I275*H275,2)</f>
        <v>0</v>
      </c>
      <c r="K275" s="236" t="s">
        <v>720</v>
      </c>
      <c r="L275" s="45"/>
      <c r="M275" s="241" t="s">
        <v>1</v>
      </c>
      <c r="N275" s="242" t="s">
        <v>41</v>
      </c>
      <c r="O275" s="92"/>
      <c r="P275" s="226">
        <f>O275*H275</f>
        <v>0</v>
      </c>
      <c r="Q275" s="226">
        <v>0.00021000000000000001</v>
      </c>
      <c r="R275" s="226">
        <f>Q275*H275</f>
        <v>0.058616879999999996</v>
      </c>
      <c r="S275" s="226">
        <v>0</v>
      </c>
      <c r="T275" s="227">
        <f>S275*H275</f>
        <v>0</v>
      </c>
      <c r="U275" s="39"/>
      <c r="V275" s="39"/>
      <c r="W275" s="39"/>
      <c r="X275" s="39"/>
      <c r="Y275" s="39"/>
      <c r="Z275" s="39"/>
      <c r="AA275" s="39"/>
      <c r="AB275" s="39"/>
      <c r="AC275" s="39"/>
      <c r="AD275" s="39"/>
      <c r="AE275" s="39"/>
      <c r="AR275" s="228" t="s">
        <v>470</v>
      </c>
      <c r="AT275" s="228" t="s">
        <v>443</v>
      </c>
      <c r="AU275" s="228" t="s">
        <v>86</v>
      </c>
      <c r="AY275" s="18" t="s">
        <v>414</v>
      </c>
      <c r="BE275" s="229">
        <f>IF(N275="základní",J275,0)</f>
        <v>0</v>
      </c>
      <c r="BF275" s="229">
        <f>IF(N275="snížená",J275,0)</f>
        <v>0</v>
      </c>
      <c r="BG275" s="229">
        <f>IF(N275="zákl. přenesená",J275,0)</f>
        <v>0</v>
      </c>
      <c r="BH275" s="229">
        <f>IF(N275="sníž. přenesená",J275,0)</f>
        <v>0</v>
      </c>
      <c r="BI275" s="229">
        <f>IF(N275="nulová",J275,0)</f>
        <v>0</v>
      </c>
      <c r="BJ275" s="18" t="s">
        <v>84</v>
      </c>
      <c r="BK275" s="229">
        <f>ROUND(I275*H275,2)</f>
        <v>0</v>
      </c>
      <c r="BL275" s="18" t="s">
        <v>470</v>
      </c>
      <c r="BM275" s="228" t="s">
        <v>1873</v>
      </c>
    </row>
    <row r="276" s="2" customFormat="1">
      <c r="A276" s="39"/>
      <c r="B276" s="40"/>
      <c r="C276" s="41"/>
      <c r="D276" s="230" t="s">
        <v>417</v>
      </c>
      <c r="E276" s="41"/>
      <c r="F276" s="231" t="s">
        <v>1874</v>
      </c>
      <c r="G276" s="41"/>
      <c r="H276" s="41"/>
      <c r="I276" s="156"/>
      <c r="J276" s="41"/>
      <c r="K276" s="41"/>
      <c r="L276" s="45"/>
      <c r="M276" s="232"/>
      <c r="N276" s="233"/>
      <c r="O276" s="92"/>
      <c r="P276" s="92"/>
      <c r="Q276" s="92"/>
      <c r="R276" s="92"/>
      <c r="S276" s="92"/>
      <c r="T276" s="93"/>
      <c r="U276" s="39"/>
      <c r="V276" s="39"/>
      <c r="W276" s="39"/>
      <c r="X276" s="39"/>
      <c r="Y276" s="39"/>
      <c r="Z276" s="39"/>
      <c r="AA276" s="39"/>
      <c r="AB276" s="39"/>
      <c r="AC276" s="39"/>
      <c r="AD276" s="39"/>
      <c r="AE276" s="39"/>
      <c r="AT276" s="18" t="s">
        <v>417</v>
      </c>
      <c r="AU276" s="18" t="s">
        <v>86</v>
      </c>
    </row>
    <row r="277" s="2" customFormat="1">
      <c r="A277" s="39"/>
      <c r="B277" s="40"/>
      <c r="C277" s="41"/>
      <c r="D277" s="230" t="s">
        <v>722</v>
      </c>
      <c r="E277" s="41"/>
      <c r="F277" s="268" t="s">
        <v>1875</v>
      </c>
      <c r="G277" s="41"/>
      <c r="H277" s="41"/>
      <c r="I277" s="156"/>
      <c r="J277" s="41"/>
      <c r="K277" s="41"/>
      <c r="L277" s="45"/>
      <c r="M277" s="232"/>
      <c r="N277" s="233"/>
      <c r="O277" s="92"/>
      <c r="P277" s="92"/>
      <c r="Q277" s="92"/>
      <c r="R277" s="92"/>
      <c r="S277" s="92"/>
      <c r="T277" s="93"/>
      <c r="U277" s="39"/>
      <c r="V277" s="39"/>
      <c r="W277" s="39"/>
      <c r="X277" s="39"/>
      <c r="Y277" s="39"/>
      <c r="Z277" s="39"/>
      <c r="AA277" s="39"/>
      <c r="AB277" s="39"/>
      <c r="AC277" s="39"/>
      <c r="AD277" s="39"/>
      <c r="AE277" s="39"/>
      <c r="AT277" s="18" t="s">
        <v>722</v>
      </c>
      <c r="AU277" s="18" t="s">
        <v>86</v>
      </c>
    </row>
    <row r="278" s="15" customFormat="1">
      <c r="A278" s="15"/>
      <c r="B278" s="299"/>
      <c r="C278" s="300"/>
      <c r="D278" s="230" t="s">
        <v>758</v>
      </c>
      <c r="E278" s="301" t="s">
        <v>1</v>
      </c>
      <c r="F278" s="302" t="s">
        <v>1813</v>
      </c>
      <c r="G278" s="300"/>
      <c r="H278" s="301" t="s">
        <v>1</v>
      </c>
      <c r="I278" s="303"/>
      <c r="J278" s="300"/>
      <c r="K278" s="300"/>
      <c r="L278" s="304"/>
      <c r="M278" s="305"/>
      <c r="N278" s="306"/>
      <c r="O278" s="306"/>
      <c r="P278" s="306"/>
      <c r="Q278" s="306"/>
      <c r="R278" s="306"/>
      <c r="S278" s="306"/>
      <c r="T278" s="307"/>
      <c r="U278" s="15"/>
      <c r="V278" s="15"/>
      <c r="W278" s="15"/>
      <c r="X278" s="15"/>
      <c r="Y278" s="15"/>
      <c r="Z278" s="15"/>
      <c r="AA278" s="15"/>
      <c r="AB278" s="15"/>
      <c r="AC278" s="15"/>
      <c r="AD278" s="15"/>
      <c r="AE278" s="15"/>
      <c r="AT278" s="308" t="s">
        <v>758</v>
      </c>
      <c r="AU278" s="308" t="s">
        <v>86</v>
      </c>
      <c r="AV278" s="15" t="s">
        <v>84</v>
      </c>
      <c r="AW278" s="15" t="s">
        <v>33</v>
      </c>
      <c r="AX278" s="15" t="s">
        <v>76</v>
      </c>
      <c r="AY278" s="308" t="s">
        <v>414</v>
      </c>
    </row>
    <row r="279" s="15" customFormat="1">
      <c r="A279" s="15"/>
      <c r="B279" s="299"/>
      <c r="C279" s="300"/>
      <c r="D279" s="230" t="s">
        <v>758</v>
      </c>
      <c r="E279" s="301" t="s">
        <v>1</v>
      </c>
      <c r="F279" s="302" t="s">
        <v>1814</v>
      </c>
      <c r="G279" s="300"/>
      <c r="H279" s="301" t="s">
        <v>1</v>
      </c>
      <c r="I279" s="303"/>
      <c r="J279" s="300"/>
      <c r="K279" s="300"/>
      <c r="L279" s="304"/>
      <c r="M279" s="305"/>
      <c r="N279" s="306"/>
      <c r="O279" s="306"/>
      <c r="P279" s="306"/>
      <c r="Q279" s="306"/>
      <c r="R279" s="306"/>
      <c r="S279" s="306"/>
      <c r="T279" s="307"/>
      <c r="U279" s="15"/>
      <c r="V279" s="15"/>
      <c r="W279" s="15"/>
      <c r="X279" s="15"/>
      <c r="Y279" s="15"/>
      <c r="Z279" s="15"/>
      <c r="AA279" s="15"/>
      <c r="AB279" s="15"/>
      <c r="AC279" s="15"/>
      <c r="AD279" s="15"/>
      <c r="AE279" s="15"/>
      <c r="AT279" s="308" t="s">
        <v>758</v>
      </c>
      <c r="AU279" s="308" t="s">
        <v>86</v>
      </c>
      <c r="AV279" s="15" t="s">
        <v>84</v>
      </c>
      <c r="AW279" s="15" t="s">
        <v>33</v>
      </c>
      <c r="AX279" s="15" t="s">
        <v>76</v>
      </c>
      <c r="AY279" s="308" t="s">
        <v>414</v>
      </c>
    </row>
    <row r="280" s="13" customFormat="1">
      <c r="A280" s="13"/>
      <c r="B280" s="277"/>
      <c r="C280" s="278"/>
      <c r="D280" s="230" t="s">
        <v>758</v>
      </c>
      <c r="E280" s="279" t="s">
        <v>1</v>
      </c>
      <c r="F280" s="280" t="s">
        <v>1815</v>
      </c>
      <c r="G280" s="278"/>
      <c r="H280" s="281">
        <v>64</v>
      </c>
      <c r="I280" s="282"/>
      <c r="J280" s="278"/>
      <c r="K280" s="278"/>
      <c r="L280" s="283"/>
      <c r="M280" s="284"/>
      <c r="N280" s="285"/>
      <c r="O280" s="285"/>
      <c r="P280" s="285"/>
      <c r="Q280" s="285"/>
      <c r="R280" s="285"/>
      <c r="S280" s="285"/>
      <c r="T280" s="286"/>
      <c r="U280" s="13"/>
      <c r="V280" s="13"/>
      <c r="W280" s="13"/>
      <c r="X280" s="13"/>
      <c r="Y280" s="13"/>
      <c r="Z280" s="13"/>
      <c r="AA280" s="13"/>
      <c r="AB280" s="13"/>
      <c r="AC280" s="13"/>
      <c r="AD280" s="13"/>
      <c r="AE280" s="13"/>
      <c r="AT280" s="287" t="s">
        <v>758</v>
      </c>
      <c r="AU280" s="287" t="s">
        <v>86</v>
      </c>
      <c r="AV280" s="13" t="s">
        <v>86</v>
      </c>
      <c r="AW280" s="13" t="s">
        <v>33</v>
      </c>
      <c r="AX280" s="13" t="s">
        <v>76</v>
      </c>
      <c r="AY280" s="287" t="s">
        <v>414</v>
      </c>
    </row>
    <row r="281" s="15" customFormat="1">
      <c r="A281" s="15"/>
      <c r="B281" s="299"/>
      <c r="C281" s="300"/>
      <c r="D281" s="230" t="s">
        <v>758</v>
      </c>
      <c r="E281" s="301" t="s">
        <v>1</v>
      </c>
      <c r="F281" s="302" t="s">
        <v>1816</v>
      </c>
      <c r="G281" s="300"/>
      <c r="H281" s="301" t="s">
        <v>1</v>
      </c>
      <c r="I281" s="303"/>
      <c r="J281" s="300"/>
      <c r="K281" s="300"/>
      <c r="L281" s="304"/>
      <c r="M281" s="305"/>
      <c r="N281" s="306"/>
      <c r="O281" s="306"/>
      <c r="P281" s="306"/>
      <c r="Q281" s="306"/>
      <c r="R281" s="306"/>
      <c r="S281" s="306"/>
      <c r="T281" s="307"/>
      <c r="U281" s="15"/>
      <c r="V281" s="15"/>
      <c r="W281" s="15"/>
      <c r="X281" s="15"/>
      <c r="Y281" s="15"/>
      <c r="Z281" s="15"/>
      <c r="AA281" s="15"/>
      <c r="AB281" s="15"/>
      <c r="AC281" s="15"/>
      <c r="AD281" s="15"/>
      <c r="AE281" s="15"/>
      <c r="AT281" s="308" t="s">
        <v>758</v>
      </c>
      <c r="AU281" s="308" t="s">
        <v>86</v>
      </c>
      <c r="AV281" s="15" t="s">
        <v>84</v>
      </c>
      <c r="AW281" s="15" t="s">
        <v>33</v>
      </c>
      <c r="AX281" s="15" t="s">
        <v>76</v>
      </c>
      <c r="AY281" s="308" t="s">
        <v>414</v>
      </c>
    </row>
    <row r="282" s="13" customFormat="1">
      <c r="A282" s="13"/>
      <c r="B282" s="277"/>
      <c r="C282" s="278"/>
      <c r="D282" s="230" t="s">
        <v>758</v>
      </c>
      <c r="E282" s="279" t="s">
        <v>1</v>
      </c>
      <c r="F282" s="280" t="s">
        <v>1817</v>
      </c>
      <c r="G282" s="278"/>
      <c r="H282" s="281">
        <v>36</v>
      </c>
      <c r="I282" s="282"/>
      <c r="J282" s="278"/>
      <c r="K282" s="278"/>
      <c r="L282" s="283"/>
      <c r="M282" s="284"/>
      <c r="N282" s="285"/>
      <c r="O282" s="285"/>
      <c r="P282" s="285"/>
      <c r="Q282" s="285"/>
      <c r="R282" s="285"/>
      <c r="S282" s="285"/>
      <c r="T282" s="286"/>
      <c r="U282" s="13"/>
      <c r="V282" s="13"/>
      <c r="W282" s="13"/>
      <c r="X282" s="13"/>
      <c r="Y282" s="13"/>
      <c r="Z282" s="13"/>
      <c r="AA282" s="13"/>
      <c r="AB282" s="13"/>
      <c r="AC282" s="13"/>
      <c r="AD282" s="13"/>
      <c r="AE282" s="13"/>
      <c r="AT282" s="287" t="s">
        <v>758</v>
      </c>
      <c r="AU282" s="287" t="s">
        <v>86</v>
      </c>
      <c r="AV282" s="13" t="s">
        <v>86</v>
      </c>
      <c r="AW282" s="13" t="s">
        <v>33</v>
      </c>
      <c r="AX282" s="13" t="s">
        <v>76</v>
      </c>
      <c r="AY282" s="287" t="s">
        <v>414</v>
      </c>
    </row>
    <row r="283" s="15" customFormat="1">
      <c r="A283" s="15"/>
      <c r="B283" s="299"/>
      <c r="C283" s="300"/>
      <c r="D283" s="230" t="s">
        <v>758</v>
      </c>
      <c r="E283" s="301" t="s">
        <v>1</v>
      </c>
      <c r="F283" s="302" t="s">
        <v>1818</v>
      </c>
      <c r="G283" s="300"/>
      <c r="H283" s="301" t="s">
        <v>1</v>
      </c>
      <c r="I283" s="303"/>
      <c r="J283" s="300"/>
      <c r="K283" s="300"/>
      <c r="L283" s="304"/>
      <c r="M283" s="305"/>
      <c r="N283" s="306"/>
      <c r="O283" s="306"/>
      <c r="P283" s="306"/>
      <c r="Q283" s="306"/>
      <c r="R283" s="306"/>
      <c r="S283" s="306"/>
      <c r="T283" s="307"/>
      <c r="U283" s="15"/>
      <c r="V283" s="15"/>
      <c r="W283" s="15"/>
      <c r="X283" s="15"/>
      <c r="Y283" s="15"/>
      <c r="Z283" s="15"/>
      <c r="AA283" s="15"/>
      <c r="AB283" s="15"/>
      <c r="AC283" s="15"/>
      <c r="AD283" s="15"/>
      <c r="AE283" s="15"/>
      <c r="AT283" s="308" t="s">
        <v>758</v>
      </c>
      <c r="AU283" s="308" t="s">
        <v>86</v>
      </c>
      <c r="AV283" s="15" t="s">
        <v>84</v>
      </c>
      <c r="AW283" s="15" t="s">
        <v>33</v>
      </c>
      <c r="AX283" s="15" t="s">
        <v>76</v>
      </c>
      <c r="AY283" s="308" t="s">
        <v>414</v>
      </c>
    </row>
    <row r="284" s="13" customFormat="1">
      <c r="A284" s="13"/>
      <c r="B284" s="277"/>
      <c r="C284" s="278"/>
      <c r="D284" s="230" t="s">
        <v>758</v>
      </c>
      <c r="E284" s="279" t="s">
        <v>1</v>
      </c>
      <c r="F284" s="280" t="s">
        <v>1819</v>
      </c>
      <c r="G284" s="278"/>
      <c r="H284" s="281">
        <v>39.564</v>
      </c>
      <c r="I284" s="282"/>
      <c r="J284" s="278"/>
      <c r="K284" s="278"/>
      <c r="L284" s="283"/>
      <c r="M284" s="284"/>
      <c r="N284" s="285"/>
      <c r="O284" s="285"/>
      <c r="P284" s="285"/>
      <c r="Q284" s="285"/>
      <c r="R284" s="285"/>
      <c r="S284" s="285"/>
      <c r="T284" s="286"/>
      <c r="U284" s="13"/>
      <c r="V284" s="13"/>
      <c r="W284" s="13"/>
      <c r="X284" s="13"/>
      <c r="Y284" s="13"/>
      <c r="Z284" s="13"/>
      <c r="AA284" s="13"/>
      <c r="AB284" s="13"/>
      <c r="AC284" s="13"/>
      <c r="AD284" s="13"/>
      <c r="AE284" s="13"/>
      <c r="AT284" s="287" t="s">
        <v>758</v>
      </c>
      <c r="AU284" s="287" t="s">
        <v>86</v>
      </c>
      <c r="AV284" s="13" t="s">
        <v>86</v>
      </c>
      <c r="AW284" s="13" t="s">
        <v>33</v>
      </c>
      <c r="AX284" s="13" t="s">
        <v>76</v>
      </c>
      <c r="AY284" s="287" t="s">
        <v>414</v>
      </c>
    </row>
    <row r="285" s="16" customFormat="1">
      <c r="A285" s="16"/>
      <c r="B285" s="317"/>
      <c r="C285" s="318"/>
      <c r="D285" s="230" t="s">
        <v>758</v>
      </c>
      <c r="E285" s="319" t="s">
        <v>1</v>
      </c>
      <c r="F285" s="320" t="s">
        <v>1745</v>
      </c>
      <c r="G285" s="318"/>
      <c r="H285" s="321">
        <v>139.56399999999999</v>
      </c>
      <c r="I285" s="322"/>
      <c r="J285" s="318"/>
      <c r="K285" s="318"/>
      <c r="L285" s="323"/>
      <c r="M285" s="324"/>
      <c r="N285" s="325"/>
      <c r="O285" s="325"/>
      <c r="P285" s="325"/>
      <c r="Q285" s="325"/>
      <c r="R285" s="325"/>
      <c r="S285" s="325"/>
      <c r="T285" s="326"/>
      <c r="U285" s="16"/>
      <c r="V285" s="16"/>
      <c r="W285" s="16"/>
      <c r="X285" s="16"/>
      <c r="Y285" s="16"/>
      <c r="Z285" s="16"/>
      <c r="AA285" s="16"/>
      <c r="AB285" s="16"/>
      <c r="AC285" s="16"/>
      <c r="AD285" s="16"/>
      <c r="AE285" s="16"/>
      <c r="AT285" s="327" t="s">
        <v>758</v>
      </c>
      <c r="AU285" s="327" t="s">
        <v>86</v>
      </c>
      <c r="AV285" s="16" t="s">
        <v>114</v>
      </c>
      <c r="AW285" s="16" t="s">
        <v>33</v>
      </c>
      <c r="AX285" s="16" t="s">
        <v>76</v>
      </c>
      <c r="AY285" s="327" t="s">
        <v>414</v>
      </c>
    </row>
    <row r="286" s="15" customFormat="1">
      <c r="A286" s="15"/>
      <c r="B286" s="299"/>
      <c r="C286" s="300"/>
      <c r="D286" s="230" t="s">
        <v>758</v>
      </c>
      <c r="E286" s="301" t="s">
        <v>1</v>
      </c>
      <c r="F286" s="302" t="s">
        <v>1876</v>
      </c>
      <c r="G286" s="300"/>
      <c r="H286" s="301" t="s">
        <v>1</v>
      </c>
      <c r="I286" s="303"/>
      <c r="J286" s="300"/>
      <c r="K286" s="300"/>
      <c r="L286" s="304"/>
      <c r="M286" s="305"/>
      <c r="N286" s="306"/>
      <c r="O286" s="306"/>
      <c r="P286" s="306"/>
      <c r="Q286" s="306"/>
      <c r="R286" s="306"/>
      <c r="S286" s="306"/>
      <c r="T286" s="307"/>
      <c r="U286" s="15"/>
      <c r="V286" s="15"/>
      <c r="W286" s="15"/>
      <c r="X286" s="15"/>
      <c r="Y286" s="15"/>
      <c r="Z286" s="15"/>
      <c r="AA286" s="15"/>
      <c r="AB286" s="15"/>
      <c r="AC286" s="15"/>
      <c r="AD286" s="15"/>
      <c r="AE286" s="15"/>
      <c r="AT286" s="308" t="s">
        <v>758</v>
      </c>
      <c r="AU286" s="308" t="s">
        <v>86</v>
      </c>
      <c r="AV286" s="15" t="s">
        <v>84</v>
      </c>
      <c r="AW286" s="15" t="s">
        <v>33</v>
      </c>
      <c r="AX286" s="15" t="s">
        <v>76</v>
      </c>
      <c r="AY286" s="308" t="s">
        <v>414</v>
      </c>
    </row>
    <row r="287" s="13" customFormat="1">
      <c r="A287" s="13"/>
      <c r="B287" s="277"/>
      <c r="C287" s="278"/>
      <c r="D287" s="230" t="s">
        <v>758</v>
      </c>
      <c r="E287" s="279" t="s">
        <v>1</v>
      </c>
      <c r="F287" s="280" t="s">
        <v>1877</v>
      </c>
      <c r="G287" s="278"/>
      <c r="H287" s="281">
        <v>139.56399999999999</v>
      </c>
      <c r="I287" s="282"/>
      <c r="J287" s="278"/>
      <c r="K287" s="278"/>
      <c r="L287" s="283"/>
      <c r="M287" s="284"/>
      <c r="N287" s="285"/>
      <c r="O287" s="285"/>
      <c r="P287" s="285"/>
      <c r="Q287" s="285"/>
      <c r="R287" s="285"/>
      <c r="S287" s="285"/>
      <c r="T287" s="286"/>
      <c r="U287" s="13"/>
      <c r="V287" s="13"/>
      <c r="W287" s="13"/>
      <c r="X287" s="13"/>
      <c r="Y287" s="13"/>
      <c r="Z287" s="13"/>
      <c r="AA287" s="13"/>
      <c r="AB287" s="13"/>
      <c r="AC287" s="13"/>
      <c r="AD287" s="13"/>
      <c r="AE287" s="13"/>
      <c r="AT287" s="287" t="s">
        <v>758</v>
      </c>
      <c r="AU287" s="287" t="s">
        <v>86</v>
      </c>
      <c r="AV287" s="13" t="s">
        <v>86</v>
      </c>
      <c r="AW287" s="13" t="s">
        <v>33</v>
      </c>
      <c r="AX287" s="13" t="s">
        <v>76</v>
      </c>
      <c r="AY287" s="287" t="s">
        <v>414</v>
      </c>
    </row>
    <row r="288" s="14" customFormat="1">
      <c r="A288" s="14"/>
      <c r="B288" s="288"/>
      <c r="C288" s="289"/>
      <c r="D288" s="230" t="s">
        <v>758</v>
      </c>
      <c r="E288" s="290" t="s">
        <v>1</v>
      </c>
      <c r="F288" s="291" t="s">
        <v>760</v>
      </c>
      <c r="G288" s="289"/>
      <c r="H288" s="292">
        <v>279.12799999999999</v>
      </c>
      <c r="I288" s="293"/>
      <c r="J288" s="289"/>
      <c r="K288" s="289"/>
      <c r="L288" s="294"/>
      <c r="M288" s="295"/>
      <c r="N288" s="296"/>
      <c r="O288" s="296"/>
      <c r="P288" s="296"/>
      <c r="Q288" s="296"/>
      <c r="R288" s="296"/>
      <c r="S288" s="296"/>
      <c r="T288" s="297"/>
      <c r="U288" s="14"/>
      <c r="V288" s="14"/>
      <c r="W288" s="14"/>
      <c r="X288" s="14"/>
      <c r="Y288" s="14"/>
      <c r="Z288" s="14"/>
      <c r="AA288" s="14"/>
      <c r="AB288" s="14"/>
      <c r="AC288" s="14"/>
      <c r="AD288" s="14"/>
      <c r="AE288" s="14"/>
      <c r="AT288" s="298" t="s">
        <v>758</v>
      </c>
      <c r="AU288" s="298" t="s">
        <v>86</v>
      </c>
      <c r="AV288" s="14" t="s">
        <v>415</v>
      </c>
      <c r="AW288" s="14" t="s">
        <v>33</v>
      </c>
      <c r="AX288" s="14" t="s">
        <v>84</v>
      </c>
      <c r="AY288" s="298" t="s">
        <v>414</v>
      </c>
    </row>
    <row r="289" s="11" customFormat="1" ht="22.8" customHeight="1">
      <c r="A289" s="11"/>
      <c r="B289" s="254"/>
      <c r="C289" s="255"/>
      <c r="D289" s="256" t="s">
        <v>75</v>
      </c>
      <c r="E289" s="275" t="s">
        <v>1878</v>
      </c>
      <c r="F289" s="275" t="s">
        <v>1879</v>
      </c>
      <c r="G289" s="255"/>
      <c r="H289" s="255"/>
      <c r="I289" s="258"/>
      <c r="J289" s="276">
        <f>BK289</f>
        <v>0</v>
      </c>
      <c r="K289" s="255"/>
      <c r="L289" s="260"/>
      <c r="M289" s="261"/>
      <c r="N289" s="262"/>
      <c r="O289" s="262"/>
      <c r="P289" s="263">
        <f>SUM(P290:P305)</f>
        <v>0</v>
      </c>
      <c r="Q289" s="262"/>
      <c r="R289" s="263">
        <f>SUM(R290:R305)</f>
        <v>0</v>
      </c>
      <c r="S289" s="262"/>
      <c r="T289" s="264">
        <f>SUM(T290:T305)</f>
        <v>0</v>
      </c>
      <c r="U289" s="11"/>
      <c r="V289" s="11"/>
      <c r="W289" s="11"/>
      <c r="X289" s="11"/>
      <c r="Y289" s="11"/>
      <c r="Z289" s="11"/>
      <c r="AA289" s="11"/>
      <c r="AB289" s="11"/>
      <c r="AC289" s="11"/>
      <c r="AD289" s="11"/>
      <c r="AE289" s="11"/>
      <c r="AR289" s="265" t="s">
        <v>86</v>
      </c>
      <c r="AT289" s="266" t="s">
        <v>75</v>
      </c>
      <c r="AU289" s="266" t="s">
        <v>84</v>
      </c>
      <c r="AY289" s="265" t="s">
        <v>414</v>
      </c>
      <c r="BK289" s="267">
        <f>SUM(BK290:BK305)</f>
        <v>0</v>
      </c>
    </row>
    <row r="290" s="2" customFormat="1" ht="21.75" customHeight="1">
      <c r="A290" s="39"/>
      <c r="B290" s="40"/>
      <c r="C290" s="234" t="s">
        <v>894</v>
      </c>
      <c r="D290" s="234" t="s">
        <v>443</v>
      </c>
      <c r="E290" s="235" t="s">
        <v>1880</v>
      </c>
      <c r="F290" s="236" t="s">
        <v>1881</v>
      </c>
      <c r="G290" s="237" t="s">
        <v>632</v>
      </c>
      <c r="H290" s="238">
        <v>29.774999999999999</v>
      </c>
      <c r="I290" s="239"/>
      <c r="J290" s="240">
        <f>ROUND(I290*H290,2)</f>
        <v>0</v>
      </c>
      <c r="K290" s="236" t="s">
        <v>720</v>
      </c>
      <c r="L290" s="45"/>
      <c r="M290" s="241" t="s">
        <v>1</v>
      </c>
      <c r="N290" s="242" t="s">
        <v>41</v>
      </c>
      <c r="O290" s="92"/>
      <c r="P290" s="226">
        <f>O290*H290</f>
        <v>0</v>
      </c>
      <c r="Q290" s="226">
        <v>0</v>
      </c>
      <c r="R290" s="226">
        <f>Q290*H290</f>
        <v>0</v>
      </c>
      <c r="S290" s="226">
        <v>0</v>
      </c>
      <c r="T290" s="227">
        <f>S290*H290</f>
        <v>0</v>
      </c>
      <c r="U290" s="39"/>
      <c r="V290" s="39"/>
      <c r="W290" s="39"/>
      <c r="X290" s="39"/>
      <c r="Y290" s="39"/>
      <c r="Z290" s="39"/>
      <c r="AA290" s="39"/>
      <c r="AB290" s="39"/>
      <c r="AC290" s="39"/>
      <c r="AD290" s="39"/>
      <c r="AE290" s="39"/>
      <c r="AR290" s="228" t="s">
        <v>470</v>
      </c>
      <c r="AT290" s="228" t="s">
        <v>443</v>
      </c>
      <c r="AU290" s="228" t="s">
        <v>86</v>
      </c>
      <c r="AY290" s="18" t="s">
        <v>414</v>
      </c>
      <c r="BE290" s="229">
        <f>IF(N290="základní",J290,0)</f>
        <v>0</v>
      </c>
      <c r="BF290" s="229">
        <f>IF(N290="snížená",J290,0)</f>
        <v>0</v>
      </c>
      <c r="BG290" s="229">
        <f>IF(N290="zákl. přenesená",J290,0)</f>
        <v>0</v>
      </c>
      <c r="BH290" s="229">
        <f>IF(N290="sníž. přenesená",J290,0)</f>
        <v>0</v>
      </c>
      <c r="BI290" s="229">
        <f>IF(N290="nulová",J290,0)</f>
        <v>0</v>
      </c>
      <c r="BJ290" s="18" t="s">
        <v>84</v>
      </c>
      <c r="BK290" s="229">
        <f>ROUND(I290*H290,2)</f>
        <v>0</v>
      </c>
      <c r="BL290" s="18" t="s">
        <v>470</v>
      </c>
      <c r="BM290" s="228" t="s">
        <v>1882</v>
      </c>
    </row>
    <row r="291" s="2" customFormat="1">
      <c r="A291" s="39"/>
      <c r="B291" s="40"/>
      <c r="C291" s="41"/>
      <c r="D291" s="230" t="s">
        <v>417</v>
      </c>
      <c r="E291" s="41"/>
      <c r="F291" s="231" t="s">
        <v>1883</v>
      </c>
      <c r="G291" s="41"/>
      <c r="H291" s="41"/>
      <c r="I291" s="156"/>
      <c r="J291" s="41"/>
      <c r="K291" s="41"/>
      <c r="L291" s="45"/>
      <c r="M291" s="232"/>
      <c r="N291" s="233"/>
      <c r="O291" s="92"/>
      <c r="P291" s="92"/>
      <c r="Q291" s="92"/>
      <c r="R291" s="92"/>
      <c r="S291" s="92"/>
      <c r="T291" s="93"/>
      <c r="U291" s="39"/>
      <c r="V291" s="39"/>
      <c r="W291" s="39"/>
      <c r="X291" s="39"/>
      <c r="Y291" s="39"/>
      <c r="Z291" s="39"/>
      <c r="AA291" s="39"/>
      <c r="AB291" s="39"/>
      <c r="AC291" s="39"/>
      <c r="AD291" s="39"/>
      <c r="AE291" s="39"/>
      <c r="AT291" s="18" t="s">
        <v>417</v>
      </c>
      <c r="AU291" s="18" t="s">
        <v>86</v>
      </c>
    </row>
    <row r="292" s="15" customFormat="1">
      <c r="A292" s="15"/>
      <c r="B292" s="299"/>
      <c r="C292" s="300"/>
      <c r="D292" s="230" t="s">
        <v>758</v>
      </c>
      <c r="E292" s="301" t="s">
        <v>1</v>
      </c>
      <c r="F292" s="302" t="s">
        <v>1754</v>
      </c>
      <c r="G292" s="300"/>
      <c r="H292" s="301" t="s">
        <v>1</v>
      </c>
      <c r="I292" s="303"/>
      <c r="J292" s="300"/>
      <c r="K292" s="300"/>
      <c r="L292" s="304"/>
      <c r="M292" s="305"/>
      <c r="N292" s="306"/>
      <c r="O292" s="306"/>
      <c r="P292" s="306"/>
      <c r="Q292" s="306"/>
      <c r="R292" s="306"/>
      <c r="S292" s="306"/>
      <c r="T292" s="307"/>
      <c r="U292" s="15"/>
      <c r="V292" s="15"/>
      <c r="W292" s="15"/>
      <c r="X292" s="15"/>
      <c r="Y292" s="15"/>
      <c r="Z292" s="15"/>
      <c r="AA292" s="15"/>
      <c r="AB292" s="15"/>
      <c r="AC292" s="15"/>
      <c r="AD292" s="15"/>
      <c r="AE292" s="15"/>
      <c r="AT292" s="308" t="s">
        <v>758</v>
      </c>
      <c r="AU292" s="308" t="s">
        <v>86</v>
      </c>
      <c r="AV292" s="15" t="s">
        <v>84</v>
      </c>
      <c r="AW292" s="15" t="s">
        <v>33</v>
      </c>
      <c r="AX292" s="15" t="s">
        <v>76</v>
      </c>
      <c r="AY292" s="308" t="s">
        <v>414</v>
      </c>
    </row>
    <row r="293" s="13" customFormat="1">
      <c r="A293" s="13"/>
      <c r="B293" s="277"/>
      <c r="C293" s="278"/>
      <c r="D293" s="230" t="s">
        <v>758</v>
      </c>
      <c r="E293" s="279" t="s">
        <v>1</v>
      </c>
      <c r="F293" s="280" t="s">
        <v>1755</v>
      </c>
      <c r="G293" s="278"/>
      <c r="H293" s="281">
        <v>11.837</v>
      </c>
      <c r="I293" s="282"/>
      <c r="J293" s="278"/>
      <c r="K293" s="278"/>
      <c r="L293" s="283"/>
      <c r="M293" s="284"/>
      <c r="N293" s="285"/>
      <c r="O293" s="285"/>
      <c r="P293" s="285"/>
      <c r="Q293" s="285"/>
      <c r="R293" s="285"/>
      <c r="S293" s="285"/>
      <c r="T293" s="286"/>
      <c r="U293" s="13"/>
      <c r="V293" s="13"/>
      <c r="W293" s="13"/>
      <c r="X293" s="13"/>
      <c r="Y293" s="13"/>
      <c r="Z293" s="13"/>
      <c r="AA293" s="13"/>
      <c r="AB293" s="13"/>
      <c r="AC293" s="13"/>
      <c r="AD293" s="13"/>
      <c r="AE293" s="13"/>
      <c r="AT293" s="287" t="s">
        <v>758</v>
      </c>
      <c r="AU293" s="287" t="s">
        <v>86</v>
      </c>
      <c r="AV293" s="13" t="s">
        <v>86</v>
      </c>
      <c r="AW293" s="13" t="s">
        <v>33</v>
      </c>
      <c r="AX293" s="13" t="s">
        <v>76</v>
      </c>
      <c r="AY293" s="287" t="s">
        <v>414</v>
      </c>
    </row>
    <row r="294" s="13" customFormat="1">
      <c r="A294" s="13"/>
      <c r="B294" s="277"/>
      <c r="C294" s="278"/>
      <c r="D294" s="230" t="s">
        <v>758</v>
      </c>
      <c r="E294" s="279" t="s">
        <v>1</v>
      </c>
      <c r="F294" s="280" t="s">
        <v>1756</v>
      </c>
      <c r="G294" s="278"/>
      <c r="H294" s="281">
        <v>2.7629999999999999</v>
      </c>
      <c r="I294" s="282"/>
      <c r="J294" s="278"/>
      <c r="K294" s="278"/>
      <c r="L294" s="283"/>
      <c r="M294" s="284"/>
      <c r="N294" s="285"/>
      <c r="O294" s="285"/>
      <c r="P294" s="285"/>
      <c r="Q294" s="285"/>
      <c r="R294" s="285"/>
      <c r="S294" s="285"/>
      <c r="T294" s="286"/>
      <c r="U294" s="13"/>
      <c r="V294" s="13"/>
      <c r="W294" s="13"/>
      <c r="X294" s="13"/>
      <c r="Y294" s="13"/>
      <c r="Z294" s="13"/>
      <c r="AA294" s="13"/>
      <c r="AB294" s="13"/>
      <c r="AC294" s="13"/>
      <c r="AD294" s="13"/>
      <c r="AE294" s="13"/>
      <c r="AT294" s="287" t="s">
        <v>758</v>
      </c>
      <c r="AU294" s="287" t="s">
        <v>86</v>
      </c>
      <c r="AV294" s="13" t="s">
        <v>86</v>
      </c>
      <c r="AW294" s="13" t="s">
        <v>33</v>
      </c>
      <c r="AX294" s="13" t="s">
        <v>76</v>
      </c>
      <c r="AY294" s="287" t="s">
        <v>414</v>
      </c>
    </row>
    <row r="295" s="13" customFormat="1">
      <c r="A295" s="13"/>
      <c r="B295" s="277"/>
      <c r="C295" s="278"/>
      <c r="D295" s="230" t="s">
        <v>758</v>
      </c>
      <c r="E295" s="279" t="s">
        <v>1</v>
      </c>
      <c r="F295" s="280" t="s">
        <v>1757</v>
      </c>
      <c r="G295" s="278"/>
      <c r="H295" s="281">
        <v>12.412000000000001</v>
      </c>
      <c r="I295" s="282"/>
      <c r="J295" s="278"/>
      <c r="K295" s="278"/>
      <c r="L295" s="283"/>
      <c r="M295" s="284"/>
      <c r="N295" s="285"/>
      <c r="O295" s="285"/>
      <c r="P295" s="285"/>
      <c r="Q295" s="285"/>
      <c r="R295" s="285"/>
      <c r="S295" s="285"/>
      <c r="T295" s="286"/>
      <c r="U295" s="13"/>
      <c r="V295" s="13"/>
      <c r="W295" s="13"/>
      <c r="X295" s="13"/>
      <c r="Y295" s="13"/>
      <c r="Z295" s="13"/>
      <c r="AA295" s="13"/>
      <c r="AB295" s="13"/>
      <c r="AC295" s="13"/>
      <c r="AD295" s="13"/>
      <c r="AE295" s="13"/>
      <c r="AT295" s="287" t="s">
        <v>758</v>
      </c>
      <c r="AU295" s="287" t="s">
        <v>86</v>
      </c>
      <c r="AV295" s="13" t="s">
        <v>86</v>
      </c>
      <c r="AW295" s="13" t="s">
        <v>33</v>
      </c>
      <c r="AX295" s="13" t="s">
        <v>76</v>
      </c>
      <c r="AY295" s="287" t="s">
        <v>414</v>
      </c>
    </row>
    <row r="296" s="13" customFormat="1">
      <c r="A296" s="13"/>
      <c r="B296" s="277"/>
      <c r="C296" s="278"/>
      <c r="D296" s="230" t="s">
        <v>758</v>
      </c>
      <c r="E296" s="279" t="s">
        <v>1</v>
      </c>
      <c r="F296" s="280" t="s">
        <v>1756</v>
      </c>
      <c r="G296" s="278"/>
      <c r="H296" s="281">
        <v>2.7629999999999999</v>
      </c>
      <c r="I296" s="282"/>
      <c r="J296" s="278"/>
      <c r="K296" s="278"/>
      <c r="L296" s="283"/>
      <c r="M296" s="284"/>
      <c r="N296" s="285"/>
      <c r="O296" s="285"/>
      <c r="P296" s="285"/>
      <c r="Q296" s="285"/>
      <c r="R296" s="285"/>
      <c r="S296" s="285"/>
      <c r="T296" s="286"/>
      <c r="U296" s="13"/>
      <c r="V296" s="13"/>
      <c r="W296" s="13"/>
      <c r="X296" s="13"/>
      <c r="Y296" s="13"/>
      <c r="Z296" s="13"/>
      <c r="AA296" s="13"/>
      <c r="AB296" s="13"/>
      <c r="AC296" s="13"/>
      <c r="AD296" s="13"/>
      <c r="AE296" s="13"/>
      <c r="AT296" s="287" t="s">
        <v>758</v>
      </c>
      <c r="AU296" s="287" t="s">
        <v>86</v>
      </c>
      <c r="AV296" s="13" t="s">
        <v>86</v>
      </c>
      <c r="AW296" s="13" t="s">
        <v>33</v>
      </c>
      <c r="AX296" s="13" t="s">
        <v>76</v>
      </c>
      <c r="AY296" s="287" t="s">
        <v>414</v>
      </c>
    </row>
    <row r="297" s="14" customFormat="1">
      <c r="A297" s="14"/>
      <c r="B297" s="288"/>
      <c r="C297" s="289"/>
      <c r="D297" s="230" t="s">
        <v>758</v>
      </c>
      <c r="E297" s="290" t="s">
        <v>1</v>
      </c>
      <c r="F297" s="291" t="s">
        <v>760</v>
      </c>
      <c r="G297" s="289"/>
      <c r="H297" s="292">
        <v>29.774999999999999</v>
      </c>
      <c r="I297" s="293"/>
      <c r="J297" s="289"/>
      <c r="K297" s="289"/>
      <c r="L297" s="294"/>
      <c r="M297" s="295"/>
      <c r="N297" s="296"/>
      <c r="O297" s="296"/>
      <c r="P297" s="296"/>
      <c r="Q297" s="296"/>
      <c r="R297" s="296"/>
      <c r="S297" s="296"/>
      <c r="T297" s="297"/>
      <c r="U297" s="14"/>
      <c r="V297" s="14"/>
      <c r="W297" s="14"/>
      <c r="X297" s="14"/>
      <c r="Y297" s="14"/>
      <c r="Z297" s="14"/>
      <c r="AA297" s="14"/>
      <c r="AB297" s="14"/>
      <c r="AC297" s="14"/>
      <c r="AD297" s="14"/>
      <c r="AE297" s="14"/>
      <c r="AT297" s="298" t="s">
        <v>758</v>
      </c>
      <c r="AU297" s="298" t="s">
        <v>86</v>
      </c>
      <c r="AV297" s="14" t="s">
        <v>415</v>
      </c>
      <c r="AW297" s="14" t="s">
        <v>33</v>
      </c>
      <c r="AX297" s="14" t="s">
        <v>84</v>
      </c>
      <c r="AY297" s="298" t="s">
        <v>414</v>
      </c>
    </row>
    <row r="298" s="2" customFormat="1" ht="16.5" customHeight="1">
      <c r="A298" s="39"/>
      <c r="B298" s="40"/>
      <c r="C298" s="234" t="s">
        <v>899</v>
      </c>
      <c r="D298" s="234" t="s">
        <v>443</v>
      </c>
      <c r="E298" s="235" t="s">
        <v>1884</v>
      </c>
      <c r="F298" s="236" t="s">
        <v>1885</v>
      </c>
      <c r="G298" s="237" t="s">
        <v>632</v>
      </c>
      <c r="H298" s="238">
        <v>29.774999999999999</v>
      </c>
      <c r="I298" s="239"/>
      <c r="J298" s="240">
        <f>ROUND(I298*H298,2)</f>
        <v>0</v>
      </c>
      <c r="K298" s="236" t="s">
        <v>720</v>
      </c>
      <c r="L298" s="45"/>
      <c r="M298" s="241" t="s">
        <v>1</v>
      </c>
      <c r="N298" s="242" t="s">
        <v>41</v>
      </c>
      <c r="O298" s="92"/>
      <c r="P298" s="226">
        <f>O298*H298</f>
        <v>0</v>
      </c>
      <c r="Q298" s="226">
        <v>0</v>
      </c>
      <c r="R298" s="226">
        <f>Q298*H298</f>
        <v>0</v>
      </c>
      <c r="S298" s="226">
        <v>0</v>
      </c>
      <c r="T298" s="227">
        <f>S298*H298</f>
        <v>0</v>
      </c>
      <c r="U298" s="39"/>
      <c r="V298" s="39"/>
      <c r="W298" s="39"/>
      <c r="X298" s="39"/>
      <c r="Y298" s="39"/>
      <c r="Z298" s="39"/>
      <c r="AA298" s="39"/>
      <c r="AB298" s="39"/>
      <c r="AC298" s="39"/>
      <c r="AD298" s="39"/>
      <c r="AE298" s="39"/>
      <c r="AR298" s="228" t="s">
        <v>470</v>
      </c>
      <c r="AT298" s="228" t="s">
        <v>443</v>
      </c>
      <c r="AU298" s="228" t="s">
        <v>86</v>
      </c>
      <c r="AY298" s="18" t="s">
        <v>414</v>
      </c>
      <c r="BE298" s="229">
        <f>IF(N298="základní",J298,0)</f>
        <v>0</v>
      </c>
      <c r="BF298" s="229">
        <f>IF(N298="snížená",J298,0)</f>
        <v>0</v>
      </c>
      <c r="BG298" s="229">
        <f>IF(N298="zákl. přenesená",J298,0)</f>
        <v>0</v>
      </c>
      <c r="BH298" s="229">
        <f>IF(N298="sníž. přenesená",J298,0)</f>
        <v>0</v>
      </c>
      <c r="BI298" s="229">
        <f>IF(N298="nulová",J298,0)</f>
        <v>0</v>
      </c>
      <c r="BJ298" s="18" t="s">
        <v>84</v>
      </c>
      <c r="BK298" s="229">
        <f>ROUND(I298*H298,2)</f>
        <v>0</v>
      </c>
      <c r="BL298" s="18" t="s">
        <v>470</v>
      </c>
      <c r="BM298" s="228" t="s">
        <v>1886</v>
      </c>
    </row>
    <row r="299" s="2" customFormat="1">
      <c r="A299" s="39"/>
      <c r="B299" s="40"/>
      <c r="C299" s="41"/>
      <c r="D299" s="230" t="s">
        <v>417</v>
      </c>
      <c r="E299" s="41"/>
      <c r="F299" s="231" t="s">
        <v>1887</v>
      </c>
      <c r="G299" s="41"/>
      <c r="H299" s="41"/>
      <c r="I299" s="156"/>
      <c r="J299" s="41"/>
      <c r="K299" s="41"/>
      <c r="L299" s="45"/>
      <c r="M299" s="232"/>
      <c r="N299" s="233"/>
      <c r="O299" s="92"/>
      <c r="P299" s="92"/>
      <c r="Q299" s="92"/>
      <c r="R299" s="92"/>
      <c r="S299" s="92"/>
      <c r="T299" s="93"/>
      <c r="U299" s="39"/>
      <c r="V299" s="39"/>
      <c r="W299" s="39"/>
      <c r="X299" s="39"/>
      <c r="Y299" s="39"/>
      <c r="Z299" s="39"/>
      <c r="AA299" s="39"/>
      <c r="AB299" s="39"/>
      <c r="AC299" s="39"/>
      <c r="AD299" s="39"/>
      <c r="AE299" s="39"/>
      <c r="AT299" s="18" t="s">
        <v>417</v>
      </c>
      <c r="AU299" s="18" t="s">
        <v>86</v>
      </c>
    </row>
    <row r="300" s="15" customFormat="1">
      <c r="A300" s="15"/>
      <c r="B300" s="299"/>
      <c r="C300" s="300"/>
      <c r="D300" s="230" t="s">
        <v>758</v>
      </c>
      <c r="E300" s="301" t="s">
        <v>1</v>
      </c>
      <c r="F300" s="302" t="s">
        <v>1754</v>
      </c>
      <c r="G300" s="300"/>
      <c r="H300" s="301" t="s">
        <v>1</v>
      </c>
      <c r="I300" s="303"/>
      <c r="J300" s="300"/>
      <c r="K300" s="300"/>
      <c r="L300" s="304"/>
      <c r="M300" s="305"/>
      <c r="N300" s="306"/>
      <c r="O300" s="306"/>
      <c r="P300" s="306"/>
      <c r="Q300" s="306"/>
      <c r="R300" s="306"/>
      <c r="S300" s="306"/>
      <c r="T300" s="307"/>
      <c r="U300" s="15"/>
      <c r="V300" s="15"/>
      <c r="W300" s="15"/>
      <c r="X300" s="15"/>
      <c r="Y300" s="15"/>
      <c r="Z300" s="15"/>
      <c r="AA300" s="15"/>
      <c r="AB300" s="15"/>
      <c r="AC300" s="15"/>
      <c r="AD300" s="15"/>
      <c r="AE300" s="15"/>
      <c r="AT300" s="308" t="s">
        <v>758</v>
      </c>
      <c r="AU300" s="308" t="s">
        <v>86</v>
      </c>
      <c r="AV300" s="15" t="s">
        <v>84</v>
      </c>
      <c r="AW300" s="15" t="s">
        <v>33</v>
      </c>
      <c r="AX300" s="15" t="s">
        <v>76</v>
      </c>
      <c r="AY300" s="308" t="s">
        <v>414</v>
      </c>
    </row>
    <row r="301" s="13" customFormat="1">
      <c r="A301" s="13"/>
      <c r="B301" s="277"/>
      <c r="C301" s="278"/>
      <c r="D301" s="230" t="s">
        <v>758</v>
      </c>
      <c r="E301" s="279" t="s">
        <v>1</v>
      </c>
      <c r="F301" s="280" t="s">
        <v>1755</v>
      </c>
      <c r="G301" s="278"/>
      <c r="H301" s="281">
        <v>11.837</v>
      </c>
      <c r="I301" s="282"/>
      <c r="J301" s="278"/>
      <c r="K301" s="278"/>
      <c r="L301" s="283"/>
      <c r="M301" s="284"/>
      <c r="N301" s="285"/>
      <c r="O301" s="285"/>
      <c r="P301" s="285"/>
      <c r="Q301" s="285"/>
      <c r="R301" s="285"/>
      <c r="S301" s="285"/>
      <c r="T301" s="286"/>
      <c r="U301" s="13"/>
      <c r="V301" s="13"/>
      <c r="W301" s="13"/>
      <c r="X301" s="13"/>
      <c r="Y301" s="13"/>
      <c r="Z301" s="13"/>
      <c r="AA301" s="13"/>
      <c r="AB301" s="13"/>
      <c r="AC301" s="13"/>
      <c r="AD301" s="13"/>
      <c r="AE301" s="13"/>
      <c r="AT301" s="287" t="s">
        <v>758</v>
      </c>
      <c r="AU301" s="287" t="s">
        <v>86</v>
      </c>
      <c r="AV301" s="13" t="s">
        <v>86</v>
      </c>
      <c r="AW301" s="13" t="s">
        <v>33</v>
      </c>
      <c r="AX301" s="13" t="s">
        <v>76</v>
      </c>
      <c r="AY301" s="287" t="s">
        <v>414</v>
      </c>
    </row>
    <row r="302" s="13" customFormat="1">
      <c r="A302" s="13"/>
      <c r="B302" s="277"/>
      <c r="C302" s="278"/>
      <c r="D302" s="230" t="s">
        <v>758</v>
      </c>
      <c r="E302" s="279" t="s">
        <v>1</v>
      </c>
      <c r="F302" s="280" t="s">
        <v>1756</v>
      </c>
      <c r="G302" s="278"/>
      <c r="H302" s="281">
        <v>2.7629999999999999</v>
      </c>
      <c r="I302" s="282"/>
      <c r="J302" s="278"/>
      <c r="K302" s="278"/>
      <c r="L302" s="283"/>
      <c r="M302" s="284"/>
      <c r="N302" s="285"/>
      <c r="O302" s="285"/>
      <c r="P302" s="285"/>
      <c r="Q302" s="285"/>
      <c r="R302" s="285"/>
      <c r="S302" s="285"/>
      <c r="T302" s="286"/>
      <c r="U302" s="13"/>
      <c r="V302" s="13"/>
      <c r="W302" s="13"/>
      <c r="X302" s="13"/>
      <c r="Y302" s="13"/>
      <c r="Z302" s="13"/>
      <c r="AA302" s="13"/>
      <c r="AB302" s="13"/>
      <c r="AC302" s="13"/>
      <c r="AD302" s="13"/>
      <c r="AE302" s="13"/>
      <c r="AT302" s="287" t="s">
        <v>758</v>
      </c>
      <c r="AU302" s="287" t="s">
        <v>86</v>
      </c>
      <c r="AV302" s="13" t="s">
        <v>86</v>
      </c>
      <c r="AW302" s="13" t="s">
        <v>33</v>
      </c>
      <c r="AX302" s="13" t="s">
        <v>76</v>
      </c>
      <c r="AY302" s="287" t="s">
        <v>414</v>
      </c>
    </row>
    <row r="303" s="13" customFormat="1">
      <c r="A303" s="13"/>
      <c r="B303" s="277"/>
      <c r="C303" s="278"/>
      <c r="D303" s="230" t="s">
        <v>758</v>
      </c>
      <c r="E303" s="279" t="s">
        <v>1</v>
      </c>
      <c r="F303" s="280" t="s">
        <v>1757</v>
      </c>
      <c r="G303" s="278"/>
      <c r="H303" s="281">
        <v>12.412000000000001</v>
      </c>
      <c r="I303" s="282"/>
      <c r="J303" s="278"/>
      <c r="K303" s="278"/>
      <c r="L303" s="283"/>
      <c r="M303" s="284"/>
      <c r="N303" s="285"/>
      <c r="O303" s="285"/>
      <c r="P303" s="285"/>
      <c r="Q303" s="285"/>
      <c r="R303" s="285"/>
      <c r="S303" s="285"/>
      <c r="T303" s="286"/>
      <c r="U303" s="13"/>
      <c r="V303" s="13"/>
      <c r="W303" s="13"/>
      <c r="X303" s="13"/>
      <c r="Y303" s="13"/>
      <c r="Z303" s="13"/>
      <c r="AA303" s="13"/>
      <c r="AB303" s="13"/>
      <c r="AC303" s="13"/>
      <c r="AD303" s="13"/>
      <c r="AE303" s="13"/>
      <c r="AT303" s="287" t="s">
        <v>758</v>
      </c>
      <c r="AU303" s="287" t="s">
        <v>86</v>
      </c>
      <c r="AV303" s="13" t="s">
        <v>86</v>
      </c>
      <c r="AW303" s="13" t="s">
        <v>33</v>
      </c>
      <c r="AX303" s="13" t="s">
        <v>76</v>
      </c>
      <c r="AY303" s="287" t="s">
        <v>414</v>
      </c>
    </row>
    <row r="304" s="13" customFormat="1">
      <c r="A304" s="13"/>
      <c r="B304" s="277"/>
      <c r="C304" s="278"/>
      <c r="D304" s="230" t="s">
        <v>758</v>
      </c>
      <c r="E304" s="279" t="s">
        <v>1</v>
      </c>
      <c r="F304" s="280" t="s">
        <v>1756</v>
      </c>
      <c r="G304" s="278"/>
      <c r="H304" s="281">
        <v>2.7629999999999999</v>
      </c>
      <c r="I304" s="282"/>
      <c r="J304" s="278"/>
      <c r="K304" s="278"/>
      <c r="L304" s="283"/>
      <c r="M304" s="284"/>
      <c r="N304" s="285"/>
      <c r="O304" s="285"/>
      <c r="P304" s="285"/>
      <c r="Q304" s="285"/>
      <c r="R304" s="285"/>
      <c r="S304" s="285"/>
      <c r="T304" s="286"/>
      <c r="U304" s="13"/>
      <c r="V304" s="13"/>
      <c r="W304" s="13"/>
      <c r="X304" s="13"/>
      <c r="Y304" s="13"/>
      <c r="Z304" s="13"/>
      <c r="AA304" s="13"/>
      <c r="AB304" s="13"/>
      <c r="AC304" s="13"/>
      <c r="AD304" s="13"/>
      <c r="AE304" s="13"/>
      <c r="AT304" s="287" t="s">
        <v>758</v>
      </c>
      <c r="AU304" s="287" t="s">
        <v>86</v>
      </c>
      <c r="AV304" s="13" t="s">
        <v>86</v>
      </c>
      <c r="AW304" s="13" t="s">
        <v>33</v>
      </c>
      <c r="AX304" s="13" t="s">
        <v>76</v>
      </c>
      <c r="AY304" s="287" t="s">
        <v>414</v>
      </c>
    </row>
    <row r="305" s="14" customFormat="1">
      <c r="A305" s="14"/>
      <c r="B305" s="288"/>
      <c r="C305" s="289"/>
      <c r="D305" s="230" t="s">
        <v>758</v>
      </c>
      <c r="E305" s="290" t="s">
        <v>1</v>
      </c>
      <c r="F305" s="291" t="s">
        <v>760</v>
      </c>
      <c r="G305" s="289"/>
      <c r="H305" s="292">
        <v>29.774999999999999</v>
      </c>
      <c r="I305" s="293"/>
      <c r="J305" s="289"/>
      <c r="K305" s="289"/>
      <c r="L305" s="294"/>
      <c r="M305" s="314"/>
      <c r="N305" s="315"/>
      <c r="O305" s="315"/>
      <c r="P305" s="315"/>
      <c r="Q305" s="315"/>
      <c r="R305" s="315"/>
      <c r="S305" s="315"/>
      <c r="T305" s="316"/>
      <c r="U305" s="14"/>
      <c r="V305" s="14"/>
      <c r="W305" s="14"/>
      <c r="X305" s="14"/>
      <c r="Y305" s="14"/>
      <c r="Z305" s="14"/>
      <c r="AA305" s="14"/>
      <c r="AB305" s="14"/>
      <c r="AC305" s="14"/>
      <c r="AD305" s="14"/>
      <c r="AE305" s="14"/>
      <c r="AT305" s="298" t="s">
        <v>758</v>
      </c>
      <c r="AU305" s="298" t="s">
        <v>86</v>
      </c>
      <c r="AV305" s="14" t="s">
        <v>415</v>
      </c>
      <c r="AW305" s="14" t="s">
        <v>33</v>
      </c>
      <c r="AX305" s="14" t="s">
        <v>84</v>
      </c>
      <c r="AY305" s="298" t="s">
        <v>414</v>
      </c>
    </row>
    <row r="306" s="2" customFormat="1" ht="6.96" customHeight="1">
      <c r="A306" s="39"/>
      <c r="B306" s="67"/>
      <c r="C306" s="68"/>
      <c r="D306" s="68"/>
      <c r="E306" s="68"/>
      <c r="F306" s="68"/>
      <c r="G306" s="68"/>
      <c r="H306" s="68"/>
      <c r="I306" s="194"/>
      <c r="J306" s="68"/>
      <c r="K306" s="68"/>
      <c r="L306" s="45"/>
      <c r="M306" s="39"/>
      <c r="O306" s="39"/>
      <c r="P306" s="39"/>
      <c r="Q306" s="39"/>
      <c r="R306" s="39"/>
      <c r="S306" s="39"/>
      <c r="T306" s="39"/>
      <c r="U306" s="39"/>
      <c r="V306" s="39"/>
      <c r="W306" s="39"/>
      <c r="X306" s="39"/>
      <c r="Y306" s="39"/>
      <c r="Z306" s="39"/>
      <c r="AA306" s="39"/>
      <c r="AB306" s="39"/>
      <c r="AC306" s="39"/>
      <c r="AD306" s="39"/>
      <c r="AE306" s="39"/>
    </row>
  </sheetData>
  <sheetProtection sheet="1" autoFilter="0" formatColumns="0" formatRows="0" objects="1" scenarios="1" spinCount="100000" saltValue="x/fx3qB3Plv433zUHj6BML53JFR/Zcx5Ngzl/XMRLTR1xTEcz6gvzRGtXDFwIZAYt8vmA5dIydTU5z3aNUtZcw==" hashValue="NhlzlbYDjsH5hDx4UIW1bZ8WoYRcbP1MnXURanoD3g+V5qtPB81Vs9bhhJdb+WL5l7wkE72RJx+Te32B4AtD7w==" algorithmName="SHA-512" password="CC35"/>
  <autoFilter ref="C129:K305"/>
  <mergeCells count="12">
    <mergeCell ref="E7:H7"/>
    <mergeCell ref="E9:H9"/>
    <mergeCell ref="E11:H11"/>
    <mergeCell ref="E20:H20"/>
    <mergeCell ref="E29:H29"/>
    <mergeCell ref="E85:H85"/>
    <mergeCell ref="E87:H87"/>
    <mergeCell ref="E89:H89"/>
    <mergeCell ref="E118:H118"/>
    <mergeCell ref="E120:H120"/>
    <mergeCell ref="E122:H122"/>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16.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138</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1710</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1888</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ROUND(J124,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ROUND((SUM(BE124:BE137)),  2)</f>
        <v>0</v>
      </c>
      <c r="G35" s="39"/>
      <c r="H35" s="39"/>
      <c r="I35" s="173">
        <v>0.20999999999999999</v>
      </c>
      <c r="J35" s="172">
        <f>ROUND(((SUM(BE124:BE137))*I35),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ROUND((SUM(BF124:BF137)),  2)</f>
        <v>0</v>
      </c>
      <c r="G36" s="39"/>
      <c r="H36" s="39"/>
      <c r="I36" s="173">
        <v>0.14999999999999999</v>
      </c>
      <c r="J36" s="172">
        <f>ROUND(((SUM(BF124:BF137))*I36),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ROUND((SUM(BG124:BG137)),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ROUND((SUM(BH124:BH137)),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ROUND((SUM(BI124:BI137)),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1710</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002 - VRN - most v km 5,948</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J124</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746</v>
      </c>
      <c r="E99" s="250"/>
      <c r="F99" s="250"/>
      <c r="G99" s="250"/>
      <c r="H99" s="250"/>
      <c r="I99" s="251"/>
      <c r="J99" s="252">
        <f>J125</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1889</v>
      </c>
      <c r="E100" s="271"/>
      <c r="F100" s="271"/>
      <c r="G100" s="271"/>
      <c r="H100" s="271"/>
      <c r="I100" s="272"/>
      <c r="J100" s="273">
        <f>J126</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747</v>
      </c>
      <c r="E101" s="271"/>
      <c r="F101" s="271"/>
      <c r="G101" s="271"/>
      <c r="H101" s="271"/>
      <c r="I101" s="272"/>
      <c r="J101" s="273">
        <f>J130</f>
        <v>0</v>
      </c>
      <c r="K101" s="134"/>
      <c r="L101" s="274"/>
      <c r="S101" s="12"/>
      <c r="T101" s="12"/>
      <c r="U101" s="12"/>
      <c r="V101" s="12"/>
      <c r="W101" s="12"/>
      <c r="X101" s="12"/>
      <c r="Y101" s="12"/>
      <c r="Z101" s="12"/>
      <c r="AA101" s="12"/>
      <c r="AB101" s="12"/>
      <c r="AC101" s="12"/>
      <c r="AD101" s="12"/>
      <c r="AE101" s="12"/>
    </row>
    <row r="102" hidden="1" s="12" customFormat="1" ht="19.92" customHeight="1">
      <c r="A102" s="12"/>
      <c r="B102" s="269"/>
      <c r="C102" s="134"/>
      <c r="D102" s="270" t="s">
        <v>748</v>
      </c>
      <c r="E102" s="271"/>
      <c r="F102" s="271"/>
      <c r="G102" s="271"/>
      <c r="H102" s="271"/>
      <c r="I102" s="272"/>
      <c r="J102" s="273">
        <f>J134</f>
        <v>0</v>
      </c>
      <c r="K102" s="134"/>
      <c r="L102" s="274"/>
      <c r="S102" s="12"/>
      <c r="T102" s="12"/>
      <c r="U102" s="12"/>
      <c r="V102" s="12"/>
      <c r="W102" s="12"/>
      <c r="X102" s="12"/>
      <c r="Y102" s="12"/>
      <c r="Z102" s="12"/>
      <c r="AA102" s="12"/>
      <c r="AB102" s="12"/>
      <c r="AC102" s="12"/>
      <c r="AD102" s="12"/>
      <c r="AE102" s="12"/>
    </row>
    <row r="103" hidden="1" s="2" customFormat="1" ht="21.84" customHeight="1">
      <c r="A103" s="39"/>
      <c r="B103" s="40"/>
      <c r="C103" s="41"/>
      <c r="D103" s="41"/>
      <c r="E103" s="41"/>
      <c r="F103" s="41"/>
      <c r="G103" s="41"/>
      <c r="H103" s="41"/>
      <c r="I103" s="156"/>
      <c r="J103" s="41"/>
      <c r="K103" s="41"/>
      <c r="L103" s="64"/>
      <c r="S103" s="39"/>
      <c r="T103" s="39"/>
      <c r="U103" s="39"/>
      <c r="V103" s="39"/>
      <c r="W103" s="39"/>
      <c r="X103" s="39"/>
      <c r="Y103" s="39"/>
      <c r="Z103" s="39"/>
      <c r="AA103" s="39"/>
      <c r="AB103" s="39"/>
      <c r="AC103" s="39"/>
      <c r="AD103" s="39"/>
      <c r="AE103" s="39"/>
    </row>
    <row r="104" hidden="1" s="2" customFormat="1" ht="6.96" customHeight="1">
      <c r="A104" s="39"/>
      <c r="B104" s="67"/>
      <c r="C104" s="68"/>
      <c r="D104" s="68"/>
      <c r="E104" s="68"/>
      <c r="F104" s="68"/>
      <c r="G104" s="68"/>
      <c r="H104" s="68"/>
      <c r="I104" s="194"/>
      <c r="J104" s="68"/>
      <c r="K104" s="68"/>
      <c r="L104" s="64"/>
      <c r="S104" s="39"/>
      <c r="T104" s="39"/>
      <c r="U104" s="39"/>
      <c r="V104" s="39"/>
      <c r="W104" s="39"/>
      <c r="X104" s="39"/>
      <c r="Y104" s="39"/>
      <c r="Z104" s="39"/>
      <c r="AA104" s="39"/>
      <c r="AB104" s="39"/>
      <c r="AC104" s="39"/>
      <c r="AD104" s="39"/>
      <c r="AE104" s="39"/>
    </row>
    <row r="105" hidden="1"/>
    <row r="106" hidden="1"/>
    <row r="107" hidden="1"/>
    <row r="108" s="2" customFormat="1" ht="6.96" customHeight="1">
      <c r="A108" s="39"/>
      <c r="B108" s="69"/>
      <c r="C108" s="70"/>
      <c r="D108" s="70"/>
      <c r="E108" s="70"/>
      <c r="F108" s="70"/>
      <c r="G108" s="70"/>
      <c r="H108" s="70"/>
      <c r="I108" s="197"/>
      <c r="J108" s="70"/>
      <c r="K108" s="70"/>
      <c r="L108" s="64"/>
      <c r="S108" s="39"/>
      <c r="T108" s="39"/>
      <c r="U108" s="39"/>
      <c r="V108" s="39"/>
      <c r="W108" s="39"/>
      <c r="X108" s="39"/>
      <c r="Y108" s="39"/>
      <c r="Z108" s="39"/>
      <c r="AA108" s="39"/>
      <c r="AB108" s="39"/>
      <c r="AC108" s="39"/>
      <c r="AD108" s="39"/>
      <c r="AE108" s="39"/>
    </row>
    <row r="109" s="2" customFormat="1" ht="24.96" customHeight="1">
      <c r="A109" s="39"/>
      <c r="B109" s="40"/>
      <c r="C109" s="24" t="s">
        <v>396</v>
      </c>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s="2" customFormat="1" ht="6.96" customHeight="1">
      <c r="A110" s="39"/>
      <c r="B110" s="40"/>
      <c r="C110" s="41"/>
      <c r="D110" s="41"/>
      <c r="E110" s="41"/>
      <c r="F110" s="41"/>
      <c r="G110" s="41"/>
      <c r="H110" s="41"/>
      <c r="I110" s="156"/>
      <c r="J110" s="41"/>
      <c r="K110" s="41"/>
      <c r="L110" s="64"/>
      <c r="S110" s="39"/>
      <c r="T110" s="39"/>
      <c r="U110" s="39"/>
      <c r="V110" s="39"/>
      <c r="W110" s="39"/>
      <c r="X110" s="39"/>
      <c r="Y110" s="39"/>
      <c r="Z110" s="39"/>
      <c r="AA110" s="39"/>
      <c r="AB110" s="39"/>
      <c r="AC110" s="39"/>
      <c r="AD110" s="39"/>
      <c r="AE110" s="39"/>
    </row>
    <row r="111" s="2" customFormat="1" ht="12" customHeight="1">
      <c r="A111" s="39"/>
      <c r="B111" s="40"/>
      <c r="C111" s="33" t="s">
        <v>16</v>
      </c>
      <c r="D111" s="41"/>
      <c r="E111" s="41"/>
      <c r="F111" s="41"/>
      <c r="G111" s="41"/>
      <c r="H111" s="41"/>
      <c r="I111" s="156"/>
      <c r="J111" s="41"/>
      <c r="K111" s="41"/>
      <c r="L111" s="64"/>
      <c r="S111" s="39"/>
      <c r="T111" s="39"/>
      <c r="U111" s="39"/>
      <c r="V111" s="39"/>
      <c r="W111" s="39"/>
      <c r="X111" s="39"/>
      <c r="Y111" s="39"/>
      <c r="Z111" s="39"/>
      <c r="AA111" s="39"/>
      <c r="AB111" s="39"/>
      <c r="AC111" s="39"/>
      <c r="AD111" s="39"/>
      <c r="AE111" s="39"/>
    </row>
    <row r="112" s="2" customFormat="1" ht="23.25" customHeight="1">
      <c r="A112" s="39"/>
      <c r="B112" s="40"/>
      <c r="C112" s="41"/>
      <c r="D112" s="41"/>
      <c r="E112" s="198" t="str">
        <f>E7</f>
        <v>Oprava trati v úseku 1.TK a 2.TK Děčín Prostřední Žleb - Dolní Žleb_OPRAVA č. 2</v>
      </c>
      <c r="F112" s="33"/>
      <c r="G112" s="33"/>
      <c r="H112" s="33"/>
      <c r="I112" s="156"/>
      <c r="J112" s="41"/>
      <c r="K112" s="41"/>
      <c r="L112" s="64"/>
      <c r="S112" s="39"/>
      <c r="T112" s="39"/>
      <c r="U112" s="39"/>
      <c r="V112" s="39"/>
      <c r="W112" s="39"/>
      <c r="X112" s="39"/>
      <c r="Y112" s="39"/>
      <c r="Z112" s="39"/>
      <c r="AA112" s="39"/>
      <c r="AB112" s="39"/>
      <c r="AC112" s="39"/>
      <c r="AD112" s="39"/>
      <c r="AE112" s="39"/>
    </row>
    <row r="113" s="1" customFormat="1" ht="12" customHeight="1">
      <c r="B113" s="22"/>
      <c r="C113" s="33" t="s">
        <v>389</v>
      </c>
      <c r="D113" s="23"/>
      <c r="E113" s="23"/>
      <c r="F113" s="23"/>
      <c r="G113" s="23"/>
      <c r="H113" s="23"/>
      <c r="I113" s="148"/>
      <c r="J113" s="23"/>
      <c r="K113" s="23"/>
      <c r="L113" s="21"/>
    </row>
    <row r="114" s="2" customFormat="1" ht="16.5" customHeight="1">
      <c r="A114" s="39"/>
      <c r="B114" s="40"/>
      <c r="C114" s="41"/>
      <c r="D114" s="41"/>
      <c r="E114" s="198" t="s">
        <v>1710</v>
      </c>
      <c r="F114" s="41"/>
      <c r="G114" s="41"/>
      <c r="H114" s="41"/>
      <c r="I114" s="156"/>
      <c r="J114" s="41"/>
      <c r="K114" s="41"/>
      <c r="L114" s="64"/>
      <c r="S114" s="39"/>
      <c r="T114" s="39"/>
      <c r="U114" s="39"/>
      <c r="V114" s="39"/>
      <c r="W114" s="39"/>
      <c r="X114" s="39"/>
      <c r="Y114" s="39"/>
      <c r="Z114" s="39"/>
      <c r="AA114" s="39"/>
      <c r="AB114" s="39"/>
      <c r="AC114" s="39"/>
      <c r="AD114" s="39"/>
      <c r="AE114" s="39"/>
    </row>
    <row r="115" s="2" customFormat="1" ht="12" customHeight="1">
      <c r="A115" s="39"/>
      <c r="B115" s="40"/>
      <c r="C115" s="33" t="s">
        <v>715</v>
      </c>
      <c r="D115" s="41"/>
      <c r="E115" s="41"/>
      <c r="F115" s="41"/>
      <c r="G115" s="41"/>
      <c r="H115" s="41"/>
      <c r="I115" s="156"/>
      <c r="J115" s="41"/>
      <c r="K115" s="41"/>
      <c r="L115" s="64"/>
      <c r="S115" s="39"/>
      <c r="T115" s="39"/>
      <c r="U115" s="39"/>
      <c r="V115" s="39"/>
      <c r="W115" s="39"/>
      <c r="X115" s="39"/>
      <c r="Y115" s="39"/>
      <c r="Z115" s="39"/>
      <c r="AA115" s="39"/>
      <c r="AB115" s="39"/>
      <c r="AC115" s="39"/>
      <c r="AD115" s="39"/>
      <c r="AE115" s="39"/>
    </row>
    <row r="116" s="2" customFormat="1" ht="16.5" customHeight="1">
      <c r="A116" s="39"/>
      <c r="B116" s="40"/>
      <c r="C116" s="41"/>
      <c r="D116" s="41"/>
      <c r="E116" s="77" t="str">
        <f>E11</f>
        <v>002 - VRN - most v km 5,948</v>
      </c>
      <c r="F116" s="41"/>
      <c r="G116" s="41"/>
      <c r="H116" s="41"/>
      <c r="I116" s="156"/>
      <c r="J116" s="41"/>
      <c r="K116" s="41"/>
      <c r="L116" s="64"/>
      <c r="S116" s="39"/>
      <c r="T116" s="39"/>
      <c r="U116" s="39"/>
      <c r="V116" s="39"/>
      <c r="W116" s="39"/>
      <c r="X116" s="39"/>
      <c r="Y116" s="39"/>
      <c r="Z116" s="39"/>
      <c r="AA116" s="39"/>
      <c r="AB116" s="39"/>
      <c r="AC116" s="39"/>
      <c r="AD116" s="39"/>
      <c r="AE116" s="39"/>
    </row>
    <row r="117" s="2" customFormat="1" ht="6.96" customHeight="1">
      <c r="A117" s="39"/>
      <c r="B117" s="40"/>
      <c r="C117" s="41"/>
      <c r="D117" s="41"/>
      <c r="E117" s="41"/>
      <c r="F117" s="41"/>
      <c r="G117" s="41"/>
      <c r="H117" s="41"/>
      <c r="I117" s="156"/>
      <c r="J117" s="41"/>
      <c r="K117" s="41"/>
      <c r="L117" s="64"/>
      <c r="S117" s="39"/>
      <c r="T117" s="39"/>
      <c r="U117" s="39"/>
      <c r="V117" s="39"/>
      <c r="W117" s="39"/>
      <c r="X117" s="39"/>
      <c r="Y117" s="39"/>
      <c r="Z117" s="39"/>
      <c r="AA117" s="39"/>
      <c r="AB117" s="39"/>
      <c r="AC117" s="39"/>
      <c r="AD117" s="39"/>
      <c r="AE117" s="39"/>
    </row>
    <row r="118" s="2" customFormat="1" ht="12" customHeight="1">
      <c r="A118" s="39"/>
      <c r="B118" s="40"/>
      <c r="C118" s="33" t="s">
        <v>20</v>
      </c>
      <c r="D118" s="41"/>
      <c r="E118" s="41"/>
      <c r="F118" s="28" t="str">
        <f>F14</f>
        <v xml:space="preserve"> </v>
      </c>
      <c r="G118" s="41"/>
      <c r="H118" s="41"/>
      <c r="I118" s="158" t="s">
        <v>22</v>
      </c>
      <c r="J118" s="80" t="str">
        <f>IF(J14="","",J14)</f>
        <v>21. 11. 2019</v>
      </c>
      <c r="K118" s="41"/>
      <c r="L118" s="64"/>
      <c r="S118" s="39"/>
      <c r="T118" s="39"/>
      <c r="U118" s="39"/>
      <c r="V118" s="39"/>
      <c r="W118" s="39"/>
      <c r="X118" s="39"/>
      <c r="Y118" s="39"/>
      <c r="Z118" s="39"/>
      <c r="AA118" s="39"/>
      <c r="AB118" s="39"/>
      <c r="AC118" s="39"/>
      <c r="AD118" s="39"/>
      <c r="AE118" s="39"/>
    </row>
    <row r="119" s="2" customFormat="1" ht="6.96" customHeight="1">
      <c r="A119" s="39"/>
      <c r="B119" s="40"/>
      <c r="C119" s="41"/>
      <c r="D119" s="41"/>
      <c r="E119" s="41"/>
      <c r="F119" s="41"/>
      <c r="G119" s="41"/>
      <c r="H119" s="41"/>
      <c r="I119" s="156"/>
      <c r="J119" s="41"/>
      <c r="K119" s="41"/>
      <c r="L119" s="64"/>
      <c r="S119" s="39"/>
      <c r="T119" s="39"/>
      <c r="U119" s="39"/>
      <c r="V119" s="39"/>
      <c r="W119" s="39"/>
      <c r="X119" s="39"/>
      <c r="Y119" s="39"/>
      <c r="Z119" s="39"/>
      <c r="AA119" s="39"/>
      <c r="AB119" s="39"/>
      <c r="AC119" s="39"/>
      <c r="AD119" s="39"/>
      <c r="AE119" s="39"/>
    </row>
    <row r="120" s="2" customFormat="1" ht="15.15" customHeight="1">
      <c r="A120" s="39"/>
      <c r="B120" s="40"/>
      <c r="C120" s="33" t="s">
        <v>24</v>
      </c>
      <c r="D120" s="41"/>
      <c r="E120" s="41"/>
      <c r="F120" s="28" t="str">
        <f>E17</f>
        <v/>
      </c>
      <c r="G120" s="41"/>
      <c r="H120" s="41"/>
      <c r="I120" s="158" t="s">
        <v>32</v>
      </c>
      <c r="J120" s="37" t="str">
        <f>E23</f>
        <v xml:space="preserve"> </v>
      </c>
      <c r="K120" s="41"/>
      <c r="L120" s="64"/>
      <c r="S120" s="39"/>
      <c r="T120" s="39"/>
      <c r="U120" s="39"/>
      <c r="V120" s="39"/>
      <c r="W120" s="39"/>
      <c r="X120" s="39"/>
      <c r="Y120" s="39"/>
      <c r="Z120" s="39"/>
      <c r="AA120" s="39"/>
      <c r="AB120" s="39"/>
      <c r="AC120" s="39"/>
      <c r="AD120" s="39"/>
      <c r="AE120" s="39"/>
    </row>
    <row r="121" s="2" customFormat="1" ht="15.15" customHeight="1">
      <c r="A121" s="39"/>
      <c r="B121" s="40"/>
      <c r="C121" s="33" t="s">
        <v>30</v>
      </c>
      <c r="D121" s="41"/>
      <c r="E121" s="41"/>
      <c r="F121" s="28" t="str">
        <f>IF(E20="","",E20)</f>
        <v>Vyplň údaj</v>
      </c>
      <c r="G121" s="41"/>
      <c r="H121" s="41"/>
      <c r="I121" s="158" t="s">
        <v>34</v>
      </c>
      <c r="J121" s="37" t="str">
        <f>E26</f>
        <v xml:space="preserve"> </v>
      </c>
      <c r="K121" s="41"/>
      <c r="L121" s="64"/>
      <c r="S121" s="39"/>
      <c r="T121" s="39"/>
      <c r="U121" s="39"/>
      <c r="V121" s="39"/>
      <c r="W121" s="39"/>
      <c r="X121" s="39"/>
      <c r="Y121" s="39"/>
      <c r="Z121" s="39"/>
      <c r="AA121" s="39"/>
      <c r="AB121" s="39"/>
      <c r="AC121" s="39"/>
      <c r="AD121" s="39"/>
      <c r="AE121" s="39"/>
    </row>
    <row r="122" s="2" customFormat="1" ht="10.32" customHeight="1">
      <c r="A122" s="39"/>
      <c r="B122" s="40"/>
      <c r="C122" s="41"/>
      <c r="D122" s="41"/>
      <c r="E122" s="41"/>
      <c r="F122" s="41"/>
      <c r="G122" s="41"/>
      <c r="H122" s="41"/>
      <c r="I122" s="156"/>
      <c r="J122" s="41"/>
      <c r="K122" s="41"/>
      <c r="L122" s="64"/>
      <c r="S122" s="39"/>
      <c r="T122" s="39"/>
      <c r="U122" s="39"/>
      <c r="V122" s="39"/>
      <c r="W122" s="39"/>
      <c r="X122" s="39"/>
      <c r="Y122" s="39"/>
      <c r="Z122" s="39"/>
      <c r="AA122" s="39"/>
      <c r="AB122" s="39"/>
      <c r="AC122" s="39"/>
      <c r="AD122" s="39"/>
      <c r="AE122" s="39"/>
    </row>
    <row r="123" s="9" customFormat="1" ht="29.28" customHeight="1">
      <c r="A123" s="204"/>
      <c r="B123" s="205"/>
      <c r="C123" s="206" t="s">
        <v>397</v>
      </c>
      <c r="D123" s="207" t="s">
        <v>61</v>
      </c>
      <c r="E123" s="207" t="s">
        <v>57</v>
      </c>
      <c r="F123" s="207" t="s">
        <v>58</v>
      </c>
      <c r="G123" s="207" t="s">
        <v>398</v>
      </c>
      <c r="H123" s="207" t="s">
        <v>399</v>
      </c>
      <c r="I123" s="208" t="s">
        <v>400</v>
      </c>
      <c r="J123" s="207" t="s">
        <v>393</v>
      </c>
      <c r="K123" s="209" t="s">
        <v>401</v>
      </c>
      <c r="L123" s="210"/>
      <c r="M123" s="101" t="s">
        <v>1</v>
      </c>
      <c r="N123" s="102" t="s">
        <v>40</v>
      </c>
      <c r="O123" s="102" t="s">
        <v>402</v>
      </c>
      <c r="P123" s="102" t="s">
        <v>403</v>
      </c>
      <c r="Q123" s="102" t="s">
        <v>404</v>
      </c>
      <c r="R123" s="102" t="s">
        <v>405</v>
      </c>
      <c r="S123" s="102" t="s">
        <v>406</v>
      </c>
      <c r="T123" s="103" t="s">
        <v>407</v>
      </c>
      <c r="U123" s="204"/>
      <c r="V123" s="204"/>
      <c r="W123" s="204"/>
      <c r="X123" s="204"/>
      <c r="Y123" s="204"/>
      <c r="Z123" s="204"/>
      <c r="AA123" s="204"/>
      <c r="AB123" s="204"/>
      <c r="AC123" s="204"/>
      <c r="AD123" s="204"/>
      <c r="AE123" s="204"/>
    </row>
    <row r="124" s="2" customFormat="1" ht="22.8" customHeight="1">
      <c r="A124" s="39"/>
      <c r="B124" s="40"/>
      <c r="C124" s="108" t="s">
        <v>408</v>
      </c>
      <c r="D124" s="41"/>
      <c r="E124" s="41"/>
      <c r="F124" s="41"/>
      <c r="G124" s="41"/>
      <c r="H124" s="41"/>
      <c r="I124" s="156"/>
      <c r="J124" s="211">
        <f>BK124</f>
        <v>0</v>
      </c>
      <c r="K124" s="41"/>
      <c r="L124" s="45"/>
      <c r="M124" s="104"/>
      <c r="N124" s="212"/>
      <c r="O124" s="105"/>
      <c r="P124" s="213">
        <f>P125</f>
        <v>0</v>
      </c>
      <c r="Q124" s="105"/>
      <c r="R124" s="213">
        <f>R125</f>
        <v>0</v>
      </c>
      <c r="S124" s="105"/>
      <c r="T124" s="214">
        <f>T125</f>
        <v>0</v>
      </c>
      <c r="U124" s="39"/>
      <c r="V124" s="39"/>
      <c r="W124" s="39"/>
      <c r="X124" s="39"/>
      <c r="Y124" s="39"/>
      <c r="Z124" s="39"/>
      <c r="AA124" s="39"/>
      <c r="AB124" s="39"/>
      <c r="AC124" s="39"/>
      <c r="AD124" s="39"/>
      <c r="AE124" s="39"/>
      <c r="AT124" s="18" t="s">
        <v>75</v>
      </c>
      <c r="AU124" s="18" t="s">
        <v>395</v>
      </c>
      <c r="BK124" s="215">
        <f>BK125</f>
        <v>0</v>
      </c>
    </row>
    <row r="125" s="11" customFormat="1" ht="25.92" customHeight="1">
      <c r="A125" s="11"/>
      <c r="B125" s="254"/>
      <c r="C125" s="255"/>
      <c r="D125" s="256" t="s">
        <v>75</v>
      </c>
      <c r="E125" s="257" t="s">
        <v>128</v>
      </c>
      <c r="F125" s="257" t="s">
        <v>1096</v>
      </c>
      <c r="G125" s="255"/>
      <c r="H125" s="255"/>
      <c r="I125" s="258"/>
      <c r="J125" s="259">
        <f>BK125</f>
        <v>0</v>
      </c>
      <c r="K125" s="255"/>
      <c r="L125" s="260"/>
      <c r="M125" s="261"/>
      <c r="N125" s="262"/>
      <c r="O125" s="262"/>
      <c r="P125" s="263">
        <f>P126+P130+P134</f>
        <v>0</v>
      </c>
      <c r="Q125" s="262"/>
      <c r="R125" s="263">
        <f>R126+R130+R134</f>
        <v>0</v>
      </c>
      <c r="S125" s="262"/>
      <c r="T125" s="264">
        <f>T126+T130+T134</f>
        <v>0</v>
      </c>
      <c r="U125" s="11"/>
      <c r="V125" s="11"/>
      <c r="W125" s="11"/>
      <c r="X125" s="11"/>
      <c r="Y125" s="11"/>
      <c r="Z125" s="11"/>
      <c r="AA125" s="11"/>
      <c r="AB125" s="11"/>
      <c r="AC125" s="11"/>
      <c r="AD125" s="11"/>
      <c r="AE125" s="11"/>
      <c r="AR125" s="265" t="s">
        <v>427</v>
      </c>
      <c r="AT125" s="266" t="s">
        <v>75</v>
      </c>
      <c r="AU125" s="266" t="s">
        <v>76</v>
      </c>
      <c r="AY125" s="265" t="s">
        <v>414</v>
      </c>
      <c r="BK125" s="267">
        <f>BK126+BK130+BK134</f>
        <v>0</v>
      </c>
    </row>
    <row r="126" s="11" customFormat="1" ht="22.8" customHeight="1">
      <c r="A126" s="11"/>
      <c r="B126" s="254"/>
      <c r="C126" s="255"/>
      <c r="D126" s="256" t="s">
        <v>75</v>
      </c>
      <c r="E126" s="275" t="s">
        <v>1890</v>
      </c>
      <c r="F126" s="275" t="s">
        <v>1891</v>
      </c>
      <c r="G126" s="255"/>
      <c r="H126" s="255"/>
      <c r="I126" s="258"/>
      <c r="J126" s="276">
        <f>BK126</f>
        <v>0</v>
      </c>
      <c r="K126" s="255"/>
      <c r="L126" s="260"/>
      <c r="M126" s="261"/>
      <c r="N126" s="262"/>
      <c r="O126" s="262"/>
      <c r="P126" s="263">
        <f>SUM(P127:P129)</f>
        <v>0</v>
      </c>
      <c r="Q126" s="262"/>
      <c r="R126" s="263">
        <f>SUM(R127:R129)</f>
        <v>0</v>
      </c>
      <c r="S126" s="262"/>
      <c r="T126" s="264">
        <f>SUM(T127:T129)</f>
        <v>0</v>
      </c>
      <c r="U126" s="11"/>
      <c r="V126" s="11"/>
      <c r="W126" s="11"/>
      <c r="X126" s="11"/>
      <c r="Y126" s="11"/>
      <c r="Z126" s="11"/>
      <c r="AA126" s="11"/>
      <c r="AB126" s="11"/>
      <c r="AC126" s="11"/>
      <c r="AD126" s="11"/>
      <c r="AE126" s="11"/>
      <c r="AR126" s="265" t="s">
        <v>427</v>
      </c>
      <c r="AT126" s="266" t="s">
        <v>75</v>
      </c>
      <c r="AU126" s="266" t="s">
        <v>84</v>
      </c>
      <c r="AY126" s="265" t="s">
        <v>414</v>
      </c>
      <c r="BK126" s="267">
        <f>SUM(BK127:BK129)</f>
        <v>0</v>
      </c>
    </row>
    <row r="127" s="2" customFormat="1" ht="16.5" customHeight="1">
      <c r="A127" s="39"/>
      <c r="B127" s="40"/>
      <c r="C127" s="234" t="s">
        <v>84</v>
      </c>
      <c r="D127" s="234" t="s">
        <v>443</v>
      </c>
      <c r="E127" s="235" t="s">
        <v>1892</v>
      </c>
      <c r="F127" s="236" t="s">
        <v>1893</v>
      </c>
      <c r="G127" s="237" t="s">
        <v>1686</v>
      </c>
      <c r="H127" s="238">
        <v>2088.4499999999998</v>
      </c>
      <c r="I127" s="239"/>
      <c r="J127" s="240">
        <f>ROUND(I127*H127,2)</f>
        <v>0</v>
      </c>
      <c r="K127" s="236" t="s">
        <v>720</v>
      </c>
      <c r="L127" s="45"/>
      <c r="M127" s="241" t="s">
        <v>1</v>
      </c>
      <c r="N127" s="242" t="s">
        <v>41</v>
      </c>
      <c r="O127" s="92"/>
      <c r="P127" s="226">
        <f>O127*H127</f>
        <v>0</v>
      </c>
      <c r="Q127" s="226">
        <v>0</v>
      </c>
      <c r="R127" s="226">
        <f>Q127*H127</f>
        <v>0</v>
      </c>
      <c r="S127" s="226">
        <v>0</v>
      </c>
      <c r="T127" s="227">
        <f>S127*H127</f>
        <v>0</v>
      </c>
      <c r="U127" s="39"/>
      <c r="V127" s="39"/>
      <c r="W127" s="39"/>
      <c r="X127" s="39"/>
      <c r="Y127" s="39"/>
      <c r="Z127" s="39"/>
      <c r="AA127" s="39"/>
      <c r="AB127" s="39"/>
      <c r="AC127" s="39"/>
      <c r="AD127" s="39"/>
      <c r="AE127" s="39"/>
      <c r="AR127" s="228" t="s">
        <v>1102</v>
      </c>
      <c r="AT127" s="228" t="s">
        <v>443</v>
      </c>
      <c r="AU127" s="228" t="s">
        <v>86</v>
      </c>
      <c r="AY127" s="18" t="s">
        <v>414</v>
      </c>
      <c r="BE127" s="229">
        <f>IF(N127="základní",J127,0)</f>
        <v>0</v>
      </c>
      <c r="BF127" s="229">
        <f>IF(N127="snížená",J127,0)</f>
        <v>0</v>
      </c>
      <c r="BG127" s="229">
        <f>IF(N127="zákl. přenesená",J127,0)</f>
        <v>0</v>
      </c>
      <c r="BH127" s="229">
        <f>IF(N127="sníž. přenesená",J127,0)</f>
        <v>0</v>
      </c>
      <c r="BI127" s="229">
        <f>IF(N127="nulová",J127,0)</f>
        <v>0</v>
      </c>
      <c r="BJ127" s="18" t="s">
        <v>84</v>
      </c>
      <c r="BK127" s="229">
        <f>ROUND(I127*H127,2)</f>
        <v>0</v>
      </c>
      <c r="BL127" s="18" t="s">
        <v>1102</v>
      </c>
      <c r="BM127" s="228" t="s">
        <v>1894</v>
      </c>
    </row>
    <row r="128" s="2" customFormat="1">
      <c r="A128" s="39"/>
      <c r="B128" s="40"/>
      <c r="C128" s="41"/>
      <c r="D128" s="230" t="s">
        <v>417</v>
      </c>
      <c r="E128" s="41"/>
      <c r="F128" s="231" t="s">
        <v>1893</v>
      </c>
      <c r="G128" s="41"/>
      <c r="H128" s="41"/>
      <c r="I128" s="156"/>
      <c r="J128" s="41"/>
      <c r="K128" s="41"/>
      <c r="L128" s="45"/>
      <c r="M128" s="232"/>
      <c r="N128" s="233"/>
      <c r="O128" s="92"/>
      <c r="P128" s="92"/>
      <c r="Q128" s="92"/>
      <c r="R128" s="92"/>
      <c r="S128" s="92"/>
      <c r="T128" s="93"/>
      <c r="U128" s="39"/>
      <c r="V128" s="39"/>
      <c r="W128" s="39"/>
      <c r="X128" s="39"/>
      <c r="Y128" s="39"/>
      <c r="Z128" s="39"/>
      <c r="AA128" s="39"/>
      <c r="AB128" s="39"/>
      <c r="AC128" s="39"/>
      <c r="AD128" s="39"/>
      <c r="AE128" s="39"/>
      <c r="AT128" s="18" t="s">
        <v>417</v>
      </c>
      <c r="AU128" s="18" t="s">
        <v>86</v>
      </c>
    </row>
    <row r="129" s="2" customFormat="1">
      <c r="A129" s="39"/>
      <c r="B129" s="40"/>
      <c r="C129" s="41"/>
      <c r="D129" s="230" t="s">
        <v>722</v>
      </c>
      <c r="E129" s="41"/>
      <c r="F129" s="268" t="s">
        <v>1895</v>
      </c>
      <c r="G129" s="41"/>
      <c r="H129" s="41"/>
      <c r="I129" s="156"/>
      <c r="J129" s="41"/>
      <c r="K129" s="41"/>
      <c r="L129" s="45"/>
      <c r="M129" s="232"/>
      <c r="N129" s="233"/>
      <c r="O129" s="92"/>
      <c r="P129" s="92"/>
      <c r="Q129" s="92"/>
      <c r="R129" s="92"/>
      <c r="S129" s="92"/>
      <c r="T129" s="93"/>
      <c r="U129" s="39"/>
      <c r="V129" s="39"/>
      <c r="W129" s="39"/>
      <c r="X129" s="39"/>
      <c r="Y129" s="39"/>
      <c r="Z129" s="39"/>
      <c r="AA129" s="39"/>
      <c r="AB129" s="39"/>
      <c r="AC129" s="39"/>
      <c r="AD129" s="39"/>
      <c r="AE129" s="39"/>
      <c r="AT129" s="18" t="s">
        <v>722</v>
      </c>
      <c r="AU129" s="18" t="s">
        <v>86</v>
      </c>
    </row>
    <row r="130" s="11" customFormat="1" ht="22.8" customHeight="1">
      <c r="A130" s="11"/>
      <c r="B130" s="254"/>
      <c r="C130" s="255"/>
      <c r="D130" s="256" t="s">
        <v>75</v>
      </c>
      <c r="E130" s="275" t="s">
        <v>1097</v>
      </c>
      <c r="F130" s="275" t="s">
        <v>1098</v>
      </c>
      <c r="G130" s="255"/>
      <c r="H130" s="255"/>
      <c r="I130" s="258"/>
      <c r="J130" s="276">
        <f>BK130</f>
        <v>0</v>
      </c>
      <c r="K130" s="255"/>
      <c r="L130" s="260"/>
      <c r="M130" s="261"/>
      <c r="N130" s="262"/>
      <c r="O130" s="262"/>
      <c r="P130" s="263">
        <f>SUM(P131:P133)</f>
        <v>0</v>
      </c>
      <c r="Q130" s="262"/>
      <c r="R130" s="263">
        <f>SUM(R131:R133)</f>
        <v>0</v>
      </c>
      <c r="S130" s="262"/>
      <c r="T130" s="264">
        <f>SUM(T131:T133)</f>
        <v>0</v>
      </c>
      <c r="U130" s="11"/>
      <c r="V130" s="11"/>
      <c r="W130" s="11"/>
      <c r="X130" s="11"/>
      <c r="Y130" s="11"/>
      <c r="Z130" s="11"/>
      <c r="AA130" s="11"/>
      <c r="AB130" s="11"/>
      <c r="AC130" s="11"/>
      <c r="AD130" s="11"/>
      <c r="AE130" s="11"/>
      <c r="AR130" s="265" t="s">
        <v>427</v>
      </c>
      <c r="AT130" s="266" t="s">
        <v>75</v>
      </c>
      <c r="AU130" s="266" t="s">
        <v>84</v>
      </c>
      <c r="AY130" s="265" t="s">
        <v>414</v>
      </c>
      <c r="BK130" s="267">
        <f>SUM(BK131:BK133)</f>
        <v>0</v>
      </c>
    </row>
    <row r="131" s="2" customFormat="1" ht="16.5" customHeight="1">
      <c r="A131" s="39"/>
      <c r="B131" s="40"/>
      <c r="C131" s="234" t="s">
        <v>86</v>
      </c>
      <c r="D131" s="234" t="s">
        <v>443</v>
      </c>
      <c r="E131" s="235" t="s">
        <v>1100</v>
      </c>
      <c r="F131" s="236" t="s">
        <v>1098</v>
      </c>
      <c r="G131" s="237" t="s">
        <v>1686</v>
      </c>
      <c r="H131" s="238">
        <v>2088.4499999999998</v>
      </c>
      <c r="I131" s="239"/>
      <c r="J131" s="240">
        <f>ROUND(I131*H131,2)</f>
        <v>0</v>
      </c>
      <c r="K131" s="236" t="s">
        <v>720</v>
      </c>
      <c r="L131" s="45"/>
      <c r="M131" s="241" t="s">
        <v>1</v>
      </c>
      <c r="N131" s="242" t="s">
        <v>41</v>
      </c>
      <c r="O131" s="92"/>
      <c r="P131" s="226">
        <f>O131*H131</f>
        <v>0</v>
      </c>
      <c r="Q131" s="226">
        <v>0</v>
      </c>
      <c r="R131" s="226">
        <f>Q131*H131</f>
        <v>0</v>
      </c>
      <c r="S131" s="226">
        <v>0</v>
      </c>
      <c r="T131" s="227">
        <f>S131*H131</f>
        <v>0</v>
      </c>
      <c r="U131" s="39"/>
      <c r="V131" s="39"/>
      <c r="W131" s="39"/>
      <c r="X131" s="39"/>
      <c r="Y131" s="39"/>
      <c r="Z131" s="39"/>
      <c r="AA131" s="39"/>
      <c r="AB131" s="39"/>
      <c r="AC131" s="39"/>
      <c r="AD131" s="39"/>
      <c r="AE131" s="39"/>
      <c r="AR131" s="228" t="s">
        <v>1102</v>
      </c>
      <c r="AT131" s="228" t="s">
        <v>443</v>
      </c>
      <c r="AU131" s="228" t="s">
        <v>86</v>
      </c>
      <c r="AY131" s="18" t="s">
        <v>414</v>
      </c>
      <c r="BE131" s="229">
        <f>IF(N131="základní",J131,0)</f>
        <v>0</v>
      </c>
      <c r="BF131" s="229">
        <f>IF(N131="snížená",J131,0)</f>
        <v>0</v>
      </c>
      <c r="BG131" s="229">
        <f>IF(N131="zákl. přenesená",J131,0)</f>
        <v>0</v>
      </c>
      <c r="BH131" s="229">
        <f>IF(N131="sníž. přenesená",J131,0)</f>
        <v>0</v>
      </c>
      <c r="BI131" s="229">
        <f>IF(N131="nulová",J131,0)</f>
        <v>0</v>
      </c>
      <c r="BJ131" s="18" t="s">
        <v>84</v>
      </c>
      <c r="BK131" s="229">
        <f>ROUND(I131*H131,2)</f>
        <v>0</v>
      </c>
      <c r="BL131" s="18" t="s">
        <v>1102</v>
      </c>
      <c r="BM131" s="228" t="s">
        <v>1896</v>
      </c>
    </row>
    <row r="132" s="2" customFormat="1">
      <c r="A132" s="39"/>
      <c r="B132" s="40"/>
      <c r="C132" s="41"/>
      <c r="D132" s="230" t="s">
        <v>417</v>
      </c>
      <c r="E132" s="41"/>
      <c r="F132" s="231" t="s">
        <v>1098</v>
      </c>
      <c r="G132" s="41"/>
      <c r="H132" s="41"/>
      <c r="I132" s="156"/>
      <c r="J132" s="41"/>
      <c r="K132" s="41"/>
      <c r="L132" s="45"/>
      <c r="M132" s="232"/>
      <c r="N132" s="233"/>
      <c r="O132" s="92"/>
      <c r="P132" s="92"/>
      <c r="Q132" s="92"/>
      <c r="R132" s="92"/>
      <c r="S132" s="92"/>
      <c r="T132" s="93"/>
      <c r="U132" s="39"/>
      <c r="V132" s="39"/>
      <c r="W132" s="39"/>
      <c r="X132" s="39"/>
      <c r="Y132" s="39"/>
      <c r="Z132" s="39"/>
      <c r="AA132" s="39"/>
      <c r="AB132" s="39"/>
      <c r="AC132" s="39"/>
      <c r="AD132" s="39"/>
      <c r="AE132" s="39"/>
      <c r="AT132" s="18" t="s">
        <v>417</v>
      </c>
      <c r="AU132" s="18" t="s">
        <v>86</v>
      </c>
    </row>
    <row r="133" s="2" customFormat="1">
      <c r="A133" s="39"/>
      <c r="B133" s="40"/>
      <c r="C133" s="41"/>
      <c r="D133" s="230" t="s">
        <v>722</v>
      </c>
      <c r="E133" s="41"/>
      <c r="F133" s="268" t="s">
        <v>1897</v>
      </c>
      <c r="G133" s="41"/>
      <c r="H133" s="41"/>
      <c r="I133" s="156"/>
      <c r="J133" s="41"/>
      <c r="K133" s="41"/>
      <c r="L133" s="45"/>
      <c r="M133" s="232"/>
      <c r="N133" s="233"/>
      <c r="O133" s="92"/>
      <c r="P133" s="92"/>
      <c r="Q133" s="92"/>
      <c r="R133" s="92"/>
      <c r="S133" s="92"/>
      <c r="T133" s="93"/>
      <c r="U133" s="39"/>
      <c r="V133" s="39"/>
      <c r="W133" s="39"/>
      <c r="X133" s="39"/>
      <c r="Y133" s="39"/>
      <c r="Z133" s="39"/>
      <c r="AA133" s="39"/>
      <c r="AB133" s="39"/>
      <c r="AC133" s="39"/>
      <c r="AD133" s="39"/>
      <c r="AE133" s="39"/>
      <c r="AT133" s="18" t="s">
        <v>722</v>
      </c>
      <c r="AU133" s="18" t="s">
        <v>86</v>
      </c>
    </row>
    <row r="134" s="11" customFormat="1" ht="22.8" customHeight="1">
      <c r="A134" s="11"/>
      <c r="B134" s="254"/>
      <c r="C134" s="255"/>
      <c r="D134" s="256" t="s">
        <v>75</v>
      </c>
      <c r="E134" s="275" t="s">
        <v>1108</v>
      </c>
      <c r="F134" s="275" t="s">
        <v>1109</v>
      </c>
      <c r="G134" s="255"/>
      <c r="H134" s="255"/>
      <c r="I134" s="258"/>
      <c r="J134" s="276">
        <f>BK134</f>
        <v>0</v>
      </c>
      <c r="K134" s="255"/>
      <c r="L134" s="260"/>
      <c r="M134" s="261"/>
      <c r="N134" s="262"/>
      <c r="O134" s="262"/>
      <c r="P134" s="263">
        <f>SUM(P135:P137)</f>
        <v>0</v>
      </c>
      <c r="Q134" s="262"/>
      <c r="R134" s="263">
        <f>SUM(R135:R137)</f>
        <v>0</v>
      </c>
      <c r="S134" s="262"/>
      <c r="T134" s="264">
        <f>SUM(T135:T137)</f>
        <v>0</v>
      </c>
      <c r="U134" s="11"/>
      <c r="V134" s="11"/>
      <c r="W134" s="11"/>
      <c r="X134" s="11"/>
      <c r="Y134" s="11"/>
      <c r="Z134" s="11"/>
      <c r="AA134" s="11"/>
      <c r="AB134" s="11"/>
      <c r="AC134" s="11"/>
      <c r="AD134" s="11"/>
      <c r="AE134" s="11"/>
      <c r="AR134" s="265" t="s">
        <v>427</v>
      </c>
      <c r="AT134" s="266" t="s">
        <v>75</v>
      </c>
      <c r="AU134" s="266" t="s">
        <v>84</v>
      </c>
      <c r="AY134" s="265" t="s">
        <v>414</v>
      </c>
      <c r="BK134" s="267">
        <f>SUM(BK135:BK137)</f>
        <v>0</v>
      </c>
    </row>
    <row r="135" s="2" customFormat="1" ht="16.5" customHeight="1">
      <c r="A135" s="39"/>
      <c r="B135" s="40"/>
      <c r="C135" s="234" t="s">
        <v>114</v>
      </c>
      <c r="D135" s="234" t="s">
        <v>443</v>
      </c>
      <c r="E135" s="235" t="s">
        <v>1898</v>
      </c>
      <c r="F135" s="236" t="s">
        <v>1109</v>
      </c>
      <c r="G135" s="237" t="s">
        <v>1686</v>
      </c>
      <c r="H135" s="238">
        <v>2088.4499999999998</v>
      </c>
      <c r="I135" s="239"/>
      <c r="J135" s="240">
        <f>ROUND(I135*H135,2)</f>
        <v>0</v>
      </c>
      <c r="K135" s="236" t="s">
        <v>720</v>
      </c>
      <c r="L135" s="45"/>
      <c r="M135" s="241" t="s">
        <v>1</v>
      </c>
      <c r="N135" s="242" t="s">
        <v>41</v>
      </c>
      <c r="O135" s="92"/>
      <c r="P135" s="226">
        <f>O135*H135</f>
        <v>0</v>
      </c>
      <c r="Q135" s="226">
        <v>0</v>
      </c>
      <c r="R135" s="226">
        <f>Q135*H135</f>
        <v>0</v>
      </c>
      <c r="S135" s="226">
        <v>0</v>
      </c>
      <c r="T135" s="227">
        <f>S135*H135</f>
        <v>0</v>
      </c>
      <c r="U135" s="39"/>
      <c r="V135" s="39"/>
      <c r="W135" s="39"/>
      <c r="X135" s="39"/>
      <c r="Y135" s="39"/>
      <c r="Z135" s="39"/>
      <c r="AA135" s="39"/>
      <c r="AB135" s="39"/>
      <c r="AC135" s="39"/>
      <c r="AD135" s="39"/>
      <c r="AE135" s="39"/>
      <c r="AR135" s="228" t="s">
        <v>1102</v>
      </c>
      <c r="AT135" s="228" t="s">
        <v>443</v>
      </c>
      <c r="AU135" s="228" t="s">
        <v>86</v>
      </c>
      <c r="AY135" s="18" t="s">
        <v>414</v>
      </c>
      <c r="BE135" s="229">
        <f>IF(N135="základní",J135,0)</f>
        <v>0</v>
      </c>
      <c r="BF135" s="229">
        <f>IF(N135="snížená",J135,0)</f>
        <v>0</v>
      </c>
      <c r="BG135" s="229">
        <f>IF(N135="zákl. přenesená",J135,0)</f>
        <v>0</v>
      </c>
      <c r="BH135" s="229">
        <f>IF(N135="sníž. přenesená",J135,0)</f>
        <v>0</v>
      </c>
      <c r="BI135" s="229">
        <f>IF(N135="nulová",J135,0)</f>
        <v>0</v>
      </c>
      <c r="BJ135" s="18" t="s">
        <v>84</v>
      </c>
      <c r="BK135" s="229">
        <f>ROUND(I135*H135,2)</f>
        <v>0</v>
      </c>
      <c r="BL135" s="18" t="s">
        <v>1102</v>
      </c>
      <c r="BM135" s="228" t="s">
        <v>1899</v>
      </c>
    </row>
    <row r="136" s="2" customFormat="1">
      <c r="A136" s="39"/>
      <c r="B136" s="40"/>
      <c r="C136" s="41"/>
      <c r="D136" s="230" t="s">
        <v>417</v>
      </c>
      <c r="E136" s="41"/>
      <c r="F136" s="231" t="s">
        <v>1109</v>
      </c>
      <c r="G136" s="41"/>
      <c r="H136" s="41"/>
      <c r="I136" s="156"/>
      <c r="J136" s="41"/>
      <c r="K136" s="41"/>
      <c r="L136" s="45"/>
      <c r="M136" s="232"/>
      <c r="N136" s="233"/>
      <c r="O136" s="92"/>
      <c r="P136" s="92"/>
      <c r="Q136" s="92"/>
      <c r="R136" s="92"/>
      <c r="S136" s="92"/>
      <c r="T136" s="93"/>
      <c r="U136" s="39"/>
      <c r="V136" s="39"/>
      <c r="W136" s="39"/>
      <c r="X136" s="39"/>
      <c r="Y136" s="39"/>
      <c r="Z136" s="39"/>
      <c r="AA136" s="39"/>
      <c r="AB136" s="39"/>
      <c r="AC136" s="39"/>
      <c r="AD136" s="39"/>
      <c r="AE136" s="39"/>
      <c r="AT136" s="18" t="s">
        <v>417</v>
      </c>
      <c r="AU136" s="18" t="s">
        <v>86</v>
      </c>
    </row>
    <row r="137" s="2" customFormat="1">
      <c r="A137" s="39"/>
      <c r="B137" s="40"/>
      <c r="C137" s="41"/>
      <c r="D137" s="230" t="s">
        <v>722</v>
      </c>
      <c r="E137" s="41"/>
      <c r="F137" s="268" t="s">
        <v>1900</v>
      </c>
      <c r="G137" s="41"/>
      <c r="H137" s="41"/>
      <c r="I137" s="156"/>
      <c r="J137" s="41"/>
      <c r="K137" s="41"/>
      <c r="L137" s="45"/>
      <c r="M137" s="243"/>
      <c r="N137" s="244"/>
      <c r="O137" s="245"/>
      <c r="P137" s="245"/>
      <c r="Q137" s="245"/>
      <c r="R137" s="245"/>
      <c r="S137" s="245"/>
      <c r="T137" s="246"/>
      <c r="U137" s="39"/>
      <c r="V137" s="39"/>
      <c r="W137" s="39"/>
      <c r="X137" s="39"/>
      <c r="Y137" s="39"/>
      <c r="Z137" s="39"/>
      <c r="AA137" s="39"/>
      <c r="AB137" s="39"/>
      <c r="AC137" s="39"/>
      <c r="AD137" s="39"/>
      <c r="AE137" s="39"/>
      <c r="AT137" s="18" t="s">
        <v>722</v>
      </c>
      <c r="AU137" s="18" t="s">
        <v>86</v>
      </c>
    </row>
    <row r="138" s="2" customFormat="1" ht="6.96" customHeight="1">
      <c r="A138" s="39"/>
      <c r="B138" s="67"/>
      <c r="C138" s="68"/>
      <c r="D138" s="68"/>
      <c r="E138" s="68"/>
      <c r="F138" s="68"/>
      <c r="G138" s="68"/>
      <c r="H138" s="68"/>
      <c r="I138" s="194"/>
      <c r="J138" s="68"/>
      <c r="K138" s="68"/>
      <c r="L138" s="45"/>
      <c r="M138" s="39"/>
      <c r="O138" s="39"/>
      <c r="P138" s="39"/>
      <c r="Q138" s="39"/>
      <c r="R138" s="39"/>
      <c r="S138" s="39"/>
      <c r="T138" s="39"/>
      <c r="U138" s="39"/>
      <c r="V138" s="39"/>
      <c r="W138" s="39"/>
      <c r="X138" s="39"/>
      <c r="Y138" s="39"/>
      <c r="Z138" s="39"/>
      <c r="AA138" s="39"/>
      <c r="AB138" s="39"/>
      <c r="AC138" s="39"/>
      <c r="AD138" s="39"/>
      <c r="AE138" s="39"/>
    </row>
  </sheetData>
  <sheetProtection sheet="1" autoFilter="0" formatColumns="0" formatRows="0" objects="1" scenarios="1" spinCount="100000" saltValue="u3yBGKuwROdIGDCY8y/t0c3dP8Ics25n2m62EtUIgYBadIxwso9eyjqoM1rFL4tnDPGWbb96yg50qNQ5LVIHEg==" hashValue="c1DPk8pRojf3jEanpiG+FoDy+LaObWTLkmaZTLWgs6vX9LmdzdEusXOmwzB6LVmMSVtPZS9N+LMPCrsBlmv4dA==" algorithmName="SHA-512" password="CC35"/>
  <autoFilter ref="C123:K137"/>
  <mergeCells count="12">
    <mergeCell ref="E7:H7"/>
    <mergeCell ref="E9:H9"/>
    <mergeCell ref="E11:H11"/>
    <mergeCell ref="E20:H20"/>
    <mergeCell ref="E29:H29"/>
    <mergeCell ref="E85:H85"/>
    <mergeCell ref="E87:H87"/>
    <mergeCell ref="E89:H89"/>
    <mergeCell ref="E112:H112"/>
    <mergeCell ref="E114:H114"/>
    <mergeCell ref="E116:H116"/>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17.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143</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1901</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1902</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ROUND(J130,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ROUND((SUM(BE130:BE311)),  2)</f>
        <v>0</v>
      </c>
      <c r="G35" s="39"/>
      <c r="H35" s="39"/>
      <c r="I35" s="173">
        <v>0.20999999999999999</v>
      </c>
      <c r="J35" s="172">
        <f>ROUND(((SUM(BE130:BE311))*I35),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ROUND((SUM(BF130:BF311)),  2)</f>
        <v>0</v>
      </c>
      <c r="G36" s="39"/>
      <c r="H36" s="39"/>
      <c r="I36" s="173">
        <v>0.14999999999999999</v>
      </c>
      <c r="J36" s="172">
        <f>ROUND(((SUM(BF130:BF311))*I36),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ROUND((SUM(BG130:BG311)),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ROUND((SUM(BH130:BH311)),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ROUND((SUM(BI130:BI311)),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1901</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001 - ZRN - most v km 5,948</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J130</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732</v>
      </c>
      <c r="E99" s="250"/>
      <c r="F99" s="250"/>
      <c r="G99" s="250"/>
      <c r="H99" s="250"/>
      <c r="I99" s="251"/>
      <c r="J99" s="252">
        <f>J131</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1712</v>
      </c>
      <c r="E100" s="271"/>
      <c r="F100" s="271"/>
      <c r="G100" s="271"/>
      <c r="H100" s="271"/>
      <c r="I100" s="272"/>
      <c r="J100" s="273">
        <f>J132</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734</v>
      </c>
      <c r="E101" s="271"/>
      <c r="F101" s="271"/>
      <c r="G101" s="271"/>
      <c r="H101" s="271"/>
      <c r="I101" s="272"/>
      <c r="J101" s="273">
        <f>J142</f>
        <v>0</v>
      </c>
      <c r="K101" s="134"/>
      <c r="L101" s="274"/>
      <c r="S101" s="12"/>
      <c r="T101" s="12"/>
      <c r="U101" s="12"/>
      <c r="V101" s="12"/>
      <c r="W101" s="12"/>
      <c r="X101" s="12"/>
      <c r="Y101" s="12"/>
      <c r="Z101" s="12"/>
      <c r="AA101" s="12"/>
      <c r="AB101" s="12"/>
      <c r="AC101" s="12"/>
      <c r="AD101" s="12"/>
      <c r="AE101" s="12"/>
    </row>
    <row r="102" hidden="1" s="12" customFormat="1" ht="19.92" customHeight="1">
      <c r="A102" s="12"/>
      <c r="B102" s="269"/>
      <c r="C102" s="134"/>
      <c r="D102" s="270" t="s">
        <v>736</v>
      </c>
      <c r="E102" s="271"/>
      <c r="F102" s="271"/>
      <c r="G102" s="271"/>
      <c r="H102" s="271"/>
      <c r="I102" s="272"/>
      <c r="J102" s="273">
        <f>J151</f>
        <v>0</v>
      </c>
      <c r="K102" s="134"/>
      <c r="L102" s="274"/>
      <c r="S102" s="12"/>
      <c r="T102" s="12"/>
      <c r="U102" s="12"/>
      <c r="V102" s="12"/>
      <c r="W102" s="12"/>
      <c r="X102" s="12"/>
      <c r="Y102" s="12"/>
      <c r="Z102" s="12"/>
      <c r="AA102" s="12"/>
      <c r="AB102" s="12"/>
      <c r="AC102" s="12"/>
      <c r="AD102" s="12"/>
      <c r="AE102" s="12"/>
    </row>
    <row r="103" hidden="1" s="12" customFormat="1" ht="19.92" customHeight="1">
      <c r="A103" s="12"/>
      <c r="B103" s="269"/>
      <c r="C103" s="134"/>
      <c r="D103" s="270" t="s">
        <v>737</v>
      </c>
      <c r="E103" s="271"/>
      <c r="F103" s="271"/>
      <c r="G103" s="271"/>
      <c r="H103" s="271"/>
      <c r="I103" s="272"/>
      <c r="J103" s="273">
        <f>J173</f>
        <v>0</v>
      </c>
      <c r="K103" s="134"/>
      <c r="L103" s="274"/>
      <c r="S103" s="12"/>
      <c r="T103" s="12"/>
      <c r="U103" s="12"/>
      <c r="V103" s="12"/>
      <c r="W103" s="12"/>
      <c r="X103" s="12"/>
      <c r="Y103" s="12"/>
      <c r="Z103" s="12"/>
      <c r="AA103" s="12"/>
      <c r="AB103" s="12"/>
      <c r="AC103" s="12"/>
      <c r="AD103" s="12"/>
      <c r="AE103" s="12"/>
    </row>
    <row r="104" hidden="1" s="12" customFormat="1" ht="19.92" customHeight="1">
      <c r="A104" s="12"/>
      <c r="B104" s="269"/>
      <c r="C104" s="134"/>
      <c r="D104" s="270" t="s">
        <v>738</v>
      </c>
      <c r="E104" s="271"/>
      <c r="F104" s="271"/>
      <c r="G104" s="271"/>
      <c r="H104" s="271"/>
      <c r="I104" s="272"/>
      <c r="J104" s="273">
        <f>J264</f>
        <v>0</v>
      </c>
      <c r="K104" s="134"/>
      <c r="L104" s="274"/>
      <c r="S104" s="12"/>
      <c r="T104" s="12"/>
      <c r="U104" s="12"/>
      <c r="V104" s="12"/>
      <c r="W104" s="12"/>
      <c r="X104" s="12"/>
      <c r="Y104" s="12"/>
      <c r="Z104" s="12"/>
      <c r="AA104" s="12"/>
      <c r="AB104" s="12"/>
      <c r="AC104" s="12"/>
      <c r="AD104" s="12"/>
      <c r="AE104" s="12"/>
    </row>
    <row r="105" hidden="1" s="12" customFormat="1" ht="19.92" customHeight="1">
      <c r="A105" s="12"/>
      <c r="B105" s="269"/>
      <c r="C105" s="134"/>
      <c r="D105" s="270" t="s">
        <v>739</v>
      </c>
      <c r="E105" s="271"/>
      <c r="F105" s="271"/>
      <c r="G105" s="271"/>
      <c r="H105" s="271"/>
      <c r="I105" s="272"/>
      <c r="J105" s="273">
        <f>J276</f>
        <v>0</v>
      </c>
      <c r="K105" s="134"/>
      <c r="L105" s="274"/>
      <c r="S105" s="12"/>
      <c r="T105" s="12"/>
      <c r="U105" s="12"/>
      <c r="V105" s="12"/>
      <c r="W105" s="12"/>
      <c r="X105" s="12"/>
      <c r="Y105" s="12"/>
      <c r="Z105" s="12"/>
      <c r="AA105" s="12"/>
      <c r="AB105" s="12"/>
      <c r="AC105" s="12"/>
      <c r="AD105" s="12"/>
      <c r="AE105" s="12"/>
    </row>
    <row r="106" hidden="1" s="10" customFormat="1" ht="24.96" customHeight="1">
      <c r="A106" s="10"/>
      <c r="B106" s="247"/>
      <c r="C106" s="248"/>
      <c r="D106" s="249" t="s">
        <v>740</v>
      </c>
      <c r="E106" s="250"/>
      <c r="F106" s="250"/>
      <c r="G106" s="250"/>
      <c r="H106" s="250"/>
      <c r="I106" s="251"/>
      <c r="J106" s="252">
        <f>J279</f>
        <v>0</v>
      </c>
      <c r="K106" s="248"/>
      <c r="L106" s="253"/>
      <c r="S106" s="10"/>
      <c r="T106" s="10"/>
      <c r="U106" s="10"/>
      <c r="V106" s="10"/>
      <c r="W106" s="10"/>
      <c r="X106" s="10"/>
      <c r="Y106" s="10"/>
      <c r="Z106" s="10"/>
      <c r="AA106" s="10"/>
      <c r="AB106" s="10"/>
      <c r="AC106" s="10"/>
      <c r="AD106" s="10"/>
      <c r="AE106" s="10"/>
    </row>
    <row r="107" hidden="1" s="12" customFormat="1" ht="19.92" customHeight="1">
      <c r="A107" s="12"/>
      <c r="B107" s="269"/>
      <c r="C107" s="134"/>
      <c r="D107" s="270" t="s">
        <v>744</v>
      </c>
      <c r="E107" s="271"/>
      <c r="F107" s="271"/>
      <c r="G107" s="271"/>
      <c r="H107" s="271"/>
      <c r="I107" s="272"/>
      <c r="J107" s="273">
        <f>J280</f>
        <v>0</v>
      </c>
      <c r="K107" s="134"/>
      <c r="L107" s="274"/>
      <c r="S107" s="12"/>
      <c r="T107" s="12"/>
      <c r="U107" s="12"/>
      <c r="V107" s="12"/>
      <c r="W107" s="12"/>
      <c r="X107" s="12"/>
      <c r="Y107" s="12"/>
      <c r="Z107" s="12"/>
      <c r="AA107" s="12"/>
      <c r="AB107" s="12"/>
      <c r="AC107" s="12"/>
      <c r="AD107" s="12"/>
      <c r="AE107" s="12"/>
    </row>
    <row r="108" hidden="1" s="12" customFormat="1" ht="19.92" customHeight="1">
      <c r="A108" s="12"/>
      <c r="B108" s="269"/>
      <c r="C108" s="134"/>
      <c r="D108" s="270" t="s">
        <v>1713</v>
      </c>
      <c r="E108" s="271"/>
      <c r="F108" s="271"/>
      <c r="G108" s="271"/>
      <c r="H108" s="271"/>
      <c r="I108" s="272"/>
      <c r="J108" s="273">
        <f>J295</f>
        <v>0</v>
      </c>
      <c r="K108" s="134"/>
      <c r="L108" s="274"/>
      <c r="S108" s="12"/>
      <c r="T108" s="12"/>
      <c r="U108" s="12"/>
      <c r="V108" s="12"/>
      <c r="W108" s="12"/>
      <c r="X108" s="12"/>
      <c r="Y108" s="12"/>
      <c r="Z108" s="12"/>
      <c r="AA108" s="12"/>
      <c r="AB108" s="12"/>
      <c r="AC108" s="12"/>
      <c r="AD108" s="12"/>
      <c r="AE108" s="12"/>
    </row>
    <row r="109" hidden="1" s="2" customFormat="1" ht="21.84" customHeight="1">
      <c r="A109" s="39"/>
      <c r="B109" s="40"/>
      <c r="C109" s="41"/>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hidden="1" s="2" customFormat="1" ht="6.96" customHeight="1">
      <c r="A110" s="39"/>
      <c r="B110" s="67"/>
      <c r="C110" s="68"/>
      <c r="D110" s="68"/>
      <c r="E110" s="68"/>
      <c r="F110" s="68"/>
      <c r="G110" s="68"/>
      <c r="H110" s="68"/>
      <c r="I110" s="194"/>
      <c r="J110" s="68"/>
      <c r="K110" s="68"/>
      <c r="L110" s="64"/>
      <c r="S110" s="39"/>
      <c r="T110" s="39"/>
      <c r="U110" s="39"/>
      <c r="V110" s="39"/>
      <c r="W110" s="39"/>
      <c r="X110" s="39"/>
      <c r="Y110" s="39"/>
      <c r="Z110" s="39"/>
      <c r="AA110" s="39"/>
      <c r="AB110" s="39"/>
      <c r="AC110" s="39"/>
      <c r="AD110" s="39"/>
      <c r="AE110" s="39"/>
    </row>
    <row r="111" hidden="1"/>
    <row r="112" hidden="1"/>
    <row r="113" hidden="1"/>
    <row r="114" s="2" customFormat="1" ht="6.96" customHeight="1">
      <c r="A114" s="39"/>
      <c r="B114" s="69"/>
      <c r="C114" s="70"/>
      <c r="D114" s="70"/>
      <c r="E114" s="70"/>
      <c r="F114" s="70"/>
      <c r="G114" s="70"/>
      <c r="H114" s="70"/>
      <c r="I114" s="197"/>
      <c r="J114" s="70"/>
      <c r="K114" s="70"/>
      <c r="L114" s="64"/>
      <c r="S114" s="39"/>
      <c r="T114" s="39"/>
      <c r="U114" s="39"/>
      <c r="V114" s="39"/>
      <c r="W114" s="39"/>
      <c r="X114" s="39"/>
      <c r="Y114" s="39"/>
      <c r="Z114" s="39"/>
      <c r="AA114" s="39"/>
      <c r="AB114" s="39"/>
      <c r="AC114" s="39"/>
      <c r="AD114" s="39"/>
      <c r="AE114" s="39"/>
    </row>
    <row r="115" s="2" customFormat="1" ht="24.96" customHeight="1">
      <c r="A115" s="39"/>
      <c r="B115" s="40"/>
      <c r="C115" s="24" t="s">
        <v>396</v>
      </c>
      <c r="D115" s="41"/>
      <c r="E115" s="41"/>
      <c r="F115" s="41"/>
      <c r="G115" s="41"/>
      <c r="H115" s="41"/>
      <c r="I115" s="156"/>
      <c r="J115" s="41"/>
      <c r="K115" s="41"/>
      <c r="L115" s="64"/>
      <c r="S115" s="39"/>
      <c r="T115" s="39"/>
      <c r="U115" s="39"/>
      <c r="V115" s="39"/>
      <c r="W115" s="39"/>
      <c r="X115" s="39"/>
      <c r="Y115" s="39"/>
      <c r="Z115" s="39"/>
      <c r="AA115" s="39"/>
      <c r="AB115" s="39"/>
      <c r="AC115" s="39"/>
      <c r="AD115" s="39"/>
      <c r="AE115" s="39"/>
    </row>
    <row r="116" s="2" customFormat="1" ht="6.96" customHeight="1">
      <c r="A116" s="39"/>
      <c r="B116" s="40"/>
      <c r="C116" s="41"/>
      <c r="D116" s="41"/>
      <c r="E116" s="41"/>
      <c r="F116" s="41"/>
      <c r="G116" s="41"/>
      <c r="H116" s="41"/>
      <c r="I116" s="156"/>
      <c r="J116" s="41"/>
      <c r="K116" s="41"/>
      <c r="L116" s="64"/>
      <c r="S116" s="39"/>
      <c r="T116" s="39"/>
      <c r="U116" s="39"/>
      <c r="V116" s="39"/>
      <c r="W116" s="39"/>
      <c r="X116" s="39"/>
      <c r="Y116" s="39"/>
      <c r="Z116" s="39"/>
      <c r="AA116" s="39"/>
      <c r="AB116" s="39"/>
      <c r="AC116" s="39"/>
      <c r="AD116" s="39"/>
      <c r="AE116" s="39"/>
    </row>
    <row r="117" s="2" customFormat="1" ht="12" customHeight="1">
      <c r="A117" s="39"/>
      <c r="B117" s="40"/>
      <c r="C117" s="33" t="s">
        <v>16</v>
      </c>
      <c r="D117" s="41"/>
      <c r="E117" s="41"/>
      <c r="F117" s="41"/>
      <c r="G117" s="41"/>
      <c r="H117" s="41"/>
      <c r="I117" s="156"/>
      <c r="J117" s="41"/>
      <c r="K117" s="41"/>
      <c r="L117" s="64"/>
      <c r="S117" s="39"/>
      <c r="T117" s="39"/>
      <c r="U117" s="39"/>
      <c r="V117" s="39"/>
      <c r="W117" s="39"/>
      <c r="X117" s="39"/>
      <c r="Y117" s="39"/>
      <c r="Z117" s="39"/>
      <c r="AA117" s="39"/>
      <c r="AB117" s="39"/>
      <c r="AC117" s="39"/>
      <c r="AD117" s="39"/>
      <c r="AE117" s="39"/>
    </row>
    <row r="118" s="2" customFormat="1" ht="23.25" customHeight="1">
      <c r="A118" s="39"/>
      <c r="B118" s="40"/>
      <c r="C118" s="41"/>
      <c r="D118" s="41"/>
      <c r="E118" s="198" t="str">
        <f>E7</f>
        <v>Oprava trati v úseku 1.TK a 2.TK Děčín Prostřední Žleb - Dolní Žleb_OPRAVA č. 2</v>
      </c>
      <c r="F118" s="33"/>
      <c r="G118" s="33"/>
      <c r="H118" s="33"/>
      <c r="I118" s="156"/>
      <c r="J118" s="41"/>
      <c r="K118" s="41"/>
      <c r="L118" s="64"/>
      <c r="S118" s="39"/>
      <c r="T118" s="39"/>
      <c r="U118" s="39"/>
      <c r="V118" s="39"/>
      <c r="W118" s="39"/>
      <c r="X118" s="39"/>
      <c r="Y118" s="39"/>
      <c r="Z118" s="39"/>
      <c r="AA118" s="39"/>
      <c r="AB118" s="39"/>
      <c r="AC118" s="39"/>
      <c r="AD118" s="39"/>
      <c r="AE118" s="39"/>
    </row>
    <row r="119" s="1" customFormat="1" ht="12" customHeight="1">
      <c r="B119" s="22"/>
      <c r="C119" s="33" t="s">
        <v>389</v>
      </c>
      <c r="D119" s="23"/>
      <c r="E119" s="23"/>
      <c r="F119" s="23"/>
      <c r="G119" s="23"/>
      <c r="H119" s="23"/>
      <c r="I119" s="148"/>
      <c r="J119" s="23"/>
      <c r="K119" s="23"/>
      <c r="L119" s="21"/>
    </row>
    <row r="120" s="2" customFormat="1" ht="16.5" customHeight="1">
      <c r="A120" s="39"/>
      <c r="B120" s="40"/>
      <c r="C120" s="41"/>
      <c r="D120" s="41"/>
      <c r="E120" s="198" t="s">
        <v>1901</v>
      </c>
      <c r="F120" s="41"/>
      <c r="G120" s="41"/>
      <c r="H120" s="41"/>
      <c r="I120" s="156"/>
      <c r="J120" s="41"/>
      <c r="K120" s="41"/>
      <c r="L120" s="64"/>
      <c r="S120" s="39"/>
      <c r="T120" s="39"/>
      <c r="U120" s="39"/>
      <c r="V120" s="39"/>
      <c r="W120" s="39"/>
      <c r="X120" s="39"/>
      <c r="Y120" s="39"/>
      <c r="Z120" s="39"/>
      <c r="AA120" s="39"/>
      <c r="AB120" s="39"/>
      <c r="AC120" s="39"/>
      <c r="AD120" s="39"/>
      <c r="AE120" s="39"/>
    </row>
    <row r="121" s="2" customFormat="1" ht="12" customHeight="1">
      <c r="A121" s="39"/>
      <c r="B121" s="40"/>
      <c r="C121" s="33" t="s">
        <v>715</v>
      </c>
      <c r="D121" s="41"/>
      <c r="E121" s="41"/>
      <c r="F121" s="41"/>
      <c r="G121" s="41"/>
      <c r="H121" s="41"/>
      <c r="I121" s="156"/>
      <c r="J121" s="41"/>
      <c r="K121" s="41"/>
      <c r="L121" s="64"/>
      <c r="S121" s="39"/>
      <c r="T121" s="39"/>
      <c r="U121" s="39"/>
      <c r="V121" s="39"/>
      <c r="W121" s="39"/>
      <c r="X121" s="39"/>
      <c r="Y121" s="39"/>
      <c r="Z121" s="39"/>
      <c r="AA121" s="39"/>
      <c r="AB121" s="39"/>
      <c r="AC121" s="39"/>
      <c r="AD121" s="39"/>
      <c r="AE121" s="39"/>
    </row>
    <row r="122" s="2" customFormat="1" ht="16.5" customHeight="1">
      <c r="A122" s="39"/>
      <c r="B122" s="40"/>
      <c r="C122" s="41"/>
      <c r="D122" s="41"/>
      <c r="E122" s="77" t="str">
        <f>E11</f>
        <v>001 - ZRN - most v km 5,948</v>
      </c>
      <c r="F122" s="41"/>
      <c r="G122" s="41"/>
      <c r="H122" s="41"/>
      <c r="I122" s="156"/>
      <c r="J122" s="41"/>
      <c r="K122" s="41"/>
      <c r="L122" s="64"/>
      <c r="S122" s="39"/>
      <c r="T122" s="39"/>
      <c r="U122" s="39"/>
      <c r="V122" s="39"/>
      <c r="W122" s="39"/>
      <c r="X122" s="39"/>
      <c r="Y122" s="39"/>
      <c r="Z122" s="39"/>
      <c r="AA122" s="39"/>
      <c r="AB122" s="39"/>
      <c r="AC122" s="39"/>
      <c r="AD122" s="39"/>
      <c r="AE122" s="39"/>
    </row>
    <row r="123" s="2" customFormat="1" ht="6.96" customHeight="1">
      <c r="A123" s="39"/>
      <c r="B123" s="40"/>
      <c r="C123" s="41"/>
      <c r="D123" s="41"/>
      <c r="E123" s="41"/>
      <c r="F123" s="41"/>
      <c r="G123" s="41"/>
      <c r="H123" s="41"/>
      <c r="I123" s="156"/>
      <c r="J123" s="41"/>
      <c r="K123" s="41"/>
      <c r="L123" s="64"/>
      <c r="S123" s="39"/>
      <c r="T123" s="39"/>
      <c r="U123" s="39"/>
      <c r="V123" s="39"/>
      <c r="W123" s="39"/>
      <c r="X123" s="39"/>
      <c r="Y123" s="39"/>
      <c r="Z123" s="39"/>
      <c r="AA123" s="39"/>
      <c r="AB123" s="39"/>
      <c r="AC123" s="39"/>
      <c r="AD123" s="39"/>
      <c r="AE123" s="39"/>
    </row>
    <row r="124" s="2" customFormat="1" ht="12" customHeight="1">
      <c r="A124" s="39"/>
      <c r="B124" s="40"/>
      <c r="C124" s="33" t="s">
        <v>20</v>
      </c>
      <c r="D124" s="41"/>
      <c r="E124" s="41"/>
      <c r="F124" s="28" t="str">
        <f>F14</f>
        <v xml:space="preserve"> </v>
      </c>
      <c r="G124" s="41"/>
      <c r="H124" s="41"/>
      <c r="I124" s="158" t="s">
        <v>22</v>
      </c>
      <c r="J124" s="80" t="str">
        <f>IF(J14="","",J14)</f>
        <v>21. 11. 2019</v>
      </c>
      <c r="K124" s="41"/>
      <c r="L124" s="64"/>
      <c r="S124" s="39"/>
      <c r="T124" s="39"/>
      <c r="U124" s="39"/>
      <c r="V124" s="39"/>
      <c r="W124" s="39"/>
      <c r="X124" s="39"/>
      <c r="Y124" s="39"/>
      <c r="Z124" s="39"/>
      <c r="AA124" s="39"/>
      <c r="AB124" s="39"/>
      <c r="AC124" s="39"/>
      <c r="AD124" s="39"/>
      <c r="AE124" s="39"/>
    </row>
    <row r="125" s="2" customFormat="1" ht="6.96" customHeight="1">
      <c r="A125" s="39"/>
      <c r="B125" s="40"/>
      <c r="C125" s="41"/>
      <c r="D125" s="41"/>
      <c r="E125" s="41"/>
      <c r="F125" s="41"/>
      <c r="G125" s="41"/>
      <c r="H125" s="41"/>
      <c r="I125" s="156"/>
      <c r="J125" s="41"/>
      <c r="K125" s="41"/>
      <c r="L125" s="64"/>
      <c r="S125" s="39"/>
      <c r="T125" s="39"/>
      <c r="U125" s="39"/>
      <c r="V125" s="39"/>
      <c r="W125" s="39"/>
      <c r="X125" s="39"/>
      <c r="Y125" s="39"/>
      <c r="Z125" s="39"/>
      <c r="AA125" s="39"/>
      <c r="AB125" s="39"/>
      <c r="AC125" s="39"/>
      <c r="AD125" s="39"/>
      <c r="AE125" s="39"/>
    </row>
    <row r="126" s="2" customFormat="1" ht="15.15" customHeight="1">
      <c r="A126" s="39"/>
      <c r="B126" s="40"/>
      <c r="C126" s="33" t="s">
        <v>24</v>
      </c>
      <c r="D126" s="41"/>
      <c r="E126" s="41"/>
      <c r="F126" s="28" t="str">
        <f>E17</f>
        <v/>
      </c>
      <c r="G126" s="41"/>
      <c r="H126" s="41"/>
      <c r="I126" s="158" t="s">
        <v>32</v>
      </c>
      <c r="J126" s="37" t="str">
        <f>E23</f>
        <v xml:space="preserve"> </v>
      </c>
      <c r="K126" s="41"/>
      <c r="L126" s="64"/>
      <c r="S126" s="39"/>
      <c r="T126" s="39"/>
      <c r="U126" s="39"/>
      <c r="V126" s="39"/>
      <c r="W126" s="39"/>
      <c r="X126" s="39"/>
      <c r="Y126" s="39"/>
      <c r="Z126" s="39"/>
      <c r="AA126" s="39"/>
      <c r="AB126" s="39"/>
      <c r="AC126" s="39"/>
      <c r="AD126" s="39"/>
      <c r="AE126" s="39"/>
    </row>
    <row r="127" s="2" customFormat="1" ht="15.15" customHeight="1">
      <c r="A127" s="39"/>
      <c r="B127" s="40"/>
      <c r="C127" s="33" t="s">
        <v>30</v>
      </c>
      <c r="D127" s="41"/>
      <c r="E127" s="41"/>
      <c r="F127" s="28" t="str">
        <f>IF(E20="","",E20)</f>
        <v>Vyplň údaj</v>
      </c>
      <c r="G127" s="41"/>
      <c r="H127" s="41"/>
      <c r="I127" s="158" t="s">
        <v>34</v>
      </c>
      <c r="J127" s="37" t="str">
        <f>E26</f>
        <v xml:space="preserve"> </v>
      </c>
      <c r="K127" s="41"/>
      <c r="L127" s="64"/>
      <c r="S127" s="39"/>
      <c r="T127" s="39"/>
      <c r="U127" s="39"/>
      <c r="V127" s="39"/>
      <c r="W127" s="39"/>
      <c r="X127" s="39"/>
      <c r="Y127" s="39"/>
      <c r="Z127" s="39"/>
      <c r="AA127" s="39"/>
      <c r="AB127" s="39"/>
      <c r="AC127" s="39"/>
      <c r="AD127" s="39"/>
      <c r="AE127" s="39"/>
    </row>
    <row r="128" s="2" customFormat="1" ht="10.32" customHeight="1">
      <c r="A128" s="39"/>
      <c r="B128" s="40"/>
      <c r="C128" s="41"/>
      <c r="D128" s="41"/>
      <c r="E128" s="41"/>
      <c r="F128" s="41"/>
      <c r="G128" s="41"/>
      <c r="H128" s="41"/>
      <c r="I128" s="156"/>
      <c r="J128" s="41"/>
      <c r="K128" s="41"/>
      <c r="L128" s="64"/>
      <c r="S128" s="39"/>
      <c r="T128" s="39"/>
      <c r="U128" s="39"/>
      <c r="V128" s="39"/>
      <c r="W128" s="39"/>
      <c r="X128" s="39"/>
      <c r="Y128" s="39"/>
      <c r="Z128" s="39"/>
      <c r="AA128" s="39"/>
      <c r="AB128" s="39"/>
      <c r="AC128" s="39"/>
      <c r="AD128" s="39"/>
      <c r="AE128" s="39"/>
    </row>
    <row r="129" s="9" customFormat="1" ht="29.28" customHeight="1">
      <c r="A129" s="204"/>
      <c r="B129" s="205"/>
      <c r="C129" s="206" t="s">
        <v>397</v>
      </c>
      <c r="D129" s="207" t="s">
        <v>61</v>
      </c>
      <c r="E129" s="207" t="s">
        <v>57</v>
      </c>
      <c r="F129" s="207" t="s">
        <v>58</v>
      </c>
      <c r="G129" s="207" t="s">
        <v>398</v>
      </c>
      <c r="H129" s="207" t="s">
        <v>399</v>
      </c>
      <c r="I129" s="208" t="s">
        <v>400</v>
      </c>
      <c r="J129" s="207" t="s">
        <v>393</v>
      </c>
      <c r="K129" s="209" t="s">
        <v>401</v>
      </c>
      <c r="L129" s="210"/>
      <c r="M129" s="101" t="s">
        <v>1</v>
      </c>
      <c r="N129" s="102" t="s">
        <v>40</v>
      </c>
      <c r="O129" s="102" t="s">
        <v>402</v>
      </c>
      <c r="P129" s="102" t="s">
        <v>403</v>
      </c>
      <c r="Q129" s="102" t="s">
        <v>404</v>
      </c>
      <c r="R129" s="102" t="s">
        <v>405</v>
      </c>
      <c r="S129" s="102" t="s">
        <v>406</v>
      </c>
      <c r="T129" s="103" t="s">
        <v>407</v>
      </c>
      <c r="U129" s="204"/>
      <c r="V129" s="204"/>
      <c r="W129" s="204"/>
      <c r="X129" s="204"/>
      <c r="Y129" s="204"/>
      <c r="Z129" s="204"/>
      <c r="AA129" s="204"/>
      <c r="AB129" s="204"/>
      <c r="AC129" s="204"/>
      <c r="AD129" s="204"/>
      <c r="AE129" s="204"/>
    </row>
    <row r="130" s="2" customFormat="1" ht="22.8" customHeight="1">
      <c r="A130" s="39"/>
      <c r="B130" s="40"/>
      <c r="C130" s="108" t="s">
        <v>408</v>
      </c>
      <c r="D130" s="41"/>
      <c r="E130" s="41"/>
      <c r="F130" s="41"/>
      <c r="G130" s="41"/>
      <c r="H130" s="41"/>
      <c r="I130" s="156"/>
      <c r="J130" s="211">
        <f>BK130</f>
        <v>0</v>
      </c>
      <c r="K130" s="41"/>
      <c r="L130" s="45"/>
      <c r="M130" s="104"/>
      <c r="N130" s="212"/>
      <c r="O130" s="105"/>
      <c r="P130" s="213">
        <f>P131+P279</f>
        <v>0</v>
      </c>
      <c r="Q130" s="105"/>
      <c r="R130" s="213">
        <f>R131+R279</f>
        <v>1.2264592947840001</v>
      </c>
      <c r="S130" s="105"/>
      <c r="T130" s="214">
        <f>T131+T279</f>
        <v>0.94839999999999991</v>
      </c>
      <c r="U130" s="39"/>
      <c r="V130" s="39"/>
      <c r="W130" s="39"/>
      <c r="X130" s="39"/>
      <c r="Y130" s="39"/>
      <c r="Z130" s="39"/>
      <c r="AA130" s="39"/>
      <c r="AB130" s="39"/>
      <c r="AC130" s="39"/>
      <c r="AD130" s="39"/>
      <c r="AE130" s="39"/>
      <c r="AT130" s="18" t="s">
        <v>75</v>
      </c>
      <c r="AU130" s="18" t="s">
        <v>395</v>
      </c>
      <c r="BK130" s="215">
        <f>BK131+BK279</f>
        <v>0</v>
      </c>
    </row>
    <row r="131" s="11" customFormat="1" ht="25.92" customHeight="1">
      <c r="A131" s="11"/>
      <c r="B131" s="254"/>
      <c r="C131" s="255"/>
      <c r="D131" s="256" t="s">
        <v>75</v>
      </c>
      <c r="E131" s="257" t="s">
        <v>750</v>
      </c>
      <c r="F131" s="257" t="s">
        <v>751</v>
      </c>
      <c r="G131" s="255"/>
      <c r="H131" s="255"/>
      <c r="I131" s="258"/>
      <c r="J131" s="259">
        <f>BK131</f>
        <v>0</v>
      </c>
      <c r="K131" s="255"/>
      <c r="L131" s="260"/>
      <c r="M131" s="261"/>
      <c r="N131" s="262"/>
      <c r="O131" s="262"/>
      <c r="P131" s="263">
        <f>P132+P142+P151+P173+P264+P276</f>
        <v>0</v>
      </c>
      <c r="Q131" s="262"/>
      <c r="R131" s="263">
        <f>R132+R142+R151+R173+R264+R276</f>
        <v>1.2264592947840001</v>
      </c>
      <c r="S131" s="262"/>
      <c r="T131" s="264">
        <f>T132+T142+T151+T173+T264+T276</f>
        <v>0.94839999999999991</v>
      </c>
      <c r="U131" s="11"/>
      <c r="V131" s="11"/>
      <c r="W131" s="11"/>
      <c r="X131" s="11"/>
      <c r="Y131" s="11"/>
      <c r="Z131" s="11"/>
      <c r="AA131" s="11"/>
      <c r="AB131" s="11"/>
      <c r="AC131" s="11"/>
      <c r="AD131" s="11"/>
      <c r="AE131" s="11"/>
      <c r="AR131" s="265" t="s">
        <v>84</v>
      </c>
      <c r="AT131" s="266" t="s">
        <v>75</v>
      </c>
      <c r="AU131" s="266" t="s">
        <v>76</v>
      </c>
      <c r="AY131" s="265" t="s">
        <v>414</v>
      </c>
      <c r="BK131" s="267">
        <f>BK132+BK142+BK151+BK173+BK264+BK276</f>
        <v>0</v>
      </c>
    </row>
    <row r="132" s="11" customFormat="1" ht="22.8" customHeight="1">
      <c r="A132" s="11"/>
      <c r="B132" s="254"/>
      <c r="C132" s="255"/>
      <c r="D132" s="256" t="s">
        <v>75</v>
      </c>
      <c r="E132" s="275" t="s">
        <v>84</v>
      </c>
      <c r="F132" s="275" t="s">
        <v>1714</v>
      </c>
      <c r="G132" s="255"/>
      <c r="H132" s="255"/>
      <c r="I132" s="258"/>
      <c r="J132" s="276">
        <f>BK132</f>
        <v>0</v>
      </c>
      <c r="K132" s="255"/>
      <c r="L132" s="260"/>
      <c r="M132" s="261"/>
      <c r="N132" s="262"/>
      <c r="O132" s="262"/>
      <c r="P132" s="263">
        <f>SUM(P133:P141)</f>
        <v>0</v>
      </c>
      <c r="Q132" s="262"/>
      <c r="R132" s="263">
        <f>SUM(R133:R141)</f>
        <v>0</v>
      </c>
      <c r="S132" s="262"/>
      <c r="T132" s="264">
        <f>SUM(T133:T141)</f>
        <v>0</v>
      </c>
      <c r="U132" s="11"/>
      <c r="V132" s="11"/>
      <c r="W132" s="11"/>
      <c r="X132" s="11"/>
      <c r="Y132" s="11"/>
      <c r="Z132" s="11"/>
      <c r="AA132" s="11"/>
      <c r="AB132" s="11"/>
      <c r="AC132" s="11"/>
      <c r="AD132" s="11"/>
      <c r="AE132" s="11"/>
      <c r="AR132" s="265" t="s">
        <v>84</v>
      </c>
      <c r="AT132" s="266" t="s">
        <v>75</v>
      </c>
      <c r="AU132" s="266" t="s">
        <v>84</v>
      </c>
      <c r="AY132" s="265" t="s">
        <v>414</v>
      </c>
      <c r="BK132" s="267">
        <f>SUM(BK133:BK141)</f>
        <v>0</v>
      </c>
    </row>
    <row r="133" s="2" customFormat="1" ht="21.75" customHeight="1">
      <c r="A133" s="39"/>
      <c r="B133" s="40"/>
      <c r="C133" s="234" t="s">
        <v>84</v>
      </c>
      <c r="D133" s="234" t="s">
        <v>443</v>
      </c>
      <c r="E133" s="235" t="s">
        <v>1715</v>
      </c>
      <c r="F133" s="236" t="s">
        <v>1716</v>
      </c>
      <c r="G133" s="237" t="s">
        <v>632</v>
      </c>
      <c r="H133" s="238">
        <v>105</v>
      </c>
      <c r="I133" s="239"/>
      <c r="J133" s="240">
        <f>ROUND(I133*H133,2)</f>
        <v>0</v>
      </c>
      <c r="K133" s="236" t="s">
        <v>720</v>
      </c>
      <c r="L133" s="45"/>
      <c r="M133" s="241" t="s">
        <v>1</v>
      </c>
      <c r="N133" s="242" t="s">
        <v>41</v>
      </c>
      <c r="O133" s="92"/>
      <c r="P133" s="226">
        <f>O133*H133</f>
        <v>0</v>
      </c>
      <c r="Q133" s="226">
        <v>0</v>
      </c>
      <c r="R133" s="226">
        <f>Q133*H133</f>
        <v>0</v>
      </c>
      <c r="S133" s="226">
        <v>0</v>
      </c>
      <c r="T133" s="227">
        <f>S133*H133</f>
        <v>0</v>
      </c>
      <c r="U133" s="39"/>
      <c r="V133" s="39"/>
      <c r="W133" s="39"/>
      <c r="X133" s="39"/>
      <c r="Y133" s="39"/>
      <c r="Z133" s="39"/>
      <c r="AA133" s="39"/>
      <c r="AB133" s="39"/>
      <c r="AC133" s="39"/>
      <c r="AD133" s="39"/>
      <c r="AE133" s="39"/>
      <c r="AR133" s="228" t="s">
        <v>415</v>
      </c>
      <c r="AT133" s="228" t="s">
        <v>443</v>
      </c>
      <c r="AU133" s="228" t="s">
        <v>86</v>
      </c>
      <c r="AY133" s="18" t="s">
        <v>414</v>
      </c>
      <c r="BE133" s="229">
        <f>IF(N133="základní",J133,0)</f>
        <v>0</v>
      </c>
      <c r="BF133" s="229">
        <f>IF(N133="snížená",J133,0)</f>
        <v>0</v>
      </c>
      <c r="BG133" s="229">
        <f>IF(N133="zákl. přenesená",J133,0)</f>
        <v>0</v>
      </c>
      <c r="BH133" s="229">
        <f>IF(N133="sníž. přenesená",J133,0)</f>
        <v>0</v>
      </c>
      <c r="BI133" s="229">
        <f>IF(N133="nulová",J133,0)</f>
        <v>0</v>
      </c>
      <c r="BJ133" s="18" t="s">
        <v>84</v>
      </c>
      <c r="BK133" s="229">
        <f>ROUND(I133*H133,2)</f>
        <v>0</v>
      </c>
      <c r="BL133" s="18" t="s">
        <v>415</v>
      </c>
      <c r="BM133" s="228" t="s">
        <v>1903</v>
      </c>
    </row>
    <row r="134" s="2" customFormat="1">
      <c r="A134" s="39"/>
      <c r="B134" s="40"/>
      <c r="C134" s="41"/>
      <c r="D134" s="230" t="s">
        <v>417</v>
      </c>
      <c r="E134" s="41"/>
      <c r="F134" s="231" t="s">
        <v>1718</v>
      </c>
      <c r="G134" s="41"/>
      <c r="H134" s="41"/>
      <c r="I134" s="156"/>
      <c r="J134" s="41"/>
      <c r="K134" s="41"/>
      <c r="L134" s="45"/>
      <c r="M134" s="232"/>
      <c r="N134" s="233"/>
      <c r="O134" s="92"/>
      <c r="P134" s="92"/>
      <c r="Q134" s="92"/>
      <c r="R134" s="92"/>
      <c r="S134" s="92"/>
      <c r="T134" s="93"/>
      <c r="U134" s="39"/>
      <c r="V134" s="39"/>
      <c r="W134" s="39"/>
      <c r="X134" s="39"/>
      <c r="Y134" s="39"/>
      <c r="Z134" s="39"/>
      <c r="AA134" s="39"/>
      <c r="AB134" s="39"/>
      <c r="AC134" s="39"/>
      <c r="AD134" s="39"/>
      <c r="AE134" s="39"/>
      <c r="AT134" s="18" t="s">
        <v>417</v>
      </c>
      <c r="AU134" s="18" t="s">
        <v>86</v>
      </c>
    </row>
    <row r="135" s="15" customFormat="1">
      <c r="A135" s="15"/>
      <c r="B135" s="299"/>
      <c r="C135" s="300"/>
      <c r="D135" s="230" t="s">
        <v>758</v>
      </c>
      <c r="E135" s="301" t="s">
        <v>1</v>
      </c>
      <c r="F135" s="302" t="s">
        <v>1719</v>
      </c>
      <c r="G135" s="300"/>
      <c r="H135" s="301" t="s">
        <v>1</v>
      </c>
      <c r="I135" s="303"/>
      <c r="J135" s="300"/>
      <c r="K135" s="300"/>
      <c r="L135" s="304"/>
      <c r="M135" s="305"/>
      <c r="N135" s="306"/>
      <c r="O135" s="306"/>
      <c r="P135" s="306"/>
      <c r="Q135" s="306"/>
      <c r="R135" s="306"/>
      <c r="S135" s="306"/>
      <c r="T135" s="307"/>
      <c r="U135" s="15"/>
      <c r="V135" s="15"/>
      <c r="W135" s="15"/>
      <c r="X135" s="15"/>
      <c r="Y135" s="15"/>
      <c r="Z135" s="15"/>
      <c r="AA135" s="15"/>
      <c r="AB135" s="15"/>
      <c r="AC135" s="15"/>
      <c r="AD135" s="15"/>
      <c r="AE135" s="15"/>
      <c r="AT135" s="308" t="s">
        <v>758</v>
      </c>
      <c r="AU135" s="308" t="s">
        <v>86</v>
      </c>
      <c r="AV135" s="15" t="s">
        <v>84</v>
      </c>
      <c r="AW135" s="15" t="s">
        <v>33</v>
      </c>
      <c r="AX135" s="15" t="s">
        <v>76</v>
      </c>
      <c r="AY135" s="308" t="s">
        <v>414</v>
      </c>
    </row>
    <row r="136" s="13" customFormat="1">
      <c r="A136" s="13"/>
      <c r="B136" s="277"/>
      <c r="C136" s="278"/>
      <c r="D136" s="230" t="s">
        <v>758</v>
      </c>
      <c r="E136" s="279" t="s">
        <v>1</v>
      </c>
      <c r="F136" s="280" t="s">
        <v>1904</v>
      </c>
      <c r="G136" s="278"/>
      <c r="H136" s="281">
        <v>56</v>
      </c>
      <c r="I136" s="282"/>
      <c r="J136" s="278"/>
      <c r="K136" s="278"/>
      <c r="L136" s="283"/>
      <c r="M136" s="284"/>
      <c r="N136" s="285"/>
      <c r="O136" s="285"/>
      <c r="P136" s="285"/>
      <c r="Q136" s="285"/>
      <c r="R136" s="285"/>
      <c r="S136" s="285"/>
      <c r="T136" s="286"/>
      <c r="U136" s="13"/>
      <c r="V136" s="13"/>
      <c r="W136" s="13"/>
      <c r="X136" s="13"/>
      <c r="Y136" s="13"/>
      <c r="Z136" s="13"/>
      <c r="AA136" s="13"/>
      <c r="AB136" s="13"/>
      <c r="AC136" s="13"/>
      <c r="AD136" s="13"/>
      <c r="AE136" s="13"/>
      <c r="AT136" s="287" t="s">
        <v>758</v>
      </c>
      <c r="AU136" s="287" t="s">
        <v>86</v>
      </c>
      <c r="AV136" s="13" t="s">
        <v>86</v>
      </c>
      <c r="AW136" s="13" t="s">
        <v>33</v>
      </c>
      <c r="AX136" s="13" t="s">
        <v>76</v>
      </c>
      <c r="AY136" s="287" t="s">
        <v>414</v>
      </c>
    </row>
    <row r="137" s="13" customFormat="1">
      <c r="A137" s="13"/>
      <c r="B137" s="277"/>
      <c r="C137" s="278"/>
      <c r="D137" s="230" t="s">
        <v>758</v>
      </c>
      <c r="E137" s="279" t="s">
        <v>1</v>
      </c>
      <c r="F137" s="280" t="s">
        <v>1905</v>
      </c>
      <c r="G137" s="278"/>
      <c r="H137" s="281">
        <v>49</v>
      </c>
      <c r="I137" s="282"/>
      <c r="J137" s="278"/>
      <c r="K137" s="278"/>
      <c r="L137" s="283"/>
      <c r="M137" s="284"/>
      <c r="N137" s="285"/>
      <c r="O137" s="285"/>
      <c r="P137" s="285"/>
      <c r="Q137" s="285"/>
      <c r="R137" s="285"/>
      <c r="S137" s="285"/>
      <c r="T137" s="286"/>
      <c r="U137" s="13"/>
      <c r="V137" s="13"/>
      <c r="W137" s="13"/>
      <c r="X137" s="13"/>
      <c r="Y137" s="13"/>
      <c r="Z137" s="13"/>
      <c r="AA137" s="13"/>
      <c r="AB137" s="13"/>
      <c r="AC137" s="13"/>
      <c r="AD137" s="13"/>
      <c r="AE137" s="13"/>
      <c r="AT137" s="287" t="s">
        <v>758</v>
      </c>
      <c r="AU137" s="287" t="s">
        <v>86</v>
      </c>
      <c r="AV137" s="13" t="s">
        <v>86</v>
      </c>
      <c r="AW137" s="13" t="s">
        <v>33</v>
      </c>
      <c r="AX137" s="13" t="s">
        <v>76</v>
      </c>
      <c r="AY137" s="287" t="s">
        <v>414</v>
      </c>
    </row>
    <row r="138" s="14" customFormat="1">
      <c r="A138" s="14"/>
      <c r="B138" s="288"/>
      <c r="C138" s="289"/>
      <c r="D138" s="230" t="s">
        <v>758</v>
      </c>
      <c r="E138" s="290" t="s">
        <v>1</v>
      </c>
      <c r="F138" s="291" t="s">
        <v>760</v>
      </c>
      <c r="G138" s="289"/>
      <c r="H138" s="292">
        <v>105</v>
      </c>
      <c r="I138" s="293"/>
      <c r="J138" s="289"/>
      <c r="K138" s="289"/>
      <c r="L138" s="294"/>
      <c r="M138" s="295"/>
      <c r="N138" s="296"/>
      <c r="O138" s="296"/>
      <c r="P138" s="296"/>
      <c r="Q138" s="296"/>
      <c r="R138" s="296"/>
      <c r="S138" s="296"/>
      <c r="T138" s="297"/>
      <c r="U138" s="14"/>
      <c r="V138" s="14"/>
      <c r="W138" s="14"/>
      <c r="X138" s="14"/>
      <c r="Y138" s="14"/>
      <c r="Z138" s="14"/>
      <c r="AA138" s="14"/>
      <c r="AB138" s="14"/>
      <c r="AC138" s="14"/>
      <c r="AD138" s="14"/>
      <c r="AE138" s="14"/>
      <c r="AT138" s="298" t="s">
        <v>758</v>
      </c>
      <c r="AU138" s="298" t="s">
        <v>86</v>
      </c>
      <c r="AV138" s="14" t="s">
        <v>415</v>
      </c>
      <c r="AW138" s="14" t="s">
        <v>33</v>
      </c>
      <c r="AX138" s="14" t="s">
        <v>84</v>
      </c>
      <c r="AY138" s="298" t="s">
        <v>414</v>
      </c>
    </row>
    <row r="139" s="2" customFormat="1" ht="21.75" customHeight="1">
      <c r="A139" s="39"/>
      <c r="B139" s="40"/>
      <c r="C139" s="234" t="s">
        <v>86</v>
      </c>
      <c r="D139" s="234" t="s">
        <v>443</v>
      </c>
      <c r="E139" s="235" t="s">
        <v>1721</v>
      </c>
      <c r="F139" s="236" t="s">
        <v>1722</v>
      </c>
      <c r="G139" s="237" t="s">
        <v>755</v>
      </c>
      <c r="H139" s="238">
        <v>2.1000000000000001</v>
      </c>
      <c r="I139" s="239"/>
      <c r="J139" s="240">
        <f>ROUND(I139*H139,2)</f>
        <v>0</v>
      </c>
      <c r="K139" s="236" t="s">
        <v>720</v>
      </c>
      <c r="L139" s="45"/>
      <c r="M139" s="241" t="s">
        <v>1</v>
      </c>
      <c r="N139" s="242" t="s">
        <v>41</v>
      </c>
      <c r="O139" s="92"/>
      <c r="P139" s="226">
        <f>O139*H139</f>
        <v>0</v>
      </c>
      <c r="Q139" s="226">
        <v>0</v>
      </c>
      <c r="R139" s="226">
        <f>Q139*H139</f>
        <v>0</v>
      </c>
      <c r="S139" s="226">
        <v>0</v>
      </c>
      <c r="T139" s="227">
        <f>S139*H139</f>
        <v>0</v>
      </c>
      <c r="U139" s="39"/>
      <c r="V139" s="39"/>
      <c r="W139" s="39"/>
      <c r="X139" s="39"/>
      <c r="Y139" s="39"/>
      <c r="Z139" s="39"/>
      <c r="AA139" s="39"/>
      <c r="AB139" s="39"/>
      <c r="AC139" s="39"/>
      <c r="AD139" s="39"/>
      <c r="AE139" s="39"/>
      <c r="AR139" s="228" t="s">
        <v>415</v>
      </c>
      <c r="AT139" s="228" t="s">
        <v>443</v>
      </c>
      <c r="AU139" s="228" t="s">
        <v>86</v>
      </c>
      <c r="AY139" s="18" t="s">
        <v>414</v>
      </c>
      <c r="BE139" s="229">
        <f>IF(N139="základní",J139,0)</f>
        <v>0</v>
      </c>
      <c r="BF139" s="229">
        <f>IF(N139="snížená",J139,0)</f>
        <v>0</v>
      </c>
      <c r="BG139" s="229">
        <f>IF(N139="zákl. přenesená",J139,0)</f>
        <v>0</v>
      </c>
      <c r="BH139" s="229">
        <f>IF(N139="sníž. přenesená",J139,0)</f>
        <v>0</v>
      </c>
      <c r="BI139" s="229">
        <f>IF(N139="nulová",J139,0)</f>
        <v>0</v>
      </c>
      <c r="BJ139" s="18" t="s">
        <v>84</v>
      </c>
      <c r="BK139" s="229">
        <f>ROUND(I139*H139,2)</f>
        <v>0</v>
      </c>
      <c r="BL139" s="18" t="s">
        <v>415</v>
      </c>
      <c r="BM139" s="228" t="s">
        <v>1906</v>
      </c>
    </row>
    <row r="140" s="2" customFormat="1">
      <c r="A140" s="39"/>
      <c r="B140" s="40"/>
      <c r="C140" s="41"/>
      <c r="D140" s="230" t="s">
        <v>417</v>
      </c>
      <c r="E140" s="41"/>
      <c r="F140" s="231" t="s">
        <v>1724</v>
      </c>
      <c r="G140" s="41"/>
      <c r="H140" s="41"/>
      <c r="I140" s="156"/>
      <c r="J140" s="41"/>
      <c r="K140" s="41"/>
      <c r="L140" s="45"/>
      <c r="M140" s="232"/>
      <c r="N140" s="233"/>
      <c r="O140" s="92"/>
      <c r="P140" s="92"/>
      <c r="Q140" s="92"/>
      <c r="R140" s="92"/>
      <c r="S140" s="92"/>
      <c r="T140" s="93"/>
      <c r="U140" s="39"/>
      <c r="V140" s="39"/>
      <c r="W140" s="39"/>
      <c r="X140" s="39"/>
      <c r="Y140" s="39"/>
      <c r="Z140" s="39"/>
      <c r="AA140" s="39"/>
      <c r="AB140" s="39"/>
      <c r="AC140" s="39"/>
      <c r="AD140" s="39"/>
      <c r="AE140" s="39"/>
      <c r="AT140" s="18" t="s">
        <v>417</v>
      </c>
      <c r="AU140" s="18" t="s">
        <v>86</v>
      </c>
    </row>
    <row r="141" s="13" customFormat="1">
      <c r="A141" s="13"/>
      <c r="B141" s="277"/>
      <c r="C141" s="278"/>
      <c r="D141" s="230" t="s">
        <v>758</v>
      </c>
      <c r="E141" s="279" t="s">
        <v>1</v>
      </c>
      <c r="F141" s="280" t="s">
        <v>1907</v>
      </c>
      <c r="G141" s="278"/>
      <c r="H141" s="281">
        <v>2.1000000000000001</v>
      </c>
      <c r="I141" s="282"/>
      <c r="J141" s="278"/>
      <c r="K141" s="278"/>
      <c r="L141" s="283"/>
      <c r="M141" s="284"/>
      <c r="N141" s="285"/>
      <c r="O141" s="285"/>
      <c r="P141" s="285"/>
      <c r="Q141" s="285"/>
      <c r="R141" s="285"/>
      <c r="S141" s="285"/>
      <c r="T141" s="286"/>
      <c r="U141" s="13"/>
      <c r="V141" s="13"/>
      <c r="W141" s="13"/>
      <c r="X141" s="13"/>
      <c r="Y141" s="13"/>
      <c r="Z141" s="13"/>
      <c r="AA141" s="13"/>
      <c r="AB141" s="13"/>
      <c r="AC141" s="13"/>
      <c r="AD141" s="13"/>
      <c r="AE141" s="13"/>
      <c r="AT141" s="287" t="s">
        <v>758</v>
      </c>
      <c r="AU141" s="287" t="s">
        <v>86</v>
      </c>
      <c r="AV141" s="13" t="s">
        <v>86</v>
      </c>
      <c r="AW141" s="13" t="s">
        <v>33</v>
      </c>
      <c r="AX141" s="13" t="s">
        <v>84</v>
      </c>
      <c r="AY141" s="287" t="s">
        <v>414</v>
      </c>
    </row>
    <row r="142" s="11" customFormat="1" ht="22.8" customHeight="1">
      <c r="A142" s="11"/>
      <c r="B142" s="254"/>
      <c r="C142" s="255"/>
      <c r="D142" s="256" t="s">
        <v>75</v>
      </c>
      <c r="E142" s="275" t="s">
        <v>415</v>
      </c>
      <c r="F142" s="275" t="s">
        <v>761</v>
      </c>
      <c r="G142" s="255"/>
      <c r="H142" s="255"/>
      <c r="I142" s="258"/>
      <c r="J142" s="276">
        <f>BK142</f>
        <v>0</v>
      </c>
      <c r="K142" s="255"/>
      <c r="L142" s="260"/>
      <c r="M142" s="261"/>
      <c r="N142" s="262"/>
      <c r="O142" s="262"/>
      <c r="P142" s="263">
        <f>SUM(P143:P150)</f>
        <v>0</v>
      </c>
      <c r="Q142" s="262"/>
      <c r="R142" s="263">
        <f>SUM(R143:R150)</f>
        <v>0.13316170000000002</v>
      </c>
      <c r="S142" s="262"/>
      <c r="T142" s="264">
        <f>SUM(T143:T150)</f>
        <v>0</v>
      </c>
      <c r="U142" s="11"/>
      <c r="V142" s="11"/>
      <c r="W142" s="11"/>
      <c r="X142" s="11"/>
      <c r="Y142" s="11"/>
      <c r="Z142" s="11"/>
      <c r="AA142" s="11"/>
      <c r="AB142" s="11"/>
      <c r="AC142" s="11"/>
      <c r="AD142" s="11"/>
      <c r="AE142" s="11"/>
      <c r="AR142" s="265" t="s">
        <v>84</v>
      </c>
      <c r="AT142" s="266" t="s">
        <v>75</v>
      </c>
      <c r="AU142" s="266" t="s">
        <v>84</v>
      </c>
      <c r="AY142" s="265" t="s">
        <v>414</v>
      </c>
      <c r="BK142" s="267">
        <f>SUM(BK143:BK150)</f>
        <v>0</v>
      </c>
    </row>
    <row r="143" s="2" customFormat="1" ht="21.75" customHeight="1">
      <c r="A143" s="39"/>
      <c r="B143" s="40"/>
      <c r="C143" s="234" t="s">
        <v>114</v>
      </c>
      <c r="D143" s="234" t="s">
        <v>443</v>
      </c>
      <c r="E143" s="235" t="s">
        <v>1726</v>
      </c>
      <c r="F143" s="236" t="s">
        <v>1727</v>
      </c>
      <c r="G143" s="237" t="s">
        <v>632</v>
      </c>
      <c r="H143" s="238">
        <v>0.316</v>
      </c>
      <c r="I143" s="239"/>
      <c r="J143" s="240">
        <f>ROUND(I143*H143,2)</f>
        <v>0</v>
      </c>
      <c r="K143" s="236" t="s">
        <v>720</v>
      </c>
      <c r="L143" s="45"/>
      <c r="M143" s="241" t="s">
        <v>1</v>
      </c>
      <c r="N143" s="242" t="s">
        <v>41</v>
      </c>
      <c r="O143" s="92"/>
      <c r="P143" s="226">
        <f>O143*H143</f>
        <v>0</v>
      </c>
      <c r="Q143" s="226">
        <v>0.02102</v>
      </c>
      <c r="R143" s="226">
        <f>Q143*H143</f>
        <v>0.0066423200000000002</v>
      </c>
      <c r="S143" s="226">
        <v>0</v>
      </c>
      <c r="T143" s="227">
        <f>S143*H143</f>
        <v>0</v>
      </c>
      <c r="U143" s="39"/>
      <c r="V143" s="39"/>
      <c r="W143" s="39"/>
      <c r="X143" s="39"/>
      <c r="Y143" s="39"/>
      <c r="Z143" s="39"/>
      <c r="AA143" s="39"/>
      <c r="AB143" s="39"/>
      <c r="AC143" s="39"/>
      <c r="AD143" s="39"/>
      <c r="AE143" s="39"/>
      <c r="AR143" s="228" t="s">
        <v>415</v>
      </c>
      <c r="AT143" s="228" t="s">
        <v>443</v>
      </c>
      <c r="AU143" s="228" t="s">
        <v>86</v>
      </c>
      <c r="AY143" s="18" t="s">
        <v>414</v>
      </c>
      <c r="BE143" s="229">
        <f>IF(N143="základní",J143,0)</f>
        <v>0</v>
      </c>
      <c r="BF143" s="229">
        <f>IF(N143="snížená",J143,0)</f>
        <v>0</v>
      </c>
      <c r="BG143" s="229">
        <f>IF(N143="zákl. přenesená",J143,0)</f>
        <v>0</v>
      </c>
      <c r="BH143" s="229">
        <f>IF(N143="sníž. přenesená",J143,0)</f>
        <v>0</v>
      </c>
      <c r="BI143" s="229">
        <f>IF(N143="nulová",J143,0)</f>
        <v>0</v>
      </c>
      <c r="BJ143" s="18" t="s">
        <v>84</v>
      </c>
      <c r="BK143" s="229">
        <f>ROUND(I143*H143,2)</f>
        <v>0</v>
      </c>
      <c r="BL143" s="18" t="s">
        <v>415</v>
      </c>
      <c r="BM143" s="228" t="s">
        <v>1908</v>
      </c>
    </row>
    <row r="144" s="2" customFormat="1">
      <c r="A144" s="39"/>
      <c r="B144" s="40"/>
      <c r="C144" s="41"/>
      <c r="D144" s="230" t="s">
        <v>417</v>
      </c>
      <c r="E144" s="41"/>
      <c r="F144" s="231" t="s">
        <v>1729</v>
      </c>
      <c r="G144" s="41"/>
      <c r="H144" s="41"/>
      <c r="I144" s="156"/>
      <c r="J144" s="41"/>
      <c r="K144" s="41"/>
      <c r="L144" s="45"/>
      <c r="M144" s="232"/>
      <c r="N144" s="233"/>
      <c r="O144" s="92"/>
      <c r="P144" s="92"/>
      <c r="Q144" s="92"/>
      <c r="R144" s="92"/>
      <c r="S144" s="92"/>
      <c r="T144" s="93"/>
      <c r="U144" s="39"/>
      <c r="V144" s="39"/>
      <c r="W144" s="39"/>
      <c r="X144" s="39"/>
      <c r="Y144" s="39"/>
      <c r="Z144" s="39"/>
      <c r="AA144" s="39"/>
      <c r="AB144" s="39"/>
      <c r="AC144" s="39"/>
      <c r="AD144" s="39"/>
      <c r="AE144" s="39"/>
      <c r="AT144" s="18" t="s">
        <v>417</v>
      </c>
      <c r="AU144" s="18" t="s">
        <v>86</v>
      </c>
    </row>
    <row r="145" s="13" customFormat="1">
      <c r="A145" s="13"/>
      <c r="B145" s="277"/>
      <c r="C145" s="278"/>
      <c r="D145" s="230" t="s">
        <v>758</v>
      </c>
      <c r="E145" s="279" t="s">
        <v>1</v>
      </c>
      <c r="F145" s="280" t="s">
        <v>1909</v>
      </c>
      <c r="G145" s="278"/>
      <c r="H145" s="281">
        <v>0.158</v>
      </c>
      <c r="I145" s="282"/>
      <c r="J145" s="278"/>
      <c r="K145" s="278"/>
      <c r="L145" s="283"/>
      <c r="M145" s="284"/>
      <c r="N145" s="285"/>
      <c r="O145" s="285"/>
      <c r="P145" s="285"/>
      <c r="Q145" s="285"/>
      <c r="R145" s="285"/>
      <c r="S145" s="285"/>
      <c r="T145" s="286"/>
      <c r="U145" s="13"/>
      <c r="V145" s="13"/>
      <c r="W145" s="13"/>
      <c r="X145" s="13"/>
      <c r="Y145" s="13"/>
      <c r="Z145" s="13"/>
      <c r="AA145" s="13"/>
      <c r="AB145" s="13"/>
      <c r="AC145" s="13"/>
      <c r="AD145" s="13"/>
      <c r="AE145" s="13"/>
      <c r="AT145" s="287" t="s">
        <v>758</v>
      </c>
      <c r="AU145" s="287" t="s">
        <v>86</v>
      </c>
      <c r="AV145" s="13" t="s">
        <v>86</v>
      </c>
      <c r="AW145" s="13" t="s">
        <v>33</v>
      </c>
      <c r="AX145" s="13" t="s">
        <v>76</v>
      </c>
      <c r="AY145" s="287" t="s">
        <v>414</v>
      </c>
    </row>
    <row r="146" s="13" customFormat="1">
      <c r="A146" s="13"/>
      <c r="B146" s="277"/>
      <c r="C146" s="278"/>
      <c r="D146" s="230" t="s">
        <v>758</v>
      </c>
      <c r="E146" s="279" t="s">
        <v>1</v>
      </c>
      <c r="F146" s="280" t="s">
        <v>1909</v>
      </c>
      <c r="G146" s="278"/>
      <c r="H146" s="281">
        <v>0.158</v>
      </c>
      <c r="I146" s="282"/>
      <c r="J146" s="278"/>
      <c r="K146" s="278"/>
      <c r="L146" s="283"/>
      <c r="M146" s="284"/>
      <c r="N146" s="285"/>
      <c r="O146" s="285"/>
      <c r="P146" s="285"/>
      <c r="Q146" s="285"/>
      <c r="R146" s="285"/>
      <c r="S146" s="285"/>
      <c r="T146" s="286"/>
      <c r="U146" s="13"/>
      <c r="V146" s="13"/>
      <c r="W146" s="13"/>
      <c r="X146" s="13"/>
      <c r="Y146" s="13"/>
      <c r="Z146" s="13"/>
      <c r="AA146" s="13"/>
      <c r="AB146" s="13"/>
      <c r="AC146" s="13"/>
      <c r="AD146" s="13"/>
      <c r="AE146" s="13"/>
      <c r="AT146" s="287" t="s">
        <v>758</v>
      </c>
      <c r="AU146" s="287" t="s">
        <v>86</v>
      </c>
      <c r="AV146" s="13" t="s">
        <v>86</v>
      </c>
      <c r="AW146" s="13" t="s">
        <v>33</v>
      </c>
      <c r="AX146" s="13" t="s">
        <v>76</v>
      </c>
      <c r="AY146" s="287" t="s">
        <v>414</v>
      </c>
    </row>
    <row r="147" s="14" customFormat="1">
      <c r="A147" s="14"/>
      <c r="B147" s="288"/>
      <c r="C147" s="289"/>
      <c r="D147" s="230" t="s">
        <v>758</v>
      </c>
      <c r="E147" s="290" t="s">
        <v>1</v>
      </c>
      <c r="F147" s="291" t="s">
        <v>760</v>
      </c>
      <c r="G147" s="289"/>
      <c r="H147" s="292">
        <v>0.316</v>
      </c>
      <c r="I147" s="293"/>
      <c r="J147" s="289"/>
      <c r="K147" s="289"/>
      <c r="L147" s="294"/>
      <c r="M147" s="295"/>
      <c r="N147" s="296"/>
      <c r="O147" s="296"/>
      <c r="P147" s="296"/>
      <c r="Q147" s="296"/>
      <c r="R147" s="296"/>
      <c r="S147" s="296"/>
      <c r="T147" s="297"/>
      <c r="U147" s="14"/>
      <c r="V147" s="14"/>
      <c r="W147" s="14"/>
      <c r="X147" s="14"/>
      <c r="Y147" s="14"/>
      <c r="Z147" s="14"/>
      <c r="AA147" s="14"/>
      <c r="AB147" s="14"/>
      <c r="AC147" s="14"/>
      <c r="AD147" s="14"/>
      <c r="AE147" s="14"/>
      <c r="AT147" s="298" t="s">
        <v>758</v>
      </c>
      <c r="AU147" s="298" t="s">
        <v>86</v>
      </c>
      <c r="AV147" s="14" t="s">
        <v>415</v>
      </c>
      <c r="AW147" s="14" t="s">
        <v>33</v>
      </c>
      <c r="AX147" s="14" t="s">
        <v>84</v>
      </c>
      <c r="AY147" s="298" t="s">
        <v>414</v>
      </c>
    </row>
    <row r="148" s="2" customFormat="1" ht="21.75" customHeight="1">
      <c r="A148" s="39"/>
      <c r="B148" s="40"/>
      <c r="C148" s="234" t="s">
        <v>415</v>
      </c>
      <c r="D148" s="234" t="s">
        <v>443</v>
      </c>
      <c r="E148" s="235" t="s">
        <v>1731</v>
      </c>
      <c r="F148" s="236" t="s">
        <v>1732</v>
      </c>
      <c r="G148" s="237" t="s">
        <v>632</v>
      </c>
      <c r="H148" s="238">
        <v>6.0190000000000001</v>
      </c>
      <c r="I148" s="239"/>
      <c r="J148" s="240">
        <f>ROUND(I148*H148,2)</f>
        <v>0</v>
      </c>
      <c r="K148" s="236" t="s">
        <v>720</v>
      </c>
      <c r="L148" s="45"/>
      <c r="M148" s="241" t="s">
        <v>1</v>
      </c>
      <c r="N148" s="242" t="s">
        <v>41</v>
      </c>
      <c r="O148" s="92"/>
      <c r="P148" s="226">
        <f>O148*H148</f>
        <v>0</v>
      </c>
      <c r="Q148" s="226">
        <v>0.02102</v>
      </c>
      <c r="R148" s="226">
        <f>Q148*H148</f>
        <v>0.12651938000000002</v>
      </c>
      <c r="S148" s="226">
        <v>0</v>
      </c>
      <c r="T148" s="227">
        <f>S148*H148</f>
        <v>0</v>
      </c>
      <c r="U148" s="39"/>
      <c r="V148" s="39"/>
      <c r="W148" s="39"/>
      <c r="X148" s="39"/>
      <c r="Y148" s="39"/>
      <c r="Z148" s="39"/>
      <c r="AA148" s="39"/>
      <c r="AB148" s="39"/>
      <c r="AC148" s="39"/>
      <c r="AD148" s="39"/>
      <c r="AE148" s="39"/>
      <c r="AR148" s="228" t="s">
        <v>415</v>
      </c>
      <c r="AT148" s="228" t="s">
        <v>443</v>
      </c>
      <c r="AU148" s="228" t="s">
        <v>86</v>
      </c>
      <c r="AY148" s="18" t="s">
        <v>414</v>
      </c>
      <c r="BE148" s="229">
        <f>IF(N148="základní",J148,0)</f>
        <v>0</v>
      </c>
      <c r="BF148" s="229">
        <f>IF(N148="snížená",J148,0)</f>
        <v>0</v>
      </c>
      <c r="BG148" s="229">
        <f>IF(N148="zákl. přenesená",J148,0)</f>
        <v>0</v>
      </c>
      <c r="BH148" s="229">
        <f>IF(N148="sníž. přenesená",J148,0)</f>
        <v>0</v>
      </c>
      <c r="BI148" s="229">
        <f>IF(N148="nulová",J148,0)</f>
        <v>0</v>
      </c>
      <c r="BJ148" s="18" t="s">
        <v>84</v>
      </c>
      <c r="BK148" s="229">
        <f>ROUND(I148*H148,2)</f>
        <v>0</v>
      </c>
      <c r="BL148" s="18" t="s">
        <v>415</v>
      </c>
      <c r="BM148" s="228" t="s">
        <v>1910</v>
      </c>
    </row>
    <row r="149" s="2" customFormat="1">
      <c r="A149" s="39"/>
      <c r="B149" s="40"/>
      <c r="C149" s="41"/>
      <c r="D149" s="230" t="s">
        <v>417</v>
      </c>
      <c r="E149" s="41"/>
      <c r="F149" s="231" t="s">
        <v>1734</v>
      </c>
      <c r="G149" s="41"/>
      <c r="H149" s="41"/>
      <c r="I149" s="156"/>
      <c r="J149" s="41"/>
      <c r="K149" s="41"/>
      <c r="L149" s="45"/>
      <c r="M149" s="232"/>
      <c r="N149" s="233"/>
      <c r="O149" s="92"/>
      <c r="P149" s="92"/>
      <c r="Q149" s="92"/>
      <c r="R149" s="92"/>
      <c r="S149" s="92"/>
      <c r="T149" s="93"/>
      <c r="U149" s="39"/>
      <c r="V149" s="39"/>
      <c r="W149" s="39"/>
      <c r="X149" s="39"/>
      <c r="Y149" s="39"/>
      <c r="Z149" s="39"/>
      <c r="AA149" s="39"/>
      <c r="AB149" s="39"/>
      <c r="AC149" s="39"/>
      <c r="AD149" s="39"/>
      <c r="AE149" s="39"/>
      <c r="AT149" s="18" t="s">
        <v>417</v>
      </c>
      <c r="AU149" s="18" t="s">
        <v>86</v>
      </c>
    </row>
    <row r="150" s="13" customFormat="1">
      <c r="A150" s="13"/>
      <c r="B150" s="277"/>
      <c r="C150" s="278"/>
      <c r="D150" s="230" t="s">
        <v>758</v>
      </c>
      <c r="E150" s="279" t="s">
        <v>1</v>
      </c>
      <c r="F150" s="280" t="s">
        <v>1911</v>
      </c>
      <c r="G150" s="278"/>
      <c r="H150" s="281">
        <v>6.0190000000000001</v>
      </c>
      <c r="I150" s="282"/>
      <c r="J150" s="278"/>
      <c r="K150" s="278"/>
      <c r="L150" s="283"/>
      <c r="M150" s="284"/>
      <c r="N150" s="285"/>
      <c r="O150" s="285"/>
      <c r="P150" s="285"/>
      <c r="Q150" s="285"/>
      <c r="R150" s="285"/>
      <c r="S150" s="285"/>
      <c r="T150" s="286"/>
      <c r="U150" s="13"/>
      <c r="V150" s="13"/>
      <c r="W150" s="13"/>
      <c r="X150" s="13"/>
      <c r="Y150" s="13"/>
      <c r="Z150" s="13"/>
      <c r="AA150" s="13"/>
      <c r="AB150" s="13"/>
      <c r="AC150" s="13"/>
      <c r="AD150" s="13"/>
      <c r="AE150" s="13"/>
      <c r="AT150" s="287" t="s">
        <v>758</v>
      </c>
      <c r="AU150" s="287" t="s">
        <v>86</v>
      </c>
      <c r="AV150" s="13" t="s">
        <v>86</v>
      </c>
      <c r="AW150" s="13" t="s">
        <v>33</v>
      </c>
      <c r="AX150" s="13" t="s">
        <v>84</v>
      </c>
      <c r="AY150" s="287" t="s">
        <v>414</v>
      </c>
    </row>
    <row r="151" s="11" customFormat="1" ht="22.8" customHeight="1">
      <c r="A151" s="11"/>
      <c r="B151" s="254"/>
      <c r="C151" s="255"/>
      <c r="D151" s="256" t="s">
        <v>75</v>
      </c>
      <c r="E151" s="275" t="s">
        <v>431</v>
      </c>
      <c r="F151" s="275" t="s">
        <v>798</v>
      </c>
      <c r="G151" s="255"/>
      <c r="H151" s="255"/>
      <c r="I151" s="258"/>
      <c r="J151" s="276">
        <f>BK151</f>
        <v>0</v>
      </c>
      <c r="K151" s="255"/>
      <c r="L151" s="260"/>
      <c r="M151" s="261"/>
      <c r="N151" s="262"/>
      <c r="O151" s="262"/>
      <c r="P151" s="263">
        <f>SUM(P152:P172)</f>
        <v>0</v>
      </c>
      <c r="Q151" s="262"/>
      <c r="R151" s="263">
        <f>SUM(R152:R172)</f>
        <v>0.121603594784</v>
      </c>
      <c r="S151" s="262"/>
      <c r="T151" s="264">
        <f>SUM(T152:T172)</f>
        <v>0</v>
      </c>
      <c r="U151" s="11"/>
      <c r="V151" s="11"/>
      <c r="W151" s="11"/>
      <c r="X151" s="11"/>
      <c r="Y151" s="11"/>
      <c r="Z151" s="11"/>
      <c r="AA151" s="11"/>
      <c r="AB151" s="11"/>
      <c r="AC151" s="11"/>
      <c r="AD151" s="11"/>
      <c r="AE151" s="11"/>
      <c r="AR151" s="265" t="s">
        <v>84</v>
      </c>
      <c r="AT151" s="266" t="s">
        <v>75</v>
      </c>
      <c r="AU151" s="266" t="s">
        <v>84</v>
      </c>
      <c r="AY151" s="265" t="s">
        <v>414</v>
      </c>
      <c r="BK151" s="267">
        <f>SUM(BK152:BK172)</f>
        <v>0</v>
      </c>
    </row>
    <row r="152" s="2" customFormat="1" ht="21.75" customHeight="1">
      <c r="A152" s="39"/>
      <c r="B152" s="40"/>
      <c r="C152" s="234" t="s">
        <v>427</v>
      </c>
      <c r="D152" s="234" t="s">
        <v>443</v>
      </c>
      <c r="E152" s="235" t="s">
        <v>1736</v>
      </c>
      <c r="F152" s="236" t="s">
        <v>1737</v>
      </c>
      <c r="G152" s="237" t="s">
        <v>632</v>
      </c>
      <c r="H152" s="238">
        <v>76.049999999999997</v>
      </c>
      <c r="I152" s="239"/>
      <c r="J152" s="240">
        <f>ROUND(I152*H152,2)</f>
        <v>0</v>
      </c>
      <c r="K152" s="236" t="s">
        <v>720</v>
      </c>
      <c r="L152" s="45"/>
      <c r="M152" s="241" t="s">
        <v>1</v>
      </c>
      <c r="N152" s="242" t="s">
        <v>41</v>
      </c>
      <c r="O152" s="92"/>
      <c r="P152" s="226">
        <f>O152*H152</f>
        <v>0</v>
      </c>
      <c r="Q152" s="226">
        <v>0.0010200000000000001</v>
      </c>
      <c r="R152" s="226">
        <f>Q152*H152</f>
        <v>0.077571000000000001</v>
      </c>
      <c r="S152" s="226">
        <v>0</v>
      </c>
      <c r="T152" s="227">
        <f>S152*H152</f>
        <v>0</v>
      </c>
      <c r="U152" s="39"/>
      <c r="V152" s="39"/>
      <c r="W152" s="39"/>
      <c r="X152" s="39"/>
      <c r="Y152" s="39"/>
      <c r="Z152" s="39"/>
      <c r="AA152" s="39"/>
      <c r="AB152" s="39"/>
      <c r="AC152" s="39"/>
      <c r="AD152" s="39"/>
      <c r="AE152" s="39"/>
      <c r="AR152" s="228" t="s">
        <v>415</v>
      </c>
      <c r="AT152" s="228" t="s">
        <v>443</v>
      </c>
      <c r="AU152" s="228" t="s">
        <v>86</v>
      </c>
      <c r="AY152" s="18" t="s">
        <v>414</v>
      </c>
      <c r="BE152" s="229">
        <f>IF(N152="základní",J152,0)</f>
        <v>0</v>
      </c>
      <c r="BF152" s="229">
        <f>IF(N152="snížená",J152,0)</f>
        <v>0</v>
      </c>
      <c r="BG152" s="229">
        <f>IF(N152="zákl. přenesená",J152,0)</f>
        <v>0</v>
      </c>
      <c r="BH152" s="229">
        <f>IF(N152="sníž. přenesená",J152,0)</f>
        <v>0</v>
      </c>
      <c r="BI152" s="229">
        <f>IF(N152="nulová",J152,0)</f>
        <v>0</v>
      </c>
      <c r="BJ152" s="18" t="s">
        <v>84</v>
      </c>
      <c r="BK152" s="229">
        <f>ROUND(I152*H152,2)</f>
        <v>0</v>
      </c>
      <c r="BL152" s="18" t="s">
        <v>415</v>
      </c>
      <c r="BM152" s="228" t="s">
        <v>1912</v>
      </c>
    </row>
    <row r="153" s="2" customFormat="1">
      <c r="A153" s="39"/>
      <c r="B153" s="40"/>
      <c r="C153" s="41"/>
      <c r="D153" s="230" t="s">
        <v>417</v>
      </c>
      <c r="E153" s="41"/>
      <c r="F153" s="231" t="s">
        <v>1739</v>
      </c>
      <c r="G153" s="41"/>
      <c r="H153" s="41"/>
      <c r="I153" s="156"/>
      <c r="J153" s="41"/>
      <c r="K153" s="41"/>
      <c r="L153" s="45"/>
      <c r="M153" s="232"/>
      <c r="N153" s="233"/>
      <c r="O153" s="92"/>
      <c r="P153" s="92"/>
      <c r="Q153" s="92"/>
      <c r="R153" s="92"/>
      <c r="S153" s="92"/>
      <c r="T153" s="93"/>
      <c r="U153" s="39"/>
      <c r="V153" s="39"/>
      <c r="W153" s="39"/>
      <c r="X153" s="39"/>
      <c r="Y153" s="39"/>
      <c r="Z153" s="39"/>
      <c r="AA153" s="39"/>
      <c r="AB153" s="39"/>
      <c r="AC153" s="39"/>
      <c r="AD153" s="39"/>
      <c r="AE153" s="39"/>
      <c r="AT153" s="18" t="s">
        <v>417</v>
      </c>
      <c r="AU153" s="18" t="s">
        <v>86</v>
      </c>
    </row>
    <row r="154" s="15" customFormat="1">
      <c r="A154" s="15"/>
      <c r="B154" s="299"/>
      <c r="C154" s="300"/>
      <c r="D154" s="230" t="s">
        <v>758</v>
      </c>
      <c r="E154" s="301" t="s">
        <v>1</v>
      </c>
      <c r="F154" s="302" t="s">
        <v>1740</v>
      </c>
      <c r="G154" s="300"/>
      <c r="H154" s="301" t="s">
        <v>1</v>
      </c>
      <c r="I154" s="303"/>
      <c r="J154" s="300"/>
      <c r="K154" s="300"/>
      <c r="L154" s="304"/>
      <c r="M154" s="305"/>
      <c r="N154" s="306"/>
      <c r="O154" s="306"/>
      <c r="P154" s="306"/>
      <c r="Q154" s="306"/>
      <c r="R154" s="306"/>
      <c r="S154" s="306"/>
      <c r="T154" s="307"/>
      <c r="U154" s="15"/>
      <c r="V154" s="15"/>
      <c r="W154" s="15"/>
      <c r="X154" s="15"/>
      <c r="Y154" s="15"/>
      <c r="Z154" s="15"/>
      <c r="AA154" s="15"/>
      <c r="AB154" s="15"/>
      <c r="AC154" s="15"/>
      <c r="AD154" s="15"/>
      <c r="AE154" s="15"/>
      <c r="AT154" s="308" t="s">
        <v>758</v>
      </c>
      <c r="AU154" s="308" t="s">
        <v>86</v>
      </c>
      <c r="AV154" s="15" t="s">
        <v>84</v>
      </c>
      <c r="AW154" s="15" t="s">
        <v>33</v>
      </c>
      <c r="AX154" s="15" t="s">
        <v>76</v>
      </c>
      <c r="AY154" s="308" t="s">
        <v>414</v>
      </c>
    </row>
    <row r="155" s="15" customFormat="1">
      <c r="A155" s="15"/>
      <c r="B155" s="299"/>
      <c r="C155" s="300"/>
      <c r="D155" s="230" t="s">
        <v>758</v>
      </c>
      <c r="E155" s="301" t="s">
        <v>1</v>
      </c>
      <c r="F155" s="302" t="s">
        <v>1741</v>
      </c>
      <c r="G155" s="300"/>
      <c r="H155" s="301" t="s">
        <v>1</v>
      </c>
      <c r="I155" s="303"/>
      <c r="J155" s="300"/>
      <c r="K155" s="300"/>
      <c r="L155" s="304"/>
      <c r="M155" s="305"/>
      <c r="N155" s="306"/>
      <c r="O155" s="306"/>
      <c r="P155" s="306"/>
      <c r="Q155" s="306"/>
      <c r="R155" s="306"/>
      <c r="S155" s="306"/>
      <c r="T155" s="307"/>
      <c r="U155" s="15"/>
      <c r="V155" s="15"/>
      <c r="W155" s="15"/>
      <c r="X155" s="15"/>
      <c r="Y155" s="15"/>
      <c r="Z155" s="15"/>
      <c r="AA155" s="15"/>
      <c r="AB155" s="15"/>
      <c r="AC155" s="15"/>
      <c r="AD155" s="15"/>
      <c r="AE155" s="15"/>
      <c r="AT155" s="308" t="s">
        <v>758</v>
      </c>
      <c r="AU155" s="308" t="s">
        <v>86</v>
      </c>
      <c r="AV155" s="15" t="s">
        <v>84</v>
      </c>
      <c r="AW155" s="15" t="s">
        <v>33</v>
      </c>
      <c r="AX155" s="15" t="s">
        <v>76</v>
      </c>
      <c r="AY155" s="308" t="s">
        <v>414</v>
      </c>
    </row>
    <row r="156" s="13" customFormat="1">
      <c r="A156" s="13"/>
      <c r="B156" s="277"/>
      <c r="C156" s="278"/>
      <c r="D156" s="230" t="s">
        <v>758</v>
      </c>
      <c r="E156" s="279" t="s">
        <v>1</v>
      </c>
      <c r="F156" s="280" t="s">
        <v>1913</v>
      </c>
      <c r="G156" s="278"/>
      <c r="H156" s="281">
        <v>16.574999999999999</v>
      </c>
      <c r="I156" s="282"/>
      <c r="J156" s="278"/>
      <c r="K156" s="278"/>
      <c r="L156" s="283"/>
      <c r="M156" s="284"/>
      <c r="N156" s="285"/>
      <c r="O156" s="285"/>
      <c r="P156" s="285"/>
      <c r="Q156" s="285"/>
      <c r="R156" s="285"/>
      <c r="S156" s="285"/>
      <c r="T156" s="286"/>
      <c r="U156" s="13"/>
      <c r="V156" s="13"/>
      <c r="W156" s="13"/>
      <c r="X156" s="13"/>
      <c r="Y156" s="13"/>
      <c r="Z156" s="13"/>
      <c r="AA156" s="13"/>
      <c r="AB156" s="13"/>
      <c r="AC156" s="13"/>
      <c r="AD156" s="13"/>
      <c r="AE156" s="13"/>
      <c r="AT156" s="287" t="s">
        <v>758</v>
      </c>
      <c r="AU156" s="287" t="s">
        <v>86</v>
      </c>
      <c r="AV156" s="13" t="s">
        <v>86</v>
      </c>
      <c r="AW156" s="13" t="s">
        <v>33</v>
      </c>
      <c r="AX156" s="13" t="s">
        <v>76</v>
      </c>
      <c r="AY156" s="287" t="s">
        <v>414</v>
      </c>
    </row>
    <row r="157" s="13" customFormat="1">
      <c r="A157" s="13"/>
      <c r="B157" s="277"/>
      <c r="C157" s="278"/>
      <c r="D157" s="230" t="s">
        <v>758</v>
      </c>
      <c r="E157" s="279" t="s">
        <v>1</v>
      </c>
      <c r="F157" s="280" t="s">
        <v>1914</v>
      </c>
      <c r="G157" s="278"/>
      <c r="H157" s="281">
        <v>13.65</v>
      </c>
      <c r="I157" s="282"/>
      <c r="J157" s="278"/>
      <c r="K157" s="278"/>
      <c r="L157" s="283"/>
      <c r="M157" s="284"/>
      <c r="N157" s="285"/>
      <c r="O157" s="285"/>
      <c r="P157" s="285"/>
      <c r="Q157" s="285"/>
      <c r="R157" s="285"/>
      <c r="S157" s="285"/>
      <c r="T157" s="286"/>
      <c r="U157" s="13"/>
      <c r="V157" s="13"/>
      <c r="W157" s="13"/>
      <c r="X157" s="13"/>
      <c r="Y157" s="13"/>
      <c r="Z157" s="13"/>
      <c r="AA157" s="13"/>
      <c r="AB157" s="13"/>
      <c r="AC157" s="13"/>
      <c r="AD157" s="13"/>
      <c r="AE157" s="13"/>
      <c r="AT157" s="287" t="s">
        <v>758</v>
      </c>
      <c r="AU157" s="287" t="s">
        <v>86</v>
      </c>
      <c r="AV157" s="13" t="s">
        <v>86</v>
      </c>
      <c r="AW157" s="13" t="s">
        <v>33</v>
      </c>
      <c r="AX157" s="13" t="s">
        <v>76</v>
      </c>
      <c r="AY157" s="287" t="s">
        <v>414</v>
      </c>
    </row>
    <row r="158" s="13" customFormat="1">
      <c r="A158" s="13"/>
      <c r="B158" s="277"/>
      <c r="C158" s="278"/>
      <c r="D158" s="230" t="s">
        <v>758</v>
      </c>
      <c r="E158" s="279" t="s">
        <v>1</v>
      </c>
      <c r="F158" s="280" t="s">
        <v>1915</v>
      </c>
      <c r="G158" s="278"/>
      <c r="H158" s="281">
        <v>7.7999999999999998</v>
      </c>
      <c r="I158" s="282"/>
      <c r="J158" s="278"/>
      <c r="K158" s="278"/>
      <c r="L158" s="283"/>
      <c r="M158" s="284"/>
      <c r="N158" s="285"/>
      <c r="O158" s="285"/>
      <c r="P158" s="285"/>
      <c r="Q158" s="285"/>
      <c r="R158" s="285"/>
      <c r="S158" s="285"/>
      <c r="T158" s="286"/>
      <c r="U158" s="13"/>
      <c r="V158" s="13"/>
      <c r="W158" s="13"/>
      <c r="X158" s="13"/>
      <c r="Y158" s="13"/>
      <c r="Z158" s="13"/>
      <c r="AA158" s="13"/>
      <c r="AB158" s="13"/>
      <c r="AC158" s="13"/>
      <c r="AD158" s="13"/>
      <c r="AE158" s="13"/>
      <c r="AT158" s="287" t="s">
        <v>758</v>
      </c>
      <c r="AU158" s="287" t="s">
        <v>86</v>
      </c>
      <c r="AV158" s="13" t="s">
        <v>86</v>
      </c>
      <c r="AW158" s="13" t="s">
        <v>33</v>
      </c>
      <c r="AX158" s="13" t="s">
        <v>76</v>
      </c>
      <c r="AY158" s="287" t="s">
        <v>414</v>
      </c>
    </row>
    <row r="159" s="16" customFormat="1">
      <c r="A159" s="16"/>
      <c r="B159" s="317"/>
      <c r="C159" s="318"/>
      <c r="D159" s="230" t="s">
        <v>758</v>
      </c>
      <c r="E159" s="319" t="s">
        <v>1</v>
      </c>
      <c r="F159" s="320" t="s">
        <v>1745</v>
      </c>
      <c r="G159" s="318"/>
      <c r="H159" s="321">
        <v>38.024999999999999</v>
      </c>
      <c r="I159" s="322"/>
      <c r="J159" s="318"/>
      <c r="K159" s="318"/>
      <c r="L159" s="323"/>
      <c r="M159" s="324"/>
      <c r="N159" s="325"/>
      <c r="O159" s="325"/>
      <c r="P159" s="325"/>
      <c r="Q159" s="325"/>
      <c r="R159" s="325"/>
      <c r="S159" s="325"/>
      <c r="T159" s="326"/>
      <c r="U159" s="16"/>
      <c r="V159" s="16"/>
      <c r="W159" s="16"/>
      <c r="X159" s="16"/>
      <c r="Y159" s="16"/>
      <c r="Z159" s="16"/>
      <c r="AA159" s="16"/>
      <c r="AB159" s="16"/>
      <c r="AC159" s="16"/>
      <c r="AD159" s="16"/>
      <c r="AE159" s="16"/>
      <c r="AT159" s="327" t="s">
        <v>758</v>
      </c>
      <c r="AU159" s="327" t="s">
        <v>86</v>
      </c>
      <c r="AV159" s="16" t="s">
        <v>114</v>
      </c>
      <c r="AW159" s="16" t="s">
        <v>33</v>
      </c>
      <c r="AX159" s="16" t="s">
        <v>76</v>
      </c>
      <c r="AY159" s="327" t="s">
        <v>414</v>
      </c>
    </row>
    <row r="160" s="15" customFormat="1">
      <c r="A160" s="15"/>
      <c r="B160" s="299"/>
      <c r="C160" s="300"/>
      <c r="D160" s="230" t="s">
        <v>758</v>
      </c>
      <c r="E160" s="301" t="s">
        <v>1</v>
      </c>
      <c r="F160" s="302" t="s">
        <v>1746</v>
      </c>
      <c r="G160" s="300"/>
      <c r="H160" s="301" t="s">
        <v>1</v>
      </c>
      <c r="I160" s="303"/>
      <c r="J160" s="300"/>
      <c r="K160" s="300"/>
      <c r="L160" s="304"/>
      <c r="M160" s="305"/>
      <c r="N160" s="306"/>
      <c r="O160" s="306"/>
      <c r="P160" s="306"/>
      <c r="Q160" s="306"/>
      <c r="R160" s="306"/>
      <c r="S160" s="306"/>
      <c r="T160" s="307"/>
      <c r="U160" s="15"/>
      <c r="V160" s="15"/>
      <c r="W160" s="15"/>
      <c r="X160" s="15"/>
      <c r="Y160" s="15"/>
      <c r="Z160" s="15"/>
      <c r="AA160" s="15"/>
      <c r="AB160" s="15"/>
      <c r="AC160" s="15"/>
      <c r="AD160" s="15"/>
      <c r="AE160" s="15"/>
      <c r="AT160" s="308" t="s">
        <v>758</v>
      </c>
      <c r="AU160" s="308" t="s">
        <v>86</v>
      </c>
      <c r="AV160" s="15" t="s">
        <v>84</v>
      </c>
      <c r="AW160" s="15" t="s">
        <v>33</v>
      </c>
      <c r="AX160" s="15" t="s">
        <v>76</v>
      </c>
      <c r="AY160" s="308" t="s">
        <v>414</v>
      </c>
    </row>
    <row r="161" s="13" customFormat="1">
      <c r="A161" s="13"/>
      <c r="B161" s="277"/>
      <c r="C161" s="278"/>
      <c r="D161" s="230" t="s">
        <v>758</v>
      </c>
      <c r="E161" s="279" t="s">
        <v>1</v>
      </c>
      <c r="F161" s="280" t="s">
        <v>1913</v>
      </c>
      <c r="G161" s="278"/>
      <c r="H161" s="281">
        <v>16.574999999999999</v>
      </c>
      <c r="I161" s="282"/>
      <c r="J161" s="278"/>
      <c r="K161" s="278"/>
      <c r="L161" s="283"/>
      <c r="M161" s="284"/>
      <c r="N161" s="285"/>
      <c r="O161" s="285"/>
      <c r="P161" s="285"/>
      <c r="Q161" s="285"/>
      <c r="R161" s="285"/>
      <c r="S161" s="285"/>
      <c r="T161" s="286"/>
      <c r="U161" s="13"/>
      <c r="V161" s="13"/>
      <c r="W161" s="13"/>
      <c r="X161" s="13"/>
      <c r="Y161" s="13"/>
      <c r="Z161" s="13"/>
      <c r="AA161" s="13"/>
      <c r="AB161" s="13"/>
      <c r="AC161" s="13"/>
      <c r="AD161" s="13"/>
      <c r="AE161" s="13"/>
      <c r="AT161" s="287" t="s">
        <v>758</v>
      </c>
      <c r="AU161" s="287" t="s">
        <v>86</v>
      </c>
      <c r="AV161" s="13" t="s">
        <v>86</v>
      </c>
      <c r="AW161" s="13" t="s">
        <v>33</v>
      </c>
      <c r="AX161" s="13" t="s">
        <v>76</v>
      </c>
      <c r="AY161" s="287" t="s">
        <v>414</v>
      </c>
    </row>
    <row r="162" s="13" customFormat="1">
      <c r="A162" s="13"/>
      <c r="B162" s="277"/>
      <c r="C162" s="278"/>
      <c r="D162" s="230" t="s">
        <v>758</v>
      </c>
      <c r="E162" s="279" t="s">
        <v>1</v>
      </c>
      <c r="F162" s="280" t="s">
        <v>1914</v>
      </c>
      <c r="G162" s="278"/>
      <c r="H162" s="281">
        <v>13.65</v>
      </c>
      <c r="I162" s="282"/>
      <c r="J162" s="278"/>
      <c r="K162" s="278"/>
      <c r="L162" s="283"/>
      <c r="M162" s="284"/>
      <c r="N162" s="285"/>
      <c r="O162" s="285"/>
      <c r="P162" s="285"/>
      <c r="Q162" s="285"/>
      <c r="R162" s="285"/>
      <c r="S162" s="285"/>
      <c r="T162" s="286"/>
      <c r="U162" s="13"/>
      <c r="V162" s="13"/>
      <c r="W162" s="13"/>
      <c r="X162" s="13"/>
      <c r="Y162" s="13"/>
      <c r="Z162" s="13"/>
      <c r="AA162" s="13"/>
      <c r="AB162" s="13"/>
      <c r="AC162" s="13"/>
      <c r="AD162" s="13"/>
      <c r="AE162" s="13"/>
      <c r="AT162" s="287" t="s">
        <v>758</v>
      </c>
      <c r="AU162" s="287" t="s">
        <v>86</v>
      </c>
      <c r="AV162" s="13" t="s">
        <v>86</v>
      </c>
      <c r="AW162" s="13" t="s">
        <v>33</v>
      </c>
      <c r="AX162" s="13" t="s">
        <v>76</v>
      </c>
      <c r="AY162" s="287" t="s">
        <v>414</v>
      </c>
    </row>
    <row r="163" s="13" customFormat="1">
      <c r="A163" s="13"/>
      <c r="B163" s="277"/>
      <c r="C163" s="278"/>
      <c r="D163" s="230" t="s">
        <v>758</v>
      </c>
      <c r="E163" s="279" t="s">
        <v>1</v>
      </c>
      <c r="F163" s="280" t="s">
        <v>1915</v>
      </c>
      <c r="G163" s="278"/>
      <c r="H163" s="281">
        <v>7.7999999999999998</v>
      </c>
      <c r="I163" s="282"/>
      <c r="J163" s="278"/>
      <c r="K163" s="278"/>
      <c r="L163" s="283"/>
      <c r="M163" s="284"/>
      <c r="N163" s="285"/>
      <c r="O163" s="285"/>
      <c r="P163" s="285"/>
      <c r="Q163" s="285"/>
      <c r="R163" s="285"/>
      <c r="S163" s="285"/>
      <c r="T163" s="286"/>
      <c r="U163" s="13"/>
      <c r="V163" s="13"/>
      <c r="W163" s="13"/>
      <c r="X163" s="13"/>
      <c r="Y163" s="13"/>
      <c r="Z163" s="13"/>
      <c r="AA163" s="13"/>
      <c r="AB163" s="13"/>
      <c r="AC163" s="13"/>
      <c r="AD163" s="13"/>
      <c r="AE163" s="13"/>
      <c r="AT163" s="287" t="s">
        <v>758</v>
      </c>
      <c r="AU163" s="287" t="s">
        <v>86</v>
      </c>
      <c r="AV163" s="13" t="s">
        <v>86</v>
      </c>
      <c r="AW163" s="13" t="s">
        <v>33</v>
      </c>
      <c r="AX163" s="13" t="s">
        <v>76</v>
      </c>
      <c r="AY163" s="287" t="s">
        <v>414</v>
      </c>
    </row>
    <row r="164" s="14" customFormat="1">
      <c r="A164" s="14"/>
      <c r="B164" s="288"/>
      <c r="C164" s="289"/>
      <c r="D164" s="230" t="s">
        <v>758</v>
      </c>
      <c r="E164" s="290" t="s">
        <v>1</v>
      </c>
      <c r="F164" s="291" t="s">
        <v>760</v>
      </c>
      <c r="G164" s="289"/>
      <c r="H164" s="292">
        <v>76.049999999999997</v>
      </c>
      <c r="I164" s="293"/>
      <c r="J164" s="289"/>
      <c r="K164" s="289"/>
      <c r="L164" s="294"/>
      <c r="M164" s="295"/>
      <c r="N164" s="296"/>
      <c r="O164" s="296"/>
      <c r="P164" s="296"/>
      <c r="Q164" s="296"/>
      <c r="R164" s="296"/>
      <c r="S164" s="296"/>
      <c r="T164" s="297"/>
      <c r="U164" s="14"/>
      <c r="V164" s="14"/>
      <c r="W164" s="14"/>
      <c r="X164" s="14"/>
      <c r="Y164" s="14"/>
      <c r="Z164" s="14"/>
      <c r="AA164" s="14"/>
      <c r="AB164" s="14"/>
      <c r="AC164" s="14"/>
      <c r="AD164" s="14"/>
      <c r="AE164" s="14"/>
      <c r="AT164" s="298" t="s">
        <v>758</v>
      </c>
      <c r="AU164" s="298" t="s">
        <v>86</v>
      </c>
      <c r="AV164" s="14" t="s">
        <v>415</v>
      </c>
      <c r="AW164" s="14" t="s">
        <v>33</v>
      </c>
      <c r="AX164" s="14" t="s">
        <v>84</v>
      </c>
      <c r="AY164" s="298" t="s">
        <v>414</v>
      </c>
    </row>
    <row r="165" s="2" customFormat="1" ht="21.75" customHeight="1">
      <c r="A165" s="39"/>
      <c r="B165" s="40"/>
      <c r="C165" s="234" t="s">
        <v>431</v>
      </c>
      <c r="D165" s="234" t="s">
        <v>443</v>
      </c>
      <c r="E165" s="235" t="s">
        <v>1750</v>
      </c>
      <c r="F165" s="236" t="s">
        <v>1751</v>
      </c>
      <c r="G165" s="237" t="s">
        <v>632</v>
      </c>
      <c r="H165" s="238">
        <v>39.655999999999999</v>
      </c>
      <c r="I165" s="239"/>
      <c r="J165" s="240">
        <f>ROUND(I165*H165,2)</f>
        <v>0</v>
      </c>
      <c r="K165" s="236" t="s">
        <v>720</v>
      </c>
      <c r="L165" s="45"/>
      <c r="M165" s="241" t="s">
        <v>1</v>
      </c>
      <c r="N165" s="242" t="s">
        <v>41</v>
      </c>
      <c r="O165" s="92"/>
      <c r="P165" s="226">
        <f>O165*H165</f>
        <v>0</v>
      </c>
      <c r="Q165" s="226">
        <v>0.001110364</v>
      </c>
      <c r="R165" s="226">
        <f>Q165*H165</f>
        <v>0.044032594783999998</v>
      </c>
      <c r="S165" s="226">
        <v>0</v>
      </c>
      <c r="T165" s="227">
        <f>S165*H165</f>
        <v>0</v>
      </c>
      <c r="U165" s="39"/>
      <c r="V165" s="39"/>
      <c r="W165" s="39"/>
      <c r="X165" s="39"/>
      <c r="Y165" s="39"/>
      <c r="Z165" s="39"/>
      <c r="AA165" s="39"/>
      <c r="AB165" s="39"/>
      <c r="AC165" s="39"/>
      <c r="AD165" s="39"/>
      <c r="AE165" s="39"/>
      <c r="AR165" s="228" t="s">
        <v>415</v>
      </c>
      <c r="AT165" s="228" t="s">
        <v>443</v>
      </c>
      <c r="AU165" s="228" t="s">
        <v>86</v>
      </c>
      <c r="AY165" s="18" t="s">
        <v>414</v>
      </c>
      <c r="BE165" s="229">
        <f>IF(N165="základní",J165,0)</f>
        <v>0</v>
      </c>
      <c r="BF165" s="229">
        <f>IF(N165="snížená",J165,0)</f>
        <v>0</v>
      </c>
      <c r="BG165" s="229">
        <f>IF(N165="zákl. přenesená",J165,0)</f>
        <v>0</v>
      </c>
      <c r="BH165" s="229">
        <f>IF(N165="sníž. přenesená",J165,0)</f>
        <v>0</v>
      </c>
      <c r="BI165" s="229">
        <f>IF(N165="nulová",J165,0)</f>
        <v>0</v>
      </c>
      <c r="BJ165" s="18" t="s">
        <v>84</v>
      </c>
      <c r="BK165" s="229">
        <f>ROUND(I165*H165,2)</f>
        <v>0</v>
      </c>
      <c r="BL165" s="18" t="s">
        <v>415</v>
      </c>
      <c r="BM165" s="228" t="s">
        <v>1916</v>
      </c>
    </row>
    <row r="166" s="2" customFormat="1">
      <c r="A166" s="39"/>
      <c r="B166" s="40"/>
      <c r="C166" s="41"/>
      <c r="D166" s="230" t="s">
        <v>417</v>
      </c>
      <c r="E166" s="41"/>
      <c r="F166" s="231" t="s">
        <v>1753</v>
      </c>
      <c r="G166" s="41"/>
      <c r="H166" s="41"/>
      <c r="I166" s="156"/>
      <c r="J166" s="41"/>
      <c r="K166" s="41"/>
      <c r="L166" s="45"/>
      <c r="M166" s="232"/>
      <c r="N166" s="233"/>
      <c r="O166" s="92"/>
      <c r="P166" s="92"/>
      <c r="Q166" s="92"/>
      <c r="R166" s="92"/>
      <c r="S166" s="92"/>
      <c r="T166" s="93"/>
      <c r="U166" s="39"/>
      <c r="V166" s="39"/>
      <c r="W166" s="39"/>
      <c r="X166" s="39"/>
      <c r="Y166" s="39"/>
      <c r="Z166" s="39"/>
      <c r="AA166" s="39"/>
      <c r="AB166" s="39"/>
      <c r="AC166" s="39"/>
      <c r="AD166" s="39"/>
      <c r="AE166" s="39"/>
      <c r="AT166" s="18" t="s">
        <v>417</v>
      </c>
      <c r="AU166" s="18" t="s">
        <v>86</v>
      </c>
    </row>
    <row r="167" s="15" customFormat="1">
      <c r="A167" s="15"/>
      <c r="B167" s="299"/>
      <c r="C167" s="300"/>
      <c r="D167" s="230" t="s">
        <v>758</v>
      </c>
      <c r="E167" s="301" t="s">
        <v>1</v>
      </c>
      <c r="F167" s="302" t="s">
        <v>1754</v>
      </c>
      <c r="G167" s="300"/>
      <c r="H167" s="301" t="s">
        <v>1</v>
      </c>
      <c r="I167" s="303"/>
      <c r="J167" s="300"/>
      <c r="K167" s="300"/>
      <c r="L167" s="304"/>
      <c r="M167" s="305"/>
      <c r="N167" s="306"/>
      <c r="O167" s="306"/>
      <c r="P167" s="306"/>
      <c r="Q167" s="306"/>
      <c r="R167" s="306"/>
      <c r="S167" s="306"/>
      <c r="T167" s="307"/>
      <c r="U167" s="15"/>
      <c r="V167" s="15"/>
      <c r="W167" s="15"/>
      <c r="X167" s="15"/>
      <c r="Y167" s="15"/>
      <c r="Z167" s="15"/>
      <c r="AA167" s="15"/>
      <c r="AB167" s="15"/>
      <c r="AC167" s="15"/>
      <c r="AD167" s="15"/>
      <c r="AE167" s="15"/>
      <c r="AT167" s="308" t="s">
        <v>758</v>
      </c>
      <c r="AU167" s="308" t="s">
        <v>86</v>
      </c>
      <c r="AV167" s="15" t="s">
        <v>84</v>
      </c>
      <c r="AW167" s="15" t="s">
        <v>33</v>
      </c>
      <c r="AX167" s="15" t="s">
        <v>76</v>
      </c>
      <c r="AY167" s="308" t="s">
        <v>414</v>
      </c>
    </row>
    <row r="168" s="13" customFormat="1">
      <c r="A168" s="13"/>
      <c r="B168" s="277"/>
      <c r="C168" s="278"/>
      <c r="D168" s="230" t="s">
        <v>758</v>
      </c>
      <c r="E168" s="279" t="s">
        <v>1</v>
      </c>
      <c r="F168" s="280" t="s">
        <v>1917</v>
      </c>
      <c r="G168" s="278"/>
      <c r="H168" s="281">
        <v>16.029</v>
      </c>
      <c r="I168" s="282"/>
      <c r="J168" s="278"/>
      <c r="K168" s="278"/>
      <c r="L168" s="283"/>
      <c r="M168" s="284"/>
      <c r="N168" s="285"/>
      <c r="O168" s="285"/>
      <c r="P168" s="285"/>
      <c r="Q168" s="285"/>
      <c r="R168" s="285"/>
      <c r="S168" s="285"/>
      <c r="T168" s="286"/>
      <c r="U168" s="13"/>
      <c r="V168" s="13"/>
      <c r="W168" s="13"/>
      <c r="X168" s="13"/>
      <c r="Y168" s="13"/>
      <c r="Z168" s="13"/>
      <c r="AA168" s="13"/>
      <c r="AB168" s="13"/>
      <c r="AC168" s="13"/>
      <c r="AD168" s="13"/>
      <c r="AE168" s="13"/>
      <c r="AT168" s="287" t="s">
        <v>758</v>
      </c>
      <c r="AU168" s="287" t="s">
        <v>86</v>
      </c>
      <c r="AV168" s="13" t="s">
        <v>86</v>
      </c>
      <c r="AW168" s="13" t="s">
        <v>33</v>
      </c>
      <c r="AX168" s="13" t="s">
        <v>76</v>
      </c>
      <c r="AY168" s="287" t="s">
        <v>414</v>
      </c>
    </row>
    <row r="169" s="13" customFormat="1">
      <c r="A169" s="13"/>
      <c r="B169" s="277"/>
      <c r="C169" s="278"/>
      <c r="D169" s="230" t="s">
        <v>758</v>
      </c>
      <c r="E169" s="279" t="s">
        <v>1</v>
      </c>
      <c r="F169" s="280" t="s">
        <v>1918</v>
      </c>
      <c r="G169" s="278"/>
      <c r="H169" s="281">
        <v>3.7989999999999999</v>
      </c>
      <c r="I169" s="282"/>
      <c r="J169" s="278"/>
      <c r="K169" s="278"/>
      <c r="L169" s="283"/>
      <c r="M169" s="284"/>
      <c r="N169" s="285"/>
      <c r="O169" s="285"/>
      <c r="P169" s="285"/>
      <c r="Q169" s="285"/>
      <c r="R169" s="285"/>
      <c r="S169" s="285"/>
      <c r="T169" s="286"/>
      <c r="U169" s="13"/>
      <c r="V169" s="13"/>
      <c r="W169" s="13"/>
      <c r="X169" s="13"/>
      <c r="Y169" s="13"/>
      <c r="Z169" s="13"/>
      <c r="AA169" s="13"/>
      <c r="AB169" s="13"/>
      <c r="AC169" s="13"/>
      <c r="AD169" s="13"/>
      <c r="AE169" s="13"/>
      <c r="AT169" s="287" t="s">
        <v>758</v>
      </c>
      <c r="AU169" s="287" t="s">
        <v>86</v>
      </c>
      <c r="AV169" s="13" t="s">
        <v>86</v>
      </c>
      <c r="AW169" s="13" t="s">
        <v>33</v>
      </c>
      <c r="AX169" s="13" t="s">
        <v>76</v>
      </c>
      <c r="AY169" s="287" t="s">
        <v>414</v>
      </c>
    </row>
    <row r="170" s="13" customFormat="1">
      <c r="A170" s="13"/>
      <c r="B170" s="277"/>
      <c r="C170" s="278"/>
      <c r="D170" s="230" t="s">
        <v>758</v>
      </c>
      <c r="E170" s="279" t="s">
        <v>1</v>
      </c>
      <c r="F170" s="280" t="s">
        <v>1917</v>
      </c>
      <c r="G170" s="278"/>
      <c r="H170" s="281">
        <v>16.029</v>
      </c>
      <c r="I170" s="282"/>
      <c r="J170" s="278"/>
      <c r="K170" s="278"/>
      <c r="L170" s="283"/>
      <c r="M170" s="284"/>
      <c r="N170" s="285"/>
      <c r="O170" s="285"/>
      <c r="P170" s="285"/>
      <c r="Q170" s="285"/>
      <c r="R170" s="285"/>
      <c r="S170" s="285"/>
      <c r="T170" s="286"/>
      <c r="U170" s="13"/>
      <c r="V170" s="13"/>
      <c r="W170" s="13"/>
      <c r="X170" s="13"/>
      <c r="Y170" s="13"/>
      <c r="Z170" s="13"/>
      <c r="AA170" s="13"/>
      <c r="AB170" s="13"/>
      <c r="AC170" s="13"/>
      <c r="AD170" s="13"/>
      <c r="AE170" s="13"/>
      <c r="AT170" s="287" t="s">
        <v>758</v>
      </c>
      <c r="AU170" s="287" t="s">
        <v>86</v>
      </c>
      <c r="AV170" s="13" t="s">
        <v>86</v>
      </c>
      <c r="AW170" s="13" t="s">
        <v>33</v>
      </c>
      <c r="AX170" s="13" t="s">
        <v>76</v>
      </c>
      <c r="AY170" s="287" t="s">
        <v>414</v>
      </c>
    </row>
    <row r="171" s="13" customFormat="1">
      <c r="A171" s="13"/>
      <c r="B171" s="277"/>
      <c r="C171" s="278"/>
      <c r="D171" s="230" t="s">
        <v>758</v>
      </c>
      <c r="E171" s="279" t="s">
        <v>1</v>
      </c>
      <c r="F171" s="280" t="s">
        <v>1918</v>
      </c>
      <c r="G171" s="278"/>
      <c r="H171" s="281">
        <v>3.7989999999999999</v>
      </c>
      <c r="I171" s="282"/>
      <c r="J171" s="278"/>
      <c r="K171" s="278"/>
      <c r="L171" s="283"/>
      <c r="M171" s="284"/>
      <c r="N171" s="285"/>
      <c r="O171" s="285"/>
      <c r="P171" s="285"/>
      <c r="Q171" s="285"/>
      <c r="R171" s="285"/>
      <c r="S171" s="285"/>
      <c r="T171" s="286"/>
      <c r="U171" s="13"/>
      <c r="V171" s="13"/>
      <c r="W171" s="13"/>
      <c r="X171" s="13"/>
      <c r="Y171" s="13"/>
      <c r="Z171" s="13"/>
      <c r="AA171" s="13"/>
      <c r="AB171" s="13"/>
      <c r="AC171" s="13"/>
      <c r="AD171" s="13"/>
      <c r="AE171" s="13"/>
      <c r="AT171" s="287" t="s">
        <v>758</v>
      </c>
      <c r="AU171" s="287" t="s">
        <v>86</v>
      </c>
      <c r="AV171" s="13" t="s">
        <v>86</v>
      </c>
      <c r="AW171" s="13" t="s">
        <v>33</v>
      </c>
      <c r="AX171" s="13" t="s">
        <v>76</v>
      </c>
      <c r="AY171" s="287" t="s">
        <v>414</v>
      </c>
    </row>
    <row r="172" s="14" customFormat="1">
      <c r="A172" s="14"/>
      <c r="B172" s="288"/>
      <c r="C172" s="289"/>
      <c r="D172" s="230" t="s">
        <v>758</v>
      </c>
      <c r="E172" s="290" t="s">
        <v>1</v>
      </c>
      <c r="F172" s="291" t="s">
        <v>760</v>
      </c>
      <c r="G172" s="289"/>
      <c r="H172" s="292">
        <v>39.655999999999999</v>
      </c>
      <c r="I172" s="293"/>
      <c r="J172" s="289"/>
      <c r="K172" s="289"/>
      <c r="L172" s="294"/>
      <c r="M172" s="295"/>
      <c r="N172" s="296"/>
      <c r="O172" s="296"/>
      <c r="P172" s="296"/>
      <c r="Q172" s="296"/>
      <c r="R172" s="296"/>
      <c r="S172" s="296"/>
      <c r="T172" s="297"/>
      <c r="U172" s="14"/>
      <c r="V172" s="14"/>
      <c r="W172" s="14"/>
      <c r="X172" s="14"/>
      <c r="Y172" s="14"/>
      <c r="Z172" s="14"/>
      <c r="AA172" s="14"/>
      <c r="AB172" s="14"/>
      <c r="AC172" s="14"/>
      <c r="AD172" s="14"/>
      <c r="AE172" s="14"/>
      <c r="AT172" s="298" t="s">
        <v>758</v>
      </c>
      <c r="AU172" s="298" t="s">
        <v>86</v>
      </c>
      <c r="AV172" s="14" t="s">
        <v>415</v>
      </c>
      <c r="AW172" s="14" t="s">
        <v>33</v>
      </c>
      <c r="AX172" s="14" t="s">
        <v>84</v>
      </c>
      <c r="AY172" s="298" t="s">
        <v>414</v>
      </c>
    </row>
    <row r="173" s="11" customFormat="1" ht="22.8" customHeight="1">
      <c r="A173" s="11"/>
      <c r="B173" s="254"/>
      <c r="C173" s="255"/>
      <c r="D173" s="256" t="s">
        <v>75</v>
      </c>
      <c r="E173" s="275" t="s">
        <v>442</v>
      </c>
      <c r="F173" s="275" t="s">
        <v>850</v>
      </c>
      <c r="G173" s="255"/>
      <c r="H173" s="255"/>
      <c r="I173" s="258"/>
      <c r="J173" s="276">
        <f>BK173</f>
        <v>0</v>
      </c>
      <c r="K173" s="255"/>
      <c r="L173" s="260"/>
      <c r="M173" s="261"/>
      <c r="N173" s="262"/>
      <c r="O173" s="262"/>
      <c r="P173" s="263">
        <f>SUM(P174:P263)</f>
        <v>0</v>
      </c>
      <c r="Q173" s="262"/>
      <c r="R173" s="263">
        <f>SUM(R174:R263)</f>
        <v>0.97169400000000006</v>
      </c>
      <c r="S173" s="262"/>
      <c r="T173" s="264">
        <f>SUM(T174:T263)</f>
        <v>0.94839999999999991</v>
      </c>
      <c r="U173" s="11"/>
      <c r="V173" s="11"/>
      <c r="W173" s="11"/>
      <c r="X173" s="11"/>
      <c r="Y173" s="11"/>
      <c r="Z173" s="11"/>
      <c r="AA173" s="11"/>
      <c r="AB173" s="11"/>
      <c r="AC173" s="11"/>
      <c r="AD173" s="11"/>
      <c r="AE173" s="11"/>
      <c r="AR173" s="265" t="s">
        <v>84</v>
      </c>
      <c r="AT173" s="266" t="s">
        <v>75</v>
      </c>
      <c r="AU173" s="266" t="s">
        <v>84</v>
      </c>
      <c r="AY173" s="265" t="s">
        <v>414</v>
      </c>
      <c r="BK173" s="267">
        <f>SUM(BK174:BK263)</f>
        <v>0</v>
      </c>
    </row>
    <row r="174" s="2" customFormat="1" ht="21.75" customHeight="1">
      <c r="A174" s="39"/>
      <c r="B174" s="40"/>
      <c r="C174" s="234" t="s">
        <v>435</v>
      </c>
      <c r="D174" s="234" t="s">
        <v>443</v>
      </c>
      <c r="E174" s="235" t="s">
        <v>1758</v>
      </c>
      <c r="F174" s="236" t="s">
        <v>1759</v>
      </c>
      <c r="G174" s="237" t="s">
        <v>632</v>
      </c>
      <c r="H174" s="238">
        <v>97.5</v>
      </c>
      <c r="I174" s="239"/>
      <c r="J174" s="240">
        <f>ROUND(I174*H174,2)</f>
        <v>0</v>
      </c>
      <c r="K174" s="236" t="s">
        <v>720</v>
      </c>
      <c r="L174" s="45"/>
      <c r="M174" s="241" t="s">
        <v>1</v>
      </c>
      <c r="N174" s="242" t="s">
        <v>41</v>
      </c>
      <c r="O174" s="92"/>
      <c r="P174" s="226">
        <f>O174*H174</f>
        <v>0</v>
      </c>
      <c r="Q174" s="226">
        <v>0</v>
      </c>
      <c r="R174" s="226">
        <f>Q174*H174</f>
        <v>0</v>
      </c>
      <c r="S174" s="226">
        <v>0</v>
      </c>
      <c r="T174" s="227">
        <f>S174*H174</f>
        <v>0</v>
      </c>
      <c r="U174" s="39"/>
      <c r="V174" s="39"/>
      <c r="W174" s="39"/>
      <c r="X174" s="39"/>
      <c r="Y174" s="39"/>
      <c r="Z174" s="39"/>
      <c r="AA174" s="39"/>
      <c r="AB174" s="39"/>
      <c r="AC174" s="39"/>
      <c r="AD174" s="39"/>
      <c r="AE174" s="39"/>
      <c r="AR174" s="228" t="s">
        <v>415</v>
      </c>
      <c r="AT174" s="228" t="s">
        <v>443</v>
      </c>
      <c r="AU174" s="228" t="s">
        <v>86</v>
      </c>
      <c r="AY174" s="18" t="s">
        <v>414</v>
      </c>
      <c r="BE174" s="229">
        <f>IF(N174="základní",J174,0)</f>
        <v>0</v>
      </c>
      <c r="BF174" s="229">
        <f>IF(N174="snížená",J174,0)</f>
        <v>0</v>
      </c>
      <c r="BG174" s="229">
        <f>IF(N174="zákl. přenesená",J174,0)</f>
        <v>0</v>
      </c>
      <c r="BH174" s="229">
        <f>IF(N174="sníž. přenesená",J174,0)</f>
        <v>0</v>
      </c>
      <c r="BI174" s="229">
        <f>IF(N174="nulová",J174,0)</f>
        <v>0</v>
      </c>
      <c r="BJ174" s="18" t="s">
        <v>84</v>
      </c>
      <c r="BK174" s="229">
        <f>ROUND(I174*H174,2)</f>
        <v>0</v>
      </c>
      <c r="BL174" s="18" t="s">
        <v>415</v>
      </c>
      <c r="BM174" s="228" t="s">
        <v>1919</v>
      </c>
    </row>
    <row r="175" s="2" customFormat="1">
      <c r="A175" s="39"/>
      <c r="B175" s="40"/>
      <c r="C175" s="41"/>
      <c r="D175" s="230" t="s">
        <v>417</v>
      </c>
      <c r="E175" s="41"/>
      <c r="F175" s="231" t="s">
        <v>1761</v>
      </c>
      <c r="G175" s="41"/>
      <c r="H175" s="41"/>
      <c r="I175" s="156"/>
      <c r="J175" s="41"/>
      <c r="K175" s="41"/>
      <c r="L175" s="45"/>
      <c r="M175" s="232"/>
      <c r="N175" s="233"/>
      <c r="O175" s="92"/>
      <c r="P175" s="92"/>
      <c r="Q175" s="92"/>
      <c r="R175" s="92"/>
      <c r="S175" s="92"/>
      <c r="T175" s="93"/>
      <c r="U175" s="39"/>
      <c r="V175" s="39"/>
      <c r="W175" s="39"/>
      <c r="X175" s="39"/>
      <c r="Y175" s="39"/>
      <c r="Z175" s="39"/>
      <c r="AA175" s="39"/>
      <c r="AB175" s="39"/>
      <c r="AC175" s="39"/>
      <c r="AD175" s="39"/>
      <c r="AE175" s="39"/>
      <c r="AT175" s="18" t="s">
        <v>417</v>
      </c>
      <c r="AU175" s="18" t="s">
        <v>86</v>
      </c>
    </row>
    <row r="176" s="13" customFormat="1">
      <c r="A176" s="13"/>
      <c r="B176" s="277"/>
      <c r="C176" s="278"/>
      <c r="D176" s="230" t="s">
        <v>758</v>
      </c>
      <c r="E176" s="279" t="s">
        <v>1</v>
      </c>
      <c r="F176" s="280" t="s">
        <v>1920</v>
      </c>
      <c r="G176" s="278"/>
      <c r="H176" s="281">
        <v>97.5</v>
      </c>
      <c r="I176" s="282"/>
      <c r="J176" s="278"/>
      <c r="K176" s="278"/>
      <c r="L176" s="283"/>
      <c r="M176" s="284"/>
      <c r="N176" s="285"/>
      <c r="O176" s="285"/>
      <c r="P176" s="285"/>
      <c r="Q176" s="285"/>
      <c r="R176" s="285"/>
      <c r="S176" s="285"/>
      <c r="T176" s="286"/>
      <c r="U176" s="13"/>
      <c r="V176" s="13"/>
      <c r="W176" s="13"/>
      <c r="X176" s="13"/>
      <c r="Y176" s="13"/>
      <c r="Z176" s="13"/>
      <c r="AA176" s="13"/>
      <c r="AB176" s="13"/>
      <c r="AC176" s="13"/>
      <c r="AD176" s="13"/>
      <c r="AE176" s="13"/>
      <c r="AT176" s="287" t="s">
        <v>758</v>
      </c>
      <c r="AU176" s="287" t="s">
        <v>86</v>
      </c>
      <c r="AV176" s="13" t="s">
        <v>86</v>
      </c>
      <c r="AW176" s="13" t="s">
        <v>33</v>
      </c>
      <c r="AX176" s="13" t="s">
        <v>76</v>
      </c>
      <c r="AY176" s="287" t="s">
        <v>414</v>
      </c>
    </row>
    <row r="177" s="14" customFormat="1">
      <c r="A177" s="14"/>
      <c r="B177" s="288"/>
      <c r="C177" s="289"/>
      <c r="D177" s="230" t="s">
        <v>758</v>
      </c>
      <c r="E177" s="290" t="s">
        <v>1</v>
      </c>
      <c r="F177" s="291" t="s">
        <v>760</v>
      </c>
      <c r="G177" s="289"/>
      <c r="H177" s="292">
        <v>97.5</v>
      </c>
      <c r="I177" s="293"/>
      <c r="J177" s="289"/>
      <c r="K177" s="289"/>
      <c r="L177" s="294"/>
      <c r="M177" s="295"/>
      <c r="N177" s="296"/>
      <c r="O177" s="296"/>
      <c r="P177" s="296"/>
      <c r="Q177" s="296"/>
      <c r="R177" s="296"/>
      <c r="S177" s="296"/>
      <c r="T177" s="297"/>
      <c r="U177" s="14"/>
      <c r="V177" s="14"/>
      <c r="W177" s="14"/>
      <c r="X177" s="14"/>
      <c r="Y177" s="14"/>
      <c r="Z177" s="14"/>
      <c r="AA177" s="14"/>
      <c r="AB177" s="14"/>
      <c r="AC177" s="14"/>
      <c r="AD177" s="14"/>
      <c r="AE177" s="14"/>
      <c r="AT177" s="298" t="s">
        <v>758</v>
      </c>
      <c r="AU177" s="298" t="s">
        <v>86</v>
      </c>
      <c r="AV177" s="14" t="s">
        <v>415</v>
      </c>
      <c r="AW177" s="14" t="s">
        <v>33</v>
      </c>
      <c r="AX177" s="14" t="s">
        <v>84</v>
      </c>
      <c r="AY177" s="298" t="s">
        <v>414</v>
      </c>
    </row>
    <row r="178" s="2" customFormat="1" ht="21.75" customHeight="1">
      <c r="A178" s="39"/>
      <c r="B178" s="40"/>
      <c r="C178" s="234" t="s">
        <v>413</v>
      </c>
      <c r="D178" s="234" t="s">
        <v>443</v>
      </c>
      <c r="E178" s="235" t="s">
        <v>1764</v>
      </c>
      <c r="F178" s="236" t="s">
        <v>1765</v>
      </c>
      <c r="G178" s="237" t="s">
        <v>632</v>
      </c>
      <c r="H178" s="238">
        <v>2925</v>
      </c>
      <c r="I178" s="239"/>
      <c r="J178" s="240">
        <f>ROUND(I178*H178,2)</f>
        <v>0</v>
      </c>
      <c r="K178" s="236" t="s">
        <v>720</v>
      </c>
      <c r="L178" s="45"/>
      <c r="M178" s="241" t="s">
        <v>1</v>
      </c>
      <c r="N178" s="242" t="s">
        <v>41</v>
      </c>
      <c r="O178" s="92"/>
      <c r="P178" s="226">
        <f>O178*H178</f>
        <v>0</v>
      </c>
      <c r="Q178" s="226">
        <v>0</v>
      </c>
      <c r="R178" s="226">
        <f>Q178*H178</f>
        <v>0</v>
      </c>
      <c r="S178" s="226">
        <v>0</v>
      </c>
      <c r="T178" s="227">
        <f>S178*H178</f>
        <v>0</v>
      </c>
      <c r="U178" s="39"/>
      <c r="V178" s="39"/>
      <c r="W178" s="39"/>
      <c r="X178" s="39"/>
      <c r="Y178" s="39"/>
      <c r="Z178" s="39"/>
      <c r="AA178" s="39"/>
      <c r="AB178" s="39"/>
      <c r="AC178" s="39"/>
      <c r="AD178" s="39"/>
      <c r="AE178" s="39"/>
      <c r="AR178" s="228" t="s">
        <v>415</v>
      </c>
      <c r="AT178" s="228" t="s">
        <v>443</v>
      </c>
      <c r="AU178" s="228" t="s">
        <v>86</v>
      </c>
      <c r="AY178" s="18" t="s">
        <v>414</v>
      </c>
      <c r="BE178" s="229">
        <f>IF(N178="základní",J178,0)</f>
        <v>0</v>
      </c>
      <c r="BF178" s="229">
        <f>IF(N178="snížená",J178,0)</f>
        <v>0</v>
      </c>
      <c r="BG178" s="229">
        <f>IF(N178="zákl. přenesená",J178,0)</f>
        <v>0</v>
      </c>
      <c r="BH178" s="229">
        <f>IF(N178="sníž. přenesená",J178,0)</f>
        <v>0</v>
      </c>
      <c r="BI178" s="229">
        <f>IF(N178="nulová",J178,0)</f>
        <v>0</v>
      </c>
      <c r="BJ178" s="18" t="s">
        <v>84</v>
      </c>
      <c r="BK178" s="229">
        <f>ROUND(I178*H178,2)</f>
        <v>0</v>
      </c>
      <c r="BL178" s="18" t="s">
        <v>415</v>
      </c>
      <c r="BM178" s="228" t="s">
        <v>1921</v>
      </c>
    </row>
    <row r="179" s="2" customFormat="1">
      <c r="A179" s="39"/>
      <c r="B179" s="40"/>
      <c r="C179" s="41"/>
      <c r="D179" s="230" t="s">
        <v>417</v>
      </c>
      <c r="E179" s="41"/>
      <c r="F179" s="231" t="s">
        <v>1767</v>
      </c>
      <c r="G179" s="41"/>
      <c r="H179" s="41"/>
      <c r="I179" s="156"/>
      <c r="J179" s="41"/>
      <c r="K179" s="41"/>
      <c r="L179" s="45"/>
      <c r="M179" s="232"/>
      <c r="N179" s="233"/>
      <c r="O179" s="92"/>
      <c r="P179" s="92"/>
      <c r="Q179" s="92"/>
      <c r="R179" s="92"/>
      <c r="S179" s="92"/>
      <c r="T179" s="93"/>
      <c r="U179" s="39"/>
      <c r="V179" s="39"/>
      <c r="W179" s="39"/>
      <c r="X179" s="39"/>
      <c r="Y179" s="39"/>
      <c r="Z179" s="39"/>
      <c r="AA179" s="39"/>
      <c r="AB179" s="39"/>
      <c r="AC179" s="39"/>
      <c r="AD179" s="39"/>
      <c r="AE179" s="39"/>
      <c r="AT179" s="18" t="s">
        <v>417</v>
      </c>
      <c r="AU179" s="18" t="s">
        <v>86</v>
      </c>
    </row>
    <row r="180" s="13" customFormat="1">
      <c r="A180" s="13"/>
      <c r="B180" s="277"/>
      <c r="C180" s="278"/>
      <c r="D180" s="230" t="s">
        <v>758</v>
      </c>
      <c r="E180" s="279" t="s">
        <v>1</v>
      </c>
      <c r="F180" s="280" t="s">
        <v>1922</v>
      </c>
      <c r="G180" s="278"/>
      <c r="H180" s="281">
        <v>2925</v>
      </c>
      <c r="I180" s="282"/>
      <c r="J180" s="278"/>
      <c r="K180" s="278"/>
      <c r="L180" s="283"/>
      <c r="M180" s="284"/>
      <c r="N180" s="285"/>
      <c r="O180" s="285"/>
      <c r="P180" s="285"/>
      <c r="Q180" s="285"/>
      <c r="R180" s="285"/>
      <c r="S180" s="285"/>
      <c r="T180" s="286"/>
      <c r="U180" s="13"/>
      <c r="V180" s="13"/>
      <c r="W180" s="13"/>
      <c r="X180" s="13"/>
      <c r="Y180" s="13"/>
      <c r="Z180" s="13"/>
      <c r="AA180" s="13"/>
      <c r="AB180" s="13"/>
      <c r="AC180" s="13"/>
      <c r="AD180" s="13"/>
      <c r="AE180" s="13"/>
      <c r="AT180" s="287" t="s">
        <v>758</v>
      </c>
      <c r="AU180" s="287" t="s">
        <v>86</v>
      </c>
      <c r="AV180" s="13" t="s">
        <v>86</v>
      </c>
      <c r="AW180" s="13" t="s">
        <v>33</v>
      </c>
      <c r="AX180" s="13" t="s">
        <v>84</v>
      </c>
      <c r="AY180" s="287" t="s">
        <v>414</v>
      </c>
    </row>
    <row r="181" s="2" customFormat="1" ht="21.75" customHeight="1">
      <c r="A181" s="39"/>
      <c r="B181" s="40"/>
      <c r="C181" s="234" t="s">
        <v>442</v>
      </c>
      <c r="D181" s="234" t="s">
        <v>443</v>
      </c>
      <c r="E181" s="235" t="s">
        <v>1769</v>
      </c>
      <c r="F181" s="236" t="s">
        <v>1770</v>
      </c>
      <c r="G181" s="237" t="s">
        <v>632</v>
      </c>
      <c r="H181" s="238">
        <v>97.5</v>
      </c>
      <c r="I181" s="239"/>
      <c r="J181" s="240">
        <f>ROUND(I181*H181,2)</f>
        <v>0</v>
      </c>
      <c r="K181" s="236" t="s">
        <v>720</v>
      </c>
      <c r="L181" s="45"/>
      <c r="M181" s="241" t="s">
        <v>1</v>
      </c>
      <c r="N181" s="242" t="s">
        <v>41</v>
      </c>
      <c r="O181" s="92"/>
      <c r="P181" s="226">
        <f>O181*H181</f>
        <v>0</v>
      </c>
      <c r="Q181" s="226">
        <v>0</v>
      </c>
      <c r="R181" s="226">
        <f>Q181*H181</f>
        <v>0</v>
      </c>
      <c r="S181" s="226">
        <v>0</v>
      </c>
      <c r="T181" s="227">
        <f>S181*H181</f>
        <v>0</v>
      </c>
      <c r="U181" s="39"/>
      <c r="V181" s="39"/>
      <c r="W181" s="39"/>
      <c r="X181" s="39"/>
      <c r="Y181" s="39"/>
      <c r="Z181" s="39"/>
      <c r="AA181" s="39"/>
      <c r="AB181" s="39"/>
      <c r="AC181" s="39"/>
      <c r="AD181" s="39"/>
      <c r="AE181" s="39"/>
      <c r="AR181" s="228" t="s">
        <v>415</v>
      </c>
      <c r="AT181" s="228" t="s">
        <v>443</v>
      </c>
      <c r="AU181" s="228" t="s">
        <v>86</v>
      </c>
      <c r="AY181" s="18" t="s">
        <v>414</v>
      </c>
      <c r="BE181" s="229">
        <f>IF(N181="základní",J181,0)</f>
        <v>0</v>
      </c>
      <c r="BF181" s="229">
        <f>IF(N181="snížená",J181,0)</f>
        <v>0</v>
      </c>
      <c r="BG181" s="229">
        <f>IF(N181="zákl. přenesená",J181,0)</f>
        <v>0</v>
      </c>
      <c r="BH181" s="229">
        <f>IF(N181="sníž. přenesená",J181,0)</f>
        <v>0</v>
      </c>
      <c r="BI181" s="229">
        <f>IF(N181="nulová",J181,0)</f>
        <v>0</v>
      </c>
      <c r="BJ181" s="18" t="s">
        <v>84</v>
      </c>
      <c r="BK181" s="229">
        <f>ROUND(I181*H181,2)</f>
        <v>0</v>
      </c>
      <c r="BL181" s="18" t="s">
        <v>415</v>
      </c>
      <c r="BM181" s="228" t="s">
        <v>1923</v>
      </c>
    </row>
    <row r="182" s="2" customFormat="1">
      <c r="A182" s="39"/>
      <c r="B182" s="40"/>
      <c r="C182" s="41"/>
      <c r="D182" s="230" t="s">
        <v>417</v>
      </c>
      <c r="E182" s="41"/>
      <c r="F182" s="231" t="s">
        <v>1772</v>
      </c>
      <c r="G182" s="41"/>
      <c r="H182" s="41"/>
      <c r="I182" s="156"/>
      <c r="J182" s="41"/>
      <c r="K182" s="41"/>
      <c r="L182" s="45"/>
      <c r="M182" s="232"/>
      <c r="N182" s="233"/>
      <c r="O182" s="92"/>
      <c r="P182" s="92"/>
      <c r="Q182" s="92"/>
      <c r="R182" s="92"/>
      <c r="S182" s="92"/>
      <c r="T182" s="93"/>
      <c r="U182" s="39"/>
      <c r="V182" s="39"/>
      <c r="W182" s="39"/>
      <c r="X182" s="39"/>
      <c r="Y182" s="39"/>
      <c r="Z182" s="39"/>
      <c r="AA182" s="39"/>
      <c r="AB182" s="39"/>
      <c r="AC182" s="39"/>
      <c r="AD182" s="39"/>
      <c r="AE182" s="39"/>
      <c r="AT182" s="18" t="s">
        <v>417</v>
      </c>
      <c r="AU182" s="18" t="s">
        <v>86</v>
      </c>
    </row>
    <row r="183" s="2" customFormat="1" ht="21.75" customHeight="1">
      <c r="A183" s="39"/>
      <c r="B183" s="40"/>
      <c r="C183" s="234" t="s">
        <v>447</v>
      </c>
      <c r="D183" s="234" t="s">
        <v>443</v>
      </c>
      <c r="E183" s="235" t="s">
        <v>1773</v>
      </c>
      <c r="F183" s="236" t="s">
        <v>1774</v>
      </c>
      <c r="G183" s="237" t="s">
        <v>755</v>
      </c>
      <c r="H183" s="238">
        <v>71.581000000000003</v>
      </c>
      <c r="I183" s="239"/>
      <c r="J183" s="240">
        <f>ROUND(I183*H183,2)</f>
        <v>0</v>
      </c>
      <c r="K183" s="236" t="s">
        <v>720</v>
      </c>
      <c r="L183" s="45"/>
      <c r="M183" s="241" t="s">
        <v>1</v>
      </c>
      <c r="N183" s="242" t="s">
        <v>41</v>
      </c>
      <c r="O183" s="92"/>
      <c r="P183" s="226">
        <f>O183*H183</f>
        <v>0</v>
      </c>
      <c r="Q183" s="226">
        <v>0</v>
      </c>
      <c r="R183" s="226">
        <f>Q183*H183</f>
        <v>0</v>
      </c>
      <c r="S183" s="226">
        <v>0</v>
      </c>
      <c r="T183" s="227">
        <f>S183*H183</f>
        <v>0</v>
      </c>
      <c r="U183" s="39"/>
      <c r="V183" s="39"/>
      <c r="W183" s="39"/>
      <c r="X183" s="39"/>
      <c r="Y183" s="39"/>
      <c r="Z183" s="39"/>
      <c r="AA183" s="39"/>
      <c r="AB183" s="39"/>
      <c r="AC183" s="39"/>
      <c r="AD183" s="39"/>
      <c r="AE183" s="39"/>
      <c r="AR183" s="228" t="s">
        <v>415</v>
      </c>
      <c r="AT183" s="228" t="s">
        <v>443</v>
      </c>
      <c r="AU183" s="228" t="s">
        <v>86</v>
      </c>
      <c r="AY183" s="18" t="s">
        <v>414</v>
      </c>
      <c r="BE183" s="229">
        <f>IF(N183="základní",J183,0)</f>
        <v>0</v>
      </c>
      <c r="BF183" s="229">
        <f>IF(N183="snížená",J183,0)</f>
        <v>0</v>
      </c>
      <c r="BG183" s="229">
        <f>IF(N183="zákl. přenesená",J183,0)</f>
        <v>0</v>
      </c>
      <c r="BH183" s="229">
        <f>IF(N183="sníž. přenesená",J183,0)</f>
        <v>0</v>
      </c>
      <c r="BI183" s="229">
        <f>IF(N183="nulová",J183,0)</f>
        <v>0</v>
      </c>
      <c r="BJ183" s="18" t="s">
        <v>84</v>
      </c>
      <c r="BK183" s="229">
        <f>ROUND(I183*H183,2)</f>
        <v>0</v>
      </c>
      <c r="BL183" s="18" t="s">
        <v>415</v>
      </c>
      <c r="BM183" s="228" t="s">
        <v>1924</v>
      </c>
    </row>
    <row r="184" s="2" customFormat="1">
      <c r="A184" s="39"/>
      <c r="B184" s="40"/>
      <c r="C184" s="41"/>
      <c r="D184" s="230" t="s">
        <v>417</v>
      </c>
      <c r="E184" s="41"/>
      <c r="F184" s="231" t="s">
        <v>1776</v>
      </c>
      <c r="G184" s="41"/>
      <c r="H184" s="41"/>
      <c r="I184" s="156"/>
      <c r="J184" s="41"/>
      <c r="K184" s="41"/>
      <c r="L184" s="45"/>
      <c r="M184" s="232"/>
      <c r="N184" s="233"/>
      <c r="O184" s="92"/>
      <c r="P184" s="92"/>
      <c r="Q184" s="92"/>
      <c r="R184" s="92"/>
      <c r="S184" s="92"/>
      <c r="T184" s="93"/>
      <c r="U184" s="39"/>
      <c r="V184" s="39"/>
      <c r="W184" s="39"/>
      <c r="X184" s="39"/>
      <c r="Y184" s="39"/>
      <c r="Z184" s="39"/>
      <c r="AA184" s="39"/>
      <c r="AB184" s="39"/>
      <c r="AC184" s="39"/>
      <c r="AD184" s="39"/>
      <c r="AE184" s="39"/>
      <c r="AT184" s="18" t="s">
        <v>417</v>
      </c>
      <c r="AU184" s="18" t="s">
        <v>86</v>
      </c>
    </row>
    <row r="185" s="13" customFormat="1">
      <c r="A185" s="13"/>
      <c r="B185" s="277"/>
      <c r="C185" s="278"/>
      <c r="D185" s="230" t="s">
        <v>758</v>
      </c>
      <c r="E185" s="279" t="s">
        <v>1</v>
      </c>
      <c r="F185" s="280" t="s">
        <v>1925</v>
      </c>
      <c r="G185" s="278"/>
      <c r="H185" s="281">
        <v>71.581000000000003</v>
      </c>
      <c r="I185" s="282"/>
      <c r="J185" s="278"/>
      <c r="K185" s="278"/>
      <c r="L185" s="283"/>
      <c r="M185" s="284"/>
      <c r="N185" s="285"/>
      <c r="O185" s="285"/>
      <c r="P185" s="285"/>
      <c r="Q185" s="285"/>
      <c r="R185" s="285"/>
      <c r="S185" s="285"/>
      <c r="T185" s="286"/>
      <c r="U185" s="13"/>
      <c r="V185" s="13"/>
      <c r="W185" s="13"/>
      <c r="X185" s="13"/>
      <c r="Y185" s="13"/>
      <c r="Z185" s="13"/>
      <c r="AA185" s="13"/>
      <c r="AB185" s="13"/>
      <c r="AC185" s="13"/>
      <c r="AD185" s="13"/>
      <c r="AE185" s="13"/>
      <c r="AT185" s="287" t="s">
        <v>758</v>
      </c>
      <c r="AU185" s="287" t="s">
        <v>86</v>
      </c>
      <c r="AV185" s="13" t="s">
        <v>86</v>
      </c>
      <c r="AW185" s="13" t="s">
        <v>33</v>
      </c>
      <c r="AX185" s="13" t="s">
        <v>84</v>
      </c>
      <c r="AY185" s="287" t="s">
        <v>414</v>
      </c>
    </row>
    <row r="186" s="2" customFormat="1" ht="21.75" customHeight="1">
      <c r="A186" s="39"/>
      <c r="B186" s="40"/>
      <c r="C186" s="234" t="s">
        <v>451</v>
      </c>
      <c r="D186" s="234" t="s">
        <v>443</v>
      </c>
      <c r="E186" s="235" t="s">
        <v>1778</v>
      </c>
      <c r="F186" s="236" t="s">
        <v>1779</v>
      </c>
      <c r="G186" s="237" t="s">
        <v>755</v>
      </c>
      <c r="H186" s="238">
        <v>2147.4299999999998</v>
      </c>
      <c r="I186" s="239"/>
      <c r="J186" s="240">
        <f>ROUND(I186*H186,2)</f>
        <v>0</v>
      </c>
      <c r="K186" s="236" t="s">
        <v>720</v>
      </c>
      <c r="L186" s="45"/>
      <c r="M186" s="241" t="s">
        <v>1</v>
      </c>
      <c r="N186" s="242" t="s">
        <v>41</v>
      </c>
      <c r="O186" s="92"/>
      <c r="P186" s="226">
        <f>O186*H186</f>
        <v>0</v>
      </c>
      <c r="Q186" s="226">
        <v>0</v>
      </c>
      <c r="R186" s="226">
        <f>Q186*H186</f>
        <v>0</v>
      </c>
      <c r="S186" s="226">
        <v>0</v>
      </c>
      <c r="T186" s="227">
        <f>S186*H186</f>
        <v>0</v>
      </c>
      <c r="U186" s="39"/>
      <c r="V186" s="39"/>
      <c r="W186" s="39"/>
      <c r="X186" s="39"/>
      <c r="Y186" s="39"/>
      <c r="Z186" s="39"/>
      <c r="AA186" s="39"/>
      <c r="AB186" s="39"/>
      <c r="AC186" s="39"/>
      <c r="AD186" s="39"/>
      <c r="AE186" s="39"/>
      <c r="AR186" s="228" t="s">
        <v>415</v>
      </c>
      <c r="AT186" s="228" t="s">
        <v>443</v>
      </c>
      <c r="AU186" s="228" t="s">
        <v>86</v>
      </c>
      <c r="AY186" s="18" t="s">
        <v>414</v>
      </c>
      <c r="BE186" s="229">
        <f>IF(N186="základní",J186,0)</f>
        <v>0</v>
      </c>
      <c r="BF186" s="229">
        <f>IF(N186="snížená",J186,0)</f>
        <v>0</v>
      </c>
      <c r="BG186" s="229">
        <f>IF(N186="zákl. přenesená",J186,0)</f>
        <v>0</v>
      </c>
      <c r="BH186" s="229">
        <f>IF(N186="sníž. přenesená",J186,0)</f>
        <v>0</v>
      </c>
      <c r="BI186" s="229">
        <f>IF(N186="nulová",J186,0)</f>
        <v>0</v>
      </c>
      <c r="BJ186" s="18" t="s">
        <v>84</v>
      </c>
      <c r="BK186" s="229">
        <f>ROUND(I186*H186,2)</f>
        <v>0</v>
      </c>
      <c r="BL186" s="18" t="s">
        <v>415</v>
      </c>
      <c r="BM186" s="228" t="s">
        <v>1926</v>
      </c>
    </row>
    <row r="187" s="2" customFormat="1">
      <c r="A187" s="39"/>
      <c r="B187" s="40"/>
      <c r="C187" s="41"/>
      <c r="D187" s="230" t="s">
        <v>417</v>
      </c>
      <c r="E187" s="41"/>
      <c r="F187" s="231" t="s">
        <v>1781</v>
      </c>
      <c r="G187" s="41"/>
      <c r="H187" s="41"/>
      <c r="I187" s="156"/>
      <c r="J187" s="41"/>
      <c r="K187" s="41"/>
      <c r="L187" s="45"/>
      <c r="M187" s="232"/>
      <c r="N187" s="233"/>
      <c r="O187" s="92"/>
      <c r="P187" s="92"/>
      <c r="Q187" s="92"/>
      <c r="R187" s="92"/>
      <c r="S187" s="92"/>
      <c r="T187" s="93"/>
      <c r="U187" s="39"/>
      <c r="V187" s="39"/>
      <c r="W187" s="39"/>
      <c r="X187" s="39"/>
      <c r="Y187" s="39"/>
      <c r="Z187" s="39"/>
      <c r="AA187" s="39"/>
      <c r="AB187" s="39"/>
      <c r="AC187" s="39"/>
      <c r="AD187" s="39"/>
      <c r="AE187" s="39"/>
      <c r="AT187" s="18" t="s">
        <v>417</v>
      </c>
      <c r="AU187" s="18" t="s">
        <v>86</v>
      </c>
    </row>
    <row r="188" s="13" customFormat="1">
      <c r="A188" s="13"/>
      <c r="B188" s="277"/>
      <c r="C188" s="278"/>
      <c r="D188" s="230" t="s">
        <v>758</v>
      </c>
      <c r="E188" s="279" t="s">
        <v>1</v>
      </c>
      <c r="F188" s="280" t="s">
        <v>1927</v>
      </c>
      <c r="G188" s="278"/>
      <c r="H188" s="281">
        <v>2147.4299999999998</v>
      </c>
      <c r="I188" s="282"/>
      <c r="J188" s="278"/>
      <c r="K188" s="278"/>
      <c r="L188" s="283"/>
      <c r="M188" s="284"/>
      <c r="N188" s="285"/>
      <c r="O188" s="285"/>
      <c r="P188" s="285"/>
      <c r="Q188" s="285"/>
      <c r="R188" s="285"/>
      <c r="S188" s="285"/>
      <c r="T188" s="286"/>
      <c r="U188" s="13"/>
      <c r="V188" s="13"/>
      <c r="W188" s="13"/>
      <c r="X188" s="13"/>
      <c r="Y188" s="13"/>
      <c r="Z188" s="13"/>
      <c r="AA188" s="13"/>
      <c r="AB188" s="13"/>
      <c r="AC188" s="13"/>
      <c r="AD188" s="13"/>
      <c r="AE188" s="13"/>
      <c r="AT188" s="287" t="s">
        <v>758</v>
      </c>
      <c r="AU188" s="287" t="s">
        <v>86</v>
      </c>
      <c r="AV188" s="13" t="s">
        <v>86</v>
      </c>
      <c r="AW188" s="13" t="s">
        <v>33</v>
      </c>
      <c r="AX188" s="13" t="s">
        <v>84</v>
      </c>
      <c r="AY188" s="287" t="s">
        <v>414</v>
      </c>
    </row>
    <row r="189" s="2" customFormat="1" ht="21.75" customHeight="1">
      <c r="A189" s="39"/>
      <c r="B189" s="40"/>
      <c r="C189" s="234" t="s">
        <v>455</v>
      </c>
      <c r="D189" s="234" t="s">
        <v>443</v>
      </c>
      <c r="E189" s="235" t="s">
        <v>1783</v>
      </c>
      <c r="F189" s="236" t="s">
        <v>1784</v>
      </c>
      <c r="G189" s="237" t="s">
        <v>755</v>
      </c>
      <c r="H189" s="238">
        <v>71.581000000000003</v>
      </c>
      <c r="I189" s="239"/>
      <c r="J189" s="240">
        <f>ROUND(I189*H189,2)</f>
        <v>0</v>
      </c>
      <c r="K189" s="236" t="s">
        <v>720</v>
      </c>
      <c r="L189" s="45"/>
      <c r="M189" s="241" t="s">
        <v>1</v>
      </c>
      <c r="N189" s="242" t="s">
        <v>41</v>
      </c>
      <c r="O189" s="92"/>
      <c r="P189" s="226">
        <f>O189*H189</f>
        <v>0</v>
      </c>
      <c r="Q189" s="226">
        <v>0</v>
      </c>
      <c r="R189" s="226">
        <f>Q189*H189</f>
        <v>0</v>
      </c>
      <c r="S189" s="226">
        <v>0</v>
      </c>
      <c r="T189" s="227">
        <f>S189*H189</f>
        <v>0</v>
      </c>
      <c r="U189" s="39"/>
      <c r="V189" s="39"/>
      <c r="W189" s="39"/>
      <c r="X189" s="39"/>
      <c r="Y189" s="39"/>
      <c r="Z189" s="39"/>
      <c r="AA189" s="39"/>
      <c r="AB189" s="39"/>
      <c r="AC189" s="39"/>
      <c r="AD189" s="39"/>
      <c r="AE189" s="39"/>
      <c r="AR189" s="228" t="s">
        <v>415</v>
      </c>
      <c r="AT189" s="228" t="s">
        <v>443</v>
      </c>
      <c r="AU189" s="228" t="s">
        <v>86</v>
      </c>
      <c r="AY189" s="18" t="s">
        <v>414</v>
      </c>
      <c r="BE189" s="229">
        <f>IF(N189="základní",J189,0)</f>
        <v>0</v>
      </c>
      <c r="BF189" s="229">
        <f>IF(N189="snížená",J189,0)</f>
        <v>0</v>
      </c>
      <c r="BG189" s="229">
        <f>IF(N189="zákl. přenesená",J189,0)</f>
        <v>0</v>
      </c>
      <c r="BH189" s="229">
        <f>IF(N189="sníž. přenesená",J189,0)</f>
        <v>0</v>
      </c>
      <c r="BI189" s="229">
        <f>IF(N189="nulová",J189,0)</f>
        <v>0</v>
      </c>
      <c r="BJ189" s="18" t="s">
        <v>84</v>
      </c>
      <c r="BK189" s="229">
        <f>ROUND(I189*H189,2)</f>
        <v>0</v>
      </c>
      <c r="BL189" s="18" t="s">
        <v>415</v>
      </c>
      <c r="BM189" s="228" t="s">
        <v>1928</v>
      </c>
    </row>
    <row r="190" s="2" customFormat="1">
      <c r="A190" s="39"/>
      <c r="B190" s="40"/>
      <c r="C190" s="41"/>
      <c r="D190" s="230" t="s">
        <v>417</v>
      </c>
      <c r="E190" s="41"/>
      <c r="F190" s="231" t="s">
        <v>1786</v>
      </c>
      <c r="G190" s="41"/>
      <c r="H190" s="41"/>
      <c r="I190" s="156"/>
      <c r="J190" s="41"/>
      <c r="K190" s="41"/>
      <c r="L190" s="45"/>
      <c r="M190" s="232"/>
      <c r="N190" s="233"/>
      <c r="O190" s="92"/>
      <c r="P190" s="92"/>
      <c r="Q190" s="92"/>
      <c r="R190" s="92"/>
      <c r="S190" s="92"/>
      <c r="T190" s="93"/>
      <c r="U190" s="39"/>
      <c r="V190" s="39"/>
      <c r="W190" s="39"/>
      <c r="X190" s="39"/>
      <c r="Y190" s="39"/>
      <c r="Z190" s="39"/>
      <c r="AA190" s="39"/>
      <c r="AB190" s="39"/>
      <c r="AC190" s="39"/>
      <c r="AD190" s="39"/>
      <c r="AE190" s="39"/>
      <c r="AT190" s="18" t="s">
        <v>417</v>
      </c>
      <c r="AU190" s="18" t="s">
        <v>86</v>
      </c>
    </row>
    <row r="191" s="2" customFormat="1" ht="21.75" customHeight="1">
      <c r="A191" s="39"/>
      <c r="B191" s="40"/>
      <c r="C191" s="234" t="s">
        <v>459</v>
      </c>
      <c r="D191" s="234" t="s">
        <v>443</v>
      </c>
      <c r="E191" s="235" t="s">
        <v>1787</v>
      </c>
      <c r="F191" s="236" t="s">
        <v>1788</v>
      </c>
      <c r="G191" s="237" t="s">
        <v>755</v>
      </c>
      <c r="H191" s="238">
        <v>1</v>
      </c>
      <c r="I191" s="239"/>
      <c r="J191" s="240">
        <f>ROUND(I191*H191,2)</f>
        <v>0</v>
      </c>
      <c r="K191" s="236" t="s">
        <v>720</v>
      </c>
      <c r="L191" s="45"/>
      <c r="M191" s="241" t="s">
        <v>1</v>
      </c>
      <c r="N191" s="242" t="s">
        <v>41</v>
      </c>
      <c r="O191" s="92"/>
      <c r="P191" s="226">
        <f>O191*H191</f>
        <v>0</v>
      </c>
      <c r="Q191" s="226">
        <v>0</v>
      </c>
      <c r="R191" s="226">
        <f>Q191*H191</f>
        <v>0</v>
      </c>
      <c r="S191" s="226">
        <v>0.0015</v>
      </c>
      <c r="T191" s="227">
        <f>S191*H191</f>
        <v>0.0015</v>
      </c>
      <c r="U191" s="39"/>
      <c r="V191" s="39"/>
      <c r="W191" s="39"/>
      <c r="X191" s="39"/>
      <c r="Y191" s="39"/>
      <c r="Z191" s="39"/>
      <c r="AA191" s="39"/>
      <c r="AB191" s="39"/>
      <c r="AC191" s="39"/>
      <c r="AD191" s="39"/>
      <c r="AE191" s="39"/>
      <c r="AR191" s="228" t="s">
        <v>415</v>
      </c>
      <c r="AT191" s="228" t="s">
        <v>443</v>
      </c>
      <c r="AU191" s="228" t="s">
        <v>86</v>
      </c>
      <c r="AY191" s="18" t="s">
        <v>414</v>
      </c>
      <c r="BE191" s="229">
        <f>IF(N191="základní",J191,0)</f>
        <v>0</v>
      </c>
      <c r="BF191" s="229">
        <f>IF(N191="snížená",J191,0)</f>
        <v>0</v>
      </c>
      <c r="BG191" s="229">
        <f>IF(N191="zákl. přenesená",J191,0)</f>
        <v>0</v>
      </c>
      <c r="BH191" s="229">
        <f>IF(N191="sníž. přenesená",J191,0)</f>
        <v>0</v>
      </c>
      <c r="BI191" s="229">
        <f>IF(N191="nulová",J191,0)</f>
        <v>0</v>
      </c>
      <c r="BJ191" s="18" t="s">
        <v>84</v>
      </c>
      <c r="BK191" s="229">
        <f>ROUND(I191*H191,2)</f>
        <v>0</v>
      </c>
      <c r="BL191" s="18" t="s">
        <v>415</v>
      </c>
      <c r="BM191" s="228" t="s">
        <v>1929</v>
      </c>
    </row>
    <row r="192" s="2" customFormat="1">
      <c r="A192" s="39"/>
      <c r="B192" s="40"/>
      <c r="C192" s="41"/>
      <c r="D192" s="230" t="s">
        <v>417</v>
      </c>
      <c r="E192" s="41"/>
      <c r="F192" s="231" t="s">
        <v>1790</v>
      </c>
      <c r="G192" s="41"/>
      <c r="H192" s="41"/>
      <c r="I192" s="156"/>
      <c r="J192" s="41"/>
      <c r="K192" s="41"/>
      <c r="L192" s="45"/>
      <c r="M192" s="232"/>
      <c r="N192" s="233"/>
      <c r="O192" s="92"/>
      <c r="P192" s="92"/>
      <c r="Q192" s="92"/>
      <c r="R192" s="92"/>
      <c r="S192" s="92"/>
      <c r="T192" s="93"/>
      <c r="U192" s="39"/>
      <c r="V192" s="39"/>
      <c r="W192" s="39"/>
      <c r="X192" s="39"/>
      <c r="Y192" s="39"/>
      <c r="Z192" s="39"/>
      <c r="AA192" s="39"/>
      <c r="AB192" s="39"/>
      <c r="AC192" s="39"/>
      <c r="AD192" s="39"/>
      <c r="AE192" s="39"/>
      <c r="AT192" s="18" t="s">
        <v>417</v>
      </c>
      <c r="AU192" s="18" t="s">
        <v>86</v>
      </c>
    </row>
    <row r="193" s="2" customFormat="1">
      <c r="A193" s="39"/>
      <c r="B193" s="40"/>
      <c r="C193" s="41"/>
      <c r="D193" s="230" t="s">
        <v>722</v>
      </c>
      <c r="E193" s="41"/>
      <c r="F193" s="268" t="s">
        <v>1791</v>
      </c>
      <c r="G193" s="41"/>
      <c r="H193" s="41"/>
      <c r="I193" s="156"/>
      <c r="J193" s="41"/>
      <c r="K193" s="41"/>
      <c r="L193" s="45"/>
      <c r="M193" s="232"/>
      <c r="N193" s="233"/>
      <c r="O193" s="92"/>
      <c r="P193" s="92"/>
      <c r="Q193" s="92"/>
      <c r="R193" s="92"/>
      <c r="S193" s="92"/>
      <c r="T193" s="93"/>
      <c r="U193" s="39"/>
      <c r="V193" s="39"/>
      <c r="W193" s="39"/>
      <c r="X193" s="39"/>
      <c r="Y193" s="39"/>
      <c r="Z193" s="39"/>
      <c r="AA193" s="39"/>
      <c r="AB193" s="39"/>
      <c r="AC193" s="39"/>
      <c r="AD193" s="39"/>
      <c r="AE193" s="39"/>
      <c r="AT193" s="18" t="s">
        <v>722</v>
      </c>
      <c r="AU193" s="18" t="s">
        <v>86</v>
      </c>
    </row>
    <row r="194" s="15" customFormat="1">
      <c r="A194" s="15"/>
      <c r="B194" s="299"/>
      <c r="C194" s="300"/>
      <c r="D194" s="230" t="s">
        <v>758</v>
      </c>
      <c r="E194" s="301" t="s">
        <v>1</v>
      </c>
      <c r="F194" s="302" t="s">
        <v>1930</v>
      </c>
      <c r="G194" s="300"/>
      <c r="H194" s="301" t="s">
        <v>1</v>
      </c>
      <c r="I194" s="303"/>
      <c r="J194" s="300"/>
      <c r="K194" s="300"/>
      <c r="L194" s="304"/>
      <c r="M194" s="305"/>
      <c r="N194" s="306"/>
      <c r="O194" s="306"/>
      <c r="P194" s="306"/>
      <c r="Q194" s="306"/>
      <c r="R194" s="306"/>
      <c r="S194" s="306"/>
      <c r="T194" s="307"/>
      <c r="U194" s="15"/>
      <c r="V194" s="15"/>
      <c r="W194" s="15"/>
      <c r="X194" s="15"/>
      <c r="Y194" s="15"/>
      <c r="Z194" s="15"/>
      <c r="AA194" s="15"/>
      <c r="AB194" s="15"/>
      <c r="AC194" s="15"/>
      <c r="AD194" s="15"/>
      <c r="AE194" s="15"/>
      <c r="AT194" s="308" t="s">
        <v>758</v>
      </c>
      <c r="AU194" s="308" t="s">
        <v>86</v>
      </c>
      <c r="AV194" s="15" t="s">
        <v>84</v>
      </c>
      <c r="AW194" s="15" t="s">
        <v>33</v>
      </c>
      <c r="AX194" s="15" t="s">
        <v>76</v>
      </c>
      <c r="AY194" s="308" t="s">
        <v>414</v>
      </c>
    </row>
    <row r="195" s="13" customFormat="1">
      <c r="A195" s="13"/>
      <c r="B195" s="277"/>
      <c r="C195" s="278"/>
      <c r="D195" s="230" t="s">
        <v>758</v>
      </c>
      <c r="E195" s="279" t="s">
        <v>1</v>
      </c>
      <c r="F195" s="280" t="s">
        <v>1793</v>
      </c>
      <c r="G195" s="278"/>
      <c r="H195" s="281">
        <v>0.5</v>
      </c>
      <c r="I195" s="282"/>
      <c r="J195" s="278"/>
      <c r="K195" s="278"/>
      <c r="L195" s="283"/>
      <c r="M195" s="284"/>
      <c r="N195" s="285"/>
      <c r="O195" s="285"/>
      <c r="P195" s="285"/>
      <c r="Q195" s="285"/>
      <c r="R195" s="285"/>
      <c r="S195" s="285"/>
      <c r="T195" s="286"/>
      <c r="U195" s="13"/>
      <c r="V195" s="13"/>
      <c r="W195" s="13"/>
      <c r="X195" s="13"/>
      <c r="Y195" s="13"/>
      <c r="Z195" s="13"/>
      <c r="AA195" s="13"/>
      <c r="AB195" s="13"/>
      <c r="AC195" s="13"/>
      <c r="AD195" s="13"/>
      <c r="AE195" s="13"/>
      <c r="AT195" s="287" t="s">
        <v>758</v>
      </c>
      <c r="AU195" s="287" t="s">
        <v>86</v>
      </c>
      <c r="AV195" s="13" t="s">
        <v>86</v>
      </c>
      <c r="AW195" s="13" t="s">
        <v>33</v>
      </c>
      <c r="AX195" s="13" t="s">
        <v>76</v>
      </c>
      <c r="AY195" s="287" t="s">
        <v>414</v>
      </c>
    </row>
    <row r="196" s="15" customFormat="1">
      <c r="A196" s="15"/>
      <c r="B196" s="299"/>
      <c r="C196" s="300"/>
      <c r="D196" s="230" t="s">
        <v>758</v>
      </c>
      <c r="E196" s="301" t="s">
        <v>1</v>
      </c>
      <c r="F196" s="302" t="s">
        <v>1931</v>
      </c>
      <c r="G196" s="300"/>
      <c r="H196" s="301" t="s">
        <v>1</v>
      </c>
      <c r="I196" s="303"/>
      <c r="J196" s="300"/>
      <c r="K196" s="300"/>
      <c r="L196" s="304"/>
      <c r="M196" s="305"/>
      <c r="N196" s="306"/>
      <c r="O196" s="306"/>
      <c r="P196" s="306"/>
      <c r="Q196" s="306"/>
      <c r="R196" s="306"/>
      <c r="S196" s="306"/>
      <c r="T196" s="307"/>
      <c r="U196" s="15"/>
      <c r="V196" s="15"/>
      <c r="W196" s="15"/>
      <c r="X196" s="15"/>
      <c r="Y196" s="15"/>
      <c r="Z196" s="15"/>
      <c r="AA196" s="15"/>
      <c r="AB196" s="15"/>
      <c r="AC196" s="15"/>
      <c r="AD196" s="15"/>
      <c r="AE196" s="15"/>
      <c r="AT196" s="308" t="s">
        <v>758</v>
      </c>
      <c r="AU196" s="308" t="s">
        <v>86</v>
      </c>
      <c r="AV196" s="15" t="s">
        <v>84</v>
      </c>
      <c r="AW196" s="15" t="s">
        <v>33</v>
      </c>
      <c r="AX196" s="15" t="s">
        <v>76</v>
      </c>
      <c r="AY196" s="308" t="s">
        <v>414</v>
      </c>
    </row>
    <row r="197" s="13" customFormat="1">
      <c r="A197" s="13"/>
      <c r="B197" s="277"/>
      <c r="C197" s="278"/>
      <c r="D197" s="230" t="s">
        <v>758</v>
      </c>
      <c r="E197" s="279" t="s">
        <v>1</v>
      </c>
      <c r="F197" s="280" t="s">
        <v>1793</v>
      </c>
      <c r="G197" s="278"/>
      <c r="H197" s="281">
        <v>0.5</v>
      </c>
      <c r="I197" s="282"/>
      <c r="J197" s="278"/>
      <c r="K197" s="278"/>
      <c r="L197" s="283"/>
      <c r="M197" s="284"/>
      <c r="N197" s="285"/>
      <c r="O197" s="285"/>
      <c r="P197" s="285"/>
      <c r="Q197" s="285"/>
      <c r="R197" s="285"/>
      <c r="S197" s="285"/>
      <c r="T197" s="286"/>
      <c r="U197" s="13"/>
      <c r="V197" s="13"/>
      <c r="W197" s="13"/>
      <c r="X197" s="13"/>
      <c r="Y197" s="13"/>
      <c r="Z197" s="13"/>
      <c r="AA197" s="13"/>
      <c r="AB197" s="13"/>
      <c r="AC197" s="13"/>
      <c r="AD197" s="13"/>
      <c r="AE197" s="13"/>
      <c r="AT197" s="287" t="s">
        <v>758</v>
      </c>
      <c r="AU197" s="287" t="s">
        <v>86</v>
      </c>
      <c r="AV197" s="13" t="s">
        <v>86</v>
      </c>
      <c r="AW197" s="13" t="s">
        <v>33</v>
      </c>
      <c r="AX197" s="13" t="s">
        <v>76</v>
      </c>
      <c r="AY197" s="287" t="s">
        <v>414</v>
      </c>
    </row>
    <row r="198" s="14" customFormat="1">
      <c r="A198" s="14"/>
      <c r="B198" s="288"/>
      <c r="C198" s="289"/>
      <c r="D198" s="230" t="s">
        <v>758</v>
      </c>
      <c r="E198" s="290" t="s">
        <v>1</v>
      </c>
      <c r="F198" s="291" t="s">
        <v>760</v>
      </c>
      <c r="G198" s="289"/>
      <c r="H198" s="292">
        <v>1</v>
      </c>
      <c r="I198" s="293"/>
      <c r="J198" s="289"/>
      <c r="K198" s="289"/>
      <c r="L198" s="294"/>
      <c r="M198" s="295"/>
      <c r="N198" s="296"/>
      <c r="O198" s="296"/>
      <c r="P198" s="296"/>
      <c r="Q198" s="296"/>
      <c r="R198" s="296"/>
      <c r="S198" s="296"/>
      <c r="T198" s="297"/>
      <c r="U198" s="14"/>
      <c r="V198" s="14"/>
      <c r="W198" s="14"/>
      <c r="X198" s="14"/>
      <c r="Y198" s="14"/>
      <c r="Z198" s="14"/>
      <c r="AA198" s="14"/>
      <c r="AB198" s="14"/>
      <c r="AC198" s="14"/>
      <c r="AD198" s="14"/>
      <c r="AE198" s="14"/>
      <c r="AT198" s="298" t="s">
        <v>758</v>
      </c>
      <c r="AU198" s="298" t="s">
        <v>86</v>
      </c>
      <c r="AV198" s="14" t="s">
        <v>415</v>
      </c>
      <c r="AW198" s="14" t="s">
        <v>33</v>
      </c>
      <c r="AX198" s="14" t="s">
        <v>84</v>
      </c>
      <c r="AY198" s="298" t="s">
        <v>414</v>
      </c>
    </row>
    <row r="199" s="2" customFormat="1" ht="16.5" customHeight="1">
      <c r="A199" s="39"/>
      <c r="B199" s="40"/>
      <c r="C199" s="234" t="s">
        <v>463</v>
      </c>
      <c r="D199" s="234" t="s">
        <v>443</v>
      </c>
      <c r="E199" s="235" t="s">
        <v>1794</v>
      </c>
      <c r="F199" s="236" t="s">
        <v>1795</v>
      </c>
      <c r="G199" s="237" t="s">
        <v>531</v>
      </c>
      <c r="H199" s="238">
        <v>30.899999999999999</v>
      </c>
      <c r="I199" s="239"/>
      <c r="J199" s="240">
        <f>ROUND(I199*H199,2)</f>
        <v>0</v>
      </c>
      <c r="K199" s="236" t="s">
        <v>720</v>
      </c>
      <c r="L199" s="45"/>
      <c r="M199" s="241" t="s">
        <v>1</v>
      </c>
      <c r="N199" s="242" t="s">
        <v>41</v>
      </c>
      <c r="O199" s="92"/>
      <c r="P199" s="226">
        <f>O199*H199</f>
        <v>0</v>
      </c>
      <c r="Q199" s="226">
        <v>0</v>
      </c>
      <c r="R199" s="226">
        <f>Q199*H199</f>
        <v>0</v>
      </c>
      <c r="S199" s="226">
        <v>0.00050000000000000001</v>
      </c>
      <c r="T199" s="227">
        <f>S199*H199</f>
        <v>0.01545</v>
      </c>
      <c r="U199" s="39"/>
      <c r="V199" s="39"/>
      <c r="W199" s="39"/>
      <c r="X199" s="39"/>
      <c r="Y199" s="39"/>
      <c r="Z199" s="39"/>
      <c r="AA199" s="39"/>
      <c r="AB199" s="39"/>
      <c r="AC199" s="39"/>
      <c r="AD199" s="39"/>
      <c r="AE199" s="39"/>
      <c r="AR199" s="228" t="s">
        <v>415</v>
      </c>
      <c r="AT199" s="228" t="s">
        <v>443</v>
      </c>
      <c r="AU199" s="228" t="s">
        <v>86</v>
      </c>
      <c r="AY199" s="18" t="s">
        <v>414</v>
      </c>
      <c r="BE199" s="229">
        <f>IF(N199="základní",J199,0)</f>
        <v>0</v>
      </c>
      <c r="BF199" s="229">
        <f>IF(N199="snížená",J199,0)</f>
        <v>0</v>
      </c>
      <c r="BG199" s="229">
        <f>IF(N199="zákl. přenesená",J199,0)</f>
        <v>0</v>
      </c>
      <c r="BH199" s="229">
        <f>IF(N199="sníž. přenesená",J199,0)</f>
        <v>0</v>
      </c>
      <c r="BI199" s="229">
        <f>IF(N199="nulová",J199,0)</f>
        <v>0</v>
      </c>
      <c r="BJ199" s="18" t="s">
        <v>84</v>
      </c>
      <c r="BK199" s="229">
        <f>ROUND(I199*H199,2)</f>
        <v>0</v>
      </c>
      <c r="BL199" s="18" t="s">
        <v>415</v>
      </c>
      <c r="BM199" s="228" t="s">
        <v>1932</v>
      </c>
    </row>
    <row r="200" s="2" customFormat="1">
      <c r="A200" s="39"/>
      <c r="B200" s="40"/>
      <c r="C200" s="41"/>
      <c r="D200" s="230" t="s">
        <v>417</v>
      </c>
      <c r="E200" s="41"/>
      <c r="F200" s="231" t="s">
        <v>1797</v>
      </c>
      <c r="G200" s="41"/>
      <c r="H200" s="41"/>
      <c r="I200" s="156"/>
      <c r="J200" s="41"/>
      <c r="K200" s="41"/>
      <c r="L200" s="45"/>
      <c r="M200" s="232"/>
      <c r="N200" s="233"/>
      <c r="O200" s="92"/>
      <c r="P200" s="92"/>
      <c r="Q200" s="92"/>
      <c r="R200" s="92"/>
      <c r="S200" s="92"/>
      <c r="T200" s="93"/>
      <c r="U200" s="39"/>
      <c r="V200" s="39"/>
      <c r="W200" s="39"/>
      <c r="X200" s="39"/>
      <c r="Y200" s="39"/>
      <c r="Z200" s="39"/>
      <c r="AA200" s="39"/>
      <c r="AB200" s="39"/>
      <c r="AC200" s="39"/>
      <c r="AD200" s="39"/>
      <c r="AE200" s="39"/>
      <c r="AT200" s="18" t="s">
        <v>417</v>
      </c>
      <c r="AU200" s="18" t="s">
        <v>86</v>
      </c>
    </row>
    <row r="201" s="15" customFormat="1">
      <c r="A201" s="15"/>
      <c r="B201" s="299"/>
      <c r="C201" s="300"/>
      <c r="D201" s="230" t="s">
        <v>758</v>
      </c>
      <c r="E201" s="301" t="s">
        <v>1</v>
      </c>
      <c r="F201" s="302" t="s">
        <v>1798</v>
      </c>
      <c r="G201" s="300"/>
      <c r="H201" s="301" t="s">
        <v>1</v>
      </c>
      <c r="I201" s="303"/>
      <c r="J201" s="300"/>
      <c r="K201" s="300"/>
      <c r="L201" s="304"/>
      <c r="M201" s="305"/>
      <c r="N201" s="306"/>
      <c r="O201" s="306"/>
      <c r="P201" s="306"/>
      <c r="Q201" s="306"/>
      <c r="R201" s="306"/>
      <c r="S201" s="306"/>
      <c r="T201" s="307"/>
      <c r="U201" s="15"/>
      <c r="V201" s="15"/>
      <c r="W201" s="15"/>
      <c r="X201" s="15"/>
      <c r="Y201" s="15"/>
      <c r="Z201" s="15"/>
      <c r="AA201" s="15"/>
      <c r="AB201" s="15"/>
      <c r="AC201" s="15"/>
      <c r="AD201" s="15"/>
      <c r="AE201" s="15"/>
      <c r="AT201" s="308" t="s">
        <v>758</v>
      </c>
      <c r="AU201" s="308" t="s">
        <v>86</v>
      </c>
      <c r="AV201" s="15" t="s">
        <v>84</v>
      </c>
      <c r="AW201" s="15" t="s">
        <v>33</v>
      </c>
      <c r="AX201" s="15" t="s">
        <v>76</v>
      </c>
      <c r="AY201" s="308" t="s">
        <v>414</v>
      </c>
    </row>
    <row r="202" s="13" customFormat="1">
      <c r="A202" s="13"/>
      <c r="B202" s="277"/>
      <c r="C202" s="278"/>
      <c r="D202" s="230" t="s">
        <v>758</v>
      </c>
      <c r="E202" s="279" t="s">
        <v>1</v>
      </c>
      <c r="F202" s="280" t="s">
        <v>455</v>
      </c>
      <c r="G202" s="278"/>
      <c r="H202" s="281">
        <v>12</v>
      </c>
      <c r="I202" s="282"/>
      <c r="J202" s="278"/>
      <c r="K202" s="278"/>
      <c r="L202" s="283"/>
      <c r="M202" s="284"/>
      <c r="N202" s="285"/>
      <c r="O202" s="285"/>
      <c r="P202" s="285"/>
      <c r="Q202" s="285"/>
      <c r="R202" s="285"/>
      <c r="S202" s="285"/>
      <c r="T202" s="286"/>
      <c r="U202" s="13"/>
      <c r="V202" s="13"/>
      <c r="W202" s="13"/>
      <c r="X202" s="13"/>
      <c r="Y202" s="13"/>
      <c r="Z202" s="13"/>
      <c r="AA202" s="13"/>
      <c r="AB202" s="13"/>
      <c r="AC202" s="13"/>
      <c r="AD202" s="13"/>
      <c r="AE202" s="13"/>
      <c r="AT202" s="287" t="s">
        <v>758</v>
      </c>
      <c r="AU202" s="287" t="s">
        <v>86</v>
      </c>
      <c r="AV202" s="13" t="s">
        <v>86</v>
      </c>
      <c r="AW202" s="13" t="s">
        <v>33</v>
      </c>
      <c r="AX202" s="13" t="s">
        <v>76</v>
      </c>
      <c r="AY202" s="287" t="s">
        <v>414</v>
      </c>
    </row>
    <row r="203" s="15" customFormat="1">
      <c r="A203" s="15"/>
      <c r="B203" s="299"/>
      <c r="C203" s="300"/>
      <c r="D203" s="230" t="s">
        <v>758</v>
      </c>
      <c r="E203" s="301" t="s">
        <v>1</v>
      </c>
      <c r="F203" s="302" t="s">
        <v>1799</v>
      </c>
      <c r="G203" s="300"/>
      <c r="H203" s="301" t="s">
        <v>1</v>
      </c>
      <c r="I203" s="303"/>
      <c r="J203" s="300"/>
      <c r="K203" s="300"/>
      <c r="L203" s="304"/>
      <c r="M203" s="305"/>
      <c r="N203" s="306"/>
      <c r="O203" s="306"/>
      <c r="P203" s="306"/>
      <c r="Q203" s="306"/>
      <c r="R203" s="306"/>
      <c r="S203" s="306"/>
      <c r="T203" s="307"/>
      <c r="U203" s="15"/>
      <c r="V203" s="15"/>
      <c r="W203" s="15"/>
      <c r="X203" s="15"/>
      <c r="Y203" s="15"/>
      <c r="Z203" s="15"/>
      <c r="AA203" s="15"/>
      <c r="AB203" s="15"/>
      <c r="AC203" s="15"/>
      <c r="AD203" s="15"/>
      <c r="AE203" s="15"/>
      <c r="AT203" s="308" t="s">
        <v>758</v>
      </c>
      <c r="AU203" s="308" t="s">
        <v>86</v>
      </c>
      <c r="AV203" s="15" t="s">
        <v>84</v>
      </c>
      <c r="AW203" s="15" t="s">
        <v>33</v>
      </c>
      <c r="AX203" s="15" t="s">
        <v>76</v>
      </c>
      <c r="AY203" s="308" t="s">
        <v>414</v>
      </c>
    </row>
    <row r="204" s="13" customFormat="1">
      <c r="A204" s="13"/>
      <c r="B204" s="277"/>
      <c r="C204" s="278"/>
      <c r="D204" s="230" t="s">
        <v>758</v>
      </c>
      <c r="E204" s="279" t="s">
        <v>1</v>
      </c>
      <c r="F204" s="280" t="s">
        <v>455</v>
      </c>
      <c r="G204" s="278"/>
      <c r="H204" s="281">
        <v>12</v>
      </c>
      <c r="I204" s="282"/>
      <c r="J204" s="278"/>
      <c r="K204" s="278"/>
      <c r="L204" s="283"/>
      <c r="M204" s="284"/>
      <c r="N204" s="285"/>
      <c r="O204" s="285"/>
      <c r="P204" s="285"/>
      <c r="Q204" s="285"/>
      <c r="R204" s="285"/>
      <c r="S204" s="285"/>
      <c r="T204" s="286"/>
      <c r="U204" s="13"/>
      <c r="V204" s="13"/>
      <c r="W204" s="13"/>
      <c r="X204" s="13"/>
      <c r="Y204" s="13"/>
      <c r="Z204" s="13"/>
      <c r="AA204" s="13"/>
      <c r="AB204" s="13"/>
      <c r="AC204" s="13"/>
      <c r="AD204" s="13"/>
      <c r="AE204" s="13"/>
      <c r="AT204" s="287" t="s">
        <v>758</v>
      </c>
      <c r="AU204" s="287" t="s">
        <v>86</v>
      </c>
      <c r="AV204" s="13" t="s">
        <v>86</v>
      </c>
      <c r="AW204" s="13" t="s">
        <v>33</v>
      </c>
      <c r="AX204" s="13" t="s">
        <v>76</v>
      </c>
      <c r="AY204" s="287" t="s">
        <v>414</v>
      </c>
    </row>
    <row r="205" s="15" customFormat="1">
      <c r="A205" s="15"/>
      <c r="B205" s="299"/>
      <c r="C205" s="300"/>
      <c r="D205" s="230" t="s">
        <v>758</v>
      </c>
      <c r="E205" s="301" t="s">
        <v>1</v>
      </c>
      <c r="F205" s="302" t="s">
        <v>1933</v>
      </c>
      <c r="G205" s="300"/>
      <c r="H205" s="301" t="s">
        <v>1</v>
      </c>
      <c r="I205" s="303"/>
      <c r="J205" s="300"/>
      <c r="K205" s="300"/>
      <c r="L205" s="304"/>
      <c r="M205" s="305"/>
      <c r="N205" s="306"/>
      <c r="O205" s="306"/>
      <c r="P205" s="306"/>
      <c r="Q205" s="306"/>
      <c r="R205" s="306"/>
      <c r="S205" s="306"/>
      <c r="T205" s="307"/>
      <c r="U205" s="15"/>
      <c r="V205" s="15"/>
      <c r="W205" s="15"/>
      <c r="X205" s="15"/>
      <c r="Y205" s="15"/>
      <c r="Z205" s="15"/>
      <c r="AA205" s="15"/>
      <c r="AB205" s="15"/>
      <c r="AC205" s="15"/>
      <c r="AD205" s="15"/>
      <c r="AE205" s="15"/>
      <c r="AT205" s="308" t="s">
        <v>758</v>
      </c>
      <c r="AU205" s="308" t="s">
        <v>86</v>
      </c>
      <c r="AV205" s="15" t="s">
        <v>84</v>
      </c>
      <c r="AW205" s="15" t="s">
        <v>33</v>
      </c>
      <c r="AX205" s="15" t="s">
        <v>76</v>
      </c>
      <c r="AY205" s="308" t="s">
        <v>414</v>
      </c>
    </row>
    <row r="206" s="13" customFormat="1">
      <c r="A206" s="13"/>
      <c r="B206" s="277"/>
      <c r="C206" s="278"/>
      <c r="D206" s="230" t="s">
        <v>758</v>
      </c>
      <c r="E206" s="279" t="s">
        <v>1</v>
      </c>
      <c r="F206" s="280" t="s">
        <v>1934</v>
      </c>
      <c r="G206" s="278"/>
      <c r="H206" s="281">
        <v>6.9000000000000004</v>
      </c>
      <c r="I206" s="282"/>
      <c r="J206" s="278"/>
      <c r="K206" s="278"/>
      <c r="L206" s="283"/>
      <c r="M206" s="284"/>
      <c r="N206" s="285"/>
      <c r="O206" s="285"/>
      <c r="P206" s="285"/>
      <c r="Q206" s="285"/>
      <c r="R206" s="285"/>
      <c r="S206" s="285"/>
      <c r="T206" s="286"/>
      <c r="U206" s="13"/>
      <c r="V206" s="13"/>
      <c r="W206" s="13"/>
      <c r="X206" s="13"/>
      <c r="Y206" s="13"/>
      <c r="Z206" s="13"/>
      <c r="AA206" s="13"/>
      <c r="AB206" s="13"/>
      <c r="AC206" s="13"/>
      <c r="AD206" s="13"/>
      <c r="AE206" s="13"/>
      <c r="AT206" s="287" t="s">
        <v>758</v>
      </c>
      <c r="AU206" s="287" t="s">
        <v>86</v>
      </c>
      <c r="AV206" s="13" t="s">
        <v>86</v>
      </c>
      <c r="AW206" s="13" t="s">
        <v>33</v>
      </c>
      <c r="AX206" s="13" t="s">
        <v>76</v>
      </c>
      <c r="AY206" s="287" t="s">
        <v>414</v>
      </c>
    </row>
    <row r="207" s="14" customFormat="1">
      <c r="A207" s="14"/>
      <c r="B207" s="288"/>
      <c r="C207" s="289"/>
      <c r="D207" s="230" t="s">
        <v>758</v>
      </c>
      <c r="E207" s="290" t="s">
        <v>1</v>
      </c>
      <c r="F207" s="291" t="s">
        <v>760</v>
      </c>
      <c r="G207" s="289"/>
      <c r="H207" s="292">
        <v>30.899999999999999</v>
      </c>
      <c r="I207" s="293"/>
      <c r="J207" s="289"/>
      <c r="K207" s="289"/>
      <c r="L207" s="294"/>
      <c r="M207" s="295"/>
      <c r="N207" s="296"/>
      <c r="O207" s="296"/>
      <c r="P207" s="296"/>
      <c r="Q207" s="296"/>
      <c r="R207" s="296"/>
      <c r="S207" s="296"/>
      <c r="T207" s="297"/>
      <c r="U207" s="14"/>
      <c r="V207" s="14"/>
      <c r="W207" s="14"/>
      <c r="X207" s="14"/>
      <c r="Y207" s="14"/>
      <c r="Z207" s="14"/>
      <c r="AA207" s="14"/>
      <c r="AB207" s="14"/>
      <c r="AC207" s="14"/>
      <c r="AD207" s="14"/>
      <c r="AE207" s="14"/>
      <c r="AT207" s="298" t="s">
        <v>758</v>
      </c>
      <c r="AU207" s="298" t="s">
        <v>86</v>
      </c>
      <c r="AV207" s="14" t="s">
        <v>415</v>
      </c>
      <c r="AW207" s="14" t="s">
        <v>33</v>
      </c>
      <c r="AX207" s="14" t="s">
        <v>84</v>
      </c>
      <c r="AY207" s="298" t="s">
        <v>414</v>
      </c>
    </row>
    <row r="208" s="2" customFormat="1" ht="21.75" customHeight="1">
      <c r="A208" s="39"/>
      <c r="B208" s="40"/>
      <c r="C208" s="234" t="s">
        <v>8</v>
      </c>
      <c r="D208" s="234" t="s">
        <v>443</v>
      </c>
      <c r="E208" s="235" t="s">
        <v>1800</v>
      </c>
      <c r="F208" s="236" t="s">
        <v>1801</v>
      </c>
      <c r="G208" s="237" t="s">
        <v>531</v>
      </c>
      <c r="H208" s="238">
        <v>30.899999999999999</v>
      </c>
      <c r="I208" s="239"/>
      <c r="J208" s="240">
        <f>ROUND(I208*H208,2)</f>
        <v>0</v>
      </c>
      <c r="K208" s="236" t="s">
        <v>720</v>
      </c>
      <c r="L208" s="45"/>
      <c r="M208" s="241" t="s">
        <v>1</v>
      </c>
      <c r="N208" s="242" t="s">
        <v>41</v>
      </c>
      <c r="O208" s="92"/>
      <c r="P208" s="226">
        <f>O208*H208</f>
        <v>0</v>
      </c>
      <c r="Q208" s="226">
        <v>0</v>
      </c>
      <c r="R208" s="226">
        <f>Q208*H208</f>
        <v>0</v>
      </c>
      <c r="S208" s="226">
        <v>0.00050000000000000001</v>
      </c>
      <c r="T208" s="227">
        <f>S208*H208</f>
        <v>0.01545</v>
      </c>
      <c r="U208" s="39"/>
      <c r="V208" s="39"/>
      <c r="W208" s="39"/>
      <c r="X208" s="39"/>
      <c r="Y208" s="39"/>
      <c r="Z208" s="39"/>
      <c r="AA208" s="39"/>
      <c r="AB208" s="39"/>
      <c r="AC208" s="39"/>
      <c r="AD208" s="39"/>
      <c r="AE208" s="39"/>
      <c r="AR208" s="228" t="s">
        <v>415</v>
      </c>
      <c r="AT208" s="228" t="s">
        <v>443</v>
      </c>
      <c r="AU208" s="228" t="s">
        <v>86</v>
      </c>
      <c r="AY208" s="18" t="s">
        <v>414</v>
      </c>
      <c r="BE208" s="229">
        <f>IF(N208="základní",J208,0)</f>
        <v>0</v>
      </c>
      <c r="BF208" s="229">
        <f>IF(N208="snížená",J208,0)</f>
        <v>0</v>
      </c>
      <c r="BG208" s="229">
        <f>IF(N208="zákl. přenesená",J208,0)</f>
        <v>0</v>
      </c>
      <c r="BH208" s="229">
        <f>IF(N208="sníž. přenesená",J208,0)</f>
        <v>0</v>
      </c>
      <c r="BI208" s="229">
        <f>IF(N208="nulová",J208,0)</f>
        <v>0</v>
      </c>
      <c r="BJ208" s="18" t="s">
        <v>84</v>
      </c>
      <c r="BK208" s="229">
        <f>ROUND(I208*H208,2)</f>
        <v>0</v>
      </c>
      <c r="BL208" s="18" t="s">
        <v>415</v>
      </c>
      <c r="BM208" s="228" t="s">
        <v>1935</v>
      </c>
    </row>
    <row r="209" s="2" customFormat="1">
      <c r="A209" s="39"/>
      <c r="B209" s="40"/>
      <c r="C209" s="41"/>
      <c r="D209" s="230" t="s">
        <v>417</v>
      </c>
      <c r="E209" s="41"/>
      <c r="F209" s="231" t="s">
        <v>1803</v>
      </c>
      <c r="G209" s="41"/>
      <c r="H209" s="41"/>
      <c r="I209" s="156"/>
      <c r="J209" s="41"/>
      <c r="K209" s="41"/>
      <c r="L209" s="45"/>
      <c r="M209" s="232"/>
      <c r="N209" s="233"/>
      <c r="O209" s="92"/>
      <c r="P209" s="92"/>
      <c r="Q209" s="92"/>
      <c r="R209" s="92"/>
      <c r="S209" s="92"/>
      <c r="T209" s="93"/>
      <c r="U209" s="39"/>
      <c r="V209" s="39"/>
      <c r="W209" s="39"/>
      <c r="X209" s="39"/>
      <c r="Y209" s="39"/>
      <c r="Z209" s="39"/>
      <c r="AA209" s="39"/>
      <c r="AB209" s="39"/>
      <c r="AC209" s="39"/>
      <c r="AD209" s="39"/>
      <c r="AE209" s="39"/>
      <c r="AT209" s="18" t="s">
        <v>417</v>
      </c>
      <c r="AU209" s="18" t="s">
        <v>86</v>
      </c>
    </row>
    <row r="210" s="15" customFormat="1">
      <c r="A210" s="15"/>
      <c r="B210" s="299"/>
      <c r="C210" s="300"/>
      <c r="D210" s="230" t="s">
        <v>758</v>
      </c>
      <c r="E210" s="301" t="s">
        <v>1</v>
      </c>
      <c r="F210" s="302" t="s">
        <v>1798</v>
      </c>
      <c r="G210" s="300"/>
      <c r="H210" s="301" t="s">
        <v>1</v>
      </c>
      <c r="I210" s="303"/>
      <c r="J210" s="300"/>
      <c r="K210" s="300"/>
      <c r="L210" s="304"/>
      <c r="M210" s="305"/>
      <c r="N210" s="306"/>
      <c r="O210" s="306"/>
      <c r="P210" s="306"/>
      <c r="Q210" s="306"/>
      <c r="R210" s="306"/>
      <c r="S210" s="306"/>
      <c r="T210" s="307"/>
      <c r="U210" s="15"/>
      <c r="V210" s="15"/>
      <c r="W210" s="15"/>
      <c r="X210" s="15"/>
      <c r="Y210" s="15"/>
      <c r="Z210" s="15"/>
      <c r="AA210" s="15"/>
      <c r="AB210" s="15"/>
      <c r="AC210" s="15"/>
      <c r="AD210" s="15"/>
      <c r="AE210" s="15"/>
      <c r="AT210" s="308" t="s">
        <v>758</v>
      </c>
      <c r="AU210" s="308" t="s">
        <v>86</v>
      </c>
      <c r="AV210" s="15" t="s">
        <v>84</v>
      </c>
      <c r="AW210" s="15" t="s">
        <v>33</v>
      </c>
      <c r="AX210" s="15" t="s">
        <v>76</v>
      </c>
      <c r="AY210" s="308" t="s">
        <v>414</v>
      </c>
    </row>
    <row r="211" s="13" customFormat="1">
      <c r="A211" s="13"/>
      <c r="B211" s="277"/>
      <c r="C211" s="278"/>
      <c r="D211" s="230" t="s">
        <v>758</v>
      </c>
      <c r="E211" s="279" t="s">
        <v>1</v>
      </c>
      <c r="F211" s="280" t="s">
        <v>455</v>
      </c>
      <c r="G211" s="278"/>
      <c r="H211" s="281">
        <v>12</v>
      </c>
      <c r="I211" s="282"/>
      <c r="J211" s="278"/>
      <c r="K211" s="278"/>
      <c r="L211" s="283"/>
      <c r="M211" s="284"/>
      <c r="N211" s="285"/>
      <c r="O211" s="285"/>
      <c r="P211" s="285"/>
      <c r="Q211" s="285"/>
      <c r="R211" s="285"/>
      <c r="S211" s="285"/>
      <c r="T211" s="286"/>
      <c r="U211" s="13"/>
      <c r="V211" s="13"/>
      <c r="W211" s="13"/>
      <c r="X211" s="13"/>
      <c r="Y211" s="13"/>
      <c r="Z211" s="13"/>
      <c r="AA211" s="13"/>
      <c r="AB211" s="13"/>
      <c r="AC211" s="13"/>
      <c r="AD211" s="13"/>
      <c r="AE211" s="13"/>
      <c r="AT211" s="287" t="s">
        <v>758</v>
      </c>
      <c r="AU211" s="287" t="s">
        <v>86</v>
      </c>
      <c r="AV211" s="13" t="s">
        <v>86</v>
      </c>
      <c r="AW211" s="13" t="s">
        <v>33</v>
      </c>
      <c r="AX211" s="13" t="s">
        <v>76</v>
      </c>
      <c r="AY211" s="287" t="s">
        <v>414</v>
      </c>
    </row>
    <row r="212" s="15" customFormat="1">
      <c r="A212" s="15"/>
      <c r="B212" s="299"/>
      <c r="C212" s="300"/>
      <c r="D212" s="230" t="s">
        <v>758</v>
      </c>
      <c r="E212" s="301" t="s">
        <v>1</v>
      </c>
      <c r="F212" s="302" t="s">
        <v>1799</v>
      </c>
      <c r="G212" s="300"/>
      <c r="H212" s="301" t="s">
        <v>1</v>
      </c>
      <c r="I212" s="303"/>
      <c r="J212" s="300"/>
      <c r="K212" s="300"/>
      <c r="L212" s="304"/>
      <c r="M212" s="305"/>
      <c r="N212" s="306"/>
      <c r="O212" s="306"/>
      <c r="P212" s="306"/>
      <c r="Q212" s="306"/>
      <c r="R212" s="306"/>
      <c r="S212" s="306"/>
      <c r="T212" s="307"/>
      <c r="U212" s="15"/>
      <c r="V212" s="15"/>
      <c r="W212" s="15"/>
      <c r="X212" s="15"/>
      <c r="Y212" s="15"/>
      <c r="Z212" s="15"/>
      <c r="AA212" s="15"/>
      <c r="AB212" s="15"/>
      <c r="AC212" s="15"/>
      <c r="AD212" s="15"/>
      <c r="AE212" s="15"/>
      <c r="AT212" s="308" t="s">
        <v>758</v>
      </c>
      <c r="AU212" s="308" t="s">
        <v>86</v>
      </c>
      <c r="AV212" s="15" t="s">
        <v>84</v>
      </c>
      <c r="AW212" s="15" t="s">
        <v>33</v>
      </c>
      <c r="AX212" s="15" t="s">
        <v>76</v>
      </c>
      <c r="AY212" s="308" t="s">
        <v>414</v>
      </c>
    </row>
    <row r="213" s="13" customFormat="1">
      <c r="A213" s="13"/>
      <c r="B213" s="277"/>
      <c r="C213" s="278"/>
      <c r="D213" s="230" t="s">
        <v>758</v>
      </c>
      <c r="E213" s="279" t="s">
        <v>1</v>
      </c>
      <c r="F213" s="280" t="s">
        <v>455</v>
      </c>
      <c r="G213" s="278"/>
      <c r="H213" s="281">
        <v>12</v>
      </c>
      <c r="I213" s="282"/>
      <c r="J213" s="278"/>
      <c r="K213" s="278"/>
      <c r="L213" s="283"/>
      <c r="M213" s="284"/>
      <c r="N213" s="285"/>
      <c r="O213" s="285"/>
      <c r="P213" s="285"/>
      <c r="Q213" s="285"/>
      <c r="R213" s="285"/>
      <c r="S213" s="285"/>
      <c r="T213" s="286"/>
      <c r="U213" s="13"/>
      <c r="V213" s="13"/>
      <c r="W213" s="13"/>
      <c r="X213" s="13"/>
      <c r="Y213" s="13"/>
      <c r="Z213" s="13"/>
      <c r="AA213" s="13"/>
      <c r="AB213" s="13"/>
      <c r="AC213" s="13"/>
      <c r="AD213" s="13"/>
      <c r="AE213" s="13"/>
      <c r="AT213" s="287" t="s">
        <v>758</v>
      </c>
      <c r="AU213" s="287" t="s">
        <v>86</v>
      </c>
      <c r="AV213" s="13" t="s">
        <v>86</v>
      </c>
      <c r="AW213" s="13" t="s">
        <v>33</v>
      </c>
      <c r="AX213" s="13" t="s">
        <v>76</v>
      </c>
      <c r="AY213" s="287" t="s">
        <v>414</v>
      </c>
    </row>
    <row r="214" s="15" customFormat="1">
      <c r="A214" s="15"/>
      <c r="B214" s="299"/>
      <c r="C214" s="300"/>
      <c r="D214" s="230" t="s">
        <v>758</v>
      </c>
      <c r="E214" s="301" t="s">
        <v>1</v>
      </c>
      <c r="F214" s="302" t="s">
        <v>1933</v>
      </c>
      <c r="G214" s="300"/>
      <c r="H214" s="301" t="s">
        <v>1</v>
      </c>
      <c r="I214" s="303"/>
      <c r="J214" s="300"/>
      <c r="K214" s="300"/>
      <c r="L214" s="304"/>
      <c r="M214" s="305"/>
      <c r="N214" s="306"/>
      <c r="O214" s="306"/>
      <c r="P214" s="306"/>
      <c r="Q214" s="306"/>
      <c r="R214" s="306"/>
      <c r="S214" s="306"/>
      <c r="T214" s="307"/>
      <c r="U214" s="15"/>
      <c r="V214" s="15"/>
      <c r="W214" s="15"/>
      <c r="X214" s="15"/>
      <c r="Y214" s="15"/>
      <c r="Z214" s="15"/>
      <c r="AA214" s="15"/>
      <c r="AB214" s="15"/>
      <c r="AC214" s="15"/>
      <c r="AD214" s="15"/>
      <c r="AE214" s="15"/>
      <c r="AT214" s="308" t="s">
        <v>758</v>
      </c>
      <c r="AU214" s="308" t="s">
        <v>86</v>
      </c>
      <c r="AV214" s="15" t="s">
        <v>84</v>
      </c>
      <c r="AW214" s="15" t="s">
        <v>33</v>
      </c>
      <c r="AX214" s="15" t="s">
        <v>76</v>
      </c>
      <c r="AY214" s="308" t="s">
        <v>414</v>
      </c>
    </row>
    <row r="215" s="13" customFormat="1">
      <c r="A215" s="13"/>
      <c r="B215" s="277"/>
      <c r="C215" s="278"/>
      <c r="D215" s="230" t="s">
        <v>758</v>
      </c>
      <c r="E215" s="279" t="s">
        <v>1</v>
      </c>
      <c r="F215" s="280" t="s">
        <v>1934</v>
      </c>
      <c r="G215" s="278"/>
      <c r="H215" s="281">
        <v>6.9000000000000004</v>
      </c>
      <c r="I215" s="282"/>
      <c r="J215" s="278"/>
      <c r="K215" s="278"/>
      <c r="L215" s="283"/>
      <c r="M215" s="284"/>
      <c r="N215" s="285"/>
      <c r="O215" s="285"/>
      <c r="P215" s="285"/>
      <c r="Q215" s="285"/>
      <c r="R215" s="285"/>
      <c r="S215" s="285"/>
      <c r="T215" s="286"/>
      <c r="U215" s="13"/>
      <c r="V215" s="13"/>
      <c r="W215" s="13"/>
      <c r="X215" s="13"/>
      <c r="Y215" s="13"/>
      <c r="Z215" s="13"/>
      <c r="AA215" s="13"/>
      <c r="AB215" s="13"/>
      <c r="AC215" s="13"/>
      <c r="AD215" s="13"/>
      <c r="AE215" s="13"/>
      <c r="AT215" s="287" t="s">
        <v>758</v>
      </c>
      <c r="AU215" s="287" t="s">
        <v>86</v>
      </c>
      <c r="AV215" s="13" t="s">
        <v>86</v>
      </c>
      <c r="AW215" s="13" t="s">
        <v>33</v>
      </c>
      <c r="AX215" s="13" t="s">
        <v>76</v>
      </c>
      <c r="AY215" s="287" t="s">
        <v>414</v>
      </c>
    </row>
    <row r="216" s="14" customFormat="1">
      <c r="A216" s="14"/>
      <c r="B216" s="288"/>
      <c r="C216" s="289"/>
      <c r="D216" s="230" t="s">
        <v>758</v>
      </c>
      <c r="E216" s="290" t="s">
        <v>1</v>
      </c>
      <c r="F216" s="291" t="s">
        <v>760</v>
      </c>
      <c r="G216" s="289"/>
      <c r="H216" s="292">
        <v>30.899999999999999</v>
      </c>
      <c r="I216" s="293"/>
      <c r="J216" s="289"/>
      <c r="K216" s="289"/>
      <c r="L216" s="294"/>
      <c r="M216" s="295"/>
      <c r="N216" s="296"/>
      <c r="O216" s="296"/>
      <c r="P216" s="296"/>
      <c r="Q216" s="296"/>
      <c r="R216" s="296"/>
      <c r="S216" s="296"/>
      <c r="T216" s="297"/>
      <c r="U216" s="14"/>
      <c r="V216" s="14"/>
      <c r="W216" s="14"/>
      <c r="X216" s="14"/>
      <c r="Y216" s="14"/>
      <c r="Z216" s="14"/>
      <c r="AA216" s="14"/>
      <c r="AB216" s="14"/>
      <c r="AC216" s="14"/>
      <c r="AD216" s="14"/>
      <c r="AE216" s="14"/>
      <c r="AT216" s="298" t="s">
        <v>758</v>
      </c>
      <c r="AU216" s="298" t="s">
        <v>86</v>
      </c>
      <c r="AV216" s="14" t="s">
        <v>415</v>
      </c>
      <c r="AW216" s="14" t="s">
        <v>33</v>
      </c>
      <c r="AX216" s="14" t="s">
        <v>84</v>
      </c>
      <c r="AY216" s="298" t="s">
        <v>414</v>
      </c>
    </row>
    <row r="217" s="2" customFormat="1" ht="21.75" customHeight="1">
      <c r="A217" s="39"/>
      <c r="B217" s="40"/>
      <c r="C217" s="234" t="s">
        <v>470</v>
      </c>
      <c r="D217" s="234" t="s">
        <v>443</v>
      </c>
      <c r="E217" s="235" t="s">
        <v>1804</v>
      </c>
      <c r="F217" s="236" t="s">
        <v>1805</v>
      </c>
      <c r="G217" s="237" t="s">
        <v>509</v>
      </c>
      <c r="H217" s="238">
        <v>22</v>
      </c>
      <c r="I217" s="239"/>
      <c r="J217" s="240">
        <f>ROUND(I217*H217,2)</f>
        <v>0</v>
      </c>
      <c r="K217" s="236" t="s">
        <v>720</v>
      </c>
      <c r="L217" s="45"/>
      <c r="M217" s="241" t="s">
        <v>1</v>
      </c>
      <c r="N217" s="242" t="s">
        <v>41</v>
      </c>
      <c r="O217" s="92"/>
      <c r="P217" s="226">
        <f>O217*H217</f>
        <v>0</v>
      </c>
      <c r="Q217" s="226">
        <v>0</v>
      </c>
      <c r="R217" s="226">
        <f>Q217*H217</f>
        <v>0</v>
      </c>
      <c r="S217" s="226">
        <v>0.0040000000000000001</v>
      </c>
      <c r="T217" s="227">
        <f>S217*H217</f>
        <v>0.087999999999999995</v>
      </c>
      <c r="U217" s="39"/>
      <c r="V217" s="39"/>
      <c r="W217" s="39"/>
      <c r="X217" s="39"/>
      <c r="Y217" s="39"/>
      <c r="Z217" s="39"/>
      <c r="AA217" s="39"/>
      <c r="AB217" s="39"/>
      <c r="AC217" s="39"/>
      <c r="AD217" s="39"/>
      <c r="AE217" s="39"/>
      <c r="AR217" s="228" t="s">
        <v>415</v>
      </c>
      <c r="AT217" s="228" t="s">
        <v>443</v>
      </c>
      <c r="AU217" s="228" t="s">
        <v>86</v>
      </c>
      <c r="AY217" s="18" t="s">
        <v>414</v>
      </c>
      <c r="BE217" s="229">
        <f>IF(N217="základní",J217,0)</f>
        <v>0</v>
      </c>
      <c r="BF217" s="229">
        <f>IF(N217="snížená",J217,0)</f>
        <v>0</v>
      </c>
      <c r="BG217" s="229">
        <f>IF(N217="zákl. přenesená",J217,0)</f>
        <v>0</v>
      </c>
      <c r="BH217" s="229">
        <f>IF(N217="sníž. přenesená",J217,0)</f>
        <v>0</v>
      </c>
      <c r="BI217" s="229">
        <f>IF(N217="nulová",J217,0)</f>
        <v>0</v>
      </c>
      <c r="BJ217" s="18" t="s">
        <v>84</v>
      </c>
      <c r="BK217" s="229">
        <f>ROUND(I217*H217,2)</f>
        <v>0</v>
      </c>
      <c r="BL217" s="18" t="s">
        <v>415</v>
      </c>
      <c r="BM217" s="228" t="s">
        <v>1936</v>
      </c>
    </row>
    <row r="218" s="2" customFormat="1">
      <c r="A218" s="39"/>
      <c r="B218" s="40"/>
      <c r="C218" s="41"/>
      <c r="D218" s="230" t="s">
        <v>417</v>
      </c>
      <c r="E218" s="41"/>
      <c r="F218" s="231" t="s">
        <v>1807</v>
      </c>
      <c r="G218" s="41"/>
      <c r="H218" s="41"/>
      <c r="I218" s="156"/>
      <c r="J218" s="41"/>
      <c r="K218" s="41"/>
      <c r="L218" s="45"/>
      <c r="M218" s="232"/>
      <c r="N218" s="233"/>
      <c r="O218" s="92"/>
      <c r="P218" s="92"/>
      <c r="Q218" s="92"/>
      <c r="R218" s="92"/>
      <c r="S218" s="92"/>
      <c r="T218" s="93"/>
      <c r="U218" s="39"/>
      <c r="V218" s="39"/>
      <c r="W218" s="39"/>
      <c r="X218" s="39"/>
      <c r="Y218" s="39"/>
      <c r="Z218" s="39"/>
      <c r="AA218" s="39"/>
      <c r="AB218" s="39"/>
      <c r="AC218" s="39"/>
      <c r="AD218" s="39"/>
      <c r="AE218" s="39"/>
      <c r="AT218" s="18" t="s">
        <v>417</v>
      </c>
      <c r="AU218" s="18" t="s">
        <v>86</v>
      </c>
    </row>
    <row r="219" s="15" customFormat="1">
      <c r="A219" s="15"/>
      <c r="B219" s="299"/>
      <c r="C219" s="300"/>
      <c r="D219" s="230" t="s">
        <v>758</v>
      </c>
      <c r="E219" s="301" t="s">
        <v>1</v>
      </c>
      <c r="F219" s="302" t="s">
        <v>1808</v>
      </c>
      <c r="G219" s="300"/>
      <c r="H219" s="301" t="s">
        <v>1</v>
      </c>
      <c r="I219" s="303"/>
      <c r="J219" s="300"/>
      <c r="K219" s="300"/>
      <c r="L219" s="304"/>
      <c r="M219" s="305"/>
      <c r="N219" s="306"/>
      <c r="O219" s="306"/>
      <c r="P219" s="306"/>
      <c r="Q219" s="306"/>
      <c r="R219" s="306"/>
      <c r="S219" s="306"/>
      <c r="T219" s="307"/>
      <c r="U219" s="15"/>
      <c r="V219" s="15"/>
      <c r="W219" s="15"/>
      <c r="X219" s="15"/>
      <c r="Y219" s="15"/>
      <c r="Z219" s="15"/>
      <c r="AA219" s="15"/>
      <c r="AB219" s="15"/>
      <c r="AC219" s="15"/>
      <c r="AD219" s="15"/>
      <c r="AE219" s="15"/>
      <c r="AT219" s="308" t="s">
        <v>758</v>
      </c>
      <c r="AU219" s="308" t="s">
        <v>86</v>
      </c>
      <c r="AV219" s="15" t="s">
        <v>84</v>
      </c>
      <c r="AW219" s="15" t="s">
        <v>33</v>
      </c>
      <c r="AX219" s="15" t="s">
        <v>76</v>
      </c>
      <c r="AY219" s="308" t="s">
        <v>414</v>
      </c>
    </row>
    <row r="220" s="13" customFormat="1">
      <c r="A220" s="13"/>
      <c r="B220" s="277"/>
      <c r="C220" s="278"/>
      <c r="D220" s="230" t="s">
        <v>758</v>
      </c>
      <c r="E220" s="279" t="s">
        <v>1</v>
      </c>
      <c r="F220" s="280" t="s">
        <v>1937</v>
      </c>
      <c r="G220" s="278"/>
      <c r="H220" s="281">
        <v>22</v>
      </c>
      <c r="I220" s="282"/>
      <c r="J220" s="278"/>
      <c r="K220" s="278"/>
      <c r="L220" s="283"/>
      <c r="M220" s="284"/>
      <c r="N220" s="285"/>
      <c r="O220" s="285"/>
      <c r="P220" s="285"/>
      <c r="Q220" s="285"/>
      <c r="R220" s="285"/>
      <c r="S220" s="285"/>
      <c r="T220" s="286"/>
      <c r="U220" s="13"/>
      <c r="V220" s="13"/>
      <c r="W220" s="13"/>
      <c r="X220" s="13"/>
      <c r="Y220" s="13"/>
      <c r="Z220" s="13"/>
      <c r="AA220" s="13"/>
      <c r="AB220" s="13"/>
      <c r="AC220" s="13"/>
      <c r="AD220" s="13"/>
      <c r="AE220" s="13"/>
      <c r="AT220" s="287" t="s">
        <v>758</v>
      </c>
      <c r="AU220" s="287" t="s">
        <v>86</v>
      </c>
      <c r="AV220" s="13" t="s">
        <v>86</v>
      </c>
      <c r="AW220" s="13" t="s">
        <v>33</v>
      </c>
      <c r="AX220" s="13" t="s">
        <v>84</v>
      </c>
      <c r="AY220" s="287" t="s">
        <v>414</v>
      </c>
    </row>
    <row r="221" s="2" customFormat="1" ht="21.75" customHeight="1">
      <c r="A221" s="39"/>
      <c r="B221" s="40"/>
      <c r="C221" s="234" t="s">
        <v>475</v>
      </c>
      <c r="D221" s="234" t="s">
        <v>443</v>
      </c>
      <c r="E221" s="235" t="s">
        <v>1810</v>
      </c>
      <c r="F221" s="236" t="s">
        <v>1811</v>
      </c>
      <c r="G221" s="237" t="s">
        <v>632</v>
      </c>
      <c r="H221" s="238">
        <v>237.44499999999999</v>
      </c>
      <c r="I221" s="239"/>
      <c r="J221" s="240">
        <f>ROUND(I221*H221,2)</f>
        <v>0</v>
      </c>
      <c r="K221" s="236" t="s">
        <v>720</v>
      </c>
      <c r="L221" s="45"/>
      <c r="M221" s="241" t="s">
        <v>1</v>
      </c>
      <c r="N221" s="242" t="s">
        <v>41</v>
      </c>
      <c r="O221" s="92"/>
      <c r="P221" s="226">
        <f>O221*H221</f>
        <v>0</v>
      </c>
      <c r="Q221" s="226">
        <v>0</v>
      </c>
      <c r="R221" s="226">
        <f>Q221*H221</f>
        <v>0</v>
      </c>
      <c r="S221" s="226">
        <v>0</v>
      </c>
      <c r="T221" s="227">
        <f>S221*H221</f>
        <v>0</v>
      </c>
      <c r="U221" s="39"/>
      <c r="V221" s="39"/>
      <c r="W221" s="39"/>
      <c r="X221" s="39"/>
      <c r="Y221" s="39"/>
      <c r="Z221" s="39"/>
      <c r="AA221" s="39"/>
      <c r="AB221" s="39"/>
      <c r="AC221" s="39"/>
      <c r="AD221" s="39"/>
      <c r="AE221" s="39"/>
      <c r="AR221" s="228" t="s">
        <v>415</v>
      </c>
      <c r="AT221" s="228" t="s">
        <v>443</v>
      </c>
      <c r="AU221" s="228" t="s">
        <v>86</v>
      </c>
      <c r="AY221" s="18" t="s">
        <v>414</v>
      </c>
      <c r="BE221" s="229">
        <f>IF(N221="základní",J221,0)</f>
        <v>0</v>
      </c>
      <c r="BF221" s="229">
        <f>IF(N221="snížená",J221,0)</f>
        <v>0</v>
      </c>
      <c r="BG221" s="229">
        <f>IF(N221="zákl. přenesená",J221,0)</f>
        <v>0</v>
      </c>
      <c r="BH221" s="229">
        <f>IF(N221="sníž. přenesená",J221,0)</f>
        <v>0</v>
      </c>
      <c r="BI221" s="229">
        <f>IF(N221="nulová",J221,0)</f>
        <v>0</v>
      </c>
      <c r="BJ221" s="18" t="s">
        <v>84</v>
      </c>
      <c r="BK221" s="229">
        <f>ROUND(I221*H221,2)</f>
        <v>0</v>
      </c>
      <c r="BL221" s="18" t="s">
        <v>415</v>
      </c>
      <c r="BM221" s="228" t="s">
        <v>1938</v>
      </c>
    </row>
    <row r="222" s="2" customFormat="1">
      <c r="A222" s="39"/>
      <c r="B222" s="40"/>
      <c r="C222" s="41"/>
      <c r="D222" s="230" t="s">
        <v>417</v>
      </c>
      <c r="E222" s="41"/>
      <c r="F222" s="231" t="s">
        <v>1811</v>
      </c>
      <c r="G222" s="41"/>
      <c r="H222" s="41"/>
      <c r="I222" s="156"/>
      <c r="J222" s="41"/>
      <c r="K222" s="41"/>
      <c r="L222" s="45"/>
      <c r="M222" s="232"/>
      <c r="N222" s="233"/>
      <c r="O222" s="92"/>
      <c r="P222" s="92"/>
      <c r="Q222" s="92"/>
      <c r="R222" s="92"/>
      <c r="S222" s="92"/>
      <c r="T222" s="93"/>
      <c r="U222" s="39"/>
      <c r="V222" s="39"/>
      <c r="W222" s="39"/>
      <c r="X222" s="39"/>
      <c r="Y222" s="39"/>
      <c r="Z222" s="39"/>
      <c r="AA222" s="39"/>
      <c r="AB222" s="39"/>
      <c r="AC222" s="39"/>
      <c r="AD222" s="39"/>
      <c r="AE222" s="39"/>
      <c r="AT222" s="18" t="s">
        <v>417</v>
      </c>
      <c r="AU222" s="18" t="s">
        <v>86</v>
      </c>
    </row>
    <row r="223" s="15" customFormat="1">
      <c r="A223" s="15"/>
      <c r="B223" s="299"/>
      <c r="C223" s="300"/>
      <c r="D223" s="230" t="s">
        <v>758</v>
      </c>
      <c r="E223" s="301" t="s">
        <v>1</v>
      </c>
      <c r="F223" s="302" t="s">
        <v>1740</v>
      </c>
      <c r="G223" s="300"/>
      <c r="H223" s="301" t="s">
        <v>1</v>
      </c>
      <c r="I223" s="303"/>
      <c r="J223" s="300"/>
      <c r="K223" s="300"/>
      <c r="L223" s="304"/>
      <c r="M223" s="305"/>
      <c r="N223" s="306"/>
      <c r="O223" s="306"/>
      <c r="P223" s="306"/>
      <c r="Q223" s="306"/>
      <c r="R223" s="306"/>
      <c r="S223" s="306"/>
      <c r="T223" s="307"/>
      <c r="U223" s="15"/>
      <c r="V223" s="15"/>
      <c r="W223" s="15"/>
      <c r="X223" s="15"/>
      <c r="Y223" s="15"/>
      <c r="Z223" s="15"/>
      <c r="AA223" s="15"/>
      <c r="AB223" s="15"/>
      <c r="AC223" s="15"/>
      <c r="AD223" s="15"/>
      <c r="AE223" s="15"/>
      <c r="AT223" s="308" t="s">
        <v>758</v>
      </c>
      <c r="AU223" s="308" t="s">
        <v>86</v>
      </c>
      <c r="AV223" s="15" t="s">
        <v>84</v>
      </c>
      <c r="AW223" s="15" t="s">
        <v>33</v>
      </c>
      <c r="AX223" s="15" t="s">
        <v>76</v>
      </c>
      <c r="AY223" s="308" t="s">
        <v>414</v>
      </c>
    </row>
    <row r="224" s="15" customFormat="1">
      <c r="A224" s="15"/>
      <c r="B224" s="299"/>
      <c r="C224" s="300"/>
      <c r="D224" s="230" t="s">
        <v>758</v>
      </c>
      <c r="E224" s="301" t="s">
        <v>1</v>
      </c>
      <c r="F224" s="302" t="s">
        <v>1741</v>
      </c>
      <c r="G224" s="300"/>
      <c r="H224" s="301" t="s">
        <v>1</v>
      </c>
      <c r="I224" s="303"/>
      <c r="J224" s="300"/>
      <c r="K224" s="300"/>
      <c r="L224" s="304"/>
      <c r="M224" s="305"/>
      <c r="N224" s="306"/>
      <c r="O224" s="306"/>
      <c r="P224" s="306"/>
      <c r="Q224" s="306"/>
      <c r="R224" s="306"/>
      <c r="S224" s="306"/>
      <c r="T224" s="307"/>
      <c r="U224" s="15"/>
      <c r="V224" s="15"/>
      <c r="W224" s="15"/>
      <c r="X224" s="15"/>
      <c r="Y224" s="15"/>
      <c r="Z224" s="15"/>
      <c r="AA224" s="15"/>
      <c r="AB224" s="15"/>
      <c r="AC224" s="15"/>
      <c r="AD224" s="15"/>
      <c r="AE224" s="15"/>
      <c r="AT224" s="308" t="s">
        <v>758</v>
      </c>
      <c r="AU224" s="308" t="s">
        <v>86</v>
      </c>
      <c r="AV224" s="15" t="s">
        <v>84</v>
      </c>
      <c r="AW224" s="15" t="s">
        <v>33</v>
      </c>
      <c r="AX224" s="15" t="s">
        <v>76</v>
      </c>
      <c r="AY224" s="308" t="s">
        <v>414</v>
      </c>
    </row>
    <row r="225" s="13" customFormat="1">
      <c r="A225" s="13"/>
      <c r="B225" s="277"/>
      <c r="C225" s="278"/>
      <c r="D225" s="230" t="s">
        <v>758</v>
      </c>
      <c r="E225" s="279" t="s">
        <v>1</v>
      </c>
      <c r="F225" s="280" t="s">
        <v>1913</v>
      </c>
      <c r="G225" s="278"/>
      <c r="H225" s="281">
        <v>16.574999999999999</v>
      </c>
      <c r="I225" s="282"/>
      <c r="J225" s="278"/>
      <c r="K225" s="278"/>
      <c r="L225" s="283"/>
      <c r="M225" s="284"/>
      <c r="N225" s="285"/>
      <c r="O225" s="285"/>
      <c r="P225" s="285"/>
      <c r="Q225" s="285"/>
      <c r="R225" s="285"/>
      <c r="S225" s="285"/>
      <c r="T225" s="286"/>
      <c r="U225" s="13"/>
      <c r="V225" s="13"/>
      <c r="W225" s="13"/>
      <c r="X225" s="13"/>
      <c r="Y225" s="13"/>
      <c r="Z225" s="13"/>
      <c r="AA225" s="13"/>
      <c r="AB225" s="13"/>
      <c r="AC225" s="13"/>
      <c r="AD225" s="13"/>
      <c r="AE225" s="13"/>
      <c r="AT225" s="287" t="s">
        <v>758</v>
      </c>
      <c r="AU225" s="287" t="s">
        <v>86</v>
      </c>
      <c r="AV225" s="13" t="s">
        <v>86</v>
      </c>
      <c r="AW225" s="13" t="s">
        <v>33</v>
      </c>
      <c r="AX225" s="13" t="s">
        <v>76</v>
      </c>
      <c r="AY225" s="287" t="s">
        <v>414</v>
      </c>
    </row>
    <row r="226" s="13" customFormat="1">
      <c r="A226" s="13"/>
      <c r="B226" s="277"/>
      <c r="C226" s="278"/>
      <c r="D226" s="230" t="s">
        <v>758</v>
      </c>
      <c r="E226" s="279" t="s">
        <v>1</v>
      </c>
      <c r="F226" s="280" t="s">
        <v>1914</v>
      </c>
      <c r="G226" s="278"/>
      <c r="H226" s="281">
        <v>13.65</v>
      </c>
      <c r="I226" s="282"/>
      <c r="J226" s="278"/>
      <c r="K226" s="278"/>
      <c r="L226" s="283"/>
      <c r="M226" s="284"/>
      <c r="N226" s="285"/>
      <c r="O226" s="285"/>
      <c r="P226" s="285"/>
      <c r="Q226" s="285"/>
      <c r="R226" s="285"/>
      <c r="S226" s="285"/>
      <c r="T226" s="286"/>
      <c r="U226" s="13"/>
      <c r="V226" s="13"/>
      <c r="W226" s="13"/>
      <c r="X226" s="13"/>
      <c r="Y226" s="13"/>
      <c r="Z226" s="13"/>
      <c r="AA226" s="13"/>
      <c r="AB226" s="13"/>
      <c r="AC226" s="13"/>
      <c r="AD226" s="13"/>
      <c r="AE226" s="13"/>
      <c r="AT226" s="287" t="s">
        <v>758</v>
      </c>
      <c r="AU226" s="287" t="s">
        <v>86</v>
      </c>
      <c r="AV226" s="13" t="s">
        <v>86</v>
      </c>
      <c r="AW226" s="13" t="s">
        <v>33</v>
      </c>
      <c r="AX226" s="13" t="s">
        <v>76</v>
      </c>
      <c r="AY226" s="287" t="s">
        <v>414</v>
      </c>
    </row>
    <row r="227" s="13" customFormat="1">
      <c r="A227" s="13"/>
      <c r="B227" s="277"/>
      <c r="C227" s="278"/>
      <c r="D227" s="230" t="s">
        <v>758</v>
      </c>
      <c r="E227" s="279" t="s">
        <v>1</v>
      </c>
      <c r="F227" s="280" t="s">
        <v>1915</v>
      </c>
      <c r="G227" s="278"/>
      <c r="H227" s="281">
        <v>7.7999999999999998</v>
      </c>
      <c r="I227" s="282"/>
      <c r="J227" s="278"/>
      <c r="K227" s="278"/>
      <c r="L227" s="283"/>
      <c r="M227" s="284"/>
      <c r="N227" s="285"/>
      <c r="O227" s="285"/>
      <c r="P227" s="285"/>
      <c r="Q227" s="285"/>
      <c r="R227" s="285"/>
      <c r="S227" s="285"/>
      <c r="T227" s="286"/>
      <c r="U227" s="13"/>
      <c r="V227" s="13"/>
      <c r="W227" s="13"/>
      <c r="X227" s="13"/>
      <c r="Y227" s="13"/>
      <c r="Z227" s="13"/>
      <c r="AA227" s="13"/>
      <c r="AB227" s="13"/>
      <c r="AC227" s="13"/>
      <c r="AD227" s="13"/>
      <c r="AE227" s="13"/>
      <c r="AT227" s="287" t="s">
        <v>758</v>
      </c>
      <c r="AU227" s="287" t="s">
        <v>86</v>
      </c>
      <c r="AV227" s="13" t="s">
        <v>86</v>
      </c>
      <c r="AW227" s="13" t="s">
        <v>33</v>
      </c>
      <c r="AX227" s="13" t="s">
        <v>76</v>
      </c>
      <c r="AY227" s="287" t="s">
        <v>414</v>
      </c>
    </row>
    <row r="228" s="16" customFormat="1">
      <c r="A228" s="16"/>
      <c r="B228" s="317"/>
      <c r="C228" s="318"/>
      <c r="D228" s="230" t="s">
        <v>758</v>
      </c>
      <c r="E228" s="319" t="s">
        <v>1</v>
      </c>
      <c r="F228" s="320" t="s">
        <v>1745</v>
      </c>
      <c r="G228" s="318"/>
      <c r="H228" s="321">
        <v>38.024999999999999</v>
      </c>
      <c r="I228" s="322"/>
      <c r="J228" s="318"/>
      <c r="K228" s="318"/>
      <c r="L228" s="323"/>
      <c r="M228" s="324"/>
      <c r="N228" s="325"/>
      <c r="O228" s="325"/>
      <c r="P228" s="325"/>
      <c r="Q228" s="325"/>
      <c r="R228" s="325"/>
      <c r="S228" s="325"/>
      <c r="T228" s="326"/>
      <c r="U228" s="16"/>
      <c r="V228" s="16"/>
      <c r="W228" s="16"/>
      <c r="X228" s="16"/>
      <c r="Y228" s="16"/>
      <c r="Z228" s="16"/>
      <c r="AA228" s="16"/>
      <c r="AB228" s="16"/>
      <c r="AC228" s="16"/>
      <c r="AD228" s="16"/>
      <c r="AE228" s="16"/>
      <c r="AT228" s="327" t="s">
        <v>758</v>
      </c>
      <c r="AU228" s="327" t="s">
        <v>86</v>
      </c>
      <c r="AV228" s="16" t="s">
        <v>114</v>
      </c>
      <c r="AW228" s="16" t="s">
        <v>33</v>
      </c>
      <c r="AX228" s="16" t="s">
        <v>76</v>
      </c>
      <c r="AY228" s="327" t="s">
        <v>414</v>
      </c>
    </row>
    <row r="229" s="15" customFormat="1">
      <c r="A229" s="15"/>
      <c r="B229" s="299"/>
      <c r="C229" s="300"/>
      <c r="D229" s="230" t="s">
        <v>758</v>
      </c>
      <c r="E229" s="301" t="s">
        <v>1</v>
      </c>
      <c r="F229" s="302" t="s">
        <v>1746</v>
      </c>
      <c r="G229" s="300"/>
      <c r="H229" s="301" t="s">
        <v>1</v>
      </c>
      <c r="I229" s="303"/>
      <c r="J229" s="300"/>
      <c r="K229" s="300"/>
      <c r="L229" s="304"/>
      <c r="M229" s="305"/>
      <c r="N229" s="306"/>
      <c r="O229" s="306"/>
      <c r="P229" s="306"/>
      <c r="Q229" s="306"/>
      <c r="R229" s="306"/>
      <c r="S229" s="306"/>
      <c r="T229" s="307"/>
      <c r="U229" s="15"/>
      <c r="V229" s="15"/>
      <c r="W229" s="15"/>
      <c r="X229" s="15"/>
      <c r="Y229" s="15"/>
      <c r="Z229" s="15"/>
      <c r="AA229" s="15"/>
      <c r="AB229" s="15"/>
      <c r="AC229" s="15"/>
      <c r="AD229" s="15"/>
      <c r="AE229" s="15"/>
      <c r="AT229" s="308" t="s">
        <v>758</v>
      </c>
      <c r="AU229" s="308" t="s">
        <v>86</v>
      </c>
      <c r="AV229" s="15" t="s">
        <v>84</v>
      </c>
      <c r="AW229" s="15" t="s">
        <v>33</v>
      </c>
      <c r="AX229" s="15" t="s">
        <v>76</v>
      </c>
      <c r="AY229" s="308" t="s">
        <v>414</v>
      </c>
    </row>
    <row r="230" s="13" customFormat="1">
      <c r="A230" s="13"/>
      <c r="B230" s="277"/>
      <c r="C230" s="278"/>
      <c r="D230" s="230" t="s">
        <v>758</v>
      </c>
      <c r="E230" s="279" t="s">
        <v>1</v>
      </c>
      <c r="F230" s="280" t="s">
        <v>1913</v>
      </c>
      <c r="G230" s="278"/>
      <c r="H230" s="281">
        <v>16.574999999999999</v>
      </c>
      <c r="I230" s="282"/>
      <c r="J230" s="278"/>
      <c r="K230" s="278"/>
      <c r="L230" s="283"/>
      <c r="M230" s="284"/>
      <c r="N230" s="285"/>
      <c r="O230" s="285"/>
      <c r="P230" s="285"/>
      <c r="Q230" s="285"/>
      <c r="R230" s="285"/>
      <c r="S230" s="285"/>
      <c r="T230" s="286"/>
      <c r="U230" s="13"/>
      <c r="V230" s="13"/>
      <c r="W230" s="13"/>
      <c r="X230" s="13"/>
      <c r="Y230" s="13"/>
      <c r="Z230" s="13"/>
      <c r="AA230" s="13"/>
      <c r="AB230" s="13"/>
      <c r="AC230" s="13"/>
      <c r="AD230" s="13"/>
      <c r="AE230" s="13"/>
      <c r="AT230" s="287" t="s">
        <v>758</v>
      </c>
      <c r="AU230" s="287" t="s">
        <v>86</v>
      </c>
      <c r="AV230" s="13" t="s">
        <v>86</v>
      </c>
      <c r="AW230" s="13" t="s">
        <v>33</v>
      </c>
      <c r="AX230" s="13" t="s">
        <v>76</v>
      </c>
      <c r="AY230" s="287" t="s">
        <v>414</v>
      </c>
    </row>
    <row r="231" s="13" customFormat="1">
      <c r="A231" s="13"/>
      <c r="B231" s="277"/>
      <c r="C231" s="278"/>
      <c r="D231" s="230" t="s">
        <v>758</v>
      </c>
      <c r="E231" s="279" t="s">
        <v>1</v>
      </c>
      <c r="F231" s="280" t="s">
        <v>1914</v>
      </c>
      <c r="G231" s="278"/>
      <c r="H231" s="281">
        <v>13.65</v>
      </c>
      <c r="I231" s="282"/>
      <c r="J231" s="278"/>
      <c r="K231" s="278"/>
      <c r="L231" s="283"/>
      <c r="M231" s="284"/>
      <c r="N231" s="285"/>
      <c r="O231" s="285"/>
      <c r="P231" s="285"/>
      <c r="Q231" s="285"/>
      <c r="R231" s="285"/>
      <c r="S231" s="285"/>
      <c r="T231" s="286"/>
      <c r="U231" s="13"/>
      <c r="V231" s="13"/>
      <c r="W231" s="13"/>
      <c r="X231" s="13"/>
      <c r="Y231" s="13"/>
      <c r="Z231" s="13"/>
      <c r="AA231" s="13"/>
      <c r="AB231" s="13"/>
      <c r="AC231" s="13"/>
      <c r="AD231" s="13"/>
      <c r="AE231" s="13"/>
      <c r="AT231" s="287" t="s">
        <v>758</v>
      </c>
      <c r="AU231" s="287" t="s">
        <v>86</v>
      </c>
      <c r="AV231" s="13" t="s">
        <v>86</v>
      </c>
      <c r="AW231" s="13" t="s">
        <v>33</v>
      </c>
      <c r="AX231" s="13" t="s">
        <v>76</v>
      </c>
      <c r="AY231" s="287" t="s">
        <v>414</v>
      </c>
    </row>
    <row r="232" s="13" customFormat="1">
      <c r="A232" s="13"/>
      <c r="B232" s="277"/>
      <c r="C232" s="278"/>
      <c r="D232" s="230" t="s">
        <v>758</v>
      </c>
      <c r="E232" s="279" t="s">
        <v>1</v>
      </c>
      <c r="F232" s="280" t="s">
        <v>1915</v>
      </c>
      <c r="G232" s="278"/>
      <c r="H232" s="281">
        <v>7.7999999999999998</v>
      </c>
      <c r="I232" s="282"/>
      <c r="J232" s="278"/>
      <c r="K232" s="278"/>
      <c r="L232" s="283"/>
      <c r="M232" s="284"/>
      <c r="N232" s="285"/>
      <c r="O232" s="285"/>
      <c r="P232" s="285"/>
      <c r="Q232" s="285"/>
      <c r="R232" s="285"/>
      <c r="S232" s="285"/>
      <c r="T232" s="286"/>
      <c r="U232" s="13"/>
      <c r="V232" s="13"/>
      <c r="W232" s="13"/>
      <c r="X232" s="13"/>
      <c r="Y232" s="13"/>
      <c r="Z232" s="13"/>
      <c r="AA232" s="13"/>
      <c r="AB232" s="13"/>
      <c r="AC232" s="13"/>
      <c r="AD232" s="13"/>
      <c r="AE232" s="13"/>
      <c r="AT232" s="287" t="s">
        <v>758</v>
      </c>
      <c r="AU232" s="287" t="s">
        <v>86</v>
      </c>
      <c r="AV232" s="13" t="s">
        <v>86</v>
      </c>
      <c r="AW232" s="13" t="s">
        <v>33</v>
      </c>
      <c r="AX232" s="13" t="s">
        <v>76</v>
      </c>
      <c r="AY232" s="287" t="s">
        <v>414</v>
      </c>
    </row>
    <row r="233" s="16" customFormat="1">
      <c r="A233" s="16"/>
      <c r="B233" s="317"/>
      <c r="C233" s="318"/>
      <c r="D233" s="230" t="s">
        <v>758</v>
      </c>
      <c r="E233" s="319" t="s">
        <v>1</v>
      </c>
      <c r="F233" s="320" t="s">
        <v>1745</v>
      </c>
      <c r="G233" s="318"/>
      <c r="H233" s="321">
        <v>38.024999999999999</v>
      </c>
      <c r="I233" s="322"/>
      <c r="J233" s="318"/>
      <c r="K233" s="318"/>
      <c r="L233" s="323"/>
      <c r="M233" s="324"/>
      <c r="N233" s="325"/>
      <c r="O233" s="325"/>
      <c r="P233" s="325"/>
      <c r="Q233" s="325"/>
      <c r="R233" s="325"/>
      <c r="S233" s="325"/>
      <c r="T233" s="326"/>
      <c r="U233" s="16"/>
      <c r="V233" s="16"/>
      <c r="W233" s="16"/>
      <c r="X233" s="16"/>
      <c r="Y233" s="16"/>
      <c r="Z233" s="16"/>
      <c r="AA233" s="16"/>
      <c r="AB233" s="16"/>
      <c r="AC233" s="16"/>
      <c r="AD233" s="16"/>
      <c r="AE233" s="16"/>
      <c r="AT233" s="327" t="s">
        <v>758</v>
      </c>
      <c r="AU233" s="327" t="s">
        <v>86</v>
      </c>
      <c r="AV233" s="16" t="s">
        <v>114</v>
      </c>
      <c r="AW233" s="16" t="s">
        <v>33</v>
      </c>
      <c r="AX233" s="16" t="s">
        <v>76</v>
      </c>
      <c r="AY233" s="327" t="s">
        <v>414</v>
      </c>
    </row>
    <row r="234" s="15" customFormat="1">
      <c r="A234" s="15"/>
      <c r="B234" s="299"/>
      <c r="C234" s="300"/>
      <c r="D234" s="230" t="s">
        <v>758</v>
      </c>
      <c r="E234" s="301" t="s">
        <v>1</v>
      </c>
      <c r="F234" s="302" t="s">
        <v>1813</v>
      </c>
      <c r="G234" s="300"/>
      <c r="H234" s="301" t="s">
        <v>1</v>
      </c>
      <c r="I234" s="303"/>
      <c r="J234" s="300"/>
      <c r="K234" s="300"/>
      <c r="L234" s="304"/>
      <c r="M234" s="305"/>
      <c r="N234" s="306"/>
      <c r="O234" s="306"/>
      <c r="P234" s="306"/>
      <c r="Q234" s="306"/>
      <c r="R234" s="306"/>
      <c r="S234" s="306"/>
      <c r="T234" s="307"/>
      <c r="U234" s="15"/>
      <c r="V234" s="15"/>
      <c r="W234" s="15"/>
      <c r="X234" s="15"/>
      <c r="Y234" s="15"/>
      <c r="Z234" s="15"/>
      <c r="AA234" s="15"/>
      <c r="AB234" s="15"/>
      <c r="AC234" s="15"/>
      <c r="AD234" s="15"/>
      <c r="AE234" s="15"/>
      <c r="AT234" s="308" t="s">
        <v>758</v>
      </c>
      <c r="AU234" s="308" t="s">
        <v>86</v>
      </c>
      <c r="AV234" s="15" t="s">
        <v>84</v>
      </c>
      <c r="AW234" s="15" t="s">
        <v>33</v>
      </c>
      <c r="AX234" s="15" t="s">
        <v>76</v>
      </c>
      <c r="AY234" s="308" t="s">
        <v>414</v>
      </c>
    </row>
    <row r="235" s="15" customFormat="1">
      <c r="A235" s="15"/>
      <c r="B235" s="299"/>
      <c r="C235" s="300"/>
      <c r="D235" s="230" t="s">
        <v>758</v>
      </c>
      <c r="E235" s="301" t="s">
        <v>1</v>
      </c>
      <c r="F235" s="302" t="s">
        <v>1814</v>
      </c>
      <c r="G235" s="300"/>
      <c r="H235" s="301" t="s">
        <v>1</v>
      </c>
      <c r="I235" s="303"/>
      <c r="J235" s="300"/>
      <c r="K235" s="300"/>
      <c r="L235" s="304"/>
      <c r="M235" s="305"/>
      <c r="N235" s="306"/>
      <c r="O235" s="306"/>
      <c r="P235" s="306"/>
      <c r="Q235" s="306"/>
      <c r="R235" s="306"/>
      <c r="S235" s="306"/>
      <c r="T235" s="307"/>
      <c r="U235" s="15"/>
      <c r="V235" s="15"/>
      <c r="W235" s="15"/>
      <c r="X235" s="15"/>
      <c r="Y235" s="15"/>
      <c r="Z235" s="15"/>
      <c r="AA235" s="15"/>
      <c r="AB235" s="15"/>
      <c r="AC235" s="15"/>
      <c r="AD235" s="15"/>
      <c r="AE235" s="15"/>
      <c r="AT235" s="308" t="s">
        <v>758</v>
      </c>
      <c r="AU235" s="308" t="s">
        <v>86</v>
      </c>
      <c r="AV235" s="15" t="s">
        <v>84</v>
      </c>
      <c r="AW235" s="15" t="s">
        <v>33</v>
      </c>
      <c r="AX235" s="15" t="s">
        <v>76</v>
      </c>
      <c r="AY235" s="308" t="s">
        <v>414</v>
      </c>
    </row>
    <row r="236" s="13" customFormat="1">
      <c r="A236" s="13"/>
      <c r="B236" s="277"/>
      <c r="C236" s="278"/>
      <c r="D236" s="230" t="s">
        <v>758</v>
      </c>
      <c r="E236" s="279" t="s">
        <v>1</v>
      </c>
      <c r="F236" s="280" t="s">
        <v>1939</v>
      </c>
      <c r="G236" s="278"/>
      <c r="H236" s="281">
        <v>72</v>
      </c>
      <c r="I236" s="282"/>
      <c r="J236" s="278"/>
      <c r="K236" s="278"/>
      <c r="L236" s="283"/>
      <c r="M236" s="284"/>
      <c r="N236" s="285"/>
      <c r="O236" s="285"/>
      <c r="P236" s="285"/>
      <c r="Q236" s="285"/>
      <c r="R236" s="285"/>
      <c r="S236" s="285"/>
      <c r="T236" s="286"/>
      <c r="U236" s="13"/>
      <c r="V236" s="13"/>
      <c r="W236" s="13"/>
      <c r="X236" s="13"/>
      <c r="Y236" s="13"/>
      <c r="Z236" s="13"/>
      <c r="AA236" s="13"/>
      <c r="AB236" s="13"/>
      <c r="AC236" s="13"/>
      <c r="AD236" s="13"/>
      <c r="AE236" s="13"/>
      <c r="AT236" s="287" t="s">
        <v>758</v>
      </c>
      <c r="AU236" s="287" t="s">
        <v>86</v>
      </c>
      <c r="AV236" s="13" t="s">
        <v>86</v>
      </c>
      <c r="AW236" s="13" t="s">
        <v>33</v>
      </c>
      <c r="AX236" s="13" t="s">
        <v>76</v>
      </c>
      <c r="AY236" s="287" t="s">
        <v>414</v>
      </c>
    </row>
    <row r="237" s="15" customFormat="1">
      <c r="A237" s="15"/>
      <c r="B237" s="299"/>
      <c r="C237" s="300"/>
      <c r="D237" s="230" t="s">
        <v>758</v>
      </c>
      <c r="E237" s="301" t="s">
        <v>1</v>
      </c>
      <c r="F237" s="302" t="s">
        <v>1816</v>
      </c>
      <c r="G237" s="300"/>
      <c r="H237" s="301" t="s">
        <v>1</v>
      </c>
      <c r="I237" s="303"/>
      <c r="J237" s="300"/>
      <c r="K237" s="300"/>
      <c r="L237" s="304"/>
      <c r="M237" s="305"/>
      <c r="N237" s="306"/>
      <c r="O237" s="306"/>
      <c r="P237" s="306"/>
      <c r="Q237" s="306"/>
      <c r="R237" s="306"/>
      <c r="S237" s="306"/>
      <c r="T237" s="307"/>
      <c r="U237" s="15"/>
      <c r="V237" s="15"/>
      <c r="W237" s="15"/>
      <c r="X237" s="15"/>
      <c r="Y237" s="15"/>
      <c r="Z237" s="15"/>
      <c r="AA237" s="15"/>
      <c r="AB237" s="15"/>
      <c r="AC237" s="15"/>
      <c r="AD237" s="15"/>
      <c r="AE237" s="15"/>
      <c r="AT237" s="308" t="s">
        <v>758</v>
      </c>
      <c r="AU237" s="308" t="s">
        <v>86</v>
      </c>
      <c r="AV237" s="15" t="s">
        <v>84</v>
      </c>
      <c r="AW237" s="15" t="s">
        <v>33</v>
      </c>
      <c r="AX237" s="15" t="s">
        <v>76</v>
      </c>
      <c r="AY237" s="308" t="s">
        <v>414</v>
      </c>
    </row>
    <row r="238" s="13" customFormat="1">
      <c r="A238" s="13"/>
      <c r="B238" s="277"/>
      <c r="C238" s="278"/>
      <c r="D238" s="230" t="s">
        <v>758</v>
      </c>
      <c r="E238" s="279" t="s">
        <v>1</v>
      </c>
      <c r="F238" s="280" t="s">
        <v>1940</v>
      </c>
      <c r="G238" s="278"/>
      <c r="H238" s="281">
        <v>35.880000000000003</v>
      </c>
      <c r="I238" s="282"/>
      <c r="J238" s="278"/>
      <c r="K238" s="278"/>
      <c r="L238" s="283"/>
      <c r="M238" s="284"/>
      <c r="N238" s="285"/>
      <c r="O238" s="285"/>
      <c r="P238" s="285"/>
      <c r="Q238" s="285"/>
      <c r="R238" s="285"/>
      <c r="S238" s="285"/>
      <c r="T238" s="286"/>
      <c r="U238" s="13"/>
      <c r="V238" s="13"/>
      <c r="W238" s="13"/>
      <c r="X238" s="13"/>
      <c r="Y238" s="13"/>
      <c r="Z238" s="13"/>
      <c r="AA238" s="13"/>
      <c r="AB238" s="13"/>
      <c r="AC238" s="13"/>
      <c r="AD238" s="13"/>
      <c r="AE238" s="13"/>
      <c r="AT238" s="287" t="s">
        <v>758</v>
      </c>
      <c r="AU238" s="287" t="s">
        <v>86</v>
      </c>
      <c r="AV238" s="13" t="s">
        <v>86</v>
      </c>
      <c r="AW238" s="13" t="s">
        <v>33</v>
      </c>
      <c r="AX238" s="13" t="s">
        <v>76</v>
      </c>
      <c r="AY238" s="287" t="s">
        <v>414</v>
      </c>
    </row>
    <row r="239" s="15" customFormat="1">
      <c r="A239" s="15"/>
      <c r="B239" s="299"/>
      <c r="C239" s="300"/>
      <c r="D239" s="230" t="s">
        <v>758</v>
      </c>
      <c r="E239" s="301" t="s">
        <v>1</v>
      </c>
      <c r="F239" s="302" t="s">
        <v>1818</v>
      </c>
      <c r="G239" s="300"/>
      <c r="H239" s="301" t="s">
        <v>1</v>
      </c>
      <c r="I239" s="303"/>
      <c r="J239" s="300"/>
      <c r="K239" s="300"/>
      <c r="L239" s="304"/>
      <c r="M239" s="305"/>
      <c r="N239" s="306"/>
      <c r="O239" s="306"/>
      <c r="P239" s="306"/>
      <c r="Q239" s="306"/>
      <c r="R239" s="306"/>
      <c r="S239" s="306"/>
      <c r="T239" s="307"/>
      <c r="U239" s="15"/>
      <c r="V239" s="15"/>
      <c r="W239" s="15"/>
      <c r="X239" s="15"/>
      <c r="Y239" s="15"/>
      <c r="Z239" s="15"/>
      <c r="AA239" s="15"/>
      <c r="AB239" s="15"/>
      <c r="AC239" s="15"/>
      <c r="AD239" s="15"/>
      <c r="AE239" s="15"/>
      <c r="AT239" s="308" t="s">
        <v>758</v>
      </c>
      <c r="AU239" s="308" t="s">
        <v>86</v>
      </c>
      <c r="AV239" s="15" t="s">
        <v>84</v>
      </c>
      <c r="AW239" s="15" t="s">
        <v>33</v>
      </c>
      <c r="AX239" s="15" t="s">
        <v>76</v>
      </c>
      <c r="AY239" s="308" t="s">
        <v>414</v>
      </c>
    </row>
    <row r="240" s="13" customFormat="1">
      <c r="A240" s="13"/>
      <c r="B240" s="277"/>
      <c r="C240" s="278"/>
      <c r="D240" s="230" t="s">
        <v>758</v>
      </c>
      <c r="E240" s="279" t="s">
        <v>1</v>
      </c>
      <c r="F240" s="280" t="s">
        <v>1941</v>
      </c>
      <c r="G240" s="278"/>
      <c r="H240" s="281">
        <v>53.515000000000001</v>
      </c>
      <c r="I240" s="282"/>
      <c r="J240" s="278"/>
      <c r="K240" s="278"/>
      <c r="L240" s="283"/>
      <c r="M240" s="284"/>
      <c r="N240" s="285"/>
      <c r="O240" s="285"/>
      <c r="P240" s="285"/>
      <c r="Q240" s="285"/>
      <c r="R240" s="285"/>
      <c r="S240" s="285"/>
      <c r="T240" s="286"/>
      <c r="U240" s="13"/>
      <c r="V240" s="13"/>
      <c r="W240" s="13"/>
      <c r="X240" s="13"/>
      <c r="Y240" s="13"/>
      <c r="Z240" s="13"/>
      <c r="AA240" s="13"/>
      <c r="AB240" s="13"/>
      <c r="AC240" s="13"/>
      <c r="AD240" s="13"/>
      <c r="AE240" s="13"/>
      <c r="AT240" s="287" t="s">
        <v>758</v>
      </c>
      <c r="AU240" s="287" t="s">
        <v>86</v>
      </c>
      <c r="AV240" s="13" t="s">
        <v>86</v>
      </c>
      <c r="AW240" s="13" t="s">
        <v>33</v>
      </c>
      <c r="AX240" s="13" t="s">
        <v>76</v>
      </c>
      <c r="AY240" s="287" t="s">
        <v>414</v>
      </c>
    </row>
    <row r="241" s="14" customFormat="1">
      <c r="A241" s="14"/>
      <c r="B241" s="288"/>
      <c r="C241" s="289"/>
      <c r="D241" s="230" t="s">
        <v>758</v>
      </c>
      <c r="E241" s="290" t="s">
        <v>1</v>
      </c>
      <c r="F241" s="291" t="s">
        <v>760</v>
      </c>
      <c r="G241" s="289"/>
      <c r="H241" s="292">
        <v>237.44499999999999</v>
      </c>
      <c r="I241" s="293"/>
      <c r="J241" s="289"/>
      <c r="K241" s="289"/>
      <c r="L241" s="294"/>
      <c r="M241" s="295"/>
      <c r="N241" s="296"/>
      <c r="O241" s="296"/>
      <c r="P241" s="296"/>
      <c r="Q241" s="296"/>
      <c r="R241" s="296"/>
      <c r="S241" s="296"/>
      <c r="T241" s="297"/>
      <c r="U241" s="14"/>
      <c r="V241" s="14"/>
      <c r="W241" s="14"/>
      <c r="X241" s="14"/>
      <c r="Y241" s="14"/>
      <c r="Z241" s="14"/>
      <c r="AA241" s="14"/>
      <c r="AB241" s="14"/>
      <c r="AC241" s="14"/>
      <c r="AD241" s="14"/>
      <c r="AE241" s="14"/>
      <c r="AT241" s="298" t="s">
        <v>758</v>
      </c>
      <c r="AU241" s="298" t="s">
        <v>86</v>
      </c>
      <c r="AV241" s="14" t="s">
        <v>415</v>
      </c>
      <c r="AW241" s="14" t="s">
        <v>33</v>
      </c>
      <c r="AX241" s="14" t="s">
        <v>84</v>
      </c>
      <c r="AY241" s="298" t="s">
        <v>414</v>
      </c>
    </row>
    <row r="242" s="2" customFormat="1" ht="21.75" customHeight="1">
      <c r="A242" s="39"/>
      <c r="B242" s="40"/>
      <c r="C242" s="234" t="s">
        <v>479</v>
      </c>
      <c r="D242" s="234" t="s">
        <v>443</v>
      </c>
      <c r="E242" s="235" t="s">
        <v>1820</v>
      </c>
      <c r="F242" s="236" t="s">
        <v>1821</v>
      </c>
      <c r="G242" s="237" t="s">
        <v>632</v>
      </c>
      <c r="H242" s="238">
        <v>10</v>
      </c>
      <c r="I242" s="239"/>
      <c r="J242" s="240">
        <f>ROUND(I242*H242,2)</f>
        <v>0</v>
      </c>
      <c r="K242" s="236" t="s">
        <v>720</v>
      </c>
      <c r="L242" s="45"/>
      <c r="M242" s="241" t="s">
        <v>1</v>
      </c>
      <c r="N242" s="242" t="s">
        <v>41</v>
      </c>
      <c r="O242" s="92"/>
      <c r="P242" s="226">
        <f>O242*H242</f>
        <v>0</v>
      </c>
      <c r="Q242" s="226">
        <v>0</v>
      </c>
      <c r="R242" s="226">
        <f>Q242*H242</f>
        <v>0</v>
      </c>
      <c r="S242" s="226">
        <v>0.077899999999999997</v>
      </c>
      <c r="T242" s="227">
        <f>S242*H242</f>
        <v>0.77899999999999991</v>
      </c>
      <c r="U242" s="39"/>
      <c r="V242" s="39"/>
      <c r="W242" s="39"/>
      <c r="X242" s="39"/>
      <c r="Y242" s="39"/>
      <c r="Z242" s="39"/>
      <c r="AA242" s="39"/>
      <c r="AB242" s="39"/>
      <c r="AC242" s="39"/>
      <c r="AD242" s="39"/>
      <c r="AE242" s="39"/>
      <c r="AR242" s="228" t="s">
        <v>415</v>
      </c>
      <c r="AT242" s="228" t="s">
        <v>443</v>
      </c>
      <c r="AU242" s="228" t="s">
        <v>86</v>
      </c>
      <c r="AY242" s="18" t="s">
        <v>414</v>
      </c>
      <c r="BE242" s="229">
        <f>IF(N242="základní",J242,0)</f>
        <v>0</v>
      </c>
      <c r="BF242" s="229">
        <f>IF(N242="snížená",J242,0)</f>
        <v>0</v>
      </c>
      <c r="BG242" s="229">
        <f>IF(N242="zákl. přenesená",J242,0)</f>
        <v>0</v>
      </c>
      <c r="BH242" s="229">
        <f>IF(N242="sníž. přenesená",J242,0)</f>
        <v>0</v>
      </c>
      <c r="BI242" s="229">
        <f>IF(N242="nulová",J242,0)</f>
        <v>0</v>
      </c>
      <c r="BJ242" s="18" t="s">
        <v>84</v>
      </c>
      <c r="BK242" s="229">
        <f>ROUND(I242*H242,2)</f>
        <v>0</v>
      </c>
      <c r="BL242" s="18" t="s">
        <v>415</v>
      </c>
      <c r="BM242" s="228" t="s">
        <v>1942</v>
      </c>
    </row>
    <row r="243" s="2" customFormat="1">
      <c r="A243" s="39"/>
      <c r="B243" s="40"/>
      <c r="C243" s="41"/>
      <c r="D243" s="230" t="s">
        <v>417</v>
      </c>
      <c r="E243" s="41"/>
      <c r="F243" s="231" t="s">
        <v>1823</v>
      </c>
      <c r="G243" s="41"/>
      <c r="H243" s="41"/>
      <c r="I243" s="156"/>
      <c r="J243" s="41"/>
      <c r="K243" s="41"/>
      <c r="L243" s="45"/>
      <c r="M243" s="232"/>
      <c r="N243" s="233"/>
      <c r="O243" s="92"/>
      <c r="P243" s="92"/>
      <c r="Q243" s="92"/>
      <c r="R243" s="92"/>
      <c r="S243" s="92"/>
      <c r="T243" s="93"/>
      <c r="U243" s="39"/>
      <c r="V243" s="39"/>
      <c r="W243" s="39"/>
      <c r="X243" s="39"/>
      <c r="Y243" s="39"/>
      <c r="Z243" s="39"/>
      <c r="AA243" s="39"/>
      <c r="AB243" s="39"/>
      <c r="AC243" s="39"/>
      <c r="AD243" s="39"/>
      <c r="AE243" s="39"/>
      <c r="AT243" s="18" t="s">
        <v>417</v>
      </c>
      <c r="AU243" s="18" t="s">
        <v>86</v>
      </c>
    </row>
    <row r="244" s="15" customFormat="1">
      <c r="A244" s="15"/>
      <c r="B244" s="299"/>
      <c r="C244" s="300"/>
      <c r="D244" s="230" t="s">
        <v>758</v>
      </c>
      <c r="E244" s="301" t="s">
        <v>1</v>
      </c>
      <c r="F244" s="302" t="s">
        <v>1824</v>
      </c>
      <c r="G244" s="300"/>
      <c r="H244" s="301" t="s">
        <v>1</v>
      </c>
      <c r="I244" s="303"/>
      <c r="J244" s="300"/>
      <c r="K244" s="300"/>
      <c r="L244" s="304"/>
      <c r="M244" s="305"/>
      <c r="N244" s="306"/>
      <c r="O244" s="306"/>
      <c r="P244" s="306"/>
      <c r="Q244" s="306"/>
      <c r="R244" s="306"/>
      <c r="S244" s="306"/>
      <c r="T244" s="307"/>
      <c r="U244" s="15"/>
      <c r="V244" s="15"/>
      <c r="W244" s="15"/>
      <c r="X244" s="15"/>
      <c r="Y244" s="15"/>
      <c r="Z244" s="15"/>
      <c r="AA244" s="15"/>
      <c r="AB244" s="15"/>
      <c r="AC244" s="15"/>
      <c r="AD244" s="15"/>
      <c r="AE244" s="15"/>
      <c r="AT244" s="308" t="s">
        <v>758</v>
      </c>
      <c r="AU244" s="308" t="s">
        <v>86</v>
      </c>
      <c r="AV244" s="15" t="s">
        <v>84</v>
      </c>
      <c r="AW244" s="15" t="s">
        <v>33</v>
      </c>
      <c r="AX244" s="15" t="s">
        <v>76</v>
      </c>
      <c r="AY244" s="308" t="s">
        <v>414</v>
      </c>
    </row>
    <row r="245" s="13" customFormat="1">
      <c r="A245" s="13"/>
      <c r="B245" s="277"/>
      <c r="C245" s="278"/>
      <c r="D245" s="230" t="s">
        <v>758</v>
      </c>
      <c r="E245" s="279" t="s">
        <v>1</v>
      </c>
      <c r="F245" s="280" t="s">
        <v>447</v>
      </c>
      <c r="G245" s="278"/>
      <c r="H245" s="281">
        <v>10</v>
      </c>
      <c r="I245" s="282"/>
      <c r="J245" s="278"/>
      <c r="K245" s="278"/>
      <c r="L245" s="283"/>
      <c r="M245" s="284"/>
      <c r="N245" s="285"/>
      <c r="O245" s="285"/>
      <c r="P245" s="285"/>
      <c r="Q245" s="285"/>
      <c r="R245" s="285"/>
      <c r="S245" s="285"/>
      <c r="T245" s="286"/>
      <c r="U245" s="13"/>
      <c r="V245" s="13"/>
      <c r="W245" s="13"/>
      <c r="X245" s="13"/>
      <c r="Y245" s="13"/>
      <c r="Z245" s="13"/>
      <c r="AA245" s="13"/>
      <c r="AB245" s="13"/>
      <c r="AC245" s="13"/>
      <c r="AD245" s="13"/>
      <c r="AE245" s="13"/>
      <c r="AT245" s="287" t="s">
        <v>758</v>
      </c>
      <c r="AU245" s="287" t="s">
        <v>86</v>
      </c>
      <c r="AV245" s="13" t="s">
        <v>86</v>
      </c>
      <c r="AW245" s="13" t="s">
        <v>33</v>
      </c>
      <c r="AX245" s="13" t="s">
        <v>84</v>
      </c>
      <c r="AY245" s="287" t="s">
        <v>414</v>
      </c>
    </row>
    <row r="246" s="2" customFormat="1" ht="21.75" customHeight="1">
      <c r="A246" s="39"/>
      <c r="B246" s="40"/>
      <c r="C246" s="234" t="s">
        <v>483</v>
      </c>
      <c r="D246" s="234" t="s">
        <v>443</v>
      </c>
      <c r="E246" s="235" t="s">
        <v>1825</v>
      </c>
      <c r="F246" s="236" t="s">
        <v>1826</v>
      </c>
      <c r="G246" s="237" t="s">
        <v>632</v>
      </c>
      <c r="H246" s="238">
        <v>10</v>
      </c>
      <c r="I246" s="239"/>
      <c r="J246" s="240">
        <f>ROUND(I246*H246,2)</f>
        <v>0</v>
      </c>
      <c r="K246" s="236" t="s">
        <v>720</v>
      </c>
      <c r="L246" s="45"/>
      <c r="M246" s="241" t="s">
        <v>1</v>
      </c>
      <c r="N246" s="242" t="s">
        <v>41</v>
      </c>
      <c r="O246" s="92"/>
      <c r="P246" s="226">
        <f>O246*H246</f>
        <v>0</v>
      </c>
      <c r="Q246" s="226">
        <v>0.078159999999999993</v>
      </c>
      <c r="R246" s="226">
        <f>Q246*H246</f>
        <v>0.78159999999999996</v>
      </c>
      <c r="S246" s="226">
        <v>0</v>
      </c>
      <c r="T246" s="227">
        <f>S246*H246</f>
        <v>0</v>
      </c>
      <c r="U246" s="39"/>
      <c r="V246" s="39"/>
      <c r="W246" s="39"/>
      <c r="X246" s="39"/>
      <c r="Y246" s="39"/>
      <c r="Z246" s="39"/>
      <c r="AA246" s="39"/>
      <c r="AB246" s="39"/>
      <c r="AC246" s="39"/>
      <c r="AD246" s="39"/>
      <c r="AE246" s="39"/>
      <c r="AR246" s="228" t="s">
        <v>415</v>
      </c>
      <c r="AT246" s="228" t="s">
        <v>443</v>
      </c>
      <c r="AU246" s="228" t="s">
        <v>86</v>
      </c>
      <c r="AY246" s="18" t="s">
        <v>414</v>
      </c>
      <c r="BE246" s="229">
        <f>IF(N246="základní",J246,0)</f>
        <v>0</v>
      </c>
      <c r="BF246" s="229">
        <f>IF(N246="snížená",J246,0)</f>
        <v>0</v>
      </c>
      <c r="BG246" s="229">
        <f>IF(N246="zákl. přenesená",J246,0)</f>
        <v>0</v>
      </c>
      <c r="BH246" s="229">
        <f>IF(N246="sníž. přenesená",J246,0)</f>
        <v>0</v>
      </c>
      <c r="BI246" s="229">
        <f>IF(N246="nulová",J246,0)</f>
        <v>0</v>
      </c>
      <c r="BJ246" s="18" t="s">
        <v>84</v>
      </c>
      <c r="BK246" s="229">
        <f>ROUND(I246*H246,2)</f>
        <v>0</v>
      </c>
      <c r="BL246" s="18" t="s">
        <v>415</v>
      </c>
      <c r="BM246" s="228" t="s">
        <v>1943</v>
      </c>
    </row>
    <row r="247" s="2" customFormat="1">
      <c r="A247" s="39"/>
      <c r="B247" s="40"/>
      <c r="C247" s="41"/>
      <c r="D247" s="230" t="s">
        <v>417</v>
      </c>
      <c r="E247" s="41"/>
      <c r="F247" s="231" t="s">
        <v>1828</v>
      </c>
      <c r="G247" s="41"/>
      <c r="H247" s="41"/>
      <c r="I247" s="156"/>
      <c r="J247" s="41"/>
      <c r="K247" s="41"/>
      <c r="L247" s="45"/>
      <c r="M247" s="232"/>
      <c r="N247" s="233"/>
      <c r="O247" s="92"/>
      <c r="P247" s="92"/>
      <c r="Q247" s="92"/>
      <c r="R247" s="92"/>
      <c r="S247" s="92"/>
      <c r="T247" s="93"/>
      <c r="U247" s="39"/>
      <c r="V247" s="39"/>
      <c r="W247" s="39"/>
      <c r="X247" s="39"/>
      <c r="Y247" s="39"/>
      <c r="Z247" s="39"/>
      <c r="AA247" s="39"/>
      <c r="AB247" s="39"/>
      <c r="AC247" s="39"/>
      <c r="AD247" s="39"/>
      <c r="AE247" s="39"/>
      <c r="AT247" s="18" t="s">
        <v>417</v>
      </c>
      <c r="AU247" s="18" t="s">
        <v>86</v>
      </c>
    </row>
    <row r="248" s="15" customFormat="1">
      <c r="A248" s="15"/>
      <c r="B248" s="299"/>
      <c r="C248" s="300"/>
      <c r="D248" s="230" t="s">
        <v>758</v>
      </c>
      <c r="E248" s="301" t="s">
        <v>1</v>
      </c>
      <c r="F248" s="302" t="s">
        <v>1829</v>
      </c>
      <c r="G248" s="300"/>
      <c r="H248" s="301" t="s">
        <v>1</v>
      </c>
      <c r="I248" s="303"/>
      <c r="J248" s="300"/>
      <c r="K248" s="300"/>
      <c r="L248" s="304"/>
      <c r="M248" s="305"/>
      <c r="N248" s="306"/>
      <c r="O248" s="306"/>
      <c r="P248" s="306"/>
      <c r="Q248" s="306"/>
      <c r="R248" s="306"/>
      <c r="S248" s="306"/>
      <c r="T248" s="307"/>
      <c r="U248" s="15"/>
      <c r="V248" s="15"/>
      <c r="W248" s="15"/>
      <c r="X248" s="15"/>
      <c r="Y248" s="15"/>
      <c r="Z248" s="15"/>
      <c r="AA248" s="15"/>
      <c r="AB248" s="15"/>
      <c r="AC248" s="15"/>
      <c r="AD248" s="15"/>
      <c r="AE248" s="15"/>
      <c r="AT248" s="308" t="s">
        <v>758</v>
      </c>
      <c r="AU248" s="308" t="s">
        <v>86</v>
      </c>
      <c r="AV248" s="15" t="s">
        <v>84</v>
      </c>
      <c r="AW248" s="15" t="s">
        <v>33</v>
      </c>
      <c r="AX248" s="15" t="s">
        <v>76</v>
      </c>
      <c r="AY248" s="308" t="s">
        <v>414</v>
      </c>
    </row>
    <row r="249" s="13" customFormat="1">
      <c r="A249" s="13"/>
      <c r="B249" s="277"/>
      <c r="C249" s="278"/>
      <c r="D249" s="230" t="s">
        <v>758</v>
      </c>
      <c r="E249" s="279" t="s">
        <v>1</v>
      </c>
      <c r="F249" s="280" t="s">
        <v>447</v>
      </c>
      <c r="G249" s="278"/>
      <c r="H249" s="281">
        <v>10</v>
      </c>
      <c r="I249" s="282"/>
      <c r="J249" s="278"/>
      <c r="K249" s="278"/>
      <c r="L249" s="283"/>
      <c r="M249" s="284"/>
      <c r="N249" s="285"/>
      <c r="O249" s="285"/>
      <c r="P249" s="285"/>
      <c r="Q249" s="285"/>
      <c r="R249" s="285"/>
      <c r="S249" s="285"/>
      <c r="T249" s="286"/>
      <c r="U249" s="13"/>
      <c r="V249" s="13"/>
      <c r="W249" s="13"/>
      <c r="X249" s="13"/>
      <c r="Y249" s="13"/>
      <c r="Z249" s="13"/>
      <c r="AA249" s="13"/>
      <c r="AB249" s="13"/>
      <c r="AC249" s="13"/>
      <c r="AD249" s="13"/>
      <c r="AE249" s="13"/>
      <c r="AT249" s="287" t="s">
        <v>758</v>
      </c>
      <c r="AU249" s="287" t="s">
        <v>86</v>
      </c>
      <c r="AV249" s="13" t="s">
        <v>86</v>
      </c>
      <c r="AW249" s="13" t="s">
        <v>33</v>
      </c>
      <c r="AX249" s="13" t="s">
        <v>84</v>
      </c>
      <c r="AY249" s="287" t="s">
        <v>414</v>
      </c>
    </row>
    <row r="250" s="2" customFormat="1" ht="21.75" customHeight="1">
      <c r="A250" s="39"/>
      <c r="B250" s="40"/>
      <c r="C250" s="234" t="s">
        <v>487</v>
      </c>
      <c r="D250" s="234" t="s">
        <v>443</v>
      </c>
      <c r="E250" s="235" t="s">
        <v>1830</v>
      </c>
      <c r="F250" s="236" t="s">
        <v>1831</v>
      </c>
      <c r="G250" s="237" t="s">
        <v>632</v>
      </c>
      <c r="H250" s="238">
        <v>10</v>
      </c>
      <c r="I250" s="239"/>
      <c r="J250" s="240">
        <f>ROUND(I250*H250,2)</f>
        <v>0</v>
      </c>
      <c r="K250" s="236" t="s">
        <v>720</v>
      </c>
      <c r="L250" s="45"/>
      <c r="M250" s="241" t="s">
        <v>1</v>
      </c>
      <c r="N250" s="242" t="s">
        <v>41</v>
      </c>
      <c r="O250" s="92"/>
      <c r="P250" s="226">
        <f>O250*H250</f>
        <v>0</v>
      </c>
      <c r="Q250" s="226">
        <v>0</v>
      </c>
      <c r="R250" s="226">
        <f>Q250*H250</f>
        <v>0</v>
      </c>
      <c r="S250" s="226">
        <v>0</v>
      </c>
      <c r="T250" s="227">
        <f>S250*H250</f>
        <v>0</v>
      </c>
      <c r="U250" s="39"/>
      <c r="V250" s="39"/>
      <c r="W250" s="39"/>
      <c r="X250" s="39"/>
      <c r="Y250" s="39"/>
      <c r="Z250" s="39"/>
      <c r="AA250" s="39"/>
      <c r="AB250" s="39"/>
      <c r="AC250" s="39"/>
      <c r="AD250" s="39"/>
      <c r="AE250" s="39"/>
      <c r="AR250" s="228" t="s">
        <v>415</v>
      </c>
      <c r="AT250" s="228" t="s">
        <v>443</v>
      </c>
      <c r="AU250" s="228" t="s">
        <v>86</v>
      </c>
      <c r="AY250" s="18" t="s">
        <v>414</v>
      </c>
      <c r="BE250" s="229">
        <f>IF(N250="základní",J250,0)</f>
        <v>0</v>
      </c>
      <c r="BF250" s="229">
        <f>IF(N250="snížená",J250,0)</f>
        <v>0</v>
      </c>
      <c r="BG250" s="229">
        <f>IF(N250="zákl. přenesená",J250,0)</f>
        <v>0</v>
      </c>
      <c r="BH250" s="229">
        <f>IF(N250="sníž. přenesená",J250,0)</f>
        <v>0</v>
      </c>
      <c r="BI250" s="229">
        <f>IF(N250="nulová",J250,0)</f>
        <v>0</v>
      </c>
      <c r="BJ250" s="18" t="s">
        <v>84</v>
      </c>
      <c r="BK250" s="229">
        <f>ROUND(I250*H250,2)</f>
        <v>0</v>
      </c>
      <c r="BL250" s="18" t="s">
        <v>415</v>
      </c>
      <c r="BM250" s="228" t="s">
        <v>1944</v>
      </c>
    </row>
    <row r="251" s="2" customFormat="1">
      <c r="A251" s="39"/>
      <c r="B251" s="40"/>
      <c r="C251" s="41"/>
      <c r="D251" s="230" t="s">
        <v>417</v>
      </c>
      <c r="E251" s="41"/>
      <c r="F251" s="231" t="s">
        <v>1833</v>
      </c>
      <c r="G251" s="41"/>
      <c r="H251" s="41"/>
      <c r="I251" s="156"/>
      <c r="J251" s="41"/>
      <c r="K251" s="41"/>
      <c r="L251" s="45"/>
      <c r="M251" s="232"/>
      <c r="N251" s="233"/>
      <c r="O251" s="92"/>
      <c r="P251" s="92"/>
      <c r="Q251" s="92"/>
      <c r="R251" s="92"/>
      <c r="S251" s="92"/>
      <c r="T251" s="93"/>
      <c r="U251" s="39"/>
      <c r="V251" s="39"/>
      <c r="W251" s="39"/>
      <c r="X251" s="39"/>
      <c r="Y251" s="39"/>
      <c r="Z251" s="39"/>
      <c r="AA251" s="39"/>
      <c r="AB251" s="39"/>
      <c r="AC251" s="39"/>
      <c r="AD251" s="39"/>
      <c r="AE251" s="39"/>
      <c r="AT251" s="18" t="s">
        <v>417</v>
      </c>
      <c r="AU251" s="18" t="s">
        <v>86</v>
      </c>
    </row>
    <row r="252" s="15" customFormat="1">
      <c r="A252" s="15"/>
      <c r="B252" s="299"/>
      <c r="C252" s="300"/>
      <c r="D252" s="230" t="s">
        <v>758</v>
      </c>
      <c r="E252" s="301" t="s">
        <v>1</v>
      </c>
      <c r="F252" s="302" t="s">
        <v>1834</v>
      </c>
      <c r="G252" s="300"/>
      <c r="H252" s="301" t="s">
        <v>1</v>
      </c>
      <c r="I252" s="303"/>
      <c r="J252" s="300"/>
      <c r="K252" s="300"/>
      <c r="L252" s="304"/>
      <c r="M252" s="305"/>
      <c r="N252" s="306"/>
      <c r="O252" s="306"/>
      <c r="P252" s="306"/>
      <c r="Q252" s="306"/>
      <c r="R252" s="306"/>
      <c r="S252" s="306"/>
      <c r="T252" s="307"/>
      <c r="U252" s="15"/>
      <c r="V252" s="15"/>
      <c r="W252" s="15"/>
      <c r="X252" s="15"/>
      <c r="Y252" s="15"/>
      <c r="Z252" s="15"/>
      <c r="AA252" s="15"/>
      <c r="AB252" s="15"/>
      <c r="AC252" s="15"/>
      <c r="AD252" s="15"/>
      <c r="AE252" s="15"/>
      <c r="AT252" s="308" t="s">
        <v>758</v>
      </c>
      <c r="AU252" s="308" t="s">
        <v>86</v>
      </c>
      <c r="AV252" s="15" t="s">
        <v>84</v>
      </c>
      <c r="AW252" s="15" t="s">
        <v>33</v>
      </c>
      <c r="AX252" s="15" t="s">
        <v>76</v>
      </c>
      <c r="AY252" s="308" t="s">
        <v>414</v>
      </c>
    </row>
    <row r="253" s="13" customFormat="1">
      <c r="A253" s="13"/>
      <c r="B253" s="277"/>
      <c r="C253" s="278"/>
      <c r="D253" s="230" t="s">
        <v>758</v>
      </c>
      <c r="E253" s="279" t="s">
        <v>1</v>
      </c>
      <c r="F253" s="280" t="s">
        <v>447</v>
      </c>
      <c r="G253" s="278"/>
      <c r="H253" s="281">
        <v>10</v>
      </c>
      <c r="I253" s="282"/>
      <c r="J253" s="278"/>
      <c r="K253" s="278"/>
      <c r="L253" s="283"/>
      <c r="M253" s="284"/>
      <c r="N253" s="285"/>
      <c r="O253" s="285"/>
      <c r="P253" s="285"/>
      <c r="Q253" s="285"/>
      <c r="R253" s="285"/>
      <c r="S253" s="285"/>
      <c r="T253" s="286"/>
      <c r="U253" s="13"/>
      <c r="V253" s="13"/>
      <c r="W253" s="13"/>
      <c r="X253" s="13"/>
      <c r="Y253" s="13"/>
      <c r="Z253" s="13"/>
      <c r="AA253" s="13"/>
      <c r="AB253" s="13"/>
      <c r="AC253" s="13"/>
      <c r="AD253" s="13"/>
      <c r="AE253" s="13"/>
      <c r="AT253" s="287" t="s">
        <v>758</v>
      </c>
      <c r="AU253" s="287" t="s">
        <v>86</v>
      </c>
      <c r="AV253" s="13" t="s">
        <v>86</v>
      </c>
      <c r="AW253" s="13" t="s">
        <v>33</v>
      </c>
      <c r="AX253" s="13" t="s">
        <v>84</v>
      </c>
      <c r="AY253" s="287" t="s">
        <v>414</v>
      </c>
    </row>
    <row r="254" s="2" customFormat="1" ht="21.75" customHeight="1">
      <c r="A254" s="39"/>
      <c r="B254" s="40"/>
      <c r="C254" s="234" t="s">
        <v>7</v>
      </c>
      <c r="D254" s="234" t="s">
        <v>443</v>
      </c>
      <c r="E254" s="235" t="s">
        <v>1945</v>
      </c>
      <c r="F254" s="236" t="s">
        <v>1946</v>
      </c>
      <c r="G254" s="237" t="s">
        <v>531</v>
      </c>
      <c r="H254" s="238">
        <v>4</v>
      </c>
      <c r="I254" s="239"/>
      <c r="J254" s="240">
        <f>ROUND(I254*H254,2)</f>
        <v>0</v>
      </c>
      <c r="K254" s="236" t="s">
        <v>720</v>
      </c>
      <c r="L254" s="45"/>
      <c r="M254" s="241" t="s">
        <v>1</v>
      </c>
      <c r="N254" s="242" t="s">
        <v>41</v>
      </c>
      <c r="O254" s="92"/>
      <c r="P254" s="226">
        <f>O254*H254</f>
        <v>0</v>
      </c>
      <c r="Q254" s="226">
        <v>0.03022</v>
      </c>
      <c r="R254" s="226">
        <f>Q254*H254</f>
        <v>0.12088</v>
      </c>
      <c r="S254" s="226">
        <v>0</v>
      </c>
      <c r="T254" s="227">
        <f>S254*H254</f>
        <v>0</v>
      </c>
      <c r="U254" s="39"/>
      <c r="V254" s="39"/>
      <c r="W254" s="39"/>
      <c r="X254" s="39"/>
      <c r="Y254" s="39"/>
      <c r="Z254" s="39"/>
      <c r="AA254" s="39"/>
      <c r="AB254" s="39"/>
      <c r="AC254" s="39"/>
      <c r="AD254" s="39"/>
      <c r="AE254" s="39"/>
      <c r="AR254" s="228" t="s">
        <v>415</v>
      </c>
      <c r="AT254" s="228" t="s">
        <v>443</v>
      </c>
      <c r="AU254" s="228" t="s">
        <v>86</v>
      </c>
      <c r="AY254" s="18" t="s">
        <v>414</v>
      </c>
      <c r="BE254" s="229">
        <f>IF(N254="základní",J254,0)</f>
        <v>0</v>
      </c>
      <c r="BF254" s="229">
        <f>IF(N254="snížená",J254,0)</f>
        <v>0</v>
      </c>
      <c r="BG254" s="229">
        <f>IF(N254="zákl. přenesená",J254,0)</f>
        <v>0</v>
      </c>
      <c r="BH254" s="229">
        <f>IF(N254="sníž. přenesená",J254,0)</f>
        <v>0</v>
      </c>
      <c r="BI254" s="229">
        <f>IF(N254="nulová",J254,0)</f>
        <v>0</v>
      </c>
      <c r="BJ254" s="18" t="s">
        <v>84</v>
      </c>
      <c r="BK254" s="229">
        <f>ROUND(I254*H254,2)</f>
        <v>0</v>
      </c>
      <c r="BL254" s="18" t="s">
        <v>415</v>
      </c>
      <c r="BM254" s="228" t="s">
        <v>1947</v>
      </c>
    </row>
    <row r="255" s="2" customFormat="1">
      <c r="A255" s="39"/>
      <c r="B255" s="40"/>
      <c r="C255" s="41"/>
      <c r="D255" s="230" t="s">
        <v>417</v>
      </c>
      <c r="E255" s="41"/>
      <c r="F255" s="231" t="s">
        <v>1948</v>
      </c>
      <c r="G255" s="41"/>
      <c r="H255" s="41"/>
      <c r="I255" s="156"/>
      <c r="J255" s="41"/>
      <c r="K255" s="41"/>
      <c r="L255" s="45"/>
      <c r="M255" s="232"/>
      <c r="N255" s="233"/>
      <c r="O255" s="92"/>
      <c r="P255" s="92"/>
      <c r="Q255" s="92"/>
      <c r="R255" s="92"/>
      <c r="S255" s="92"/>
      <c r="T255" s="93"/>
      <c r="U255" s="39"/>
      <c r="V255" s="39"/>
      <c r="W255" s="39"/>
      <c r="X255" s="39"/>
      <c r="Y255" s="39"/>
      <c r="Z255" s="39"/>
      <c r="AA255" s="39"/>
      <c r="AB255" s="39"/>
      <c r="AC255" s="39"/>
      <c r="AD255" s="39"/>
      <c r="AE255" s="39"/>
      <c r="AT255" s="18" t="s">
        <v>417</v>
      </c>
      <c r="AU255" s="18" t="s">
        <v>86</v>
      </c>
    </row>
    <row r="256" s="13" customFormat="1">
      <c r="A256" s="13"/>
      <c r="B256" s="277"/>
      <c r="C256" s="278"/>
      <c r="D256" s="230" t="s">
        <v>758</v>
      </c>
      <c r="E256" s="279" t="s">
        <v>1</v>
      </c>
      <c r="F256" s="280" t="s">
        <v>415</v>
      </c>
      <c r="G256" s="278"/>
      <c r="H256" s="281">
        <v>4</v>
      </c>
      <c r="I256" s="282"/>
      <c r="J256" s="278"/>
      <c r="K256" s="278"/>
      <c r="L256" s="283"/>
      <c r="M256" s="284"/>
      <c r="N256" s="285"/>
      <c r="O256" s="285"/>
      <c r="P256" s="285"/>
      <c r="Q256" s="285"/>
      <c r="R256" s="285"/>
      <c r="S256" s="285"/>
      <c r="T256" s="286"/>
      <c r="U256" s="13"/>
      <c r="V256" s="13"/>
      <c r="W256" s="13"/>
      <c r="X256" s="13"/>
      <c r="Y256" s="13"/>
      <c r="Z256" s="13"/>
      <c r="AA256" s="13"/>
      <c r="AB256" s="13"/>
      <c r="AC256" s="13"/>
      <c r="AD256" s="13"/>
      <c r="AE256" s="13"/>
      <c r="AT256" s="287" t="s">
        <v>758</v>
      </c>
      <c r="AU256" s="287" t="s">
        <v>86</v>
      </c>
      <c r="AV256" s="13" t="s">
        <v>86</v>
      </c>
      <c r="AW256" s="13" t="s">
        <v>33</v>
      </c>
      <c r="AX256" s="13" t="s">
        <v>84</v>
      </c>
      <c r="AY256" s="287" t="s">
        <v>414</v>
      </c>
    </row>
    <row r="257" s="2" customFormat="1" ht="21.75" customHeight="1">
      <c r="A257" s="39"/>
      <c r="B257" s="40"/>
      <c r="C257" s="234" t="s">
        <v>494</v>
      </c>
      <c r="D257" s="234" t="s">
        <v>443</v>
      </c>
      <c r="E257" s="235" t="s">
        <v>1835</v>
      </c>
      <c r="F257" s="236" t="s">
        <v>1836</v>
      </c>
      <c r="G257" s="237" t="s">
        <v>531</v>
      </c>
      <c r="H257" s="238">
        <v>6.2000000000000002</v>
      </c>
      <c r="I257" s="239"/>
      <c r="J257" s="240">
        <f>ROUND(I257*H257,2)</f>
        <v>0</v>
      </c>
      <c r="K257" s="236" t="s">
        <v>720</v>
      </c>
      <c r="L257" s="45"/>
      <c r="M257" s="241" t="s">
        <v>1</v>
      </c>
      <c r="N257" s="242" t="s">
        <v>41</v>
      </c>
      <c r="O257" s="92"/>
      <c r="P257" s="226">
        <f>O257*H257</f>
        <v>0</v>
      </c>
      <c r="Q257" s="226">
        <v>0.00247</v>
      </c>
      <c r="R257" s="226">
        <f>Q257*H257</f>
        <v>0.015314</v>
      </c>
      <c r="S257" s="226">
        <v>0</v>
      </c>
      <c r="T257" s="227">
        <f>S257*H257</f>
        <v>0</v>
      </c>
      <c r="U257" s="39"/>
      <c r="V257" s="39"/>
      <c r="W257" s="39"/>
      <c r="X257" s="39"/>
      <c r="Y257" s="39"/>
      <c r="Z257" s="39"/>
      <c r="AA257" s="39"/>
      <c r="AB257" s="39"/>
      <c r="AC257" s="39"/>
      <c r="AD257" s="39"/>
      <c r="AE257" s="39"/>
      <c r="AR257" s="228" t="s">
        <v>415</v>
      </c>
      <c r="AT257" s="228" t="s">
        <v>443</v>
      </c>
      <c r="AU257" s="228" t="s">
        <v>86</v>
      </c>
      <c r="AY257" s="18" t="s">
        <v>414</v>
      </c>
      <c r="BE257" s="229">
        <f>IF(N257="základní",J257,0)</f>
        <v>0</v>
      </c>
      <c r="BF257" s="229">
        <f>IF(N257="snížená",J257,0)</f>
        <v>0</v>
      </c>
      <c r="BG257" s="229">
        <f>IF(N257="zákl. přenesená",J257,0)</f>
        <v>0</v>
      </c>
      <c r="BH257" s="229">
        <f>IF(N257="sníž. přenesená",J257,0)</f>
        <v>0</v>
      </c>
      <c r="BI257" s="229">
        <f>IF(N257="nulová",J257,0)</f>
        <v>0</v>
      </c>
      <c r="BJ257" s="18" t="s">
        <v>84</v>
      </c>
      <c r="BK257" s="229">
        <f>ROUND(I257*H257,2)</f>
        <v>0</v>
      </c>
      <c r="BL257" s="18" t="s">
        <v>415</v>
      </c>
      <c r="BM257" s="228" t="s">
        <v>1949</v>
      </c>
    </row>
    <row r="258" s="2" customFormat="1">
      <c r="A258" s="39"/>
      <c r="B258" s="40"/>
      <c r="C258" s="41"/>
      <c r="D258" s="230" t="s">
        <v>417</v>
      </c>
      <c r="E258" s="41"/>
      <c r="F258" s="231" t="s">
        <v>1838</v>
      </c>
      <c r="G258" s="41"/>
      <c r="H258" s="41"/>
      <c r="I258" s="156"/>
      <c r="J258" s="41"/>
      <c r="K258" s="41"/>
      <c r="L258" s="45"/>
      <c r="M258" s="232"/>
      <c r="N258" s="233"/>
      <c r="O258" s="92"/>
      <c r="P258" s="92"/>
      <c r="Q258" s="92"/>
      <c r="R258" s="92"/>
      <c r="S258" s="92"/>
      <c r="T258" s="93"/>
      <c r="U258" s="39"/>
      <c r="V258" s="39"/>
      <c r="W258" s="39"/>
      <c r="X258" s="39"/>
      <c r="Y258" s="39"/>
      <c r="Z258" s="39"/>
      <c r="AA258" s="39"/>
      <c r="AB258" s="39"/>
      <c r="AC258" s="39"/>
      <c r="AD258" s="39"/>
      <c r="AE258" s="39"/>
      <c r="AT258" s="18" t="s">
        <v>417</v>
      </c>
      <c r="AU258" s="18" t="s">
        <v>86</v>
      </c>
    </row>
    <row r="259" s="15" customFormat="1">
      <c r="A259" s="15"/>
      <c r="B259" s="299"/>
      <c r="C259" s="300"/>
      <c r="D259" s="230" t="s">
        <v>758</v>
      </c>
      <c r="E259" s="301" t="s">
        <v>1</v>
      </c>
      <c r="F259" s="302" t="s">
        <v>1839</v>
      </c>
      <c r="G259" s="300"/>
      <c r="H259" s="301" t="s">
        <v>1</v>
      </c>
      <c r="I259" s="303"/>
      <c r="J259" s="300"/>
      <c r="K259" s="300"/>
      <c r="L259" s="304"/>
      <c r="M259" s="305"/>
      <c r="N259" s="306"/>
      <c r="O259" s="306"/>
      <c r="P259" s="306"/>
      <c r="Q259" s="306"/>
      <c r="R259" s="306"/>
      <c r="S259" s="306"/>
      <c r="T259" s="307"/>
      <c r="U259" s="15"/>
      <c r="V259" s="15"/>
      <c r="W259" s="15"/>
      <c r="X259" s="15"/>
      <c r="Y259" s="15"/>
      <c r="Z259" s="15"/>
      <c r="AA259" s="15"/>
      <c r="AB259" s="15"/>
      <c r="AC259" s="15"/>
      <c r="AD259" s="15"/>
      <c r="AE259" s="15"/>
      <c r="AT259" s="308" t="s">
        <v>758</v>
      </c>
      <c r="AU259" s="308" t="s">
        <v>86</v>
      </c>
      <c r="AV259" s="15" t="s">
        <v>84</v>
      </c>
      <c r="AW259" s="15" t="s">
        <v>33</v>
      </c>
      <c r="AX259" s="15" t="s">
        <v>76</v>
      </c>
      <c r="AY259" s="308" t="s">
        <v>414</v>
      </c>
    </row>
    <row r="260" s="13" customFormat="1">
      <c r="A260" s="13"/>
      <c r="B260" s="277"/>
      <c r="C260" s="278"/>
      <c r="D260" s="230" t="s">
        <v>758</v>
      </c>
      <c r="E260" s="279" t="s">
        <v>1</v>
      </c>
      <c r="F260" s="280" t="s">
        <v>1950</v>
      </c>
      <c r="G260" s="278"/>
      <c r="H260" s="281">
        <v>6.2000000000000002</v>
      </c>
      <c r="I260" s="282"/>
      <c r="J260" s="278"/>
      <c r="K260" s="278"/>
      <c r="L260" s="283"/>
      <c r="M260" s="284"/>
      <c r="N260" s="285"/>
      <c r="O260" s="285"/>
      <c r="P260" s="285"/>
      <c r="Q260" s="285"/>
      <c r="R260" s="285"/>
      <c r="S260" s="285"/>
      <c r="T260" s="286"/>
      <c r="U260" s="13"/>
      <c r="V260" s="13"/>
      <c r="W260" s="13"/>
      <c r="X260" s="13"/>
      <c r="Y260" s="13"/>
      <c r="Z260" s="13"/>
      <c r="AA260" s="13"/>
      <c r="AB260" s="13"/>
      <c r="AC260" s="13"/>
      <c r="AD260" s="13"/>
      <c r="AE260" s="13"/>
      <c r="AT260" s="287" t="s">
        <v>758</v>
      </c>
      <c r="AU260" s="287" t="s">
        <v>86</v>
      </c>
      <c r="AV260" s="13" t="s">
        <v>86</v>
      </c>
      <c r="AW260" s="13" t="s">
        <v>33</v>
      </c>
      <c r="AX260" s="13" t="s">
        <v>84</v>
      </c>
      <c r="AY260" s="287" t="s">
        <v>414</v>
      </c>
    </row>
    <row r="261" s="2" customFormat="1" ht="21.75" customHeight="1">
      <c r="A261" s="39"/>
      <c r="B261" s="40"/>
      <c r="C261" s="234" t="s">
        <v>498</v>
      </c>
      <c r="D261" s="234" t="s">
        <v>443</v>
      </c>
      <c r="E261" s="235" t="s">
        <v>1951</v>
      </c>
      <c r="F261" s="236" t="s">
        <v>1952</v>
      </c>
      <c r="G261" s="237" t="s">
        <v>531</v>
      </c>
      <c r="H261" s="238">
        <v>49</v>
      </c>
      <c r="I261" s="239"/>
      <c r="J261" s="240">
        <f>ROUND(I261*H261,2)</f>
        <v>0</v>
      </c>
      <c r="K261" s="236" t="s">
        <v>720</v>
      </c>
      <c r="L261" s="45"/>
      <c r="M261" s="241" t="s">
        <v>1</v>
      </c>
      <c r="N261" s="242" t="s">
        <v>41</v>
      </c>
      <c r="O261" s="92"/>
      <c r="P261" s="226">
        <f>O261*H261</f>
        <v>0</v>
      </c>
      <c r="Q261" s="226">
        <v>0.0011000000000000001</v>
      </c>
      <c r="R261" s="226">
        <f>Q261*H261</f>
        <v>0.053900000000000003</v>
      </c>
      <c r="S261" s="226">
        <v>0.001</v>
      </c>
      <c r="T261" s="227">
        <f>S261*H261</f>
        <v>0.049000000000000002</v>
      </c>
      <c r="U261" s="39"/>
      <c r="V261" s="39"/>
      <c r="W261" s="39"/>
      <c r="X261" s="39"/>
      <c r="Y261" s="39"/>
      <c r="Z261" s="39"/>
      <c r="AA261" s="39"/>
      <c r="AB261" s="39"/>
      <c r="AC261" s="39"/>
      <c r="AD261" s="39"/>
      <c r="AE261" s="39"/>
      <c r="AR261" s="228" t="s">
        <v>415</v>
      </c>
      <c r="AT261" s="228" t="s">
        <v>443</v>
      </c>
      <c r="AU261" s="228" t="s">
        <v>86</v>
      </c>
      <c r="AY261" s="18" t="s">
        <v>414</v>
      </c>
      <c r="BE261" s="229">
        <f>IF(N261="základní",J261,0)</f>
        <v>0</v>
      </c>
      <c r="BF261" s="229">
        <f>IF(N261="snížená",J261,0)</f>
        <v>0</v>
      </c>
      <c r="BG261" s="229">
        <f>IF(N261="zákl. přenesená",J261,0)</f>
        <v>0</v>
      </c>
      <c r="BH261" s="229">
        <f>IF(N261="sníž. přenesená",J261,0)</f>
        <v>0</v>
      </c>
      <c r="BI261" s="229">
        <f>IF(N261="nulová",J261,0)</f>
        <v>0</v>
      </c>
      <c r="BJ261" s="18" t="s">
        <v>84</v>
      </c>
      <c r="BK261" s="229">
        <f>ROUND(I261*H261,2)</f>
        <v>0</v>
      </c>
      <c r="BL261" s="18" t="s">
        <v>415</v>
      </c>
      <c r="BM261" s="228" t="s">
        <v>1953</v>
      </c>
    </row>
    <row r="262" s="2" customFormat="1">
      <c r="A262" s="39"/>
      <c r="B262" s="40"/>
      <c r="C262" s="41"/>
      <c r="D262" s="230" t="s">
        <v>417</v>
      </c>
      <c r="E262" s="41"/>
      <c r="F262" s="231" t="s">
        <v>1954</v>
      </c>
      <c r="G262" s="41"/>
      <c r="H262" s="41"/>
      <c r="I262" s="156"/>
      <c r="J262" s="41"/>
      <c r="K262" s="41"/>
      <c r="L262" s="45"/>
      <c r="M262" s="232"/>
      <c r="N262" s="233"/>
      <c r="O262" s="92"/>
      <c r="P262" s="92"/>
      <c r="Q262" s="92"/>
      <c r="R262" s="92"/>
      <c r="S262" s="92"/>
      <c r="T262" s="93"/>
      <c r="U262" s="39"/>
      <c r="V262" s="39"/>
      <c r="W262" s="39"/>
      <c r="X262" s="39"/>
      <c r="Y262" s="39"/>
      <c r="Z262" s="39"/>
      <c r="AA262" s="39"/>
      <c r="AB262" s="39"/>
      <c r="AC262" s="39"/>
      <c r="AD262" s="39"/>
      <c r="AE262" s="39"/>
      <c r="AT262" s="18" t="s">
        <v>417</v>
      </c>
      <c r="AU262" s="18" t="s">
        <v>86</v>
      </c>
    </row>
    <row r="263" s="13" customFormat="1">
      <c r="A263" s="13"/>
      <c r="B263" s="277"/>
      <c r="C263" s="278"/>
      <c r="D263" s="230" t="s">
        <v>758</v>
      </c>
      <c r="E263" s="279" t="s">
        <v>1</v>
      </c>
      <c r="F263" s="280" t="s">
        <v>1955</v>
      </c>
      <c r="G263" s="278"/>
      <c r="H263" s="281">
        <v>49</v>
      </c>
      <c r="I263" s="282"/>
      <c r="J263" s="278"/>
      <c r="K263" s="278"/>
      <c r="L263" s="283"/>
      <c r="M263" s="284"/>
      <c r="N263" s="285"/>
      <c r="O263" s="285"/>
      <c r="P263" s="285"/>
      <c r="Q263" s="285"/>
      <c r="R263" s="285"/>
      <c r="S263" s="285"/>
      <c r="T263" s="286"/>
      <c r="U263" s="13"/>
      <c r="V263" s="13"/>
      <c r="W263" s="13"/>
      <c r="X263" s="13"/>
      <c r="Y263" s="13"/>
      <c r="Z263" s="13"/>
      <c r="AA263" s="13"/>
      <c r="AB263" s="13"/>
      <c r="AC263" s="13"/>
      <c r="AD263" s="13"/>
      <c r="AE263" s="13"/>
      <c r="AT263" s="287" t="s">
        <v>758</v>
      </c>
      <c r="AU263" s="287" t="s">
        <v>86</v>
      </c>
      <c r="AV263" s="13" t="s">
        <v>86</v>
      </c>
      <c r="AW263" s="13" t="s">
        <v>33</v>
      </c>
      <c r="AX263" s="13" t="s">
        <v>84</v>
      </c>
      <c r="AY263" s="287" t="s">
        <v>414</v>
      </c>
    </row>
    <row r="264" s="11" customFormat="1" ht="22.8" customHeight="1">
      <c r="A264" s="11"/>
      <c r="B264" s="254"/>
      <c r="C264" s="255"/>
      <c r="D264" s="256" t="s">
        <v>75</v>
      </c>
      <c r="E264" s="275" t="s">
        <v>892</v>
      </c>
      <c r="F264" s="275" t="s">
        <v>893</v>
      </c>
      <c r="G264" s="255"/>
      <c r="H264" s="255"/>
      <c r="I264" s="258"/>
      <c r="J264" s="276">
        <f>BK264</f>
        <v>0</v>
      </c>
      <c r="K264" s="255"/>
      <c r="L264" s="260"/>
      <c r="M264" s="261"/>
      <c r="N264" s="262"/>
      <c r="O264" s="262"/>
      <c r="P264" s="263">
        <f>SUM(P265:P275)</f>
        <v>0</v>
      </c>
      <c r="Q264" s="262"/>
      <c r="R264" s="263">
        <f>SUM(R265:R275)</f>
        <v>0</v>
      </c>
      <c r="S264" s="262"/>
      <c r="T264" s="264">
        <f>SUM(T265:T275)</f>
        <v>0</v>
      </c>
      <c r="U264" s="11"/>
      <c r="V264" s="11"/>
      <c r="W264" s="11"/>
      <c r="X264" s="11"/>
      <c r="Y264" s="11"/>
      <c r="Z264" s="11"/>
      <c r="AA264" s="11"/>
      <c r="AB264" s="11"/>
      <c r="AC264" s="11"/>
      <c r="AD264" s="11"/>
      <c r="AE264" s="11"/>
      <c r="AR264" s="265" t="s">
        <v>84</v>
      </c>
      <c r="AT264" s="266" t="s">
        <v>75</v>
      </c>
      <c r="AU264" s="266" t="s">
        <v>84</v>
      </c>
      <c r="AY264" s="265" t="s">
        <v>414</v>
      </c>
      <c r="BK264" s="267">
        <f>SUM(BK265:BK275)</f>
        <v>0</v>
      </c>
    </row>
    <row r="265" s="2" customFormat="1" ht="21.75" customHeight="1">
      <c r="A265" s="39"/>
      <c r="B265" s="40"/>
      <c r="C265" s="234" t="s">
        <v>502</v>
      </c>
      <c r="D265" s="234" t="s">
        <v>443</v>
      </c>
      <c r="E265" s="235" t="s">
        <v>1847</v>
      </c>
      <c r="F265" s="236" t="s">
        <v>1848</v>
      </c>
      <c r="G265" s="237" t="s">
        <v>897</v>
      </c>
      <c r="H265" s="238">
        <v>2.9159999999999999</v>
      </c>
      <c r="I265" s="239"/>
      <c r="J265" s="240">
        <f>ROUND(I265*H265,2)</f>
        <v>0</v>
      </c>
      <c r="K265" s="236" t="s">
        <v>720</v>
      </c>
      <c r="L265" s="45"/>
      <c r="M265" s="241" t="s">
        <v>1</v>
      </c>
      <c r="N265" s="242" t="s">
        <v>41</v>
      </c>
      <c r="O265" s="92"/>
      <c r="P265" s="226">
        <f>O265*H265</f>
        <v>0</v>
      </c>
      <c r="Q265" s="226">
        <v>0</v>
      </c>
      <c r="R265" s="226">
        <f>Q265*H265</f>
        <v>0</v>
      </c>
      <c r="S265" s="226">
        <v>0</v>
      </c>
      <c r="T265" s="227">
        <f>S265*H265</f>
        <v>0</v>
      </c>
      <c r="U265" s="39"/>
      <c r="V265" s="39"/>
      <c r="W265" s="39"/>
      <c r="X265" s="39"/>
      <c r="Y265" s="39"/>
      <c r="Z265" s="39"/>
      <c r="AA265" s="39"/>
      <c r="AB265" s="39"/>
      <c r="AC265" s="39"/>
      <c r="AD265" s="39"/>
      <c r="AE265" s="39"/>
      <c r="AR265" s="228" t="s">
        <v>415</v>
      </c>
      <c r="AT265" s="228" t="s">
        <v>443</v>
      </c>
      <c r="AU265" s="228" t="s">
        <v>86</v>
      </c>
      <c r="AY265" s="18" t="s">
        <v>414</v>
      </c>
      <c r="BE265" s="229">
        <f>IF(N265="základní",J265,0)</f>
        <v>0</v>
      </c>
      <c r="BF265" s="229">
        <f>IF(N265="snížená",J265,0)</f>
        <v>0</v>
      </c>
      <c r="BG265" s="229">
        <f>IF(N265="zákl. přenesená",J265,0)</f>
        <v>0</v>
      </c>
      <c r="BH265" s="229">
        <f>IF(N265="sníž. přenesená",J265,0)</f>
        <v>0</v>
      </c>
      <c r="BI265" s="229">
        <f>IF(N265="nulová",J265,0)</f>
        <v>0</v>
      </c>
      <c r="BJ265" s="18" t="s">
        <v>84</v>
      </c>
      <c r="BK265" s="229">
        <f>ROUND(I265*H265,2)</f>
        <v>0</v>
      </c>
      <c r="BL265" s="18" t="s">
        <v>415</v>
      </c>
      <c r="BM265" s="228" t="s">
        <v>1956</v>
      </c>
    </row>
    <row r="266" s="2" customFormat="1">
      <c r="A266" s="39"/>
      <c r="B266" s="40"/>
      <c r="C266" s="41"/>
      <c r="D266" s="230" t="s">
        <v>417</v>
      </c>
      <c r="E266" s="41"/>
      <c r="F266" s="231" t="s">
        <v>1850</v>
      </c>
      <c r="G266" s="41"/>
      <c r="H266" s="41"/>
      <c r="I266" s="156"/>
      <c r="J266" s="41"/>
      <c r="K266" s="41"/>
      <c r="L266" s="45"/>
      <c r="M266" s="232"/>
      <c r="N266" s="233"/>
      <c r="O266" s="92"/>
      <c r="P266" s="92"/>
      <c r="Q266" s="92"/>
      <c r="R266" s="92"/>
      <c r="S266" s="92"/>
      <c r="T266" s="93"/>
      <c r="U266" s="39"/>
      <c r="V266" s="39"/>
      <c r="W266" s="39"/>
      <c r="X266" s="39"/>
      <c r="Y266" s="39"/>
      <c r="Z266" s="39"/>
      <c r="AA266" s="39"/>
      <c r="AB266" s="39"/>
      <c r="AC266" s="39"/>
      <c r="AD266" s="39"/>
      <c r="AE266" s="39"/>
      <c r="AT266" s="18" t="s">
        <v>417</v>
      </c>
      <c r="AU266" s="18" t="s">
        <v>86</v>
      </c>
    </row>
    <row r="267" s="2" customFormat="1" ht="16.5" customHeight="1">
      <c r="A267" s="39"/>
      <c r="B267" s="40"/>
      <c r="C267" s="234" t="s">
        <v>875</v>
      </c>
      <c r="D267" s="234" t="s">
        <v>443</v>
      </c>
      <c r="E267" s="235" t="s">
        <v>1851</v>
      </c>
      <c r="F267" s="236" t="s">
        <v>1852</v>
      </c>
      <c r="G267" s="237" t="s">
        <v>897</v>
      </c>
      <c r="H267" s="238">
        <v>34.991999999999997</v>
      </c>
      <c r="I267" s="239"/>
      <c r="J267" s="240">
        <f>ROUND(I267*H267,2)</f>
        <v>0</v>
      </c>
      <c r="K267" s="236" t="s">
        <v>720</v>
      </c>
      <c r="L267" s="45"/>
      <c r="M267" s="241" t="s">
        <v>1</v>
      </c>
      <c r="N267" s="242" t="s">
        <v>41</v>
      </c>
      <c r="O267" s="92"/>
      <c r="P267" s="226">
        <f>O267*H267</f>
        <v>0</v>
      </c>
      <c r="Q267" s="226">
        <v>0</v>
      </c>
      <c r="R267" s="226">
        <f>Q267*H267</f>
        <v>0</v>
      </c>
      <c r="S267" s="226">
        <v>0</v>
      </c>
      <c r="T267" s="227">
        <f>S267*H267</f>
        <v>0</v>
      </c>
      <c r="U267" s="39"/>
      <c r="V267" s="39"/>
      <c r="W267" s="39"/>
      <c r="X267" s="39"/>
      <c r="Y267" s="39"/>
      <c r="Z267" s="39"/>
      <c r="AA267" s="39"/>
      <c r="AB267" s="39"/>
      <c r="AC267" s="39"/>
      <c r="AD267" s="39"/>
      <c r="AE267" s="39"/>
      <c r="AR267" s="228" t="s">
        <v>415</v>
      </c>
      <c r="AT267" s="228" t="s">
        <v>443</v>
      </c>
      <c r="AU267" s="228" t="s">
        <v>86</v>
      </c>
      <c r="AY267" s="18" t="s">
        <v>414</v>
      </c>
      <c r="BE267" s="229">
        <f>IF(N267="základní",J267,0)</f>
        <v>0</v>
      </c>
      <c r="BF267" s="229">
        <f>IF(N267="snížená",J267,0)</f>
        <v>0</v>
      </c>
      <c r="BG267" s="229">
        <f>IF(N267="zákl. přenesená",J267,0)</f>
        <v>0</v>
      </c>
      <c r="BH267" s="229">
        <f>IF(N267="sníž. přenesená",J267,0)</f>
        <v>0</v>
      </c>
      <c r="BI267" s="229">
        <f>IF(N267="nulová",J267,0)</f>
        <v>0</v>
      </c>
      <c r="BJ267" s="18" t="s">
        <v>84</v>
      </c>
      <c r="BK267" s="229">
        <f>ROUND(I267*H267,2)</f>
        <v>0</v>
      </c>
      <c r="BL267" s="18" t="s">
        <v>415</v>
      </c>
      <c r="BM267" s="228" t="s">
        <v>1957</v>
      </c>
    </row>
    <row r="268" s="2" customFormat="1">
      <c r="A268" s="39"/>
      <c r="B268" s="40"/>
      <c r="C268" s="41"/>
      <c r="D268" s="230" t="s">
        <v>417</v>
      </c>
      <c r="E268" s="41"/>
      <c r="F268" s="231" t="s">
        <v>1854</v>
      </c>
      <c r="G268" s="41"/>
      <c r="H268" s="41"/>
      <c r="I268" s="156"/>
      <c r="J268" s="41"/>
      <c r="K268" s="41"/>
      <c r="L268" s="45"/>
      <c r="M268" s="232"/>
      <c r="N268" s="233"/>
      <c r="O268" s="92"/>
      <c r="P268" s="92"/>
      <c r="Q268" s="92"/>
      <c r="R268" s="92"/>
      <c r="S268" s="92"/>
      <c r="T268" s="93"/>
      <c r="U268" s="39"/>
      <c r="V268" s="39"/>
      <c r="W268" s="39"/>
      <c r="X268" s="39"/>
      <c r="Y268" s="39"/>
      <c r="Z268" s="39"/>
      <c r="AA268" s="39"/>
      <c r="AB268" s="39"/>
      <c r="AC268" s="39"/>
      <c r="AD268" s="39"/>
      <c r="AE268" s="39"/>
      <c r="AT268" s="18" t="s">
        <v>417</v>
      </c>
      <c r="AU268" s="18" t="s">
        <v>86</v>
      </c>
    </row>
    <row r="269" s="15" customFormat="1">
      <c r="A269" s="15"/>
      <c r="B269" s="299"/>
      <c r="C269" s="300"/>
      <c r="D269" s="230" t="s">
        <v>758</v>
      </c>
      <c r="E269" s="301" t="s">
        <v>1</v>
      </c>
      <c r="F269" s="302" t="s">
        <v>1855</v>
      </c>
      <c r="G269" s="300"/>
      <c r="H269" s="301" t="s">
        <v>1</v>
      </c>
      <c r="I269" s="303"/>
      <c r="J269" s="300"/>
      <c r="K269" s="300"/>
      <c r="L269" s="304"/>
      <c r="M269" s="305"/>
      <c r="N269" s="306"/>
      <c r="O269" s="306"/>
      <c r="P269" s="306"/>
      <c r="Q269" s="306"/>
      <c r="R269" s="306"/>
      <c r="S269" s="306"/>
      <c r="T269" s="307"/>
      <c r="U269" s="15"/>
      <c r="V269" s="15"/>
      <c r="W269" s="15"/>
      <c r="X269" s="15"/>
      <c r="Y269" s="15"/>
      <c r="Z269" s="15"/>
      <c r="AA269" s="15"/>
      <c r="AB269" s="15"/>
      <c r="AC269" s="15"/>
      <c r="AD269" s="15"/>
      <c r="AE269" s="15"/>
      <c r="AT269" s="308" t="s">
        <v>758</v>
      </c>
      <c r="AU269" s="308" t="s">
        <v>86</v>
      </c>
      <c r="AV269" s="15" t="s">
        <v>84</v>
      </c>
      <c r="AW269" s="15" t="s">
        <v>33</v>
      </c>
      <c r="AX269" s="15" t="s">
        <v>76</v>
      </c>
      <c r="AY269" s="308" t="s">
        <v>414</v>
      </c>
    </row>
    <row r="270" s="13" customFormat="1">
      <c r="A270" s="13"/>
      <c r="B270" s="277"/>
      <c r="C270" s="278"/>
      <c r="D270" s="230" t="s">
        <v>758</v>
      </c>
      <c r="E270" s="279" t="s">
        <v>1</v>
      </c>
      <c r="F270" s="280" t="s">
        <v>1958</v>
      </c>
      <c r="G270" s="278"/>
      <c r="H270" s="281">
        <v>34.991999999999997</v>
      </c>
      <c r="I270" s="282"/>
      <c r="J270" s="278"/>
      <c r="K270" s="278"/>
      <c r="L270" s="283"/>
      <c r="M270" s="284"/>
      <c r="N270" s="285"/>
      <c r="O270" s="285"/>
      <c r="P270" s="285"/>
      <c r="Q270" s="285"/>
      <c r="R270" s="285"/>
      <c r="S270" s="285"/>
      <c r="T270" s="286"/>
      <c r="U270" s="13"/>
      <c r="V270" s="13"/>
      <c r="W270" s="13"/>
      <c r="X270" s="13"/>
      <c r="Y270" s="13"/>
      <c r="Z270" s="13"/>
      <c r="AA270" s="13"/>
      <c r="AB270" s="13"/>
      <c r="AC270" s="13"/>
      <c r="AD270" s="13"/>
      <c r="AE270" s="13"/>
      <c r="AT270" s="287" t="s">
        <v>758</v>
      </c>
      <c r="AU270" s="287" t="s">
        <v>86</v>
      </c>
      <c r="AV270" s="13" t="s">
        <v>86</v>
      </c>
      <c r="AW270" s="13" t="s">
        <v>33</v>
      </c>
      <c r="AX270" s="13" t="s">
        <v>84</v>
      </c>
      <c r="AY270" s="287" t="s">
        <v>414</v>
      </c>
    </row>
    <row r="271" s="2" customFormat="1" ht="21.75" customHeight="1">
      <c r="A271" s="39"/>
      <c r="B271" s="40"/>
      <c r="C271" s="234" t="s">
        <v>880</v>
      </c>
      <c r="D271" s="234" t="s">
        <v>443</v>
      </c>
      <c r="E271" s="235" t="s">
        <v>1857</v>
      </c>
      <c r="F271" s="236" t="s">
        <v>1858</v>
      </c>
      <c r="G271" s="237" t="s">
        <v>897</v>
      </c>
      <c r="H271" s="238">
        <v>2.9159999999999999</v>
      </c>
      <c r="I271" s="239"/>
      <c r="J271" s="240">
        <f>ROUND(I271*H271,2)</f>
        <v>0</v>
      </c>
      <c r="K271" s="236" t="s">
        <v>720</v>
      </c>
      <c r="L271" s="45"/>
      <c r="M271" s="241" t="s">
        <v>1</v>
      </c>
      <c r="N271" s="242" t="s">
        <v>41</v>
      </c>
      <c r="O271" s="92"/>
      <c r="P271" s="226">
        <f>O271*H271</f>
        <v>0</v>
      </c>
      <c r="Q271" s="226">
        <v>0</v>
      </c>
      <c r="R271" s="226">
        <f>Q271*H271</f>
        <v>0</v>
      </c>
      <c r="S271" s="226">
        <v>0</v>
      </c>
      <c r="T271" s="227">
        <f>S271*H271</f>
        <v>0</v>
      </c>
      <c r="U271" s="39"/>
      <c r="V271" s="39"/>
      <c r="W271" s="39"/>
      <c r="X271" s="39"/>
      <c r="Y271" s="39"/>
      <c r="Z271" s="39"/>
      <c r="AA271" s="39"/>
      <c r="AB271" s="39"/>
      <c r="AC271" s="39"/>
      <c r="AD271" s="39"/>
      <c r="AE271" s="39"/>
      <c r="AR271" s="228" t="s">
        <v>415</v>
      </c>
      <c r="AT271" s="228" t="s">
        <v>443</v>
      </c>
      <c r="AU271" s="228" t="s">
        <v>86</v>
      </c>
      <c r="AY271" s="18" t="s">
        <v>414</v>
      </c>
      <c r="BE271" s="229">
        <f>IF(N271="základní",J271,0)</f>
        <v>0</v>
      </c>
      <c r="BF271" s="229">
        <f>IF(N271="snížená",J271,0)</f>
        <v>0</v>
      </c>
      <c r="BG271" s="229">
        <f>IF(N271="zákl. přenesená",J271,0)</f>
        <v>0</v>
      </c>
      <c r="BH271" s="229">
        <f>IF(N271="sníž. přenesená",J271,0)</f>
        <v>0</v>
      </c>
      <c r="BI271" s="229">
        <f>IF(N271="nulová",J271,0)</f>
        <v>0</v>
      </c>
      <c r="BJ271" s="18" t="s">
        <v>84</v>
      </c>
      <c r="BK271" s="229">
        <f>ROUND(I271*H271,2)</f>
        <v>0</v>
      </c>
      <c r="BL271" s="18" t="s">
        <v>415</v>
      </c>
      <c r="BM271" s="228" t="s">
        <v>1959</v>
      </c>
    </row>
    <row r="272" s="2" customFormat="1">
      <c r="A272" s="39"/>
      <c r="B272" s="40"/>
      <c r="C272" s="41"/>
      <c r="D272" s="230" t="s">
        <v>417</v>
      </c>
      <c r="E272" s="41"/>
      <c r="F272" s="231" t="s">
        <v>1860</v>
      </c>
      <c r="G272" s="41"/>
      <c r="H272" s="41"/>
      <c r="I272" s="156"/>
      <c r="J272" s="41"/>
      <c r="K272" s="41"/>
      <c r="L272" s="45"/>
      <c r="M272" s="232"/>
      <c r="N272" s="233"/>
      <c r="O272" s="92"/>
      <c r="P272" s="92"/>
      <c r="Q272" s="92"/>
      <c r="R272" s="92"/>
      <c r="S272" s="92"/>
      <c r="T272" s="93"/>
      <c r="U272" s="39"/>
      <c r="V272" s="39"/>
      <c r="W272" s="39"/>
      <c r="X272" s="39"/>
      <c r="Y272" s="39"/>
      <c r="Z272" s="39"/>
      <c r="AA272" s="39"/>
      <c r="AB272" s="39"/>
      <c r="AC272" s="39"/>
      <c r="AD272" s="39"/>
      <c r="AE272" s="39"/>
      <c r="AT272" s="18" t="s">
        <v>417</v>
      </c>
      <c r="AU272" s="18" t="s">
        <v>86</v>
      </c>
    </row>
    <row r="273" s="2" customFormat="1" ht="21.75" customHeight="1">
      <c r="A273" s="39"/>
      <c r="B273" s="40"/>
      <c r="C273" s="234" t="s">
        <v>884</v>
      </c>
      <c r="D273" s="234" t="s">
        <v>443</v>
      </c>
      <c r="E273" s="235" t="s">
        <v>1861</v>
      </c>
      <c r="F273" s="236" t="s">
        <v>1862</v>
      </c>
      <c r="G273" s="237" t="s">
        <v>897</v>
      </c>
      <c r="H273" s="238">
        <v>2.9159999999999999</v>
      </c>
      <c r="I273" s="239"/>
      <c r="J273" s="240">
        <f>ROUND(I273*H273,2)</f>
        <v>0</v>
      </c>
      <c r="K273" s="236" t="s">
        <v>720</v>
      </c>
      <c r="L273" s="45"/>
      <c r="M273" s="241" t="s">
        <v>1</v>
      </c>
      <c r="N273" s="242" t="s">
        <v>41</v>
      </c>
      <c r="O273" s="92"/>
      <c r="P273" s="226">
        <f>O273*H273</f>
        <v>0</v>
      </c>
      <c r="Q273" s="226">
        <v>0</v>
      </c>
      <c r="R273" s="226">
        <f>Q273*H273</f>
        <v>0</v>
      </c>
      <c r="S273" s="226">
        <v>0</v>
      </c>
      <c r="T273" s="227">
        <f>S273*H273</f>
        <v>0</v>
      </c>
      <c r="U273" s="39"/>
      <c r="V273" s="39"/>
      <c r="W273" s="39"/>
      <c r="X273" s="39"/>
      <c r="Y273" s="39"/>
      <c r="Z273" s="39"/>
      <c r="AA273" s="39"/>
      <c r="AB273" s="39"/>
      <c r="AC273" s="39"/>
      <c r="AD273" s="39"/>
      <c r="AE273" s="39"/>
      <c r="AR273" s="228" t="s">
        <v>415</v>
      </c>
      <c r="AT273" s="228" t="s">
        <v>443</v>
      </c>
      <c r="AU273" s="228" t="s">
        <v>86</v>
      </c>
      <c r="AY273" s="18" t="s">
        <v>414</v>
      </c>
      <c r="BE273" s="229">
        <f>IF(N273="základní",J273,0)</f>
        <v>0</v>
      </c>
      <c r="BF273" s="229">
        <f>IF(N273="snížená",J273,0)</f>
        <v>0</v>
      </c>
      <c r="BG273" s="229">
        <f>IF(N273="zákl. přenesená",J273,0)</f>
        <v>0</v>
      </c>
      <c r="BH273" s="229">
        <f>IF(N273="sníž. přenesená",J273,0)</f>
        <v>0</v>
      </c>
      <c r="BI273" s="229">
        <f>IF(N273="nulová",J273,0)</f>
        <v>0</v>
      </c>
      <c r="BJ273" s="18" t="s">
        <v>84</v>
      </c>
      <c r="BK273" s="229">
        <f>ROUND(I273*H273,2)</f>
        <v>0</v>
      </c>
      <c r="BL273" s="18" t="s">
        <v>415</v>
      </c>
      <c r="BM273" s="228" t="s">
        <v>1960</v>
      </c>
    </row>
    <row r="274" s="2" customFormat="1">
      <c r="A274" s="39"/>
      <c r="B274" s="40"/>
      <c r="C274" s="41"/>
      <c r="D274" s="230" t="s">
        <v>417</v>
      </c>
      <c r="E274" s="41"/>
      <c r="F274" s="231" t="s">
        <v>1864</v>
      </c>
      <c r="G274" s="41"/>
      <c r="H274" s="41"/>
      <c r="I274" s="156"/>
      <c r="J274" s="41"/>
      <c r="K274" s="41"/>
      <c r="L274" s="45"/>
      <c r="M274" s="232"/>
      <c r="N274" s="233"/>
      <c r="O274" s="92"/>
      <c r="P274" s="92"/>
      <c r="Q274" s="92"/>
      <c r="R274" s="92"/>
      <c r="S274" s="92"/>
      <c r="T274" s="93"/>
      <c r="U274" s="39"/>
      <c r="V274" s="39"/>
      <c r="W274" s="39"/>
      <c r="X274" s="39"/>
      <c r="Y274" s="39"/>
      <c r="Z274" s="39"/>
      <c r="AA274" s="39"/>
      <c r="AB274" s="39"/>
      <c r="AC274" s="39"/>
      <c r="AD274" s="39"/>
      <c r="AE274" s="39"/>
      <c r="AT274" s="18" t="s">
        <v>417</v>
      </c>
      <c r="AU274" s="18" t="s">
        <v>86</v>
      </c>
    </row>
    <row r="275" s="13" customFormat="1">
      <c r="A275" s="13"/>
      <c r="B275" s="277"/>
      <c r="C275" s="278"/>
      <c r="D275" s="230" t="s">
        <v>758</v>
      </c>
      <c r="E275" s="279" t="s">
        <v>1</v>
      </c>
      <c r="F275" s="280" t="s">
        <v>1961</v>
      </c>
      <c r="G275" s="278"/>
      <c r="H275" s="281">
        <v>2.9159999999999999</v>
      </c>
      <c r="I275" s="282"/>
      <c r="J275" s="278"/>
      <c r="K275" s="278"/>
      <c r="L275" s="283"/>
      <c r="M275" s="284"/>
      <c r="N275" s="285"/>
      <c r="O275" s="285"/>
      <c r="P275" s="285"/>
      <c r="Q275" s="285"/>
      <c r="R275" s="285"/>
      <c r="S275" s="285"/>
      <c r="T275" s="286"/>
      <c r="U275" s="13"/>
      <c r="V275" s="13"/>
      <c r="W275" s="13"/>
      <c r="X275" s="13"/>
      <c r="Y275" s="13"/>
      <c r="Z275" s="13"/>
      <c r="AA275" s="13"/>
      <c r="AB275" s="13"/>
      <c r="AC275" s="13"/>
      <c r="AD275" s="13"/>
      <c r="AE275" s="13"/>
      <c r="AT275" s="287" t="s">
        <v>758</v>
      </c>
      <c r="AU275" s="287" t="s">
        <v>86</v>
      </c>
      <c r="AV275" s="13" t="s">
        <v>86</v>
      </c>
      <c r="AW275" s="13" t="s">
        <v>33</v>
      </c>
      <c r="AX275" s="13" t="s">
        <v>84</v>
      </c>
      <c r="AY275" s="287" t="s">
        <v>414</v>
      </c>
    </row>
    <row r="276" s="11" customFormat="1" ht="22.8" customHeight="1">
      <c r="A276" s="11"/>
      <c r="B276" s="254"/>
      <c r="C276" s="255"/>
      <c r="D276" s="256" t="s">
        <v>75</v>
      </c>
      <c r="E276" s="275" t="s">
        <v>912</v>
      </c>
      <c r="F276" s="275" t="s">
        <v>913</v>
      </c>
      <c r="G276" s="255"/>
      <c r="H276" s="255"/>
      <c r="I276" s="258"/>
      <c r="J276" s="276">
        <f>BK276</f>
        <v>0</v>
      </c>
      <c r="K276" s="255"/>
      <c r="L276" s="260"/>
      <c r="M276" s="261"/>
      <c r="N276" s="262"/>
      <c r="O276" s="262"/>
      <c r="P276" s="263">
        <f>SUM(P277:P278)</f>
        <v>0</v>
      </c>
      <c r="Q276" s="262"/>
      <c r="R276" s="263">
        <f>SUM(R277:R278)</f>
        <v>0</v>
      </c>
      <c r="S276" s="262"/>
      <c r="T276" s="264">
        <f>SUM(T277:T278)</f>
        <v>0</v>
      </c>
      <c r="U276" s="11"/>
      <c r="V276" s="11"/>
      <c r="W276" s="11"/>
      <c r="X276" s="11"/>
      <c r="Y276" s="11"/>
      <c r="Z276" s="11"/>
      <c r="AA276" s="11"/>
      <c r="AB276" s="11"/>
      <c r="AC276" s="11"/>
      <c r="AD276" s="11"/>
      <c r="AE276" s="11"/>
      <c r="AR276" s="265" t="s">
        <v>84</v>
      </c>
      <c r="AT276" s="266" t="s">
        <v>75</v>
      </c>
      <c r="AU276" s="266" t="s">
        <v>84</v>
      </c>
      <c r="AY276" s="265" t="s">
        <v>414</v>
      </c>
      <c r="BK276" s="267">
        <f>SUM(BK277:BK278)</f>
        <v>0</v>
      </c>
    </row>
    <row r="277" s="2" customFormat="1" ht="21.75" customHeight="1">
      <c r="A277" s="39"/>
      <c r="B277" s="40"/>
      <c r="C277" s="234" t="s">
        <v>888</v>
      </c>
      <c r="D277" s="234" t="s">
        <v>443</v>
      </c>
      <c r="E277" s="235" t="s">
        <v>1867</v>
      </c>
      <c r="F277" s="236" t="s">
        <v>1868</v>
      </c>
      <c r="G277" s="237" t="s">
        <v>897</v>
      </c>
      <c r="H277" s="238">
        <v>1.226</v>
      </c>
      <c r="I277" s="239"/>
      <c r="J277" s="240">
        <f>ROUND(I277*H277,2)</f>
        <v>0</v>
      </c>
      <c r="K277" s="236" t="s">
        <v>720</v>
      </c>
      <c r="L277" s="45"/>
      <c r="M277" s="241" t="s">
        <v>1</v>
      </c>
      <c r="N277" s="242" t="s">
        <v>41</v>
      </c>
      <c r="O277" s="92"/>
      <c r="P277" s="226">
        <f>O277*H277</f>
        <v>0</v>
      </c>
      <c r="Q277" s="226">
        <v>0</v>
      </c>
      <c r="R277" s="226">
        <f>Q277*H277</f>
        <v>0</v>
      </c>
      <c r="S277" s="226">
        <v>0</v>
      </c>
      <c r="T277" s="227">
        <f>S277*H277</f>
        <v>0</v>
      </c>
      <c r="U277" s="39"/>
      <c r="V277" s="39"/>
      <c r="W277" s="39"/>
      <c r="X277" s="39"/>
      <c r="Y277" s="39"/>
      <c r="Z277" s="39"/>
      <c r="AA277" s="39"/>
      <c r="AB277" s="39"/>
      <c r="AC277" s="39"/>
      <c r="AD277" s="39"/>
      <c r="AE277" s="39"/>
      <c r="AR277" s="228" t="s">
        <v>415</v>
      </c>
      <c r="AT277" s="228" t="s">
        <v>443</v>
      </c>
      <c r="AU277" s="228" t="s">
        <v>86</v>
      </c>
      <c r="AY277" s="18" t="s">
        <v>414</v>
      </c>
      <c r="BE277" s="229">
        <f>IF(N277="základní",J277,0)</f>
        <v>0</v>
      </c>
      <c r="BF277" s="229">
        <f>IF(N277="snížená",J277,0)</f>
        <v>0</v>
      </c>
      <c r="BG277" s="229">
        <f>IF(N277="zákl. přenesená",J277,0)</f>
        <v>0</v>
      </c>
      <c r="BH277" s="229">
        <f>IF(N277="sníž. přenesená",J277,0)</f>
        <v>0</v>
      </c>
      <c r="BI277" s="229">
        <f>IF(N277="nulová",J277,0)</f>
        <v>0</v>
      </c>
      <c r="BJ277" s="18" t="s">
        <v>84</v>
      </c>
      <c r="BK277" s="229">
        <f>ROUND(I277*H277,2)</f>
        <v>0</v>
      </c>
      <c r="BL277" s="18" t="s">
        <v>415</v>
      </c>
      <c r="BM277" s="228" t="s">
        <v>1962</v>
      </c>
    </row>
    <row r="278" s="2" customFormat="1">
      <c r="A278" s="39"/>
      <c r="B278" s="40"/>
      <c r="C278" s="41"/>
      <c r="D278" s="230" t="s">
        <v>417</v>
      </c>
      <c r="E278" s="41"/>
      <c r="F278" s="231" t="s">
        <v>1870</v>
      </c>
      <c r="G278" s="41"/>
      <c r="H278" s="41"/>
      <c r="I278" s="156"/>
      <c r="J278" s="41"/>
      <c r="K278" s="41"/>
      <c r="L278" s="45"/>
      <c r="M278" s="232"/>
      <c r="N278" s="233"/>
      <c r="O278" s="92"/>
      <c r="P278" s="92"/>
      <c r="Q278" s="92"/>
      <c r="R278" s="92"/>
      <c r="S278" s="92"/>
      <c r="T278" s="93"/>
      <c r="U278" s="39"/>
      <c r="V278" s="39"/>
      <c r="W278" s="39"/>
      <c r="X278" s="39"/>
      <c r="Y278" s="39"/>
      <c r="Z278" s="39"/>
      <c r="AA278" s="39"/>
      <c r="AB278" s="39"/>
      <c r="AC278" s="39"/>
      <c r="AD278" s="39"/>
      <c r="AE278" s="39"/>
      <c r="AT278" s="18" t="s">
        <v>417</v>
      </c>
      <c r="AU278" s="18" t="s">
        <v>86</v>
      </c>
    </row>
    <row r="279" s="11" customFormat="1" ht="25.92" customHeight="1">
      <c r="A279" s="11"/>
      <c r="B279" s="254"/>
      <c r="C279" s="255"/>
      <c r="D279" s="256" t="s">
        <v>75</v>
      </c>
      <c r="E279" s="257" t="s">
        <v>918</v>
      </c>
      <c r="F279" s="257" t="s">
        <v>919</v>
      </c>
      <c r="G279" s="255"/>
      <c r="H279" s="255"/>
      <c r="I279" s="258"/>
      <c r="J279" s="259">
        <f>BK279</f>
        <v>0</v>
      </c>
      <c r="K279" s="255"/>
      <c r="L279" s="260"/>
      <c r="M279" s="261"/>
      <c r="N279" s="262"/>
      <c r="O279" s="262"/>
      <c r="P279" s="263">
        <f>P280+P295</f>
        <v>0</v>
      </c>
      <c r="Q279" s="262"/>
      <c r="R279" s="263">
        <f>R280+R295</f>
        <v>0</v>
      </c>
      <c r="S279" s="262"/>
      <c r="T279" s="264">
        <f>T280+T295</f>
        <v>0</v>
      </c>
      <c r="U279" s="11"/>
      <c r="V279" s="11"/>
      <c r="W279" s="11"/>
      <c r="X279" s="11"/>
      <c r="Y279" s="11"/>
      <c r="Z279" s="11"/>
      <c r="AA279" s="11"/>
      <c r="AB279" s="11"/>
      <c r="AC279" s="11"/>
      <c r="AD279" s="11"/>
      <c r="AE279" s="11"/>
      <c r="AR279" s="265" t="s">
        <v>86</v>
      </c>
      <c r="AT279" s="266" t="s">
        <v>75</v>
      </c>
      <c r="AU279" s="266" t="s">
        <v>76</v>
      </c>
      <c r="AY279" s="265" t="s">
        <v>414</v>
      </c>
      <c r="BK279" s="267">
        <f>BK280+BK295</f>
        <v>0</v>
      </c>
    </row>
    <row r="280" s="11" customFormat="1" ht="22.8" customHeight="1">
      <c r="A280" s="11"/>
      <c r="B280" s="254"/>
      <c r="C280" s="255"/>
      <c r="D280" s="256" t="s">
        <v>75</v>
      </c>
      <c r="E280" s="275" t="s">
        <v>1049</v>
      </c>
      <c r="F280" s="275" t="s">
        <v>1050</v>
      </c>
      <c r="G280" s="255"/>
      <c r="H280" s="255"/>
      <c r="I280" s="258"/>
      <c r="J280" s="276">
        <f>BK280</f>
        <v>0</v>
      </c>
      <c r="K280" s="255"/>
      <c r="L280" s="260"/>
      <c r="M280" s="261"/>
      <c r="N280" s="262"/>
      <c r="O280" s="262"/>
      <c r="P280" s="263">
        <f>SUM(P281:P294)</f>
        <v>0</v>
      </c>
      <c r="Q280" s="262"/>
      <c r="R280" s="263">
        <f>SUM(R281:R294)</f>
        <v>0</v>
      </c>
      <c r="S280" s="262"/>
      <c r="T280" s="264">
        <f>SUM(T281:T294)</f>
        <v>0</v>
      </c>
      <c r="U280" s="11"/>
      <c r="V280" s="11"/>
      <c r="W280" s="11"/>
      <c r="X280" s="11"/>
      <c r="Y280" s="11"/>
      <c r="Z280" s="11"/>
      <c r="AA280" s="11"/>
      <c r="AB280" s="11"/>
      <c r="AC280" s="11"/>
      <c r="AD280" s="11"/>
      <c r="AE280" s="11"/>
      <c r="AR280" s="265" t="s">
        <v>86</v>
      </c>
      <c r="AT280" s="266" t="s">
        <v>75</v>
      </c>
      <c r="AU280" s="266" t="s">
        <v>84</v>
      </c>
      <c r="AY280" s="265" t="s">
        <v>414</v>
      </c>
      <c r="BK280" s="267">
        <f>SUM(BK281:BK294)</f>
        <v>0</v>
      </c>
    </row>
    <row r="281" s="2" customFormat="1" ht="21.75" customHeight="1">
      <c r="A281" s="39"/>
      <c r="B281" s="40"/>
      <c r="C281" s="234" t="s">
        <v>894</v>
      </c>
      <c r="D281" s="234" t="s">
        <v>443</v>
      </c>
      <c r="E281" s="235" t="s">
        <v>1871</v>
      </c>
      <c r="F281" s="236" t="s">
        <v>1872</v>
      </c>
      <c r="G281" s="237" t="s">
        <v>632</v>
      </c>
      <c r="H281" s="238">
        <v>322.79000000000002</v>
      </c>
      <c r="I281" s="239"/>
      <c r="J281" s="240">
        <f>ROUND(I281*H281,2)</f>
        <v>0</v>
      </c>
      <c r="K281" s="236" t="s">
        <v>720</v>
      </c>
      <c r="L281" s="45"/>
      <c r="M281" s="241" t="s">
        <v>1</v>
      </c>
      <c r="N281" s="242" t="s">
        <v>41</v>
      </c>
      <c r="O281" s="92"/>
      <c r="P281" s="226">
        <f>O281*H281</f>
        <v>0</v>
      </c>
      <c r="Q281" s="226">
        <v>0.00021000000000000001</v>
      </c>
      <c r="R281" s="226">
        <f>Q281*H281</f>
        <v>0.06778590000000001</v>
      </c>
      <c r="S281" s="226">
        <v>0</v>
      </c>
      <c r="T281" s="227">
        <f>S281*H281</f>
        <v>0</v>
      </c>
      <c r="U281" s="39"/>
      <c r="V281" s="39"/>
      <c r="W281" s="39"/>
      <c r="X281" s="39"/>
      <c r="Y281" s="39"/>
      <c r="Z281" s="39"/>
      <c r="AA281" s="39"/>
      <c r="AB281" s="39"/>
      <c r="AC281" s="39"/>
      <c r="AD281" s="39"/>
      <c r="AE281" s="39"/>
      <c r="AR281" s="228" t="s">
        <v>470</v>
      </c>
      <c r="AT281" s="228" t="s">
        <v>443</v>
      </c>
      <c r="AU281" s="228" t="s">
        <v>86</v>
      </c>
      <c r="AY281" s="18" t="s">
        <v>414</v>
      </c>
      <c r="BE281" s="229">
        <f>IF(N281="základní",J281,0)</f>
        <v>0</v>
      </c>
      <c r="BF281" s="229">
        <f>IF(N281="snížená",J281,0)</f>
        <v>0</v>
      </c>
      <c r="BG281" s="229">
        <f>IF(N281="zákl. přenesená",J281,0)</f>
        <v>0</v>
      </c>
      <c r="BH281" s="229">
        <f>IF(N281="sníž. přenesená",J281,0)</f>
        <v>0</v>
      </c>
      <c r="BI281" s="229">
        <f>IF(N281="nulová",J281,0)</f>
        <v>0</v>
      </c>
      <c r="BJ281" s="18" t="s">
        <v>84</v>
      </c>
      <c r="BK281" s="229">
        <f>ROUND(I281*H281,2)</f>
        <v>0</v>
      </c>
      <c r="BL281" s="18" t="s">
        <v>470</v>
      </c>
      <c r="BM281" s="228" t="s">
        <v>1963</v>
      </c>
    </row>
    <row r="282" s="2" customFormat="1">
      <c r="A282" s="39"/>
      <c r="B282" s="40"/>
      <c r="C282" s="41"/>
      <c r="D282" s="230" t="s">
        <v>417</v>
      </c>
      <c r="E282" s="41"/>
      <c r="F282" s="231" t="s">
        <v>1874</v>
      </c>
      <c r="G282" s="41"/>
      <c r="H282" s="41"/>
      <c r="I282" s="156"/>
      <c r="J282" s="41"/>
      <c r="K282" s="41"/>
      <c r="L282" s="45"/>
      <c r="M282" s="232"/>
      <c r="N282" s="233"/>
      <c r="O282" s="92"/>
      <c r="P282" s="92"/>
      <c r="Q282" s="92"/>
      <c r="R282" s="92"/>
      <c r="S282" s="92"/>
      <c r="T282" s="93"/>
      <c r="U282" s="39"/>
      <c r="V282" s="39"/>
      <c r="W282" s="39"/>
      <c r="X282" s="39"/>
      <c r="Y282" s="39"/>
      <c r="Z282" s="39"/>
      <c r="AA282" s="39"/>
      <c r="AB282" s="39"/>
      <c r="AC282" s="39"/>
      <c r="AD282" s="39"/>
      <c r="AE282" s="39"/>
      <c r="AT282" s="18" t="s">
        <v>417</v>
      </c>
      <c r="AU282" s="18" t="s">
        <v>86</v>
      </c>
    </row>
    <row r="283" s="2" customFormat="1">
      <c r="A283" s="39"/>
      <c r="B283" s="40"/>
      <c r="C283" s="41"/>
      <c r="D283" s="230" t="s">
        <v>722</v>
      </c>
      <c r="E283" s="41"/>
      <c r="F283" s="268" t="s">
        <v>1875</v>
      </c>
      <c r="G283" s="41"/>
      <c r="H283" s="41"/>
      <c r="I283" s="156"/>
      <c r="J283" s="41"/>
      <c r="K283" s="41"/>
      <c r="L283" s="45"/>
      <c r="M283" s="232"/>
      <c r="N283" s="233"/>
      <c r="O283" s="92"/>
      <c r="P283" s="92"/>
      <c r="Q283" s="92"/>
      <c r="R283" s="92"/>
      <c r="S283" s="92"/>
      <c r="T283" s="93"/>
      <c r="U283" s="39"/>
      <c r="V283" s="39"/>
      <c r="W283" s="39"/>
      <c r="X283" s="39"/>
      <c r="Y283" s="39"/>
      <c r="Z283" s="39"/>
      <c r="AA283" s="39"/>
      <c r="AB283" s="39"/>
      <c r="AC283" s="39"/>
      <c r="AD283" s="39"/>
      <c r="AE283" s="39"/>
      <c r="AT283" s="18" t="s">
        <v>722</v>
      </c>
      <c r="AU283" s="18" t="s">
        <v>86</v>
      </c>
    </row>
    <row r="284" s="15" customFormat="1">
      <c r="A284" s="15"/>
      <c r="B284" s="299"/>
      <c r="C284" s="300"/>
      <c r="D284" s="230" t="s">
        <v>758</v>
      </c>
      <c r="E284" s="301" t="s">
        <v>1</v>
      </c>
      <c r="F284" s="302" t="s">
        <v>1813</v>
      </c>
      <c r="G284" s="300"/>
      <c r="H284" s="301" t="s">
        <v>1</v>
      </c>
      <c r="I284" s="303"/>
      <c r="J284" s="300"/>
      <c r="K284" s="300"/>
      <c r="L284" s="304"/>
      <c r="M284" s="305"/>
      <c r="N284" s="306"/>
      <c r="O284" s="306"/>
      <c r="P284" s="306"/>
      <c r="Q284" s="306"/>
      <c r="R284" s="306"/>
      <c r="S284" s="306"/>
      <c r="T284" s="307"/>
      <c r="U284" s="15"/>
      <c r="V284" s="15"/>
      <c r="W284" s="15"/>
      <c r="X284" s="15"/>
      <c r="Y284" s="15"/>
      <c r="Z284" s="15"/>
      <c r="AA284" s="15"/>
      <c r="AB284" s="15"/>
      <c r="AC284" s="15"/>
      <c r="AD284" s="15"/>
      <c r="AE284" s="15"/>
      <c r="AT284" s="308" t="s">
        <v>758</v>
      </c>
      <c r="AU284" s="308" t="s">
        <v>86</v>
      </c>
      <c r="AV284" s="15" t="s">
        <v>84</v>
      </c>
      <c r="AW284" s="15" t="s">
        <v>33</v>
      </c>
      <c r="AX284" s="15" t="s">
        <v>76</v>
      </c>
      <c r="AY284" s="308" t="s">
        <v>414</v>
      </c>
    </row>
    <row r="285" s="15" customFormat="1">
      <c r="A285" s="15"/>
      <c r="B285" s="299"/>
      <c r="C285" s="300"/>
      <c r="D285" s="230" t="s">
        <v>758</v>
      </c>
      <c r="E285" s="301" t="s">
        <v>1</v>
      </c>
      <c r="F285" s="302" t="s">
        <v>1814</v>
      </c>
      <c r="G285" s="300"/>
      <c r="H285" s="301" t="s">
        <v>1</v>
      </c>
      <c r="I285" s="303"/>
      <c r="J285" s="300"/>
      <c r="K285" s="300"/>
      <c r="L285" s="304"/>
      <c r="M285" s="305"/>
      <c r="N285" s="306"/>
      <c r="O285" s="306"/>
      <c r="P285" s="306"/>
      <c r="Q285" s="306"/>
      <c r="R285" s="306"/>
      <c r="S285" s="306"/>
      <c r="T285" s="307"/>
      <c r="U285" s="15"/>
      <c r="V285" s="15"/>
      <c r="W285" s="15"/>
      <c r="X285" s="15"/>
      <c r="Y285" s="15"/>
      <c r="Z285" s="15"/>
      <c r="AA285" s="15"/>
      <c r="AB285" s="15"/>
      <c r="AC285" s="15"/>
      <c r="AD285" s="15"/>
      <c r="AE285" s="15"/>
      <c r="AT285" s="308" t="s">
        <v>758</v>
      </c>
      <c r="AU285" s="308" t="s">
        <v>86</v>
      </c>
      <c r="AV285" s="15" t="s">
        <v>84</v>
      </c>
      <c r="AW285" s="15" t="s">
        <v>33</v>
      </c>
      <c r="AX285" s="15" t="s">
        <v>76</v>
      </c>
      <c r="AY285" s="308" t="s">
        <v>414</v>
      </c>
    </row>
    <row r="286" s="13" customFormat="1">
      <c r="A286" s="13"/>
      <c r="B286" s="277"/>
      <c r="C286" s="278"/>
      <c r="D286" s="230" t="s">
        <v>758</v>
      </c>
      <c r="E286" s="279" t="s">
        <v>1</v>
      </c>
      <c r="F286" s="280" t="s">
        <v>1939</v>
      </c>
      <c r="G286" s="278"/>
      <c r="H286" s="281">
        <v>72</v>
      </c>
      <c r="I286" s="282"/>
      <c r="J286" s="278"/>
      <c r="K286" s="278"/>
      <c r="L286" s="283"/>
      <c r="M286" s="284"/>
      <c r="N286" s="285"/>
      <c r="O286" s="285"/>
      <c r="P286" s="285"/>
      <c r="Q286" s="285"/>
      <c r="R286" s="285"/>
      <c r="S286" s="285"/>
      <c r="T286" s="286"/>
      <c r="U286" s="13"/>
      <c r="V286" s="13"/>
      <c r="W286" s="13"/>
      <c r="X286" s="13"/>
      <c r="Y286" s="13"/>
      <c r="Z286" s="13"/>
      <c r="AA286" s="13"/>
      <c r="AB286" s="13"/>
      <c r="AC286" s="13"/>
      <c r="AD286" s="13"/>
      <c r="AE286" s="13"/>
      <c r="AT286" s="287" t="s">
        <v>758</v>
      </c>
      <c r="AU286" s="287" t="s">
        <v>86</v>
      </c>
      <c r="AV286" s="13" t="s">
        <v>86</v>
      </c>
      <c r="AW286" s="13" t="s">
        <v>33</v>
      </c>
      <c r="AX286" s="13" t="s">
        <v>76</v>
      </c>
      <c r="AY286" s="287" t="s">
        <v>414</v>
      </c>
    </row>
    <row r="287" s="15" customFormat="1">
      <c r="A287" s="15"/>
      <c r="B287" s="299"/>
      <c r="C287" s="300"/>
      <c r="D287" s="230" t="s">
        <v>758</v>
      </c>
      <c r="E287" s="301" t="s">
        <v>1</v>
      </c>
      <c r="F287" s="302" t="s">
        <v>1816</v>
      </c>
      <c r="G287" s="300"/>
      <c r="H287" s="301" t="s">
        <v>1</v>
      </c>
      <c r="I287" s="303"/>
      <c r="J287" s="300"/>
      <c r="K287" s="300"/>
      <c r="L287" s="304"/>
      <c r="M287" s="305"/>
      <c r="N287" s="306"/>
      <c r="O287" s="306"/>
      <c r="P287" s="306"/>
      <c r="Q287" s="306"/>
      <c r="R287" s="306"/>
      <c r="S287" s="306"/>
      <c r="T287" s="307"/>
      <c r="U287" s="15"/>
      <c r="V287" s="15"/>
      <c r="W287" s="15"/>
      <c r="X287" s="15"/>
      <c r="Y287" s="15"/>
      <c r="Z287" s="15"/>
      <c r="AA287" s="15"/>
      <c r="AB287" s="15"/>
      <c r="AC287" s="15"/>
      <c r="AD287" s="15"/>
      <c r="AE287" s="15"/>
      <c r="AT287" s="308" t="s">
        <v>758</v>
      </c>
      <c r="AU287" s="308" t="s">
        <v>86</v>
      </c>
      <c r="AV287" s="15" t="s">
        <v>84</v>
      </c>
      <c r="AW287" s="15" t="s">
        <v>33</v>
      </c>
      <c r="AX287" s="15" t="s">
        <v>76</v>
      </c>
      <c r="AY287" s="308" t="s">
        <v>414</v>
      </c>
    </row>
    <row r="288" s="13" customFormat="1">
      <c r="A288" s="13"/>
      <c r="B288" s="277"/>
      <c r="C288" s="278"/>
      <c r="D288" s="230" t="s">
        <v>758</v>
      </c>
      <c r="E288" s="279" t="s">
        <v>1</v>
      </c>
      <c r="F288" s="280" t="s">
        <v>1940</v>
      </c>
      <c r="G288" s="278"/>
      <c r="H288" s="281">
        <v>35.880000000000003</v>
      </c>
      <c r="I288" s="282"/>
      <c r="J288" s="278"/>
      <c r="K288" s="278"/>
      <c r="L288" s="283"/>
      <c r="M288" s="284"/>
      <c r="N288" s="285"/>
      <c r="O288" s="285"/>
      <c r="P288" s="285"/>
      <c r="Q288" s="285"/>
      <c r="R288" s="285"/>
      <c r="S288" s="285"/>
      <c r="T288" s="286"/>
      <c r="U288" s="13"/>
      <c r="V288" s="13"/>
      <c r="W288" s="13"/>
      <c r="X288" s="13"/>
      <c r="Y288" s="13"/>
      <c r="Z288" s="13"/>
      <c r="AA288" s="13"/>
      <c r="AB288" s="13"/>
      <c r="AC288" s="13"/>
      <c r="AD288" s="13"/>
      <c r="AE288" s="13"/>
      <c r="AT288" s="287" t="s">
        <v>758</v>
      </c>
      <c r="AU288" s="287" t="s">
        <v>86</v>
      </c>
      <c r="AV288" s="13" t="s">
        <v>86</v>
      </c>
      <c r="AW288" s="13" t="s">
        <v>33</v>
      </c>
      <c r="AX288" s="13" t="s">
        <v>76</v>
      </c>
      <c r="AY288" s="287" t="s">
        <v>414</v>
      </c>
    </row>
    <row r="289" s="15" customFormat="1">
      <c r="A289" s="15"/>
      <c r="B289" s="299"/>
      <c r="C289" s="300"/>
      <c r="D289" s="230" t="s">
        <v>758</v>
      </c>
      <c r="E289" s="301" t="s">
        <v>1</v>
      </c>
      <c r="F289" s="302" t="s">
        <v>1818</v>
      </c>
      <c r="G289" s="300"/>
      <c r="H289" s="301" t="s">
        <v>1</v>
      </c>
      <c r="I289" s="303"/>
      <c r="J289" s="300"/>
      <c r="K289" s="300"/>
      <c r="L289" s="304"/>
      <c r="M289" s="305"/>
      <c r="N289" s="306"/>
      <c r="O289" s="306"/>
      <c r="P289" s="306"/>
      <c r="Q289" s="306"/>
      <c r="R289" s="306"/>
      <c r="S289" s="306"/>
      <c r="T289" s="307"/>
      <c r="U289" s="15"/>
      <c r="V289" s="15"/>
      <c r="W289" s="15"/>
      <c r="X289" s="15"/>
      <c r="Y289" s="15"/>
      <c r="Z289" s="15"/>
      <c r="AA289" s="15"/>
      <c r="AB289" s="15"/>
      <c r="AC289" s="15"/>
      <c r="AD289" s="15"/>
      <c r="AE289" s="15"/>
      <c r="AT289" s="308" t="s">
        <v>758</v>
      </c>
      <c r="AU289" s="308" t="s">
        <v>86</v>
      </c>
      <c r="AV289" s="15" t="s">
        <v>84</v>
      </c>
      <c r="AW289" s="15" t="s">
        <v>33</v>
      </c>
      <c r="AX289" s="15" t="s">
        <v>76</v>
      </c>
      <c r="AY289" s="308" t="s">
        <v>414</v>
      </c>
    </row>
    <row r="290" s="13" customFormat="1">
      <c r="A290" s="13"/>
      <c r="B290" s="277"/>
      <c r="C290" s="278"/>
      <c r="D290" s="230" t="s">
        <v>758</v>
      </c>
      <c r="E290" s="279" t="s">
        <v>1</v>
      </c>
      <c r="F290" s="280" t="s">
        <v>1941</v>
      </c>
      <c r="G290" s="278"/>
      <c r="H290" s="281">
        <v>53.515000000000001</v>
      </c>
      <c r="I290" s="282"/>
      <c r="J290" s="278"/>
      <c r="K290" s="278"/>
      <c r="L290" s="283"/>
      <c r="M290" s="284"/>
      <c r="N290" s="285"/>
      <c r="O290" s="285"/>
      <c r="P290" s="285"/>
      <c r="Q290" s="285"/>
      <c r="R290" s="285"/>
      <c r="S290" s="285"/>
      <c r="T290" s="286"/>
      <c r="U290" s="13"/>
      <c r="V290" s="13"/>
      <c r="W290" s="13"/>
      <c r="X290" s="13"/>
      <c r="Y290" s="13"/>
      <c r="Z290" s="13"/>
      <c r="AA290" s="13"/>
      <c r="AB290" s="13"/>
      <c r="AC290" s="13"/>
      <c r="AD290" s="13"/>
      <c r="AE290" s="13"/>
      <c r="AT290" s="287" t="s">
        <v>758</v>
      </c>
      <c r="AU290" s="287" t="s">
        <v>86</v>
      </c>
      <c r="AV290" s="13" t="s">
        <v>86</v>
      </c>
      <c r="AW290" s="13" t="s">
        <v>33</v>
      </c>
      <c r="AX290" s="13" t="s">
        <v>76</v>
      </c>
      <c r="AY290" s="287" t="s">
        <v>414</v>
      </c>
    </row>
    <row r="291" s="16" customFormat="1">
      <c r="A291" s="16"/>
      <c r="B291" s="317"/>
      <c r="C291" s="318"/>
      <c r="D291" s="230" t="s">
        <v>758</v>
      </c>
      <c r="E291" s="319" t="s">
        <v>1</v>
      </c>
      <c r="F291" s="320" t="s">
        <v>1745</v>
      </c>
      <c r="G291" s="318"/>
      <c r="H291" s="321">
        <v>161.39499999999998</v>
      </c>
      <c r="I291" s="322"/>
      <c r="J291" s="318"/>
      <c r="K291" s="318"/>
      <c r="L291" s="323"/>
      <c r="M291" s="324"/>
      <c r="N291" s="325"/>
      <c r="O291" s="325"/>
      <c r="P291" s="325"/>
      <c r="Q291" s="325"/>
      <c r="R291" s="325"/>
      <c r="S291" s="325"/>
      <c r="T291" s="326"/>
      <c r="U291" s="16"/>
      <c r="V291" s="16"/>
      <c r="W291" s="16"/>
      <c r="X291" s="16"/>
      <c r="Y291" s="16"/>
      <c r="Z291" s="16"/>
      <c r="AA291" s="16"/>
      <c r="AB291" s="16"/>
      <c r="AC291" s="16"/>
      <c r="AD291" s="16"/>
      <c r="AE291" s="16"/>
      <c r="AT291" s="327" t="s">
        <v>758</v>
      </c>
      <c r="AU291" s="327" t="s">
        <v>86</v>
      </c>
      <c r="AV291" s="16" t="s">
        <v>114</v>
      </c>
      <c r="AW291" s="16" t="s">
        <v>33</v>
      </c>
      <c r="AX291" s="16" t="s">
        <v>76</v>
      </c>
      <c r="AY291" s="327" t="s">
        <v>414</v>
      </c>
    </row>
    <row r="292" s="15" customFormat="1">
      <c r="A292" s="15"/>
      <c r="B292" s="299"/>
      <c r="C292" s="300"/>
      <c r="D292" s="230" t="s">
        <v>758</v>
      </c>
      <c r="E292" s="301" t="s">
        <v>1</v>
      </c>
      <c r="F292" s="302" t="s">
        <v>1876</v>
      </c>
      <c r="G292" s="300"/>
      <c r="H292" s="301" t="s">
        <v>1</v>
      </c>
      <c r="I292" s="303"/>
      <c r="J292" s="300"/>
      <c r="K292" s="300"/>
      <c r="L292" s="304"/>
      <c r="M292" s="305"/>
      <c r="N292" s="306"/>
      <c r="O292" s="306"/>
      <c r="P292" s="306"/>
      <c r="Q292" s="306"/>
      <c r="R292" s="306"/>
      <c r="S292" s="306"/>
      <c r="T292" s="307"/>
      <c r="U292" s="15"/>
      <c r="V292" s="15"/>
      <c r="W292" s="15"/>
      <c r="X292" s="15"/>
      <c r="Y292" s="15"/>
      <c r="Z292" s="15"/>
      <c r="AA292" s="15"/>
      <c r="AB292" s="15"/>
      <c r="AC292" s="15"/>
      <c r="AD292" s="15"/>
      <c r="AE292" s="15"/>
      <c r="AT292" s="308" t="s">
        <v>758</v>
      </c>
      <c r="AU292" s="308" t="s">
        <v>86</v>
      </c>
      <c r="AV292" s="15" t="s">
        <v>84</v>
      </c>
      <c r="AW292" s="15" t="s">
        <v>33</v>
      </c>
      <c r="AX292" s="15" t="s">
        <v>76</v>
      </c>
      <c r="AY292" s="308" t="s">
        <v>414</v>
      </c>
    </row>
    <row r="293" s="13" customFormat="1">
      <c r="A293" s="13"/>
      <c r="B293" s="277"/>
      <c r="C293" s="278"/>
      <c r="D293" s="230" t="s">
        <v>758</v>
      </c>
      <c r="E293" s="279" t="s">
        <v>1</v>
      </c>
      <c r="F293" s="280" t="s">
        <v>1964</v>
      </c>
      <c r="G293" s="278"/>
      <c r="H293" s="281">
        <v>161.39500000000001</v>
      </c>
      <c r="I293" s="282"/>
      <c r="J293" s="278"/>
      <c r="K293" s="278"/>
      <c r="L293" s="283"/>
      <c r="M293" s="284"/>
      <c r="N293" s="285"/>
      <c r="O293" s="285"/>
      <c r="P293" s="285"/>
      <c r="Q293" s="285"/>
      <c r="R293" s="285"/>
      <c r="S293" s="285"/>
      <c r="T293" s="286"/>
      <c r="U293" s="13"/>
      <c r="V293" s="13"/>
      <c r="W293" s="13"/>
      <c r="X293" s="13"/>
      <c r="Y293" s="13"/>
      <c r="Z293" s="13"/>
      <c r="AA293" s="13"/>
      <c r="AB293" s="13"/>
      <c r="AC293" s="13"/>
      <c r="AD293" s="13"/>
      <c r="AE293" s="13"/>
      <c r="AT293" s="287" t="s">
        <v>758</v>
      </c>
      <c r="AU293" s="287" t="s">
        <v>86</v>
      </c>
      <c r="AV293" s="13" t="s">
        <v>86</v>
      </c>
      <c r="AW293" s="13" t="s">
        <v>33</v>
      </c>
      <c r="AX293" s="13" t="s">
        <v>76</v>
      </c>
      <c r="AY293" s="287" t="s">
        <v>414</v>
      </c>
    </row>
    <row r="294" s="14" customFormat="1">
      <c r="A294" s="14"/>
      <c r="B294" s="288"/>
      <c r="C294" s="289"/>
      <c r="D294" s="230" t="s">
        <v>758</v>
      </c>
      <c r="E294" s="290" t="s">
        <v>1</v>
      </c>
      <c r="F294" s="291" t="s">
        <v>760</v>
      </c>
      <c r="G294" s="289"/>
      <c r="H294" s="292">
        <v>322.78999999999996</v>
      </c>
      <c r="I294" s="293"/>
      <c r="J294" s="289"/>
      <c r="K294" s="289"/>
      <c r="L294" s="294"/>
      <c r="M294" s="295"/>
      <c r="N294" s="296"/>
      <c r="O294" s="296"/>
      <c r="P294" s="296"/>
      <c r="Q294" s="296"/>
      <c r="R294" s="296"/>
      <c r="S294" s="296"/>
      <c r="T294" s="297"/>
      <c r="U294" s="14"/>
      <c r="V294" s="14"/>
      <c r="W294" s="14"/>
      <c r="X294" s="14"/>
      <c r="Y294" s="14"/>
      <c r="Z294" s="14"/>
      <c r="AA294" s="14"/>
      <c r="AB294" s="14"/>
      <c r="AC294" s="14"/>
      <c r="AD294" s="14"/>
      <c r="AE294" s="14"/>
      <c r="AT294" s="298" t="s">
        <v>758</v>
      </c>
      <c r="AU294" s="298" t="s">
        <v>86</v>
      </c>
      <c r="AV294" s="14" t="s">
        <v>415</v>
      </c>
      <c r="AW294" s="14" t="s">
        <v>33</v>
      </c>
      <c r="AX294" s="14" t="s">
        <v>84</v>
      </c>
      <c r="AY294" s="298" t="s">
        <v>414</v>
      </c>
    </row>
    <row r="295" s="11" customFormat="1" ht="22.8" customHeight="1">
      <c r="A295" s="11"/>
      <c r="B295" s="254"/>
      <c r="C295" s="255"/>
      <c r="D295" s="256" t="s">
        <v>75</v>
      </c>
      <c r="E295" s="275" t="s">
        <v>1878</v>
      </c>
      <c r="F295" s="275" t="s">
        <v>1879</v>
      </c>
      <c r="G295" s="255"/>
      <c r="H295" s="255"/>
      <c r="I295" s="258"/>
      <c r="J295" s="276">
        <f>BK295</f>
        <v>0</v>
      </c>
      <c r="K295" s="255"/>
      <c r="L295" s="260"/>
      <c r="M295" s="261"/>
      <c r="N295" s="262"/>
      <c r="O295" s="262"/>
      <c r="P295" s="263">
        <f>SUM(P296:P311)</f>
        <v>0</v>
      </c>
      <c r="Q295" s="262"/>
      <c r="R295" s="263">
        <f>SUM(R296:R311)</f>
        <v>0</v>
      </c>
      <c r="S295" s="262"/>
      <c r="T295" s="264">
        <f>SUM(T296:T311)</f>
        <v>0</v>
      </c>
      <c r="U295" s="11"/>
      <c r="V295" s="11"/>
      <c r="W295" s="11"/>
      <c r="X295" s="11"/>
      <c r="Y295" s="11"/>
      <c r="Z295" s="11"/>
      <c r="AA295" s="11"/>
      <c r="AB295" s="11"/>
      <c r="AC295" s="11"/>
      <c r="AD295" s="11"/>
      <c r="AE295" s="11"/>
      <c r="AR295" s="265" t="s">
        <v>86</v>
      </c>
      <c r="AT295" s="266" t="s">
        <v>75</v>
      </c>
      <c r="AU295" s="266" t="s">
        <v>84</v>
      </c>
      <c r="AY295" s="265" t="s">
        <v>414</v>
      </c>
      <c r="BK295" s="267">
        <f>SUM(BK296:BK311)</f>
        <v>0</v>
      </c>
    </row>
    <row r="296" s="2" customFormat="1" ht="21.75" customHeight="1">
      <c r="A296" s="39"/>
      <c r="B296" s="40"/>
      <c r="C296" s="234" t="s">
        <v>899</v>
      </c>
      <c r="D296" s="234" t="s">
        <v>443</v>
      </c>
      <c r="E296" s="235" t="s">
        <v>1880</v>
      </c>
      <c r="F296" s="236" t="s">
        <v>1881</v>
      </c>
      <c r="G296" s="237" t="s">
        <v>632</v>
      </c>
      <c r="H296" s="238">
        <v>39.655999999999999</v>
      </c>
      <c r="I296" s="239"/>
      <c r="J296" s="240">
        <f>ROUND(I296*H296,2)</f>
        <v>0</v>
      </c>
      <c r="K296" s="236" t="s">
        <v>720</v>
      </c>
      <c r="L296" s="45"/>
      <c r="M296" s="241" t="s">
        <v>1</v>
      </c>
      <c r="N296" s="242" t="s">
        <v>41</v>
      </c>
      <c r="O296" s="92"/>
      <c r="P296" s="226">
        <f>O296*H296</f>
        <v>0</v>
      </c>
      <c r="Q296" s="226">
        <v>0</v>
      </c>
      <c r="R296" s="226">
        <f>Q296*H296</f>
        <v>0</v>
      </c>
      <c r="S296" s="226">
        <v>0</v>
      </c>
      <c r="T296" s="227">
        <f>S296*H296</f>
        <v>0</v>
      </c>
      <c r="U296" s="39"/>
      <c r="V296" s="39"/>
      <c r="W296" s="39"/>
      <c r="X296" s="39"/>
      <c r="Y296" s="39"/>
      <c r="Z296" s="39"/>
      <c r="AA296" s="39"/>
      <c r="AB296" s="39"/>
      <c r="AC296" s="39"/>
      <c r="AD296" s="39"/>
      <c r="AE296" s="39"/>
      <c r="AR296" s="228" t="s">
        <v>470</v>
      </c>
      <c r="AT296" s="228" t="s">
        <v>443</v>
      </c>
      <c r="AU296" s="228" t="s">
        <v>86</v>
      </c>
      <c r="AY296" s="18" t="s">
        <v>414</v>
      </c>
      <c r="BE296" s="229">
        <f>IF(N296="základní",J296,0)</f>
        <v>0</v>
      </c>
      <c r="BF296" s="229">
        <f>IF(N296="snížená",J296,0)</f>
        <v>0</v>
      </c>
      <c r="BG296" s="229">
        <f>IF(N296="zákl. přenesená",J296,0)</f>
        <v>0</v>
      </c>
      <c r="BH296" s="229">
        <f>IF(N296="sníž. přenesená",J296,0)</f>
        <v>0</v>
      </c>
      <c r="BI296" s="229">
        <f>IF(N296="nulová",J296,0)</f>
        <v>0</v>
      </c>
      <c r="BJ296" s="18" t="s">
        <v>84</v>
      </c>
      <c r="BK296" s="229">
        <f>ROUND(I296*H296,2)</f>
        <v>0</v>
      </c>
      <c r="BL296" s="18" t="s">
        <v>470</v>
      </c>
      <c r="BM296" s="228" t="s">
        <v>1965</v>
      </c>
    </row>
    <row r="297" s="2" customFormat="1">
      <c r="A297" s="39"/>
      <c r="B297" s="40"/>
      <c r="C297" s="41"/>
      <c r="D297" s="230" t="s">
        <v>417</v>
      </c>
      <c r="E297" s="41"/>
      <c r="F297" s="231" t="s">
        <v>1883</v>
      </c>
      <c r="G297" s="41"/>
      <c r="H297" s="41"/>
      <c r="I297" s="156"/>
      <c r="J297" s="41"/>
      <c r="K297" s="41"/>
      <c r="L297" s="45"/>
      <c r="M297" s="232"/>
      <c r="N297" s="233"/>
      <c r="O297" s="92"/>
      <c r="P297" s="92"/>
      <c r="Q297" s="92"/>
      <c r="R297" s="92"/>
      <c r="S297" s="92"/>
      <c r="T297" s="93"/>
      <c r="U297" s="39"/>
      <c r="V297" s="39"/>
      <c r="W297" s="39"/>
      <c r="X297" s="39"/>
      <c r="Y297" s="39"/>
      <c r="Z297" s="39"/>
      <c r="AA297" s="39"/>
      <c r="AB297" s="39"/>
      <c r="AC297" s="39"/>
      <c r="AD297" s="39"/>
      <c r="AE297" s="39"/>
      <c r="AT297" s="18" t="s">
        <v>417</v>
      </c>
      <c r="AU297" s="18" t="s">
        <v>86</v>
      </c>
    </row>
    <row r="298" s="15" customFormat="1">
      <c r="A298" s="15"/>
      <c r="B298" s="299"/>
      <c r="C298" s="300"/>
      <c r="D298" s="230" t="s">
        <v>758</v>
      </c>
      <c r="E298" s="301" t="s">
        <v>1</v>
      </c>
      <c r="F298" s="302" t="s">
        <v>1754</v>
      </c>
      <c r="G298" s="300"/>
      <c r="H298" s="301" t="s">
        <v>1</v>
      </c>
      <c r="I298" s="303"/>
      <c r="J298" s="300"/>
      <c r="K298" s="300"/>
      <c r="L298" s="304"/>
      <c r="M298" s="305"/>
      <c r="N298" s="306"/>
      <c r="O298" s="306"/>
      <c r="P298" s="306"/>
      <c r="Q298" s="306"/>
      <c r="R298" s="306"/>
      <c r="S298" s="306"/>
      <c r="T298" s="307"/>
      <c r="U298" s="15"/>
      <c r="V298" s="15"/>
      <c r="W298" s="15"/>
      <c r="X298" s="15"/>
      <c r="Y298" s="15"/>
      <c r="Z298" s="15"/>
      <c r="AA298" s="15"/>
      <c r="AB298" s="15"/>
      <c r="AC298" s="15"/>
      <c r="AD298" s="15"/>
      <c r="AE298" s="15"/>
      <c r="AT298" s="308" t="s">
        <v>758</v>
      </c>
      <c r="AU298" s="308" t="s">
        <v>86</v>
      </c>
      <c r="AV298" s="15" t="s">
        <v>84</v>
      </c>
      <c r="AW298" s="15" t="s">
        <v>33</v>
      </c>
      <c r="AX298" s="15" t="s">
        <v>76</v>
      </c>
      <c r="AY298" s="308" t="s">
        <v>414</v>
      </c>
    </row>
    <row r="299" s="13" customFormat="1">
      <c r="A299" s="13"/>
      <c r="B299" s="277"/>
      <c r="C299" s="278"/>
      <c r="D299" s="230" t="s">
        <v>758</v>
      </c>
      <c r="E299" s="279" t="s">
        <v>1</v>
      </c>
      <c r="F299" s="280" t="s">
        <v>1917</v>
      </c>
      <c r="G299" s="278"/>
      <c r="H299" s="281">
        <v>16.029</v>
      </c>
      <c r="I299" s="282"/>
      <c r="J299" s="278"/>
      <c r="K299" s="278"/>
      <c r="L299" s="283"/>
      <c r="M299" s="284"/>
      <c r="N299" s="285"/>
      <c r="O299" s="285"/>
      <c r="P299" s="285"/>
      <c r="Q299" s="285"/>
      <c r="R299" s="285"/>
      <c r="S299" s="285"/>
      <c r="T299" s="286"/>
      <c r="U299" s="13"/>
      <c r="V299" s="13"/>
      <c r="W299" s="13"/>
      <c r="X299" s="13"/>
      <c r="Y299" s="13"/>
      <c r="Z299" s="13"/>
      <c r="AA299" s="13"/>
      <c r="AB299" s="13"/>
      <c r="AC299" s="13"/>
      <c r="AD299" s="13"/>
      <c r="AE299" s="13"/>
      <c r="AT299" s="287" t="s">
        <v>758</v>
      </c>
      <c r="AU299" s="287" t="s">
        <v>86</v>
      </c>
      <c r="AV299" s="13" t="s">
        <v>86</v>
      </c>
      <c r="AW299" s="13" t="s">
        <v>33</v>
      </c>
      <c r="AX299" s="13" t="s">
        <v>76</v>
      </c>
      <c r="AY299" s="287" t="s">
        <v>414</v>
      </c>
    </row>
    <row r="300" s="13" customFormat="1">
      <c r="A300" s="13"/>
      <c r="B300" s="277"/>
      <c r="C300" s="278"/>
      <c r="D300" s="230" t="s">
        <v>758</v>
      </c>
      <c r="E300" s="279" t="s">
        <v>1</v>
      </c>
      <c r="F300" s="280" t="s">
        <v>1918</v>
      </c>
      <c r="G300" s="278"/>
      <c r="H300" s="281">
        <v>3.7989999999999999</v>
      </c>
      <c r="I300" s="282"/>
      <c r="J300" s="278"/>
      <c r="K300" s="278"/>
      <c r="L300" s="283"/>
      <c r="M300" s="284"/>
      <c r="N300" s="285"/>
      <c r="O300" s="285"/>
      <c r="P300" s="285"/>
      <c r="Q300" s="285"/>
      <c r="R300" s="285"/>
      <c r="S300" s="285"/>
      <c r="T300" s="286"/>
      <c r="U300" s="13"/>
      <c r="V300" s="13"/>
      <c r="W300" s="13"/>
      <c r="X300" s="13"/>
      <c r="Y300" s="13"/>
      <c r="Z300" s="13"/>
      <c r="AA300" s="13"/>
      <c r="AB300" s="13"/>
      <c r="AC300" s="13"/>
      <c r="AD300" s="13"/>
      <c r="AE300" s="13"/>
      <c r="AT300" s="287" t="s">
        <v>758</v>
      </c>
      <c r="AU300" s="287" t="s">
        <v>86</v>
      </c>
      <c r="AV300" s="13" t="s">
        <v>86</v>
      </c>
      <c r="AW300" s="13" t="s">
        <v>33</v>
      </c>
      <c r="AX300" s="13" t="s">
        <v>76</v>
      </c>
      <c r="AY300" s="287" t="s">
        <v>414</v>
      </c>
    </row>
    <row r="301" s="13" customFormat="1">
      <c r="A301" s="13"/>
      <c r="B301" s="277"/>
      <c r="C301" s="278"/>
      <c r="D301" s="230" t="s">
        <v>758</v>
      </c>
      <c r="E301" s="279" t="s">
        <v>1</v>
      </c>
      <c r="F301" s="280" t="s">
        <v>1917</v>
      </c>
      <c r="G301" s="278"/>
      <c r="H301" s="281">
        <v>16.029</v>
      </c>
      <c r="I301" s="282"/>
      <c r="J301" s="278"/>
      <c r="K301" s="278"/>
      <c r="L301" s="283"/>
      <c r="M301" s="284"/>
      <c r="N301" s="285"/>
      <c r="O301" s="285"/>
      <c r="P301" s="285"/>
      <c r="Q301" s="285"/>
      <c r="R301" s="285"/>
      <c r="S301" s="285"/>
      <c r="T301" s="286"/>
      <c r="U301" s="13"/>
      <c r="V301" s="13"/>
      <c r="W301" s="13"/>
      <c r="X301" s="13"/>
      <c r="Y301" s="13"/>
      <c r="Z301" s="13"/>
      <c r="AA301" s="13"/>
      <c r="AB301" s="13"/>
      <c r="AC301" s="13"/>
      <c r="AD301" s="13"/>
      <c r="AE301" s="13"/>
      <c r="AT301" s="287" t="s">
        <v>758</v>
      </c>
      <c r="AU301" s="287" t="s">
        <v>86</v>
      </c>
      <c r="AV301" s="13" t="s">
        <v>86</v>
      </c>
      <c r="AW301" s="13" t="s">
        <v>33</v>
      </c>
      <c r="AX301" s="13" t="s">
        <v>76</v>
      </c>
      <c r="AY301" s="287" t="s">
        <v>414</v>
      </c>
    </row>
    <row r="302" s="13" customFormat="1">
      <c r="A302" s="13"/>
      <c r="B302" s="277"/>
      <c r="C302" s="278"/>
      <c r="D302" s="230" t="s">
        <v>758</v>
      </c>
      <c r="E302" s="279" t="s">
        <v>1</v>
      </c>
      <c r="F302" s="280" t="s">
        <v>1918</v>
      </c>
      <c r="G302" s="278"/>
      <c r="H302" s="281">
        <v>3.7989999999999999</v>
      </c>
      <c r="I302" s="282"/>
      <c r="J302" s="278"/>
      <c r="K302" s="278"/>
      <c r="L302" s="283"/>
      <c r="M302" s="284"/>
      <c r="N302" s="285"/>
      <c r="O302" s="285"/>
      <c r="P302" s="285"/>
      <c r="Q302" s="285"/>
      <c r="R302" s="285"/>
      <c r="S302" s="285"/>
      <c r="T302" s="286"/>
      <c r="U302" s="13"/>
      <c r="V302" s="13"/>
      <c r="W302" s="13"/>
      <c r="X302" s="13"/>
      <c r="Y302" s="13"/>
      <c r="Z302" s="13"/>
      <c r="AA302" s="13"/>
      <c r="AB302" s="13"/>
      <c r="AC302" s="13"/>
      <c r="AD302" s="13"/>
      <c r="AE302" s="13"/>
      <c r="AT302" s="287" t="s">
        <v>758</v>
      </c>
      <c r="AU302" s="287" t="s">
        <v>86</v>
      </c>
      <c r="AV302" s="13" t="s">
        <v>86</v>
      </c>
      <c r="AW302" s="13" t="s">
        <v>33</v>
      </c>
      <c r="AX302" s="13" t="s">
        <v>76</v>
      </c>
      <c r="AY302" s="287" t="s">
        <v>414</v>
      </c>
    </row>
    <row r="303" s="14" customFormat="1">
      <c r="A303" s="14"/>
      <c r="B303" s="288"/>
      <c r="C303" s="289"/>
      <c r="D303" s="230" t="s">
        <v>758</v>
      </c>
      <c r="E303" s="290" t="s">
        <v>1</v>
      </c>
      <c r="F303" s="291" t="s">
        <v>760</v>
      </c>
      <c r="G303" s="289"/>
      <c r="H303" s="292">
        <v>39.655999999999999</v>
      </c>
      <c r="I303" s="293"/>
      <c r="J303" s="289"/>
      <c r="K303" s="289"/>
      <c r="L303" s="294"/>
      <c r="M303" s="295"/>
      <c r="N303" s="296"/>
      <c r="O303" s="296"/>
      <c r="P303" s="296"/>
      <c r="Q303" s="296"/>
      <c r="R303" s="296"/>
      <c r="S303" s="296"/>
      <c r="T303" s="297"/>
      <c r="U303" s="14"/>
      <c r="V303" s="14"/>
      <c r="W303" s="14"/>
      <c r="X303" s="14"/>
      <c r="Y303" s="14"/>
      <c r="Z303" s="14"/>
      <c r="AA303" s="14"/>
      <c r="AB303" s="14"/>
      <c r="AC303" s="14"/>
      <c r="AD303" s="14"/>
      <c r="AE303" s="14"/>
      <c r="AT303" s="298" t="s">
        <v>758</v>
      </c>
      <c r="AU303" s="298" t="s">
        <v>86</v>
      </c>
      <c r="AV303" s="14" t="s">
        <v>415</v>
      </c>
      <c r="AW303" s="14" t="s">
        <v>33</v>
      </c>
      <c r="AX303" s="14" t="s">
        <v>84</v>
      </c>
      <c r="AY303" s="298" t="s">
        <v>414</v>
      </c>
    </row>
    <row r="304" s="2" customFormat="1" ht="16.5" customHeight="1">
      <c r="A304" s="39"/>
      <c r="B304" s="40"/>
      <c r="C304" s="234" t="s">
        <v>903</v>
      </c>
      <c r="D304" s="234" t="s">
        <v>443</v>
      </c>
      <c r="E304" s="235" t="s">
        <v>1884</v>
      </c>
      <c r="F304" s="236" t="s">
        <v>1885</v>
      </c>
      <c r="G304" s="237" t="s">
        <v>632</v>
      </c>
      <c r="H304" s="238">
        <v>39.655999999999999</v>
      </c>
      <c r="I304" s="239"/>
      <c r="J304" s="240">
        <f>ROUND(I304*H304,2)</f>
        <v>0</v>
      </c>
      <c r="K304" s="236" t="s">
        <v>720</v>
      </c>
      <c r="L304" s="45"/>
      <c r="M304" s="241" t="s">
        <v>1</v>
      </c>
      <c r="N304" s="242" t="s">
        <v>41</v>
      </c>
      <c r="O304" s="92"/>
      <c r="P304" s="226">
        <f>O304*H304</f>
        <v>0</v>
      </c>
      <c r="Q304" s="226">
        <v>0</v>
      </c>
      <c r="R304" s="226">
        <f>Q304*H304</f>
        <v>0</v>
      </c>
      <c r="S304" s="226">
        <v>0</v>
      </c>
      <c r="T304" s="227">
        <f>S304*H304</f>
        <v>0</v>
      </c>
      <c r="U304" s="39"/>
      <c r="V304" s="39"/>
      <c r="W304" s="39"/>
      <c r="X304" s="39"/>
      <c r="Y304" s="39"/>
      <c r="Z304" s="39"/>
      <c r="AA304" s="39"/>
      <c r="AB304" s="39"/>
      <c r="AC304" s="39"/>
      <c r="AD304" s="39"/>
      <c r="AE304" s="39"/>
      <c r="AR304" s="228" t="s">
        <v>470</v>
      </c>
      <c r="AT304" s="228" t="s">
        <v>443</v>
      </c>
      <c r="AU304" s="228" t="s">
        <v>86</v>
      </c>
      <c r="AY304" s="18" t="s">
        <v>414</v>
      </c>
      <c r="BE304" s="229">
        <f>IF(N304="základní",J304,0)</f>
        <v>0</v>
      </c>
      <c r="BF304" s="229">
        <f>IF(N304="snížená",J304,0)</f>
        <v>0</v>
      </c>
      <c r="BG304" s="229">
        <f>IF(N304="zákl. přenesená",J304,0)</f>
        <v>0</v>
      </c>
      <c r="BH304" s="229">
        <f>IF(N304="sníž. přenesená",J304,0)</f>
        <v>0</v>
      </c>
      <c r="BI304" s="229">
        <f>IF(N304="nulová",J304,0)</f>
        <v>0</v>
      </c>
      <c r="BJ304" s="18" t="s">
        <v>84</v>
      </c>
      <c r="BK304" s="229">
        <f>ROUND(I304*H304,2)</f>
        <v>0</v>
      </c>
      <c r="BL304" s="18" t="s">
        <v>470</v>
      </c>
      <c r="BM304" s="228" t="s">
        <v>1966</v>
      </c>
    </row>
    <row r="305" s="2" customFormat="1">
      <c r="A305" s="39"/>
      <c r="B305" s="40"/>
      <c r="C305" s="41"/>
      <c r="D305" s="230" t="s">
        <v>417</v>
      </c>
      <c r="E305" s="41"/>
      <c r="F305" s="231" t="s">
        <v>1887</v>
      </c>
      <c r="G305" s="41"/>
      <c r="H305" s="41"/>
      <c r="I305" s="156"/>
      <c r="J305" s="41"/>
      <c r="K305" s="41"/>
      <c r="L305" s="45"/>
      <c r="M305" s="232"/>
      <c r="N305" s="233"/>
      <c r="O305" s="92"/>
      <c r="P305" s="92"/>
      <c r="Q305" s="92"/>
      <c r="R305" s="92"/>
      <c r="S305" s="92"/>
      <c r="T305" s="93"/>
      <c r="U305" s="39"/>
      <c r="V305" s="39"/>
      <c r="W305" s="39"/>
      <c r="X305" s="39"/>
      <c r="Y305" s="39"/>
      <c r="Z305" s="39"/>
      <c r="AA305" s="39"/>
      <c r="AB305" s="39"/>
      <c r="AC305" s="39"/>
      <c r="AD305" s="39"/>
      <c r="AE305" s="39"/>
      <c r="AT305" s="18" t="s">
        <v>417</v>
      </c>
      <c r="AU305" s="18" t="s">
        <v>86</v>
      </c>
    </row>
    <row r="306" s="15" customFormat="1">
      <c r="A306" s="15"/>
      <c r="B306" s="299"/>
      <c r="C306" s="300"/>
      <c r="D306" s="230" t="s">
        <v>758</v>
      </c>
      <c r="E306" s="301" t="s">
        <v>1</v>
      </c>
      <c r="F306" s="302" t="s">
        <v>1754</v>
      </c>
      <c r="G306" s="300"/>
      <c r="H306" s="301" t="s">
        <v>1</v>
      </c>
      <c r="I306" s="303"/>
      <c r="J306" s="300"/>
      <c r="K306" s="300"/>
      <c r="L306" s="304"/>
      <c r="M306" s="305"/>
      <c r="N306" s="306"/>
      <c r="O306" s="306"/>
      <c r="P306" s="306"/>
      <c r="Q306" s="306"/>
      <c r="R306" s="306"/>
      <c r="S306" s="306"/>
      <c r="T306" s="307"/>
      <c r="U306" s="15"/>
      <c r="V306" s="15"/>
      <c r="W306" s="15"/>
      <c r="X306" s="15"/>
      <c r="Y306" s="15"/>
      <c r="Z306" s="15"/>
      <c r="AA306" s="15"/>
      <c r="AB306" s="15"/>
      <c r="AC306" s="15"/>
      <c r="AD306" s="15"/>
      <c r="AE306" s="15"/>
      <c r="AT306" s="308" t="s">
        <v>758</v>
      </c>
      <c r="AU306" s="308" t="s">
        <v>86</v>
      </c>
      <c r="AV306" s="15" t="s">
        <v>84</v>
      </c>
      <c r="AW306" s="15" t="s">
        <v>33</v>
      </c>
      <c r="AX306" s="15" t="s">
        <v>76</v>
      </c>
      <c r="AY306" s="308" t="s">
        <v>414</v>
      </c>
    </row>
    <row r="307" s="13" customFormat="1">
      <c r="A307" s="13"/>
      <c r="B307" s="277"/>
      <c r="C307" s="278"/>
      <c r="D307" s="230" t="s">
        <v>758</v>
      </c>
      <c r="E307" s="279" t="s">
        <v>1</v>
      </c>
      <c r="F307" s="280" t="s">
        <v>1917</v>
      </c>
      <c r="G307" s="278"/>
      <c r="H307" s="281">
        <v>16.029</v>
      </c>
      <c r="I307" s="282"/>
      <c r="J307" s="278"/>
      <c r="K307" s="278"/>
      <c r="L307" s="283"/>
      <c r="M307" s="284"/>
      <c r="N307" s="285"/>
      <c r="O307" s="285"/>
      <c r="P307" s="285"/>
      <c r="Q307" s="285"/>
      <c r="R307" s="285"/>
      <c r="S307" s="285"/>
      <c r="T307" s="286"/>
      <c r="U307" s="13"/>
      <c r="V307" s="13"/>
      <c r="W307" s="13"/>
      <c r="X307" s="13"/>
      <c r="Y307" s="13"/>
      <c r="Z307" s="13"/>
      <c r="AA307" s="13"/>
      <c r="AB307" s="13"/>
      <c r="AC307" s="13"/>
      <c r="AD307" s="13"/>
      <c r="AE307" s="13"/>
      <c r="AT307" s="287" t="s">
        <v>758</v>
      </c>
      <c r="AU307" s="287" t="s">
        <v>86</v>
      </c>
      <c r="AV307" s="13" t="s">
        <v>86</v>
      </c>
      <c r="AW307" s="13" t="s">
        <v>33</v>
      </c>
      <c r="AX307" s="13" t="s">
        <v>76</v>
      </c>
      <c r="AY307" s="287" t="s">
        <v>414</v>
      </c>
    </row>
    <row r="308" s="13" customFormat="1">
      <c r="A308" s="13"/>
      <c r="B308" s="277"/>
      <c r="C308" s="278"/>
      <c r="D308" s="230" t="s">
        <v>758</v>
      </c>
      <c r="E308" s="279" t="s">
        <v>1</v>
      </c>
      <c r="F308" s="280" t="s">
        <v>1918</v>
      </c>
      <c r="G308" s="278"/>
      <c r="H308" s="281">
        <v>3.7989999999999999</v>
      </c>
      <c r="I308" s="282"/>
      <c r="J308" s="278"/>
      <c r="K308" s="278"/>
      <c r="L308" s="283"/>
      <c r="M308" s="284"/>
      <c r="N308" s="285"/>
      <c r="O308" s="285"/>
      <c r="P308" s="285"/>
      <c r="Q308" s="285"/>
      <c r="R308" s="285"/>
      <c r="S308" s="285"/>
      <c r="T308" s="286"/>
      <c r="U308" s="13"/>
      <c r="V308" s="13"/>
      <c r="W308" s="13"/>
      <c r="X308" s="13"/>
      <c r="Y308" s="13"/>
      <c r="Z308" s="13"/>
      <c r="AA308" s="13"/>
      <c r="AB308" s="13"/>
      <c r="AC308" s="13"/>
      <c r="AD308" s="13"/>
      <c r="AE308" s="13"/>
      <c r="AT308" s="287" t="s">
        <v>758</v>
      </c>
      <c r="AU308" s="287" t="s">
        <v>86</v>
      </c>
      <c r="AV308" s="13" t="s">
        <v>86</v>
      </c>
      <c r="AW308" s="13" t="s">
        <v>33</v>
      </c>
      <c r="AX308" s="13" t="s">
        <v>76</v>
      </c>
      <c r="AY308" s="287" t="s">
        <v>414</v>
      </c>
    </row>
    <row r="309" s="13" customFormat="1">
      <c r="A309" s="13"/>
      <c r="B309" s="277"/>
      <c r="C309" s="278"/>
      <c r="D309" s="230" t="s">
        <v>758</v>
      </c>
      <c r="E309" s="279" t="s">
        <v>1</v>
      </c>
      <c r="F309" s="280" t="s">
        <v>1917</v>
      </c>
      <c r="G309" s="278"/>
      <c r="H309" s="281">
        <v>16.029</v>
      </c>
      <c r="I309" s="282"/>
      <c r="J309" s="278"/>
      <c r="K309" s="278"/>
      <c r="L309" s="283"/>
      <c r="M309" s="284"/>
      <c r="N309" s="285"/>
      <c r="O309" s="285"/>
      <c r="P309" s="285"/>
      <c r="Q309" s="285"/>
      <c r="R309" s="285"/>
      <c r="S309" s="285"/>
      <c r="T309" s="286"/>
      <c r="U309" s="13"/>
      <c r="V309" s="13"/>
      <c r="W309" s="13"/>
      <c r="X309" s="13"/>
      <c r="Y309" s="13"/>
      <c r="Z309" s="13"/>
      <c r="AA309" s="13"/>
      <c r="AB309" s="13"/>
      <c r="AC309" s="13"/>
      <c r="AD309" s="13"/>
      <c r="AE309" s="13"/>
      <c r="AT309" s="287" t="s">
        <v>758</v>
      </c>
      <c r="AU309" s="287" t="s">
        <v>86</v>
      </c>
      <c r="AV309" s="13" t="s">
        <v>86</v>
      </c>
      <c r="AW309" s="13" t="s">
        <v>33</v>
      </c>
      <c r="AX309" s="13" t="s">
        <v>76</v>
      </c>
      <c r="AY309" s="287" t="s">
        <v>414</v>
      </c>
    </row>
    <row r="310" s="13" customFormat="1">
      <c r="A310" s="13"/>
      <c r="B310" s="277"/>
      <c r="C310" s="278"/>
      <c r="D310" s="230" t="s">
        <v>758</v>
      </c>
      <c r="E310" s="279" t="s">
        <v>1</v>
      </c>
      <c r="F310" s="280" t="s">
        <v>1918</v>
      </c>
      <c r="G310" s="278"/>
      <c r="H310" s="281">
        <v>3.7989999999999999</v>
      </c>
      <c r="I310" s="282"/>
      <c r="J310" s="278"/>
      <c r="K310" s="278"/>
      <c r="L310" s="283"/>
      <c r="M310" s="284"/>
      <c r="N310" s="285"/>
      <c r="O310" s="285"/>
      <c r="P310" s="285"/>
      <c r="Q310" s="285"/>
      <c r="R310" s="285"/>
      <c r="S310" s="285"/>
      <c r="T310" s="286"/>
      <c r="U310" s="13"/>
      <c r="V310" s="13"/>
      <c r="W310" s="13"/>
      <c r="X310" s="13"/>
      <c r="Y310" s="13"/>
      <c r="Z310" s="13"/>
      <c r="AA310" s="13"/>
      <c r="AB310" s="13"/>
      <c r="AC310" s="13"/>
      <c r="AD310" s="13"/>
      <c r="AE310" s="13"/>
      <c r="AT310" s="287" t="s">
        <v>758</v>
      </c>
      <c r="AU310" s="287" t="s">
        <v>86</v>
      </c>
      <c r="AV310" s="13" t="s">
        <v>86</v>
      </c>
      <c r="AW310" s="13" t="s">
        <v>33</v>
      </c>
      <c r="AX310" s="13" t="s">
        <v>76</v>
      </c>
      <c r="AY310" s="287" t="s">
        <v>414</v>
      </c>
    </row>
    <row r="311" s="14" customFormat="1">
      <c r="A311" s="14"/>
      <c r="B311" s="288"/>
      <c r="C311" s="289"/>
      <c r="D311" s="230" t="s">
        <v>758</v>
      </c>
      <c r="E311" s="290" t="s">
        <v>1</v>
      </c>
      <c r="F311" s="291" t="s">
        <v>760</v>
      </c>
      <c r="G311" s="289"/>
      <c r="H311" s="292">
        <v>39.655999999999999</v>
      </c>
      <c r="I311" s="293"/>
      <c r="J311" s="289"/>
      <c r="K311" s="289"/>
      <c r="L311" s="294"/>
      <c r="M311" s="314"/>
      <c r="N311" s="315"/>
      <c r="O311" s="315"/>
      <c r="P311" s="315"/>
      <c r="Q311" s="315"/>
      <c r="R311" s="315"/>
      <c r="S311" s="315"/>
      <c r="T311" s="316"/>
      <c r="U311" s="14"/>
      <c r="V311" s="14"/>
      <c r="W311" s="14"/>
      <c r="X311" s="14"/>
      <c r="Y311" s="14"/>
      <c r="Z311" s="14"/>
      <c r="AA311" s="14"/>
      <c r="AB311" s="14"/>
      <c r="AC311" s="14"/>
      <c r="AD311" s="14"/>
      <c r="AE311" s="14"/>
      <c r="AT311" s="298" t="s">
        <v>758</v>
      </c>
      <c r="AU311" s="298" t="s">
        <v>86</v>
      </c>
      <c r="AV311" s="14" t="s">
        <v>415</v>
      </c>
      <c r="AW311" s="14" t="s">
        <v>33</v>
      </c>
      <c r="AX311" s="14" t="s">
        <v>84</v>
      </c>
      <c r="AY311" s="298" t="s">
        <v>414</v>
      </c>
    </row>
    <row r="312" s="2" customFormat="1" ht="6.96" customHeight="1">
      <c r="A312" s="39"/>
      <c r="B312" s="67"/>
      <c r="C312" s="68"/>
      <c r="D312" s="68"/>
      <c r="E312" s="68"/>
      <c r="F312" s="68"/>
      <c r="G312" s="68"/>
      <c r="H312" s="68"/>
      <c r="I312" s="194"/>
      <c r="J312" s="68"/>
      <c r="K312" s="68"/>
      <c r="L312" s="45"/>
      <c r="M312" s="39"/>
      <c r="O312" s="39"/>
      <c r="P312" s="39"/>
      <c r="Q312" s="39"/>
      <c r="R312" s="39"/>
      <c r="S312" s="39"/>
      <c r="T312" s="39"/>
      <c r="U312" s="39"/>
      <c r="V312" s="39"/>
      <c r="W312" s="39"/>
      <c r="X312" s="39"/>
      <c r="Y312" s="39"/>
      <c r="Z312" s="39"/>
      <c r="AA312" s="39"/>
      <c r="AB312" s="39"/>
      <c r="AC312" s="39"/>
      <c r="AD312" s="39"/>
      <c r="AE312" s="39"/>
    </row>
  </sheetData>
  <sheetProtection sheet="1" autoFilter="0" formatColumns="0" formatRows="0" objects="1" scenarios="1" spinCount="100000" saltValue="qs4U8LsD3r7TDtvtLcTV8qYDio7BVj5R7xES5DuUQcWfpY8qDfCGmvslDraqjVBMKYU2Ut1aAgiYbH+OBjOiLQ==" hashValue="pFIHjjU4gSROY72EiK9S6TRHRUzlfcQOh7oRHyRkWHE78SGc2PPK6coyuoVdLhyJuFPzYYB4OqX/nwWo9+Tw+A==" algorithmName="SHA-512" password="CC35"/>
  <autoFilter ref="C129:K311"/>
  <mergeCells count="12">
    <mergeCell ref="E7:H7"/>
    <mergeCell ref="E9:H9"/>
    <mergeCell ref="E11:H11"/>
    <mergeCell ref="E20:H20"/>
    <mergeCell ref="E29:H29"/>
    <mergeCell ref="E85:H85"/>
    <mergeCell ref="E87:H87"/>
    <mergeCell ref="E89:H89"/>
    <mergeCell ref="E118:H118"/>
    <mergeCell ref="E120:H120"/>
    <mergeCell ref="E122:H122"/>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18.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144</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1901</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1888</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ROUND(J124,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ROUND((SUM(BE124:BE137)),  2)</f>
        <v>0</v>
      </c>
      <c r="G35" s="39"/>
      <c r="H35" s="39"/>
      <c r="I35" s="173">
        <v>0.20999999999999999</v>
      </c>
      <c r="J35" s="172">
        <f>ROUND(((SUM(BE124:BE137))*I35),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ROUND((SUM(BF124:BF137)),  2)</f>
        <v>0</v>
      </c>
      <c r="G36" s="39"/>
      <c r="H36" s="39"/>
      <c r="I36" s="173">
        <v>0.14999999999999999</v>
      </c>
      <c r="J36" s="172">
        <f>ROUND(((SUM(BF124:BF137))*I36),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ROUND((SUM(BG124:BG137)),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ROUND((SUM(BH124:BH137)),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ROUND((SUM(BI124:BI137)),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1901</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002 - VRN - most v km 5,948</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J124</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746</v>
      </c>
      <c r="E99" s="250"/>
      <c r="F99" s="250"/>
      <c r="G99" s="250"/>
      <c r="H99" s="250"/>
      <c r="I99" s="251"/>
      <c r="J99" s="252">
        <f>J125</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1889</v>
      </c>
      <c r="E100" s="271"/>
      <c r="F100" s="271"/>
      <c r="G100" s="271"/>
      <c r="H100" s="271"/>
      <c r="I100" s="272"/>
      <c r="J100" s="273">
        <f>J126</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747</v>
      </c>
      <c r="E101" s="271"/>
      <c r="F101" s="271"/>
      <c r="G101" s="271"/>
      <c r="H101" s="271"/>
      <c r="I101" s="272"/>
      <c r="J101" s="273">
        <f>J130</f>
        <v>0</v>
      </c>
      <c r="K101" s="134"/>
      <c r="L101" s="274"/>
      <c r="S101" s="12"/>
      <c r="T101" s="12"/>
      <c r="U101" s="12"/>
      <c r="V101" s="12"/>
      <c r="W101" s="12"/>
      <c r="X101" s="12"/>
      <c r="Y101" s="12"/>
      <c r="Z101" s="12"/>
      <c r="AA101" s="12"/>
      <c r="AB101" s="12"/>
      <c r="AC101" s="12"/>
      <c r="AD101" s="12"/>
      <c r="AE101" s="12"/>
    </row>
    <row r="102" hidden="1" s="12" customFormat="1" ht="19.92" customHeight="1">
      <c r="A102" s="12"/>
      <c r="B102" s="269"/>
      <c r="C102" s="134"/>
      <c r="D102" s="270" t="s">
        <v>748</v>
      </c>
      <c r="E102" s="271"/>
      <c r="F102" s="271"/>
      <c r="G102" s="271"/>
      <c r="H102" s="271"/>
      <c r="I102" s="272"/>
      <c r="J102" s="273">
        <f>J134</f>
        <v>0</v>
      </c>
      <c r="K102" s="134"/>
      <c r="L102" s="274"/>
      <c r="S102" s="12"/>
      <c r="T102" s="12"/>
      <c r="U102" s="12"/>
      <c r="V102" s="12"/>
      <c r="W102" s="12"/>
      <c r="X102" s="12"/>
      <c r="Y102" s="12"/>
      <c r="Z102" s="12"/>
      <c r="AA102" s="12"/>
      <c r="AB102" s="12"/>
      <c r="AC102" s="12"/>
      <c r="AD102" s="12"/>
      <c r="AE102" s="12"/>
    </row>
    <row r="103" hidden="1" s="2" customFormat="1" ht="21.84" customHeight="1">
      <c r="A103" s="39"/>
      <c r="B103" s="40"/>
      <c r="C103" s="41"/>
      <c r="D103" s="41"/>
      <c r="E103" s="41"/>
      <c r="F103" s="41"/>
      <c r="G103" s="41"/>
      <c r="H103" s="41"/>
      <c r="I103" s="156"/>
      <c r="J103" s="41"/>
      <c r="K103" s="41"/>
      <c r="L103" s="64"/>
      <c r="S103" s="39"/>
      <c r="T103" s="39"/>
      <c r="U103" s="39"/>
      <c r="V103" s="39"/>
      <c r="W103" s="39"/>
      <c r="X103" s="39"/>
      <c r="Y103" s="39"/>
      <c r="Z103" s="39"/>
      <c r="AA103" s="39"/>
      <c r="AB103" s="39"/>
      <c r="AC103" s="39"/>
      <c r="AD103" s="39"/>
      <c r="AE103" s="39"/>
    </row>
    <row r="104" hidden="1" s="2" customFormat="1" ht="6.96" customHeight="1">
      <c r="A104" s="39"/>
      <c r="B104" s="67"/>
      <c r="C104" s="68"/>
      <c r="D104" s="68"/>
      <c r="E104" s="68"/>
      <c r="F104" s="68"/>
      <c r="G104" s="68"/>
      <c r="H104" s="68"/>
      <c r="I104" s="194"/>
      <c r="J104" s="68"/>
      <c r="K104" s="68"/>
      <c r="L104" s="64"/>
      <c r="S104" s="39"/>
      <c r="T104" s="39"/>
      <c r="U104" s="39"/>
      <c r="V104" s="39"/>
      <c r="W104" s="39"/>
      <c r="X104" s="39"/>
      <c r="Y104" s="39"/>
      <c r="Z104" s="39"/>
      <c r="AA104" s="39"/>
      <c r="AB104" s="39"/>
      <c r="AC104" s="39"/>
      <c r="AD104" s="39"/>
      <c r="AE104" s="39"/>
    </row>
    <row r="105" hidden="1"/>
    <row r="106" hidden="1"/>
    <row r="107" hidden="1"/>
    <row r="108" s="2" customFormat="1" ht="6.96" customHeight="1">
      <c r="A108" s="39"/>
      <c r="B108" s="69"/>
      <c r="C108" s="70"/>
      <c r="D108" s="70"/>
      <c r="E108" s="70"/>
      <c r="F108" s="70"/>
      <c r="G108" s="70"/>
      <c r="H108" s="70"/>
      <c r="I108" s="197"/>
      <c r="J108" s="70"/>
      <c r="K108" s="70"/>
      <c r="L108" s="64"/>
      <c r="S108" s="39"/>
      <c r="T108" s="39"/>
      <c r="U108" s="39"/>
      <c r="V108" s="39"/>
      <c r="W108" s="39"/>
      <c r="X108" s="39"/>
      <c r="Y108" s="39"/>
      <c r="Z108" s="39"/>
      <c r="AA108" s="39"/>
      <c r="AB108" s="39"/>
      <c r="AC108" s="39"/>
      <c r="AD108" s="39"/>
      <c r="AE108" s="39"/>
    </row>
    <row r="109" s="2" customFormat="1" ht="24.96" customHeight="1">
      <c r="A109" s="39"/>
      <c r="B109" s="40"/>
      <c r="C109" s="24" t="s">
        <v>396</v>
      </c>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s="2" customFormat="1" ht="6.96" customHeight="1">
      <c r="A110" s="39"/>
      <c r="B110" s="40"/>
      <c r="C110" s="41"/>
      <c r="D110" s="41"/>
      <c r="E110" s="41"/>
      <c r="F110" s="41"/>
      <c r="G110" s="41"/>
      <c r="H110" s="41"/>
      <c r="I110" s="156"/>
      <c r="J110" s="41"/>
      <c r="K110" s="41"/>
      <c r="L110" s="64"/>
      <c r="S110" s="39"/>
      <c r="T110" s="39"/>
      <c r="U110" s="39"/>
      <c r="V110" s="39"/>
      <c r="W110" s="39"/>
      <c r="X110" s="39"/>
      <c r="Y110" s="39"/>
      <c r="Z110" s="39"/>
      <c r="AA110" s="39"/>
      <c r="AB110" s="39"/>
      <c r="AC110" s="39"/>
      <c r="AD110" s="39"/>
      <c r="AE110" s="39"/>
    </row>
    <row r="111" s="2" customFormat="1" ht="12" customHeight="1">
      <c r="A111" s="39"/>
      <c r="B111" s="40"/>
      <c r="C111" s="33" t="s">
        <v>16</v>
      </c>
      <c r="D111" s="41"/>
      <c r="E111" s="41"/>
      <c r="F111" s="41"/>
      <c r="G111" s="41"/>
      <c r="H111" s="41"/>
      <c r="I111" s="156"/>
      <c r="J111" s="41"/>
      <c r="K111" s="41"/>
      <c r="L111" s="64"/>
      <c r="S111" s="39"/>
      <c r="T111" s="39"/>
      <c r="U111" s="39"/>
      <c r="V111" s="39"/>
      <c r="W111" s="39"/>
      <c r="X111" s="39"/>
      <c r="Y111" s="39"/>
      <c r="Z111" s="39"/>
      <c r="AA111" s="39"/>
      <c r="AB111" s="39"/>
      <c r="AC111" s="39"/>
      <c r="AD111" s="39"/>
      <c r="AE111" s="39"/>
    </row>
    <row r="112" s="2" customFormat="1" ht="23.25" customHeight="1">
      <c r="A112" s="39"/>
      <c r="B112" s="40"/>
      <c r="C112" s="41"/>
      <c r="D112" s="41"/>
      <c r="E112" s="198" t="str">
        <f>E7</f>
        <v>Oprava trati v úseku 1.TK a 2.TK Děčín Prostřední Žleb - Dolní Žleb_OPRAVA č. 2</v>
      </c>
      <c r="F112" s="33"/>
      <c r="G112" s="33"/>
      <c r="H112" s="33"/>
      <c r="I112" s="156"/>
      <c r="J112" s="41"/>
      <c r="K112" s="41"/>
      <c r="L112" s="64"/>
      <c r="S112" s="39"/>
      <c r="T112" s="39"/>
      <c r="U112" s="39"/>
      <c r="V112" s="39"/>
      <c r="W112" s="39"/>
      <c r="X112" s="39"/>
      <c r="Y112" s="39"/>
      <c r="Z112" s="39"/>
      <c r="AA112" s="39"/>
      <c r="AB112" s="39"/>
      <c r="AC112" s="39"/>
      <c r="AD112" s="39"/>
      <c r="AE112" s="39"/>
    </row>
    <row r="113" s="1" customFormat="1" ht="12" customHeight="1">
      <c r="B113" s="22"/>
      <c r="C113" s="33" t="s">
        <v>389</v>
      </c>
      <c r="D113" s="23"/>
      <c r="E113" s="23"/>
      <c r="F113" s="23"/>
      <c r="G113" s="23"/>
      <c r="H113" s="23"/>
      <c r="I113" s="148"/>
      <c r="J113" s="23"/>
      <c r="K113" s="23"/>
      <c r="L113" s="21"/>
    </row>
    <row r="114" s="2" customFormat="1" ht="16.5" customHeight="1">
      <c r="A114" s="39"/>
      <c r="B114" s="40"/>
      <c r="C114" s="41"/>
      <c r="D114" s="41"/>
      <c r="E114" s="198" t="s">
        <v>1901</v>
      </c>
      <c r="F114" s="41"/>
      <c r="G114" s="41"/>
      <c r="H114" s="41"/>
      <c r="I114" s="156"/>
      <c r="J114" s="41"/>
      <c r="K114" s="41"/>
      <c r="L114" s="64"/>
      <c r="S114" s="39"/>
      <c r="T114" s="39"/>
      <c r="U114" s="39"/>
      <c r="V114" s="39"/>
      <c r="W114" s="39"/>
      <c r="X114" s="39"/>
      <c r="Y114" s="39"/>
      <c r="Z114" s="39"/>
      <c r="AA114" s="39"/>
      <c r="AB114" s="39"/>
      <c r="AC114" s="39"/>
      <c r="AD114" s="39"/>
      <c r="AE114" s="39"/>
    </row>
    <row r="115" s="2" customFormat="1" ht="12" customHeight="1">
      <c r="A115" s="39"/>
      <c r="B115" s="40"/>
      <c r="C115" s="33" t="s">
        <v>715</v>
      </c>
      <c r="D115" s="41"/>
      <c r="E115" s="41"/>
      <c r="F115" s="41"/>
      <c r="G115" s="41"/>
      <c r="H115" s="41"/>
      <c r="I115" s="156"/>
      <c r="J115" s="41"/>
      <c r="K115" s="41"/>
      <c r="L115" s="64"/>
      <c r="S115" s="39"/>
      <c r="T115" s="39"/>
      <c r="U115" s="39"/>
      <c r="V115" s="39"/>
      <c r="W115" s="39"/>
      <c r="X115" s="39"/>
      <c r="Y115" s="39"/>
      <c r="Z115" s="39"/>
      <c r="AA115" s="39"/>
      <c r="AB115" s="39"/>
      <c r="AC115" s="39"/>
      <c r="AD115" s="39"/>
      <c r="AE115" s="39"/>
    </row>
    <row r="116" s="2" customFormat="1" ht="16.5" customHeight="1">
      <c r="A116" s="39"/>
      <c r="B116" s="40"/>
      <c r="C116" s="41"/>
      <c r="D116" s="41"/>
      <c r="E116" s="77" t="str">
        <f>E11</f>
        <v>002 - VRN - most v km 5,948</v>
      </c>
      <c r="F116" s="41"/>
      <c r="G116" s="41"/>
      <c r="H116" s="41"/>
      <c r="I116" s="156"/>
      <c r="J116" s="41"/>
      <c r="K116" s="41"/>
      <c r="L116" s="64"/>
      <c r="S116" s="39"/>
      <c r="T116" s="39"/>
      <c r="U116" s="39"/>
      <c r="V116" s="39"/>
      <c r="W116" s="39"/>
      <c r="X116" s="39"/>
      <c r="Y116" s="39"/>
      <c r="Z116" s="39"/>
      <c r="AA116" s="39"/>
      <c r="AB116" s="39"/>
      <c r="AC116" s="39"/>
      <c r="AD116" s="39"/>
      <c r="AE116" s="39"/>
    </row>
    <row r="117" s="2" customFormat="1" ht="6.96" customHeight="1">
      <c r="A117" s="39"/>
      <c r="B117" s="40"/>
      <c r="C117" s="41"/>
      <c r="D117" s="41"/>
      <c r="E117" s="41"/>
      <c r="F117" s="41"/>
      <c r="G117" s="41"/>
      <c r="H117" s="41"/>
      <c r="I117" s="156"/>
      <c r="J117" s="41"/>
      <c r="K117" s="41"/>
      <c r="L117" s="64"/>
      <c r="S117" s="39"/>
      <c r="T117" s="39"/>
      <c r="U117" s="39"/>
      <c r="V117" s="39"/>
      <c r="W117" s="39"/>
      <c r="X117" s="39"/>
      <c r="Y117" s="39"/>
      <c r="Z117" s="39"/>
      <c r="AA117" s="39"/>
      <c r="AB117" s="39"/>
      <c r="AC117" s="39"/>
      <c r="AD117" s="39"/>
      <c r="AE117" s="39"/>
    </row>
    <row r="118" s="2" customFormat="1" ht="12" customHeight="1">
      <c r="A118" s="39"/>
      <c r="B118" s="40"/>
      <c r="C118" s="33" t="s">
        <v>20</v>
      </c>
      <c r="D118" s="41"/>
      <c r="E118" s="41"/>
      <c r="F118" s="28" t="str">
        <f>F14</f>
        <v xml:space="preserve"> </v>
      </c>
      <c r="G118" s="41"/>
      <c r="H118" s="41"/>
      <c r="I118" s="158" t="s">
        <v>22</v>
      </c>
      <c r="J118" s="80" t="str">
        <f>IF(J14="","",J14)</f>
        <v>21. 11. 2019</v>
      </c>
      <c r="K118" s="41"/>
      <c r="L118" s="64"/>
      <c r="S118" s="39"/>
      <c r="T118" s="39"/>
      <c r="U118" s="39"/>
      <c r="V118" s="39"/>
      <c r="W118" s="39"/>
      <c r="X118" s="39"/>
      <c r="Y118" s="39"/>
      <c r="Z118" s="39"/>
      <c r="AA118" s="39"/>
      <c r="AB118" s="39"/>
      <c r="AC118" s="39"/>
      <c r="AD118" s="39"/>
      <c r="AE118" s="39"/>
    </row>
    <row r="119" s="2" customFormat="1" ht="6.96" customHeight="1">
      <c r="A119" s="39"/>
      <c r="B119" s="40"/>
      <c r="C119" s="41"/>
      <c r="D119" s="41"/>
      <c r="E119" s="41"/>
      <c r="F119" s="41"/>
      <c r="G119" s="41"/>
      <c r="H119" s="41"/>
      <c r="I119" s="156"/>
      <c r="J119" s="41"/>
      <c r="K119" s="41"/>
      <c r="L119" s="64"/>
      <c r="S119" s="39"/>
      <c r="T119" s="39"/>
      <c r="U119" s="39"/>
      <c r="V119" s="39"/>
      <c r="W119" s="39"/>
      <c r="X119" s="39"/>
      <c r="Y119" s="39"/>
      <c r="Z119" s="39"/>
      <c r="AA119" s="39"/>
      <c r="AB119" s="39"/>
      <c r="AC119" s="39"/>
      <c r="AD119" s="39"/>
      <c r="AE119" s="39"/>
    </row>
    <row r="120" s="2" customFormat="1" ht="15.15" customHeight="1">
      <c r="A120" s="39"/>
      <c r="B120" s="40"/>
      <c r="C120" s="33" t="s">
        <v>24</v>
      </c>
      <c r="D120" s="41"/>
      <c r="E120" s="41"/>
      <c r="F120" s="28" t="str">
        <f>E17</f>
        <v/>
      </c>
      <c r="G120" s="41"/>
      <c r="H120" s="41"/>
      <c r="I120" s="158" t="s">
        <v>32</v>
      </c>
      <c r="J120" s="37" t="str">
        <f>E23</f>
        <v xml:space="preserve"> </v>
      </c>
      <c r="K120" s="41"/>
      <c r="L120" s="64"/>
      <c r="S120" s="39"/>
      <c r="T120" s="39"/>
      <c r="U120" s="39"/>
      <c r="V120" s="39"/>
      <c r="W120" s="39"/>
      <c r="X120" s="39"/>
      <c r="Y120" s="39"/>
      <c r="Z120" s="39"/>
      <c r="AA120" s="39"/>
      <c r="AB120" s="39"/>
      <c r="AC120" s="39"/>
      <c r="AD120" s="39"/>
      <c r="AE120" s="39"/>
    </row>
    <row r="121" s="2" customFormat="1" ht="15.15" customHeight="1">
      <c r="A121" s="39"/>
      <c r="B121" s="40"/>
      <c r="C121" s="33" t="s">
        <v>30</v>
      </c>
      <c r="D121" s="41"/>
      <c r="E121" s="41"/>
      <c r="F121" s="28" t="str">
        <f>IF(E20="","",E20)</f>
        <v>Vyplň údaj</v>
      </c>
      <c r="G121" s="41"/>
      <c r="H121" s="41"/>
      <c r="I121" s="158" t="s">
        <v>34</v>
      </c>
      <c r="J121" s="37" t="str">
        <f>E26</f>
        <v xml:space="preserve"> </v>
      </c>
      <c r="K121" s="41"/>
      <c r="L121" s="64"/>
      <c r="S121" s="39"/>
      <c r="T121" s="39"/>
      <c r="U121" s="39"/>
      <c r="V121" s="39"/>
      <c r="W121" s="39"/>
      <c r="X121" s="39"/>
      <c r="Y121" s="39"/>
      <c r="Z121" s="39"/>
      <c r="AA121" s="39"/>
      <c r="AB121" s="39"/>
      <c r="AC121" s="39"/>
      <c r="AD121" s="39"/>
      <c r="AE121" s="39"/>
    </row>
    <row r="122" s="2" customFormat="1" ht="10.32" customHeight="1">
      <c r="A122" s="39"/>
      <c r="B122" s="40"/>
      <c r="C122" s="41"/>
      <c r="D122" s="41"/>
      <c r="E122" s="41"/>
      <c r="F122" s="41"/>
      <c r="G122" s="41"/>
      <c r="H122" s="41"/>
      <c r="I122" s="156"/>
      <c r="J122" s="41"/>
      <c r="K122" s="41"/>
      <c r="L122" s="64"/>
      <c r="S122" s="39"/>
      <c r="T122" s="39"/>
      <c r="U122" s="39"/>
      <c r="V122" s="39"/>
      <c r="W122" s="39"/>
      <c r="X122" s="39"/>
      <c r="Y122" s="39"/>
      <c r="Z122" s="39"/>
      <c r="AA122" s="39"/>
      <c r="AB122" s="39"/>
      <c r="AC122" s="39"/>
      <c r="AD122" s="39"/>
      <c r="AE122" s="39"/>
    </row>
    <row r="123" s="9" customFormat="1" ht="29.28" customHeight="1">
      <c r="A123" s="204"/>
      <c r="B123" s="205"/>
      <c r="C123" s="206" t="s">
        <v>397</v>
      </c>
      <c r="D123" s="207" t="s">
        <v>61</v>
      </c>
      <c r="E123" s="207" t="s">
        <v>57</v>
      </c>
      <c r="F123" s="207" t="s">
        <v>58</v>
      </c>
      <c r="G123" s="207" t="s">
        <v>398</v>
      </c>
      <c r="H123" s="207" t="s">
        <v>399</v>
      </c>
      <c r="I123" s="208" t="s">
        <v>400</v>
      </c>
      <c r="J123" s="207" t="s">
        <v>393</v>
      </c>
      <c r="K123" s="209" t="s">
        <v>401</v>
      </c>
      <c r="L123" s="210"/>
      <c r="M123" s="101" t="s">
        <v>1</v>
      </c>
      <c r="N123" s="102" t="s">
        <v>40</v>
      </c>
      <c r="O123" s="102" t="s">
        <v>402</v>
      </c>
      <c r="P123" s="102" t="s">
        <v>403</v>
      </c>
      <c r="Q123" s="102" t="s">
        <v>404</v>
      </c>
      <c r="R123" s="102" t="s">
        <v>405</v>
      </c>
      <c r="S123" s="102" t="s">
        <v>406</v>
      </c>
      <c r="T123" s="103" t="s">
        <v>407</v>
      </c>
      <c r="U123" s="204"/>
      <c r="V123" s="204"/>
      <c r="W123" s="204"/>
      <c r="X123" s="204"/>
      <c r="Y123" s="204"/>
      <c r="Z123" s="204"/>
      <c r="AA123" s="204"/>
      <c r="AB123" s="204"/>
      <c r="AC123" s="204"/>
      <c r="AD123" s="204"/>
      <c r="AE123" s="204"/>
    </row>
    <row r="124" s="2" customFormat="1" ht="22.8" customHeight="1">
      <c r="A124" s="39"/>
      <c r="B124" s="40"/>
      <c r="C124" s="108" t="s">
        <v>408</v>
      </c>
      <c r="D124" s="41"/>
      <c r="E124" s="41"/>
      <c r="F124" s="41"/>
      <c r="G124" s="41"/>
      <c r="H124" s="41"/>
      <c r="I124" s="156"/>
      <c r="J124" s="211">
        <f>BK124</f>
        <v>0</v>
      </c>
      <c r="K124" s="41"/>
      <c r="L124" s="45"/>
      <c r="M124" s="104"/>
      <c r="N124" s="212"/>
      <c r="O124" s="105"/>
      <c r="P124" s="213">
        <f>P125</f>
        <v>0</v>
      </c>
      <c r="Q124" s="105"/>
      <c r="R124" s="213">
        <f>R125</f>
        <v>0</v>
      </c>
      <c r="S124" s="105"/>
      <c r="T124" s="214">
        <f>T125</f>
        <v>0</v>
      </c>
      <c r="U124" s="39"/>
      <c r="V124" s="39"/>
      <c r="W124" s="39"/>
      <c r="X124" s="39"/>
      <c r="Y124" s="39"/>
      <c r="Z124" s="39"/>
      <c r="AA124" s="39"/>
      <c r="AB124" s="39"/>
      <c r="AC124" s="39"/>
      <c r="AD124" s="39"/>
      <c r="AE124" s="39"/>
      <c r="AT124" s="18" t="s">
        <v>75</v>
      </c>
      <c r="AU124" s="18" t="s">
        <v>395</v>
      </c>
      <c r="BK124" s="215">
        <f>BK125</f>
        <v>0</v>
      </c>
    </row>
    <row r="125" s="11" customFormat="1" ht="25.92" customHeight="1">
      <c r="A125" s="11"/>
      <c r="B125" s="254"/>
      <c r="C125" s="255"/>
      <c r="D125" s="256" t="s">
        <v>75</v>
      </c>
      <c r="E125" s="257" t="s">
        <v>128</v>
      </c>
      <c r="F125" s="257" t="s">
        <v>1096</v>
      </c>
      <c r="G125" s="255"/>
      <c r="H125" s="255"/>
      <c r="I125" s="258"/>
      <c r="J125" s="259">
        <f>BK125</f>
        <v>0</v>
      </c>
      <c r="K125" s="255"/>
      <c r="L125" s="260"/>
      <c r="M125" s="261"/>
      <c r="N125" s="262"/>
      <c r="O125" s="262"/>
      <c r="P125" s="263">
        <f>P126+P130+P134</f>
        <v>0</v>
      </c>
      <c r="Q125" s="262"/>
      <c r="R125" s="263">
        <f>R126+R130+R134</f>
        <v>0</v>
      </c>
      <c r="S125" s="262"/>
      <c r="T125" s="264">
        <f>T126+T130+T134</f>
        <v>0</v>
      </c>
      <c r="U125" s="11"/>
      <c r="V125" s="11"/>
      <c r="W125" s="11"/>
      <c r="X125" s="11"/>
      <c r="Y125" s="11"/>
      <c r="Z125" s="11"/>
      <c r="AA125" s="11"/>
      <c r="AB125" s="11"/>
      <c r="AC125" s="11"/>
      <c r="AD125" s="11"/>
      <c r="AE125" s="11"/>
      <c r="AR125" s="265" t="s">
        <v>427</v>
      </c>
      <c r="AT125" s="266" t="s">
        <v>75</v>
      </c>
      <c r="AU125" s="266" t="s">
        <v>76</v>
      </c>
      <c r="AY125" s="265" t="s">
        <v>414</v>
      </c>
      <c r="BK125" s="267">
        <f>BK126+BK130+BK134</f>
        <v>0</v>
      </c>
    </row>
    <row r="126" s="11" customFormat="1" ht="22.8" customHeight="1">
      <c r="A126" s="11"/>
      <c r="B126" s="254"/>
      <c r="C126" s="255"/>
      <c r="D126" s="256" t="s">
        <v>75</v>
      </c>
      <c r="E126" s="275" t="s">
        <v>1890</v>
      </c>
      <c r="F126" s="275" t="s">
        <v>1891</v>
      </c>
      <c r="G126" s="255"/>
      <c r="H126" s="255"/>
      <c r="I126" s="258"/>
      <c r="J126" s="276">
        <f>BK126</f>
        <v>0</v>
      </c>
      <c r="K126" s="255"/>
      <c r="L126" s="260"/>
      <c r="M126" s="261"/>
      <c r="N126" s="262"/>
      <c r="O126" s="262"/>
      <c r="P126" s="263">
        <f>SUM(P127:P129)</f>
        <v>0</v>
      </c>
      <c r="Q126" s="262"/>
      <c r="R126" s="263">
        <f>SUM(R127:R129)</f>
        <v>0</v>
      </c>
      <c r="S126" s="262"/>
      <c r="T126" s="264">
        <f>SUM(T127:T129)</f>
        <v>0</v>
      </c>
      <c r="U126" s="11"/>
      <c r="V126" s="11"/>
      <c r="W126" s="11"/>
      <c r="X126" s="11"/>
      <c r="Y126" s="11"/>
      <c r="Z126" s="11"/>
      <c r="AA126" s="11"/>
      <c r="AB126" s="11"/>
      <c r="AC126" s="11"/>
      <c r="AD126" s="11"/>
      <c r="AE126" s="11"/>
      <c r="AR126" s="265" t="s">
        <v>427</v>
      </c>
      <c r="AT126" s="266" t="s">
        <v>75</v>
      </c>
      <c r="AU126" s="266" t="s">
        <v>84</v>
      </c>
      <c r="AY126" s="265" t="s">
        <v>414</v>
      </c>
      <c r="BK126" s="267">
        <f>SUM(BK127:BK129)</f>
        <v>0</v>
      </c>
    </row>
    <row r="127" s="2" customFormat="1" ht="16.5" customHeight="1">
      <c r="A127" s="39"/>
      <c r="B127" s="40"/>
      <c r="C127" s="234" t="s">
        <v>84</v>
      </c>
      <c r="D127" s="234" t="s">
        <v>443</v>
      </c>
      <c r="E127" s="235" t="s">
        <v>1892</v>
      </c>
      <c r="F127" s="236" t="s">
        <v>1893</v>
      </c>
      <c r="G127" s="237" t="s">
        <v>1686</v>
      </c>
      <c r="H127" s="238">
        <v>2771.2199999999998</v>
      </c>
      <c r="I127" s="239"/>
      <c r="J127" s="240">
        <f>ROUND(I127*H127,2)</f>
        <v>0</v>
      </c>
      <c r="K127" s="236" t="s">
        <v>720</v>
      </c>
      <c r="L127" s="45"/>
      <c r="M127" s="241" t="s">
        <v>1</v>
      </c>
      <c r="N127" s="242" t="s">
        <v>41</v>
      </c>
      <c r="O127" s="92"/>
      <c r="P127" s="226">
        <f>O127*H127</f>
        <v>0</v>
      </c>
      <c r="Q127" s="226">
        <v>0</v>
      </c>
      <c r="R127" s="226">
        <f>Q127*H127</f>
        <v>0</v>
      </c>
      <c r="S127" s="226">
        <v>0</v>
      </c>
      <c r="T127" s="227">
        <f>S127*H127</f>
        <v>0</v>
      </c>
      <c r="U127" s="39"/>
      <c r="V127" s="39"/>
      <c r="W127" s="39"/>
      <c r="X127" s="39"/>
      <c r="Y127" s="39"/>
      <c r="Z127" s="39"/>
      <c r="AA127" s="39"/>
      <c r="AB127" s="39"/>
      <c r="AC127" s="39"/>
      <c r="AD127" s="39"/>
      <c r="AE127" s="39"/>
      <c r="AR127" s="228" t="s">
        <v>1102</v>
      </c>
      <c r="AT127" s="228" t="s">
        <v>443</v>
      </c>
      <c r="AU127" s="228" t="s">
        <v>86</v>
      </c>
      <c r="AY127" s="18" t="s">
        <v>414</v>
      </c>
      <c r="BE127" s="229">
        <f>IF(N127="základní",J127,0)</f>
        <v>0</v>
      </c>
      <c r="BF127" s="229">
        <f>IF(N127="snížená",J127,0)</f>
        <v>0</v>
      </c>
      <c r="BG127" s="229">
        <f>IF(N127="zákl. přenesená",J127,0)</f>
        <v>0</v>
      </c>
      <c r="BH127" s="229">
        <f>IF(N127="sníž. přenesená",J127,0)</f>
        <v>0</v>
      </c>
      <c r="BI127" s="229">
        <f>IF(N127="nulová",J127,0)</f>
        <v>0</v>
      </c>
      <c r="BJ127" s="18" t="s">
        <v>84</v>
      </c>
      <c r="BK127" s="229">
        <f>ROUND(I127*H127,2)</f>
        <v>0</v>
      </c>
      <c r="BL127" s="18" t="s">
        <v>1102</v>
      </c>
      <c r="BM127" s="228" t="s">
        <v>1967</v>
      </c>
    </row>
    <row r="128" s="2" customFormat="1">
      <c r="A128" s="39"/>
      <c r="B128" s="40"/>
      <c r="C128" s="41"/>
      <c r="D128" s="230" t="s">
        <v>417</v>
      </c>
      <c r="E128" s="41"/>
      <c r="F128" s="231" t="s">
        <v>1893</v>
      </c>
      <c r="G128" s="41"/>
      <c r="H128" s="41"/>
      <c r="I128" s="156"/>
      <c r="J128" s="41"/>
      <c r="K128" s="41"/>
      <c r="L128" s="45"/>
      <c r="M128" s="232"/>
      <c r="N128" s="233"/>
      <c r="O128" s="92"/>
      <c r="P128" s="92"/>
      <c r="Q128" s="92"/>
      <c r="R128" s="92"/>
      <c r="S128" s="92"/>
      <c r="T128" s="93"/>
      <c r="U128" s="39"/>
      <c r="V128" s="39"/>
      <c r="W128" s="39"/>
      <c r="X128" s="39"/>
      <c r="Y128" s="39"/>
      <c r="Z128" s="39"/>
      <c r="AA128" s="39"/>
      <c r="AB128" s="39"/>
      <c r="AC128" s="39"/>
      <c r="AD128" s="39"/>
      <c r="AE128" s="39"/>
      <c r="AT128" s="18" t="s">
        <v>417</v>
      </c>
      <c r="AU128" s="18" t="s">
        <v>86</v>
      </c>
    </row>
    <row r="129" s="2" customFormat="1">
      <c r="A129" s="39"/>
      <c r="B129" s="40"/>
      <c r="C129" s="41"/>
      <c r="D129" s="230" t="s">
        <v>722</v>
      </c>
      <c r="E129" s="41"/>
      <c r="F129" s="268" t="s">
        <v>1895</v>
      </c>
      <c r="G129" s="41"/>
      <c r="H129" s="41"/>
      <c r="I129" s="156"/>
      <c r="J129" s="41"/>
      <c r="K129" s="41"/>
      <c r="L129" s="45"/>
      <c r="M129" s="232"/>
      <c r="N129" s="233"/>
      <c r="O129" s="92"/>
      <c r="P129" s="92"/>
      <c r="Q129" s="92"/>
      <c r="R129" s="92"/>
      <c r="S129" s="92"/>
      <c r="T129" s="93"/>
      <c r="U129" s="39"/>
      <c r="V129" s="39"/>
      <c r="W129" s="39"/>
      <c r="X129" s="39"/>
      <c r="Y129" s="39"/>
      <c r="Z129" s="39"/>
      <c r="AA129" s="39"/>
      <c r="AB129" s="39"/>
      <c r="AC129" s="39"/>
      <c r="AD129" s="39"/>
      <c r="AE129" s="39"/>
      <c r="AT129" s="18" t="s">
        <v>722</v>
      </c>
      <c r="AU129" s="18" t="s">
        <v>86</v>
      </c>
    </row>
    <row r="130" s="11" customFormat="1" ht="22.8" customHeight="1">
      <c r="A130" s="11"/>
      <c r="B130" s="254"/>
      <c r="C130" s="255"/>
      <c r="D130" s="256" t="s">
        <v>75</v>
      </c>
      <c r="E130" s="275" t="s">
        <v>1097</v>
      </c>
      <c r="F130" s="275" t="s">
        <v>1098</v>
      </c>
      <c r="G130" s="255"/>
      <c r="H130" s="255"/>
      <c r="I130" s="258"/>
      <c r="J130" s="276">
        <f>BK130</f>
        <v>0</v>
      </c>
      <c r="K130" s="255"/>
      <c r="L130" s="260"/>
      <c r="M130" s="261"/>
      <c r="N130" s="262"/>
      <c r="O130" s="262"/>
      <c r="P130" s="263">
        <f>SUM(P131:P133)</f>
        <v>0</v>
      </c>
      <c r="Q130" s="262"/>
      <c r="R130" s="263">
        <f>SUM(R131:R133)</f>
        <v>0</v>
      </c>
      <c r="S130" s="262"/>
      <c r="T130" s="264">
        <f>SUM(T131:T133)</f>
        <v>0</v>
      </c>
      <c r="U130" s="11"/>
      <c r="V130" s="11"/>
      <c r="W130" s="11"/>
      <c r="X130" s="11"/>
      <c r="Y130" s="11"/>
      <c r="Z130" s="11"/>
      <c r="AA130" s="11"/>
      <c r="AB130" s="11"/>
      <c r="AC130" s="11"/>
      <c r="AD130" s="11"/>
      <c r="AE130" s="11"/>
      <c r="AR130" s="265" t="s">
        <v>427</v>
      </c>
      <c r="AT130" s="266" t="s">
        <v>75</v>
      </c>
      <c r="AU130" s="266" t="s">
        <v>84</v>
      </c>
      <c r="AY130" s="265" t="s">
        <v>414</v>
      </c>
      <c r="BK130" s="267">
        <f>SUM(BK131:BK133)</f>
        <v>0</v>
      </c>
    </row>
    <row r="131" s="2" customFormat="1" ht="16.5" customHeight="1">
      <c r="A131" s="39"/>
      <c r="B131" s="40"/>
      <c r="C131" s="234" t="s">
        <v>86</v>
      </c>
      <c r="D131" s="234" t="s">
        <v>443</v>
      </c>
      <c r="E131" s="235" t="s">
        <v>1100</v>
      </c>
      <c r="F131" s="236" t="s">
        <v>1098</v>
      </c>
      <c r="G131" s="237" t="s">
        <v>1686</v>
      </c>
      <c r="H131" s="238">
        <v>2771.2199999999998</v>
      </c>
      <c r="I131" s="239"/>
      <c r="J131" s="240">
        <f>ROUND(I131*H131,2)</f>
        <v>0</v>
      </c>
      <c r="K131" s="236" t="s">
        <v>720</v>
      </c>
      <c r="L131" s="45"/>
      <c r="M131" s="241" t="s">
        <v>1</v>
      </c>
      <c r="N131" s="242" t="s">
        <v>41</v>
      </c>
      <c r="O131" s="92"/>
      <c r="P131" s="226">
        <f>O131*H131</f>
        <v>0</v>
      </c>
      <c r="Q131" s="226">
        <v>0</v>
      </c>
      <c r="R131" s="226">
        <f>Q131*H131</f>
        <v>0</v>
      </c>
      <c r="S131" s="226">
        <v>0</v>
      </c>
      <c r="T131" s="227">
        <f>S131*H131</f>
        <v>0</v>
      </c>
      <c r="U131" s="39"/>
      <c r="V131" s="39"/>
      <c r="W131" s="39"/>
      <c r="X131" s="39"/>
      <c r="Y131" s="39"/>
      <c r="Z131" s="39"/>
      <c r="AA131" s="39"/>
      <c r="AB131" s="39"/>
      <c r="AC131" s="39"/>
      <c r="AD131" s="39"/>
      <c r="AE131" s="39"/>
      <c r="AR131" s="228" t="s">
        <v>1102</v>
      </c>
      <c r="AT131" s="228" t="s">
        <v>443</v>
      </c>
      <c r="AU131" s="228" t="s">
        <v>86</v>
      </c>
      <c r="AY131" s="18" t="s">
        <v>414</v>
      </c>
      <c r="BE131" s="229">
        <f>IF(N131="základní",J131,0)</f>
        <v>0</v>
      </c>
      <c r="BF131" s="229">
        <f>IF(N131="snížená",J131,0)</f>
        <v>0</v>
      </c>
      <c r="BG131" s="229">
        <f>IF(N131="zákl. přenesená",J131,0)</f>
        <v>0</v>
      </c>
      <c r="BH131" s="229">
        <f>IF(N131="sníž. přenesená",J131,0)</f>
        <v>0</v>
      </c>
      <c r="BI131" s="229">
        <f>IF(N131="nulová",J131,0)</f>
        <v>0</v>
      </c>
      <c r="BJ131" s="18" t="s">
        <v>84</v>
      </c>
      <c r="BK131" s="229">
        <f>ROUND(I131*H131,2)</f>
        <v>0</v>
      </c>
      <c r="BL131" s="18" t="s">
        <v>1102</v>
      </c>
      <c r="BM131" s="228" t="s">
        <v>1968</v>
      </c>
    </row>
    <row r="132" s="2" customFormat="1">
      <c r="A132" s="39"/>
      <c r="B132" s="40"/>
      <c r="C132" s="41"/>
      <c r="D132" s="230" t="s">
        <v>417</v>
      </c>
      <c r="E132" s="41"/>
      <c r="F132" s="231" t="s">
        <v>1098</v>
      </c>
      <c r="G132" s="41"/>
      <c r="H132" s="41"/>
      <c r="I132" s="156"/>
      <c r="J132" s="41"/>
      <c r="K132" s="41"/>
      <c r="L132" s="45"/>
      <c r="M132" s="232"/>
      <c r="N132" s="233"/>
      <c r="O132" s="92"/>
      <c r="P132" s="92"/>
      <c r="Q132" s="92"/>
      <c r="R132" s="92"/>
      <c r="S132" s="92"/>
      <c r="T132" s="93"/>
      <c r="U132" s="39"/>
      <c r="V132" s="39"/>
      <c r="W132" s="39"/>
      <c r="X132" s="39"/>
      <c r="Y132" s="39"/>
      <c r="Z132" s="39"/>
      <c r="AA132" s="39"/>
      <c r="AB132" s="39"/>
      <c r="AC132" s="39"/>
      <c r="AD132" s="39"/>
      <c r="AE132" s="39"/>
      <c r="AT132" s="18" t="s">
        <v>417</v>
      </c>
      <c r="AU132" s="18" t="s">
        <v>86</v>
      </c>
    </row>
    <row r="133" s="2" customFormat="1">
      <c r="A133" s="39"/>
      <c r="B133" s="40"/>
      <c r="C133" s="41"/>
      <c r="D133" s="230" t="s">
        <v>722</v>
      </c>
      <c r="E133" s="41"/>
      <c r="F133" s="268" t="s">
        <v>1897</v>
      </c>
      <c r="G133" s="41"/>
      <c r="H133" s="41"/>
      <c r="I133" s="156"/>
      <c r="J133" s="41"/>
      <c r="K133" s="41"/>
      <c r="L133" s="45"/>
      <c r="M133" s="232"/>
      <c r="N133" s="233"/>
      <c r="O133" s="92"/>
      <c r="P133" s="92"/>
      <c r="Q133" s="92"/>
      <c r="R133" s="92"/>
      <c r="S133" s="92"/>
      <c r="T133" s="93"/>
      <c r="U133" s="39"/>
      <c r="V133" s="39"/>
      <c r="W133" s="39"/>
      <c r="X133" s="39"/>
      <c r="Y133" s="39"/>
      <c r="Z133" s="39"/>
      <c r="AA133" s="39"/>
      <c r="AB133" s="39"/>
      <c r="AC133" s="39"/>
      <c r="AD133" s="39"/>
      <c r="AE133" s="39"/>
      <c r="AT133" s="18" t="s">
        <v>722</v>
      </c>
      <c r="AU133" s="18" t="s">
        <v>86</v>
      </c>
    </row>
    <row r="134" s="11" customFormat="1" ht="22.8" customHeight="1">
      <c r="A134" s="11"/>
      <c r="B134" s="254"/>
      <c r="C134" s="255"/>
      <c r="D134" s="256" t="s">
        <v>75</v>
      </c>
      <c r="E134" s="275" t="s">
        <v>1108</v>
      </c>
      <c r="F134" s="275" t="s">
        <v>1109</v>
      </c>
      <c r="G134" s="255"/>
      <c r="H134" s="255"/>
      <c r="I134" s="258"/>
      <c r="J134" s="276">
        <f>BK134</f>
        <v>0</v>
      </c>
      <c r="K134" s="255"/>
      <c r="L134" s="260"/>
      <c r="M134" s="261"/>
      <c r="N134" s="262"/>
      <c r="O134" s="262"/>
      <c r="P134" s="263">
        <f>SUM(P135:P137)</f>
        <v>0</v>
      </c>
      <c r="Q134" s="262"/>
      <c r="R134" s="263">
        <f>SUM(R135:R137)</f>
        <v>0</v>
      </c>
      <c r="S134" s="262"/>
      <c r="T134" s="264">
        <f>SUM(T135:T137)</f>
        <v>0</v>
      </c>
      <c r="U134" s="11"/>
      <c r="V134" s="11"/>
      <c r="W134" s="11"/>
      <c r="X134" s="11"/>
      <c r="Y134" s="11"/>
      <c r="Z134" s="11"/>
      <c r="AA134" s="11"/>
      <c r="AB134" s="11"/>
      <c r="AC134" s="11"/>
      <c r="AD134" s="11"/>
      <c r="AE134" s="11"/>
      <c r="AR134" s="265" t="s">
        <v>427</v>
      </c>
      <c r="AT134" s="266" t="s">
        <v>75</v>
      </c>
      <c r="AU134" s="266" t="s">
        <v>84</v>
      </c>
      <c r="AY134" s="265" t="s">
        <v>414</v>
      </c>
      <c r="BK134" s="267">
        <f>SUM(BK135:BK137)</f>
        <v>0</v>
      </c>
    </row>
    <row r="135" s="2" customFormat="1" ht="16.5" customHeight="1">
      <c r="A135" s="39"/>
      <c r="B135" s="40"/>
      <c r="C135" s="234" t="s">
        <v>114</v>
      </c>
      <c r="D135" s="234" t="s">
        <v>443</v>
      </c>
      <c r="E135" s="235" t="s">
        <v>1898</v>
      </c>
      <c r="F135" s="236" t="s">
        <v>1109</v>
      </c>
      <c r="G135" s="237" t="s">
        <v>1686</v>
      </c>
      <c r="H135" s="238">
        <v>2771.2199999999998</v>
      </c>
      <c r="I135" s="239"/>
      <c r="J135" s="240">
        <f>ROUND(I135*H135,2)</f>
        <v>0</v>
      </c>
      <c r="K135" s="236" t="s">
        <v>720</v>
      </c>
      <c r="L135" s="45"/>
      <c r="M135" s="241" t="s">
        <v>1</v>
      </c>
      <c r="N135" s="242" t="s">
        <v>41</v>
      </c>
      <c r="O135" s="92"/>
      <c r="P135" s="226">
        <f>O135*H135</f>
        <v>0</v>
      </c>
      <c r="Q135" s="226">
        <v>0</v>
      </c>
      <c r="R135" s="226">
        <f>Q135*H135</f>
        <v>0</v>
      </c>
      <c r="S135" s="226">
        <v>0</v>
      </c>
      <c r="T135" s="227">
        <f>S135*H135</f>
        <v>0</v>
      </c>
      <c r="U135" s="39"/>
      <c r="V135" s="39"/>
      <c r="W135" s="39"/>
      <c r="X135" s="39"/>
      <c r="Y135" s="39"/>
      <c r="Z135" s="39"/>
      <c r="AA135" s="39"/>
      <c r="AB135" s="39"/>
      <c r="AC135" s="39"/>
      <c r="AD135" s="39"/>
      <c r="AE135" s="39"/>
      <c r="AR135" s="228" t="s">
        <v>1102</v>
      </c>
      <c r="AT135" s="228" t="s">
        <v>443</v>
      </c>
      <c r="AU135" s="228" t="s">
        <v>86</v>
      </c>
      <c r="AY135" s="18" t="s">
        <v>414</v>
      </c>
      <c r="BE135" s="229">
        <f>IF(N135="základní",J135,0)</f>
        <v>0</v>
      </c>
      <c r="BF135" s="229">
        <f>IF(N135="snížená",J135,0)</f>
        <v>0</v>
      </c>
      <c r="BG135" s="229">
        <f>IF(N135="zákl. přenesená",J135,0)</f>
        <v>0</v>
      </c>
      <c r="BH135" s="229">
        <f>IF(N135="sníž. přenesená",J135,0)</f>
        <v>0</v>
      </c>
      <c r="BI135" s="229">
        <f>IF(N135="nulová",J135,0)</f>
        <v>0</v>
      </c>
      <c r="BJ135" s="18" t="s">
        <v>84</v>
      </c>
      <c r="BK135" s="229">
        <f>ROUND(I135*H135,2)</f>
        <v>0</v>
      </c>
      <c r="BL135" s="18" t="s">
        <v>1102</v>
      </c>
      <c r="BM135" s="228" t="s">
        <v>1969</v>
      </c>
    </row>
    <row r="136" s="2" customFormat="1">
      <c r="A136" s="39"/>
      <c r="B136" s="40"/>
      <c r="C136" s="41"/>
      <c r="D136" s="230" t="s">
        <v>417</v>
      </c>
      <c r="E136" s="41"/>
      <c r="F136" s="231" t="s">
        <v>1109</v>
      </c>
      <c r="G136" s="41"/>
      <c r="H136" s="41"/>
      <c r="I136" s="156"/>
      <c r="J136" s="41"/>
      <c r="K136" s="41"/>
      <c r="L136" s="45"/>
      <c r="M136" s="232"/>
      <c r="N136" s="233"/>
      <c r="O136" s="92"/>
      <c r="P136" s="92"/>
      <c r="Q136" s="92"/>
      <c r="R136" s="92"/>
      <c r="S136" s="92"/>
      <c r="T136" s="93"/>
      <c r="U136" s="39"/>
      <c r="V136" s="39"/>
      <c r="W136" s="39"/>
      <c r="X136" s="39"/>
      <c r="Y136" s="39"/>
      <c r="Z136" s="39"/>
      <c r="AA136" s="39"/>
      <c r="AB136" s="39"/>
      <c r="AC136" s="39"/>
      <c r="AD136" s="39"/>
      <c r="AE136" s="39"/>
      <c r="AT136" s="18" t="s">
        <v>417</v>
      </c>
      <c r="AU136" s="18" t="s">
        <v>86</v>
      </c>
    </row>
    <row r="137" s="2" customFormat="1">
      <c r="A137" s="39"/>
      <c r="B137" s="40"/>
      <c r="C137" s="41"/>
      <c r="D137" s="230" t="s">
        <v>722</v>
      </c>
      <c r="E137" s="41"/>
      <c r="F137" s="268" t="s">
        <v>1900</v>
      </c>
      <c r="G137" s="41"/>
      <c r="H137" s="41"/>
      <c r="I137" s="156"/>
      <c r="J137" s="41"/>
      <c r="K137" s="41"/>
      <c r="L137" s="45"/>
      <c r="M137" s="243"/>
      <c r="N137" s="244"/>
      <c r="O137" s="245"/>
      <c r="P137" s="245"/>
      <c r="Q137" s="245"/>
      <c r="R137" s="245"/>
      <c r="S137" s="245"/>
      <c r="T137" s="246"/>
      <c r="U137" s="39"/>
      <c r="V137" s="39"/>
      <c r="W137" s="39"/>
      <c r="X137" s="39"/>
      <c r="Y137" s="39"/>
      <c r="Z137" s="39"/>
      <c r="AA137" s="39"/>
      <c r="AB137" s="39"/>
      <c r="AC137" s="39"/>
      <c r="AD137" s="39"/>
      <c r="AE137" s="39"/>
      <c r="AT137" s="18" t="s">
        <v>722</v>
      </c>
      <c r="AU137" s="18" t="s">
        <v>86</v>
      </c>
    </row>
    <row r="138" s="2" customFormat="1" ht="6.96" customHeight="1">
      <c r="A138" s="39"/>
      <c r="B138" s="67"/>
      <c r="C138" s="68"/>
      <c r="D138" s="68"/>
      <c r="E138" s="68"/>
      <c r="F138" s="68"/>
      <c r="G138" s="68"/>
      <c r="H138" s="68"/>
      <c r="I138" s="194"/>
      <c r="J138" s="68"/>
      <c r="K138" s="68"/>
      <c r="L138" s="45"/>
      <c r="M138" s="39"/>
      <c r="O138" s="39"/>
      <c r="P138" s="39"/>
      <c r="Q138" s="39"/>
      <c r="R138" s="39"/>
      <c r="S138" s="39"/>
      <c r="T138" s="39"/>
      <c r="U138" s="39"/>
      <c r="V138" s="39"/>
      <c r="W138" s="39"/>
      <c r="X138" s="39"/>
      <c r="Y138" s="39"/>
      <c r="Z138" s="39"/>
      <c r="AA138" s="39"/>
      <c r="AB138" s="39"/>
      <c r="AC138" s="39"/>
      <c r="AD138" s="39"/>
      <c r="AE138" s="39"/>
    </row>
  </sheetData>
  <sheetProtection sheet="1" autoFilter="0" formatColumns="0" formatRows="0" objects="1" scenarios="1" spinCount="100000" saltValue="PWwvvGCiUtW33tThSEu73zPdMAf/mWfJkn5JIpgNuyxLscV97Eykr1ok1UXzW6OStj3dOhuGeWd5lXsLl18cMw==" hashValue="alWkx9yYdraiapC9SVUWSPHuanq3hOifyUKNkXmR8fjOigzkHf0SpH/PzoOYnPN27hTF4QsS85U/dyJJZv3HJQ==" algorithmName="SHA-512" password="CC35"/>
  <autoFilter ref="C123:K137"/>
  <mergeCells count="12">
    <mergeCell ref="E7:H7"/>
    <mergeCell ref="E9:H9"/>
    <mergeCell ref="E11:H11"/>
    <mergeCell ref="E20:H20"/>
    <mergeCell ref="E29:H29"/>
    <mergeCell ref="E85:H85"/>
    <mergeCell ref="E87:H87"/>
    <mergeCell ref="E89:H89"/>
    <mergeCell ref="E112:H112"/>
    <mergeCell ref="E114:H114"/>
    <mergeCell ref="E116:H116"/>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19.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149</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1970</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1971</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ROUND(J129,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ROUND((SUM(BE129:BE303)),  2)</f>
        <v>0</v>
      </c>
      <c r="G35" s="39"/>
      <c r="H35" s="39"/>
      <c r="I35" s="173">
        <v>0.20999999999999999</v>
      </c>
      <c r="J35" s="172">
        <f>ROUND(((SUM(BE129:BE303))*I35),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ROUND((SUM(BF129:BF303)),  2)</f>
        <v>0</v>
      </c>
      <c r="G36" s="39"/>
      <c r="H36" s="39"/>
      <c r="I36" s="173">
        <v>0.14999999999999999</v>
      </c>
      <c r="J36" s="172">
        <f>ROUND(((SUM(BF129:BF303))*I36),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ROUND((SUM(BG129:BG303)),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ROUND((SUM(BH129:BH303)),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ROUND((SUM(BI129:BI303)),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1970</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001 - ZRN - most v km 6,240</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J129</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732</v>
      </c>
      <c r="E99" s="250"/>
      <c r="F99" s="250"/>
      <c r="G99" s="250"/>
      <c r="H99" s="250"/>
      <c r="I99" s="251"/>
      <c r="J99" s="252">
        <f>J130</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1712</v>
      </c>
      <c r="E100" s="271"/>
      <c r="F100" s="271"/>
      <c r="G100" s="271"/>
      <c r="H100" s="271"/>
      <c r="I100" s="272"/>
      <c r="J100" s="273">
        <f>J131</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734</v>
      </c>
      <c r="E101" s="271"/>
      <c r="F101" s="271"/>
      <c r="G101" s="271"/>
      <c r="H101" s="271"/>
      <c r="I101" s="272"/>
      <c r="J101" s="273">
        <f>J141</f>
        <v>0</v>
      </c>
      <c r="K101" s="134"/>
      <c r="L101" s="274"/>
      <c r="S101" s="12"/>
      <c r="T101" s="12"/>
      <c r="U101" s="12"/>
      <c r="V101" s="12"/>
      <c r="W101" s="12"/>
      <c r="X101" s="12"/>
      <c r="Y101" s="12"/>
      <c r="Z101" s="12"/>
      <c r="AA101" s="12"/>
      <c r="AB101" s="12"/>
      <c r="AC101" s="12"/>
      <c r="AD101" s="12"/>
      <c r="AE101" s="12"/>
    </row>
    <row r="102" hidden="1" s="12" customFormat="1" ht="19.92" customHeight="1">
      <c r="A102" s="12"/>
      <c r="B102" s="269"/>
      <c r="C102" s="134"/>
      <c r="D102" s="270" t="s">
        <v>736</v>
      </c>
      <c r="E102" s="271"/>
      <c r="F102" s="271"/>
      <c r="G102" s="271"/>
      <c r="H102" s="271"/>
      <c r="I102" s="272"/>
      <c r="J102" s="273">
        <f>J150</f>
        <v>0</v>
      </c>
      <c r="K102" s="134"/>
      <c r="L102" s="274"/>
      <c r="S102" s="12"/>
      <c r="T102" s="12"/>
      <c r="U102" s="12"/>
      <c r="V102" s="12"/>
      <c r="W102" s="12"/>
      <c r="X102" s="12"/>
      <c r="Y102" s="12"/>
      <c r="Z102" s="12"/>
      <c r="AA102" s="12"/>
      <c r="AB102" s="12"/>
      <c r="AC102" s="12"/>
      <c r="AD102" s="12"/>
      <c r="AE102" s="12"/>
    </row>
    <row r="103" hidden="1" s="12" customFormat="1" ht="19.92" customHeight="1">
      <c r="A103" s="12"/>
      <c r="B103" s="269"/>
      <c r="C103" s="134"/>
      <c r="D103" s="270" t="s">
        <v>737</v>
      </c>
      <c r="E103" s="271"/>
      <c r="F103" s="271"/>
      <c r="G103" s="271"/>
      <c r="H103" s="271"/>
      <c r="I103" s="272"/>
      <c r="J103" s="273">
        <f>J160</f>
        <v>0</v>
      </c>
      <c r="K103" s="134"/>
      <c r="L103" s="274"/>
      <c r="S103" s="12"/>
      <c r="T103" s="12"/>
      <c r="U103" s="12"/>
      <c r="V103" s="12"/>
      <c r="W103" s="12"/>
      <c r="X103" s="12"/>
      <c r="Y103" s="12"/>
      <c r="Z103" s="12"/>
      <c r="AA103" s="12"/>
      <c r="AB103" s="12"/>
      <c r="AC103" s="12"/>
      <c r="AD103" s="12"/>
      <c r="AE103" s="12"/>
    </row>
    <row r="104" hidden="1" s="12" customFormat="1" ht="19.92" customHeight="1">
      <c r="A104" s="12"/>
      <c r="B104" s="269"/>
      <c r="C104" s="134"/>
      <c r="D104" s="270" t="s">
        <v>738</v>
      </c>
      <c r="E104" s="271"/>
      <c r="F104" s="271"/>
      <c r="G104" s="271"/>
      <c r="H104" s="271"/>
      <c r="I104" s="272"/>
      <c r="J104" s="273">
        <f>J264</f>
        <v>0</v>
      </c>
      <c r="K104" s="134"/>
      <c r="L104" s="274"/>
      <c r="S104" s="12"/>
      <c r="T104" s="12"/>
      <c r="U104" s="12"/>
      <c r="V104" s="12"/>
      <c r="W104" s="12"/>
      <c r="X104" s="12"/>
      <c r="Y104" s="12"/>
      <c r="Z104" s="12"/>
      <c r="AA104" s="12"/>
      <c r="AB104" s="12"/>
      <c r="AC104" s="12"/>
      <c r="AD104" s="12"/>
      <c r="AE104" s="12"/>
    </row>
    <row r="105" hidden="1" s="12" customFormat="1" ht="19.92" customHeight="1">
      <c r="A105" s="12"/>
      <c r="B105" s="269"/>
      <c r="C105" s="134"/>
      <c r="D105" s="270" t="s">
        <v>739</v>
      </c>
      <c r="E105" s="271"/>
      <c r="F105" s="271"/>
      <c r="G105" s="271"/>
      <c r="H105" s="271"/>
      <c r="I105" s="272"/>
      <c r="J105" s="273">
        <f>J285</f>
        <v>0</v>
      </c>
      <c r="K105" s="134"/>
      <c r="L105" s="274"/>
      <c r="S105" s="12"/>
      <c r="T105" s="12"/>
      <c r="U105" s="12"/>
      <c r="V105" s="12"/>
      <c r="W105" s="12"/>
      <c r="X105" s="12"/>
      <c r="Y105" s="12"/>
      <c r="Z105" s="12"/>
      <c r="AA105" s="12"/>
      <c r="AB105" s="12"/>
      <c r="AC105" s="12"/>
      <c r="AD105" s="12"/>
      <c r="AE105" s="12"/>
    </row>
    <row r="106" hidden="1" s="10" customFormat="1" ht="24.96" customHeight="1">
      <c r="A106" s="10"/>
      <c r="B106" s="247"/>
      <c r="C106" s="248"/>
      <c r="D106" s="249" t="s">
        <v>740</v>
      </c>
      <c r="E106" s="250"/>
      <c r="F106" s="250"/>
      <c r="G106" s="250"/>
      <c r="H106" s="250"/>
      <c r="I106" s="251"/>
      <c r="J106" s="252">
        <f>J288</f>
        <v>0</v>
      </c>
      <c r="K106" s="248"/>
      <c r="L106" s="253"/>
      <c r="S106" s="10"/>
      <c r="T106" s="10"/>
      <c r="U106" s="10"/>
      <c r="V106" s="10"/>
      <c r="W106" s="10"/>
      <c r="X106" s="10"/>
      <c r="Y106" s="10"/>
      <c r="Z106" s="10"/>
      <c r="AA106" s="10"/>
      <c r="AB106" s="10"/>
      <c r="AC106" s="10"/>
      <c r="AD106" s="10"/>
      <c r="AE106" s="10"/>
    </row>
    <row r="107" hidden="1" s="12" customFormat="1" ht="19.92" customHeight="1">
      <c r="A107" s="12"/>
      <c r="B107" s="269"/>
      <c r="C107" s="134"/>
      <c r="D107" s="270" t="s">
        <v>744</v>
      </c>
      <c r="E107" s="271"/>
      <c r="F107" s="271"/>
      <c r="G107" s="271"/>
      <c r="H107" s="271"/>
      <c r="I107" s="272"/>
      <c r="J107" s="273">
        <f>J289</f>
        <v>0</v>
      </c>
      <c r="K107" s="134"/>
      <c r="L107" s="274"/>
      <c r="S107" s="12"/>
      <c r="T107" s="12"/>
      <c r="U107" s="12"/>
      <c r="V107" s="12"/>
      <c r="W107" s="12"/>
      <c r="X107" s="12"/>
      <c r="Y107" s="12"/>
      <c r="Z107" s="12"/>
      <c r="AA107" s="12"/>
      <c r="AB107" s="12"/>
      <c r="AC107" s="12"/>
      <c r="AD107" s="12"/>
      <c r="AE107" s="12"/>
    </row>
    <row r="108" hidden="1" s="2" customFormat="1" ht="21.84" customHeight="1">
      <c r="A108" s="39"/>
      <c r="B108" s="40"/>
      <c r="C108" s="41"/>
      <c r="D108" s="41"/>
      <c r="E108" s="41"/>
      <c r="F108" s="41"/>
      <c r="G108" s="41"/>
      <c r="H108" s="41"/>
      <c r="I108" s="156"/>
      <c r="J108" s="41"/>
      <c r="K108" s="41"/>
      <c r="L108" s="64"/>
      <c r="S108" s="39"/>
      <c r="T108" s="39"/>
      <c r="U108" s="39"/>
      <c r="V108" s="39"/>
      <c r="W108" s="39"/>
      <c r="X108" s="39"/>
      <c r="Y108" s="39"/>
      <c r="Z108" s="39"/>
      <c r="AA108" s="39"/>
      <c r="AB108" s="39"/>
      <c r="AC108" s="39"/>
      <c r="AD108" s="39"/>
      <c r="AE108" s="39"/>
    </row>
    <row r="109" hidden="1" s="2" customFormat="1" ht="6.96" customHeight="1">
      <c r="A109" s="39"/>
      <c r="B109" s="67"/>
      <c r="C109" s="68"/>
      <c r="D109" s="68"/>
      <c r="E109" s="68"/>
      <c r="F109" s="68"/>
      <c r="G109" s="68"/>
      <c r="H109" s="68"/>
      <c r="I109" s="194"/>
      <c r="J109" s="68"/>
      <c r="K109" s="68"/>
      <c r="L109" s="64"/>
      <c r="S109" s="39"/>
      <c r="T109" s="39"/>
      <c r="U109" s="39"/>
      <c r="V109" s="39"/>
      <c r="W109" s="39"/>
      <c r="X109" s="39"/>
      <c r="Y109" s="39"/>
      <c r="Z109" s="39"/>
      <c r="AA109" s="39"/>
      <c r="AB109" s="39"/>
      <c r="AC109" s="39"/>
      <c r="AD109" s="39"/>
      <c r="AE109" s="39"/>
    </row>
    <row r="110" hidden="1"/>
    <row r="111" hidden="1"/>
    <row r="112" hidden="1"/>
    <row r="113" s="2" customFormat="1" ht="6.96" customHeight="1">
      <c r="A113" s="39"/>
      <c r="B113" s="69"/>
      <c r="C113" s="70"/>
      <c r="D113" s="70"/>
      <c r="E113" s="70"/>
      <c r="F113" s="70"/>
      <c r="G113" s="70"/>
      <c r="H113" s="70"/>
      <c r="I113" s="197"/>
      <c r="J113" s="70"/>
      <c r="K113" s="70"/>
      <c r="L113" s="64"/>
      <c r="S113" s="39"/>
      <c r="T113" s="39"/>
      <c r="U113" s="39"/>
      <c r="V113" s="39"/>
      <c r="W113" s="39"/>
      <c r="X113" s="39"/>
      <c r="Y113" s="39"/>
      <c r="Z113" s="39"/>
      <c r="AA113" s="39"/>
      <c r="AB113" s="39"/>
      <c r="AC113" s="39"/>
      <c r="AD113" s="39"/>
      <c r="AE113" s="39"/>
    </row>
    <row r="114" s="2" customFormat="1" ht="24.96" customHeight="1">
      <c r="A114" s="39"/>
      <c r="B114" s="40"/>
      <c r="C114" s="24" t="s">
        <v>396</v>
      </c>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2" customFormat="1" ht="6.96" customHeight="1">
      <c r="A115" s="39"/>
      <c r="B115" s="40"/>
      <c r="C115" s="41"/>
      <c r="D115" s="41"/>
      <c r="E115" s="41"/>
      <c r="F115" s="41"/>
      <c r="G115" s="41"/>
      <c r="H115" s="41"/>
      <c r="I115" s="156"/>
      <c r="J115" s="41"/>
      <c r="K115" s="41"/>
      <c r="L115" s="64"/>
      <c r="S115" s="39"/>
      <c r="T115" s="39"/>
      <c r="U115" s="39"/>
      <c r="V115" s="39"/>
      <c r="W115" s="39"/>
      <c r="X115" s="39"/>
      <c r="Y115" s="39"/>
      <c r="Z115" s="39"/>
      <c r="AA115" s="39"/>
      <c r="AB115" s="39"/>
      <c r="AC115" s="39"/>
      <c r="AD115" s="39"/>
      <c r="AE115" s="39"/>
    </row>
    <row r="116" s="2" customFormat="1" ht="12" customHeight="1">
      <c r="A116" s="39"/>
      <c r="B116" s="40"/>
      <c r="C116" s="33" t="s">
        <v>16</v>
      </c>
      <c r="D116" s="41"/>
      <c r="E116" s="41"/>
      <c r="F116" s="41"/>
      <c r="G116" s="41"/>
      <c r="H116" s="41"/>
      <c r="I116" s="156"/>
      <c r="J116" s="41"/>
      <c r="K116" s="41"/>
      <c r="L116" s="64"/>
      <c r="S116" s="39"/>
      <c r="T116" s="39"/>
      <c r="U116" s="39"/>
      <c r="V116" s="39"/>
      <c r="W116" s="39"/>
      <c r="X116" s="39"/>
      <c r="Y116" s="39"/>
      <c r="Z116" s="39"/>
      <c r="AA116" s="39"/>
      <c r="AB116" s="39"/>
      <c r="AC116" s="39"/>
      <c r="AD116" s="39"/>
      <c r="AE116" s="39"/>
    </row>
    <row r="117" s="2" customFormat="1" ht="23.25" customHeight="1">
      <c r="A117" s="39"/>
      <c r="B117" s="40"/>
      <c r="C117" s="41"/>
      <c r="D117" s="41"/>
      <c r="E117" s="198" t="str">
        <f>E7</f>
        <v>Oprava trati v úseku 1.TK a 2.TK Děčín Prostřední Žleb - Dolní Žleb_OPRAVA č. 2</v>
      </c>
      <c r="F117" s="33"/>
      <c r="G117" s="33"/>
      <c r="H117" s="33"/>
      <c r="I117" s="156"/>
      <c r="J117" s="41"/>
      <c r="K117" s="41"/>
      <c r="L117" s="64"/>
      <c r="S117" s="39"/>
      <c r="T117" s="39"/>
      <c r="U117" s="39"/>
      <c r="V117" s="39"/>
      <c r="W117" s="39"/>
      <c r="X117" s="39"/>
      <c r="Y117" s="39"/>
      <c r="Z117" s="39"/>
      <c r="AA117" s="39"/>
      <c r="AB117" s="39"/>
      <c r="AC117" s="39"/>
      <c r="AD117" s="39"/>
      <c r="AE117" s="39"/>
    </row>
    <row r="118" s="1" customFormat="1" ht="12" customHeight="1">
      <c r="B118" s="22"/>
      <c r="C118" s="33" t="s">
        <v>389</v>
      </c>
      <c r="D118" s="23"/>
      <c r="E118" s="23"/>
      <c r="F118" s="23"/>
      <c r="G118" s="23"/>
      <c r="H118" s="23"/>
      <c r="I118" s="148"/>
      <c r="J118" s="23"/>
      <c r="K118" s="23"/>
      <c r="L118" s="21"/>
    </row>
    <row r="119" s="2" customFormat="1" ht="16.5" customHeight="1">
      <c r="A119" s="39"/>
      <c r="B119" s="40"/>
      <c r="C119" s="41"/>
      <c r="D119" s="41"/>
      <c r="E119" s="198" t="s">
        <v>1970</v>
      </c>
      <c r="F119" s="41"/>
      <c r="G119" s="41"/>
      <c r="H119" s="41"/>
      <c r="I119" s="156"/>
      <c r="J119" s="41"/>
      <c r="K119" s="41"/>
      <c r="L119" s="64"/>
      <c r="S119" s="39"/>
      <c r="T119" s="39"/>
      <c r="U119" s="39"/>
      <c r="V119" s="39"/>
      <c r="W119" s="39"/>
      <c r="X119" s="39"/>
      <c r="Y119" s="39"/>
      <c r="Z119" s="39"/>
      <c r="AA119" s="39"/>
      <c r="AB119" s="39"/>
      <c r="AC119" s="39"/>
      <c r="AD119" s="39"/>
      <c r="AE119" s="39"/>
    </row>
    <row r="120" s="2" customFormat="1" ht="12" customHeight="1">
      <c r="A120" s="39"/>
      <c r="B120" s="40"/>
      <c r="C120" s="33" t="s">
        <v>715</v>
      </c>
      <c r="D120" s="41"/>
      <c r="E120" s="41"/>
      <c r="F120" s="41"/>
      <c r="G120" s="41"/>
      <c r="H120" s="41"/>
      <c r="I120" s="156"/>
      <c r="J120" s="41"/>
      <c r="K120" s="41"/>
      <c r="L120" s="64"/>
      <c r="S120" s="39"/>
      <c r="T120" s="39"/>
      <c r="U120" s="39"/>
      <c r="V120" s="39"/>
      <c r="W120" s="39"/>
      <c r="X120" s="39"/>
      <c r="Y120" s="39"/>
      <c r="Z120" s="39"/>
      <c r="AA120" s="39"/>
      <c r="AB120" s="39"/>
      <c r="AC120" s="39"/>
      <c r="AD120" s="39"/>
      <c r="AE120" s="39"/>
    </row>
    <row r="121" s="2" customFormat="1" ht="16.5" customHeight="1">
      <c r="A121" s="39"/>
      <c r="B121" s="40"/>
      <c r="C121" s="41"/>
      <c r="D121" s="41"/>
      <c r="E121" s="77" t="str">
        <f>E11</f>
        <v>001 - ZRN - most v km 6,240</v>
      </c>
      <c r="F121" s="41"/>
      <c r="G121" s="41"/>
      <c r="H121" s="41"/>
      <c r="I121" s="156"/>
      <c r="J121" s="41"/>
      <c r="K121" s="41"/>
      <c r="L121" s="64"/>
      <c r="S121" s="39"/>
      <c r="T121" s="39"/>
      <c r="U121" s="39"/>
      <c r="V121" s="39"/>
      <c r="W121" s="39"/>
      <c r="X121" s="39"/>
      <c r="Y121" s="39"/>
      <c r="Z121" s="39"/>
      <c r="AA121" s="39"/>
      <c r="AB121" s="39"/>
      <c r="AC121" s="39"/>
      <c r="AD121" s="39"/>
      <c r="AE121" s="39"/>
    </row>
    <row r="122" s="2" customFormat="1" ht="6.96" customHeight="1">
      <c r="A122" s="39"/>
      <c r="B122" s="40"/>
      <c r="C122" s="41"/>
      <c r="D122" s="41"/>
      <c r="E122" s="41"/>
      <c r="F122" s="41"/>
      <c r="G122" s="41"/>
      <c r="H122" s="41"/>
      <c r="I122" s="156"/>
      <c r="J122" s="41"/>
      <c r="K122" s="41"/>
      <c r="L122" s="64"/>
      <c r="S122" s="39"/>
      <c r="T122" s="39"/>
      <c r="U122" s="39"/>
      <c r="V122" s="39"/>
      <c r="W122" s="39"/>
      <c r="X122" s="39"/>
      <c r="Y122" s="39"/>
      <c r="Z122" s="39"/>
      <c r="AA122" s="39"/>
      <c r="AB122" s="39"/>
      <c r="AC122" s="39"/>
      <c r="AD122" s="39"/>
      <c r="AE122" s="39"/>
    </row>
    <row r="123" s="2" customFormat="1" ht="12" customHeight="1">
      <c r="A123" s="39"/>
      <c r="B123" s="40"/>
      <c r="C123" s="33" t="s">
        <v>20</v>
      </c>
      <c r="D123" s="41"/>
      <c r="E123" s="41"/>
      <c r="F123" s="28" t="str">
        <f>F14</f>
        <v xml:space="preserve"> </v>
      </c>
      <c r="G123" s="41"/>
      <c r="H123" s="41"/>
      <c r="I123" s="158" t="s">
        <v>22</v>
      </c>
      <c r="J123" s="80" t="str">
        <f>IF(J14="","",J14)</f>
        <v>21. 11. 2019</v>
      </c>
      <c r="K123" s="41"/>
      <c r="L123" s="64"/>
      <c r="S123" s="39"/>
      <c r="T123" s="39"/>
      <c r="U123" s="39"/>
      <c r="V123" s="39"/>
      <c r="W123" s="39"/>
      <c r="X123" s="39"/>
      <c r="Y123" s="39"/>
      <c r="Z123" s="39"/>
      <c r="AA123" s="39"/>
      <c r="AB123" s="39"/>
      <c r="AC123" s="39"/>
      <c r="AD123" s="39"/>
      <c r="AE123" s="39"/>
    </row>
    <row r="124" s="2" customFormat="1" ht="6.96" customHeight="1">
      <c r="A124" s="39"/>
      <c r="B124" s="40"/>
      <c r="C124" s="41"/>
      <c r="D124" s="41"/>
      <c r="E124" s="41"/>
      <c r="F124" s="41"/>
      <c r="G124" s="41"/>
      <c r="H124" s="41"/>
      <c r="I124" s="156"/>
      <c r="J124" s="41"/>
      <c r="K124" s="41"/>
      <c r="L124" s="64"/>
      <c r="S124" s="39"/>
      <c r="T124" s="39"/>
      <c r="U124" s="39"/>
      <c r="V124" s="39"/>
      <c r="W124" s="39"/>
      <c r="X124" s="39"/>
      <c r="Y124" s="39"/>
      <c r="Z124" s="39"/>
      <c r="AA124" s="39"/>
      <c r="AB124" s="39"/>
      <c r="AC124" s="39"/>
      <c r="AD124" s="39"/>
      <c r="AE124" s="39"/>
    </row>
    <row r="125" s="2" customFormat="1" ht="15.15" customHeight="1">
      <c r="A125" s="39"/>
      <c r="B125" s="40"/>
      <c r="C125" s="33" t="s">
        <v>24</v>
      </c>
      <c r="D125" s="41"/>
      <c r="E125" s="41"/>
      <c r="F125" s="28" t="str">
        <f>E17</f>
        <v/>
      </c>
      <c r="G125" s="41"/>
      <c r="H125" s="41"/>
      <c r="I125" s="158" t="s">
        <v>32</v>
      </c>
      <c r="J125" s="37" t="str">
        <f>E23</f>
        <v xml:space="preserve"> </v>
      </c>
      <c r="K125" s="41"/>
      <c r="L125" s="64"/>
      <c r="S125" s="39"/>
      <c r="T125" s="39"/>
      <c r="U125" s="39"/>
      <c r="V125" s="39"/>
      <c r="W125" s="39"/>
      <c r="X125" s="39"/>
      <c r="Y125" s="39"/>
      <c r="Z125" s="39"/>
      <c r="AA125" s="39"/>
      <c r="AB125" s="39"/>
      <c r="AC125" s="39"/>
      <c r="AD125" s="39"/>
      <c r="AE125" s="39"/>
    </row>
    <row r="126" s="2" customFormat="1" ht="15.15" customHeight="1">
      <c r="A126" s="39"/>
      <c r="B126" s="40"/>
      <c r="C126" s="33" t="s">
        <v>30</v>
      </c>
      <c r="D126" s="41"/>
      <c r="E126" s="41"/>
      <c r="F126" s="28" t="str">
        <f>IF(E20="","",E20)</f>
        <v>Vyplň údaj</v>
      </c>
      <c r="G126" s="41"/>
      <c r="H126" s="41"/>
      <c r="I126" s="158" t="s">
        <v>34</v>
      </c>
      <c r="J126" s="37" t="str">
        <f>E26</f>
        <v xml:space="preserve"> </v>
      </c>
      <c r="K126" s="41"/>
      <c r="L126" s="64"/>
      <c r="S126" s="39"/>
      <c r="T126" s="39"/>
      <c r="U126" s="39"/>
      <c r="V126" s="39"/>
      <c r="W126" s="39"/>
      <c r="X126" s="39"/>
      <c r="Y126" s="39"/>
      <c r="Z126" s="39"/>
      <c r="AA126" s="39"/>
      <c r="AB126" s="39"/>
      <c r="AC126" s="39"/>
      <c r="AD126" s="39"/>
      <c r="AE126" s="39"/>
    </row>
    <row r="127" s="2" customFormat="1" ht="10.32" customHeight="1">
      <c r="A127" s="39"/>
      <c r="B127" s="40"/>
      <c r="C127" s="41"/>
      <c r="D127" s="41"/>
      <c r="E127" s="41"/>
      <c r="F127" s="41"/>
      <c r="G127" s="41"/>
      <c r="H127" s="41"/>
      <c r="I127" s="156"/>
      <c r="J127" s="41"/>
      <c r="K127" s="41"/>
      <c r="L127" s="64"/>
      <c r="S127" s="39"/>
      <c r="T127" s="39"/>
      <c r="U127" s="39"/>
      <c r="V127" s="39"/>
      <c r="W127" s="39"/>
      <c r="X127" s="39"/>
      <c r="Y127" s="39"/>
      <c r="Z127" s="39"/>
      <c r="AA127" s="39"/>
      <c r="AB127" s="39"/>
      <c r="AC127" s="39"/>
      <c r="AD127" s="39"/>
      <c r="AE127" s="39"/>
    </row>
    <row r="128" s="9" customFormat="1" ht="29.28" customHeight="1">
      <c r="A128" s="204"/>
      <c r="B128" s="205"/>
      <c r="C128" s="206" t="s">
        <v>397</v>
      </c>
      <c r="D128" s="207" t="s">
        <v>61</v>
      </c>
      <c r="E128" s="207" t="s">
        <v>57</v>
      </c>
      <c r="F128" s="207" t="s">
        <v>58</v>
      </c>
      <c r="G128" s="207" t="s">
        <v>398</v>
      </c>
      <c r="H128" s="207" t="s">
        <v>399</v>
      </c>
      <c r="I128" s="208" t="s">
        <v>400</v>
      </c>
      <c r="J128" s="207" t="s">
        <v>393</v>
      </c>
      <c r="K128" s="209" t="s">
        <v>401</v>
      </c>
      <c r="L128" s="210"/>
      <c r="M128" s="101" t="s">
        <v>1</v>
      </c>
      <c r="N128" s="102" t="s">
        <v>40</v>
      </c>
      <c r="O128" s="102" t="s">
        <v>402</v>
      </c>
      <c r="P128" s="102" t="s">
        <v>403</v>
      </c>
      <c r="Q128" s="102" t="s">
        <v>404</v>
      </c>
      <c r="R128" s="102" t="s">
        <v>405</v>
      </c>
      <c r="S128" s="102" t="s">
        <v>406</v>
      </c>
      <c r="T128" s="103" t="s">
        <v>407</v>
      </c>
      <c r="U128" s="204"/>
      <c r="V128" s="204"/>
      <c r="W128" s="204"/>
      <c r="X128" s="204"/>
      <c r="Y128" s="204"/>
      <c r="Z128" s="204"/>
      <c r="AA128" s="204"/>
      <c r="AB128" s="204"/>
      <c r="AC128" s="204"/>
      <c r="AD128" s="204"/>
      <c r="AE128" s="204"/>
    </row>
    <row r="129" s="2" customFormat="1" ht="22.8" customHeight="1">
      <c r="A129" s="39"/>
      <c r="B129" s="40"/>
      <c r="C129" s="108" t="s">
        <v>408</v>
      </c>
      <c r="D129" s="41"/>
      <c r="E129" s="41"/>
      <c r="F129" s="41"/>
      <c r="G129" s="41"/>
      <c r="H129" s="41"/>
      <c r="I129" s="156"/>
      <c r="J129" s="211">
        <f>BK129</f>
        <v>0</v>
      </c>
      <c r="K129" s="41"/>
      <c r="L129" s="45"/>
      <c r="M129" s="104"/>
      <c r="N129" s="212"/>
      <c r="O129" s="105"/>
      <c r="P129" s="213">
        <f>P130+P288</f>
        <v>0</v>
      </c>
      <c r="Q129" s="105"/>
      <c r="R129" s="213">
        <f>R130+R288</f>
        <v>2.3336777799999995</v>
      </c>
      <c r="S129" s="105"/>
      <c r="T129" s="214">
        <f>T130+T288</f>
        <v>0.9052579999999999</v>
      </c>
      <c r="U129" s="39"/>
      <c r="V129" s="39"/>
      <c r="W129" s="39"/>
      <c r="X129" s="39"/>
      <c r="Y129" s="39"/>
      <c r="Z129" s="39"/>
      <c r="AA129" s="39"/>
      <c r="AB129" s="39"/>
      <c r="AC129" s="39"/>
      <c r="AD129" s="39"/>
      <c r="AE129" s="39"/>
      <c r="AT129" s="18" t="s">
        <v>75</v>
      </c>
      <c r="AU129" s="18" t="s">
        <v>395</v>
      </c>
      <c r="BK129" s="215">
        <f>BK130+BK288</f>
        <v>0</v>
      </c>
    </row>
    <row r="130" s="11" customFormat="1" ht="25.92" customHeight="1">
      <c r="A130" s="11"/>
      <c r="B130" s="254"/>
      <c r="C130" s="255"/>
      <c r="D130" s="256" t="s">
        <v>75</v>
      </c>
      <c r="E130" s="257" t="s">
        <v>750</v>
      </c>
      <c r="F130" s="257" t="s">
        <v>751</v>
      </c>
      <c r="G130" s="255"/>
      <c r="H130" s="255"/>
      <c r="I130" s="258"/>
      <c r="J130" s="259">
        <f>BK130</f>
        <v>0</v>
      </c>
      <c r="K130" s="255"/>
      <c r="L130" s="260"/>
      <c r="M130" s="261"/>
      <c r="N130" s="262"/>
      <c r="O130" s="262"/>
      <c r="P130" s="263">
        <f>P131+P141+P150+P160+P264+P285</f>
        <v>0</v>
      </c>
      <c r="Q130" s="262"/>
      <c r="R130" s="263">
        <f>R131+R141+R150+R160+R264+R285</f>
        <v>2.2800912399999995</v>
      </c>
      <c r="S130" s="262"/>
      <c r="T130" s="264">
        <f>T131+T141+T150+T160+T264+T285</f>
        <v>0.9052579999999999</v>
      </c>
      <c r="U130" s="11"/>
      <c r="V130" s="11"/>
      <c r="W130" s="11"/>
      <c r="X130" s="11"/>
      <c r="Y130" s="11"/>
      <c r="Z130" s="11"/>
      <c r="AA130" s="11"/>
      <c r="AB130" s="11"/>
      <c r="AC130" s="11"/>
      <c r="AD130" s="11"/>
      <c r="AE130" s="11"/>
      <c r="AR130" s="265" t="s">
        <v>84</v>
      </c>
      <c r="AT130" s="266" t="s">
        <v>75</v>
      </c>
      <c r="AU130" s="266" t="s">
        <v>76</v>
      </c>
      <c r="AY130" s="265" t="s">
        <v>414</v>
      </c>
      <c r="BK130" s="267">
        <f>BK131+BK141+BK150+BK160+BK264+BK285</f>
        <v>0</v>
      </c>
    </row>
    <row r="131" s="11" customFormat="1" ht="22.8" customHeight="1">
      <c r="A131" s="11"/>
      <c r="B131" s="254"/>
      <c r="C131" s="255"/>
      <c r="D131" s="256" t="s">
        <v>75</v>
      </c>
      <c r="E131" s="275" t="s">
        <v>84</v>
      </c>
      <c r="F131" s="275" t="s">
        <v>1714</v>
      </c>
      <c r="G131" s="255"/>
      <c r="H131" s="255"/>
      <c r="I131" s="258"/>
      <c r="J131" s="276">
        <f>BK131</f>
        <v>0</v>
      </c>
      <c r="K131" s="255"/>
      <c r="L131" s="260"/>
      <c r="M131" s="261"/>
      <c r="N131" s="262"/>
      <c r="O131" s="262"/>
      <c r="P131" s="263">
        <f>SUM(P132:P140)</f>
        <v>0</v>
      </c>
      <c r="Q131" s="262"/>
      <c r="R131" s="263">
        <f>SUM(R132:R140)</f>
        <v>0</v>
      </c>
      <c r="S131" s="262"/>
      <c r="T131" s="264">
        <f>SUM(T132:T140)</f>
        <v>0</v>
      </c>
      <c r="U131" s="11"/>
      <c r="V131" s="11"/>
      <c r="W131" s="11"/>
      <c r="X131" s="11"/>
      <c r="Y131" s="11"/>
      <c r="Z131" s="11"/>
      <c r="AA131" s="11"/>
      <c r="AB131" s="11"/>
      <c r="AC131" s="11"/>
      <c r="AD131" s="11"/>
      <c r="AE131" s="11"/>
      <c r="AR131" s="265" t="s">
        <v>84</v>
      </c>
      <c r="AT131" s="266" t="s">
        <v>75</v>
      </c>
      <c r="AU131" s="266" t="s">
        <v>84</v>
      </c>
      <c r="AY131" s="265" t="s">
        <v>414</v>
      </c>
      <c r="BK131" s="267">
        <f>SUM(BK132:BK140)</f>
        <v>0</v>
      </c>
    </row>
    <row r="132" s="2" customFormat="1" ht="21.75" customHeight="1">
      <c r="A132" s="39"/>
      <c r="B132" s="40"/>
      <c r="C132" s="234" t="s">
        <v>84</v>
      </c>
      <c r="D132" s="234" t="s">
        <v>443</v>
      </c>
      <c r="E132" s="235" t="s">
        <v>1715</v>
      </c>
      <c r="F132" s="236" t="s">
        <v>1716</v>
      </c>
      <c r="G132" s="237" t="s">
        <v>632</v>
      </c>
      <c r="H132" s="238">
        <v>160</v>
      </c>
      <c r="I132" s="239"/>
      <c r="J132" s="240">
        <f>ROUND(I132*H132,2)</f>
        <v>0</v>
      </c>
      <c r="K132" s="236" t="s">
        <v>720</v>
      </c>
      <c r="L132" s="45"/>
      <c r="M132" s="241" t="s">
        <v>1</v>
      </c>
      <c r="N132" s="242" t="s">
        <v>41</v>
      </c>
      <c r="O132" s="92"/>
      <c r="P132" s="226">
        <f>O132*H132</f>
        <v>0</v>
      </c>
      <c r="Q132" s="226">
        <v>0</v>
      </c>
      <c r="R132" s="226">
        <f>Q132*H132</f>
        <v>0</v>
      </c>
      <c r="S132" s="226">
        <v>0</v>
      </c>
      <c r="T132" s="227">
        <f>S132*H132</f>
        <v>0</v>
      </c>
      <c r="U132" s="39"/>
      <c r="V132" s="39"/>
      <c r="W132" s="39"/>
      <c r="X132" s="39"/>
      <c r="Y132" s="39"/>
      <c r="Z132" s="39"/>
      <c r="AA132" s="39"/>
      <c r="AB132" s="39"/>
      <c r="AC132" s="39"/>
      <c r="AD132" s="39"/>
      <c r="AE132" s="39"/>
      <c r="AR132" s="228" t="s">
        <v>415</v>
      </c>
      <c r="AT132" s="228" t="s">
        <v>443</v>
      </c>
      <c r="AU132" s="228" t="s">
        <v>86</v>
      </c>
      <c r="AY132" s="18" t="s">
        <v>414</v>
      </c>
      <c r="BE132" s="229">
        <f>IF(N132="základní",J132,0)</f>
        <v>0</v>
      </c>
      <c r="BF132" s="229">
        <f>IF(N132="snížená",J132,0)</f>
        <v>0</v>
      </c>
      <c r="BG132" s="229">
        <f>IF(N132="zákl. přenesená",J132,0)</f>
        <v>0</v>
      </c>
      <c r="BH132" s="229">
        <f>IF(N132="sníž. přenesená",J132,0)</f>
        <v>0</v>
      </c>
      <c r="BI132" s="229">
        <f>IF(N132="nulová",J132,0)</f>
        <v>0</v>
      </c>
      <c r="BJ132" s="18" t="s">
        <v>84</v>
      </c>
      <c r="BK132" s="229">
        <f>ROUND(I132*H132,2)</f>
        <v>0</v>
      </c>
      <c r="BL132" s="18" t="s">
        <v>415</v>
      </c>
      <c r="BM132" s="228" t="s">
        <v>1972</v>
      </c>
    </row>
    <row r="133" s="2" customFormat="1">
      <c r="A133" s="39"/>
      <c r="B133" s="40"/>
      <c r="C133" s="41"/>
      <c r="D133" s="230" t="s">
        <v>417</v>
      </c>
      <c r="E133" s="41"/>
      <c r="F133" s="231" t="s">
        <v>1718</v>
      </c>
      <c r="G133" s="41"/>
      <c r="H133" s="41"/>
      <c r="I133" s="156"/>
      <c r="J133" s="41"/>
      <c r="K133" s="41"/>
      <c r="L133" s="45"/>
      <c r="M133" s="232"/>
      <c r="N133" s="233"/>
      <c r="O133" s="92"/>
      <c r="P133" s="92"/>
      <c r="Q133" s="92"/>
      <c r="R133" s="92"/>
      <c r="S133" s="92"/>
      <c r="T133" s="93"/>
      <c r="U133" s="39"/>
      <c r="V133" s="39"/>
      <c r="W133" s="39"/>
      <c r="X133" s="39"/>
      <c r="Y133" s="39"/>
      <c r="Z133" s="39"/>
      <c r="AA133" s="39"/>
      <c r="AB133" s="39"/>
      <c r="AC133" s="39"/>
      <c r="AD133" s="39"/>
      <c r="AE133" s="39"/>
      <c r="AT133" s="18" t="s">
        <v>417</v>
      </c>
      <c r="AU133" s="18" t="s">
        <v>86</v>
      </c>
    </row>
    <row r="134" s="15" customFormat="1">
      <c r="A134" s="15"/>
      <c r="B134" s="299"/>
      <c r="C134" s="300"/>
      <c r="D134" s="230" t="s">
        <v>758</v>
      </c>
      <c r="E134" s="301" t="s">
        <v>1</v>
      </c>
      <c r="F134" s="302" t="s">
        <v>1719</v>
      </c>
      <c r="G134" s="300"/>
      <c r="H134" s="301" t="s">
        <v>1</v>
      </c>
      <c r="I134" s="303"/>
      <c r="J134" s="300"/>
      <c r="K134" s="300"/>
      <c r="L134" s="304"/>
      <c r="M134" s="305"/>
      <c r="N134" s="306"/>
      <c r="O134" s="306"/>
      <c r="P134" s="306"/>
      <c r="Q134" s="306"/>
      <c r="R134" s="306"/>
      <c r="S134" s="306"/>
      <c r="T134" s="307"/>
      <c r="U134" s="15"/>
      <c r="V134" s="15"/>
      <c r="W134" s="15"/>
      <c r="X134" s="15"/>
      <c r="Y134" s="15"/>
      <c r="Z134" s="15"/>
      <c r="AA134" s="15"/>
      <c r="AB134" s="15"/>
      <c r="AC134" s="15"/>
      <c r="AD134" s="15"/>
      <c r="AE134" s="15"/>
      <c r="AT134" s="308" t="s">
        <v>758</v>
      </c>
      <c r="AU134" s="308" t="s">
        <v>86</v>
      </c>
      <c r="AV134" s="15" t="s">
        <v>84</v>
      </c>
      <c r="AW134" s="15" t="s">
        <v>33</v>
      </c>
      <c r="AX134" s="15" t="s">
        <v>76</v>
      </c>
      <c r="AY134" s="308" t="s">
        <v>414</v>
      </c>
    </row>
    <row r="135" s="13" customFormat="1">
      <c r="A135" s="13"/>
      <c r="B135" s="277"/>
      <c r="C135" s="278"/>
      <c r="D135" s="230" t="s">
        <v>758</v>
      </c>
      <c r="E135" s="279" t="s">
        <v>1</v>
      </c>
      <c r="F135" s="280" t="s">
        <v>1973</v>
      </c>
      <c r="G135" s="278"/>
      <c r="H135" s="281">
        <v>96</v>
      </c>
      <c r="I135" s="282"/>
      <c r="J135" s="278"/>
      <c r="K135" s="278"/>
      <c r="L135" s="283"/>
      <c r="M135" s="284"/>
      <c r="N135" s="285"/>
      <c r="O135" s="285"/>
      <c r="P135" s="285"/>
      <c r="Q135" s="285"/>
      <c r="R135" s="285"/>
      <c r="S135" s="285"/>
      <c r="T135" s="286"/>
      <c r="U135" s="13"/>
      <c r="V135" s="13"/>
      <c r="W135" s="13"/>
      <c r="X135" s="13"/>
      <c r="Y135" s="13"/>
      <c r="Z135" s="13"/>
      <c r="AA135" s="13"/>
      <c r="AB135" s="13"/>
      <c r="AC135" s="13"/>
      <c r="AD135" s="13"/>
      <c r="AE135" s="13"/>
      <c r="AT135" s="287" t="s">
        <v>758</v>
      </c>
      <c r="AU135" s="287" t="s">
        <v>86</v>
      </c>
      <c r="AV135" s="13" t="s">
        <v>86</v>
      </c>
      <c r="AW135" s="13" t="s">
        <v>33</v>
      </c>
      <c r="AX135" s="13" t="s">
        <v>76</v>
      </c>
      <c r="AY135" s="287" t="s">
        <v>414</v>
      </c>
    </row>
    <row r="136" s="13" customFormat="1">
      <c r="A136" s="13"/>
      <c r="B136" s="277"/>
      <c r="C136" s="278"/>
      <c r="D136" s="230" t="s">
        <v>758</v>
      </c>
      <c r="E136" s="279" t="s">
        <v>1</v>
      </c>
      <c r="F136" s="280" t="s">
        <v>1974</v>
      </c>
      <c r="G136" s="278"/>
      <c r="H136" s="281">
        <v>64</v>
      </c>
      <c r="I136" s="282"/>
      <c r="J136" s="278"/>
      <c r="K136" s="278"/>
      <c r="L136" s="283"/>
      <c r="M136" s="284"/>
      <c r="N136" s="285"/>
      <c r="O136" s="285"/>
      <c r="P136" s="285"/>
      <c r="Q136" s="285"/>
      <c r="R136" s="285"/>
      <c r="S136" s="285"/>
      <c r="T136" s="286"/>
      <c r="U136" s="13"/>
      <c r="V136" s="13"/>
      <c r="W136" s="13"/>
      <c r="X136" s="13"/>
      <c r="Y136" s="13"/>
      <c r="Z136" s="13"/>
      <c r="AA136" s="13"/>
      <c r="AB136" s="13"/>
      <c r="AC136" s="13"/>
      <c r="AD136" s="13"/>
      <c r="AE136" s="13"/>
      <c r="AT136" s="287" t="s">
        <v>758</v>
      </c>
      <c r="AU136" s="287" t="s">
        <v>86</v>
      </c>
      <c r="AV136" s="13" t="s">
        <v>86</v>
      </c>
      <c r="AW136" s="13" t="s">
        <v>33</v>
      </c>
      <c r="AX136" s="13" t="s">
        <v>76</v>
      </c>
      <c r="AY136" s="287" t="s">
        <v>414</v>
      </c>
    </row>
    <row r="137" s="14" customFormat="1">
      <c r="A137" s="14"/>
      <c r="B137" s="288"/>
      <c r="C137" s="289"/>
      <c r="D137" s="230" t="s">
        <v>758</v>
      </c>
      <c r="E137" s="290" t="s">
        <v>1</v>
      </c>
      <c r="F137" s="291" t="s">
        <v>760</v>
      </c>
      <c r="G137" s="289"/>
      <c r="H137" s="292">
        <v>160</v>
      </c>
      <c r="I137" s="293"/>
      <c r="J137" s="289"/>
      <c r="K137" s="289"/>
      <c r="L137" s="294"/>
      <c r="M137" s="295"/>
      <c r="N137" s="296"/>
      <c r="O137" s="296"/>
      <c r="P137" s="296"/>
      <c r="Q137" s="296"/>
      <c r="R137" s="296"/>
      <c r="S137" s="296"/>
      <c r="T137" s="297"/>
      <c r="U137" s="14"/>
      <c r="V137" s="14"/>
      <c r="W137" s="14"/>
      <c r="X137" s="14"/>
      <c r="Y137" s="14"/>
      <c r="Z137" s="14"/>
      <c r="AA137" s="14"/>
      <c r="AB137" s="14"/>
      <c r="AC137" s="14"/>
      <c r="AD137" s="14"/>
      <c r="AE137" s="14"/>
      <c r="AT137" s="298" t="s">
        <v>758</v>
      </c>
      <c r="AU137" s="298" t="s">
        <v>86</v>
      </c>
      <c r="AV137" s="14" t="s">
        <v>415</v>
      </c>
      <c r="AW137" s="14" t="s">
        <v>33</v>
      </c>
      <c r="AX137" s="14" t="s">
        <v>84</v>
      </c>
      <c r="AY137" s="298" t="s">
        <v>414</v>
      </c>
    </row>
    <row r="138" s="2" customFormat="1" ht="21.75" customHeight="1">
      <c r="A138" s="39"/>
      <c r="B138" s="40"/>
      <c r="C138" s="234" t="s">
        <v>86</v>
      </c>
      <c r="D138" s="234" t="s">
        <v>443</v>
      </c>
      <c r="E138" s="235" t="s">
        <v>1721</v>
      </c>
      <c r="F138" s="236" t="s">
        <v>1722</v>
      </c>
      <c r="G138" s="237" t="s">
        <v>755</v>
      </c>
      <c r="H138" s="238">
        <v>3.2000000000000002</v>
      </c>
      <c r="I138" s="239"/>
      <c r="J138" s="240">
        <f>ROUND(I138*H138,2)</f>
        <v>0</v>
      </c>
      <c r="K138" s="236" t="s">
        <v>720</v>
      </c>
      <c r="L138" s="45"/>
      <c r="M138" s="241" t="s">
        <v>1</v>
      </c>
      <c r="N138" s="242" t="s">
        <v>41</v>
      </c>
      <c r="O138" s="92"/>
      <c r="P138" s="226">
        <f>O138*H138</f>
        <v>0</v>
      </c>
      <c r="Q138" s="226">
        <v>0</v>
      </c>
      <c r="R138" s="226">
        <f>Q138*H138</f>
        <v>0</v>
      </c>
      <c r="S138" s="226">
        <v>0</v>
      </c>
      <c r="T138" s="227">
        <f>S138*H138</f>
        <v>0</v>
      </c>
      <c r="U138" s="39"/>
      <c r="V138" s="39"/>
      <c r="W138" s="39"/>
      <c r="X138" s="39"/>
      <c r="Y138" s="39"/>
      <c r="Z138" s="39"/>
      <c r="AA138" s="39"/>
      <c r="AB138" s="39"/>
      <c r="AC138" s="39"/>
      <c r="AD138" s="39"/>
      <c r="AE138" s="39"/>
      <c r="AR138" s="228" t="s">
        <v>415</v>
      </c>
      <c r="AT138" s="228" t="s">
        <v>443</v>
      </c>
      <c r="AU138" s="228" t="s">
        <v>86</v>
      </c>
      <c r="AY138" s="18" t="s">
        <v>414</v>
      </c>
      <c r="BE138" s="229">
        <f>IF(N138="základní",J138,0)</f>
        <v>0</v>
      </c>
      <c r="BF138" s="229">
        <f>IF(N138="snížená",J138,0)</f>
        <v>0</v>
      </c>
      <c r="BG138" s="229">
        <f>IF(N138="zákl. přenesená",J138,0)</f>
        <v>0</v>
      </c>
      <c r="BH138" s="229">
        <f>IF(N138="sníž. přenesená",J138,0)</f>
        <v>0</v>
      </c>
      <c r="BI138" s="229">
        <f>IF(N138="nulová",J138,0)</f>
        <v>0</v>
      </c>
      <c r="BJ138" s="18" t="s">
        <v>84</v>
      </c>
      <c r="BK138" s="229">
        <f>ROUND(I138*H138,2)</f>
        <v>0</v>
      </c>
      <c r="BL138" s="18" t="s">
        <v>415</v>
      </c>
      <c r="BM138" s="228" t="s">
        <v>1975</v>
      </c>
    </row>
    <row r="139" s="2" customFormat="1">
      <c r="A139" s="39"/>
      <c r="B139" s="40"/>
      <c r="C139" s="41"/>
      <c r="D139" s="230" t="s">
        <v>417</v>
      </c>
      <c r="E139" s="41"/>
      <c r="F139" s="231" t="s">
        <v>1724</v>
      </c>
      <c r="G139" s="41"/>
      <c r="H139" s="41"/>
      <c r="I139" s="156"/>
      <c r="J139" s="41"/>
      <c r="K139" s="41"/>
      <c r="L139" s="45"/>
      <c r="M139" s="232"/>
      <c r="N139" s="233"/>
      <c r="O139" s="92"/>
      <c r="P139" s="92"/>
      <c r="Q139" s="92"/>
      <c r="R139" s="92"/>
      <c r="S139" s="92"/>
      <c r="T139" s="93"/>
      <c r="U139" s="39"/>
      <c r="V139" s="39"/>
      <c r="W139" s="39"/>
      <c r="X139" s="39"/>
      <c r="Y139" s="39"/>
      <c r="Z139" s="39"/>
      <c r="AA139" s="39"/>
      <c r="AB139" s="39"/>
      <c r="AC139" s="39"/>
      <c r="AD139" s="39"/>
      <c r="AE139" s="39"/>
      <c r="AT139" s="18" t="s">
        <v>417</v>
      </c>
      <c r="AU139" s="18" t="s">
        <v>86</v>
      </c>
    </row>
    <row r="140" s="13" customFormat="1">
      <c r="A140" s="13"/>
      <c r="B140" s="277"/>
      <c r="C140" s="278"/>
      <c r="D140" s="230" t="s">
        <v>758</v>
      </c>
      <c r="E140" s="279" t="s">
        <v>1</v>
      </c>
      <c r="F140" s="280" t="s">
        <v>1976</v>
      </c>
      <c r="G140" s="278"/>
      <c r="H140" s="281">
        <v>3.2000000000000002</v>
      </c>
      <c r="I140" s="282"/>
      <c r="J140" s="278"/>
      <c r="K140" s="278"/>
      <c r="L140" s="283"/>
      <c r="M140" s="284"/>
      <c r="N140" s="285"/>
      <c r="O140" s="285"/>
      <c r="P140" s="285"/>
      <c r="Q140" s="285"/>
      <c r="R140" s="285"/>
      <c r="S140" s="285"/>
      <c r="T140" s="286"/>
      <c r="U140" s="13"/>
      <c r="V140" s="13"/>
      <c r="W140" s="13"/>
      <c r="X140" s="13"/>
      <c r="Y140" s="13"/>
      <c r="Z140" s="13"/>
      <c r="AA140" s="13"/>
      <c r="AB140" s="13"/>
      <c r="AC140" s="13"/>
      <c r="AD140" s="13"/>
      <c r="AE140" s="13"/>
      <c r="AT140" s="287" t="s">
        <v>758</v>
      </c>
      <c r="AU140" s="287" t="s">
        <v>86</v>
      </c>
      <c r="AV140" s="13" t="s">
        <v>86</v>
      </c>
      <c r="AW140" s="13" t="s">
        <v>33</v>
      </c>
      <c r="AX140" s="13" t="s">
        <v>84</v>
      </c>
      <c r="AY140" s="287" t="s">
        <v>414</v>
      </c>
    </row>
    <row r="141" s="11" customFormat="1" ht="22.8" customHeight="1">
      <c r="A141" s="11"/>
      <c r="B141" s="254"/>
      <c r="C141" s="255"/>
      <c r="D141" s="256" t="s">
        <v>75</v>
      </c>
      <c r="E141" s="275" t="s">
        <v>415</v>
      </c>
      <c r="F141" s="275" t="s">
        <v>761</v>
      </c>
      <c r="G141" s="255"/>
      <c r="H141" s="255"/>
      <c r="I141" s="258"/>
      <c r="J141" s="276">
        <f>BK141</f>
        <v>0</v>
      </c>
      <c r="K141" s="255"/>
      <c r="L141" s="260"/>
      <c r="M141" s="261"/>
      <c r="N141" s="262"/>
      <c r="O141" s="262"/>
      <c r="P141" s="263">
        <f>SUM(P142:P149)</f>
        <v>0</v>
      </c>
      <c r="Q141" s="262"/>
      <c r="R141" s="263">
        <f>SUM(R142:R149)</f>
        <v>0.12714998000000002</v>
      </c>
      <c r="S141" s="262"/>
      <c r="T141" s="264">
        <f>SUM(T142:T149)</f>
        <v>0</v>
      </c>
      <c r="U141" s="11"/>
      <c r="V141" s="11"/>
      <c r="W141" s="11"/>
      <c r="X141" s="11"/>
      <c r="Y141" s="11"/>
      <c r="Z141" s="11"/>
      <c r="AA141" s="11"/>
      <c r="AB141" s="11"/>
      <c r="AC141" s="11"/>
      <c r="AD141" s="11"/>
      <c r="AE141" s="11"/>
      <c r="AR141" s="265" t="s">
        <v>84</v>
      </c>
      <c r="AT141" s="266" t="s">
        <v>75</v>
      </c>
      <c r="AU141" s="266" t="s">
        <v>84</v>
      </c>
      <c r="AY141" s="265" t="s">
        <v>414</v>
      </c>
      <c r="BK141" s="267">
        <f>SUM(BK142:BK149)</f>
        <v>0</v>
      </c>
    </row>
    <row r="142" s="2" customFormat="1" ht="21.75" customHeight="1">
      <c r="A142" s="39"/>
      <c r="B142" s="40"/>
      <c r="C142" s="234" t="s">
        <v>114</v>
      </c>
      <c r="D142" s="234" t="s">
        <v>443</v>
      </c>
      <c r="E142" s="235" t="s">
        <v>1726</v>
      </c>
      <c r="F142" s="236" t="s">
        <v>1727</v>
      </c>
      <c r="G142" s="237" t="s">
        <v>632</v>
      </c>
      <c r="H142" s="238">
        <v>0.30299999999999999</v>
      </c>
      <c r="I142" s="239"/>
      <c r="J142" s="240">
        <f>ROUND(I142*H142,2)</f>
        <v>0</v>
      </c>
      <c r="K142" s="236" t="s">
        <v>720</v>
      </c>
      <c r="L142" s="45"/>
      <c r="M142" s="241" t="s">
        <v>1</v>
      </c>
      <c r="N142" s="242" t="s">
        <v>41</v>
      </c>
      <c r="O142" s="92"/>
      <c r="P142" s="226">
        <f>O142*H142</f>
        <v>0</v>
      </c>
      <c r="Q142" s="226">
        <v>0.02102</v>
      </c>
      <c r="R142" s="226">
        <f>Q142*H142</f>
        <v>0.0063690600000000002</v>
      </c>
      <c r="S142" s="226">
        <v>0</v>
      </c>
      <c r="T142" s="227">
        <f>S142*H142</f>
        <v>0</v>
      </c>
      <c r="U142" s="39"/>
      <c r="V142" s="39"/>
      <c r="W142" s="39"/>
      <c r="X142" s="39"/>
      <c r="Y142" s="39"/>
      <c r="Z142" s="39"/>
      <c r="AA142" s="39"/>
      <c r="AB142" s="39"/>
      <c r="AC142" s="39"/>
      <c r="AD142" s="39"/>
      <c r="AE142" s="39"/>
      <c r="AR142" s="228" t="s">
        <v>415</v>
      </c>
      <c r="AT142" s="228" t="s">
        <v>443</v>
      </c>
      <c r="AU142" s="228" t="s">
        <v>86</v>
      </c>
      <c r="AY142" s="18" t="s">
        <v>414</v>
      </c>
      <c r="BE142" s="229">
        <f>IF(N142="základní",J142,0)</f>
        <v>0</v>
      </c>
      <c r="BF142" s="229">
        <f>IF(N142="snížená",J142,0)</f>
        <v>0</v>
      </c>
      <c r="BG142" s="229">
        <f>IF(N142="zákl. přenesená",J142,0)</f>
        <v>0</v>
      </c>
      <c r="BH142" s="229">
        <f>IF(N142="sníž. přenesená",J142,0)</f>
        <v>0</v>
      </c>
      <c r="BI142" s="229">
        <f>IF(N142="nulová",J142,0)</f>
        <v>0</v>
      </c>
      <c r="BJ142" s="18" t="s">
        <v>84</v>
      </c>
      <c r="BK142" s="229">
        <f>ROUND(I142*H142,2)</f>
        <v>0</v>
      </c>
      <c r="BL142" s="18" t="s">
        <v>415</v>
      </c>
      <c r="BM142" s="228" t="s">
        <v>1977</v>
      </c>
    </row>
    <row r="143" s="2" customFormat="1">
      <c r="A143" s="39"/>
      <c r="B143" s="40"/>
      <c r="C143" s="41"/>
      <c r="D143" s="230" t="s">
        <v>417</v>
      </c>
      <c r="E143" s="41"/>
      <c r="F143" s="231" t="s">
        <v>1729</v>
      </c>
      <c r="G143" s="41"/>
      <c r="H143" s="41"/>
      <c r="I143" s="156"/>
      <c r="J143" s="41"/>
      <c r="K143" s="41"/>
      <c r="L143" s="45"/>
      <c r="M143" s="232"/>
      <c r="N143" s="233"/>
      <c r="O143" s="92"/>
      <c r="P143" s="92"/>
      <c r="Q143" s="92"/>
      <c r="R143" s="92"/>
      <c r="S143" s="92"/>
      <c r="T143" s="93"/>
      <c r="U143" s="39"/>
      <c r="V143" s="39"/>
      <c r="W143" s="39"/>
      <c r="X143" s="39"/>
      <c r="Y143" s="39"/>
      <c r="Z143" s="39"/>
      <c r="AA143" s="39"/>
      <c r="AB143" s="39"/>
      <c r="AC143" s="39"/>
      <c r="AD143" s="39"/>
      <c r="AE143" s="39"/>
      <c r="AT143" s="18" t="s">
        <v>417</v>
      </c>
      <c r="AU143" s="18" t="s">
        <v>86</v>
      </c>
    </row>
    <row r="144" s="13" customFormat="1">
      <c r="A144" s="13"/>
      <c r="B144" s="277"/>
      <c r="C144" s="278"/>
      <c r="D144" s="230" t="s">
        <v>758</v>
      </c>
      <c r="E144" s="279" t="s">
        <v>1</v>
      </c>
      <c r="F144" s="280" t="s">
        <v>1978</v>
      </c>
      <c r="G144" s="278"/>
      <c r="H144" s="281">
        <v>0.13</v>
      </c>
      <c r="I144" s="282"/>
      <c r="J144" s="278"/>
      <c r="K144" s="278"/>
      <c r="L144" s="283"/>
      <c r="M144" s="284"/>
      <c r="N144" s="285"/>
      <c r="O144" s="285"/>
      <c r="P144" s="285"/>
      <c r="Q144" s="285"/>
      <c r="R144" s="285"/>
      <c r="S144" s="285"/>
      <c r="T144" s="286"/>
      <c r="U144" s="13"/>
      <c r="V144" s="13"/>
      <c r="W144" s="13"/>
      <c r="X144" s="13"/>
      <c r="Y144" s="13"/>
      <c r="Z144" s="13"/>
      <c r="AA144" s="13"/>
      <c r="AB144" s="13"/>
      <c r="AC144" s="13"/>
      <c r="AD144" s="13"/>
      <c r="AE144" s="13"/>
      <c r="AT144" s="287" t="s">
        <v>758</v>
      </c>
      <c r="AU144" s="287" t="s">
        <v>86</v>
      </c>
      <c r="AV144" s="13" t="s">
        <v>86</v>
      </c>
      <c r="AW144" s="13" t="s">
        <v>33</v>
      </c>
      <c r="AX144" s="13" t="s">
        <v>76</v>
      </c>
      <c r="AY144" s="287" t="s">
        <v>414</v>
      </c>
    </row>
    <row r="145" s="13" customFormat="1">
      <c r="A145" s="13"/>
      <c r="B145" s="277"/>
      <c r="C145" s="278"/>
      <c r="D145" s="230" t="s">
        <v>758</v>
      </c>
      <c r="E145" s="279" t="s">
        <v>1</v>
      </c>
      <c r="F145" s="280" t="s">
        <v>1979</v>
      </c>
      <c r="G145" s="278"/>
      <c r="H145" s="281">
        <v>0.17299999999999999</v>
      </c>
      <c r="I145" s="282"/>
      <c r="J145" s="278"/>
      <c r="K145" s="278"/>
      <c r="L145" s="283"/>
      <c r="M145" s="284"/>
      <c r="N145" s="285"/>
      <c r="O145" s="285"/>
      <c r="P145" s="285"/>
      <c r="Q145" s="285"/>
      <c r="R145" s="285"/>
      <c r="S145" s="285"/>
      <c r="T145" s="286"/>
      <c r="U145" s="13"/>
      <c r="V145" s="13"/>
      <c r="W145" s="13"/>
      <c r="X145" s="13"/>
      <c r="Y145" s="13"/>
      <c r="Z145" s="13"/>
      <c r="AA145" s="13"/>
      <c r="AB145" s="13"/>
      <c r="AC145" s="13"/>
      <c r="AD145" s="13"/>
      <c r="AE145" s="13"/>
      <c r="AT145" s="287" t="s">
        <v>758</v>
      </c>
      <c r="AU145" s="287" t="s">
        <v>86</v>
      </c>
      <c r="AV145" s="13" t="s">
        <v>86</v>
      </c>
      <c r="AW145" s="13" t="s">
        <v>33</v>
      </c>
      <c r="AX145" s="13" t="s">
        <v>76</v>
      </c>
      <c r="AY145" s="287" t="s">
        <v>414</v>
      </c>
    </row>
    <row r="146" s="14" customFormat="1">
      <c r="A146" s="14"/>
      <c r="B146" s="288"/>
      <c r="C146" s="289"/>
      <c r="D146" s="230" t="s">
        <v>758</v>
      </c>
      <c r="E146" s="290" t="s">
        <v>1</v>
      </c>
      <c r="F146" s="291" t="s">
        <v>760</v>
      </c>
      <c r="G146" s="289"/>
      <c r="H146" s="292">
        <v>0.30299999999999999</v>
      </c>
      <c r="I146" s="293"/>
      <c r="J146" s="289"/>
      <c r="K146" s="289"/>
      <c r="L146" s="294"/>
      <c r="M146" s="295"/>
      <c r="N146" s="296"/>
      <c r="O146" s="296"/>
      <c r="P146" s="296"/>
      <c r="Q146" s="296"/>
      <c r="R146" s="296"/>
      <c r="S146" s="296"/>
      <c r="T146" s="297"/>
      <c r="U146" s="14"/>
      <c r="V146" s="14"/>
      <c r="W146" s="14"/>
      <c r="X146" s="14"/>
      <c r="Y146" s="14"/>
      <c r="Z146" s="14"/>
      <c r="AA146" s="14"/>
      <c r="AB146" s="14"/>
      <c r="AC146" s="14"/>
      <c r="AD146" s="14"/>
      <c r="AE146" s="14"/>
      <c r="AT146" s="298" t="s">
        <v>758</v>
      </c>
      <c r="AU146" s="298" t="s">
        <v>86</v>
      </c>
      <c r="AV146" s="14" t="s">
        <v>415</v>
      </c>
      <c r="AW146" s="14" t="s">
        <v>33</v>
      </c>
      <c r="AX146" s="14" t="s">
        <v>84</v>
      </c>
      <c r="AY146" s="298" t="s">
        <v>414</v>
      </c>
    </row>
    <row r="147" s="2" customFormat="1" ht="21.75" customHeight="1">
      <c r="A147" s="39"/>
      <c r="B147" s="40"/>
      <c r="C147" s="234" t="s">
        <v>415</v>
      </c>
      <c r="D147" s="234" t="s">
        <v>443</v>
      </c>
      <c r="E147" s="235" t="s">
        <v>1731</v>
      </c>
      <c r="F147" s="236" t="s">
        <v>1732</v>
      </c>
      <c r="G147" s="237" t="s">
        <v>632</v>
      </c>
      <c r="H147" s="238">
        <v>5.7460000000000004</v>
      </c>
      <c r="I147" s="239"/>
      <c r="J147" s="240">
        <f>ROUND(I147*H147,2)</f>
        <v>0</v>
      </c>
      <c r="K147" s="236" t="s">
        <v>720</v>
      </c>
      <c r="L147" s="45"/>
      <c r="M147" s="241" t="s">
        <v>1</v>
      </c>
      <c r="N147" s="242" t="s">
        <v>41</v>
      </c>
      <c r="O147" s="92"/>
      <c r="P147" s="226">
        <f>O147*H147</f>
        <v>0</v>
      </c>
      <c r="Q147" s="226">
        <v>0.02102</v>
      </c>
      <c r="R147" s="226">
        <f>Q147*H147</f>
        <v>0.12078092000000001</v>
      </c>
      <c r="S147" s="226">
        <v>0</v>
      </c>
      <c r="T147" s="227">
        <f>S147*H147</f>
        <v>0</v>
      </c>
      <c r="U147" s="39"/>
      <c r="V147" s="39"/>
      <c r="W147" s="39"/>
      <c r="X147" s="39"/>
      <c r="Y147" s="39"/>
      <c r="Z147" s="39"/>
      <c r="AA147" s="39"/>
      <c r="AB147" s="39"/>
      <c r="AC147" s="39"/>
      <c r="AD147" s="39"/>
      <c r="AE147" s="39"/>
      <c r="AR147" s="228" t="s">
        <v>415</v>
      </c>
      <c r="AT147" s="228" t="s">
        <v>443</v>
      </c>
      <c r="AU147" s="228" t="s">
        <v>86</v>
      </c>
      <c r="AY147" s="18" t="s">
        <v>414</v>
      </c>
      <c r="BE147" s="229">
        <f>IF(N147="základní",J147,0)</f>
        <v>0</v>
      </c>
      <c r="BF147" s="229">
        <f>IF(N147="snížená",J147,0)</f>
        <v>0</v>
      </c>
      <c r="BG147" s="229">
        <f>IF(N147="zákl. přenesená",J147,0)</f>
        <v>0</v>
      </c>
      <c r="BH147" s="229">
        <f>IF(N147="sníž. přenesená",J147,0)</f>
        <v>0</v>
      </c>
      <c r="BI147" s="229">
        <f>IF(N147="nulová",J147,0)</f>
        <v>0</v>
      </c>
      <c r="BJ147" s="18" t="s">
        <v>84</v>
      </c>
      <c r="BK147" s="229">
        <f>ROUND(I147*H147,2)</f>
        <v>0</v>
      </c>
      <c r="BL147" s="18" t="s">
        <v>415</v>
      </c>
      <c r="BM147" s="228" t="s">
        <v>1980</v>
      </c>
    </row>
    <row r="148" s="2" customFormat="1">
      <c r="A148" s="39"/>
      <c r="B148" s="40"/>
      <c r="C148" s="41"/>
      <c r="D148" s="230" t="s">
        <v>417</v>
      </c>
      <c r="E148" s="41"/>
      <c r="F148" s="231" t="s">
        <v>1734</v>
      </c>
      <c r="G148" s="41"/>
      <c r="H148" s="41"/>
      <c r="I148" s="156"/>
      <c r="J148" s="41"/>
      <c r="K148" s="41"/>
      <c r="L148" s="45"/>
      <c r="M148" s="232"/>
      <c r="N148" s="233"/>
      <c r="O148" s="92"/>
      <c r="P148" s="92"/>
      <c r="Q148" s="92"/>
      <c r="R148" s="92"/>
      <c r="S148" s="92"/>
      <c r="T148" s="93"/>
      <c r="U148" s="39"/>
      <c r="V148" s="39"/>
      <c r="W148" s="39"/>
      <c r="X148" s="39"/>
      <c r="Y148" s="39"/>
      <c r="Z148" s="39"/>
      <c r="AA148" s="39"/>
      <c r="AB148" s="39"/>
      <c r="AC148" s="39"/>
      <c r="AD148" s="39"/>
      <c r="AE148" s="39"/>
      <c r="AT148" s="18" t="s">
        <v>417</v>
      </c>
      <c r="AU148" s="18" t="s">
        <v>86</v>
      </c>
    </row>
    <row r="149" s="13" customFormat="1">
      <c r="A149" s="13"/>
      <c r="B149" s="277"/>
      <c r="C149" s="278"/>
      <c r="D149" s="230" t="s">
        <v>758</v>
      </c>
      <c r="E149" s="279" t="s">
        <v>1</v>
      </c>
      <c r="F149" s="280" t="s">
        <v>1981</v>
      </c>
      <c r="G149" s="278"/>
      <c r="H149" s="281">
        <v>5.7460000000000004</v>
      </c>
      <c r="I149" s="282"/>
      <c r="J149" s="278"/>
      <c r="K149" s="278"/>
      <c r="L149" s="283"/>
      <c r="M149" s="284"/>
      <c r="N149" s="285"/>
      <c r="O149" s="285"/>
      <c r="P149" s="285"/>
      <c r="Q149" s="285"/>
      <c r="R149" s="285"/>
      <c r="S149" s="285"/>
      <c r="T149" s="286"/>
      <c r="U149" s="13"/>
      <c r="V149" s="13"/>
      <c r="W149" s="13"/>
      <c r="X149" s="13"/>
      <c r="Y149" s="13"/>
      <c r="Z149" s="13"/>
      <c r="AA149" s="13"/>
      <c r="AB149" s="13"/>
      <c r="AC149" s="13"/>
      <c r="AD149" s="13"/>
      <c r="AE149" s="13"/>
      <c r="AT149" s="287" t="s">
        <v>758</v>
      </c>
      <c r="AU149" s="287" t="s">
        <v>86</v>
      </c>
      <c r="AV149" s="13" t="s">
        <v>86</v>
      </c>
      <c r="AW149" s="13" t="s">
        <v>33</v>
      </c>
      <c r="AX149" s="13" t="s">
        <v>84</v>
      </c>
      <c r="AY149" s="287" t="s">
        <v>414</v>
      </c>
    </row>
    <row r="150" s="11" customFormat="1" ht="22.8" customHeight="1">
      <c r="A150" s="11"/>
      <c r="B150" s="254"/>
      <c r="C150" s="255"/>
      <c r="D150" s="256" t="s">
        <v>75</v>
      </c>
      <c r="E150" s="275" t="s">
        <v>431</v>
      </c>
      <c r="F150" s="275" t="s">
        <v>798</v>
      </c>
      <c r="G150" s="255"/>
      <c r="H150" s="255"/>
      <c r="I150" s="258"/>
      <c r="J150" s="276">
        <f>BK150</f>
        <v>0</v>
      </c>
      <c r="K150" s="255"/>
      <c r="L150" s="260"/>
      <c r="M150" s="261"/>
      <c r="N150" s="262"/>
      <c r="O150" s="262"/>
      <c r="P150" s="263">
        <f>SUM(P151:P159)</f>
        <v>0</v>
      </c>
      <c r="Q150" s="262"/>
      <c r="R150" s="263">
        <f>SUM(R151:R159)</f>
        <v>0.082740359999999999</v>
      </c>
      <c r="S150" s="262"/>
      <c r="T150" s="264">
        <f>SUM(T151:T159)</f>
        <v>0</v>
      </c>
      <c r="U150" s="11"/>
      <c r="V150" s="11"/>
      <c r="W150" s="11"/>
      <c r="X150" s="11"/>
      <c r="Y150" s="11"/>
      <c r="Z150" s="11"/>
      <c r="AA150" s="11"/>
      <c r="AB150" s="11"/>
      <c r="AC150" s="11"/>
      <c r="AD150" s="11"/>
      <c r="AE150" s="11"/>
      <c r="AR150" s="265" t="s">
        <v>84</v>
      </c>
      <c r="AT150" s="266" t="s">
        <v>75</v>
      </c>
      <c r="AU150" s="266" t="s">
        <v>84</v>
      </c>
      <c r="AY150" s="265" t="s">
        <v>414</v>
      </c>
      <c r="BK150" s="267">
        <f>SUM(BK151:BK159)</f>
        <v>0</v>
      </c>
    </row>
    <row r="151" s="2" customFormat="1" ht="21.75" customHeight="1">
      <c r="A151" s="39"/>
      <c r="B151" s="40"/>
      <c r="C151" s="234" t="s">
        <v>427</v>
      </c>
      <c r="D151" s="234" t="s">
        <v>443</v>
      </c>
      <c r="E151" s="235" t="s">
        <v>1736</v>
      </c>
      <c r="F151" s="236" t="s">
        <v>1737</v>
      </c>
      <c r="G151" s="237" t="s">
        <v>632</v>
      </c>
      <c r="H151" s="238">
        <v>81.117999999999995</v>
      </c>
      <c r="I151" s="239"/>
      <c r="J151" s="240">
        <f>ROUND(I151*H151,2)</f>
        <v>0</v>
      </c>
      <c r="K151" s="236" t="s">
        <v>720</v>
      </c>
      <c r="L151" s="45"/>
      <c r="M151" s="241" t="s">
        <v>1</v>
      </c>
      <c r="N151" s="242" t="s">
        <v>41</v>
      </c>
      <c r="O151" s="92"/>
      <c r="P151" s="226">
        <f>O151*H151</f>
        <v>0</v>
      </c>
      <c r="Q151" s="226">
        <v>0.0010200000000000001</v>
      </c>
      <c r="R151" s="226">
        <f>Q151*H151</f>
        <v>0.082740359999999999</v>
      </c>
      <c r="S151" s="226">
        <v>0</v>
      </c>
      <c r="T151" s="227">
        <f>S151*H151</f>
        <v>0</v>
      </c>
      <c r="U151" s="39"/>
      <c r="V151" s="39"/>
      <c r="W151" s="39"/>
      <c r="X151" s="39"/>
      <c r="Y151" s="39"/>
      <c r="Z151" s="39"/>
      <c r="AA151" s="39"/>
      <c r="AB151" s="39"/>
      <c r="AC151" s="39"/>
      <c r="AD151" s="39"/>
      <c r="AE151" s="39"/>
      <c r="AR151" s="228" t="s">
        <v>415</v>
      </c>
      <c r="AT151" s="228" t="s">
        <v>443</v>
      </c>
      <c r="AU151" s="228" t="s">
        <v>86</v>
      </c>
      <c r="AY151" s="18" t="s">
        <v>414</v>
      </c>
      <c r="BE151" s="229">
        <f>IF(N151="základní",J151,0)</f>
        <v>0</v>
      </c>
      <c r="BF151" s="229">
        <f>IF(N151="snížená",J151,0)</f>
        <v>0</v>
      </c>
      <c r="BG151" s="229">
        <f>IF(N151="zákl. přenesená",J151,0)</f>
        <v>0</v>
      </c>
      <c r="BH151" s="229">
        <f>IF(N151="sníž. přenesená",J151,0)</f>
        <v>0</v>
      </c>
      <c r="BI151" s="229">
        <f>IF(N151="nulová",J151,0)</f>
        <v>0</v>
      </c>
      <c r="BJ151" s="18" t="s">
        <v>84</v>
      </c>
      <c r="BK151" s="229">
        <f>ROUND(I151*H151,2)</f>
        <v>0</v>
      </c>
      <c r="BL151" s="18" t="s">
        <v>415</v>
      </c>
      <c r="BM151" s="228" t="s">
        <v>1982</v>
      </c>
    </row>
    <row r="152" s="2" customFormat="1">
      <c r="A152" s="39"/>
      <c r="B152" s="40"/>
      <c r="C152" s="41"/>
      <c r="D152" s="230" t="s">
        <v>417</v>
      </c>
      <c r="E152" s="41"/>
      <c r="F152" s="231" t="s">
        <v>1739</v>
      </c>
      <c r="G152" s="41"/>
      <c r="H152" s="41"/>
      <c r="I152" s="156"/>
      <c r="J152" s="41"/>
      <c r="K152" s="41"/>
      <c r="L152" s="45"/>
      <c r="M152" s="232"/>
      <c r="N152" s="233"/>
      <c r="O152" s="92"/>
      <c r="P152" s="92"/>
      <c r="Q152" s="92"/>
      <c r="R152" s="92"/>
      <c r="S152" s="92"/>
      <c r="T152" s="93"/>
      <c r="U152" s="39"/>
      <c r="V152" s="39"/>
      <c r="W152" s="39"/>
      <c r="X152" s="39"/>
      <c r="Y152" s="39"/>
      <c r="Z152" s="39"/>
      <c r="AA152" s="39"/>
      <c r="AB152" s="39"/>
      <c r="AC152" s="39"/>
      <c r="AD152" s="39"/>
      <c r="AE152" s="39"/>
      <c r="AT152" s="18" t="s">
        <v>417</v>
      </c>
      <c r="AU152" s="18" t="s">
        <v>86</v>
      </c>
    </row>
    <row r="153" s="15" customFormat="1">
      <c r="A153" s="15"/>
      <c r="B153" s="299"/>
      <c r="C153" s="300"/>
      <c r="D153" s="230" t="s">
        <v>758</v>
      </c>
      <c r="E153" s="301" t="s">
        <v>1</v>
      </c>
      <c r="F153" s="302" t="s">
        <v>1983</v>
      </c>
      <c r="G153" s="300"/>
      <c r="H153" s="301" t="s">
        <v>1</v>
      </c>
      <c r="I153" s="303"/>
      <c r="J153" s="300"/>
      <c r="K153" s="300"/>
      <c r="L153" s="304"/>
      <c r="M153" s="305"/>
      <c r="N153" s="306"/>
      <c r="O153" s="306"/>
      <c r="P153" s="306"/>
      <c r="Q153" s="306"/>
      <c r="R153" s="306"/>
      <c r="S153" s="306"/>
      <c r="T153" s="307"/>
      <c r="U153" s="15"/>
      <c r="V153" s="15"/>
      <c r="W153" s="15"/>
      <c r="X153" s="15"/>
      <c r="Y153" s="15"/>
      <c r="Z153" s="15"/>
      <c r="AA153" s="15"/>
      <c r="AB153" s="15"/>
      <c r="AC153" s="15"/>
      <c r="AD153" s="15"/>
      <c r="AE153" s="15"/>
      <c r="AT153" s="308" t="s">
        <v>758</v>
      </c>
      <c r="AU153" s="308" t="s">
        <v>86</v>
      </c>
      <c r="AV153" s="15" t="s">
        <v>84</v>
      </c>
      <c r="AW153" s="15" t="s">
        <v>33</v>
      </c>
      <c r="AX153" s="15" t="s">
        <v>76</v>
      </c>
      <c r="AY153" s="308" t="s">
        <v>414</v>
      </c>
    </row>
    <row r="154" s="13" customFormat="1">
      <c r="A154" s="13"/>
      <c r="B154" s="277"/>
      <c r="C154" s="278"/>
      <c r="D154" s="230" t="s">
        <v>758</v>
      </c>
      <c r="E154" s="279" t="s">
        <v>1</v>
      </c>
      <c r="F154" s="280" t="s">
        <v>1984</v>
      </c>
      <c r="G154" s="278"/>
      <c r="H154" s="281">
        <v>5.7000000000000002</v>
      </c>
      <c r="I154" s="282"/>
      <c r="J154" s="278"/>
      <c r="K154" s="278"/>
      <c r="L154" s="283"/>
      <c r="M154" s="284"/>
      <c r="N154" s="285"/>
      <c r="O154" s="285"/>
      <c r="P154" s="285"/>
      <c r="Q154" s="285"/>
      <c r="R154" s="285"/>
      <c r="S154" s="285"/>
      <c r="T154" s="286"/>
      <c r="U154" s="13"/>
      <c r="V154" s="13"/>
      <c r="W154" s="13"/>
      <c r="X154" s="13"/>
      <c r="Y154" s="13"/>
      <c r="Z154" s="13"/>
      <c r="AA154" s="13"/>
      <c r="AB154" s="13"/>
      <c r="AC154" s="13"/>
      <c r="AD154" s="13"/>
      <c r="AE154" s="13"/>
      <c r="AT154" s="287" t="s">
        <v>758</v>
      </c>
      <c r="AU154" s="287" t="s">
        <v>86</v>
      </c>
      <c r="AV154" s="13" t="s">
        <v>86</v>
      </c>
      <c r="AW154" s="13" t="s">
        <v>33</v>
      </c>
      <c r="AX154" s="13" t="s">
        <v>76</v>
      </c>
      <c r="AY154" s="287" t="s">
        <v>414</v>
      </c>
    </row>
    <row r="155" s="13" customFormat="1">
      <c r="A155" s="13"/>
      <c r="B155" s="277"/>
      <c r="C155" s="278"/>
      <c r="D155" s="230" t="s">
        <v>758</v>
      </c>
      <c r="E155" s="279" t="s">
        <v>1</v>
      </c>
      <c r="F155" s="280" t="s">
        <v>1985</v>
      </c>
      <c r="G155" s="278"/>
      <c r="H155" s="281">
        <v>5.6680000000000001</v>
      </c>
      <c r="I155" s="282"/>
      <c r="J155" s="278"/>
      <c r="K155" s="278"/>
      <c r="L155" s="283"/>
      <c r="M155" s="284"/>
      <c r="N155" s="285"/>
      <c r="O155" s="285"/>
      <c r="P155" s="285"/>
      <c r="Q155" s="285"/>
      <c r="R155" s="285"/>
      <c r="S155" s="285"/>
      <c r="T155" s="286"/>
      <c r="U155" s="13"/>
      <c r="V155" s="13"/>
      <c r="W155" s="13"/>
      <c r="X155" s="13"/>
      <c r="Y155" s="13"/>
      <c r="Z155" s="13"/>
      <c r="AA155" s="13"/>
      <c r="AB155" s="13"/>
      <c r="AC155" s="13"/>
      <c r="AD155" s="13"/>
      <c r="AE155" s="13"/>
      <c r="AT155" s="287" t="s">
        <v>758</v>
      </c>
      <c r="AU155" s="287" t="s">
        <v>86</v>
      </c>
      <c r="AV155" s="13" t="s">
        <v>86</v>
      </c>
      <c r="AW155" s="13" t="s">
        <v>33</v>
      </c>
      <c r="AX155" s="13" t="s">
        <v>76</v>
      </c>
      <c r="AY155" s="287" t="s">
        <v>414</v>
      </c>
    </row>
    <row r="156" s="15" customFormat="1">
      <c r="A156" s="15"/>
      <c r="B156" s="299"/>
      <c r="C156" s="300"/>
      <c r="D156" s="230" t="s">
        <v>758</v>
      </c>
      <c r="E156" s="301" t="s">
        <v>1</v>
      </c>
      <c r="F156" s="302" t="s">
        <v>1986</v>
      </c>
      <c r="G156" s="300"/>
      <c r="H156" s="301" t="s">
        <v>1</v>
      </c>
      <c r="I156" s="303"/>
      <c r="J156" s="300"/>
      <c r="K156" s="300"/>
      <c r="L156" s="304"/>
      <c r="M156" s="305"/>
      <c r="N156" s="306"/>
      <c r="O156" s="306"/>
      <c r="P156" s="306"/>
      <c r="Q156" s="306"/>
      <c r="R156" s="306"/>
      <c r="S156" s="306"/>
      <c r="T156" s="307"/>
      <c r="U156" s="15"/>
      <c r="V156" s="15"/>
      <c r="W156" s="15"/>
      <c r="X156" s="15"/>
      <c r="Y156" s="15"/>
      <c r="Z156" s="15"/>
      <c r="AA156" s="15"/>
      <c r="AB156" s="15"/>
      <c r="AC156" s="15"/>
      <c r="AD156" s="15"/>
      <c r="AE156" s="15"/>
      <c r="AT156" s="308" t="s">
        <v>758</v>
      </c>
      <c r="AU156" s="308" t="s">
        <v>86</v>
      </c>
      <c r="AV156" s="15" t="s">
        <v>84</v>
      </c>
      <c r="AW156" s="15" t="s">
        <v>33</v>
      </c>
      <c r="AX156" s="15" t="s">
        <v>76</v>
      </c>
      <c r="AY156" s="308" t="s">
        <v>414</v>
      </c>
    </row>
    <row r="157" s="13" customFormat="1">
      <c r="A157" s="13"/>
      <c r="B157" s="277"/>
      <c r="C157" s="278"/>
      <c r="D157" s="230" t="s">
        <v>758</v>
      </c>
      <c r="E157" s="279" t="s">
        <v>1</v>
      </c>
      <c r="F157" s="280" t="s">
        <v>1987</v>
      </c>
      <c r="G157" s="278"/>
      <c r="H157" s="281">
        <v>52.25</v>
      </c>
      <c r="I157" s="282"/>
      <c r="J157" s="278"/>
      <c r="K157" s="278"/>
      <c r="L157" s="283"/>
      <c r="M157" s="284"/>
      <c r="N157" s="285"/>
      <c r="O157" s="285"/>
      <c r="P157" s="285"/>
      <c r="Q157" s="285"/>
      <c r="R157" s="285"/>
      <c r="S157" s="285"/>
      <c r="T157" s="286"/>
      <c r="U157" s="13"/>
      <c r="V157" s="13"/>
      <c r="W157" s="13"/>
      <c r="X157" s="13"/>
      <c r="Y157" s="13"/>
      <c r="Z157" s="13"/>
      <c r="AA157" s="13"/>
      <c r="AB157" s="13"/>
      <c r="AC157" s="13"/>
      <c r="AD157" s="13"/>
      <c r="AE157" s="13"/>
      <c r="AT157" s="287" t="s">
        <v>758</v>
      </c>
      <c r="AU157" s="287" t="s">
        <v>86</v>
      </c>
      <c r="AV157" s="13" t="s">
        <v>86</v>
      </c>
      <c r="AW157" s="13" t="s">
        <v>33</v>
      </c>
      <c r="AX157" s="13" t="s">
        <v>76</v>
      </c>
      <c r="AY157" s="287" t="s">
        <v>414</v>
      </c>
    </row>
    <row r="158" s="13" customFormat="1">
      <c r="A158" s="13"/>
      <c r="B158" s="277"/>
      <c r="C158" s="278"/>
      <c r="D158" s="230" t="s">
        <v>758</v>
      </c>
      <c r="E158" s="279" t="s">
        <v>1</v>
      </c>
      <c r="F158" s="280" t="s">
        <v>1988</v>
      </c>
      <c r="G158" s="278"/>
      <c r="H158" s="281">
        <v>17.5</v>
      </c>
      <c r="I158" s="282"/>
      <c r="J158" s="278"/>
      <c r="K158" s="278"/>
      <c r="L158" s="283"/>
      <c r="M158" s="284"/>
      <c r="N158" s="285"/>
      <c r="O158" s="285"/>
      <c r="P158" s="285"/>
      <c r="Q158" s="285"/>
      <c r="R158" s="285"/>
      <c r="S158" s="285"/>
      <c r="T158" s="286"/>
      <c r="U158" s="13"/>
      <c r="V158" s="13"/>
      <c r="W158" s="13"/>
      <c r="X158" s="13"/>
      <c r="Y158" s="13"/>
      <c r="Z158" s="13"/>
      <c r="AA158" s="13"/>
      <c r="AB158" s="13"/>
      <c r="AC158" s="13"/>
      <c r="AD158" s="13"/>
      <c r="AE158" s="13"/>
      <c r="AT158" s="287" t="s">
        <v>758</v>
      </c>
      <c r="AU158" s="287" t="s">
        <v>86</v>
      </c>
      <c r="AV158" s="13" t="s">
        <v>86</v>
      </c>
      <c r="AW158" s="13" t="s">
        <v>33</v>
      </c>
      <c r="AX158" s="13" t="s">
        <v>76</v>
      </c>
      <c r="AY158" s="287" t="s">
        <v>414</v>
      </c>
    </row>
    <row r="159" s="14" customFormat="1">
      <c r="A159" s="14"/>
      <c r="B159" s="288"/>
      <c r="C159" s="289"/>
      <c r="D159" s="230" t="s">
        <v>758</v>
      </c>
      <c r="E159" s="290" t="s">
        <v>1</v>
      </c>
      <c r="F159" s="291" t="s">
        <v>760</v>
      </c>
      <c r="G159" s="289"/>
      <c r="H159" s="292">
        <v>81.117999999999995</v>
      </c>
      <c r="I159" s="293"/>
      <c r="J159" s="289"/>
      <c r="K159" s="289"/>
      <c r="L159" s="294"/>
      <c r="M159" s="295"/>
      <c r="N159" s="296"/>
      <c r="O159" s="296"/>
      <c r="P159" s="296"/>
      <c r="Q159" s="296"/>
      <c r="R159" s="296"/>
      <c r="S159" s="296"/>
      <c r="T159" s="297"/>
      <c r="U159" s="14"/>
      <c r="V159" s="14"/>
      <c r="W159" s="14"/>
      <c r="X159" s="14"/>
      <c r="Y159" s="14"/>
      <c r="Z159" s="14"/>
      <c r="AA159" s="14"/>
      <c r="AB159" s="14"/>
      <c r="AC159" s="14"/>
      <c r="AD159" s="14"/>
      <c r="AE159" s="14"/>
      <c r="AT159" s="298" t="s">
        <v>758</v>
      </c>
      <c r="AU159" s="298" t="s">
        <v>86</v>
      </c>
      <c r="AV159" s="14" t="s">
        <v>415</v>
      </c>
      <c r="AW159" s="14" t="s">
        <v>33</v>
      </c>
      <c r="AX159" s="14" t="s">
        <v>84</v>
      </c>
      <c r="AY159" s="298" t="s">
        <v>414</v>
      </c>
    </row>
    <row r="160" s="11" customFormat="1" ht="22.8" customHeight="1">
      <c r="A160" s="11"/>
      <c r="B160" s="254"/>
      <c r="C160" s="255"/>
      <c r="D160" s="256" t="s">
        <v>75</v>
      </c>
      <c r="E160" s="275" t="s">
        <v>442</v>
      </c>
      <c r="F160" s="275" t="s">
        <v>850</v>
      </c>
      <c r="G160" s="255"/>
      <c r="H160" s="255"/>
      <c r="I160" s="258"/>
      <c r="J160" s="276">
        <f>BK160</f>
        <v>0</v>
      </c>
      <c r="K160" s="255"/>
      <c r="L160" s="260"/>
      <c r="M160" s="261"/>
      <c r="N160" s="262"/>
      <c r="O160" s="262"/>
      <c r="P160" s="263">
        <f>SUM(P161:P263)</f>
        <v>0</v>
      </c>
      <c r="Q160" s="262"/>
      <c r="R160" s="263">
        <f>SUM(R161:R263)</f>
        <v>2.0702008999999997</v>
      </c>
      <c r="S160" s="262"/>
      <c r="T160" s="264">
        <f>SUM(T161:T263)</f>
        <v>0.9052579999999999</v>
      </c>
      <c r="U160" s="11"/>
      <c r="V160" s="11"/>
      <c r="W160" s="11"/>
      <c r="X160" s="11"/>
      <c r="Y160" s="11"/>
      <c r="Z160" s="11"/>
      <c r="AA160" s="11"/>
      <c r="AB160" s="11"/>
      <c r="AC160" s="11"/>
      <c r="AD160" s="11"/>
      <c r="AE160" s="11"/>
      <c r="AR160" s="265" t="s">
        <v>84</v>
      </c>
      <c r="AT160" s="266" t="s">
        <v>75</v>
      </c>
      <c r="AU160" s="266" t="s">
        <v>84</v>
      </c>
      <c r="AY160" s="265" t="s">
        <v>414</v>
      </c>
      <c r="BK160" s="267">
        <f>SUM(BK161:BK263)</f>
        <v>0</v>
      </c>
    </row>
    <row r="161" s="2" customFormat="1" ht="21.75" customHeight="1">
      <c r="A161" s="39"/>
      <c r="B161" s="40"/>
      <c r="C161" s="234" t="s">
        <v>431</v>
      </c>
      <c r="D161" s="234" t="s">
        <v>443</v>
      </c>
      <c r="E161" s="235" t="s">
        <v>1758</v>
      </c>
      <c r="F161" s="236" t="s">
        <v>1759</v>
      </c>
      <c r="G161" s="237" t="s">
        <v>632</v>
      </c>
      <c r="H161" s="238">
        <v>118.75</v>
      </c>
      <c r="I161" s="239"/>
      <c r="J161" s="240">
        <f>ROUND(I161*H161,2)</f>
        <v>0</v>
      </c>
      <c r="K161" s="236" t="s">
        <v>720</v>
      </c>
      <c r="L161" s="45"/>
      <c r="M161" s="241" t="s">
        <v>1</v>
      </c>
      <c r="N161" s="242" t="s">
        <v>41</v>
      </c>
      <c r="O161" s="92"/>
      <c r="P161" s="226">
        <f>O161*H161</f>
        <v>0</v>
      </c>
      <c r="Q161" s="226">
        <v>0</v>
      </c>
      <c r="R161" s="226">
        <f>Q161*H161</f>
        <v>0</v>
      </c>
      <c r="S161" s="226">
        <v>0</v>
      </c>
      <c r="T161" s="227">
        <f>S161*H161</f>
        <v>0</v>
      </c>
      <c r="U161" s="39"/>
      <c r="V161" s="39"/>
      <c r="W161" s="39"/>
      <c r="X161" s="39"/>
      <c r="Y161" s="39"/>
      <c r="Z161" s="39"/>
      <c r="AA161" s="39"/>
      <c r="AB161" s="39"/>
      <c r="AC161" s="39"/>
      <c r="AD161" s="39"/>
      <c r="AE161" s="39"/>
      <c r="AR161" s="228" t="s">
        <v>415</v>
      </c>
      <c r="AT161" s="228" t="s">
        <v>443</v>
      </c>
      <c r="AU161" s="228" t="s">
        <v>86</v>
      </c>
      <c r="AY161" s="18" t="s">
        <v>414</v>
      </c>
      <c r="BE161" s="229">
        <f>IF(N161="základní",J161,0)</f>
        <v>0</v>
      </c>
      <c r="BF161" s="229">
        <f>IF(N161="snížená",J161,0)</f>
        <v>0</v>
      </c>
      <c r="BG161" s="229">
        <f>IF(N161="zákl. přenesená",J161,0)</f>
        <v>0</v>
      </c>
      <c r="BH161" s="229">
        <f>IF(N161="sníž. přenesená",J161,0)</f>
        <v>0</v>
      </c>
      <c r="BI161" s="229">
        <f>IF(N161="nulová",J161,0)</f>
        <v>0</v>
      </c>
      <c r="BJ161" s="18" t="s">
        <v>84</v>
      </c>
      <c r="BK161" s="229">
        <f>ROUND(I161*H161,2)</f>
        <v>0</v>
      </c>
      <c r="BL161" s="18" t="s">
        <v>415</v>
      </c>
      <c r="BM161" s="228" t="s">
        <v>1989</v>
      </c>
    </row>
    <row r="162" s="2" customFormat="1">
      <c r="A162" s="39"/>
      <c r="B162" s="40"/>
      <c r="C162" s="41"/>
      <c r="D162" s="230" t="s">
        <v>417</v>
      </c>
      <c r="E162" s="41"/>
      <c r="F162" s="231" t="s">
        <v>1761</v>
      </c>
      <c r="G162" s="41"/>
      <c r="H162" s="41"/>
      <c r="I162" s="156"/>
      <c r="J162" s="41"/>
      <c r="K162" s="41"/>
      <c r="L162" s="45"/>
      <c r="M162" s="232"/>
      <c r="N162" s="233"/>
      <c r="O162" s="92"/>
      <c r="P162" s="92"/>
      <c r="Q162" s="92"/>
      <c r="R162" s="92"/>
      <c r="S162" s="92"/>
      <c r="T162" s="93"/>
      <c r="U162" s="39"/>
      <c r="V162" s="39"/>
      <c r="W162" s="39"/>
      <c r="X162" s="39"/>
      <c r="Y162" s="39"/>
      <c r="Z162" s="39"/>
      <c r="AA162" s="39"/>
      <c r="AB162" s="39"/>
      <c r="AC162" s="39"/>
      <c r="AD162" s="39"/>
      <c r="AE162" s="39"/>
      <c r="AT162" s="18" t="s">
        <v>417</v>
      </c>
      <c r="AU162" s="18" t="s">
        <v>86</v>
      </c>
    </row>
    <row r="163" s="15" customFormat="1">
      <c r="A163" s="15"/>
      <c r="B163" s="299"/>
      <c r="C163" s="300"/>
      <c r="D163" s="230" t="s">
        <v>758</v>
      </c>
      <c r="E163" s="301" t="s">
        <v>1</v>
      </c>
      <c r="F163" s="302" t="s">
        <v>1990</v>
      </c>
      <c r="G163" s="300"/>
      <c r="H163" s="301" t="s">
        <v>1</v>
      </c>
      <c r="I163" s="303"/>
      <c r="J163" s="300"/>
      <c r="K163" s="300"/>
      <c r="L163" s="304"/>
      <c r="M163" s="305"/>
      <c r="N163" s="306"/>
      <c r="O163" s="306"/>
      <c r="P163" s="306"/>
      <c r="Q163" s="306"/>
      <c r="R163" s="306"/>
      <c r="S163" s="306"/>
      <c r="T163" s="307"/>
      <c r="U163" s="15"/>
      <c r="V163" s="15"/>
      <c r="W163" s="15"/>
      <c r="X163" s="15"/>
      <c r="Y163" s="15"/>
      <c r="Z163" s="15"/>
      <c r="AA163" s="15"/>
      <c r="AB163" s="15"/>
      <c r="AC163" s="15"/>
      <c r="AD163" s="15"/>
      <c r="AE163" s="15"/>
      <c r="AT163" s="308" t="s">
        <v>758</v>
      </c>
      <c r="AU163" s="308" t="s">
        <v>86</v>
      </c>
      <c r="AV163" s="15" t="s">
        <v>84</v>
      </c>
      <c r="AW163" s="15" t="s">
        <v>33</v>
      </c>
      <c r="AX163" s="15" t="s">
        <v>76</v>
      </c>
      <c r="AY163" s="308" t="s">
        <v>414</v>
      </c>
    </row>
    <row r="164" s="13" customFormat="1">
      <c r="A164" s="13"/>
      <c r="B164" s="277"/>
      <c r="C164" s="278"/>
      <c r="D164" s="230" t="s">
        <v>758</v>
      </c>
      <c r="E164" s="279" t="s">
        <v>1</v>
      </c>
      <c r="F164" s="280" t="s">
        <v>1991</v>
      </c>
      <c r="G164" s="278"/>
      <c r="H164" s="281">
        <v>40</v>
      </c>
      <c r="I164" s="282"/>
      <c r="J164" s="278"/>
      <c r="K164" s="278"/>
      <c r="L164" s="283"/>
      <c r="M164" s="284"/>
      <c r="N164" s="285"/>
      <c r="O164" s="285"/>
      <c r="P164" s="285"/>
      <c r="Q164" s="285"/>
      <c r="R164" s="285"/>
      <c r="S164" s="285"/>
      <c r="T164" s="286"/>
      <c r="U164" s="13"/>
      <c r="V164" s="13"/>
      <c r="W164" s="13"/>
      <c r="X164" s="13"/>
      <c r="Y164" s="13"/>
      <c r="Z164" s="13"/>
      <c r="AA164" s="13"/>
      <c r="AB164" s="13"/>
      <c r="AC164" s="13"/>
      <c r="AD164" s="13"/>
      <c r="AE164" s="13"/>
      <c r="AT164" s="287" t="s">
        <v>758</v>
      </c>
      <c r="AU164" s="287" t="s">
        <v>86</v>
      </c>
      <c r="AV164" s="13" t="s">
        <v>86</v>
      </c>
      <c r="AW164" s="13" t="s">
        <v>33</v>
      </c>
      <c r="AX164" s="13" t="s">
        <v>76</v>
      </c>
      <c r="AY164" s="287" t="s">
        <v>414</v>
      </c>
    </row>
    <row r="165" s="15" customFormat="1">
      <c r="A165" s="15"/>
      <c r="B165" s="299"/>
      <c r="C165" s="300"/>
      <c r="D165" s="230" t="s">
        <v>758</v>
      </c>
      <c r="E165" s="301" t="s">
        <v>1</v>
      </c>
      <c r="F165" s="302" t="s">
        <v>1992</v>
      </c>
      <c r="G165" s="300"/>
      <c r="H165" s="301" t="s">
        <v>1</v>
      </c>
      <c r="I165" s="303"/>
      <c r="J165" s="300"/>
      <c r="K165" s="300"/>
      <c r="L165" s="304"/>
      <c r="M165" s="305"/>
      <c r="N165" s="306"/>
      <c r="O165" s="306"/>
      <c r="P165" s="306"/>
      <c r="Q165" s="306"/>
      <c r="R165" s="306"/>
      <c r="S165" s="306"/>
      <c r="T165" s="307"/>
      <c r="U165" s="15"/>
      <c r="V165" s="15"/>
      <c r="W165" s="15"/>
      <c r="X165" s="15"/>
      <c r="Y165" s="15"/>
      <c r="Z165" s="15"/>
      <c r="AA165" s="15"/>
      <c r="AB165" s="15"/>
      <c r="AC165" s="15"/>
      <c r="AD165" s="15"/>
      <c r="AE165" s="15"/>
      <c r="AT165" s="308" t="s">
        <v>758</v>
      </c>
      <c r="AU165" s="308" t="s">
        <v>86</v>
      </c>
      <c r="AV165" s="15" t="s">
        <v>84</v>
      </c>
      <c r="AW165" s="15" t="s">
        <v>33</v>
      </c>
      <c r="AX165" s="15" t="s">
        <v>76</v>
      </c>
      <c r="AY165" s="308" t="s">
        <v>414</v>
      </c>
    </row>
    <row r="166" s="13" customFormat="1">
      <c r="A166" s="13"/>
      <c r="B166" s="277"/>
      <c r="C166" s="278"/>
      <c r="D166" s="230" t="s">
        <v>758</v>
      </c>
      <c r="E166" s="279" t="s">
        <v>1</v>
      </c>
      <c r="F166" s="280" t="s">
        <v>1993</v>
      </c>
      <c r="G166" s="278"/>
      <c r="H166" s="281">
        <v>78.75</v>
      </c>
      <c r="I166" s="282"/>
      <c r="J166" s="278"/>
      <c r="K166" s="278"/>
      <c r="L166" s="283"/>
      <c r="M166" s="284"/>
      <c r="N166" s="285"/>
      <c r="O166" s="285"/>
      <c r="P166" s="285"/>
      <c r="Q166" s="285"/>
      <c r="R166" s="285"/>
      <c r="S166" s="285"/>
      <c r="T166" s="286"/>
      <c r="U166" s="13"/>
      <c r="V166" s="13"/>
      <c r="W166" s="13"/>
      <c r="X166" s="13"/>
      <c r="Y166" s="13"/>
      <c r="Z166" s="13"/>
      <c r="AA166" s="13"/>
      <c r="AB166" s="13"/>
      <c r="AC166" s="13"/>
      <c r="AD166" s="13"/>
      <c r="AE166" s="13"/>
      <c r="AT166" s="287" t="s">
        <v>758</v>
      </c>
      <c r="AU166" s="287" t="s">
        <v>86</v>
      </c>
      <c r="AV166" s="13" t="s">
        <v>86</v>
      </c>
      <c r="AW166" s="13" t="s">
        <v>33</v>
      </c>
      <c r="AX166" s="13" t="s">
        <v>76</v>
      </c>
      <c r="AY166" s="287" t="s">
        <v>414</v>
      </c>
    </row>
    <row r="167" s="14" customFormat="1">
      <c r="A167" s="14"/>
      <c r="B167" s="288"/>
      <c r="C167" s="289"/>
      <c r="D167" s="230" t="s">
        <v>758</v>
      </c>
      <c r="E167" s="290" t="s">
        <v>1</v>
      </c>
      <c r="F167" s="291" t="s">
        <v>760</v>
      </c>
      <c r="G167" s="289"/>
      <c r="H167" s="292">
        <v>118.75</v>
      </c>
      <c r="I167" s="293"/>
      <c r="J167" s="289"/>
      <c r="K167" s="289"/>
      <c r="L167" s="294"/>
      <c r="M167" s="295"/>
      <c r="N167" s="296"/>
      <c r="O167" s="296"/>
      <c r="P167" s="296"/>
      <c r="Q167" s="296"/>
      <c r="R167" s="296"/>
      <c r="S167" s="296"/>
      <c r="T167" s="297"/>
      <c r="U167" s="14"/>
      <c r="V167" s="14"/>
      <c r="W167" s="14"/>
      <c r="X167" s="14"/>
      <c r="Y167" s="14"/>
      <c r="Z167" s="14"/>
      <c r="AA167" s="14"/>
      <c r="AB167" s="14"/>
      <c r="AC167" s="14"/>
      <c r="AD167" s="14"/>
      <c r="AE167" s="14"/>
      <c r="AT167" s="298" t="s">
        <v>758</v>
      </c>
      <c r="AU167" s="298" t="s">
        <v>86</v>
      </c>
      <c r="AV167" s="14" t="s">
        <v>415</v>
      </c>
      <c r="AW167" s="14" t="s">
        <v>33</v>
      </c>
      <c r="AX167" s="14" t="s">
        <v>84</v>
      </c>
      <c r="AY167" s="298" t="s">
        <v>414</v>
      </c>
    </row>
    <row r="168" s="2" customFormat="1" ht="21.75" customHeight="1">
      <c r="A168" s="39"/>
      <c r="B168" s="40"/>
      <c r="C168" s="234" t="s">
        <v>435</v>
      </c>
      <c r="D168" s="234" t="s">
        <v>443</v>
      </c>
      <c r="E168" s="235" t="s">
        <v>1764</v>
      </c>
      <c r="F168" s="236" t="s">
        <v>1765</v>
      </c>
      <c r="G168" s="237" t="s">
        <v>632</v>
      </c>
      <c r="H168" s="238">
        <v>3562.5</v>
      </c>
      <c r="I168" s="239"/>
      <c r="J168" s="240">
        <f>ROUND(I168*H168,2)</f>
        <v>0</v>
      </c>
      <c r="K168" s="236" t="s">
        <v>720</v>
      </c>
      <c r="L168" s="45"/>
      <c r="M168" s="241" t="s">
        <v>1</v>
      </c>
      <c r="N168" s="242" t="s">
        <v>41</v>
      </c>
      <c r="O168" s="92"/>
      <c r="P168" s="226">
        <f>O168*H168</f>
        <v>0</v>
      </c>
      <c r="Q168" s="226">
        <v>0</v>
      </c>
      <c r="R168" s="226">
        <f>Q168*H168</f>
        <v>0</v>
      </c>
      <c r="S168" s="226">
        <v>0</v>
      </c>
      <c r="T168" s="227">
        <f>S168*H168</f>
        <v>0</v>
      </c>
      <c r="U168" s="39"/>
      <c r="V168" s="39"/>
      <c r="W168" s="39"/>
      <c r="X168" s="39"/>
      <c r="Y168" s="39"/>
      <c r="Z168" s="39"/>
      <c r="AA168" s="39"/>
      <c r="AB168" s="39"/>
      <c r="AC168" s="39"/>
      <c r="AD168" s="39"/>
      <c r="AE168" s="39"/>
      <c r="AR168" s="228" t="s">
        <v>415</v>
      </c>
      <c r="AT168" s="228" t="s">
        <v>443</v>
      </c>
      <c r="AU168" s="228" t="s">
        <v>86</v>
      </c>
      <c r="AY168" s="18" t="s">
        <v>414</v>
      </c>
      <c r="BE168" s="229">
        <f>IF(N168="základní",J168,0)</f>
        <v>0</v>
      </c>
      <c r="BF168" s="229">
        <f>IF(N168="snížená",J168,0)</f>
        <v>0</v>
      </c>
      <c r="BG168" s="229">
        <f>IF(N168="zákl. přenesená",J168,0)</f>
        <v>0</v>
      </c>
      <c r="BH168" s="229">
        <f>IF(N168="sníž. přenesená",J168,0)</f>
        <v>0</v>
      </c>
      <c r="BI168" s="229">
        <f>IF(N168="nulová",J168,0)</f>
        <v>0</v>
      </c>
      <c r="BJ168" s="18" t="s">
        <v>84</v>
      </c>
      <c r="BK168" s="229">
        <f>ROUND(I168*H168,2)</f>
        <v>0</v>
      </c>
      <c r="BL168" s="18" t="s">
        <v>415</v>
      </c>
      <c r="BM168" s="228" t="s">
        <v>1994</v>
      </c>
    </row>
    <row r="169" s="2" customFormat="1">
      <c r="A169" s="39"/>
      <c r="B169" s="40"/>
      <c r="C169" s="41"/>
      <c r="D169" s="230" t="s">
        <v>417</v>
      </c>
      <c r="E169" s="41"/>
      <c r="F169" s="231" t="s">
        <v>1767</v>
      </c>
      <c r="G169" s="41"/>
      <c r="H169" s="41"/>
      <c r="I169" s="156"/>
      <c r="J169" s="41"/>
      <c r="K169" s="41"/>
      <c r="L169" s="45"/>
      <c r="M169" s="232"/>
      <c r="N169" s="233"/>
      <c r="O169" s="92"/>
      <c r="P169" s="92"/>
      <c r="Q169" s="92"/>
      <c r="R169" s="92"/>
      <c r="S169" s="92"/>
      <c r="T169" s="93"/>
      <c r="U169" s="39"/>
      <c r="V169" s="39"/>
      <c r="W169" s="39"/>
      <c r="X169" s="39"/>
      <c r="Y169" s="39"/>
      <c r="Z169" s="39"/>
      <c r="AA169" s="39"/>
      <c r="AB169" s="39"/>
      <c r="AC169" s="39"/>
      <c r="AD169" s="39"/>
      <c r="AE169" s="39"/>
      <c r="AT169" s="18" t="s">
        <v>417</v>
      </c>
      <c r="AU169" s="18" t="s">
        <v>86</v>
      </c>
    </row>
    <row r="170" s="13" customFormat="1">
      <c r="A170" s="13"/>
      <c r="B170" s="277"/>
      <c r="C170" s="278"/>
      <c r="D170" s="230" t="s">
        <v>758</v>
      </c>
      <c r="E170" s="279" t="s">
        <v>1</v>
      </c>
      <c r="F170" s="280" t="s">
        <v>1995</v>
      </c>
      <c r="G170" s="278"/>
      <c r="H170" s="281">
        <v>3562.5</v>
      </c>
      <c r="I170" s="282"/>
      <c r="J170" s="278"/>
      <c r="K170" s="278"/>
      <c r="L170" s="283"/>
      <c r="M170" s="284"/>
      <c r="N170" s="285"/>
      <c r="O170" s="285"/>
      <c r="P170" s="285"/>
      <c r="Q170" s="285"/>
      <c r="R170" s="285"/>
      <c r="S170" s="285"/>
      <c r="T170" s="286"/>
      <c r="U170" s="13"/>
      <c r="V170" s="13"/>
      <c r="W170" s="13"/>
      <c r="X170" s="13"/>
      <c r="Y170" s="13"/>
      <c r="Z170" s="13"/>
      <c r="AA170" s="13"/>
      <c r="AB170" s="13"/>
      <c r="AC170" s="13"/>
      <c r="AD170" s="13"/>
      <c r="AE170" s="13"/>
      <c r="AT170" s="287" t="s">
        <v>758</v>
      </c>
      <c r="AU170" s="287" t="s">
        <v>86</v>
      </c>
      <c r="AV170" s="13" t="s">
        <v>86</v>
      </c>
      <c r="AW170" s="13" t="s">
        <v>33</v>
      </c>
      <c r="AX170" s="13" t="s">
        <v>84</v>
      </c>
      <c r="AY170" s="287" t="s">
        <v>414</v>
      </c>
    </row>
    <row r="171" s="2" customFormat="1" ht="21.75" customHeight="1">
      <c r="A171" s="39"/>
      <c r="B171" s="40"/>
      <c r="C171" s="234" t="s">
        <v>413</v>
      </c>
      <c r="D171" s="234" t="s">
        <v>443</v>
      </c>
      <c r="E171" s="235" t="s">
        <v>1769</v>
      </c>
      <c r="F171" s="236" t="s">
        <v>1770</v>
      </c>
      <c r="G171" s="237" t="s">
        <v>632</v>
      </c>
      <c r="H171" s="238">
        <v>118.75</v>
      </c>
      <c r="I171" s="239"/>
      <c r="J171" s="240">
        <f>ROUND(I171*H171,2)</f>
        <v>0</v>
      </c>
      <c r="K171" s="236" t="s">
        <v>720</v>
      </c>
      <c r="L171" s="45"/>
      <c r="M171" s="241" t="s">
        <v>1</v>
      </c>
      <c r="N171" s="242" t="s">
        <v>41</v>
      </c>
      <c r="O171" s="92"/>
      <c r="P171" s="226">
        <f>O171*H171</f>
        <v>0</v>
      </c>
      <c r="Q171" s="226">
        <v>0</v>
      </c>
      <c r="R171" s="226">
        <f>Q171*H171</f>
        <v>0</v>
      </c>
      <c r="S171" s="226">
        <v>0</v>
      </c>
      <c r="T171" s="227">
        <f>S171*H171</f>
        <v>0</v>
      </c>
      <c r="U171" s="39"/>
      <c r="V171" s="39"/>
      <c r="W171" s="39"/>
      <c r="X171" s="39"/>
      <c r="Y171" s="39"/>
      <c r="Z171" s="39"/>
      <c r="AA171" s="39"/>
      <c r="AB171" s="39"/>
      <c r="AC171" s="39"/>
      <c r="AD171" s="39"/>
      <c r="AE171" s="39"/>
      <c r="AR171" s="228" t="s">
        <v>415</v>
      </c>
      <c r="AT171" s="228" t="s">
        <v>443</v>
      </c>
      <c r="AU171" s="228" t="s">
        <v>86</v>
      </c>
      <c r="AY171" s="18" t="s">
        <v>414</v>
      </c>
      <c r="BE171" s="229">
        <f>IF(N171="základní",J171,0)</f>
        <v>0</v>
      </c>
      <c r="BF171" s="229">
        <f>IF(N171="snížená",J171,0)</f>
        <v>0</v>
      </c>
      <c r="BG171" s="229">
        <f>IF(N171="zákl. přenesená",J171,0)</f>
        <v>0</v>
      </c>
      <c r="BH171" s="229">
        <f>IF(N171="sníž. přenesená",J171,0)</f>
        <v>0</v>
      </c>
      <c r="BI171" s="229">
        <f>IF(N171="nulová",J171,0)</f>
        <v>0</v>
      </c>
      <c r="BJ171" s="18" t="s">
        <v>84</v>
      </c>
      <c r="BK171" s="229">
        <f>ROUND(I171*H171,2)</f>
        <v>0</v>
      </c>
      <c r="BL171" s="18" t="s">
        <v>415</v>
      </c>
      <c r="BM171" s="228" t="s">
        <v>1996</v>
      </c>
    </row>
    <row r="172" s="2" customFormat="1">
      <c r="A172" s="39"/>
      <c r="B172" s="40"/>
      <c r="C172" s="41"/>
      <c r="D172" s="230" t="s">
        <v>417</v>
      </c>
      <c r="E172" s="41"/>
      <c r="F172" s="231" t="s">
        <v>1772</v>
      </c>
      <c r="G172" s="41"/>
      <c r="H172" s="41"/>
      <c r="I172" s="156"/>
      <c r="J172" s="41"/>
      <c r="K172" s="41"/>
      <c r="L172" s="45"/>
      <c r="M172" s="232"/>
      <c r="N172" s="233"/>
      <c r="O172" s="92"/>
      <c r="P172" s="92"/>
      <c r="Q172" s="92"/>
      <c r="R172" s="92"/>
      <c r="S172" s="92"/>
      <c r="T172" s="93"/>
      <c r="U172" s="39"/>
      <c r="V172" s="39"/>
      <c r="W172" s="39"/>
      <c r="X172" s="39"/>
      <c r="Y172" s="39"/>
      <c r="Z172" s="39"/>
      <c r="AA172" s="39"/>
      <c r="AB172" s="39"/>
      <c r="AC172" s="39"/>
      <c r="AD172" s="39"/>
      <c r="AE172" s="39"/>
      <c r="AT172" s="18" t="s">
        <v>417</v>
      </c>
      <c r="AU172" s="18" t="s">
        <v>86</v>
      </c>
    </row>
    <row r="173" s="2" customFormat="1" ht="21.75" customHeight="1">
      <c r="A173" s="39"/>
      <c r="B173" s="40"/>
      <c r="C173" s="234" t="s">
        <v>442</v>
      </c>
      <c r="D173" s="234" t="s">
        <v>443</v>
      </c>
      <c r="E173" s="235" t="s">
        <v>1773</v>
      </c>
      <c r="F173" s="236" t="s">
        <v>1774</v>
      </c>
      <c r="G173" s="237" t="s">
        <v>755</v>
      </c>
      <c r="H173" s="238">
        <v>85.652000000000001</v>
      </c>
      <c r="I173" s="239"/>
      <c r="J173" s="240">
        <f>ROUND(I173*H173,2)</f>
        <v>0</v>
      </c>
      <c r="K173" s="236" t="s">
        <v>720</v>
      </c>
      <c r="L173" s="45"/>
      <c r="M173" s="241" t="s">
        <v>1</v>
      </c>
      <c r="N173" s="242" t="s">
        <v>41</v>
      </c>
      <c r="O173" s="92"/>
      <c r="P173" s="226">
        <f>O173*H173</f>
        <v>0</v>
      </c>
      <c r="Q173" s="226">
        <v>0</v>
      </c>
      <c r="R173" s="226">
        <f>Q173*H173</f>
        <v>0</v>
      </c>
      <c r="S173" s="226">
        <v>0</v>
      </c>
      <c r="T173" s="227">
        <f>S173*H173</f>
        <v>0</v>
      </c>
      <c r="U173" s="39"/>
      <c r="V173" s="39"/>
      <c r="W173" s="39"/>
      <c r="X173" s="39"/>
      <c r="Y173" s="39"/>
      <c r="Z173" s="39"/>
      <c r="AA173" s="39"/>
      <c r="AB173" s="39"/>
      <c r="AC173" s="39"/>
      <c r="AD173" s="39"/>
      <c r="AE173" s="39"/>
      <c r="AR173" s="228" t="s">
        <v>415</v>
      </c>
      <c r="AT173" s="228" t="s">
        <v>443</v>
      </c>
      <c r="AU173" s="228" t="s">
        <v>86</v>
      </c>
      <c r="AY173" s="18" t="s">
        <v>414</v>
      </c>
      <c r="BE173" s="229">
        <f>IF(N173="základní",J173,0)</f>
        <v>0</v>
      </c>
      <c r="BF173" s="229">
        <f>IF(N173="snížená",J173,0)</f>
        <v>0</v>
      </c>
      <c r="BG173" s="229">
        <f>IF(N173="zákl. přenesená",J173,0)</f>
        <v>0</v>
      </c>
      <c r="BH173" s="229">
        <f>IF(N173="sníž. přenesená",J173,0)</f>
        <v>0</v>
      </c>
      <c r="BI173" s="229">
        <f>IF(N173="nulová",J173,0)</f>
        <v>0</v>
      </c>
      <c r="BJ173" s="18" t="s">
        <v>84</v>
      </c>
      <c r="BK173" s="229">
        <f>ROUND(I173*H173,2)</f>
        <v>0</v>
      </c>
      <c r="BL173" s="18" t="s">
        <v>415</v>
      </c>
      <c r="BM173" s="228" t="s">
        <v>1997</v>
      </c>
    </row>
    <row r="174" s="2" customFormat="1">
      <c r="A174" s="39"/>
      <c r="B174" s="40"/>
      <c r="C174" s="41"/>
      <c r="D174" s="230" t="s">
        <v>417</v>
      </c>
      <c r="E174" s="41"/>
      <c r="F174" s="231" t="s">
        <v>1776</v>
      </c>
      <c r="G174" s="41"/>
      <c r="H174" s="41"/>
      <c r="I174" s="156"/>
      <c r="J174" s="41"/>
      <c r="K174" s="41"/>
      <c r="L174" s="45"/>
      <c r="M174" s="232"/>
      <c r="N174" s="233"/>
      <c r="O174" s="92"/>
      <c r="P174" s="92"/>
      <c r="Q174" s="92"/>
      <c r="R174" s="92"/>
      <c r="S174" s="92"/>
      <c r="T174" s="93"/>
      <c r="U174" s="39"/>
      <c r="V174" s="39"/>
      <c r="W174" s="39"/>
      <c r="X174" s="39"/>
      <c r="Y174" s="39"/>
      <c r="Z174" s="39"/>
      <c r="AA174" s="39"/>
      <c r="AB174" s="39"/>
      <c r="AC174" s="39"/>
      <c r="AD174" s="39"/>
      <c r="AE174" s="39"/>
      <c r="AT174" s="18" t="s">
        <v>417</v>
      </c>
      <c r="AU174" s="18" t="s">
        <v>86</v>
      </c>
    </row>
    <row r="175" s="13" customFormat="1">
      <c r="A175" s="13"/>
      <c r="B175" s="277"/>
      <c r="C175" s="278"/>
      <c r="D175" s="230" t="s">
        <v>758</v>
      </c>
      <c r="E175" s="279" t="s">
        <v>1</v>
      </c>
      <c r="F175" s="280" t="s">
        <v>1998</v>
      </c>
      <c r="G175" s="278"/>
      <c r="H175" s="281">
        <v>85.652000000000001</v>
      </c>
      <c r="I175" s="282"/>
      <c r="J175" s="278"/>
      <c r="K175" s="278"/>
      <c r="L175" s="283"/>
      <c r="M175" s="284"/>
      <c r="N175" s="285"/>
      <c r="O175" s="285"/>
      <c r="P175" s="285"/>
      <c r="Q175" s="285"/>
      <c r="R175" s="285"/>
      <c r="S175" s="285"/>
      <c r="T175" s="286"/>
      <c r="U175" s="13"/>
      <c r="V175" s="13"/>
      <c r="W175" s="13"/>
      <c r="X175" s="13"/>
      <c r="Y175" s="13"/>
      <c r="Z175" s="13"/>
      <c r="AA175" s="13"/>
      <c r="AB175" s="13"/>
      <c r="AC175" s="13"/>
      <c r="AD175" s="13"/>
      <c r="AE175" s="13"/>
      <c r="AT175" s="287" t="s">
        <v>758</v>
      </c>
      <c r="AU175" s="287" t="s">
        <v>86</v>
      </c>
      <c r="AV175" s="13" t="s">
        <v>86</v>
      </c>
      <c r="AW175" s="13" t="s">
        <v>33</v>
      </c>
      <c r="AX175" s="13" t="s">
        <v>84</v>
      </c>
      <c r="AY175" s="287" t="s">
        <v>414</v>
      </c>
    </row>
    <row r="176" s="2" customFormat="1" ht="21.75" customHeight="1">
      <c r="A176" s="39"/>
      <c r="B176" s="40"/>
      <c r="C176" s="234" t="s">
        <v>447</v>
      </c>
      <c r="D176" s="234" t="s">
        <v>443</v>
      </c>
      <c r="E176" s="235" t="s">
        <v>1778</v>
      </c>
      <c r="F176" s="236" t="s">
        <v>1779</v>
      </c>
      <c r="G176" s="237" t="s">
        <v>755</v>
      </c>
      <c r="H176" s="238">
        <v>2569.5599999999999</v>
      </c>
      <c r="I176" s="239"/>
      <c r="J176" s="240">
        <f>ROUND(I176*H176,2)</f>
        <v>0</v>
      </c>
      <c r="K176" s="236" t="s">
        <v>720</v>
      </c>
      <c r="L176" s="45"/>
      <c r="M176" s="241" t="s">
        <v>1</v>
      </c>
      <c r="N176" s="242" t="s">
        <v>41</v>
      </c>
      <c r="O176" s="92"/>
      <c r="P176" s="226">
        <f>O176*H176</f>
        <v>0</v>
      </c>
      <c r="Q176" s="226">
        <v>0</v>
      </c>
      <c r="R176" s="226">
        <f>Q176*H176</f>
        <v>0</v>
      </c>
      <c r="S176" s="226">
        <v>0</v>
      </c>
      <c r="T176" s="227">
        <f>S176*H176</f>
        <v>0</v>
      </c>
      <c r="U176" s="39"/>
      <c r="V176" s="39"/>
      <c r="W176" s="39"/>
      <c r="X176" s="39"/>
      <c r="Y176" s="39"/>
      <c r="Z176" s="39"/>
      <c r="AA176" s="39"/>
      <c r="AB176" s="39"/>
      <c r="AC176" s="39"/>
      <c r="AD176" s="39"/>
      <c r="AE176" s="39"/>
      <c r="AR176" s="228" t="s">
        <v>415</v>
      </c>
      <c r="AT176" s="228" t="s">
        <v>443</v>
      </c>
      <c r="AU176" s="228" t="s">
        <v>86</v>
      </c>
      <c r="AY176" s="18" t="s">
        <v>414</v>
      </c>
      <c r="BE176" s="229">
        <f>IF(N176="základní",J176,0)</f>
        <v>0</v>
      </c>
      <c r="BF176" s="229">
        <f>IF(N176="snížená",J176,0)</f>
        <v>0</v>
      </c>
      <c r="BG176" s="229">
        <f>IF(N176="zákl. přenesená",J176,0)</f>
        <v>0</v>
      </c>
      <c r="BH176" s="229">
        <f>IF(N176="sníž. přenesená",J176,0)</f>
        <v>0</v>
      </c>
      <c r="BI176" s="229">
        <f>IF(N176="nulová",J176,0)</f>
        <v>0</v>
      </c>
      <c r="BJ176" s="18" t="s">
        <v>84</v>
      </c>
      <c r="BK176" s="229">
        <f>ROUND(I176*H176,2)</f>
        <v>0</v>
      </c>
      <c r="BL176" s="18" t="s">
        <v>415</v>
      </c>
      <c r="BM176" s="228" t="s">
        <v>1999</v>
      </c>
    </row>
    <row r="177" s="2" customFormat="1">
      <c r="A177" s="39"/>
      <c r="B177" s="40"/>
      <c r="C177" s="41"/>
      <c r="D177" s="230" t="s">
        <v>417</v>
      </c>
      <c r="E177" s="41"/>
      <c r="F177" s="231" t="s">
        <v>1781</v>
      </c>
      <c r="G177" s="41"/>
      <c r="H177" s="41"/>
      <c r="I177" s="156"/>
      <c r="J177" s="41"/>
      <c r="K177" s="41"/>
      <c r="L177" s="45"/>
      <c r="M177" s="232"/>
      <c r="N177" s="233"/>
      <c r="O177" s="92"/>
      <c r="P177" s="92"/>
      <c r="Q177" s="92"/>
      <c r="R177" s="92"/>
      <c r="S177" s="92"/>
      <c r="T177" s="93"/>
      <c r="U177" s="39"/>
      <c r="V177" s="39"/>
      <c r="W177" s="39"/>
      <c r="X177" s="39"/>
      <c r="Y177" s="39"/>
      <c r="Z177" s="39"/>
      <c r="AA177" s="39"/>
      <c r="AB177" s="39"/>
      <c r="AC177" s="39"/>
      <c r="AD177" s="39"/>
      <c r="AE177" s="39"/>
      <c r="AT177" s="18" t="s">
        <v>417</v>
      </c>
      <c r="AU177" s="18" t="s">
        <v>86</v>
      </c>
    </row>
    <row r="178" s="13" customFormat="1">
      <c r="A178" s="13"/>
      <c r="B178" s="277"/>
      <c r="C178" s="278"/>
      <c r="D178" s="230" t="s">
        <v>758</v>
      </c>
      <c r="E178" s="279" t="s">
        <v>1</v>
      </c>
      <c r="F178" s="280" t="s">
        <v>2000</v>
      </c>
      <c r="G178" s="278"/>
      <c r="H178" s="281">
        <v>2569.5599999999999</v>
      </c>
      <c r="I178" s="282"/>
      <c r="J178" s="278"/>
      <c r="K178" s="278"/>
      <c r="L178" s="283"/>
      <c r="M178" s="284"/>
      <c r="N178" s="285"/>
      <c r="O178" s="285"/>
      <c r="P178" s="285"/>
      <c r="Q178" s="285"/>
      <c r="R178" s="285"/>
      <c r="S178" s="285"/>
      <c r="T178" s="286"/>
      <c r="U178" s="13"/>
      <c r="V178" s="13"/>
      <c r="W178" s="13"/>
      <c r="X178" s="13"/>
      <c r="Y178" s="13"/>
      <c r="Z178" s="13"/>
      <c r="AA178" s="13"/>
      <c r="AB178" s="13"/>
      <c r="AC178" s="13"/>
      <c r="AD178" s="13"/>
      <c r="AE178" s="13"/>
      <c r="AT178" s="287" t="s">
        <v>758</v>
      </c>
      <c r="AU178" s="287" t="s">
        <v>86</v>
      </c>
      <c r="AV178" s="13" t="s">
        <v>86</v>
      </c>
      <c r="AW178" s="13" t="s">
        <v>33</v>
      </c>
      <c r="AX178" s="13" t="s">
        <v>84</v>
      </c>
      <c r="AY178" s="287" t="s">
        <v>414</v>
      </c>
    </row>
    <row r="179" s="2" customFormat="1" ht="21.75" customHeight="1">
      <c r="A179" s="39"/>
      <c r="B179" s="40"/>
      <c r="C179" s="234" t="s">
        <v>451</v>
      </c>
      <c r="D179" s="234" t="s">
        <v>443</v>
      </c>
      <c r="E179" s="235" t="s">
        <v>1783</v>
      </c>
      <c r="F179" s="236" t="s">
        <v>1784</v>
      </c>
      <c r="G179" s="237" t="s">
        <v>755</v>
      </c>
      <c r="H179" s="238">
        <v>85.652000000000001</v>
      </c>
      <c r="I179" s="239"/>
      <c r="J179" s="240">
        <f>ROUND(I179*H179,2)</f>
        <v>0</v>
      </c>
      <c r="K179" s="236" t="s">
        <v>720</v>
      </c>
      <c r="L179" s="45"/>
      <c r="M179" s="241" t="s">
        <v>1</v>
      </c>
      <c r="N179" s="242" t="s">
        <v>41</v>
      </c>
      <c r="O179" s="92"/>
      <c r="P179" s="226">
        <f>O179*H179</f>
        <v>0</v>
      </c>
      <c r="Q179" s="226">
        <v>0</v>
      </c>
      <c r="R179" s="226">
        <f>Q179*H179</f>
        <v>0</v>
      </c>
      <c r="S179" s="226">
        <v>0</v>
      </c>
      <c r="T179" s="227">
        <f>S179*H179</f>
        <v>0</v>
      </c>
      <c r="U179" s="39"/>
      <c r="V179" s="39"/>
      <c r="W179" s="39"/>
      <c r="X179" s="39"/>
      <c r="Y179" s="39"/>
      <c r="Z179" s="39"/>
      <c r="AA179" s="39"/>
      <c r="AB179" s="39"/>
      <c r="AC179" s="39"/>
      <c r="AD179" s="39"/>
      <c r="AE179" s="39"/>
      <c r="AR179" s="228" t="s">
        <v>415</v>
      </c>
      <c r="AT179" s="228" t="s">
        <v>443</v>
      </c>
      <c r="AU179" s="228" t="s">
        <v>86</v>
      </c>
      <c r="AY179" s="18" t="s">
        <v>414</v>
      </c>
      <c r="BE179" s="229">
        <f>IF(N179="základní",J179,0)</f>
        <v>0</v>
      </c>
      <c r="BF179" s="229">
        <f>IF(N179="snížená",J179,0)</f>
        <v>0</v>
      </c>
      <c r="BG179" s="229">
        <f>IF(N179="zákl. přenesená",J179,0)</f>
        <v>0</v>
      </c>
      <c r="BH179" s="229">
        <f>IF(N179="sníž. přenesená",J179,0)</f>
        <v>0</v>
      </c>
      <c r="BI179" s="229">
        <f>IF(N179="nulová",J179,0)</f>
        <v>0</v>
      </c>
      <c r="BJ179" s="18" t="s">
        <v>84</v>
      </c>
      <c r="BK179" s="229">
        <f>ROUND(I179*H179,2)</f>
        <v>0</v>
      </c>
      <c r="BL179" s="18" t="s">
        <v>415</v>
      </c>
      <c r="BM179" s="228" t="s">
        <v>2001</v>
      </c>
    </row>
    <row r="180" s="2" customFormat="1">
      <c r="A180" s="39"/>
      <c r="B180" s="40"/>
      <c r="C180" s="41"/>
      <c r="D180" s="230" t="s">
        <v>417</v>
      </c>
      <c r="E180" s="41"/>
      <c r="F180" s="231" t="s">
        <v>1786</v>
      </c>
      <c r="G180" s="41"/>
      <c r="H180" s="41"/>
      <c r="I180" s="156"/>
      <c r="J180" s="41"/>
      <c r="K180" s="41"/>
      <c r="L180" s="45"/>
      <c r="M180" s="232"/>
      <c r="N180" s="233"/>
      <c r="O180" s="92"/>
      <c r="P180" s="92"/>
      <c r="Q180" s="92"/>
      <c r="R180" s="92"/>
      <c r="S180" s="92"/>
      <c r="T180" s="93"/>
      <c r="U180" s="39"/>
      <c r="V180" s="39"/>
      <c r="W180" s="39"/>
      <c r="X180" s="39"/>
      <c r="Y180" s="39"/>
      <c r="Z180" s="39"/>
      <c r="AA180" s="39"/>
      <c r="AB180" s="39"/>
      <c r="AC180" s="39"/>
      <c r="AD180" s="39"/>
      <c r="AE180" s="39"/>
      <c r="AT180" s="18" t="s">
        <v>417</v>
      </c>
      <c r="AU180" s="18" t="s">
        <v>86</v>
      </c>
    </row>
    <row r="181" s="13" customFormat="1">
      <c r="A181" s="13"/>
      <c r="B181" s="277"/>
      <c r="C181" s="278"/>
      <c r="D181" s="230" t="s">
        <v>758</v>
      </c>
      <c r="E181" s="279" t="s">
        <v>1</v>
      </c>
      <c r="F181" s="280" t="s">
        <v>2002</v>
      </c>
      <c r="G181" s="278"/>
      <c r="H181" s="281">
        <v>85.652000000000001</v>
      </c>
      <c r="I181" s="282"/>
      <c r="J181" s="278"/>
      <c r="K181" s="278"/>
      <c r="L181" s="283"/>
      <c r="M181" s="284"/>
      <c r="N181" s="285"/>
      <c r="O181" s="285"/>
      <c r="P181" s="285"/>
      <c r="Q181" s="285"/>
      <c r="R181" s="285"/>
      <c r="S181" s="285"/>
      <c r="T181" s="286"/>
      <c r="U181" s="13"/>
      <c r="V181" s="13"/>
      <c r="W181" s="13"/>
      <c r="X181" s="13"/>
      <c r="Y181" s="13"/>
      <c r="Z181" s="13"/>
      <c r="AA181" s="13"/>
      <c r="AB181" s="13"/>
      <c r="AC181" s="13"/>
      <c r="AD181" s="13"/>
      <c r="AE181" s="13"/>
      <c r="AT181" s="287" t="s">
        <v>758</v>
      </c>
      <c r="AU181" s="287" t="s">
        <v>86</v>
      </c>
      <c r="AV181" s="13" t="s">
        <v>86</v>
      </c>
      <c r="AW181" s="13" t="s">
        <v>33</v>
      </c>
      <c r="AX181" s="13" t="s">
        <v>84</v>
      </c>
      <c r="AY181" s="287" t="s">
        <v>414</v>
      </c>
    </row>
    <row r="182" s="2" customFormat="1" ht="21.75" customHeight="1">
      <c r="A182" s="39"/>
      <c r="B182" s="40"/>
      <c r="C182" s="234" t="s">
        <v>455</v>
      </c>
      <c r="D182" s="234" t="s">
        <v>443</v>
      </c>
      <c r="E182" s="235" t="s">
        <v>1787</v>
      </c>
      <c r="F182" s="236" t="s">
        <v>1788</v>
      </c>
      <c r="G182" s="237" t="s">
        <v>755</v>
      </c>
      <c r="H182" s="238">
        <v>12.172000000000001</v>
      </c>
      <c r="I182" s="239"/>
      <c r="J182" s="240">
        <f>ROUND(I182*H182,2)</f>
        <v>0</v>
      </c>
      <c r="K182" s="236" t="s">
        <v>720</v>
      </c>
      <c r="L182" s="45"/>
      <c r="M182" s="241" t="s">
        <v>1</v>
      </c>
      <c r="N182" s="242" t="s">
        <v>41</v>
      </c>
      <c r="O182" s="92"/>
      <c r="P182" s="226">
        <f>O182*H182</f>
        <v>0</v>
      </c>
      <c r="Q182" s="226">
        <v>0</v>
      </c>
      <c r="R182" s="226">
        <f>Q182*H182</f>
        <v>0</v>
      </c>
      <c r="S182" s="226">
        <v>0.0015</v>
      </c>
      <c r="T182" s="227">
        <f>S182*H182</f>
        <v>0.018258</v>
      </c>
      <c r="U182" s="39"/>
      <c r="V182" s="39"/>
      <c r="W182" s="39"/>
      <c r="X182" s="39"/>
      <c r="Y182" s="39"/>
      <c r="Z182" s="39"/>
      <c r="AA182" s="39"/>
      <c r="AB182" s="39"/>
      <c r="AC182" s="39"/>
      <c r="AD182" s="39"/>
      <c r="AE182" s="39"/>
      <c r="AR182" s="228" t="s">
        <v>415</v>
      </c>
      <c r="AT182" s="228" t="s">
        <v>443</v>
      </c>
      <c r="AU182" s="228" t="s">
        <v>86</v>
      </c>
      <c r="AY182" s="18" t="s">
        <v>414</v>
      </c>
      <c r="BE182" s="229">
        <f>IF(N182="základní",J182,0)</f>
        <v>0</v>
      </c>
      <c r="BF182" s="229">
        <f>IF(N182="snížená",J182,0)</f>
        <v>0</v>
      </c>
      <c r="BG182" s="229">
        <f>IF(N182="zákl. přenesená",J182,0)</f>
        <v>0</v>
      </c>
      <c r="BH182" s="229">
        <f>IF(N182="sníž. přenesená",J182,0)</f>
        <v>0</v>
      </c>
      <c r="BI182" s="229">
        <f>IF(N182="nulová",J182,0)</f>
        <v>0</v>
      </c>
      <c r="BJ182" s="18" t="s">
        <v>84</v>
      </c>
      <c r="BK182" s="229">
        <f>ROUND(I182*H182,2)</f>
        <v>0</v>
      </c>
      <c r="BL182" s="18" t="s">
        <v>415</v>
      </c>
      <c r="BM182" s="228" t="s">
        <v>2003</v>
      </c>
    </row>
    <row r="183" s="2" customFormat="1">
      <c r="A183" s="39"/>
      <c r="B183" s="40"/>
      <c r="C183" s="41"/>
      <c r="D183" s="230" t="s">
        <v>417</v>
      </c>
      <c r="E183" s="41"/>
      <c r="F183" s="231" t="s">
        <v>1790</v>
      </c>
      <c r="G183" s="41"/>
      <c r="H183" s="41"/>
      <c r="I183" s="156"/>
      <c r="J183" s="41"/>
      <c r="K183" s="41"/>
      <c r="L183" s="45"/>
      <c r="M183" s="232"/>
      <c r="N183" s="233"/>
      <c r="O183" s="92"/>
      <c r="P183" s="92"/>
      <c r="Q183" s="92"/>
      <c r="R183" s="92"/>
      <c r="S183" s="92"/>
      <c r="T183" s="93"/>
      <c r="U183" s="39"/>
      <c r="V183" s="39"/>
      <c r="W183" s="39"/>
      <c r="X183" s="39"/>
      <c r="Y183" s="39"/>
      <c r="Z183" s="39"/>
      <c r="AA183" s="39"/>
      <c r="AB183" s="39"/>
      <c r="AC183" s="39"/>
      <c r="AD183" s="39"/>
      <c r="AE183" s="39"/>
      <c r="AT183" s="18" t="s">
        <v>417</v>
      </c>
      <c r="AU183" s="18" t="s">
        <v>86</v>
      </c>
    </row>
    <row r="184" s="15" customFormat="1">
      <c r="A184" s="15"/>
      <c r="B184" s="299"/>
      <c r="C184" s="300"/>
      <c r="D184" s="230" t="s">
        <v>758</v>
      </c>
      <c r="E184" s="301" t="s">
        <v>1</v>
      </c>
      <c r="F184" s="302" t="s">
        <v>2004</v>
      </c>
      <c r="G184" s="300"/>
      <c r="H184" s="301" t="s">
        <v>1</v>
      </c>
      <c r="I184" s="303"/>
      <c r="J184" s="300"/>
      <c r="K184" s="300"/>
      <c r="L184" s="304"/>
      <c r="M184" s="305"/>
      <c r="N184" s="306"/>
      <c r="O184" s="306"/>
      <c r="P184" s="306"/>
      <c r="Q184" s="306"/>
      <c r="R184" s="306"/>
      <c r="S184" s="306"/>
      <c r="T184" s="307"/>
      <c r="U184" s="15"/>
      <c r="V184" s="15"/>
      <c r="W184" s="15"/>
      <c r="X184" s="15"/>
      <c r="Y184" s="15"/>
      <c r="Z184" s="15"/>
      <c r="AA184" s="15"/>
      <c r="AB184" s="15"/>
      <c r="AC184" s="15"/>
      <c r="AD184" s="15"/>
      <c r="AE184" s="15"/>
      <c r="AT184" s="308" t="s">
        <v>758</v>
      </c>
      <c r="AU184" s="308" t="s">
        <v>86</v>
      </c>
      <c r="AV184" s="15" t="s">
        <v>84</v>
      </c>
      <c r="AW184" s="15" t="s">
        <v>33</v>
      </c>
      <c r="AX184" s="15" t="s">
        <v>76</v>
      </c>
      <c r="AY184" s="308" t="s">
        <v>414</v>
      </c>
    </row>
    <row r="185" s="13" customFormat="1">
      <c r="A185" s="13"/>
      <c r="B185" s="277"/>
      <c r="C185" s="278"/>
      <c r="D185" s="230" t="s">
        <v>758</v>
      </c>
      <c r="E185" s="279" t="s">
        <v>1</v>
      </c>
      <c r="F185" s="280" t="s">
        <v>2005</v>
      </c>
      <c r="G185" s="278"/>
      <c r="H185" s="281">
        <v>11.172000000000001</v>
      </c>
      <c r="I185" s="282"/>
      <c r="J185" s="278"/>
      <c r="K185" s="278"/>
      <c r="L185" s="283"/>
      <c r="M185" s="284"/>
      <c r="N185" s="285"/>
      <c r="O185" s="285"/>
      <c r="P185" s="285"/>
      <c r="Q185" s="285"/>
      <c r="R185" s="285"/>
      <c r="S185" s="285"/>
      <c r="T185" s="286"/>
      <c r="U185" s="13"/>
      <c r="V185" s="13"/>
      <c r="W185" s="13"/>
      <c r="X185" s="13"/>
      <c r="Y185" s="13"/>
      <c r="Z185" s="13"/>
      <c r="AA185" s="13"/>
      <c r="AB185" s="13"/>
      <c r="AC185" s="13"/>
      <c r="AD185" s="13"/>
      <c r="AE185" s="13"/>
      <c r="AT185" s="287" t="s">
        <v>758</v>
      </c>
      <c r="AU185" s="287" t="s">
        <v>86</v>
      </c>
      <c r="AV185" s="13" t="s">
        <v>86</v>
      </c>
      <c r="AW185" s="13" t="s">
        <v>33</v>
      </c>
      <c r="AX185" s="13" t="s">
        <v>76</v>
      </c>
      <c r="AY185" s="287" t="s">
        <v>414</v>
      </c>
    </row>
    <row r="186" s="15" customFormat="1">
      <c r="A186" s="15"/>
      <c r="B186" s="299"/>
      <c r="C186" s="300"/>
      <c r="D186" s="230" t="s">
        <v>758</v>
      </c>
      <c r="E186" s="301" t="s">
        <v>1</v>
      </c>
      <c r="F186" s="302" t="s">
        <v>1930</v>
      </c>
      <c r="G186" s="300"/>
      <c r="H186" s="301" t="s">
        <v>1</v>
      </c>
      <c r="I186" s="303"/>
      <c r="J186" s="300"/>
      <c r="K186" s="300"/>
      <c r="L186" s="304"/>
      <c r="M186" s="305"/>
      <c r="N186" s="306"/>
      <c r="O186" s="306"/>
      <c r="P186" s="306"/>
      <c r="Q186" s="306"/>
      <c r="R186" s="306"/>
      <c r="S186" s="306"/>
      <c r="T186" s="307"/>
      <c r="U186" s="15"/>
      <c r="V186" s="15"/>
      <c r="W186" s="15"/>
      <c r="X186" s="15"/>
      <c r="Y186" s="15"/>
      <c r="Z186" s="15"/>
      <c r="AA186" s="15"/>
      <c r="AB186" s="15"/>
      <c r="AC186" s="15"/>
      <c r="AD186" s="15"/>
      <c r="AE186" s="15"/>
      <c r="AT186" s="308" t="s">
        <v>758</v>
      </c>
      <c r="AU186" s="308" t="s">
        <v>86</v>
      </c>
      <c r="AV186" s="15" t="s">
        <v>84</v>
      </c>
      <c r="AW186" s="15" t="s">
        <v>33</v>
      </c>
      <c r="AX186" s="15" t="s">
        <v>76</v>
      </c>
      <c r="AY186" s="308" t="s">
        <v>414</v>
      </c>
    </row>
    <row r="187" s="13" customFormat="1">
      <c r="A187" s="13"/>
      <c r="B187" s="277"/>
      <c r="C187" s="278"/>
      <c r="D187" s="230" t="s">
        <v>758</v>
      </c>
      <c r="E187" s="279" t="s">
        <v>1</v>
      </c>
      <c r="F187" s="280" t="s">
        <v>1793</v>
      </c>
      <c r="G187" s="278"/>
      <c r="H187" s="281">
        <v>0.5</v>
      </c>
      <c r="I187" s="282"/>
      <c r="J187" s="278"/>
      <c r="K187" s="278"/>
      <c r="L187" s="283"/>
      <c r="M187" s="284"/>
      <c r="N187" s="285"/>
      <c r="O187" s="285"/>
      <c r="P187" s="285"/>
      <c r="Q187" s="285"/>
      <c r="R187" s="285"/>
      <c r="S187" s="285"/>
      <c r="T187" s="286"/>
      <c r="U187" s="13"/>
      <c r="V187" s="13"/>
      <c r="W187" s="13"/>
      <c r="X187" s="13"/>
      <c r="Y187" s="13"/>
      <c r="Z187" s="13"/>
      <c r="AA187" s="13"/>
      <c r="AB187" s="13"/>
      <c r="AC187" s="13"/>
      <c r="AD187" s="13"/>
      <c r="AE187" s="13"/>
      <c r="AT187" s="287" t="s">
        <v>758</v>
      </c>
      <c r="AU187" s="287" t="s">
        <v>86</v>
      </c>
      <c r="AV187" s="13" t="s">
        <v>86</v>
      </c>
      <c r="AW187" s="13" t="s">
        <v>33</v>
      </c>
      <c r="AX187" s="13" t="s">
        <v>76</v>
      </c>
      <c r="AY187" s="287" t="s">
        <v>414</v>
      </c>
    </row>
    <row r="188" s="15" customFormat="1">
      <c r="A188" s="15"/>
      <c r="B188" s="299"/>
      <c r="C188" s="300"/>
      <c r="D188" s="230" t="s">
        <v>758</v>
      </c>
      <c r="E188" s="301" t="s">
        <v>1</v>
      </c>
      <c r="F188" s="302" t="s">
        <v>1931</v>
      </c>
      <c r="G188" s="300"/>
      <c r="H188" s="301" t="s">
        <v>1</v>
      </c>
      <c r="I188" s="303"/>
      <c r="J188" s="300"/>
      <c r="K188" s="300"/>
      <c r="L188" s="304"/>
      <c r="M188" s="305"/>
      <c r="N188" s="306"/>
      <c r="O188" s="306"/>
      <c r="P188" s="306"/>
      <c r="Q188" s="306"/>
      <c r="R188" s="306"/>
      <c r="S188" s="306"/>
      <c r="T188" s="307"/>
      <c r="U188" s="15"/>
      <c r="V188" s="15"/>
      <c r="W188" s="15"/>
      <c r="X188" s="15"/>
      <c r="Y188" s="15"/>
      <c r="Z188" s="15"/>
      <c r="AA188" s="15"/>
      <c r="AB188" s="15"/>
      <c r="AC188" s="15"/>
      <c r="AD188" s="15"/>
      <c r="AE188" s="15"/>
      <c r="AT188" s="308" t="s">
        <v>758</v>
      </c>
      <c r="AU188" s="308" t="s">
        <v>86</v>
      </c>
      <c r="AV188" s="15" t="s">
        <v>84</v>
      </c>
      <c r="AW188" s="15" t="s">
        <v>33</v>
      </c>
      <c r="AX188" s="15" t="s">
        <v>76</v>
      </c>
      <c r="AY188" s="308" t="s">
        <v>414</v>
      </c>
    </row>
    <row r="189" s="13" customFormat="1">
      <c r="A189" s="13"/>
      <c r="B189" s="277"/>
      <c r="C189" s="278"/>
      <c r="D189" s="230" t="s">
        <v>758</v>
      </c>
      <c r="E189" s="279" t="s">
        <v>1</v>
      </c>
      <c r="F189" s="280" t="s">
        <v>1793</v>
      </c>
      <c r="G189" s="278"/>
      <c r="H189" s="281">
        <v>0.5</v>
      </c>
      <c r="I189" s="282"/>
      <c r="J189" s="278"/>
      <c r="K189" s="278"/>
      <c r="L189" s="283"/>
      <c r="M189" s="284"/>
      <c r="N189" s="285"/>
      <c r="O189" s="285"/>
      <c r="P189" s="285"/>
      <c r="Q189" s="285"/>
      <c r="R189" s="285"/>
      <c r="S189" s="285"/>
      <c r="T189" s="286"/>
      <c r="U189" s="13"/>
      <c r="V189" s="13"/>
      <c r="W189" s="13"/>
      <c r="X189" s="13"/>
      <c r="Y189" s="13"/>
      <c r="Z189" s="13"/>
      <c r="AA189" s="13"/>
      <c r="AB189" s="13"/>
      <c r="AC189" s="13"/>
      <c r="AD189" s="13"/>
      <c r="AE189" s="13"/>
      <c r="AT189" s="287" t="s">
        <v>758</v>
      </c>
      <c r="AU189" s="287" t="s">
        <v>86</v>
      </c>
      <c r="AV189" s="13" t="s">
        <v>86</v>
      </c>
      <c r="AW189" s="13" t="s">
        <v>33</v>
      </c>
      <c r="AX189" s="13" t="s">
        <v>76</v>
      </c>
      <c r="AY189" s="287" t="s">
        <v>414</v>
      </c>
    </row>
    <row r="190" s="14" customFormat="1">
      <c r="A190" s="14"/>
      <c r="B190" s="288"/>
      <c r="C190" s="289"/>
      <c r="D190" s="230" t="s">
        <v>758</v>
      </c>
      <c r="E190" s="290" t="s">
        <v>1</v>
      </c>
      <c r="F190" s="291" t="s">
        <v>760</v>
      </c>
      <c r="G190" s="289"/>
      <c r="H190" s="292">
        <v>12.172000000000001</v>
      </c>
      <c r="I190" s="293"/>
      <c r="J190" s="289"/>
      <c r="K190" s="289"/>
      <c r="L190" s="294"/>
      <c r="M190" s="295"/>
      <c r="N190" s="296"/>
      <c r="O190" s="296"/>
      <c r="P190" s="296"/>
      <c r="Q190" s="296"/>
      <c r="R190" s="296"/>
      <c r="S190" s="296"/>
      <c r="T190" s="297"/>
      <c r="U190" s="14"/>
      <c r="V190" s="14"/>
      <c r="W190" s="14"/>
      <c r="X190" s="14"/>
      <c r="Y190" s="14"/>
      <c r="Z190" s="14"/>
      <c r="AA190" s="14"/>
      <c r="AB190" s="14"/>
      <c r="AC190" s="14"/>
      <c r="AD190" s="14"/>
      <c r="AE190" s="14"/>
      <c r="AT190" s="298" t="s">
        <v>758</v>
      </c>
      <c r="AU190" s="298" t="s">
        <v>86</v>
      </c>
      <c r="AV190" s="14" t="s">
        <v>415</v>
      </c>
      <c r="AW190" s="14" t="s">
        <v>33</v>
      </c>
      <c r="AX190" s="14" t="s">
        <v>84</v>
      </c>
      <c r="AY190" s="298" t="s">
        <v>414</v>
      </c>
    </row>
    <row r="191" s="2" customFormat="1" ht="16.5" customHeight="1">
      <c r="A191" s="39"/>
      <c r="B191" s="40"/>
      <c r="C191" s="234" t="s">
        <v>459</v>
      </c>
      <c r="D191" s="234" t="s">
        <v>443</v>
      </c>
      <c r="E191" s="235" t="s">
        <v>1794</v>
      </c>
      <c r="F191" s="236" t="s">
        <v>1795</v>
      </c>
      <c r="G191" s="237" t="s">
        <v>531</v>
      </c>
      <c r="H191" s="238">
        <v>24</v>
      </c>
      <c r="I191" s="239"/>
      <c r="J191" s="240">
        <f>ROUND(I191*H191,2)</f>
        <v>0</v>
      </c>
      <c r="K191" s="236" t="s">
        <v>720</v>
      </c>
      <c r="L191" s="45"/>
      <c r="M191" s="241" t="s">
        <v>1</v>
      </c>
      <c r="N191" s="242" t="s">
        <v>41</v>
      </c>
      <c r="O191" s="92"/>
      <c r="P191" s="226">
        <f>O191*H191</f>
        <v>0</v>
      </c>
      <c r="Q191" s="226">
        <v>0</v>
      </c>
      <c r="R191" s="226">
        <f>Q191*H191</f>
        <v>0</v>
      </c>
      <c r="S191" s="226">
        <v>0.00050000000000000001</v>
      </c>
      <c r="T191" s="227">
        <f>S191*H191</f>
        <v>0.012</v>
      </c>
      <c r="U191" s="39"/>
      <c r="V191" s="39"/>
      <c r="W191" s="39"/>
      <c r="X191" s="39"/>
      <c r="Y191" s="39"/>
      <c r="Z191" s="39"/>
      <c r="AA191" s="39"/>
      <c r="AB191" s="39"/>
      <c r="AC191" s="39"/>
      <c r="AD191" s="39"/>
      <c r="AE191" s="39"/>
      <c r="AR191" s="228" t="s">
        <v>415</v>
      </c>
      <c r="AT191" s="228" t="s">
        <v>443</v>
      </c>
      <c r="AU191" s="228" t="s">
        <v>86</v>
      </c>
      <c r="AY191" s="18" t="s">
        <v>414</v>
      </c>
      <c r="BE191" s="229">
        <f>IF(N191="základní",J191,0)</f>
        <v>0</v>
      </c>
      <c r="BF191" s="229">
        <f>IF(N191="snížená",J191,0)</f>
        <v>0</v>
      </c>
      <c r="BG191" s="229">
        <f>IF(N191="zákl. přenesená",J191,0)</f>
        <v>0</v>
      </c>
      <c r="BH191" s="229">
        <f>IF(N191="sníž. přenesená",J191,0)</f>
        <v>0</v>
      </c>
      <c r="BI191" s="229">
        <f>IF(N191="nulová",J191,0)</f>
        <v>0</v>
      </c>
      <c r="BJ191" s="18" t="s">
        <v>84</v>
      </c>
      <c r="BK191" s="229">
        <f>ROUND(I191*H191,2)</f>
        <v>0</v>
      </c>
      <c r="BL191" s="18" t="s">
        <v>415</v>
      </c>
      <c r="BM191" s="228" t="s">
        <v>2006</v>
      </c>
    </row>
    <row r="192" s="2" customFormat="1">
      <c r="A192" s="39"/>
      <c r="B192" s="40"/>
      <c r="C192" s="41"/>
      <c r="D192" s="230" t="s">
        <v>417</v>
      </c>
      <c r="E192" s="41"/>
      <c r="F192" s="231" t="s">
        <v>1797</v>
      </c>
      <c r="G192" s="41"/>
      <c r="H192" s="41"/>
      <c r="I192" s="156"/>
      <c r="J192" s="41"/>
      <c r="K192" s="41"/>
      <c r="L192" s="45"/>
      <c r="M192" s="232"/>
      <c r="N192" s="233"/>
      <c r="O192" s="92"/>
      <c r="P192" s="92"/>
      <c r="Q192" s="92"/>
      <c r="R192" s="92"/>
      <c r="S192" s="92"/>
      <c r="T192" s="93"/>
      <c r="U192" s="39"/>
      <c r="V192" s="39"/>
      <c r="W192" s="39"/>
      <c r="X192" s="39"/>
      <c r="Y192" s="39"/>
      <c r="Z192" s="39"/>
      <c r="AA192" s="39"/>
      <c r="AB192" s="39"/>
      <c r="AC192" s="39"/>
      <c r="AD192" s="39"/>
      <c r="AE192" s="39"/>
      <c r="AT192" s="18" t="s">
        <v>417</v>
      </c>
      <c r="AU192" s="18" t="s">
        <v>86</v>
      </c>
    </row>
    <row r="193" s="15" customFormat="1">
      <c r="A193" s="15"/>
      <c r="B193" s="299"/>
      <c r="C193" s="300"/>
      <c r="D193" s="230" t="s">
        <v>758</v>
      </c>
      <c r="E193" s="301" t="s">
        <v>1</v>
      </c>
      <c r="F193" s="302" t="s">
        <v>1798</v>
      </c>
      <c r="G193" s="300"/>
      <c r="H193" s="301" t="s">
        <v>1</v>
      </c>
      <c r="I193" s="303"/>
      <c r="J193" s="300"/>
      <c r="K193" s="300"/>
      <c r="L193" s="304"/>
      <c r="M193" s="305"/>
      <c r="N193" s="306"/>
      <c r="O193" s="306"/>
      <c r="P193" s="306"/>
      <c r="Q193" s="306"/>
      <c r="R193" s="306"/>
      <c r="S193" s="306"/>
      <c r="T193" s="307"/>
      <c r="U193" s="15"/>
      <c r="V193" s="15"/>
      <c r="W193" s="15"/>
      <c r="X193" s="15"/>
      <c r="Y193" s="15"/>
      <c r="Z193" s="15"/>
      <c r="AA193" s="15"/>
      <c r="AB193" s="15"/>
      <c r="AC193" s="15"/>
      <c r="AD193" s="15"/>
      <c r="AE193" s="15"/>
      <c r="AT193" s="308" t="s">
        <v>758</v>
      </c>
      <c r="AU193" s="308" t="s">
        <v>86</v>
      </c>
      <c r="AV193" s="15" t="s">
        <v>84</v>
      </c>
      <c r="AW193" s="15" t="s">
        <v>33</v>
      </c>
      <c r="AX193" s="15" t="s">
        <v>76</v>
      </c>
      <c r="AY193" s="308" t="s">
        <v>414</v>
      </c>
    </row>
    <row r="194" s="13" customFormat="1">
      <c r="A194" s="13"/>
      <c r="B194" s="277"/>
      <c r="C194" s="278"/>
      <c r="D194" s="230" t="s">
        <v>758</v>
      </c>
      <c r="E194" s="279" t="s">
        <v>1</v>
      </c>
      <c r="F194" s="280" t="s">
        <v>455</v>
      </c>
      <c r="G194" s="278"/>
      <c r="H194" s="281">
        <v>12</v>
      </c>
      <c r="I194" s="282"/>
      <c r="J194" s="278"/>
      <c r="K194" s="278"/>
      <c r="L194" s="283"/>
      <c r="M194" s="284"/>
      <c r="N194" s="285"/>
      <c r="O194" s="285"/>
      <c r="P194" s="285"/>
      <c r="Q194" s="285"/>
      <c r="R194" s="285"/>
      <c r="S194" s="285"/>
      <c r="T194" s="286"/>
      <c r="U194" s="13"/>
      <c r="V194" s="13"/>
      <c r="W194" s="13"/>
      <c r="X194" s="13"/>
      <c r="Y194" s="13"/>
      <c r="Z194" s="13"/>
      <c r="AA194" s="13"/>
      <c r="AB194" s="13"/>
      <c r="AC194" s="13"/>
      <c r="AD194" s="13"/>
      <c r="AE194" s="13"/>
      <c r="AT194" s="287" t="s">
        <v>758</v>
      </c>
      <c r="AU194" s="287" t="s">
        <v>86</v>
      </c>
      <c r="AV194" s="13" t="s">
        <v>86</v>
      </c>
      <c r="AW194" s="13" t="s">
        <v>33</v>
      </c>
      <c r="AX194" s="13" t="s">
        <v>76</v>
      </c>
      <c r="AY194" s="287" t="s">
        <v>414</v>
      </c>
    </row>
    <row r="195" s="15" customFormat="1">
      <c r="A195" s="15"/>
      <c r="B195" s="299"/>
      <c r="C195" s="300"/>
      <c r="D195" s="230" t="s">
        <v>758</v>
      </c>
      <c r="E195" s="301" t="s">
        <v>1</v>
      </c>
      <c r="F195" s="302" t="s">
        <v>1799</v>
      </c>
      <c r="G195" s="300"/>
      <c r="H195" s="301" t="s">
        <v>1</v>
      </c>
      <c r="I195" s="303"/>
      <c r="J195" s="300"/>
      <c r="K195" s="300"/>
      <c r="L195" s="304"/>
      <c r="M195" s="305"/>
      <c r="N195" s="306"/>
      <c r="O195" s="306"/>
      <c r="P195" s="306"/>
      <c r="Q195" s="306"/>
      <c r="R195" s="306"/>
      <c r="S195" s="306"/>
      <c r="T195" s="307"/>
      <c r="U195" s="15"/>
      <c r="V195" s="15"/>
      <c r="W195" s="15"/>
      <c r="X195" s="15"/>
      <c r="Y195" s="15"/>
      <c r="Z195" s="15"/>
      <c r="AA195" s="15"/>
      <c r="AB195" s="15"/>
      <c r="AC195" s="15"/>
      <c r="AD195" s="15"/>
      <c r="AE195" s="15"/>
      <c r="AT195" s="308" t="s">
        <v>758</v>
      </c>
      <c r="AU195" s="308" t="s">
        <v>86</v>
      </c>
      <c r="AV195" s="15" t="s">
        <v>84</v>
      </c>
      <c r="AW195" s="15" t="s">
        <v>33</v>
      </c>
      <c r="AX195" s="15" t="s">
        <v>76</v>
      </c>
      <c r="AY195" s="308" t="s">
        <v>414</v>
      </c>
    </row>
    <row r="196" s="13" customFormat="1">
      <c r="A196" s="13"/>
      <c r="B196" s="277"/>
      <c r="C196" s="278"/>
      <c r="D196" s="230" t="s">
        <v>758</v>
      </c>
      <c r="E196" s="279" t="s">
        <v>1</v>
      </c>
      <c r="F196" s="280" t="s">
        <v>455</v>
      </c>
      <c r="G196" s="278"/>
      <c r="H196" s="281">
        <v>12</v>
      </c>
      <c r="I196" s="282"/>
      <c r="J196" s="278"/>
      <c r="K196" s="278"/>
      <c r="L196" s="283"/>
      <c r="M196" s="284"/>
      <c r="N196" s="285"/>
      <c r="O196" s="285"/>
      <c r="P196" s="285"/>
      <c r="Q196" s="285"/>
      <c r="R196" s="285"/>
      <c r="S196" s="285"/>
      <c r="T196" s="286"/>
      <c r="U196" s="13"/>
      <c r="V196" s="13"/>
      <c r="W196" s="13"/>
      <c r="X196" s="13"/>
      <c r="Y196" s="13"/>
      <c r="Z196" s="13"/>
      <c r="AA196" s="13"/>
      <c r="AB196" s="13"/>
      <c r="AC196" s="13"/>
      <c r="AD196" s="13"/>
      <c r="AE196" s="13"/>
      <c r="AT196" s="287" t="s">
        <v>758</v>
      </c>
      <c r="AU196" s="287" t="s">
        <v>86</v>
      </c>
      <c r="AV196" s="13" t="s">
        <v>86</v>
      </c>
      <c r="AW196" s="13" t="s">
        <v>33</v>
      </c>
      <c r="AX196" s="13" t="s">
        <v>76</v>
      </c>
      <c r="AY196" s="287" t="s">
        <v>414</v>
      </c>
    </row>
    <row r="197" s="14" customFormat="1">
      <c r="A197" s="14"/>
      <c r="B197" s="288"/>
      <c r="C197" s="289"/>
      <c r="D197" s="230" t="s">
        <v>758</v>
      </c>
      <c r="E197" s="290" t="s">
        <v>1</v>
      </c>
      <c r="F197" s="291" t="s">
        <v>760</v>
      </c>
      <c r="G197" s="289"/>
      <c r="H197" s="292">
        <v>24</v>
      </c>
      <c r="I197" s="293"/>
      <c r="J197" s="289"/>
      <c r="K197" s="289"/>
      <c r="L197" s="294"/>
      <c r="M197" s="295"/>
      <c r="N197" s="296"/>
      <c r="O197" s="296"/>
      <c r="P197" s="296"/>
      <c r="Q197" s="296"/>
      <c r="R197" s="296"/>
      <c r="S197" s="296"/>
      <c r="T197" s="297"/>
      <c r="U197" s="14"/>
      <c r="V197" s="14"/>
      <c r="W197" s="14"/>
      <c r="X197" s="14"/>
      <c r="Y197" s="14"/>
      <c r="Z197" s="14"/>
      <c r="AA197" s="14"/>
      <c r="AB197" s="14"/>
      <c r="AC197" s="14"/>
      <c r="AD197" s="14"/>
      <c r="AE197" s="14"/>
      <c r="AT197" s="298" t="s">
        <v>758</v>
      </c>
      <c r="AU197" s="298" t="s">
        <v>86</v>
      </c>
      <c r="AV197" s="14" t="s">
        <v>415</v>
      </c>
      <c r="AW197" s="14" t="s">
        <v>33</v>
      </c>
      <c r="AX197" s="14" t="s">
        <v>84</v>
      </c>
      <c r="AY197" s="298" t="s">
        <v>414</v>
      </c>
    </row>
    <row r="198" s="2" customFormat="1" ht="21.75" customHeight="1">
      <c r="A198" s="39"/>
      <c r="B198" s="40"/>
      <c r="C198" s="234" t="s">
        <v>463</v>
      </c>
      <c r="D198" s="234" t="s">
        <v>443</v>
      </c>
      <c r="E198" s="235" t="s">
        <v>1800</v>
      </c>
      <c r="F198" s="236" t="s">
        <v>1801</v>
      </c>
      <c r="G198" s="237" t="s">
        <v>531</v>
      </c>
      <c r="H198" s="238">
        <v>24</v>
      </c>
      <c r="I198" s="239"/>
      <c r="J198" s="240">
        <f>ROUND(I198*H198,2)</f>
        <v>0</v>
      </c>
      <c r="K198" s="236" t="s">
        <v>720</v>
      </c>
      <c r="L198" s="45"/>
      <c r="M198" s="241" t="s">
        <v>1</v>
      </c>
      <c r="N198" s="242" t="s">
        <v>41</v>
      </c>
      <c r="O198" s="92"/>
      <c r="P198" s="226">
        <f>O198*H198</f>
        <v>0</v>
      </c>
      <c r="Q198" s="226">
        <v>0</v>
      </c>
      <c r="R198" s="226">
        <f>Q198*H198</f>
        <v>0</v>
      </c>
      <c r="S198" s="226">
        <v>0.00050000000000000001</v>
      </c>
      <c r="T198" s="227">
        <f>S198*H198</f>
        <v>0.012</v>
      </c>
      <c r="U198" s="39"/>
      <c r="V198" s="39"/>
      <c r="W198" s="39"/>
      <c r="X198" s="39"/>
      <c r="Y198" s="39"/>
      <c r="Z198" s="39"/>
      <c r="AA198" s="39"/>
      <c r="AB198" s="39"/>
      <c r="AC198" s="39"/>
      <c r="AD198" s="39"/>
      <c r="AE198" s="39"/>
      <c r="AR198" s="228" t="s">
        <v>415</v>
      </c>
      <c r="AT198" s="228" t="s">
        <v>443</v>
      </c>
      <c r="AU198" s="228" t="s">
        <v>86</v>
      </c>
      <c r="AY198" s="18" t="s">
        <v>414</v>
      </c>
      <c r="BE198" s="229">
        <f>IF(N198="základní",J198,0)</f>
        <v>0</v>
      </c>
      <c r="BF198" s="229">
        <f>IF(N198="snížená",J198,0)</f>
        <v>0</v>
      </c>
      <c r="BG198" s="229">
        <f>IF(N198="zákl. přenesená",J198,0)</f>
        <v>0</v>
      </c>
      <c r="BH198" s="229">
        <f>IF(N198="sníž. přenesená",J198,0)</f>
        <v>0</v>
      </c>
      <c r="BI198" s="229">
        <f>IF(N198="nulová",J198,0)</f>
        <v>0</v>
      </c>
      <c r="BJ198" s="18" t="s">
        <v>84</v>
      </c>
      <c r="BK198" s="229">
        <f>ROUND(I198*H198,2)</f>
        <v>0</v>
      </c>
      <c r="BL198" s="18" t="s">
        <v>415</v>
      </c>
      <c r="BM198" s="228" t="s">
        <v>2007</v>
      </c>
    </row>
    <row r="199" s="2" customFormat="1">
      <c r="A199" s="39"/>
      <c r="B199" s="40"/>
      <c r="C199" s="41"/>
      <c r="D199" s="230" t="s">
        <v>417</v>
      </c>
      <c r="E199" s="41"/>
      <c r="F199" s="231" t="s">
        <v>1803</v>
      </c>
      <c r="G199" s="41"/>
      <c r="H199" s="41"/>
      <c r="I199" s="156"/>
      <c r="J199" s="41"/>
      <c r="K199" s="41"/>
      <c r="L199" s="45"/>
      <c r="M199" s="232"/>
      <c r="N199" s="233"/>
      <c r="O199" s="92"/>
      <c r="P199" s="92"/>
      <c r="Q199" s="92"/>
      <c r="R199" s="92"/>
      <c r="S199" s="92"/>
      <c r="T199" s="93"/>
      <c r="U199" s="39"/>
      <c r="V199" s="39"/>
      <c r="W199" s="39"/>
      <c r="X199" s="39"/>
      <c r="Y199" s="39"/>
      <c r="Z199" s="39"/>
      <c r="AA199" s="39"/>
      <c r="AB199" s="39"/>
      <c r="AC199" s="39"/>
      <c r="AD199" s="39"/>
      <c r="AE199" s="39"/>
      <c r="AT199" s="18" t="s">
        <v>417</v>
      </c>
      <c r="AU199" s="18" t="s">
        <v>86</v>
      </c>
    </row>
    <row r="200" s="15" customFormat="1">
      <c r="A200" s="15"/>
      <c r="B200" s="299"/>
      <c r="C200" s="300"/>
      <c r="D200" s="230" t="s">
        <v>758</v>
      </c>
      <c r="E200" s="301" t="s">
        <v>1</v>
      </c>
      <c r="F200" s="302" t="s">
        <v>1798</v>
      </c>
      <c r="G200" s="300"/>
      <c r="H200" s="301" t="s">
        <v>1</v>
      </c>
      <c r="I200" s="303"/>
      <c r="J200" s="300"/>
      <c r="K200" s="300"/>
      <c r="L200" s="304"/>
      <c r="M200" s="305"/>
      <c r="N200" s="306"/>
      <c r="O200" s="306"/>
      <c r="P200" s="306"/>
      <c r="Q200" s="306"/>
      <c r="R200" s="306"/>
      <c r="S200" s="306"/>
      <c r="T200" s="307"/>
      <c r="U200" s="15"/>
      <c r="V200" s="15"/>
      <c r="W200" s="15"/>
      <c r="X200" s="15"/>
      <c r="Y200" s="15"/>
      <c r="Z200" s="15"/>
      <c r="AA200" s="15"/>
      <c r="AB200" s="15"/>
      <c r="AC200" s="15"/>
      <c r="AD200" s="15"/>
      <c r="AE200" s="15"/>
      <c r="AT200" s="308" t="s">
        <v>758</v>
      </c>
      <c r="AU200" s="308" t="s">
        <v>86</v>
      </c>
      <c r="AV200" s="15" t="s">
        <v>84</v>
      </c>
      <c r="AW200" s="15" t="s">
        <v>33</v>
      </c>
      <c r="AX200" s="15" t="s">
        <v>76</v>
      </c>
      <c r="AY200" s="308" t="s">
        <v>414</v>
      </c>
    </row>
    <row r="201" s="13" customFormat="1">
      <c r="A201" s="13"/>
      <c r="B201" s="277"/>
      <c r="C201" s="278"/>
      <c r="D201" s="230" t="s">
        <v>758</v>
      </c>
      <c r="E201" s="279" t="s">
        <v>1</v>
      </c>
      <c r="F201" s="280" t="s">
        <v>455</v>
      </c>
      <c r="G201" s="278"/>
      <c r="H201" s="281">
        <v>12</v>
      </c>
      <c r="I201" s="282"/>
      <c r="J201" s="278"/>
      <c r="K201" s="278"/>
      <c r="L201" s="283"/>
      <c r="M201" s="284"/>
      <c r="N201" s="285"/>
      <c r="O201" s="285"/>
      <c r="P201" s="285"/>
      <c r="Q201" s="285"/>
      <c r="R201" s="285"/>
      <c r="S201" s="285"/>
      <c r="T201" s="286"/>
      <c r="U201" s="13"/>
      <c r="V201" s="13"/>
      <c r="W201" s="13"/>
      <c r="X201" s="13"/>
      <c r="Y201" s="13"/>
      <c r="Z201" s="13"/>
      <c r="AA201" s="13"/>
      <c r="AB201" s="13"/>
      <c r="AC201" s="13"/>
      <c r="AD201" s="13"/>
      <c r="AE201" s="13"/>
      <c r="AT201" s="287" t="s">
        <v>758</v>
      </c>
      <c r="AU201" s="287" t="s">
        <v>86</v>
      </c>
      <c r="AV201" s="13" t="s">
        <v>86</v>
      </c>
      <c r="AW201" s="13" t="s">
        <v>33</v>
      </c>
      <c r="AX201" s="13" t="s">
        <v>76</v>
      </c>
      <c r="AY201" s="287" t="s">
        <v>414</v>
      </c>
    </row>
    <row r="202" s="15" customFormat="1">
      <c r="A202" s="15"/>
      <c r="B202" s="299"/>
      <c r="C202" s="300"/>
      <c r="D202" s="230" t="s">
        <v>758</v>
      </c>
      <c r="E202" s="301" t="s">
        <v>1</v>
      </c>
      <c r="F202" s="302" t="s">
        <v>1799</v>
      </c>
      <c r="G202" s="300"/>
      <c r="H202" s="301" t="s">
        <v>1</v>
      </c>
      <c r="I202" s="303"/>
      <c r="J202" s="300"/>
      <c r="K202" s="300"/>
      <c r="L202" s="304"/>
      <c r="M202" s="305"/>
      <c r="N202" s="306"/>
      <c r="O202" s="306"/>
      <c r="P202" s="306"/>
      <c r="Q202" s="306"/>
      <c r="R202" s="306"/>
      <c r="S202" s="306"/>
      <c r="T202" s="307"/>
      <c r="U202" s="15"/>
      <c r="V202" s="15"/>
      <c r="W202" s="15"/>
      <c r="X202" s="15"/>
      <c r="Y202" s="15"/>
      <c r="Z202" s="15"/>
      <c r="AA202" s="15"/>
      <c r="AB202" s="15"/>
      <c r="AC202" s="15"/>
      <c r="AD202" s="15"/>
      <c r="AE202" s="15"/>
      <c r="AT202" s="308" t="s">
        <v>758</v>
      </c>
      <c r="AU202" s="308" t="s">
        <v>86</v>
      </c>
      <c r="AV202" s="15" t="s">
        <v>84</v>
      </c>
      <c r="AW202" s="15" t="s">
        <v>33</v>
      </c>
      <c r="AX202" s="15" t="s">
        <v>76</v>
      </c>
      <c r="AY202" s="308" t="s">
        <v>414</v>
      </c>
    </row>
    <row r="203" s="13" customFormat="1">
      <c r="A203" s="13"/>
      <c r="B203" s="277"/>
      <c r="C203" s="278"/>
      <c r="D203" s="230" t="s">
        <v>758</v>
      </c>
      <c r="E203" s="279" t="s">
        <v>1</v>
      </c>
      <c r="F203" s="280" t="s">
        <v>455</v>
      </c>
      <c r="G203" s="278"/>
      <c r="H203" s="281">
        <v>12</v>
      </c>
      <c r="I203" s="282"/>
      <c r="J203" s="278"/>
      <c r="K203" s="278"/>
      <c r="L203" s="283"/>
      <c r="M203" s="284"/>
      <c r="N203" s="285"/>
      <c r="O203" s="285"/>
      <c r="P203" s="285"/>
      <c r="Q203" s="285"/>
      <c r="R203" s="285"/>
      <c r="S203" s="285"/>
      <c r="T203" s="286"/>
      <c r="U203" s="13"/>
      <c r="V203" s="13"/>
      <c r="W203" s="13"/>
      <c r="X203" s="13"/>
      <c r="Y203" s="13"/>
      <c r="Z203" s="13"/>
      <c r="AA203" s="13"/>
      <c r="AB203" s="13"/>
      <c r="AC203" s="13"/>
      <c r="AD203" s="13"/>
      <c r="AE203" s="13"/>
      <c r="AT203" s="287" t="s">
        <v>758</v>
      </c>
      <c r="AU203" s="287" t="s">
        <v>86</v>
      </c>
      <c r="AV203" s="13" t="s">
        <v>86</v>
      </c>
      <c r="AW203" s="13" t="s">
        <v>33</v>
      </c>
      <c r="AX203" s="13" t="s">
        <v>76</v>
      </c>
      <c r="AY203" s="287" t="s">
        <v>414</v>
      </c>
    </row>
    <row r="204" s="14" customFormat="1">
      <c r="A204" s="14"/>
      <c r="B204" s="288"/>
      <c r="C204" s="289"/>
      <c r="D204" s="230" t="s">
        <v>758</v>
      </c>
      <c r="E204" s="290" t="s">
        <v>1</v>
      </c>
      <c r="F204" s="291" t="s">
        <v>760</v>
      </c>
      <c r="G204" s="289"/>
      <c r="H204" s="292">
        <v>24</v>
      </c>
      <c r="I204" s="293"/>
      <c r="J204" s="289"/>
      <c r="K204" s="289"/>
      <c r="L204" s="294"/>
      <c r="M204" s="295"/>
      <c r="N204" s="296"/>
      <c r="O204" s="296"/>
      <c r="P204" s="296"/>
      <c r="Q204" s="296"/>
      <c r="R204" s="296"/>
      <c r="S204" s="296"/>
      <c r="T204" s="297"/>
      <c r="U204" s="14"/>
      <c r="V204" s="14"/>
      <c r="W204" s="14"/>
      <c r="X204" s="14"/>
      <c r="Y204" s="14"/>
      <c r="Z204" s="14"/>
      <c r="AA204" s="14"/>
      <c r="AB204" s="14"/>
      <c r="AC204" s="14"/>
      <c r="AD204" s="14"/>
      <c r="AE204" s="14"/>
      <c r="AT204" s="298" t="s">
        <v>758</v>
      </c>
      <c r="AU204" s="298" t="s">
        <v>86</v>
      </c>
      <c r="AV204" s="14" t="s">
        <v>415</v>
      </c>
      <c r="AW204" s="14" t="s">
        <v>33</v>
      </c>
      <c r="AX204" s="14" t="s">
        <v>84</v>
      </c>
      <c r="AY204" s="298" t="s">
        <v>414</v>
      </c>
    </row>
    <row r="205" s="2" customFormat="1" ht="21.75" customHeight="1">
      <c r="A205" s="39"/>
      <c r="B205" s="40"/>
      <c r="C205" s="234" t="s">
        <v>8</v>
      </c>
      <c r="D205" s="234" t="s">
        <v>443</v>
      </c>
      <c r="E205" s="235" t="s">
        <v>1804</v>
      </c>
      <c r="F205" s="236" t="s">
        <v>1805</v>
      </c>
      <c r="G205" s="237" t="s">
        <v>509</v>
      </c>
      <c r="H205" s="238">
        <v>21</v>
      </c>
      <c r="I205" s="239"/>
      <c r="J205" s="240">
        <f>ROUND(I205*H205,2)</f>
        <v>0</v>
      </c>
      <c r="K205" s="236" t="s">
        <v>720</v>
      </c>
      <c r="L205" s="45"/>
      <c r="M205" s="241" t="s">
        <v>1</v>
      </c>
      <c r="N205" s="242" t="s">
        <v>41</v>
      </c>
      <c r="O205" s="92"/>
      <c r="P205" s="226">
        <f>O205*H205</f>
        <v>0</v>
      </c>
      <c r="Q205" s="226">
        <v>0</v>
      </c>
      <c r="R205" s="226">
        <f>Q205*H205</f>
        <v>0</v>
      </c>
      <c r="S205" s="226">
        <v>0.0040000000000000001</v>
      </c>
      <c r="T205" s="227">
        <f>S205*H205</f>
        <v>0.084000000000000005</v>
      </c>
      <c r="U205" s="39"/>
      <c r="V205" s="39"/>
      <c r="W205" s="39"/>
      <c r="X205" s="39"/>
      <c r="Y205" s="39"/>
      <c r="Z205" s="39"/>
      <c r="AA205" s="39"/>
      <c r="AB205" s="39"/>
      <c r="AC205" s="39"/>
      <c r="AD205" s="39"/>
      <c r="AE205" s="39"/>
      <c r="AR205" s="228" t="s">
        <v>415</v>
      </c>
      <c r="AT205" s="228" t="s">
        <v>443</v>
      </c>
      <c r="AU205" s="228" t="s">
        <v>86</v>
      </c>
      <c r="AY205" s="18" t="s">
        <v>414</v>
      </c>
      <c r="BE205" s="229">
        <f>IF(N205="základní",J205,0)</f>
        <v>0</v>
      </c>
      <c r="BF205" s="229">
        <f>IF(N205="snížená",J205,0)</f>
        <v>0</v>
      </c>
      <c r="BG205" s="229">
        <f>IF(N205="zákl. přenesená",J205,0)</f>
        <v>0</v>
      </c>
      <c r="BH205" s="229">
        <f>IF(N205="sníž. přenesená",J205,0)</f>
        <v>0</v>
      </c>
      <c r="BI205" s="229">
        <f>IF(N205="nulová",J205,0)</f>
        <v>0</v>
      </c>
      <c r="BJ205" s="18" t="s">
        <v>84</v>
      </c>
      <c r="BK205" s="229">
        <f>ROUND(I205*H205,2)</f>
        <v>0</v>
      </c>
      <c r="BL205" s="18" t="s">
        <v>415</v>
      </c>
      <c r="BM205" s="228" t="s">
        <v>2008</v>
      </c>
    </row>
    <row r="206" s="2" customFormat="1">
      <c r="A206" s="39"/>
      <c r="B206" s="40"/>
      <c r="C206" s="41"/>
      <c r="D206" s="230" t="s">
        <v>417</v>
      </c>
      <c r="E206" s="41"/>
      <c r="F206" s="231" t="s">
        <v>1807</v>
      </c>
      <c r="G206" s="41"/>
      <c r="H206" s="41"/>
      <c r="I206" s="156"/>
      <c r="J206" s="41"/>
      <c r="K206" s="41"/>
      <c r="L206" s="45"/>
      <c r="M206" s="232"/>
      <c r="N206" s="233"/>
      <c r="O206" s="92"/>
      <c r="P206" s="92"/>
      <c r="Q206" s="92"/>
      <c r="R206" s="92"/>
      <c r="S206" s="92"/>
      <c r="T206" s="93"/>
      <c r="U206" s="39"/>
      <c r="V206" s="39"/>
      <c r="W206" s="39"/>
      <c r="X206" s="39"/>
      <c r="Y206" s="39"/>
      <c r="Z206" s="39"/>
      <c r="AA206" s="39"/>
      <c r="AB206" s="39"/>
      <c r="AC206" s="39"/>
      <c r="AD206" s="39"/>
      <c r="AE206" s="39"/>
      <c r="AT206" s="18" t="s">
        <v>417</v>
      </c>
      <c r="AU206" s="18" t="s">
        <v>86</v>
      </c>
    </row>
    <row r="207" s="15" customFormat="1">
      <c r="A207" s="15"/>
      <c r="B207" s="299"/>
      <c r="C207" s="300"/>
      <c r="D207" s="230" t="s">
        <v>758</v>
      </c>
      <c r="E207" s="301" t="s">
        <v>1</v>
      </c>
      <c r="F207" s="302" t="s">
        <v>1808</v>
      </c>
      <c r="G207" s="300"/>
      <c r="H207" s="301" t="s">
        <v>1</v>
      </c>
      <c r="I207" s="303"/>
      <c r="J207" s="300"/>
      <c r="K207" s="300"/>
      <c r="L207" s="304"/>
      <c r="M207" s="305"/>
      <c r="N207" s="306"/>
      <c r="O207" s="306"/>
      <c r="P207" s="306"/>
      <c r="Q207" s="306"/>
      <c r="R207" s="306"/>
      <c r="S207" s="306"/>
      <c r="T207" s="307"/>
      <c r="U207" s="15"/>
      <c r="V207" s="15"/>
      <c r="W207" s="15"/>
      <c r="X207" s="15"/>
      <c r="Y207" s="15"/>
      <c r="Z207" s="15"/>
      <c r="AA207" s="15"/>
      <c r="AB207" s="15"/>
      <c r="AC207" s="15"/>
      <c r="AD207" s="15"/>
      <c r="AE207" s="15"/>
      <c r="AT207" s="308" t="s">
        <v>758</v>
      </c>
      <c r="AU207" s="308" t="s">
        <v>86</v>
      </c>
      <c r="AV207" s="15" t="s">
        <v>84</v>
      </c>
      <c r="AW207" s="15" t="s">
        <v>33</v>
      </c>
      <c r="AX207" s="15" t="s">
        <v>76</v>
      </c>
      <c r="AY207" s="308" t="s">
        <v>414</v>
      </c>
    </row>
    <row r="208" s="13" customFormat="1">
      <c r="A208" s="13"/>
      <c r="B208" s="277"/>
      <c r="C208" s="278"/>
      <c r="D208" s="230" t="s">
        <v>758</v>
      </c>
      <c r="E208" s="279" t="s">
        <v>1</v>
      </c>
      <c r="F208" s="280" t="s">
        <v>2009</v>
      </c>
      <c r="G208" s="278"/>
      <c r="H208" s="281">
        <v>21</v>
      </c>
      <c r="I208" s="282"/>
      <c r="J208" s="278"/>
      <c r="K208" s="278"/>
      <c r="L208" s="283"/>
      <c r="M208" s="284"/>
      <c r="N208" s="285"/>
      <c r="O208" s="285"/>
      <c r="P208" s="285"/>
      <c r="Q208" s="285"/>
      <c r="R208" s="285"/>
      <c r="S208" s="285"/>
      <c r="T208" s="286"/>
      <c r="U208" s="13"/>
      <c r="V208" s="13"/>
      <c r="W208" s="13"/>
      <c r="X208" s="13"/>
      <c r="Y208" s="13"/>
      <c r="Z208" s="13"/>
      <c r="AA208" s="13"/>
      <c r="AB208" s="13"/>
      <c r="AC208" s="13"/>
      <c r="AD208" s="13"/>
      <c r="AE208" s="13"/>
      <c r="AT208" s="287" t="s">
        <v>758</v>
      </c>
      <c r="AU208" s="287" t="s">
        <v>86</v>
      </c>
      <c r="AV208" s="13" t="s">
        <v>86</v>
      </c>
      <c r="AW208" s="13" t="s">
        <v>33</v>
      </c>
      <c r="AX208" s="13" t="s">
        <v>84</v>
      </c>
      <c r="AY208" s="287" t="s">
        <v>414</v>
      </c>
    </row>
    <row r="209" s="2" customFormat="1" ht="21.75" customHeight="1">
      <c r="A209" s="39"/>
      <c r="B209" s="40"/>
      <c r="C209" s="234" t="s">
        <v>470</v>
      </c>
      <c r="D209" s="234" t="s">
        <v>443</v>
      </c>
      <c r="E209" s="235" t="s">
        <v>1810</v>
      </c>
      <c r="F209" s="236" t="s">
        <v>1811</v>
      </c>
      <c r="G209" s="237" t="s">
        <v>632</v>
      </c>
      <c r="H209" s="238">
        <v>260.38499999999999</v>
      </c>
      <c r="I209" s="239"/>
      <c r="J209" s="240">
        <f>ROUND(I209*H209,2)</f>
        <v>0</v>
      </c>
      <c r="K209" s="236" t="s">
        <v>720</v>
      </c>
      <c r="L209" s="45"/>
      <c r="M209" s="241" t="s">
        <v>1</v>
      </c>
      <c r="N209" s="242" t="s">
        <v>41</v>
      </c>
      <c r="O209" s="92"/>
      <c r="P209" s="226">
        <f>O209*H209</f>
        <v>0</v>
      </c>
      <c r="Q209" s="226">
        <v>0</v>
      </c>
      <c r="R209" s="226">
        <f>Q209*H209</f>
        <v>0</v>
      </c>
      <c r="S209" s="226">
        <v>0</v>
      </c>
      <c r="T209" s="227">
        <f>S209*H209</f>
        <v>0</v>
      </c>
      <c r="U209" s="39"/>
      <c r="V209" s="39"/>
      <c r="W209" s="39"/>
      <c r="X209" s="39"/>
      <c r="Y209" s="39"/>
      <c r="Z209" s="39"/>
      <c r="AA209" s="39"/>
      <c r="AB209" s="39"/>
      <c r="AC209" s="39"/>
      <c r="AD209" s="39"/>
      <c r="AE209" s="39"/>
      <c r="AR209" s="228" t="s">
        <v>415</v>
      </c>
      <c r="AT209" s="228" t="s">
        <v>443</v>
      </c>
      <c r="AU209" s="228" t="s">
        <v>86</v>
      </c>
      <c r="AY209" s="18" t="s">
        <v>414</v>
      </c>
      <c r="BE209" s="229">
        <f>IF(N209="základní",J209,0)</f>
        <v>0</v>
      </c>
      <c r="BF209" s="229">
        <f>IF(N209="snížená",J209,0)</f>
        <v>0</v>
      </c>
      <c r="BG209" s="229">
        <f>IF(N209="zákl. přenesená",J209,0)</f>
        <v>0</v>
      </c>
      <c r="BH209" s="229">
        <f>IF(N209="sníž. přenesená",J209,0)</f>
        <v>0</v>
      </c>
      <c r="BI209" s="229">
        <f>IF(N209="nulová",J209,0)</f>
        <v>0</v>
      </c>
      <c r="BJ209" s="18" t="s">
        <v>84</v>
      </c>
      <c r="BK209" s="229">
        <f>ROUND(I209*H209,2)</f>
        <v>0</v>
      </c>
      <c r="BL209" s="18" t="s">
        <v>415</v>
      </c>
      <c r="BM209" s="228" t="s">
        <v>2010</v>
      </c>
    </row>
    <row r="210" s="2" customFormat="1">
      <c r="A210" s="39"/>
      <c r="B210" s="40"/>
      <c r="C210" s="41"/>
      <c r="D210" s="230" t="s">
        <v>417</v>
      </c>
      <c r="E210" s="41"/>
      <c r="F210" s="231" t="s">
        <v>1811</v>
      </c>
      <c r="G210" s="41"/>
      <c r="H210" s="41"/>
      <c r="I210" s="156"/>
      <c r="J210" s="41"/>
      <c r="K210" s="41"/>
      <c r="L210" s="45"/>
      <c r="M210" s="232"/>
      <c r="N210" s="233"/>
      <c r="O210" s="92"/>
      <c r="P210" s="92"/>
      <c r="Q210" s="92"/>
      <c r="R210" s="92"/>
      <c r="S210" s="92"/>
      <c r="T210" s="93"/>
      <c r="U210" s="39"/>
      <c r="V210" s="39"/>
      <c r="W210" s="39"/>
      <c r="X210" s="39"/>
      <c r="Y210" s="39"/>
      <c r="Z210" s="39"/>
      <c r="AA210" s="39"/>
      <c r="AB210" s="39"/>
      <c r="AC210" s="39"/>
      <c r="AD210" s="39"/>
      <c r="AE210" s="39"/>
      <c r="AT210" s="18" t="s">
        <v>417</v>
      </c>
      <c r="AU210" s="18" t="s">
        <v>86</v>
      </c>
    </row>
    <row r="211" s="15" customFormat="1">
      <c r="A211" s="15"/>
      <c r="B211" s="299"/>
      <c r="C211" s="300"/>
      <c r="D211" s="230" t="s">
        <v>758</v>
      </c>
      <c r="E211" s="301" t="s">
        <v>1</v>
      </c>
      <c r="F211" s="302" t="s">
        <v>1740</v>
      </c>
      <c r="G211" s="300"/>
      <c r="H211" s="301" t="s">
        <v>1</v>
      </c>
      <c r="I211" s="303"/>
      <c r="J211" s="300"/>
      <c r="K211" s="300"/>
      <c r="L211" s="304"/>
      <c r="M211" s="305"/>
      <c r="N211" s="306"/>
      <c r="O211" s="306"/>
      <c r="P211" s="306"/>
      <c r="Q211" s="306"/>
      <c r="R211" s="306"/>
      <c r="S211" s="306"/>
      <c r="T211" s="307"/>
      <c r="U211" s="15"/>
      <c r="V211" s="15"/>
      <c r="W211" s="15"/>
      <c r="X211" s="15"/>
      <c r="Y211" s="15"/>
      <c r="Z211" s="15"/>
      <c r="AA211" s="15"/>
      <c r="AB211" s="15"/>
      <c r="AC211" s="15"/>
      <c r="AD211" s="15"/>
      <c r="AE211" s="15"/>
      <c r="AT211" s="308" t="s">
        <v>758</v>
      </c>
      <c r="AU211" s="308" t="s">
        <v>86</v>
      </c>
      <c r="AV211" s="15" t="s">
        <v>84</v>
      </c>
      <c r="AW211" s="15" t="s">
        <v>33</v>
      </c>
      <c r="AX211" s="15" t="s">
        <v>76</v>
      </c>
      <c r="AY211" s="308" t="s">
        <v>414</v>
      </c>
    </row>
    <row r="212" s="15" customFormat="1">
      <c r="A212" s="15"/>
      <c r="B212" s="299"/>
      <c r="C212" s="300"/>
      <c r="D212" s="230" t="s">
        <v>758</v>
      </c>
      <c r="E212" s="301" t="s">
        <v>1</v>
      </c>
      <c r="F212" s="302" t="s">
        <v>1741</v>
      </c>
      <c r="G212" s="300"/>
      <c r="H212" s="301" t="s">
        <v>1</v>
      </c>
      <c r="I212" s="303"/>
      <c r="J212" s="300"/>
      <c r="K212" s="300"/>
      <c r="L212" s="304"/>
      <c r="M212" s="305"/>
      <c r="N212" s="306"/>
      <c r="O212" s="306"/>
      <c r="P212" s="306"/>
      <c r="Q212" s="306"/>
      <c r="R212" s="306"/>
      <c r="S212" s="306"/>
      <c r="T212" s="307"/>
      <c r="U212" s="15"/>
      <c r="V212" s="15"/>
      <c r="W212" s="15"/>
      <c r="X212" s="15"/>
      <c r="Y212" s="15"/>
      <c r="Z212" s="15"/>
      <c r="AA212" s="15"/>
      <c r="AB212" s="15"/>
      <c r="AC212" s="15"/>
      <c r="AD212" s="15"/>
      <c r="AE212" s="15"/>
      <c r="AT212" s="308" t="s">
        <v>758</v>
      </c>
      <c r="AU212" s="308" t="s">
        <v>86</v>
      </c>
      <c r="AV212" s="15" t="s">
        <v>84</v>
      </c>
      <c r="AW212" s="15" t="s">
        <v>33</v>
      </c>
      <c r="AX212" s="15" t="s">
        <v>76</v>
      </c>
      <c r="AY212" s="308" t="s">
        <v>414</v>
      </c>
    </row>
    <row r="213" s="13" customFormat="1">
      <c r="A213" s="13"/>
      <c r="B213" s="277"/>
      <c r="C213" s="278"/>
      <c r="D213" s="230" t="s">
        <v>758</v>
      </c>
      <c r="E213" s="279" t="s">
        <v>1</v>
      </c>
      <c r="F213" s="280" t="s">
        <v>2011</v>
      </c>
      <c r="G213" s="278"/>
      <c r="H213" s="281">
        <v>12.32</v>
      </c>
      <c r="I213" s="282"/>
      <c r="J213" s="278"/>
      <c r="K213" s="278"/>
      <c r="L213" s="283"/>
      <c r="M213" s="284"/>
      <c r="N213" s="285"/>
      <c r="O213" s="285"/>
      <c r="P213" s="285"/>
      <c r="Q213" s="285"/>
      <c r="R213" s="285"/>
      <c r="S213" s="285"/>
      <c r="T213" s="286"/>
      <c r="U213" s="13"/>
      <c r="V213" s="13"/>
      <c r="W213" s="13"/>
      <c r="X213" s="13"/>
      <c r="Y213" s="13"/>
      <c r="Z213" s="13"/>
      <c r="AA213" s="13"/>
      <c r="AB213" s="13"/>
      <c r="AC213" s="13"/>
      <c r="AD213" s="13"/>
      <c r="AE213" s="13"/>
      <c r="AT213" s="287" t="s">
        <v>758</v>
      </c>
      <c r="AU213" s="287" t="s">
        <v>86</v>
      </c>
      <c r="AV213" s="13" t="s">
        <v>86</v>
      </c>
      <c r="AW213" s="13" t="s">
        <v>33</v>
      </c>
      <c r="AX213" s="13" t="s">
        <v>76</v>
      </c>
      <c r="AY213" s="287" t="s">
        <v>414</v>
      </c>
    </row>
    <row r="214" s="13" customFormat="1">
      <c r="A214" s="13"/>
      <c r="B214" s="277"/>
      <c r="C214" s="278"/>
      <c r="D214" s="230" t="s">
        <v>758</v>
      </c>
      <c r="E214" s="279" t="s">
        <v>1</v>
      </c>
      <c r="F214" s="280" t="s">
        <v>2012</v>
      </c>
      <c r="G214" s="278"/>
      <c r="H214" s="281">
        <v>23.399999999999999</v>
      </c>
      <c r="I214" s="282"/>
      <c r="J214" s="278"/>
      <c r="K214" s="278"/>
      <c r="L214" s="283"/>
      <c r="M214" s="284"/>
      <c r="N214" s="285"/>
      <c r="O214" s="285"/>
      <c r="P214" s="285"/>
      <c r="Q214" s="285"/>
      <c r="R214" s="285"/>
      <c r="S214" s="285"/>
      <c r="T214" s="286"/>
      <c r="U214" s="13"/>
      <c r="V214" s="13"/>
      <c r="W214" s="13"/>
      <c r="X214" s="13"/>
      <c r="Y214" s="13"/>
      <c r="Z214" s="13"/>
      <c r="AA214" s="13"/>
      <c r="AB214" s="13"/>
      <c r="AC214" s="13"/>
      <c r="AD214" s="13"/>
      <c r="AE214" s="13"/>
      <c r="AT214" s="287" t="s">
        <v>758</v>
      </c>
      <c r="AU214" s="287" t="s">
        <v>86</v>
      </c>
      <c r="AV214" s="13" t="s">
        <v>86</v>
      </c>
      <c r="AW214" s="13" t="s">
        <v>33</v>
      </c>
      <c r="AX214" s="13" t="s">
        <v>76</v>
      </c>
      <c r="AY214" s="287" t="s">
        <v>414</v>
      </c>
    </row>
    <row r="215" s="16" customFormat="1">
      <c r="A215" s="16"/>
      <c r="B215" s="317"/>
      <c r="C215" s="318"/>
      <c r="D215" s="230" t="s">
        <v>758</v>
      </c>
      <c r="E215" s="319" t="s">
        <v>1</v>
      </c>
      <c r="F215" s="320" t="s">
        <v>1745</v>
      </c>
      <c r="G215" s="318"/>
      <c r="H215" s="321">
        <v>35.719999999999999</v>
      </c>
      <c r="I215" s="322"/>
      <c r="J215" s="318"/>
      <c r="K215" s="318"/>
      <c r="L215" s="323"/>
      <c r="M215" s="324"/>
      <c r="N215" s="325"/>
      <c r="O215" s="325"/>
      <c r="P215" s="325"/>
      <c r="Q215" s="325"/>
      <c r="R215" s="325"/>
      <c r="S215" s="325"/>
      <c r="T215" s="326"/>
      <c r="U215" s="16"/>
      <c r="V215" s="16"/>
      <c r="W215" s="16"/>
      <c r="X215" s="16"/>
      <c r="Y215" s="16"/>
      <c r="Z215" s="16"/>
      <c r="AA215" s="16"/>
      <c r="AB215" s="16"/>
      <c r="AC215" s="16"/>
      <c r="AD215" s="16"/>
      <c r="AE215" s="16"/>
      <c r="AT215" s="327" t="s">
        <v>758</v>
      </c>
      <c r="AU215" s="327" t="s">
        <v>86</v>
      </c>
      <c r="AV215" s="16" t="s">
        <v>114</v>
      </c>
      <c r="AW215" s="16" t="s">
        <v>33</v>
      </c>
      <c r="AX215" s="16" t="s">
        <v>76</v>
      </c>
      <c r="AY215" s="327" t="s">
        <v>414</v>
      </c>
    </row>
    <row r="216" s="15" customFormat="1">
      <c r="A216" s="15"/>
      <c r="B216" s="299"/>
      <c r="C216" s="300"/>
      <c r="D216" s="230" t="s">
        <v>758</v>
      </c>
      <c r="E216" s="301" t="s">
        <v>1</v>
      </c>
      <c r="F216" s="302" t="s">
        <v>1746</v>
      </c>
      <c r="G216" s="300"/>
      <c r="H216" s="301" t="s">
        <v>1</v>
      </c>
      <c r="I216" s="303"/>
      <c r="J216" s="300"/>
      <c r="K216" s="300"/>
      <c r="L216" s="304"/>
      <c r="M216" s="305"/>
      <c r="N216" s="306"/>
      <c r="O216" s="306"/>
      <c r="P216" s="306"/>
      <c r="Q216" s="306"/>
      <c r="R216" s="306"/>
      <c r="S216" s="306"/>
      <c r="T216" s="307"/>
      <c r="U216" s="15"/>
      <c r="V216" s="15"/>
      <c r="W216" s="15"/>
      <c r="X216" s="15"/>
      <c r="Y216" s="15"/>
      <c r="Z216" s="15"/>
      <c r="AA216" s="15"/>
      <c r="AB216" s="15"/>
      <c r="AC216" s="15"/>
      <c r="AD216" s="15"/>
      <c r="AE216" s="15"/>
      <c r="AT216" s="308" t="s">
        <v>758</v>
      </c>
      <c r="AU216" s="308" t="s">
        <v>86</v>
      </c>
      <c r="AV216" s="15" t="s">
        <v>84</v>
      </c>
      <c r="AW216" s="15" t="s">
        <v>33</v>
      </c>
      <c r="AX216" s="15" t="s">
        <v>76</v>
      </c>
      <c r="AY216" s="308" t="s">
        <v>414</v>
      </c>
    </row>
    <row r="217" s="13" customFormat="1">
      <c r="A217" s="13"/>
      <c r="B217" s="277"/>
      <c r="C217" s="278"/>
      <c r="D217" s="230" t="s">
        <v>758</v>
      </c>
      <c r="E217" s="279" t="s">
        <v>1</v>
      </c>
      <c r="F217" s="280" t="s">
        <v>2013</v>
      </c>
      <c r="G217" s="278"/>
      <c r="H217" s="281">
        <v>15.960000000000001</v>
      </c>
      <c r="I217" s="282"/>
      <c r="J217" s="278"/>
      <c r="K217" s="278"/>
      <c r="L217" s="283"/>
      <c r="M217" s="284"/>
      <c r="N217" s="285"/>
      <c r="O217" s="285"/>
      <c r="P217" s="285"/>
      <c r="Q217" s="285"/>
      <c r="R217" s="285"/>
      <c r="S217" s="285"/>
      <c r="T217" s="286"/>
      <c r="U217" s="13"/>
      <c r="V217" s="13"/>
      <c r="W217" s="13"/>
      <c r="X217" s="13"/>
      <c r="Y217" s="13"/>
      <c r="Z217" s="13"/>
      <c r="AA217" s="13"/>
      <c r="AB217" s="13"/>
      <c r="AC217" s="13"/>
      <c r="AD217" s="13"/>
      <c r="AE217" s="13"/>
      <c r="AT217" s="287" t="s">
        <v>758</v>
      </c>
      <c r="AU217" s="287" t="s">
        <v>86</v>
      </c>
      <c r="AV217" s="13" t="s">
        <v>86</v>
      </c>
      <c r="AW217" s="13" t="s">
        <v>33</v>
      </c>
      <c r="AX217" s="13" t="s">
        <v>76</v>
      </c>
      <c r="AY217" s="287" t="s">
        <v>414</v>
      </c>
    </row>
    <row r="218" s="16" customFormat="1">
      <c r="A218" s="16"/>
      <c r="B218" s="317"/>
      <c r="C218" s="318"/>
      <c r="D218" s="230" t="s">
        <v>758</v>
      </c>
      <c r="E218" s="319" t="s">
        <v>1</v>
      </c>
      <c r="F218" s="320" t="s">
        <v>1745</v>
      </c>
      <c r="G218" s="318"/>
      <c r="H218" s="321">
        <v>15.960000000000001</v>
      </c>
      <c r="I218" s="322"/>
      <c r="J218" s="318"/>
      <c r="K218" s="318"/>
      <c r="L218" s="323"/>
      <c r="M218" s="324"/>
      <c r="N218" s="325"/>
      <c r="O218" s="325"/>
      <c r="P218" s="325"/>
      <c r="Q218" s="325"/>
      <c r="R218" s="325"/>
      <c r="S218" s="325"/>
      <c r="T218" s="326"/>
      <c r="U218" s="16"/>
      <c r="V218" s="16"/>
      <c r="W218" s="16"/>
      <c r="X218" s="16"/>
      <c r="Y218" s="16"/>
      <c r="Z218" s="16"/>
      <c r="AA218" s="16"/>
      <c r="AB218" s="16"/>
      <c r="AC218" s="16"/>
      <c r="AD218" s="16"/>
      <c r="AE218" s="16"/>
      <c r="AT218" s="327" t="s">
        <v>758</v>
      </c>
      <c r="AU218" s="327" t="s">
        <v>86</v>
      </c>
      <c r="AV218" s="16" t="s">
        <v>114</v>
      </c>
      <c r="AW218" s="16" t="s">
        <v>33</v>
      </c>
      <c r="AX218" s="16" t="s">
        <v>76</v>
      </c>
      <c r="AY218" s="327" t="s">
        <v>414</v>
      </c>
    </row>
    <row r="219" s="15" customFormat="1">
      <c r="A219" s="15"/>
      <c r="B219" s="299"/>
      <c r="C219" s="300"/>
      <c r="D219" s="230" t="s">
        <v>758</v>
      </c>
      <c r="E219" s="301" t="s">
        <v>1</v>
      </c>
      <c r="F219" s="302" t="s">
        <v>1813</v>
      </c>
      <c r="G219" s="300"/>
      <c r="H219" s="301" t="s">
        <v>1</v>
      </c>
      <c r="I219" s="303"/>
      <c r="J219" s="300"/>
      <c r="K219" s="300"/>
      <c r="L219" s="304"/>
      <c r="M219" s="305"/>
      <c r="N219" s="306"/>
      <c r="O219" s="306"/>
      <c r="P219" s="306"/>
      <c r="Q219" s="306"/>
      <c r="R219" s="306"/>
      <c r="S219" s="306"/>
      <c r="T219" s="307"/>
      <c r="U219" s="15"/>
      <c r="V219" s="15"/>
      <c r="W219" s="15"/>
      <c r="X219" s="15"/>
      <c r="Y219" s="15"/>
      <c r="Z219" s="15"/>
      <c r="AA219" s="15"/>
      <c r="AB219" s="15"/>
      <c r="AC219" s="15"/>
      <c r="AD219" s="15"/>
      <c r="AE219" s="15"/>
      <c r="AT219" s="308" t="s">
        <v>758</v>
      </c>
      <c r="AU219" s="308" t="s">
        <v>86</v>
      </c>
      <c r="AV219" s="15" t="s">
        <v>84</v>
      </c>
      <c r="AW219" s="15" t="s">
        <v>33</v>
      </c>
      <c r="AX219" s="15" t="s">
        <v>76</v>
      </c>
      <c r="AY219" s="308" t="s">
        <v>414</v>
      </c>
    </row>
    <row r="220" s="15" customFormat="1">
      <c r="A220" s="15"/>
      <c r="B220" s="299"/>
      <c r="C220" s="300"/>
      <c r="D220" s="230" t="s">
        <v>758</v>
      </c>
      <c r="E220" s="301" t="s">
        <v>1</v>
      </c>
      <c r="F220" s="302" t="s">
        <v>1986</v>
      </c>
      <c r="G220" s="300"/>
      <c r="H220" s="301" t="s">
        <v>1</v>
      </c>
      <c r="I220" s="303"/>
      <c r="J220" s="300"/>
      <c r="K220" s="300"/>
      <c r="L220" s="304"/>
      <c r="M220" s="305"/>
      <c r="N220" s="306"/>
      <c r="O220" s="306"/>
      <c r="P220" s="306"/>
      <c r="Q220" s="306"/>
      <c r="R220" s="306"/>
      <c r="S220" s="306"/>
      <c r="T220" s="307"/>
      <c r="U220" s="15"/>
      <c r="V220" s="15"/>
      <c r="W220" s="15"/>
      <c r="X220" s="15"/>
      <c r="Y220" s="15"/>
      <c r="Z220" s="15"/>
      <c r="AA220" s="15"/>
      <c r="AB220" s="15"/>
      <c r="AC220" s="15"/>
      <c r="AD220" s="15"/>
      <c r="AE220" s="15"/>
      <c r="AT220" s="308" t="s">
        <v>758</v>
      </c>
      <c r="AU220" s="308" t="s">
        <v>86</v>
      </c>
      <c r="AV220" s="15" t="s">
        <v>84</v>
      </c>
      <c r="AW220" s="15" t="s">
        <v>33</v>
      </c>
      <c r="AX220" s="15" t="s">
        <v>76</v>
      </c>
      <c r="AY220" s="308" t="s">
        <v>414</v>
      </c>
    </row>
    <row r="221" s="13" customFormat="1">
      <c r="A221" s="13"/>
      <c r="B221" s="277"/>
      <c r="C221" s="278"/>
      <c r="D221" s="230" t="s">
        <v>758</v>
      </c>
      <c r="E221" s="279" t="s">
        <v>1</v>
      </c>
      <c r="F221" s="280" t="s">
        <v>2014</v>
      </c>
      <c r="G221" s="278"/>
      <c r="H221" s="281">
        <v>26</v>
      </c>
      <c r="I221" s="282"/>
      <c r="J221" s="278"/>
      <c r="K221" s="278"/>
      <c r="L221" s="283"/>
      <c r="M221" s="284"/>
      <c r="N221" s="285"/>
      <c r="O221" s="285"/>
      <c r="P221" s="285"/>
      <c r="Q221" s="285"/>
      <c r="R221" s="285"/>
      <c r="S221" s="285"/>
      <c r="T221" s="286"/>
      <c r="U221" s="13"/>
      <c r="V221" s="13"/>
      <c r="W221" s="13"/>
      <c r="X221" s="13"/>
      <c r="Y221" s="13"/>
      <c r="Z221" s="13"/>
      <c r="AA221" s="13"/>
      <c r="AB221" s="13"/>
      <c r="AC221" s="13"/>
      <c r="AD221" s="13"/>
      <c r="AE221" s="13"/>
      <c r="AT221" s="287" t="s">
        <v>758</v>
      </c>
      <c r="AU221" s="287" t="s">
        <v>86</v>
      </c>
      <c r="AV221" s="13" t="s">
        <v>86</v>
      </c>
      <c r="AW221" s="13" t="s">
        <v>33</v>
      </c>
      <c r="AX221" s="13" t="s">
        <v>76</v>
      </c>
      <c r="AY221" s="287" t="s">
        <v>414</v>
      </c>
    </row>
    <row r="222" s="15" customFormat="1">
      <c r="A222" s="15"/>
      <c r="B222" s="299"/>
      <c r="C222" s="300"/>
      <c r="D222" s="230" t="s">
        <v>758</v>
      </c>
      <c r="E222" s="301" t="s">
        <v>1</v>
      </c>
      <c r="F222" s="302" t="s">
        <v>1816</v>
      </c>
      <c r="G222" s="300"/>
      <c r="H222" s="301" t="s">
        <v>1</v>
      </c>
      <c r="I222" s="303"/>
      <c r="J222" s="300"/>
      <c r="K222" s="300"/>
      <c r="L222" s="304"/>
      <c r="M222" s="305"/>
      <c r="N222" s="306"/>
      <c r="O222" s="306"/>
      <c r="P222" s="306"/>
      <c r="Q222" s="306"/>
      <c r="R222" s="306"/>
      <c r="S222" s="306"/>
      <c r="T222" s="307"/>
      <c r="U222" s="15"/>
      <c r="V222" s="15"/>
      <c r="W222" s="15"/>
      <c r="X222" s="15"/>
      <c r="Y222" s="15"/>
      <c r="Z222" s="15"/>
      <c r="AA222" s="15"/>
      <c r="AB222" s="15"/>
      <c r="AC222" s="15"/>
      <c r="AD222" s="15"/>
      <c r="AE222" s="15"/>
      <c r="AT222" s="308" t="s">
        <v>758</v>
      </c>
      <c r="AU222" s="308" t="s">
        <v>86</v>
      </c>
      <c r="AV222" s="15" t="s">
        <v>84</v>
      </c>
      <c r="AW222" s="15" t="s">
        <v>33</v>
      </c>
      <c r="AX222" s="15" t="s">
        <v>76</v>
      </c>
      <c r="AY222" s="308" t="s">
        <v>414</v>
      </c>
    </row>
    <row r="223" s="13" customFormat="1">
      <c r="A223" s="13"/>
      <c r="B223" s="277"/>
      <c r="C223" s="278"/>
      <c r="D223" s="230" t="s">
        <v>758</v>
      </c>
      <c r="E223" s="279" t="s">
        <v>1</v>
      </c>
      <c r="F223" s="280" t="s">
        <v>2015</v>
      </c>
      <c r="G223" s="278"/>
      <c r="H223" s="281">
        <v>43.119999999999997</v>
      </c>
      <c r="I223" s="282"/>
      <c r="J223" s="278"/>
      <c r="K223" s="278"/>
      <c r="L223" s="283"/>
      <c r="M223" s="284"/>
      <c r="N223" s="285"/>
      <c r="O223" s="285"/>
      <c r="P223" s="285"/>
      <c r="Q223" s="285"/>
      <c r="R223" s="285"/>
      <c r="S223" s="285"/>
      <c r="T223" s="286"/>
      <c r="U223" s="13"/>
      <c r="V223" s="13"/>
      <c r="W223" s="13"/>
      <c r="X223" s="13"/>
      <c r="Y223" s="13"/>
      <c r="Z223" s="13"/>
      <c r="AA223" s="13"/>
      <c r="AB223" s="13"/>
      <c r="AC223" s="13"/>
      <c r="AD223" s="13"/>
      <c r="AE223" s="13"/>
      <c r="AT223" s="287" t="s">
        <v>758</v>
      </c>
      <c r="AU223" s="287" t="s">
        <v>86</v>
      </c>
      <c r="AV223" s="13" t="s">
        <v>86</v>
      </c>
      <c r="AW223" s="13" t="s">
        <v>33</v>
      </c>
      <c r="AX223" s="13" t="s">
        <v>76</v>
      </c>
      <c r="AY223" s="287" t="s">
        <v>414</v>
      </c>
    </row>
    <row r="224" s="15" customFormat="1">
      <c r="A224" s="15"/>
      <c r="B224" s="299"/>
      <c r="C224" s="300"/>
      <c r="D224" s="230" t="s">
        <v>758</v>
      </c>
      <c r="E224" s="301" t="s">
        <v>1</v>
      </c>
      <c r="F224" s="302" t="s">
        <v>1818</v>
      </c>
      <c r="G224" s="300"/>
      <c r="H224" s="301" t="s">
        <v>1</v>
      </c>
      <c r="I224" s="303"/>
      <c r="J224" s="300"/>
      <c r="K224" s="300"/>
      <c r="L224" s="304"/>
      <c r="M224" s="305"/>
      <c r="N224" s="306"/>
      <c r="O224" s="306"/>
      <c r="P224" s="306"/>
      <c r="Q224" s="306"/>
      <c r="R224" s="306"/>
      <c r="S224" s="306"/>
      <c r="T224" s="307"/>
      <c r="U224" s="15"/>
      <c r="V224" s="15"/>
      <c r="W224" s="15"/>
      <c r="X224" s="15"/>
      <c r="Y224" s="15"/>
      <c r="Z224" s="15"/>
      <c r="AA224" s="15"/>
      <c r="AB224" s="15"/>
      <c r="AC224" s="15"/>
      <c r="AD224" s="15"/>
      <c r="AE224" s="15"/>
      <c r="AT224" s="308" t="s">
        <v>758</v>
      </c>
      <c r="AU224" s="308" t="s">
        <v>86</v>
      </c>
      <c r="AV224" s="15" t="s">
        <v>84</v>
      </c>
      <c r="AW224" s="15" t="s">
        <v>33</v>
      </c>
      <c r="AX224" s="15" t="s">
        <v>76</v>
      </c>
      <c r="AY224" s="308" t="s">
        <v>414</v>
      </c>
    </row>
    <row r="225" s="13" customFormat="1">
      <c r="A225" s="13"/>
      <c r="B225" s="277"/>
      <c r="C225" s="278"/>
      <c r="D225" s="230" t="s">
        <v>758</v>
      </c>
      <c r="E225" s="279" t="s">
        <v>1</v>
      </c>
      <c r="F225" s="280" t="s">
        <v>2016</v>
      </c>
      <c r="G225" s="278"/>
      <c r="H225" s="281">
        <v>58.466999999999999</v>
      </c>
      <c r="I225" s="282"/>
      <c r="J225" s="278"/>
      <c r="K225" s="278"/>
      <c r="L225" s="283"/>
      <c r="M225" s="284"/>
      <c r="N225" s="285"/>
      <c r="O225" s="285"/>
      <c r="P225" s="285"/>
      <c r="Q225" s="285"/>
      <c r="R225" s="285"/>
      <c r="S225" s="285"/>
      <c r="T225" s="286"/>
      <c r="U225" s="13"/>
      <c r="V225" s="13"/>
      <c r="W225" s="13"/>
      <c r="X225" s="13"/>
      <c r="Y225" s="13"/>
      <c r="Z225" s="13"/>
      <c r="AA225" s="13"/>
      <c r="AB225" s="13"/>
      <c r="AC225" s="13"/>
      <c r="AD225" s="13"/>
      <c r="AE225" s="13"/>
      <c r="AT225" s="287" t="s">
        <v>758</v>
      </c>
      <c r="AU225" s="287" t="s">
        <v>86</v>
      </c>
      <c r="AV225" s="13" t="s">
        <v>86</v>
      </c>
      <c r="AW225" s="13" t="s">
        <v>33</v>
      </c>
      <c r="AX225" s="13" t="s">
        <v>76</v>
      </c>
      <c r="AY225" s="287" t="s">
        <v>414</v>
      </c>
    </row>
    <row r="226" s="15" customFormat="1">
      <c r="A226" s="15"/>
      <c r="B226" s="299"/>
      <c r="C226" s="300"/>
      <c r="D226" s="230" t="s">
        <v>758</v>
      </c>
      <c r="E226" s="301" t="s">
        <v>1</v>
      </c>
      <c r="F226" s="302" t="s">
        <v>1983</v>
      </c>
      <c r="G226" s="300"/>
      <c r="H226" s="301" t="s">
        <v>1</v>
      </c>
      <c r="I226" s="303"/>
      <c r="J226" s="300"/>
      <c r="K226" s="300"/>
      <c r="L226" s="304"/>
      <c r="M226" s="305"/>
      <c r="N226" s="306"/>
      <c r="O226" s="306"/>
      <c r="P226" s="306"/>
      <c r="Q226" s="306"/>
      <c r="R226" s="306"/>
      <c r="S226" s="306"/>
      <c r="T226" s="307"/>
      <c r="U226" s="15"/>
      <c r="V226" s="15"/>
      <c r="W226" s="15"/>
      <c r="X226" s="15"/>
      <c r="Y226" s="15"/>
      <c r="Z226" s="15"/>
      <c r="AA226" s="15"/>
      <c r="AB226" s="15"/>
      <c r="AC226" s="15"/>
      <c r="AD226" s="15"/>
      <c r="AE226" s="15"/>
      <c r="AT226" s="308" t="s">
        <v>758</v>
      </c>
      <c r="AU226" s="308" t="s">
        <v>86</v>
      </c>
      <c r="AV226" s="15" t="s">
        <v>84</v>
      </c>
      <c r="AW226" s="15" t="s">
        <v>33</v>
      </c>
      <c r="AX226" s="15" t="s">
        <v>76</v>
      </c>
      <c r="AY226" s="308" t="s">
        <v>414</v>
      </c>
    </row>
    <row r="227" s="13" customFormat="1">
      <c r="A227" s="13"/>
      <c r="B227" s="277"/>
      <c r="C227" s="278"/>
      <c r="D227" s="230" t="s">
        <v>758</v>
      </c>
      <c r="E227" s="279" t="s">
        <v>1</v>
      </c>
      <c r="F227" s="280" t="s">
        <v>1984</v>
      </c>
      <c r="G227" s="278"/>
      <c r="H227" s="281">
        <v>5.7000000000000002</v>
      </c>
      <c r="I227" s="282"/>
      <c r="J227" s="278"/>
      <c r="K227" s="278"/>
      <c r="L227" s="283"/>
      <c r="M227" s="284"/>
      <c r="N227" s="285"/>
      <c r="O227" s="285"/>
      <c r="P227" s="285"/>
      <c r="Q227" s="285"/>
      <c r="R227" s="285"/>
      <c r="S227" s="285"/>
      <c r="T227" s="286"/>
      <c r="U227" s="13"/>
      <c r="V227" s="13"/>
      <c r="W227" s="13"/>
      <c r="X227" s="13"/>
      <c r="Y227" s="13"/>
      <c r="Z227" s="13"/>
      <c r="AA227" s="13"/>
      <c r="AB227" s="13"/>
      <c r="AC227" s="13"/>
      <c r="AD227" s="13"/>
      <c r="AE227" s="13"/>
      <c r="AT227" s="287" t="s">
        <v>758</v>
      </c>
      <c r="AU227" s="287" t="s">
        <v>86</v>
      </c>
      <c r="AV227" s="13" t="s">
        <v>86</v>
      </c>
      <c r="AW227" s="13" t="s">
        <v>33</v>
      </c>
      <c r="AX227" s="13" t="s">
        <v>76</v>
      </c>
      <c r="AY227" s="287" t="s">
        <v>414</v>
      </c>
    </row>
    <row r="228" s="13" customFormat="1">
      <c r="A228" s="13"/>
      <c r="B228" s="277"/>
      <c r="C228" s="278"/>
      <c r="D228" s="230" t="s">
        <v>758</v>
      </c>
      <c r="E228" s="279" t="s">
        <v>1</v>
      </c>
      <c r="F228" s="280" t="s">
        <v>1985</v>
      </c>
      <c r="G228" s="278"/>
      <c r="H228" s="281">
        <v>5.6680000000000001</v>
      </c>
      <c r="I228" s="282"/>
      <c r="J228" s="278"/>
      <c r="K228" s="278"/>
      <c r="L228" s="283"/>
      <c r="M228" s="284"/>
      <c r="N228" s="285"/>
      <c r="O228" s="285"/>
      <c r="P228" s="285"/>
      <c r="Q228" s="285"/>
      <c r="R228" s="285"/>
      <c r="S228" s="285"/>
      <c r="T228" s="286"/>
      <c r="U228" s="13"/>
      <c r="V228" s="13"/>
      <c r="W228" s="13"/>
      <c r="X228" s="13"/>
      <c r="Y228" s="13"/>
      <c r="Z228" s="13"/>
      <c r="AA228" s="13"/>
      <c r="AB228" s="13"/>
      <c r="AC228" s="13"/>
      <c r="AD228" s="13"/>
      <c r="AE228" s="13"/>
      <c r="AT228" s="287" t="s">
        <v>758</v>
      </c>
      <c r="AU228" s="287" t="s">
        <v>86</v>
      </c>
      <c r="AV228" s="13" t="s">
        <v>86</v>
      </c>
      <c r="AW228" s="13" t="s">
        <v>33</v>
      </c>
      <c r="AX228" s="13" t="s">
        <v>76</v>
      </c>
      <c r="AY228" s="287" t="s">
        <v>414</v>
      </c>
    </row>
    <row r="229" s="15" customFormat="1">
      <c r="A229" s="15"/>
      <c r="B229" s="299"/>
      <c r="C229" s="300"/>
      <c r="D229" s="230" t="s">
        <v>758</v>
      </c>
      <c r="E229" s="301" t="s">
        <v>1</v>
      </c>
      <c r="F229" s="302" t="s">
        <v>1986</v>
      </c>
      <c r="G229" s="300"/>
      <c r="H229" s="301" t="s">
        <v>1</v>
      </c>
      <c r="I229" s="303"/>
      <c r="J229" s="300"/>
      <c r="K229" s="300"/>
      <c r="L229" s="304"/>
      <c r="M229" s="305"/>
      <c r="N229" s="306"/>
      <c r="O229" s="306"/>
      <c r="P229" s="306"/>
      <c r="Q229" s="306"/>
      <c r="R229" s="306"/>
      <c r="S229" s="306"/>
      <c r="T229" s="307"/>
      <c r="U229" s="15"/>
      <c r="V229" s="15"/>
      <c r="W229" s="15"/>
      <c r="X229" s="15"/>
      <c r="Y229" s="15"/>
      <c r="Z229" s="15"/>
      <c r="AA229" s="15"/>
      <c r="AB229" s="15"/>
      <c r="AC229" s="15"/>
      <c r="AD229" s="15"/>
      <c r="AE229" s="15"/>
      <c r="AT229" s="308" t="s">
        <v>758</v>
      </c>
      <c r="AU229" s="308" t="s">
        <v>86</v>
      </c>
      <c r="AV229" s="15" t="s">
        <v>84</v>
      </c>
      <c r="AW229" s="15" t="s">
        <v>33</v>
      </c>
      <c r="AX229" s="15" t="s">
        <v>76</v>
      </c>
      <c r="AY229" s="308" t="s">
        <v>414</v>
      </c>
    </row>
    <row r="230" s="13" customFormat="1">
      <c r="A230" s="13"/>
      <c r="B230" s="277"/>
      <c r="C230" s="278"/>
      <c r="D230" s="230" t="s">
        <v>758</v>
      </c>
      <c r="E230" s="279" t="s">
        <v>1</v>
      </c>
      <c r="F230" s="280" t="s">
        <v>1987</v>
      </c>
      <c r="G230" s="278"/>
      <c r="H230" s="281">
        <v>52.25</v>
      </c>
      <c r="I230" s="282"/>
      <c r="J230" s="278"/>
      <c r="K230" s="278"/>
      <c r="L230" s="283"/>
      <c r="M230" s="284"/>
      <c r="N230" s="285"/>
      <c r="O230" s="285"/>
      <c r="P230" s="285"/>
      <c r="Q230" s="285"/>
      <c r="R230" s="285"/>
      <c r="S230" s="285"/>
      <c r="T230" s="286"/>
      <c r="U230" s="13"/>
      <c r="V230" s="13"/>
      <c r="W230" s="13"/>
      <c r="X230" s="13"/>
      <c r="Y230" s="13"/>
      <c r="Z230" s="13"/>
      <c r="AA230" s="13"/>
      <c r="AB230" s="13"/>
      <c r="AC230" s="13"/>
      <c r="AD230" s="13"/>
      <c r="AE230" s="13"/>
      <c r="AT230" s="287" t="s">
        <v>758</v>
      </c>
      <c r="AU230" s="287" t="s">
        <v>86</v>
      </c>
      <c r="AV230" s="13" t="s">
        <v>86</v>
      </c>
      <c r="AW230" s="13" t="s">
        <v>33</v>
      </c>
      <c r="AX230" s="13" t="s">
        <v>76</v>
      </c>
      <c r="AY230" s="287" t="s">
        <v>414</v>
      </c>
    </row>
    <row r="231" s="13" customFormat="1">
      <c r="A231" s="13"/>
      <c r="B231" s="277"/>
      <c r="C231" s="278"/>
      <c r="D231" s="230" t="s">
        <v>758</v>
      </c>
      <c r="E231" s="279" t="s">
        <v>1</v>
      </c>
      <c r="F231" s="280" t="s">
        <v>1988</v>
      </c>
      <c r="G231" s="278"/>
      <c r="H231" s="281">
        <v>17.5</v>
      </c>
      <c r="I231" s="282"/>
      <c r="J231" s="278"/>
      <c r="K231" s="278"/>
      <c r="L231" s="283"/>
      <c r="M231" s="284"/>
      <c r="N231" s="285"/>
      <c r="O231" s="285"/>
      <c r="P231" s="285"/>
      <c r="Q231" s="285"/>
      <c r="R231" s="285"/>
      <c r="S231" s="285"/>
      <c r="T231" s="286"/>
      <c r="U231" s="13"/>
      <c r="V231" s="13"/>
      <c r="W231" s="13"/>
      <c r="X231" s="13"/>
      <c r="Y231" s="13"/>
      <c r="Z231" s="13"/>
      <c r="AA231" s="13"/>
      <c r="AB231" s="13"/>
      <c r="AC231" s="13"/>
      <c r="AD231" s="13"/>
      <c r="AE231" s="13"/>
      <c r="AT231" s="287" t="s">
        <v>758</v>
      </c>
      <c r="AU231" s="287" t="s">
        <v>86</v>
      </c>
      <c r="AV231" s="13" t="s">
        <v>86</v>
      </c>
      <c r="AW231" s="13" t="s">
        <v>33</v>
      </c>
      <c r="AX231" s="13" t="s">
        <v>76</v>
      </c>
      <c r="AY231" s="287" t="s">
        <v>414</v>
      </c>
    </row>
    <row r="232" s="14" customFormat="1">
      <c r="A232" s="14"/>
      <c r="B232" s="288"/>
      <c r="C232" s="289"/>
      <c r="D232" s="230" t="s">
        <v>758</v>
      </c>
      <c r="E232" s="290" t="s">
        <v>1</v>
      </c>
      <c r="F232" s="291" t="s">
        <v>760</v>
      </c>
      <c r="G232" s="289"/>
      <c r="H232" s="292">
        <v>260.38499999999999</v>
      </c>
      <c r="I232" s="293"/>
      <c r="J232" s="289"/>
      <c r="K232" s="289"/>
      <c r="L232" s="294"/>
      <c r="M232" s="295"/>
      <c r="N232" s="296"/>
      <c r="O232" s="296"/>
      <c r="P232" s="296"/>
      <c r="Q232" s="296"/>
      <c r="R232" s="296"/>
      <c r="S232" s="296"/>
      <c r="T232" s="297"/>
      <c r="U232" s="14"/>
      <c r="V232" s="14"/>
      <c r="W232" s="14"/>
      <c r="X232" s="14"/>
      <c r="Y232" s="14"/>
      <c r="Z232" s="14"/>
      <c r="AA232" s="14"/>
      <c r="AB232" s="14"/>
      <c r="AC232" s="14"/>
      <c r="AD232" s="14"/>
      <c r="AE232" s="14"/>
      <c r="AT232" s="298" t="s">
        <v>758</v>
      </c>
      <c r="AU232" s="298" t="s">
        <v>86</v>
      </c>
      <c r="AV232" s="14" t="s">
        <v>415</v>
      </c>
      <c r="AW232" s="14" t="s">
        <v>33</v>
      </c>
      <c r="AX232" s="14" t="s">
        <v>84</v>
      </c>
      <c r="AY232" s="298" t="s">
        <v>414</v>
      </c>
    </row>
    <row r="233" s="2" customFormat="1" ht="21.75" customHeight="1">
      <c r="A233" s="39"/>
      <c r="B233" s="40"/>
      <c r="C233" s="234" t="s">
        <v>475</v>
      </c>
      <c r="D233" s="234" t="s">
        <v>443</v>
      </c>
      <c r="E233" s="235" t="s">
        <v>1820</v>
      </c>
      <c r="F233" s="236" t="s">
        <v>1821</v>
      </c>
      <c r="G233" s="237" t="s">
        <v>632</v>
      </c>
      <c r="H233" s="238">
        <v>10</v>
      </c>
      <c r="I233" s="239"/>
      <c r="J233" s="240">
        <f>ROUND(I233*H233,2)</f>
        <v>0</v>
      </c>
      <c r="K233" s="236" t="s">
        <v>720</v>
      </c>
      <c r="L233" s="45"/>
      <c r="M233" s="241" t="s">
        <v>1</v>
      </c>
      <c r="N233" s="242" t="s">
        <v>41</v>
      </c>
      <c r="O233" s="92"/>
      <c r="P233" s="226">
        <f>O233*H233</f>
        <v>0</v>
      </c>
      <c r="Q233" s="226">
        <v>0</v>
      </c>
      <c r="R233" s="226">
        <f>Q233*H233</f>
        <v>0</v>
      </c>
      <c r="S233" s="226">
        <v>0.077899999999999997</v>
      </c>
      <c r="T233" s="227">
        <f>S233*H233</f>
        <v>0.77899999999999991</v>
      </c>
      <c r="U233" s="39"/>
      <c r="V233" s="39"/>
      <c r="W233" s="39"/>
      <c r="X233" s="39"/>
      <c r="Y233" s="39"/>
      <c r="Z233" s="39"/>
      <c r="AA233" s="39"/>
      <c r="AB233" s="39"/>
      <c r="AC233" s="39"/>
      <c r="AD233" s="39"/>
      <c r="AE233" s="39"/>
      <c r="AR233" s="228" t="s">
        <v>415</v>
      </c>
      <c r="AT233" s="228" t="s">
        <v>443</v>
      </c>
      <c r="AU233" s="228" t="s">
        <v>86</v>
      </c>
      <c r="AY233" s="18" t="s">
        <v>414</v>
      </c>
      <c r="BE233" s="229">
        <f>IF(N233="základní",J233,0)</f>
        <v>0</v>
      </c>
      <c r="BF233" s="229">
        <f>IF(N233="snížená",J233,0)</f>
        <v>0</v>
      </c>
      <c r="BG233" s="229">
        <f>IF(N233="zákl. přenesená",J233,0)</f>
        <v>0</v>
      </c>
      <c r="BH233" s="229">
        <f>IF(N233="sníž. přenesená",J233,0)</f>
        <v>0</v>
      </c>
      <c r="BI233" s="229">
        <f>IF(N233="nulová",J233,0)</f>
        <v>0</v>
      </c>
      <c r="BJ233" s="18" t="s">
        <v>84</v>
      </c>
      <c r="BK233" s="229">
        <f>ROUND(I233*H233,2)</f>
        <v>0</v>
      </c>
      <c r="BL233" s="18" t="s">
        <v>415</v>
      </c>
      <c r="BM233" s="228" t="s">
        <v>2017</v>
      </c>
    </row>
    <row r="234" s="2" customFormat="1">
      <c r="A234" s="39"/>
      <c r="B234" s="40"/>
      <c r="C234" s="41"/>
      <c r="D234" s="230" t="s">
        <v>417</v>
      </c>
      <c r="E234" s="41"/>
      <c r="F234" s="231" t="s">
        <v>1823</v>
      </c>
      <c r="G234" s="41"/>
      <c r="H234" s="41"/>
      <c r="I234" s="156"/>
      <c r="J234" s="41"/>
      <c r="K234" s="41"/>
      <c r="L234" s="45"/>
      <c r="M234" s="232"/>
      <c r="N234" s="233"/>
      <c r="O234" s="92"/>
      <c r="P234" s="92"/>
      <c r="Q234" s="92"/>
      <c r="R234" s="92"/>
      <c r="S234" s="92"/>
      <c r="T234" s="93"/>
      <c r="U234" s="39"/>
      <c r="V234" s="39"/>
      <c r="W234" s="39"/>
      <c r="X234" s="39"/>
      <c r="Y234" s="39"/>
      <c r="Z234" s="39"/>
      <c r="AA234" s="39"/>
      <c r="AB234" s="39"/>
      <c r="AC234" s="39"/>
      <c r="AD234" s="39"/>
      <c r="AE234" s="39"/>
      <c r="AT234" s="18" t="s">
        <v>417</v>
      </c>
      <c r="AU234" s="18" t="s">
        <v>86</v>
      </c>
    </row>
    <row r="235" s="15" customFormat="1">
      <c r="A235" s="15"/>
      <c r="B235" s="299"/>
      <c r="C235" s="300"/>
      <c r="D235" s="230" t="s">
        <v>758</v>
      </c>
      <c r="E235" s="301" t="s">
        <v>1</v>
      </c>
      <c r="F235" s="302" t="s">
        <v>1824</v>
      </c>
      <c r="G235" s="300"/>
      <c r="H235" s="301" t="s">
        <v>1</v>
      </c>
      <c r="I235" s="303"/>
      <c r="J235" s="300"/>
      <c r="K235" s="300"/>
      <c r="L235" s="304"/>
      <c r="M235" s="305"/>
      <c r="N235" s="306"/>
      <c r="O235" s="306"/>
      <c r="P235" s="306"/>
      <c r="Q235" s="306"/>
      <c r="R235" s="306"/>
      <c r="S235" s="306"/>
      <c r="T235" s="307"/>
      <c r="U235" s="15"/>
      <c r="V235" s="15"/>
      <c r="W235" s="15"/>
      <c r="X235" s="15"/>
      <c r="Y235" s="15"/>
      <c r="Z235" s="15"/>
      <c r="AA235" s="15"/>
      <c r="AB235" s="15"/>
      <c r="AC235" s="15"/>
      <c r="AD235" s="15"/>
      <c r="AE235" s="15"/>
      <c r="AT235" s="308" t="s">
        <v>758</v>
      </c>
      <c r="AU235" s="308" t="s">
        <v>86</v>
      </c>
      <c r="AV235" s="15" t="s">
        <v>84</v>
      </c>
      <c r="AW235" s="15" t="s">
        <v>33</v>
      </c>
      <c r="AX235" s="15" t="s">
        <v>76</v>
      </c>
      <c r="AY235" s="308" t="s">
        <v>414</v>
      </c>
    </row>
    <row r="236" s="13" customFormat="1">
      <c r="A236" s="13"/>
      <c r="B236" s="277"/>
      <c r="C236" s="278"/>
      <c r="D236" s="230" t="s">
        <v>758</v>
      </c>
      <c r="E236" s="279" t="s">
        <v>1</v>
      </c>
      <c r="F236" s="280" t="s">
        <v>447</v>
      </c>
      <c r="G236" s="278"/>
      <c r="H236" s="281">
        <v>10</v>
      </c>
      <c r="I236" s="282"/>
      <c r="J236" s="278"/>
      <c r="K236" s="278"/>
      <c r="L236" s="283"/>
      <c r="M236" s="284"/>
      <c r="N236" s="285"/>
      <c r="O236" s="285"/>
      <c r="P236" s="285"/>
      <c r="Q236" s="285"/>
      <c r="R236" s="285"/>
      <c r="S236" s="285"/>
      <c r="T236" s="286"/>
      <c r="U236" s="13"/>
      <c r="V236" s="13"/>
      <c r="W236" s="13"/>
      <c r="X236" s="13"/>
      <c r="Y236" s="13"/>
      <c r="Z236" s="13"/>
      <c r="AA236" s="13"/>
      <c r="AB236" s="13"/>
      <c r="AC236" s="13"/>
      <c r="AD236" s="13"/>
      <c r="AE236" s="13"/>
      <c r="AT236" s="287" t="s">
        <v>758</v>
      </c>
      <c r="AU236" s="287" t="s">
        <v>86</v>
      </c>
      <c r="AV236" s="13" t="s">
        <v>86</v>
      </c>
      <c r="AW236" s="13" t="s">
        <v>33</v>
      </c>
      <c r="AX236" s="13" t="s">
        <v>84</v>
      </c>
      <c r="AY236" s="287" t="s">
        <v>414</v>
      </c>
    </row>
    <row r="237" s="2" customFormat="1" ht="21.75" customHeight="1">
      <c r="A237" s="39"/>
      <c r="B237" s="40"/>
      <c r="C237" s="234" t="s">
        <v>479</v>
      </c>
      <c r="D237" s="234" t="s">
        <v>443</v>
      </c>
      <c r="E237" s="235" t="s">
        <v>1825</v>
      </c>
      <c r="F237" s="236" t="s">
        <v>1826</v>
      </c>
      <c r="G237" s="237" t="s">
        <v>632</v>
      </c>
      <c r="H237" s="238">
        <v>10</v>
      </c>
      <c r="I237" s="239"/>
      <c r="J237" s="240">
        <f>ROUND(I237*H237,2)</f>
        <v>0</v>
      </c>
      <c r="K237" s="236" t="s">
        <v>720</v>
      </c>
      <c r="L237" s="45"/>
      <c r="M237" s="241" t="s">
        <v>1</v>
      </c>
      <c r="N237" s="242" t="s">
        <v>41</v>
      </c>
      <c r="O237" s="92"/>
      <c r="P237" s="226">
        <f>O237*H237</f>
        <v>0</v>
      </c>
      <c r="Q237" s="226">
        <v>0.078159999999999993</v>
      </c>
      <c r="R237" s="226">
        <f>Q237*H237</f>
        <v>0.78159999999999996</v>
      </c>
      <c r="S237" s="226">
        <v>0</v>
      </c>
      <c r="T237" s="227">
        <f>S237*H237</f>
        <v>0</v>
      </c>
      <c r="U237" s="39"/>
      <c r="V237" s="39"/>
      <c r="W237" s="39"/>
      <c r="X237" s="39"/>
      <c r="Y237" s="39"/>
      <c r="Z237" s="39"/>
      <c r="AA237" s="39"/>
      <c r="AB237" s="39"/>
      <c r="AC237" s="39"/>
      <c r="AD237" s="39"/>
      <c r="AE237" s="39"/>
      <c r="AR237" s="228" t="s">
        <v>415</v>
      </c>
      <c r="AT237" s="228" t="s">
        <v>443</v>
      </c>
      <c r="AU237" s="228" t="s">
        <v>86</v>
      </c>
      <c r="AY237" s="18" t="s">
        <v>414</v>
      </c>
      <c r="BE237" s="229">
        <f>IF(N237="základní",J237,0)</f>
        <v>0</v>
      </c>
      <c r="BF237" s="229">
        <f>IF(N237="snížená",J237,0)</f>
        <v>0</v>
      </c>
      <c r="BG237" s="229">
        <f>IF(N237="zákl. přenesená",J237,0)</f>
        <v>0</v>
      </c>
      <c r="BH237" s="229">
        <f>IF(N237="sníž. přenesená",J237,0)</f>
        <v>0</v>
      </c>
      <c r="BI237" s="229">
        <f>IF(N237="nulová",J237,0)</f>
        <v>0</v>
      </c>
      <c r="BJ237" s="18" t="s">
        <v>84</v>
      </c>
      <c r="BK237" s="229">
        <f>ROUND(I237*H237,2)</f>
        <v>0</v>
      </c>
      <c r="BL237" s="18" t="s">
        <v>415</v>
      </c>
      <c r="BM237" s="228" t="s">
        <v>2018</v>
      </c>
    </row>
    <row r="238" s="2" customFormat="1">
      <c r="A238" s="39"/>
      <c r="B238" s="40"/>
      <c r="C238" s="41"/>
      <c r="D238" s="230" t="s">
        <v>417</v>
      </c>
      <c r="E238" s="41"/>
      <c r="F238" s="231" t="s">
        <v>1828</v>
      </c>
      <c r="G238" s="41"/>
      <c r="H238" s="41"/>
      <c r="I238" s="156"/>
      <c r="J238" s="41"/>
      <c r="K238" s="41"/>
      <c r="L238" s="45"/>
      <c r="M238" s="232"/>
      <c r="N238" s="233"/>
      <c r="O238" s="92"/>
      <c r="P238" s="92"/>
      <c r="Q238" s="92"/>
      <c r="R238" s="92"/>
      <c r="S238" s="92"/>
      <c r="T238" s="93"/>
      <c r="U238" s="39"/>
      <c r="V238" s="39"/>
      <c r="W238" s="39"/>
      <c r="X238" s="39"/>
      <c r="Y238" s="39"/>
      <c r="Z238" s="39"/>
      <c r="AA238" s="39"/>
      <c r="AB238" s="39"/>
      <c r="AC238" s="39"/>
      <c r="AD238" s="39"/>
      <c r="AE238" s="39"/>
      <c r="AT238" s="18" t="s">
        <v>417</v>
      </c>
      <c r="AU238" s="18" t="s">
        <v>86</v>
      </c>
    </row>
    <row r="239" s="15" customFormat="1">
      <c r="A239" s="15"/>
      <c r="B239" s="299"/>
      <c r="C239" s="300"/>
      <c r="D239" s="230" t="s">
        <v>758</v>
      </c>
      <c r="E239" s="301" t="s">
        <v>1</v>
      </c>
      <c r="F239" s="302" t="s">
        <v>1829</v>
      </c>
      <c r="G239" s="300"/>
      <c r="H239" s="301" t="s">
        <v>1</v>
      </c>
      <c r="I239" s="303"/>
      <c r="J239" s="300"/>
      <c r="K239" s="300"/>
      <c r="L239" s="304"/>
      <c r="M239" s="305"/>
      <c r="N239" s="306"/>
      <c r="O239" s="306"/>
      <c r="P239" s="306"/>
      <c r="Q239" s="306"/>
      <c r="R239" s="306"/>
      <c r="S239" s="306"/>
      <c r="T239" s="307"/>
      <c r="U239" s="15"/>
      <c r="V239" s="15"/>
      <c r="W239" s="15"/>
      <c r="X239" s="15"/>
      <c r="Y239" s="15"/>
      <c r="Z239" s="15"/>
      <c r="AA239" s="15"/>
      <c r="AB239" s="15"/>
      <c r="AC239" s="15"/>
      <c r="AD239" s="15"/>
      <c r="AE239" s="15"/>
      <c r="AT239" s="308" t="s">
        <v>758</v>
      </c>
      <c r="AU239" s="308" t="s">
        <v>86</v>
      </c>
      <c r="AV239" s="15" t="s">
        <v>84</v>
      </c>
      <c r="AW239" s="15" t="s">
        <v>33</v>
      </c>
      <c r="AX239" s="15" t="s">
        <v>76</v>
      </c>
      <c r="AY239" s="308" t="s">
        <v>414</v>
      </c>
    </row>
    <row r="240" s="13" customFormat="1">
      <c r="A240" s="13"/>
      <c r="B240" s="277"/>
      <c r="C240" s="278"/>
      <c r="D240" s="230" t="s">
        <v>758</v>
      </c>
      <c r="E240" s="279" t="s">
        <v>1</v>
      </c>
      <c r="F240" s="280" t="s">
        <v>447</v>
      </c>
      <c r="G240" s="278"/>
      <c r="H240" s="281">
        <v>10</v>
      </c>
      <c r="I240" s="282"/>
      <c r="J240" s="278"/>
      <c r="K240" s="278"/>
      <c r="L240" s="283"/>
      <c r="M240" s="284"/>
      <c r="N240" s="285"/>
      <c r="O240" s="285"/>
      <c r="P240" s="285"/>
      <c r="Q240" s="285"/>
      <c r="R240" s="285"/>
      <c r="S240" s="285"/>
      <c r="T240" s="286"/>
      <c r="U240" s="13"/>
      <c r="V240" s="13"/>
      <c r="W240" s="13"/>
      <c r="X240" s="13"/>
      <c r="Y240" s="13"/>
      <c r="Z240" s="13"/>
      <c r="AA240" s="13"/>
      <c r="AB240" s="13"/>
      <c r="AC240" s="13"/>
      <c r="AD240" s="13"/>
      <c r="AE240" s="13"/>
      <c r="AT240" s="287" t="s">
        <v>758</v>
      </c>
      <c r="AU240" s="287" t="s">
        <v>86</v>
      </c>
      <c r="AV240" s="13" t="s">
        <v>86</v>
      </c>
      <c r="AW240" s="13" t="s">
        <v>33</v>
      </c>
      <c r="AX240" s="13" t="s">
        <v>84</v>
      </c>
      <c r="AY240" s="287" t="s">
        <v>414</v>
      </c>
    </row>
    <row r="241" s="2" customFormat="1" ht="21.75" customHeight="1">
      <c r="A241" s="39"/>
      <c r="B241" s="40"/>
      <c r="C241" s="234" t="s">
        <v>483</v>
      </c>
      <c r="D241" s="234" t="s">
        <v>443</v>
      </c>
      <c r="E241" s="235" t="s">
        <v>1830</v>
      </c>
      <c r="F241" s="236" t="s">
        <v>1831</v>
      </c>
      <c r="G241" s="237" t="s">
        <v>632</v>
      </c>
      <c r="H241" s="238">
        <v>10</v>
      </c>
      <c r="I241" s="239"/>
      <c r="J241" s="240">
        <f>ROUND(I241*H241,2)</f>
        <v>0</v>
      </c>
      <c r="K241" s="236" t="s">
        <v>720</v>
      </c>
      <c r="L241" s="45"/>
      <c r="M241" s="241" t="s">
        <v>1</v>
      </c>
      <c r="N241" s="242" t="s">
        <v>41</v>
      </c>
      <c r="O241" s="92"/>
      <c r="P241" s="226">
        <f>O241*H241</f>
        <v>0</v>
      </c>
      <c r="Q241" s="226">
        <v>0</v>
      </c>
      <c r="R241" s="226">
        <f>Q241*H241</f>
        <v>0</v>
      </c>
      <c r="S241" s="226">
        <v>0</v>
      </c>
      <c r="T241" s="227">
        <f>S241*H241</f>
        <v>0</v>
      </c>
      <c r="U241" s="39"/>
      <c r="V241" s="39"/>
      <c r="W241" s="39"/>
      <c r="X241" s="39"/>
      <c r="Y241" s="39"/>
      <c r="Z241" s="39"/>
      <c r="AA241" s="39"/>
      <c r="AB241" s="39"/>
      <c r="AC241" s="39"/>
      <c r="AD241" s="39"/>
      <c r="AE241" s="39"/>
      <c r="AR241" s="228" t="s">
        <v>415</v>
      </c>
      <c r="AT241" s="228" t="s">
        <v>443</v>
      </c>
      <c r="AU241" s="228" t="s">
        <v>86</v>
      </c>
      <c r="AY241" s="18" t="s">
        <v>414</v>
      </c>
      <c r="BE241" s="229">
        <f>IF(N241="základní",J241,0)</f>
        <v>0</v>
      </c>
      <c r="BF241" s="229">
        <f>IF(N241="snížená",J241,0)</f>
        <v>0</v>
      </c>
      <c r="BG241" s="229">
        <f>IF(N241="zákl. přenesená",J241,0)</f>
        <v>0</v>
      </c>
      <c r="BH241" s="229">
        <f>IF(N241="sníž. přenesená",J241,0)</f>
        <v>0</v>
      </c>
      <c r="BI241" s="229">
        <f>IF(N241="nulová",J241,0)</f>
        <v>0</v>
      </c>
      <c r="BJ241" s="18" t="s">
        <v>84</v>
      </c>
      <c r="BK241" s="229">
        <f>ROUND(I241*H241,2)</f>
        <v>0</v>
      </c>
      <c r="BL241" s="18" t="s">
        <v>415</v>
      </c>
      <c r="BM241" s="228" t="s">
        <v>2019</v>
      </c>
    </row>
    <row r="242" s="2" customFormat="1">
      <c r="A242" s="39"/>
      <c r="B242" s="40"/>
      <c r="C242" s="41"/>
      <c r="D242" s="230" t="s">
        <v>417</v>
      </c>
      <c r="E242" s="41"/>
      <c r="F242" s="231" t="s">
        <v>1833</v>
      </c>
      <c r="G242" s="41"/>
      <c r="H242" s="41"/>
      <c r="I242" s="156"/>
      <c r="J242" s="41"/>
      <c r="K242" s="41"/>
      <c r="L242" s="45"/>
      <c r="M242" s="232"/>
      <c r="N242" s="233"/>
      <c r="O242" s="92"/>
      <c r="P242" s="92"/>
      <c r="Q242" s="92"/>
      <c r="R242" s="92"/>
      <c r="S242" s="92"/>
      <c r="T242" s="93"/>
      <c r="U242" s="39"/>
      <c r="V242" s="39"/>
      <c r="W242" s="39"/>
      <c r="X242" s="39"/>
      <c r="Y242" s="39"/>
      <c r="Z242" s="39"/>
      <c r="AA242" s="39"/>
      <c r="AB242" s="39"/>
      <c r="AC242" s="39"/>
      <c r="AD242" s="39"/>
      <c r="AE242" s="39"/>
      <c r="AT242" s="18" t="s">
        <v>417</v>
      </c>
      <c r="AU242" s="18" t="s">
        <v>86</v>
      </c>
    </row>
    <row r="243" s="15" customFormat="1">
      <c r="A243" s="15"/>
      <c r="B243" s="299"/>
      <c r="C243" s="300"/>
      <c r="D243" s="230" t="s">
        <v>758</v>
      </c>
      <c r="E243" s="301" t="s">
        <v>1</v>
      </c>
      <c r="F243" s="302" t="s">
        <v>1834</v>
      </c>
      <c r="G243" s="300"/>
      <c r="H243" s="301" t="s">
        <v>1</v>
      </c>
      <c r="I243" s="303"/>
      <c r="J243" s="300"/>
      <c r="K243" s="300"/>
      <c r="L243" s="304"/>
      <c r="M243" s="305"/>
      <c r="N243" s="306"/>
      <c r="O243" s="306"/>
      <c r="P243" s="306"/>
      <c r="Q243" s="306"/>
      <c r="R243" s="306"/>
      <c r="S243" s="306"/>
      <c r="T243" s="307"/>
      <c r="U243" s="15"/>
      <c r="V243" s="15"/>
      <c r="W243" s="15"/>
      <c r="X243" s="15"/>
      <c r="Y243" s="15"/>
      <c r="Z243" s="15"/>
      <c r="AA243" s="15"/>
      <c r="AB243" s="15"/>
      <c r="AC243" s="15"/>
      <c r="AD243" s="15"/>
      <c r="AE243" s="15"/>
      <c r="AT243" s="308" t="s">
        <v>758</v>
      </c>
      <c r="AU243" s="308" t="s">
        <v>86</v>
      </c>
      <c r="AV243" s="15" t="s">
        <v>84</v>
      </c>
      <c r="AW243" s="15" t="s">
        <v>33</v>
      </c>
      <c r="AX243" s="15" t="s">
        <v>76</v>
      </c>
      <c r="AY243" s="308" t="s">
        <v>414</v>
      </c>
    </row>
    <row r="244" s="13" customFormat="1">
      <c r="A244" s="13"/>
      <c r="B244" s="277"/>
      <c r="C244" s="278"/>
      <c r="D244" s="230" t="s">
        <v>758</v>
      </c>
      <c r="E244" s="279" t="s">
        <v>1</v>
      </c>
      <c r="F244" s="280" t="s">
        <v>447</v>
      </c>
      <c r="G244" s="278"/>
      <c r="H244" s="281">
        <v>10</v>
      </c>
      <c r="I244" s="282"/>
      <c r="J244" s="278"/>
      <c r="K244" s="278"/>
      <c r="L244" s="283"/>
      <c r="M244" s="284"/>
      <c r="N244" s="285"/>
      <c r="O244" s="285"/>
      <c r="P244" s="285"/>
      <c r="Q244" s="285"/>
      <c r="R244" s="285"/>
      <c r="S244" s="285"/>
      <c r="T244" s="286"/>
      <c r="U244" s="13"/>
      <c r="V244" s="13"/>
      <c r="W244" s="13"/>
      <c r="X244" s="13"/>
      <c r="Y244" s="13"/>
      <c r="Z244" s="13"/>
      <c r="AA244" s="13"/>
      <c r="AB244" s="13"/>
      <c r="AC244" s="13"/>
      <c r="AD244" s="13"/>
      <c r="AE244" s="13"/>
      <c r="AT244" s="287" t="s">
        <v>758</v>
      </c>
      <c r="AU244" s="287" t="s">
        <v>86</v>
      </c>
      <c r="AV244" s="13" t="s">
        <v>86</v>
      </c>
      <c r="AW244" s="13" t="s">
        <v>33</v>
      </c>
      <c r="AX244" s="13" t="s">
        <v>84</v>
      </c>
      <c r="AY244" s="287" t="s">
        <v>414</v>
      </c>
    </row>
    <row r="245" s="2" customFormat="1" ht="21.75" customHeight="1">
      <c r="A245" s="39"/>
      <c r="B245" s="40"/>
      <c r="C245" s="234" t="s">
        <v>487</v>
      </c>
      <c r="D245" s="234" t="s">
        <v>443</v>
      </c>
      <c r="E245" s="235" t="s">
        <v>2020</v>
      </c>
      <c r="F245" s="236" t="s">
        <v>2021</v>
      </c>
      <c r="G245" s="237" t="s">
        <v>632</v>
      </c>
      <c r="H245" s="238">
        <v>51.68</v>
      </c>
      <c r="I245" s="239"/>
      <c r="J245" s="240">
        <f>ROUND(I245*H245,2)</f>
        <v>0</v>
      </c>
      <c r="K245" s="236" t="s">
        <v>720</v>
      </c>
      <c r="L245" s="45"/>
      <c r="M245" s="241" t="s">
        <v>1</v>
      </c>
      <c r="N245" s="242" t="s">
        <v>41</v>
      </c>
      <c r="O245" s="92"/>
      <c r="P245" s="226">
        <f>O245*H245</f>
        <v>0</v>
      </c>
      <c r="Q245" s="226">
        <v>0.019429999999999999</v>
      </c>
      <c r="R245" s="226">
        <f>Q245*H245</f>
        <v>1.0041423999999999</v>
      </c>
      <c r="S245" s="226">
        <v>0</v>
      </c>
      <c r="T245" s="227">
        <f>S245*H245</f>
        <v>0</v>
      </c>
      <c r="U245" s="39"/>
      <c r="V245" s="39"/>
      <c r="W245" s="39"/>
      <c r="X245" s="39"/>
      <c r="Y245" s="39"/>
      <c r="Z245" s="39"/>
      <c r="AA245" s="39"/>
      <c r="AB245" s="39"/>
      <c r="AC245" s="39"/>
      <c r="AD245" s="39"/>
      <c r="AE245" s="39"/>
      <c r="AR245" s="228" t="s">
        <v>415</v>
      </c>
      <c r="AT245" s="228" t="s">
        <v>443</v>
      </c>
      <c r="AU245" s="228" t="s">
        <v>86</v>
      </c>
      <c r="AY245" s="18" t="s">
        <v>414</v>
      </c>
      <c r="BE245" s="229">
        <f>IF(N245="základní",J245,0)</f>
        <v>0</v>
      </c>
      <c r="BF245" s="229">
        <f>IF(N245="snížená",J245,0)</f>
        <v>0</v>
      </c>
      <c r="BG245" s="229">
        <f>IF(N245="zákl. přenesená",J245,0)</f>
        <v>0</v>
      </c>
      <c r="BH245" s="229">
        <f>IF(N245="sníž. přenesená",J245,0)</f>
        <v>0</v>
      </c>
      <c r="BI245" s="229">
        <f>IF(N245="nulová",J245,0)</f>
        <v>0</v>
      </c>
      <c r="BJ245" s="18" t="s">
        <v>84</v>
      </c>
      <c r="BK245" s="229">
        <f>ROUND(I245*H245,2)</f>
        <v>0</v>
      </c>
      <c r="BL245" s="18" t="s">
        <v>415</v>
      </c>
      <c r="BM245" s="228" t="s">
        <v>2022</v>
      </c>
    </row>
    <row r="246" s="2" customFormat="1">
      <c r="A246" s="39"/>
      <c r="B246" s="40"/>
      <c r="C246" s="41"/>
      <c r="D246" s="230" t="s">
        <v>417</v>
      </c>
      <c r="E246" s="41"/>
      <c r="F246" s="231" t="s">
        <v>2023</v>
      </c>
      <c r="G246" s="41"/>
      <c r="H246" s="41"/>
      <c r="I246" s="156"/>
      <c r="J246" s="41"/>
      <c r="K246" s="41"/>
      <c r="L246" s="45"/>
      <c r="M246" s="232"/>
      <c r="N246" s="233"/>
      <c r="O246" s="92"/>
      <c r="P246" s="92"/>
      <c r="Q246" s="92"/>
      <c r="R246" s="92"/>
      <c r="S246" s="92"/>
      <c r="T246" s="93"/>
      <c r="U246" s="39"/>
      <c r="V246" s="39"/>
      <c r="W246" s="39"/>
      <c r="X246" s="39"/>
      <c r="Y246" s="39"/>
      <c r="Z246" s="39"/>
      <c r="AA246" s="39"/>
      <c r="AB246" s="39"/>
      <c r="AC246" s="39"/>
      <c r="AD246" s="39"/>
      <c r="AE246" s="39"/>
      <c r="AT246" s="18" t="s">
        <v>417</v>
      </c>
      <c r="AU246" s="18" t="s">
        <v>86</v>
      </c>
    </row>
    <row r="247" s="15" customFormat="1">
      <c r="A247" s="15"/>
      <c r="B247" s="299"/>
      <c r="C247" s="300"/>
      <c r="D247" s="230" t="s">
        <v>758</v>
      </c>
      <c r="E247" s="301" t="s">
        <v>1</v>
      </c>
      <c r="F247" s="302" t="s">
        <v>1740</v>
      </c>
      <c r="G247" s="300"/>
      <c r="H247" s="301" t="s">
        <v>1</v>
      </c>
      <c r="I247" s="303"/>
      <c r="J247" s="300"/>
      <c r="K247" s="300"/>
      <c r="L247" s="304"/>
      <c r="M247" s="305"/>
      <c r="N247" s="306"/>
      <c r="O247" s="306"/>
      <c r="P247" s="306"/>
      <c r="Q247" s="306"/>
      <c r="R247" s="306"/>
      <c r="S247" s="306"/>
      <c r="T247" s="307"/>
      <c r="U247" s="15"/>
      <c r="V247" s="15"/>
      <c r="W247" s="15"/>
      <c r="X247" s="15"/>
      <c r="Y247" s="15"/>
      <c r="Z247" s="15"/>
      <c r="AA247" s="15"/>
      <c r="AB247" s="15"/>
      <c r="AC247" s="15"/>
      <c r="AD247" s="15"/>
      <c r="AE247" s="15"/>
      <c r="AT247" s="308" t="s">
        <v>758</v>
      </c>
      <c r="AU247" s="308" t="s">
        <v>86</v>
      </c>
      <c r="AV247" s="15" t="s">
        <v>84</v>
      </c>
      <c r="AW247" s="15" t="s">
        <v>33</v>
      </c>
      <c r="AX247" s="15" t="s">
        <v>76</v>
      </c>
      <c r="AY247" s="308" t="s">
        <v>414</v>
      </c>
    </row>
    <row r="248" s="15" customFormat="1">
      <c r="A248" s="15"/>
      <c r="B248" s="299"/>
      <c r="C248" s="300"/>
      <c r="D248" s="230" t="s">
        <v>758</v>
      </c>
      <c r="E248" s="301" t="s">
        <v>1</v>
      </c>
      <c r="F248" s="302" t="s">
        <v>1741</v>
      </c>
      <c r="G248" s="300"/>
      <c r="H248" s="301" t="s">
        <v>1</v>
      </c>
      <c r="I248" s="303"/>
      <c r="J248" s="300"/>
      <c r="K248" s="300"/>
      <c r="L248" s="304"/>
      <c r="M248" s="305"/>
      <c r="N248" s="306"/>
      <c r="O248" s="306"/>
      <c r="P248" s="306"/>
      <c r="Q248" s="306"/>
      <c r="R248" s="306"/>
      <c r="S248" s="306"/>
      <c r="T248" s="307"/>
      <c r="U248" s="15"/>
      <c r="V248" s="15"/>
      <c r="W248" s="15"/>
      <c r="X248" s="15"/>
      <c r="Y248" s="15"/>
      <c r="Z248" s="15"/>
      <c r="AA248" s="15"/>
      <c r="AB248" s="15"/>
      <c r="AC248" s="15"/>
      <c r="AD248" s="15"/>
      <c r="AE248" s="15"/>
      <c r="AT248" s="308" t="s">
        <v>758</v>
      </c>
      <c r="AU248" s="308" t="s">
        <v>86</v>
      </c>
      <c r="AV248" s="15" t="s">
        <v>84</v>
      </c>
      <c r="AW248" s="15" t="s">
        <v>33</v>
      </c>
      <c r="AX248" s="15" t="s">
        <v>76</v>
      </c>
      <c r="AY248" s="308" t="s">
        <v>414</v>
      </c>
    </row>
    <row r="249" s="13" customFormat="1">
      <c r="A249" s="13"/>
      <c r="B249" s="277"/>
      <c r="C249" s="278"/>
      <c r="D249" s="230" t="s">
        <v>758</v>
      </c>
      <c r="E249" s="279" t="s">
        <v>1</v>
      </c>
      <c r="F249" s="280" t="s">
        <v>2011</v>
      </c>
      <c r="G249" s="278"/>
      <c r="H249" s="281">
        <v>12.32</v>
      </c>
      <c r="I249" s="282"/>
      <c r="J249" s="278"/>
      <c r="K249" s="278"/>
      <c r="L249" s="283"/>
      <c r="M249" s="284"/>
      <c r="N249" s="285"/>
      <c r="O249" s="285"/>
      <c r="P249" s="285"/>
      <c r="Q249" s="285"/>
      <c r="R249" s="285"/>
      <c r="S249" s="285"/>
      <c r="T249" s="286"/>
      <c r="U249" s="13"/>
      <c r="V249" s="13"/>
      <c r="W249" s="13"/>
      <c r="X249" s="13"/>
      <c r="Y249" s="13"/>
      <c r="Z249" s="13"/>
      <c r="AA249" s="13"/>
      <c r="AB249" s="13"/>
      <c r="AC249" s="13"/>
      <c r="AD249" s="13"/>
      <c r="AE249" s="13"/>
      <c r="AT249" s="287" t="s">
        <v>758</v>
      </c>
      <c r="AU249" s="287" t="s">
        <v>86</v>
      </c>
      <c r="AV249" s="13" t="s">
        <v>86</v>
      </c>
      <c r="AW249" s="13" t="s">
        <v>33</v>
      </c>
      <c r="AX249" s="13" t="s">
        <v>76</v>
      </c>
      <c r="AY249" s="287" t="s">
        <v>414</v>
      </c>
    </row>
    <row r="250" s="13" customFormat="1">
      <c r="A250" s="13"/>
      <c r="B250" s="277"/>
      <c r="C250" s="278"/>
      <c r="D250" s="230" t="s">
        <v>758</v>
      </c>
      <c r="E250" s="279" t="s">
        <v>1</v>
      </c>
      <c r="F250" s="280" t="s">
        <v>2012</v>
      </c>
      <c r="G250" s="278"/>
      <c r="H250" s="281">
        <v>23.399999999999999</v>
      </c>
      <c r="I250" s="282"/>
      <c r="J250" s="278"/>
      <c r="K250" s="278"/>
      <c r="L250" s="283"/>
      <c r="M250" s="284"/>
      <c r="N250" s="285"/>
      <c r="O250" s="285"/>
      <c r="P250" s="285"/>
      <c r="Q250" s="285"/>
      <c r="R250" s="285"/>
      <c r="S250" s="285"/>
      <c r="T250" s="286"/>
      <c r="U250" s="13"/>
      <c r="V250" s="13"/>
      <c r="W250" s="13"/>
      <c r="X250" s="13"/>
      <c r="Y250" s="13"/>
      <c r="Z250" s="13"/>
      <c r="AA250" s="13"/>
      <c r="AB250" s="13"/>
      <c r="AC250" s="13"/>
      <c r="AD250" s="13"/>
      <c r="AE250" s="13"/>
      <c r="AT250" s="287" t="s">
        <v>758</v>
      </c>
      <c r="AU250" s="287" t="s">
        <v>86</v>
      </c>
      <c r="AV250" s="13" t="s">
        <v>86</v>
      </c>
      <c r="AW250" s="13" t="s">
        <v>33</v>
      </c>
      <c r="AX250" s="13" t="s">
        <v>76</v>
      </c>
      <c r="AY250" s="287" t="s">
        <v>414</v>
      </c>
    </row>
    <row r="251" s="16" customFormat="1">
      <c r="A251" s="16"/>
      <c r="B251" s="317"/>
      <c r="C251" s="318"/>
      <c r="D251" s="230" t="s">
        <v>758</v>
      </c>
      <c r="E251" s="319" t="s">
        <v>1</v>
      </c>
      <c r="F251" s="320" t="s">
        <v>1745</v>
      </c>
      <c r="G251" s="318"/>
      <c r="H251" s="321">
        <v>35.719999999999999</v>
      </c>
      <c r="I251" s="322"/>
      <c r="J251" s="318"/>
      <c r="K251" s="318"/>
      <c r="L251" s="323"/>
      <c r="M251" s="324"/>
      <c r="N251" s="325"/>
      <c r="O251" s="325"/>
      <c r="P251" s="325"/>
      <c r="Q251" s="325"/>
      <c r="R251" s="325"/>
      <c r="S251" s="325"/>
      <c r="T251" s="326"/>
      <c r="U251" s="16"/>
      <c r="V251" s="16"/>
      <c r="W251" s="16"/>
      <c r="X251" s="16"/>
      <c r="Y251" s="16"/>
      <c r="Z251" s="16"/>
      <c r="AA251" s="16"/>
      <c r="AB251" s="16"/>
      <c r="AC251" s="16"/>
      <c r="AD251" s="16"/>
      <c r="AE251" s="16"/>
      <c r="AT251" s="327" t="s">
        <v>758</v>
      </c>
      <c r="AU251" s="327" t="s">
        <v>86</v>
      </c>
      <c r="AV251" s="16" t="s">
        <v>114</v>
      </c>
      <c r="AW251" s="16" t="s">
        <v>33</v>
      </c>
      <c r="AX251" s="16" t="s">
        <v>76</v>
      </c>
      <c r="AY251" s="327" t="s">
        <v>414</v>
      </c>
    </row>
    <row r="252" s="15" customFormat="1">
      <c r="A252" s="15"/>
      <c r="B252" s="299"/>
      <c r="C252" s="300"/>
      <c r="D252" s="230" t="s">
        <v>758</v>
      </c>
      <c r="E252" s="301" t="s">
        <v>1</v>
      </c>
      <c r="F252" s="302" t="s">
        <v>1746</v>
      </c>
      <c r="G252" s="300"/>
      <c r="H252" s="301" t="s">
        <v>1</v>
      </c>
      <c r="I252" s="303"/>
      <c r="J252" s="300"/>
      <c r="K252" s="300"/>
      <c r="L252" s="304"/>
      <c r="M252" s="305"/>
      <c r="N252" s="306"/>
      <c r="O252" s="306"/>
      <c r="P252" s="306"/>
      <c r="Q252" s="306"/>
      <c r="R252" s="306"/>
      <c r="S252" s="306"/>
      <c r="T252" s="307"/>
      <c r="U252" s="15"/>
      <c r="V252" s="15"/>
      <c r="W252" s="15"/>
      <c r="X252" s="15"/>
      <c r="Y252" s="15"/>
      <c r="Z252" s="15"/>
      <c r="AA252" s="15"/>
      <c r="AB252" s="15"/>
      <c r="AC252" s="15"/>
      <c r="AD252" s="15"/>
      <c r="AE252" s="15"/>
      <c r="AT252" s="308" t="s">
        <v>758</v>
      </c>
      <c r="AU252" s="308" t="s">
        <v>86</v>
      </c>
      <c r="AV252" s="15" t="s">
        <v>84</v>
      </c>
      <c r="AW252" s="15" t="s">
        <v>33</v>
      </c>
      <c r="AX252" s="15" t="s">
        <v>76</v>
      </c>
      <c r="AY252" s="308" t="s">
        <v>414</v>
      </c>
    </row>
    <row r="253" s="13" customFormat="1">
      <c r="A253" s="13"/>
      <c r="B253" s="277"/>
      <c r="C253" s="278"/>
      <c r="D253" s="230" t="s">
        <v>758</v>
      </c>
      <c r="E253" s="279" t="s">
        <v>1</v>
      </c>
      <c r="F253" s="280" t="s">
        <v>2013</v>
      </c>
      <c r="G253" s="278"/>
      <c r="H253" s="281">
        <v>15.960000000000001</v>
      </c>
      <c r="I253" s="282"/>
      <c r="J253" s="278"/>
      <c r="K253" s="278"/>
      <c r="L253" s="283"/>
      <c r="M253" s="284"/>
      <c r="N253" s="285"/>
      <c r="O253" s="285"/>
      <c r="P253" s="285"/>
      <c r="Q253" s="285"/>
      <c r="R253" s="285"/>
      <c r="S253" s="285"/>
      <c r="T253" s="286"/>
      <c r="U253" s="13"/>
      <c r="V253" s="13"/>
      <c r="W253" s="13"/>
      <c r="X253" s="13"/>
      <c r="Y253" s="13"/>
      <c r="Z253" s="13"/>
      <c r="AA253" s="13"/>
      <c r="AB253" s="13"/>
      <c r="AC253" s="13"/>
      <c r="AD253" s="13"/>
      <c r="AE253" s="13"/>
      <c r="AT253" s="287" t="s">
        <v>758</v>
      </c>
      <c r="AU253" s="287" t="s">
        <v>86</v>
      </c>
      <c r="AV253" s="13" t="s">
        <v>86</v>
      </c>
      <c r="AW253" s="13" t="s">
        <v>33</v>
      </c>
      <c r="AX253" s="13" t="s">
        <v>76</v>
      </c>
      <c r="AY253" s="287" t="s">
        <v>414</v>
      </c>
    </row>
    <row r="254" s="16" customFormat="1">
      <c r="A254" s="16"/>
      <c r="B254" s="317"/>
      <c r="C254" s="318"/>
      <c r="D254" s="230" t="s">
        <v>758</v>
      </c>
      <c r="E254" s="319" t="s">
        <v>1</v>
      </c>
      <c r="F254" s="320" t="s">
        <v>1745</v>
      </c>
      <c r="G254" s="318"/>
      <c r="H254" s="321">
        <v>15.960000000000001</v>
      </c>
      <c r="I254" s="322"/>
      <c r="J254" s="318"/>
      <c r="K254" s="318"/>
      <c r="L254" s="323"/>
      <c r="M254" s="324"/>
      <c r="N254" s="325"/>
      <c r="O254" s="325"/>
      <c r="P254" s="325"/>
      <c r="Q254" s="325"/>
      <c r="R254" s="325"/>
      <c r="S254" s="325"/>
      <c r="T254" s="326"/>
      <c r="U254" s="16"/>
      <c r="V254" s="16"/>
      <c r="W254" s="16"/>
      <c r="X254" s="16"/>
      <c r="Y254" s="16"/>
      <c r="Z254" s="16"/>
      <c r="AA254" s="16"/>
      <c r="AB254" s="16"/>
      <c r="AC254" s="16"/>
      <c r="AD254" s="16"/>
      <c r="AE254" s="16"/>
      <c r="AT254" s="327" t="s">
        <v>758</v>
      </c>
      <c r="AU254" s="327" t="s">
        <v>86</v>
      </c>
      <c r="AV254" s="16" t="s">
        <v>114</v>
      </c>
      <c r="AW254" s="16" t="s">
        <v>33</v>
      </c>
      <c r="AX254" s="16" t="s">
        <v>76</v>
      </c>
      <c r="AY254" s="327" t="s">
        <v>414</v>
      </c>
    </row>
    <row r="255" s="14" customFormat="1">
      <c r="A255" s="14"/>
      <c r="B255" s="288"/>
      <c r="C255" s="289"/>
      <c r="D255" s="230" t="s">
        <v>758</v>
      </c>
      <c r="E255" s="290" t="s">
        <v>1</v>
      </c>
      <c r="F255" s="291" t="s">
        <v>760</v>
      </c>
      <c r="G255" s="289"/>
      <c r="H255" s="292">
        <v>51.68</v>
      </c>
      <c r="I255" s="293"/>
      <c r="J255" s="289"/>
      <c r="K255" s="289"/>
      <c r="L255" s="294"/>
      <c r="M255" s="295"/>
      <c r="N255" s="296"/>
      <c r="O255" s="296"/>
      <c r="P255" s="296"/>
      <c r="Q255" s="296"/>
      <c r="R255" s="296"/>
      <c r="S255" s="296"/>
      <c r="T255" s="297"/>
      <c r="U255" s="14"/>
      <c r="V255" s="14"/>
      <c r="W255" s="14"/>
      <c r="X255" s="14"/>
      <c r="Y255" s="14"/>
      <c r="Z255" s="14"/>
      <c r="AA255" s="14"/>
      <c r="AB255" s="14"/>
      <c r="AC255" s="14"/>
      <c r="AD255" s="14"/>
      <c r="AE255" s="14"/>
      <c r="AT255" s="298" t="s">
        <v>758</v>
      </c>
      <c r="AU255" s="298" t="s">
        <v>86</v>
      </c>
      <c r="AV255" s="14" t="s">
        <v>415</v>
      </c>
      <c r="AW255" s="14" t="s">
        <v>33</v>
      </c>
      <c r="AX255" s="14" t="s">
        <v>84</v>
      </c>
      <c r="AY255" s="298" t="s">
        <v>414</v>
      </c>
    </row>
    <row r="256" s="2" customFormat="1" ht="21.75" customHeight="1">
      <c r="A256" s="39"/>
      <c r="B256" s="40"/>
      <c r="C256" s="234" t="s">
        <v>7</v>
      </c>
      <c r="D256" s="234" t="s">
        <v>443</v>
      </c>
      <c r="E256" s="235" t="s">
        <v>2024</v>
      </c>
      <c r="F256" s="236" t="s">
        <v>2025</v>
      </c>
      <c r="G256" s="237" t="s">
        <v>632</v>
      </c>
      <c r="H256" s="238">
        <v>51.68</v>
      </c>
      <c r="I256" s="239"/>
      <c r="J256" s="240">
        <f>ROUND(I256*H256,2)</f>
        <v>0</v>
      </c>
      <c r="K256" s="236" t="s">
        <v>720</v>
      </c>
      <c r="L256" s="45"/>
      <c r="M256" s="241" t="s">
        <v>1</v>
      </c>
      <c r="N256" s="242" t="s">
        <v>41</v>
      </c>
      <c r="O256" s="92"/>
      <c r="P256" s="226">
        <f>O256*H256</f>
        <v>0</v>
      </c>
      <c r="Q256" s="226">
        <v>0.00158</v>
      </c>
      <c r="R256" s="226">
        <f>Q256*H256</f>
        <v>0.081654400000000002</v>
      </c>
      <c r="S256" s="226">
        <v>0</v>
      </c>
      <c r="T256" s="227">
        <f>S256*H256</f>
        <v>0</v>
      </c>
      <c r="U256" s="39"/>
      <c r="V256" s="39"/>
      <c r="W256" s="39"/>
      <c r="X256" s="39"/>
      <c r="Y256" s="39"/>
      <c r="Z256" s="39"/>
      <c r="AA256" s="39"/>
      <c r="AB256" s="39"/>
      <c r="AC256" s="39"/>
      <c r="AD256" s="39"/>
      <c r="AE256" s="39"/>
      <c r="AR256" s="228" t="s">
        <v>415</v>
      </c>
      <c r="AT256" s="228" t="s">
        <v>443</v>
      </c>
      <c r="AU256" s="228" t="s">
        <v>86</v>
      </c>
      <c r="AY256" s="18" t="s">
        <v>414</v>
      </c>
      <c r="BE256" s="229">
        <f>IF(N256="základní",J256,0)</f>
        <v>0</v>
      </c>
      <c r="BF256" s="229">
        <f>IF(N256="snížená",J256,0)</f>
        <v>0</v>
      </c>
      <c r="BG256" s="229">
        <f>IF(N256="zákl. přenesená",J256,0)</f>
        <v>0</v>
      </c>
      <c r="BH256" s="229">
        <f>IF(N256="sníž. přenesená",J256,0)</f>
        <v>0</v>
      </c>
      <c r="BI256" s="229">
        <f>IF(N256="nulová",J256,0)</f>
        <v>0</v>
      </c>
      <c r="BJ256" s="18" t="s">
        <v>84</v>
      </c>
      <c r="BK256" s="229">
        <f>ROUND(I256*H256,2)</f>
        <v>0</v>
      </c>
      <c r="BL256" s="18" t="s">
        <v>415</v>
      </c>
      <c r="BM256" s="228" t="s">
        <v>2026</v>
      </c>
    </row>
    <row r="257" s="2" customFormat="1">
      <c r="A257" s="39"/>
      <c r="B257" s="40"/>
      <c r="C257" s="41"/>
      <c r="D257" s="230" t="s">
        <v>417</v>
      </c>
      <c r="E257" s="41"/>
      <c r="F257" s="231" t="s">
        <v>2027</v>
      </c>
      <c r="G257" s="41"/>
      <c r="H257" s="41"/>
      <c r="I257" s="156"/>
      <c r="J257" s="41"/>
      <c r="K257" s="41"/>
      <c r="L257" s="45"/>
      <c r="M257" s="232"/>
      <c r="N257" s="233"/>
      <c r="O257" s="92"/>
      <c r="P257" s="92"/>
      <c r="Q257" s="92"/>
      <c r="R257" s="92"/>
      <c r="S257" s="92"/>
      <c r="T257" s="93"/>
      <c r="U257" s="39"/>
      <c r="V257" s="39"/>
      <c r="W257" s="39"/>
      <c r="X257" s="39"/>
      <c r="Y257" s="39"/>
      <c r="Z257" s="39"/>
      <c r="AA257" s="39"/>
      <c r="AB257" s="39"/>
      <c r="AC257" s="39"/>
      <c r="AD257" s="39"/>
      <c r="AE257" s="39"/>
      <c r="AT257" s="18" t="s">
        <v>417</v>
      </c>
      <c r="AU257" s="18" t="s">
        <v>86</v>
      </c>
    </row>
    <row r="258" s="2" customFormat="1" ht="21.75" customHeight="1">
      <c r="A258" s="39"/>
      <c r="B258" s="40"/>
      <c r="C258" s="234" t="s">
        <v>494</v>
      </c>
      <c r="D258" s="234" t="s">
        <v>443</v>
      </c>
      <c r="E258" s="235" t="s">
        <v>2028</v>
      </c>
      <c r="F258" s="236" t="s">
        <v>2029</v>
      </c>
      <c r="G258" s="237" t="s">
        <v>632</v>
      </c>
      <c r="H258" s="238">
        <v>51.68</v>
      </c>
      <c r="I258" s="239"/>
      <c r="J258" s="240">
        <f>ROUND(I258*H258,2)</f>
        <v>0</v>
      </c>
      <c r="K258" s="236" t="s">
        <v>720</v>
      </c>
      <c r="L258" s="45"/>
      <c r="M258" s="241" t="s">
        <v>1</v>
      </c>
      <c r="N258" s="242" t="s">
        <v>41</v>
      </c>
      <c r="O258" s="92"/>
      <c r="P258" s="226">
        <f>O258*H258</f>
        <v>0</v>
      </c>
      <c r="Q258" s="226">
        <v>0.0030300000000000001</v>
      </c>
      <c r="R258" s="226">
        <f>Q258*H258</f>
        <v>0.15659040000000002</v>
      </c>
      <c r="S258" s="226">
        <v>0</v>
      </c>
      <c r="T258" s="227">
        <f>S258*H258</f>
        <v>0</v>
      </c>
      <c r="U258" s="39"/>
      <c r="V258" s="39"/>
      <c r="W258" s="39"/>
      <c r="X258" s="39"/>
      <c r="Y258" s="39"/>
      <c r="Z258" s="39"/>
      <c r="AA258" s="39"/>
      <c r="AB258" s="39"/>
      <c r="AC258" s="39"/>
      <c r="AD258" s="39"/>
      <c r="AE258" s="39"/>
      <c r="AR258" s="228" t="s">
        <v>415</v>
      </c>
      <c r="AT258" s="228" t="s">
        <v>443</v>
      </c>
      <c r="AU258" s="228" t="s">
        <v>86</v>
      </c>
      <c r="AY258" s="18" t="s">
        <v>414</v>
      </c>
      <c r="BE258" s="229">
        <f>IF(N258="základní",J258,0)</f>
        <v>0</v>
      </c>
      <c r="BF258" s="229">
        <f>IF(N258="snížená",J258,0)</f>
        <v>0</v>
      </c>
      <c r="BG258" s="229">
        <f>IF(N258="zákl. přenesená",J258,0)</f>
        <v>0</v>
      </c>
      <c r="BH258" s="229">
        <f>IF(N258="sníž. přenesená",J258,0)</f>
        <v>0</v>
      </c>
      <c r="BI258" s="229">
        <f>IF(N258="nulová",J258,0)</f>
        <v>0</v>
      </c>
      <c r="BJ258" s="18" t="s">
        <v>84</v>
      </c>
      <c r="BK258" s="229">
        <f>ROUND(I258*H258,2)</f>
        <v>0</v>
      </c>
      <c r="BL258" s="18" t="s">
        <v>415</v>
      </c>
      <c r="BM258" s="228" t="s">
        <v>2030</v>
      </c>
    </row>
    <row r="259" s="2" customFormat="1">
      <c r="A259" s="39"/>
      <c r="B259" s="40"/>
      <c r="C259" s="41"/>
      <c r="D259" s="230" t="s">
        <v>417</v>
      </c>
      <c r="E259" s="41"/>
      <c r="F259" s="231" t="s">
        <v>2031</v>
      </c>
      <c r="G259" s="41"/>
      <c r="H259" s="41"/>
      <c r="I259" s="156"/>
      <c r="J259" s="41"/>
      <c r="K259" s="41"/>
      <c r="L259" s="45"/>
      <c r="M259" s="232"/>
      <c r="N259" s="233"/>
      <c r="O259" s="92"/>
      <c r="P259" s="92"/>
      <c r="Q259" s="92"/>
      <c r="R259" s="92"/>
      <c r="S259" s="92"/>
      <c r="T259" s="93"/>
      <c r="U259" s="39"/>
      <c r="V259" s="39"/>
      <c r="W259" s="39"/>
      <c r="X259" s="39"/>
      <c r="Y259" s="39"/>
      <c r="Z259" s="39"/>
      <c r="AA259" s="39"/>
      <c r="AB259" s="39"/>
      <c r="AC259" s="39"/>
      <c r="AD259" s="39"/>
      <c r="AE259" s="39"/>
      <c r="AT259" s="18" t="s">
        <v>417</v>
      </c>
      <c r="AU259" s="18" t="s">
        <v>86</v>
      </c>
    </row>
    <row r="260" s="2" customFormat="1" ht="21.75" customHeight="1">
      <c r="A260" s="39"/>
      <c r="B260" s="40"/>
      <c r="C260" s="234" t="s">
        <v>498</v>
      </c>
      <c r="D260" s="234" t="s">
        <v>443</v>
      </c>
      <c r="E260" s="235" t="s">
        <v>1835</v>
      </c>
      <c r="F260" s="236" t="s">
        <v>1836</v>
      </c>
      <c r="G260" s="237" t="s">
        <v>531</v>
      </c>
      <c r="H260" s="238">
        <v>18.710000000000001</v>
      </c>
      <c r="I260" s="239"/>
      <c r="J260" s="240">
        <f>ROUND(I260*H260,2)</f>
        <v>0</v>
      </c>
      <c r="K260" s="236" t="s">
        <v>720</v>
      </c>
      <c r="L260" s="45"/>
      <c r="M260" s="241" t="s">
        <v>1</v>
      </c>
      <c r="N260" s="242" t="s">
        <v>41</v>
      </c>
      <c r="O260" s="92"/>
      <c r="P260" s="226">
        <f>O260*H260</f>
        <v>0</v>
      </c>
      <c r="Q260" s="226">
        <v>0.00247</v>
      </c>
      <c r="R260" s="226">
        <f>Q260*H260</f>
        <v>0.046213700000000003</v>
      </c>
      <c r="S260" s="226">
        <v>0</v>
      </c>
      <c r="T260" s="227">
        <f>S260*H260</f>
        <v>0</v>
      </c>
      <c r="U260" s="39"/>
      <c r="V260" s="39"/>
      <c r="W260" s="39"/>
      <c r="X260" s="39"/>
      <c r="Y260" s="39"/>
      <c r="Z260" s="39"/>
      <c r="AA260" s="39"/>
      <c r="AB260" s="39"/>
      <c r="AC260" s="39"/>
      <c r="AD260" s="39"/>
      <c r="AE260" s="39"/>
      <c r="AR260" s="228" t="s">
        <v>415</v>
      </c>
      <c r="AT260" s="228" t="s">
        <v>443</v>
      </c>
      <c r="AU260" s="228" t="s">
        <v>86</v>
      </c>
      <c r="AY260" s="18" t="s">
        <v>414</v>
      </c>
      <c r="BE260" s="229">
        <f>IF(N260="základní",J260,0)</f>
        <v>0</v>
      </c>
      <c r="BF260" s="229">
        <f>IF(N260="snížená",J260,0)</f>
        <v>0</v>
      </c>
      <c r="BG260" s="229">
        <f>IF(N260="zákl. přenesená",J260,0)</f>
        <v>0</v>
      </c>
      <c r="BH260" s="229">
        <f>IF(N260="sníž. přenesená",J260,0)</f>
        <v>0</v>
      </c>
      <c r="BI260" s="229">
        <f>IF(N260="nulová",J260,0)</f>
        <v>0</v>
      </c>
      <c r="BJ260" s="18" t="s">
        <v>84</v>
      </c>
      <c r="BK260" s="229">
        <f>ROUND(I260*H260,2)</f>
        <v>0</v>
      </c>
      <c r="BL260" s="18" t="s">
        <v>415</v>
      </c>
      <c r="BM260" s="228" t="s">
        <v>2032</v>
      </c>
    </row>
    <row r="261" s="2" customFormat="1">
      <c r="A261" s="39"/>
      <c r="B261" s="40"/>
      <c r="C261" s="41"/>
      <c r="D261" s="230" t="s">
        <v>417</v>
      </c>
      <c r="E261" s="41"/>
      <c r="F261" s="231" t="s">
        <v>1838</v>
      </c>
      <c r="G261" s="41"/>
      <c r="H261" s="41"/>
      <c r="I261" s="156"/>
      <c r="J261" s="41"/>
      <c r="K261" s="41"/>
      <c r="L261" s="45"/>
      <c r="M261" s="232"/>
      <c r="N261" s="233"/>
      <c r="O261" s="92"/>
      <c r="P261" s="92"/>
      <c r="Q261" s="92"/>
      <c r="R261" s="92"/>
      <c r="S261" s="92"/>
      <c r="T261" s="93"/>
      <c r="U261" s="39"/>
      <c r="V261" s="39"/>
      <c r="W261" s="39"/>
      <c r="X261" s="39"/>
      <c r="Y261" s="39"/>
      <c r="Z261" s="39"/>
      <c r="AA261" s="39"/>
      <c r="AB261" s="39"/>
      <c r="AC261" s="39"/>
      <c r="AD261" s="39"/>
      <c r="AE261" s="39"/>
      <c r="AT261" s="18" t="s">
        <v>417</v>
      </c>
      <c r="AU261" s="18" t="s">
        <v>86</v>
      </c>
    </row>
    <row r="262" s="15" customFormat="1">
      <c r="A262" s="15"/>
      <c r="B262" s="299"/>
      <c r="C262" s="300"/>
      <c r="D262" s="230" t="s">
        <v>758</v>
      </c>
      <c r="E262" s="301" t="s">
        <v>1</v>
      </c>
      <c r="F262" s="302" t="s">
        <v>2033</v>
      </c>
      <c r="G262" s="300"/>
      <c r="H262" s="301" t="s">
        <v>1</v>
      </c>
      <c r="I262" s="303"/>
      <c r="J262" s="300"/>
      <c r="K262" s="300"/>
      <c r="L262" s="304"/>
      <c r="M262" s="305"/>
      <c r="N262" s="306"/>
      <c r="O262" s="306"/>
      <c r="P262" s="306"/>
      <c r="Q262" s="306"/>
      <c r="R262" s="306"/>
      <c r="S262" s="306"/>
      <c r="T262" s="307"/>
      <c r="U262" s="15"/>
      <c r="V262" s="15"/>
      <c r="W262" s="15"/>
      <c r="X262" s="15"/>
      <c r="Y262" s="15"/>
      <c r="Z262" s="15"/>
      <c r="AA262" s="15"/>
      <c r="AB262" s="15"/>
      <c r="AC262" s="15"/>
      <c r="AD262" s="15"/>
      <c r="AE262" s="15"/>
      <c r="AT262" s="308" t="s">
        <v>758</v>
      </c>
      <c r="AU262" s="308" t="s">
        <v>86</v>
      </c>
      <c r="AV262" s="15" t="s">
        <v>84</v>
      </c>
      <c r="AW262" s="15" t="s">
        <v>33</v>
      </c>
      <c r="AX262" s="15" t="s">
        <v>76</v>
      </c>
      <c r="AY262" s="308" t="s">
        <v>414</v>
      </c>
    </row>
    <row r="263" s="13" customFormat="1">
      <c r="A263" s="13"/>
      <c r="B263" s="277"/>
      <c r="C263" s="278"/>
      <c r="D263" s="230" t="s">
        <v>758</v>
      </c>
      <c r="E263" s="279" t="s">
        <v>1</v>
      </c>
      <c r="F263" s="280" t="s">
        <v>2034</v>
      </c>
      <c r="G263" s="278"/>
      <c r="H263" s="281">
        <v>18.710000000000001</v>
      </c>
      <c r="I263" s="282"/>
      <c r="J263" s="278"/>
      <c r="K263" s="278"/>
      <c r="L263" s="283"/>
      <c r="M263" s="284"/>
      <c r="N263" s="285"/>
      <c r="O263" s="285"/>
      <c r="P263" s="285"/>
      <c r="Q263" s="285"/>
      <c r="R263" s="285"/>
      <c r="S263" s="285"/>
      <c r="T263" s="286"/>
      <c r="U263" s="13"/>
      <c r="V263" s="13"/>
      <c r="W263" s="13"/>
      <c r="X263" s="13"/>
      <c r="Y263" s="13"/>
      <c r="Z263" s="13"/>
      <c r="AA263" s="13"/>
      <c r="AB263" s="13"/>
      <c r="AC263" s="13"/>
      <c r="AD263" s="13"/>
      <c r="AE263" s="13"/>
      <c r="AT263" s="287" t="s">
        <v>758</v>
      </c>
      <c r="AU263" s="287" t="s">
        <v>86</v>
      </c>
      <c r="AV263" s="13" t="s">
        <v>86</v>
      </c>
      <c r="AW263" s="13" t="s">
        <v>33</v>
      </c>
      <c r="AX263" s="13" t="s">
        <v>84</v>
      </c>
      <c r="AY263" s="287" t="s">
        <v>414</v>
      </c>
    </row>
    <row r="264" s="11" customFormat="1" ht="22.8" customHeight="1">
      <c r="A264" s="11"/>
      <c r="B264" s="254"/>
      <c r="C264" s="255"/>
      <c r="D264" s="256" t="s">
        <v>75</v>
      </c>
      <c r="E264" s="275" t="s">
        <v>892</v>
      </c>
      <c r="F264" s="275" t="s">
        <v>893</v>
      </c>
      <c r="G264" s="255"/>
      <c r="H264" s="255"/>
      <c r="I264" s="258"/>
      <c r="J264" s="276">
        <f>BK264</f>
        <v>0</v>
      </c>
      <c r="K264" s="255"/>
      <c r="L264" s="260"/>
      <c r="M264" s="261"/>
      <c r="N264" s="262"/>
      <c r="O264" s="262"/>
      <c r="P264" s="263">
        <f>SUM(P265:P284)</f>
        <v>0</v>
      </c>
      <c r="Q264" s="262"/>
      <c r="R264" s="263">
        <f>SUM(R265:R284)</f>
        <v>0</v>
      </c>
      <c r="S264" s="262"/>
      <c r="T264" s="264">
        <f>SUM(T265:T284)</f>
        <v>0</v>
      </c>
      <c r="U264" s="11"/>
      <c r="V264" s="11"/>
      <c r="W264" s="11"/>
      <c r="X264" s="11"/>
      <c r="Y264" s="11"/>
      <c r="Z264" s="11"/>
      <c r="AA264" s="11"/>
      <c r="AB264" s="11"/>
      <c r="AC264" s="11"/>
      <c r="AD264" s="11"/>
      <c r="AE264" s="11"/>
      <c r="AR264" s="265" t="s">
        <v>84</v>
      </c>
      <c r="AT264" s="266" t="s">
        <v>75</v>
      </c>
      <c r="AU264" s="266" t="s">
        <v>84</v>
      </c>
      <c r="AY264" s="265" t="s">
        <v>414</v>
      </c>
      <c r="BK264" s="267">
        <f>SUM(BK265:BK284)</f>
        <v>0</v>
      </c>
    </row>
    <row r="265" s="2" customFormat="1" ht="21.75" customHeight="1">
      <c r="A265" s="39"/>
      <c r="B265" s="40"/>
      <c r="C265" s="234" t="s">
        <v>502</v>
      </c>
      <c r="D265" s="234" t="s">
        <v>443</v>
      </c>
      <c r="E265" s="235" t="s">
        <v>1847</v>
      </c>
      <c r="F265" s="236" t="s">
        <v>1848</v>
      </c>
      <c r="G265" s="237" t="s">
        <v>897</v>
      </c>
      <c r="H265" s="238">
        <v>25.207000000000001</v>
      </c>
      <c r="I265" s="239"/>
      <c r="J265" s="240">
        <f>ROUND(I265*H265,2)</f>
        <v>0</v>
      </c>
      <c r="K265" s="236" t="s">
        <v>720</v>
      </c>
      <c r="L265" s="45"/>
      <c r="M265" s="241" t="s">
        <v>1</v>
      </c>
      <c r="N265" s="242" t="s">
        <v>41</v>
      </c>
      <c r="O265" s="92"/>
      <c r="P265" s="226">
        <f>O265*H265</f>
        <v>0</v>
      </c>
      <c r="Q265" s="226">
        <v>0</v>
      </c>
      <c r="R265" s="226">
        <f>Q265*H265</f>
        <v>0</v>
      </c>
      <c r="S265" s="226">
        <v>0</v>
      </c>
      <c r="T265" s="227">
        <f>S265*H265</f>
        <v>0</v>
      </c>
      <c r="U265" s="39"/>
      <c r="V265" s="39"/>
      <c r="W265" s="39"/>
      <c r="X265" s="39"/>
      <c r="Y265" s="39"/>
      <c r="Z265" s="39"/>
      <c r="AA265" s="39"/>
      <c r="AB265" s="39"/>
      <c r="AC265" s="39"/>
      <c r="AD265" s="39"/>
      <c r="AE265" s="39"/>
      <c r="AR265" s="228" t="s">
        <v>415</v>
      </c>
      <c r="AT265" s="228" t="s">
        <v>443</v>
      </c>
      <c r="AU265" s="228" t="s">
        <v>86</v>
      </c>
      <c r="AY265" s="18" t="s">
        <v>414</v>
      </c>
      <c r="BE265" s="229">
        <f>IF(N265="základní",J265,0)</f>
        <v>0</v>
      </c>
      <c r="BF265" s="229">
        <f>IF(N265="snížená",J265,0)</f>
        <v>0</v>
      </c>
      <c r="BG265" s="229">
        <f>IF(N265="zákl. přenesená",J265,0)</f>
        <v>0</v>
      </c>
      <c r="BH265" s="229">
        <f>IF(N265="sníž. přenesená",J265,0)</f>
        <v>0</v>
      </c>
      <c r="BI265" s="229">
        <f>IF(N265="nulová",J265,0)</f>
        <v>0</v>
      </c>
      <c r="BJ265" s="18" t="s">
        <v>84</v>
      </c>
      <c r="BK265" s="229">
        <f>ROUND(I265*H265,2)</f>
        <v>0</v>
      </c>
      <c r="BL265" s="18" t="s">
        <v>415</v>
      </c>
      <c r="BM265" s="228" t="s">
        <v>2035</v>
      </c>
    </row>
    <row r="266" s="2" customFormat="1">
      <c r="A266" s="39"/>
      <c r="B266" s="40"/>
      <c r="C266" s="41"/>
      <c r="D266" s="230" t="s">
        <v>417</v>
      </c>
      <c r="E266" s="41"/>
      <c r="F266" s="231" t="s">
        <v>1850</v>
      </c>
      <c r="G266" s="41"/>
      <c r="H266" s="41"/>
      <c r="I266" s="156"/>
      <c r="J266" s="41"/>
      <c r="K266" s="41"/>
      <c r="L266" s="45"/>
      <c r="M266" s="232"/>
      <c r="N266" s="233"/>
      <c r="O266" s="92"/>
      <c r="P266" s="92"/>
      <c r="Q266" s="92"/>
      <c r="R266" s="92"/>
      <c r="S266" s="92"/>
      <c r="T266" s="93"/>
      <c r="U266" s="39"/>
      <c r="V266" s="39"/>
      <c r="W266" s="39"/>
      <c r="X266" s="39"/>
      <c r="Y266" s="39"/>
      <c r="Z266" s="39"/>
      <c r="AA266" s="39"/>
      <c r="AB266" s="39"/>
      <c r="AC266" s="39"/>
      <c r="AD266" s="39"/>
      <c r="AE266" s="39"/>
      <c r="AT266" s="18" t="s">
        <v>417</v>
      </c>
      <c r="AU266" s="18" t="s">
        <v>86</v>
      </c>
    </row>
    <row r="267" s="2" customFormat="1" ht="16.5" customHeight="1">
      <c r="A267" s="39"/>
      <c r="B267" s="40"/>
      <c r="C267" s="234" t="s">
        <v>875</v>
      </c>
      <c r="D267" s="234" t="s">
        <v>443</v>
      </c>
      <c r="E267" s="235" t="s">
        <v>1851</v>
      </c>
      <c r="F267" s="236" t="s">
        <v>1852</v>
      </c>
      <c r="G267" s="237" t="s">
        <v>897</v>
      </c>
      <c r="H267" s="238">
        <v>302.48399999999998</v>
      </c>
      <c r="I267" s="239"/>
      <c r="J267" s="240">
        <f>ROUND(I267*H267,2)</f>
        <v>0</v>
      </c>
      <c r="K267" s="236" t="s">
        <v>720</v>
      </c>
      <c r="L267" s="45"/>
      <c r="M267" s="241" t="s">
        <v>1</v>
      </c>
      <c r="N267" s="242" t="s">
        <v>41</v>
      </c>
      <c r="O267" s="92"/>
      <c r="P267" s="226">
        <f>O267*H267</f>
        <v>0</v>
      </c>
      <c r="Q267" s="226">
        <v>0</v>
      </c>
      <c r="R267" s="226">
        <f>Q267*H267</f>
        <v>0</v>
      </c>
      <c r="S267" s="226">
        <v>0</v>
      </c>
      <c r="T267" s="227">
        <f>S267*H267</f>
        <v>0</v>
      </c>
      <c r="U267" s="39"/>
      <c r="V267" s="39"/>
      <c r="W267" s="39"/>
      <c r="X267" s="39"/>
      <c r="Y267" s="39"/>
      <c r="Z267" s="39"/>
      <c r="AA267" s="39"/>
      <c r="AB267" s="39"/>
      <c r="AC267" s="39"/>
      <c r="AD267" s="39"/>
      <c r="AE267" s="39"/>
      <c r="AR267" s="228" t="s">
        <v>415</v>
      </c>
      <c r="AT267" s="228" t="s">
        <v>443</v>
      </c>
      <c r="AU267" s="228" t="s">
        <v>86</v>
      </c>
      <c r="AY267" s="18" t="s">
        <v>414</v>
      </c>
      <c r="BE267" s="229">
        <f>IF(N267="základní",J267,0)</f>
        <v>0</v>
      </c>
      <c r="BF267" s="229">
        <f>IF(N267="snížená",J267,0)</f>
        <v>0</v>
      </c>
      <c r="BG267" s="229">
        <f>IF(N267="zákl. přenesená",J267,0)</f>
        <v>0</v>
      </c>
      <c r="BH267" s="229">
        <f>IF(N267="sníž. přenesená",J267,0)</f>
        <v>0</v>
      </c>
      <c r="BI267" s="229">
        <f>IF(N267="nulová",J267,0)</f>
        <v>0</v>
      </c>
      <c r="BJ267" s="18" t="s">
        <v>84</v>
      </c>
      <c r="BK267" s="229">
        <f>ROUND(I267*H267,2)</f>
        <v>0</v>
      </c>
      <c r="BL267" s="18" t="s">
        <v>415</v>
      </c>
      <c r="BM267" s="228" t="s">
        <v>2036</v>
      </c>
    </row>
    <row r="268" s="2" customFormat="1">
      <c r="A268" s="39"/>
      <c r="B268" s="40"/>
      <c r="C268" s="41"/>
      <c r="D268" s="230" t="s">
        <v>417</v>
      </c>
      <c r="E268" s="41"/>
      <c r="F268" s="231" t="s">
        <v>1854</v>
      </c>
      <c r="G268" s="41"/>
      <c r="H268" s="41"/>
      <c r="I268" s="156"/>
      <c r="J268" s="41"/>
      <c r="K268" s="41"/>
      <c r="L268" s="45"/>
      <c r="M268" s="232"/>
      <c r="N268" s="233"/>
      <c r="O268" s="92"/>
      <c r="P268" s="92"/>
      <c r="Q268" s="92"/>
      <c r="R268" s="92"/>
      <c r="S268" s="92"/>
      <c r="T268" s="93"/>
      <c r="U268" s="39"/>
      <c r="V268" s="39"/>
      <c r="W268" s="39"/>
      <c r="X268" s="39"/>
      <c r="Y268" s="39"/>
      <c r="Z268" s="39"/>
      <c r="AA268" s="39"/>
      <c r="AB268" s="39"/>
      <c r="AC268" s="39"/>
      <c r="AD268" s="39"/>
      <c r="AE268" s="39"/>
      <c r="AT268" s="18" t="s">
        <v>417</v>
      </c>
      <c r="AU268" s="18" t="s">
        <v>86</v>
      </c>
    </row>
    <row r="269" s="15" customFormat="1">
      <c r="A269" s="15"/>
      <c r="B269" s="299"/>
      <c r="C269" s="300"/>
      <c r="D269" s="230" t="s">
        <v>758</v>
      </c>
      <c r="E269" s="301" t="s">
        <v>1</v>
      </c>
      <c r="F269" s="302" t="s">
        <v>1855</v>
      </c>
      <c r="G269" s="300"/>
      <c r="H269" s="301" t="s">
        <v>1</v>
      </c>
      <c r="I269" s="303"/>
      <c r="J269" s="300"/>
      <c r="K269" s="300"/>
      <c r="L269" s="304"/>
      <c r="M269" s="305"/>
      <c r="N269" s="306"/>
      <c r="O269" s="306"/>
      <c r="P269" s="306"/>
      <c r="Q269" s="306"/>
      <c r="R269" s="306"/>
      <c r="S269" s="306"/>
      <c r="T269" s="307"/>
      <c r="U269" s="15"/>
      <c r="V269" s="15"/>
      <c r="W269" s="15"/>
      <c r="X269" s="15"/>
      <c r="Y269" s="15"/>
      <c r="Z269" s="15"/>
      <c r="AA269" s="15"/>
      <c r="AB269" s="15"/>
      <c r="AC269" s="15"/>
      <c r="AD269" s="15"/>
      <c r="AE269" s="15"/>
      <c r="AT269" s="308" t="s">
        <v>758</v>
      </c>
      <c r="AU269" s="308" t="s">
        <v>86</v>
      </c>
      <c r="AV269" s="15" t="s">
        <v>84</v>
      </c>
      <c r="AW269" s="15" t="s">
        <v>33</v>
      </c>
      <c r="AX269" s="15" t="s">
        <v>76</v>
      </c>
      <c r="AY269" s="308" t="s">
        <v>414</v>
      </c>
    </row>
    <row r="270" s="13" customFormat="1">
      <c r="A270" s="13"/>
      <c r="B270" s="277"/>
      <c r="C270" s="278"/>
      <c r="D270" s="230" t="s">
        <v>758</v>
      </c>
      <c r="E270" s="279" t="s">
        <v>1</v>
      </c>
      <c r="F270" s="280" t="s">
        <v>2037</v>
      </c>
      <c r="G270" s="278"/>
      <c r="H270" s="281">
        <v>302.48399999999998</v>
      </c>
      <c r="I270" s="282"/>
      <c r="J270" s="278"/>
      <c r="K270" s="278"/>
      <c r="L270" s="283"/>
      <c r="M270" s="284"/>
      <c r="N270" s="285"/>
      <c r="O270" s="285"/>
      <c r="P270" s="285"/>
      <c r="Q270" s="285"/>
      <c r="R270" s="285"/>
      <c r="S270" s="285"/>
      <c r="T270" s="286"/>
      <c r="U270" s="13"/>
      <c r="V270" s="13"/>
      <c r="W270" s="13"/>
      <c r="X270" s="13"/>
      <c r="Y270" s="13"/>
      <c r="Z270" s="13"/>
      <c r="AA270" s="13"/>
      <c r="AB270" s="13"/>
      <c r="AC270" s="13"/>
      <c r="AD270" s="13"/>
      <c r="AE270" s="13"/>
      <c r="AT270" s="287" t="s">
        <v>758</v>
      </c>
      <c r="AU270" s="287" t="s">
        <v>86</v>
      </c>
      <c r="AV270" s="13" t="s">
        <v>86</v>
      </c>
      <c r="AW270" s="13" t="s">
        <v>33</v>
      </c>
      <c r="AX270" s="13" t="s">
        <v>84</v>
      </c>
      <c r="AY270" s="287" t="s">
        <v>414</v>
      </c>
    </row>
    <row r="271" s="2" customFormat="1" ht="21.75" customHeight="1">
      <c r="A271" s="39"/>
      <c r="B271" s="40"/>
      <c r="C271" s="234" t="s">
        <v>880</v>
      </c>
      <c r="D271" s="234" t="s">
        <v>443</v>
      </c>
      <c r="E271" s="235" t="s">
        <v>1857</v>
      </c>
      <c r="F271" s="236" t="s">
        <v>1858</v>
      </c>
      <c r="G271" s="237" t="s">
        <v>897</v>
      </c>
      <c r="H271" s="238">
        <v>25.207000000000001</v>
      </c>
      <c r="I271" s="239"/>
      <c r="J271" s="240">
        <f>ROUND(I271*H271,2)</f>
        <v>0</v>
      </c>
      <c r="K271" s="236" t="s">
        <v>720</v>
      </c>
      <c r="L271" s="45"/>
      <c r="M271" s="241" t="s">
        <v>1</v>
      </c>
      <c r="N271" s="242" t="s">
        <v>41</v>
      </c>
      <c r="O271" s="92"/>
      <c r="P271" s="226">
        <f>O271*H271</f>
        <v>0</v>
      </c>
      <c r="Q271" s="226">
        <v>0</v>
      </c>
      <c r="R271" s="226">
        <f>Q271*H271</f>
        <v>0</v>
      </c>
      <c r="S271" s="226">
        <v>0</v>
      </c>
      <c r="T271" s="227">
        <f>S271*H271</f>
        <v>0</v>
      </c>
      <c r="U271" s="39"/>
      <c r="V271" s="39"/>
      <c r="W271" s="39"/>
      <c r="X271" s="39"/>
      <c r="Y271" s="39"/>
      <c r="Z271" s="39"/>
      <c r="AA271" s="39"/>
      <c r="AB271" s="39"/>
      <c r="AC271" s="39"/>
      <c r="AD271" s="39"/>
      <c r="AE271" s="39"/>
      <c r="AR271" s="228" t="s">
        <v>415</v>
      </c>
      <c r="AT271" s="228" t="s">
        <v>443</v>
      </c>
      <c r="AU271" s="228" t="s">
        <v>86</v>
      </c>
      <c r="AY271" s="18" t="s">
        <v>414</v>
      </c>
      <c r="BE271" s="229">
        <f>IF(N271="základní",J271,0)</f>
        <v>0</v>
      </c>
      <c r="BF271" s="229">
        <f>IF(N271="snížená",J271,0)</f>
        <v>0</v>
      </c>
      <c r="BG271" s="229">
        <f>IF(N271="zákl. přenesená",J271,0)</f>
        <v>0</v>
      </c>
      <c r="BH271" s="229">
        <f>IF(N271="sníž. přenesená",J271,0)</f>
        <v>0</v>
      </c>
      <c r="BI271" s="229">
        <f>IF(N271="nulová",J271,0)</f>
        <v>0</v>
      </c>
      <c r="BJ271" s="18" t="s">
        <v>84</v>
      </c>
      <c r="BK271" s="229">
        <f>ROUND(I271*H271,2)</f>
        <v>0</v>
      </c>
      <c r="BL271" s="18" t="s">
        <v>415</v>
      </c>
      <c r="BM271" s="228" t="s">
        <v>2038</v>
      </c>
    </row>
    <row r="272" s="2" customFormat="1">
      <c r="A272" s="39"/>
      <c r="B272" s="40"/>
      <c r="C272" s="41"/>
      <c r="D272" s="230" t="s">
        <v>417</v>
      </c>
      <c r="E272" s="41"/>
      <c r="F272" s="231" t="s">
        <v>1860</v>
      </c>
      <c r="G272" s="41"/>
      <c r="H272" s="41"/>
      <c r="I272" s="156"/>
      <c r="J272" s="41"/>
      <c r="K272" s="41"/>
      <c r="L272" s="45"/>
      <c r="M272" s="232"/>
      <c r="N272" s="233"/>
      <c r="O272" s="92"/>
      <c r="P272" s="92"/>
      <c r="Q272" s="92"/>
      <c r="R272" s="92"/>
      <c r="S272" s="92"/>
      <c r="T272" s="93"/>
      <c r="U272" s="39"/>
      <c r="V272" s="39"/>
      <c r="W272" s="39"/>
      <c r="X272" s="39"/>
      <c r="Y272" s="39"/>
      <c r="Z272" s="39"/>
      <c r="AA272" s="39"/>
      <c r="AB272" s="39"/>
      <c r="AC272" s="39"/>
      <c r="AD272" s="39"/>
      <c r="AE272" s="39"/>
      <c r="AT272" s="18" t="s">
        <v>417</v>
      </c>
      <c r="AU272" s="18" t="s">
        <v>86</v>
      </c>
    </row>
    <row r="273" s="2" customFormat="1" ht="21.75" customHeight="1">
      <c r="A273" s="39"/>
      <c r="B273" s="40"/>
      <c r="C273" s="234" t="s">
        <v>884</v>
      </c>
      <c r="D273" s="234" t="s">
        <v>443</v>
      </c>
      <c r="E273" s="235" t="s">
        <v>1861</v>
      </c>
      <c r="F273" s="236" t="s">
        <v>1862</v>
      </c>
      <c r="G273" s="237" t="s">
        <v>897</v>
      </c>
      <c r="H273" s="238">
        <v>25.207000000000001</v>
      </c>
      <c r="I273" s="239"/>
      <c r="J273" s="240">
        <f>ROUND(I273*H273,2)</f>
        <v>0</v>
      </c>
      <c r="K273" s="236" t="s">
        <v>720</v>
      </c>
      <c r="L273" s="45"/>
      <c r="M273" s="241" t="s">
        <v>1</v>
      </c>
      <c r="N273" s="242" t="s">
        <v>41</v>
      </c>
      <c r="O273" s="92"/>
      <c r="P273" s="226">
        <f>O273*H273</f>
        <v>0</v>
      </c>
      <c r="Q273" s="226">
        <v>0</v>
      </c>
      <c r="R273" s="226">
        <f>Q273*H273</f>
        <v>0</v>
      </c>
      <c r="S273" s="226">
        <v>0</v>
      </c>
      <c r="T273" s="227">
        <f>S273*H273</f>
        <v>0</v>
      </c>
      <c r="U273" s="39"/>
      <c r="V273" s="39"/>
      <c r="W273" s="39"/>
      <c r="X273" s="39"/>
      <c r="Y273" s="39"/>
      <c r="Z273" s="39"/>
      <c r="AA273" s="39"/>
      <c r="AB273" s="39"/>
      <c r="AC273" s="39"/>
      <c r="AD273" s="39"/>
      <c r="AE273" s="39"/>
      <c r="AR273" s="228" t="s">
        <v>415</v>
      </c>
      <c r="AT273" s="228" t="s">
        <v>443</v>
      </c>
      <c r="AU273" s="228" t="s">
        <v>86</v>
      </c>
      <c r="AY273" s="18" t="s">
        <v>414</v>
      </c>
      <c r="BE273" s="229">
        <f>IF(N273="základní",J273,0)</f>
        <v>0</v>
      </c>
      <c r="BF273" s="229">
        <f>IF(N273="snížená",J273,0)</f>
        <v>0</v>
      </c>
      <c r="BG273" s="229">
        <f>IF(N273="zákl. přenesená",J273,0)</f>
        <v>0</v>
      </c>
      <c r="BH273" s="229">
        <f>IF(N273="sníž. přenesená",J273,0)</f>
        <v>0</v>
      </c>
      <c r="BI273" s="229">
        <f>IF(N273="nulová",J273,0)</f>
        <v>0</v>
      </c>
      <c r="BJ273" s="18" t="s">
        <v>84</v>
      </c>
      <c r="BK273" s="229">
        <f>ROUND(I273*H273,2)</f>
        <v>0</v>
      </c>
      <c r="BL273" s="18" t="s">
        <v>415</v>
      </c>
      <c r="BM273" s="228" t="s">
        <v>2039</v>
      </c>
    </row>
    <row r="274" s="2" customFormat="1">
      <c r="A274" s="39"/>
      <c r="B274" s="40"/>
      <c r="C274" s="41"/>
      <c r="D274" s="230" t="s">
        <v>417</v>
      </c>
      <c r="E274" s="41"/>
      <c r="F274" s="231" t="s">
        <v>1864</v>
      </c>
      <c r="G274" s="41"/>
      <c r="H274" s="41"/>
      <c r="I274" s="156"/>
      <c r="J274" s="41"/>
      <c r="K274" s="41"/>
      <c r="L274" s="45"/>
      <c r="M274" s="232"/>
      <c r="N274" s="233"/>
      <c r="O274" s="92"/>
      <c r="P274" s="92"/>
      <c r="Q274" s="92"/>
      <c r="R274" s="92"/>
      <c r="S274" s="92"/>
      <c r="T274" s="93"/>
      <c r="U274" s="39"/>
      <c r="V274" s="39"/>
      <c r="W274" s="39"/>
      <c r="X274" s="39"/>
      <c r="Y274" s="39"/>
      <c r="Z274" s="39"/>
      <c r="AA274" s="39"/>
      <c r="AB274" s="39"/>
      <c r="AC274" s="39"/>
      <c r="AD274" s="39"/>
      <c r="AE274" s="39"/>
      <c r="AT274" s="18" t="s">
        <v>417</v>
      </c>
      <c r="AU274" s="18" t="s">
        <v>86</v>
      </c>
    </row>
    <row r="275" s="15" customFormat="1">
      <c r="A275" s="15"/>
      <c r="B275" s="299"/>
      <c r="C275" s="300"/>
      <c r="D275" s="230" t="s">
        <v>758</v>
      </c>
      <c r="E275" s="301" t="s">
        <v>1</v>
      </c>
      <c r="F275" s="302" t="s">
        <v>2040</v>
      </c>
      <c r="G275" s="300"/>
      <c r="H275" s="301" t="s">
        <v>1</v>
      </c>
      <c r="I275" s="303"/>
      <c r="J275" s="300"/>
      <c r="K275" s="300"/>
      <c r="L275" s="304"/>
      <c r="M275" s="305"/>
      <c r="N275" s="306"/>
      <c r="O275" s="306"/>
      <c r="P275" s="306"/>
      <c r="Q275" s="306"/>
      <c r="R275" s="306"/>
      <c r="S275" s="306"/>
      <c r="T275" s="307"/>
      <c r="U275" s="15"/>
      <c r="V275" s="15"/>
      <c r="W275" s="15"/>
      <c r="X275" s="15"/>
      <c r="Y275" s="15"/>
      <c r="Z275" s="15"/>
      <c r="AA275" s="15"/>
      <c r="AB275" s="15"/>
      <c r="AC275" s="15"/>
      <c r="AD275" s="15"/>
      <c r="AE275" s="15"/>
      <c r="AT275" s="308" t="s">
        <v>758</v>
      </c>
      <c r="AU275" s="308" t="s">
        <v>86</v>
      </c>
      <c r="AV275" s="15" t="s">
        <v>84</v>
      </c>
      <c r="AW275" s="15" t="s">
        <v>33</v>
      </c>
      <c r="AX275" s="15" t="s">
        <v>76</v>
      </c>
      <c r="AY275" s="308" t="s">
        <v>414</v>
      </c>
    </row>
    <row r="276" s="13" customFormat="1">
      <c r="A276" s="13"/>
      <c r="B276" s="277"/>
      <c r="C276" s="278"/>
      <c r="D276" s="230" t="s">
        <v>758</v>
      </c>
      <c r="E276" s="279" t="s">
        <v>1</v>
      </c>
      <c r="F276" s="280" t="s">
        <v>2041</v>
      </c>
      <c r="G276" s="278"/>
      <c r="H276" s="281">
        <v>24.344000000000001</v>
      </c>
      <c r="I276" s="282"/>
      <c r="J276" s="278"/>
      <c r="K276" s="278"/>
      <c r="L276" s="283"/>
      <c r="M276" s="284"/>
      <c r="N276" s="285"/>
      <c r="O276" s="285"/>
      <c r="P276" s="285"/>
      <c r="Q276" s="285"/>
      <c r="R276" s="285"/>
      <c r="S276" s="285"/>
      <c r="T276" s="286"/>
      <c r="U276" s="13"/>
      <c r="V276" s="13"/>
      <c r="W276" s="13"/>
      <c r="X276" s="13"/>
      <c r="Y276" s="13"/>
      <c r="Z276" s="13"/>
      <c r="AA276" s="13"/>
      <c r="AB276" s="13"/>
      <c r="AC276" s="13"/>
      <c r="AD276" s="13"/>
      <c r="AE276" s="13"/>
      <c r="AT276" s="287" t="s">
        <v>758</v>
      </c>
      <c r="AU276" s="287" t="s">
        <v>86</v>
      </c>
      <c r="AV276" s="13" t="s">
        <v>86</v>
      </c>
      <c r="AW276" s="13" t="s">
        <v>33</v>
      </c>
      <c r="AX276" s="13" t="s">
        <v>76</v>
      </c>
      <c r="AY276" s="287" t="s">
        <v>414</v>
      </c>
    </row>
    <row r="277" s="15" customFormat="1">
      <c r="A277" s="15"/>
      <c r="B277" s="299"/>
      <c r="C277" s="300"/>
      <c r="D277" s="230" t="s">
        <v>758</v>
      </c>
      <c r="E277" s="301" t="s">
        <v>1</v>
      </c>
      <c r="F277" s="302" t="s">
        <v>2042</v>
      </c>
      <c r="G277" s="300"/>
      <c r="H277" s="301" t="s">
        <v>1</v>
      </c>
      <c r="I277" s="303"/>
      <c r="J277" s="300"/>
      <c r="K277" s="300"/>
      <c r="L277" s="304"/>
      <c r="M277" s="305"/>
      <c r="N277" s="306"/>
      <c r="O277" s="306"/>
      <c r="P277" s="306"/>
      <c r="Q277" s="306"/>
      <c r="R277" s="306"/>
      <c r="S277" s="306"/>
      <c r="T277" s="307"/>
      <c r="U277" s="15"/>
      <c r="V277" s="15"/>
      <c r="W277" s="15"/>
      <c r="X277" s="15"/>
      <c r="Y277" s="15"/>
      <c r="Z277" s="15"/>
      <c r="AA277" s="15"/>
      <c r="AB277" s="15"/>
      <c r="AC277" s="15"/>
      <c r="AD277" s="15"/>
      <c r="AE277" s="15"/>
      <c r="AT277" s="308" t="s">
        <v>758</v>
      </c>
      <c r="AU277" s="308" t="s">
        <v>86</v>
      </c>
      <c r="AV277" s="15" t="s">
        <v>84</v>
      </c>
      <c r="AW277" s="15" t="s">
        <v>33</v>
      </c>
      <c r="AX277" s="15" t="s">
        <v>76</v>
      </c>
      <c r="AY277" s="308" t="s">
        <v>414</v>
      </c>
    </row>
    <row r="278" s="13" customFormat="1">
      <c r="A278" s="13"/>
      <c r="B278" s="277"/>
      <c r="C278" s="278"/>
      <c r="D278" s="230" t="s">
        <v>758</v>
      </c>
      <c r="E278" s="279" t="s">
        <v>1</v>
      </c>
      <c r="F278" s="280" t="s">
        <v>2043</v>
      </c>
      <c r="G278" s="278"/>
      <c r="H278" s="281">
        <v>0.86299999999999999</v>
      </c>
      <c r="I278" s="282"/>
      <c r="J278" s="278"/>
      <c r="K278" s="278"/>
      <c r="L278" s="283"/>
      <c r="M278" s="284"/>
      <c r="N278" s="285"/>
      <c r="O278" s="285"/>
      <c r="P278" s="285"/>
      <c r="Q278" s="285"/>
      <c r="R278" s="285"/>
      <c r="S278" s="285"/>
      <c r="T278" s="286"/>
      <c r="U278" s="13"/>
      <c r="V278" s="13"/>
      <c r="W278" s="13"/>
      <c r="X278" s="13"/>
      <c r="Y278" s="13"/>
      <c r="Z278" s="13"/>
      <c r="AA278" s="13"/>
      <c r="AB278" s="13"/>
      <c r="AC278" s="13"/>
      <c r="AD278" s="13"/>
      <c r="AE278" s="13"/>
      <c r="AT278" s="287" t="s">
        <v>758</v>
      </c>
      <c r="AU278" s="287" t="s">
        <v>86</v>
      </c>
      <c r="AV278" s="13" t="s">
        <v>86</v>
      </c>
      <c r="AW278" s="13" t="s">
        <v>33</v>
      </c>
      <c r="AX278" s="13" t="s">
        <v>76</v>
      </c>
      <c r="AY278" s="287" t="s">
        <v>414</v>
      </c>
    </row>
    <row r="279" s="14" customFormat="1">
      <c r="A279" s="14"/>
      <c r="B279" s="288"/>
      <c r="C279" s="289"/>
      <c r="D279" s="230" t="s">
        <v>758</v>
      </c>
      <c r="E279" s="290" t="s">
        <v>1</v>
      </c>
      <c r="F279" s="291" t="s">
        <v>760</v>
      </c>
      <c r="G279" s="289"/>
      <c r="H279" s="292">
        <v>25.207000000000001</v>
      </c>
      <c r="I279" s="293"/>
      <c r="J279" s="289"/>
      <c r="K279" s="289"/>
      <c r="L279" s="294"/>
      <c r="M279" s="295"/>
      <c r="N279" s="296"/>
      <c r="O279" s="296"/>
      <c r="P279" s="296"/>
      <c r="Q279" s="296"/>
      <c r="R279" s="296"/>
      <c r="S279" s="296"/>
      <c r="T279" s="297"/>
      <c r="U279" s="14"/>
      <c r="V279" s="14"/>
      <c r="W279" s="14"/>
      <c r="X279" s="14"/>
      <c r="Y279" s="14"/>
      <c r="Z279" s="14"/>
      <c r="AA279" s="14"/>
      <c r="AB279" s="14"/>
      <c r="AC279" s="14"/>
      <c r="AD279" s="14"/>
      <c r="AE279" s="14"/>
      <c r="AT279" s="298" t="s">
        <v>758</v>
      </c>
      <c r="AU279" s="298" t="s">
        <v>86</v>
      </c>
      <c r="AV279" s="14" t="s">
        <v>415</v>
      </c>
      <c r="AW279" s="14" t="s">
        <v>33</v>
      </c>
      <c r="AX279" s="14" t="s">
        <v>84</v>
      </c>
      <c r="AY279" s="298" t="s">
        <v>414</v>
      </c>
    </row>
    <row r="280" s="2" customFormat="1" ht="33" customHeight="1">
      <c r="A280" s="39"/>
      <c r="B280" s="40"/>
      <c r="C280" s="234" t="s">
        <v>888</v>
      </c>
      <c r="D280" s="234" t="s">
        <v>443</v>
      </c>
      <c r="E280" s="235" t="s">
        <v>2044</v>
      </c>
      <c r="F280" s="236" t="s">
        <v>2045</v>
      </c>
      <c r="G280" s="237" t="s">
        <v>897</v>
      </c>
      <c r="H280" s="238">
        <v>0.050000000000000003</v>
      </c>
      <c r="I280" s="239"/>
      <c r="J280" s="240">
        <f>ROUND(I280*H280,2)</f>
        <v>0</v>
      </c>
      <c r="K280" s="236" t="s">
        <v>720</v>
      </c>
      <c r="L280" s="45"/>
      <c r="M280" s="241" t="s">
        <v>1</v>
      </c>
      <c r="N280" s="242" t="s">
        <v>41</v>
      </c>
      <c r="O280" s="92"/>
      <c r="P280" s="226">
        <f>O280*H280</f>
        <v>0</v>
      </c>
      <c r="Q280" s="226">
        <v>0</v>
      </c>
      <c r="R280" s="226">
        <f>Q280*H280</f>
        <v>0</v>
      </c>
      <c r="S280" s="226">
        <v>0</v>
      </c>
      <c r="T280" s="227">
        <f>S280*H280</f>
        <v>0</v>
      </c>
      <c r="U280" s="39"/>
      <c r="V280" s="39"/>
      <c r="W280" s="39"/>
      <c r="X280" s="39"/>
      <c r="Y280" s="39"/>
      <c r="Z280" s="39"/>
      <c r="AA280" s="39"/>
      <c r="AB280" s="39"/>
      <c r="AC280" s="39"/>
      <c r="AD280" s="39"/>
      <c r="AE280" s="39"/>
      <c r="AR280" s="228" t="s">
        <v>415</v>
      </c>
      <c r="AT280" s="228" t="s">
        <v>443</v>
      </c>
      <c r="AU280" s="228" t="s">
        <v>86</v>
      </c>
      <c r="AY280" s="18" t="s">
        <v>414</v>
      </c>
      <c r="BE280" s="229">
        <f>IF(N280="základní",J280,0)</f>
        <v>0</v>
      </c>
      <c r="BF280" s="229">
        <f>IF(N280="snížená",J280,0)</f>
        <v>0</v>
      </c>
      <c r="BG280" s="229">
        <f>IF(N280="zákl. přenesená",J280,0)</f>
        <v>0</v>
      </c>
      <c r="BH280" s="229">
        <f>IF(N280="sníž. přenesená",J280,0)</f>
        <v>0</v>
      </c>
      <c r="BI280" s="229">
        <f>IF(N280="nulová",J280,0)</f>
        <v>0</v>
      </c>
      <c r="BJ280" s="18" t="s">
        <v>84</v>
      </c>
      <c r="BK280" s="229">
        <f>ROUND(I280*H280,2)</f>
        <v>0</v>
      </c>
      <c r="BL280" s="18" t="s">
        <v>415</v>
      </c>
      <c r="BM280" s="228" t="s">
        <v>2046</v>
      </c>
    </row>
    <row r="281" s="2" customFormat="1">
      <c r="A281" s="39"/>
      <c r="B281" s="40"/>
      <c r="C281" s="41"/>
      <c r="D281" s="230" t="s">
        <v>417</v>
      </c>
      <c r="E281" s="41"/>
      <c r="F281" s="231" t="s">
        <v>2047</v>
      </c>
      <c r="G281" s="41"/>
      <c r="H281" s="41"/>
      <c r="I281" s="156"/>
      <c r="J281" s="41"/>
      <c r="K281" s="41"/>
      <c r="L281" s="45"/>
      <c r="M281" s="232"/>
      <c r="N281" s="233"/>
      <c r="O281" s="92"/>
      <c r="P281" s="92"/>
      <c r="Q281" s="92"/>
      <c r="R281" s="92"/>
      <c r="S281" s="92"/>
      <c r="T281" s="93"/>
      <c r="U281" s="39"/>
      <c r="V281" s="39"/>
      <c r="W281" s="39"/>
      <c r="X281" s="39"/>
      <c r="Y281" s="39"/>
      <c r="Z281" s="39"/>
      <c r="AA281" s="39"/>
      <c r="AB281" s="39"/>
      <c r="AC281" s="39"/>
      <c r="AD281" s="39"/>
      <c r="AE281" s="39"/>
      <c r="AT281" s="18" t="s">
        <v>417</v>
      </c>
      <c r="AU281" s="18" t="s">
        <v>86</v>
      </c>
    </row>
    <row r="282" s="15" customFormat="1">
      <c r="A282" s="15"/>
      <c r="B282" s="299"/>
      <c r="C282" s="300"/>
      <c r="D282" s="230" t="s">
        <v>758</v>
      </c>
      <c r="E282" s="301" t="s">
        <v>1</v>
      </c>
      <c r="F282" s="302" t="s">
        <v>2048</v>
      </c>
      <c r="G282" s="300"/>
      <c r="H282" s="301" t="s">
        <v>1</v>
      </c>
      <c r="I282" s="303"/>
      <c r="J282" s="300"/>
      <c r="K282" s="300"/>
      <c r="L282" s="304"/>
      <c r="M282" s="305"/>
      <c r="N282" s="306"/>
      <c r="O282" s="306"/>
      <c r="P282" s="306"/>
      <c r="Q282" s="306"/>
      <c r="R282" s="306"/>
      <c r="S282" s="306"/>
      <c r="T282" s="307"/>
      <c r="U282" s="15"/>
      <c r="V282" s="15"/>
      <c r="W282" s="15"/>
      <c r="X282" s="15"/>
      <c r="Y282" s="15"/>
      <c r="Z282" s="15"/>
      <c r="AA282" s="15"/>
      <c r="AB282" s="15"/>
      <c r="AC282" s="15"/>
      <c r="AD282" s="15"/>
      <c r="AE282" s="15"/>
      <c r="AT282" s="308" t="s">
        <v>758</v>
      </c>
      <c r="AU282" s="308" t="s">
        <v>86</v>
      </c>
      <c r="AV282" s="15" t="s">
        <v>84</v>
      </c>
      <c r="AW282" s="15" t="s">
        <v>33</v>
      </c>
      <c r="AX282" s="15" t="s">
        <v>76</v>
      </c>
      <c r="AY282" s="308" t="s">
        <v>414</v>
      </c>
    </row>
    <row r="283" s="13" customFormat="1">
      <c r="A283" s="13"/>
      <c r="B283" s="277"/>
      <c r="C283" s="278"/>
      <c r="D283" s="230" t="s">
        <v>758</v>
      </c>
      <c r="E283" s="279" t="s">
        <v>1</v>
      </c>
      <c r="F283" s="280" t="s">
        <v>2049</v>
      </c>
      <c r="G283" s="278"/>
      <c r="H283" s="281">
        <v>0.050000000000000003</v>
      </c>
      <c r="I283" s="282"/>
      <c r="J283" s="278"/>
      <c r="K283" s="278"/>
      <c r="L283" s="283"/>
      <c r="M283" s="284"/>
      <c r="N283" s="285"/>
      <c r="O283" s="285"/>
      <c r="P283" s="285"/>
      <c r="Q283" s="285"/>
      <c r="R283" s="285"/>
      <c r="S283" s="285"/>
      <c r="T283" s="286"/>
      <c r="U283" s="13"/>
      <c r="V283" s="13"/>
      <c r="W283" s="13"/>
      <c r="X283" s="13"/>
      <c r="Y283" s="13"/>
      <c r="Z283" s="13"/>
      <c r="AA283" s="13"/>
      <c r="AB283" s="13"/>
      <c r="AC283" s="13"/>
      <c r="AD283" s="13"/>
      <c r="AE283" s="13"/>
      <c r="AT283" s="287" t="s">
        <v>758</v>
      </c>
      <c r="AU283" s="287" t="s">
        <v>86</v>
      </c>
      <c r="AV283" s="13" t="s">
        <v>86</v>
      </c>
      <c r="AW283" s="13" t="s">
        <v>33</v>
      </c>
      <c r="AX283" s="13" t="s">
        <v>76</v>
      </c>
      <c r="AY283" s="287" t="s">
        <v>414</v>
      </c>
    </row>
    <row r="284" s="14" customFormat="1">
      <c r="A284" s="14"/>
      <c r="B284" s="288"/>
      <c r="C284" s="289"/>
      <c r="D284" s="230" t="s">
        <v>758</v>
      </c>
      <c r="E284" s="290" t="s">
        <v>1</v>
      </c>
      <c r="F284" s="291" t="s">
        <v>760</v>
      </c>
      <c r="G284" s="289"/>
      <c r="H284" s="292">
        <v>0.050000000000000003</v>
      </c>
      <c r="I284" s="293"/>
      <c r="J284" s="289"/>
      <c r="K284" s="289"/>
      <c r="L284" s="294"/>
      <c r="M284" s="295"/>
      <c r="N284" s="296"/>
      <c r="O284" s="296"/>
      <c r="P284" s="296"/>
      <c r="Q284" s="296"/>
      <c r="R284" s="296"/>
      <c r="S284" s="296"/>
      <c r="T284" s="297"/>
      <c r="U284" s="14"/>
      <c r="V284" s="14"/>
      <c r="W284" s="14"/>
      <c r="X284" s="14"/>
      <c r="Y284" s="14"/>
      <c r="Z284" s="14"/>
      <c r="AA284" s="14"/>
      <c r="AB284" s="14"/>
      <c r="AC284" s="14"/>
      <c r="AD284" s="14"/>
      <c r="AE284" s="14"/>
      <c r="AT284" s="298" t="s">
        <v>758</v>
      </c>
      <c r="AU284" s="298" t="s">
        <v>86</v>
      </c>
      <c r="AV284" s="14" t="s">
        <v>415</v>
      </c>
      <c r="AW284" s="14" t="s">
        <v>33</v>
      </c>
      <c r="AX284" s="14" t="s">
        <v>84</v>
      </c>
      <c r="AY284" s="298" t="s">
        <v>414</v>
      </c>
    </row>
    <row r="285" s="11" customFormat="1" ht="22.8" customHeight="1">
      <c r="A285" s="11"/>
      <c r="B285" s="254"/>
      <c r="C285" s="255"/>
      <c r="D285" s="256" t="s">
        <v>75</v>
      </c>
      <c r="E285" s="275" t="s">
        <v>912</v>
      </c>
      <c r="F285" s="275" t="s">
        <v>913</v>
      </c>
      <c r="G285" s="255"/>
      <c r="H285" s="255"/>
      <c r="I285" s="258"/>
      <c r="J285" s="276">
        <f>BK285</f>
        <v>0</v>
      </c>
      <c r="K285" s="255"/>
      <c r="L285" s="260"/>
      <c r="M285" s="261"/>
      <c r="N285" s="262"/>
      <c r="O285" s="262"/>
      <c r="P285" s="263">
        <f>SUM(P286:P287)</f>
        <v>0</v>
      </c>
      <c r="Q285" s="262"/>
      <c r="R285" s="263">
        <f>SUM(R286:R287)</f>
        <v>0</v>
      </c>
      <c r="S285" s="262"/>
      <c r="T285" s="264">
        <f>SUM(T286:T287)</f>
        <v>0</v>
      </c>
      <c r="U285" s="11"/>
      <c r="V285" s="11"/>
      <c r="W285" s="11"/>
      <c r="X285" s="11"/>
      <c r="Y285" s="11"/>
      <c r="Z285" s="11"/>
      <c r="AA285" s="11"/>
      <c r="AB285" s="11"/>
      <c r="AC285" s="11"/>
      <c r="AD285" s="11"/>
      <c r="AE285" s="11"/>
      <c r="AR285" s="265" t="s">
        <v>84</v>
      </c>
      <c r="AT285" s="266" t="s">
        <v>75</v>
      </c>
      <c r="AU285" s="266" t="s">
        <v>84</v>
      </c>
      <c r="AY285" s="265" t="s">
        <v>414</v>
      </c>
      <c r="BK285" s="267">
        <f>SUM(BK286:BK287)</f>
        <v>0</v>
      </c>
    </row>
    <row r="286" s="2" customFormat="1" ht="21.75" customHeight="1">
      <c r="A286" s="39"/>
      <c r="B286" s="40"/>
      <c r="C286" s="234" t="s">
        <v>894</v>
      </c>
      <c r="D286" s="234" t="s">
        <v>443</v>
      </c>
      <c r="E286" s="235" t="s">
        <v>1867</v>
      </c>
      <c r="F286" s="236" t="s">
        <v>1868</v>
      </c>
      <c r="G286" s="237" t="s">
        <v>897</v>
      </c>
      <c r="H286" s="238">
        <v>2.2799999999999998</v>
      </c>
      <c r="I286" s="239"/>
      <c r="J286" s="240">
        <f>ROUND(I286*H286,2)</f>
        <v>0</v>
      </c>
      <c r="K286" s="236" t="s">
        <v>720</v>
      </c>
      <c r="L286" s="45"/>
      <c r="M286" s="241" t="s">
        <v>1</v>
      </c>
      <c r="N286" s="242" t="s">
        <v>41</v>
      </c>
      <c r="O286" s="92"/>
      <c r="P286" s="226">
        <f>O286*H286</f>
        <v>0</v>
      </c>
      <c r="Q286" s="226">
        <v>0</v>
      </c>
      <c r="R286" s="226">
        <f>Q286*H286</f>
        <v>0</v>
      </c>
      <c r="S286" s="226">
        <v>0</v>
      </c>
      <c r="T286" s="227">
        <f>S286*H286</f>
        <v>0</v>
      </c>
      <c r="U286" s="39"/>
      <c r="V286" s="39"/>
      <c r="W286" s="39"/>
      <c r="X286" s="39"/>
      <c r="Y286" s="39"/>
      <c r="Z286" s="39"/>
      <c r="AA286" s="39"/>
      <c r="AB286" s="39"/>
      <c r="AC286" s="39"/>
      <c r="AD286" s="39"/>
      <c r="AE286" s="39"/>
      <c r="AR286" s="228" t="s">
        <v>415</v>
      </c>
      <c r="AT286" s="228" t="s">
        <v>443</v>
      </c>
      <c r="AU286" s="228" t="s">
        <v>86</v>
      </c>
      <c r="AY286" s="18" t="s">
        <v>414</v>
      </c>
      <c r="BE286" s="229">
        <f>IF(N286="základní",J286,0)</f>
        <v>0</v>
      </c>
      <c r="BF286" s="229">
        <f>IF(N286="snížená",J286,0)</f>
        <v>0</v>
      </c>
      <c r="BG286" s="229">
        <f>IF(N286="zákl. přenesená",J286,0)</f>
        <v>0</v>
      </c>
      <c r="BH286" s="229">
        <f>IF(N286="sníž. přenesená",J286,0)</f>
        <v>0</v>
      </c>
      <c r="BI286" s="229">
        <f>IF(N286="nulová",J286,0)</f>
        <v>0</v>
      </c>
      <c r="BJ286" s="18" t="s">
        <v>84</v>
      </c>
      <c r="BK286" s="229">
        <f>ROUND(I286*H286,2)</f>
        <v>0</v>
      </c>
      <c r="BL286" s="18" t="s">
        <v>415</v>
      </c>
      <c r="BM286" s="228" t="s">
        <v>2050</v>
      </c>
    </row>
    <row r="287" s="2" customFormat="1">
      <c r="A287" s="39"/>
      <c r="B287" s="40"/>
      <c r="C287" s="41"/>
      <c r="D287" s="230" t="s">
        <v>417</v>
      </c>
      <c r="E287" s="41"/>
      <c r="F287" s="231" t="s">
        <v>1870</v>
      </c>
      <c r="G287" s="41"/>
      <c r="H287" s="41"/>
      <c r="I287" s="156"/>
      <c r="J287" s="41"/>
      <c r="K287" s="41"/>
      <c r="L287" s="45"/>
      <c r="M287" s="232"/>
      <c r="N287" s="233"/>
      <c r="O287" s="92"/>
      <c r="P287" s="92"/>
      <c r="Q287" s="92"/>
      <c r="R287" s="92"/>
      <c r="S287" s="92"/>
      <c r="T287" s="93"/>
      <c r="U287" s="39"/>
      <c r="V287" s="39"/>
      <c r="W287" s="39"/>
      <c r="X287" s="39"/>
      <c r="Y287" s="39"/>
      <c r="Z287" s="39"/>
      <c r="AA287" s="39"/>
      <c r="AB287" s="39"/>
      <c r="AC287" s="39"/>
      <c r="AD287" s="39"/>
      <c r="AE287" s="39"/>
      <c r="AT287" s="18" t="s">
        <v>417</v>
      </c>
      <c r="AU287" s="18" t="s">
        <v>86</v>
      </c>
    </row>
    <row r="288" s="11" customFormat="1" ht="25.92" customHeight="1">
      <c r="A288" s="11"/>
      <c r="B288" s="254"/>
      <c r="C288" s="255"/>
      <c r="D288" s="256" t="s">
        <v>75</v>
      </c>
      <c r="E288" s="257" t="s">
        <v>918</v>
      </c>
      <c r="F288" s="257" t="s">
        <v>919</v>
      </c>
      <c r="G288" s="255"/>
      <c r="H288" s="255"/>
      <c r="I288" s="258"/>
      <c r="J288" s="259">
        <f>BK288</f>
        <v>0</v>
      </c>
      <c r="K288" s="255"/>
      <c r="L288" s="260"/>
      <c r="M288" s="261"/>
      <c r="N288" s="262"/>
      <c r="O288" s="262"/>
      <c r="P288" s="263">
        <f>P289</f>
        <v>0</v>
      </c>
      <c r="Q288" s="262"/>
      <c r="R288" s="263">
        <f>R289</f>
        <v>0.053586540000000002</v>
      </c>
      <c r="S288" s="262"/>
      <c r="T288" s="264">
        <f>T289</f>
        <v>0</v>
      </c>
      <c r="U288" s="11"/>
      <c r="V288" s="11"/>
      <c r="W288" s="11"/>
      <c r="X288" s="11"/>
      <c r="Y288" s="11"/>
      <c r="Z288" s="11"/>
      <c r="AA288" s="11"/>
      <c r="AB288" s="11"/>
      <c r="AC288" s="11"/>
      <c r="AD288" s="11"/>
      <c r="AE288" s="11"/>
      <c r="AR288" s="265" t="s">
        <v>86</v>
      </c>
      <c r="AT288" s="266" t="s">
        <v>75</v>
      </c>
      <c r="AU288" s="266" t="s">
        <v>76</v>
      </c>
      <c r="AY288" s="265" t="s">
        <v>414</v>
      </c>
      <c r="BK288" s="267">
        <f>BK289</f>
        <v>0</v>
      </c>
    </row>
    <row r="289" s="11" customFormat="1" ht="22.8" customHeight="1">
      <c r="A289" s="11"/>
      <c r="B289" s="254"/>
      <c r="C289" s="255"/>
      <c r="D289" s="256" t="s">
        <v>75</v>
      </c>
      <c r="E289" s="275" t="s">
        <v>1049</v>
      </c>
      <c r="F289" s="275" t="s">
        <v>1050</v>
      </c>
      <c r="G289" s="255"/>
      <c r="H289" s="255"/>
      <c r="I289" s="258"/>
      <c r="J289" s="276">
        <f>BK289</f>
        <v>0</v>
      </c>
      <c r="K289" s="255"/>
      <c r="L289" s="260"/>
      <c r="M289" s="261"/>
      <c r="N289" s="262"/>
      <c r="O289" s="262"/>
      <c r="P289" s="263">
        <f>SUM(P290:P303)</f>
        <v>0</v>
      </c>
      <c r="Q289" s="262"/>
      <c r="R289" s="263">
        <f>SUM(R290:R303)</f>
        <v>0.053586540000000002</v>
      </c>
      <c r="S289" s="262"/>
      <c r="T289" s="264">
        <f>SUM(T290:T303)</f>
        <v>0</v>
      </c>
      <c r="U289" s="11"/>
      <c r="V289" s="11"/>
      <c r="W289" s="11"/>
      <c r="X289" s="11"/>
      <c r="Y289" s="11"/>
      <c r="Z289" s="11"/>
      <c r="AA289" s="11"/>
      <c r="AB289" s="11"/>
      <c r="AC289" s="11"/>
      <c r="AD289" s="11"/>
      <c r="AE289" s="11"/>
      <c r="AR289" s="265" t="s">
        <v>86</v>
      </c>
      <c r="AT289" s="266" t="s">
        <v>75</v>
      </c>
      <c r="AU289" s="266" t="s">
        <v>84</v>
      </c>
      <c r="AY289" s="265" t="s">
        <v>414</v>
      </c>
      <c r="BK289" s="267">
        <f>SUM(BK290:BK303)</f>
        <v>0</v>
      </c>
    </row>
    <row r="290" s="2" customFormat="1" ht="21.75" customHeight="1">
      <c r="A290" s="39"/>
      <c r="B290" s="40"/>
      <c r="C290" s="234" t="s">
        <v>899</v>
      </c>
      <c r="D290" s="234" t="s">
        <v>443</v>
      </c>
      <c r="E290" s="235" t="s">
        <v>1871</v>
      </c>
      <c r="F290" s="236" t="s">
        <v>1872</v>
      </c>
      <c r="G290" s="237" t="s">
        <v>632</v>
      </c>
      <c r="H290" s="238">
        <v>255.17400000000001</v>
      </c>
      <c r="I290" s="239"/>
      <c r="J290" s="240">
        <f>ROUND(I290*H290,2)</f>
        <v>0</v>
      </c>
      <c r="K290" s="236" t="s">
        <v>720</v>
      </c>
      <c r="L290" s="45"/>
      <c r="M290" s="241" t="s">
        <v>1</v>
      </c>
      <c r="N290" s="242" t="s">
        <v>41</v>
      </c>
      <c r="O290" s="92"/>
      <c r="P290" s="226">
        <f>O290*H290</f>
        <v>0</v>
      </c>
      <c r="Q290" s="226">
        <v>0.00021000000000000001</v>
      </c>
      <c r="R290" s="226">
        <f>Q290*H290</f>
        <v>0.053586540000000002</v>
      </c>
      <c r="S290" s="226">
        <v>0</v>
      </c>
      <c r="T290" s="227">
        <f>S290*H290</f>
        <v>0</v>
      </c>
      <c r="U290" s="39"/>
      <c r="V290" s="39"/>
      <c r="W290" s="39"/>
      <c r="X290" s="39"/>
      <c r="Y290" s="39"/>
      <c r="Z290" s="39"/>
      <c r="AA290" s="39"/>
      <c r="AB290" s="39"/>
      <c r="AC290" s="39"/>
      <c r="AD290" s="39"/>
      <c r="AE290" s="39"/>
      <c r="AR290" s="228" t="s">
        <v>470</v>
      </c>
      <c r="AT290" s="228" t="s">
        <v>443</v>
      </c>
      <c r="AU290" s="228" t="s">
        <v>86</v>
      </c>
      <c r="AY290" s="18" t="s">
        <v>414</v>
      </c>
      <c r="BE290" s="229">
        <f>IF(N290="základní",J290,0)</f>
        <v>0</v>
      </c>
      <c r="BF290" s="229">
        <f>IF(N290="snížená",J290,0)</f>
        <v>0</v>
      </c>
      <c r="BG290" s="229">
        <f>IF(N290="zákl. přenesená",J290,0)</f>
        <v>0</v>
      </c>
      <c r="BH290" s="229">
        <f>IF(N290="sníž. přenesená",J290,0)</f>
        <v>0</v>
      </c>
      <c r="BI290" s="229">
        <f>IF(N290="nulová",J290,0)</f>
        <v>0</v>
      </c>
      <c r="BJ290" s="18" t="s">
        <v>84</v>
      </c>
      <c r="BK290" s="229">
        <f>ROUND(I290*H290,2)</f>
        <v>0</v>
      </c>
      <c r="BL290" s="18" t="s">
        <v>470</v>
      </c>
      <c r="BM290" s="228" t="s">
        <v>2051</v>
      </c>
    </row>
    <row r="291" s="2" customFormat="1">
      <c r="A291" s="39"/>
      <c r="B291" s="40"/>
      <c r="C291" s="41"/>
      <c r="D291" s="230" t="s">
        <v>417</v>
      </c>
      <c r="E291" s="41"/>
      <c r="F291" s="231" t="s">
        <v>1874</v>
      </c>
      <c r="G291" s="41"/>
      <c r="H291" s="41"/>
      <c r="I291" s="156"/>
      <c r="J291" s="41"/>
      <c r="K291" s="41"/>
      <c r="L291" s="45"/>
      <c r="M291" s="232"/>
      <c r="N291" s="233"/>
      <c r="O291" s="92"/>
      <c r="P291" s="92"/>
      <c r="Q291" s="92"/>
      <c r="R291" s="92"/>
      <c r="S291" s="92"/>
      <c r="T291" s="93"/>
      <c r="U291" s="39"/>
      <c r="V291" s="39"/>
      <c r="W291" s="39"/>
      <c r="X291" s="39"/>
      <c r="Y291" s="39"/>
      <c r="Z291" s="39"/>
      <c r="AA291" s="39"/>
      <c r="AB291" s="39"/>
      <c r="AC291" s="39"/>
      <c r="AD291" s="39"/>
      <c r="AE291" s="39"/>
      <c r="AT291" s="18" t="s">
        <v>417</v>
      </c>
      <c r="AU291" s="18" t="s">
        <v>86</v>
      </c>
    </row>
    <row r="292" s="2" customFormat="1">
      <c r="A292" s="39"/>
      <c r="B292" s="40"/>
      <c r="C292" s="41"/>
      <c r="D292" s="230" t="s">
        <v>722</v>
      </c>
      <c r="E292" s="41"/>
      <c r="F292" s="268" t="s">
        <v>1875</v>
      </c>
      <c r="G292" s="41"/>
      <c r="H292" s="41"/>
      <c r="I292" s="156"/>
      <c r="J292" s="41"/>
      <c r="K292" s="41"/>
      <c r="L292" s="45"/>
      <c r="M292" s="232"/>
      <c r="N292" s="233"/>
      <c r="O292" s="92"/>
      <c r="P292" s="92"/>
      <c r="Q292" s="92"/>
      <c r="R292" s="92"/>
      <c r="S292" s="92"/>
      <c r="T292" s="93"/>
      <c r="U292" s="39"/>
      <c r="V292" s="39"/>
      <c r="W292" s="39"/>
      <c r="X292" s="39"/>
      <c r="Y292" s="39"/>
      <c r="Z292" s="39"/>
      <c r="AA292" s="39"/>
      <c r="AB292" s="39"/>
      <c r="AC292" s="39"/>
      <c r="AD292" s="39"/>
      <c r="AE292" s="39"/>
      <c r="AT292" s="18" t="s">
        <v>722</v>
      </c>
      <c r="AU292" s="18" t="s">
        <v>86</v>
      </c>
    </row>
    <row r="293" s="15" customFormat="1">
      <c r="A293" s="15"/>
      <c r="B293" s="299"/>
      <c r="C293" s="300"/>
      <c r="D293" s="230" t="s">
        <v>758</v>
      </c>
      <c r="E293" s="301" t="s">
        <v>1</v>
      </c>
      <c r="F293" s="302" t="s">
        <v>1813</v>
      </c>
      <c r="G293" s="300"/>
      <c r="H293" s="301" t="s">
        <v>1</v>
      </c>
      <c r="I293" s="303"/>
      <c r="J293" s="300"/>
      <c r="K293" s="300"/>
      <c r="L293" s="304"/>
      <c r="M293" s="305"/>
      <c r="N293" s="306"/>
      <c r="O293" s="306"/>
      <c r="P293" s="306"/>
      <c r="Q293" s="306"/>
      <c r="R293" s="306"/>
      <c r="S293" s="306"/>
      <c r="T293" s="307"/>
      <c r="U293" s="15"/>
      <c r="V293" s="15"/>
      <c r="W293" s="15"/>
      <c r="X293" s="15"/>
      <c r="Y293" s="15"/>
      <c r="Z293" s="15"/>
      <c r="AA293" s="15"/>
      <c r="AB293" s="15"/>
      <c r="AC293" s="15"/>
      <c r="AD293" s="15"/>
      <c r="AE293" s="15"/>
      <c r="AT293" s="308" t="s">
        <v>758</v>
      </c>
      <c r="AU293" s="308" t="s">
        <v>86</v>
      </c>
      <c r="AV293" s="15" t="s">
        <v>84</v>
      </c>
      <c r="AW293" s="15" t="s">
        <v>33</v>
      </c>
      <c r="AX293" s="15" t="s">
        <v>76</v>
      </c>
      <c r="AY293" s="308" t="s">
        <v>414</v>
      </c>
    </row>
    <row r="294" s="15" customFormat="1">
      <c r="A294" s="15"/>
      <c r="B294" s="299"/>
      <c r="C294" s="300"/>
      <c r="D294" s="230" t="s">
        <v>758</v>
      </c>
      <c r="E294" s="301" t="s">
        <v>1</v>
      </c>
      <c r="F294" s="302" t="s">
        <v>1986</v>
      </c>
      <c r="G294" s="300"/>
      <c r="H294" s="301" t="s">
        <v>1</v>
      </c>
      <c r="I294" s="303"/>
      <c r="J294" s="300"/>
      <c r="K294" s="300"/>
      <c r="L294" s="304"/>
      <c r="M294" s="305"/>
      <c r="N294" s="306"/>
      <c r="O294" s="306"/>
      <c r="P294" s="306"/>
      <c r="Q294" s="306"/>
      <c r="R294" s="306"/>
      <c r="S294" s="306"/>
      <c r="T294" s="307"/>
      <c r="U294" s="15"/>
      <c r="V294" s="15"/>
      <c r="W294" s="15"/>
      <c r="X294" s="15"/>
      <c r="Y294" s="15"/>
      <c r="Z294" s="15"/>
      <c r="AA294" s="15"/>
      <c r="AB294" s="15"/>
      <c r="AC294" s="15"/>
      <c r="AD294" s="15"/>
      <c r="AE294" s="15"/>
      <c r="AT294" s="308" t="s">
        <v>758</v>
      </c>
      <c r="AU294" s="308" t="s">
        <v>86</v>
      </c>
      <c r="AV294" s="15" t="s">
        <v>84</v>
      </c>
      <c r="AW294" s="15" t="s">
        <v>33</v>
      </c>
      <c r="AX294" s="15" t="s">
        <v>76</v>
      </c>
      <c r="AY294" s="308" t="s">
        <v>414</v>
      </c>
    </row>
    <row r="295" s="13" customFormat="1">
      <c r="A295" s="13"/>
      <c r="B295" s="277"/>
      <c r="C295" s="278"/>
      <c r="D295" s="230" t="s">
        <v>758</v>
      </c>
      <c r="E295" s="279" t="s">
        <v>1</v>
      </c>
      <c r="F295" s="280" t="s">
        <v>2014</v>
      </c>
      <c r="G295" s="278"/>
      <c r="H295" s="281">
        <v>26</v>
      </c>
      <c r="I295" s="282"/>
      <c r="J295" s="278"/>
      <c r="K295" s="278"/>
      <c r="L295" s="283"/>
      <c r="M295" s="284"/>
      <c r="N295" s="285"/>
      <c r="O295" s="285"/>
      <c r="P295" s="285"/>
      <c r="Q295" s="285"/>
      <c r="R295" s="285"/>
      <c r="S295" s="285"/>
      <c r="T295" s="286"/>
      <c r="U295" s="13"/>
      <c r="V295" s="13"/>
      <c r="W295" s="13"/>
      <c r="X295" s="13"/>
      <c r="Y295" s="13"/>
      <c r="Z295" s="13"/>
      <c r="AA295" s="13"/>
      <c r="AB295" s="13"/>
      <c r="AC295" s="13"/>
      <c r="AD295" s="13"/>
      <c r="AE295" s="13"/>
      <c r="AT295" s="287" t="s">
        <v>758</v>
      </c>
      <c r="AU295" s="287" t="s">
        <v>86</v>
      </c>
      <c r="AV295" s="13" t="s">
        <v>86</v>
      </c>
      <c r="AW295" s="13" t="s">
        <v>33</v>
      </c>
      <c r="AX295" s="13" t="s">
        <v>76</v>
      </c>
      <c r="AY295" s="287" t="s">
        <v>414</v>
      </c>
    </row>
    <row r="296" s="15" customFormat="1">
      <c r="A296" s="15"/>
      <c r="B296" s="299"/>
      <c r="C296" s="300"/>
      <c r="D296" s="230" t="s">
        <v>758</v>
      </c>
      <c r="E296" s="301" t="s">
        <v>1</v>
      </c>
      <c r="F296" s="302" t="s">
        <v>1816</v>
      </c>
      <c r="G296" s="300"/>
      <c r="H296" s="301" t="s">
        <v>1</v>
      </c>
      <c r="I296" s="303"/>
      <c r="J296" s="300"/>
      <c r="K296" s="300"/>
      <c r="L296" s="304"/>
      <c r="M296" s="305"/>
      <c r="N296" s="306"/>
      <c r="O296" s="306"/>
      <c r="P296" s="306"/>
      <c r="Q296" s="306"/>
      <c r="R296" s="306"/>
      <c r="S296" s="306"/>
      <c r="T296" s="307"/>
      <c r="U296" s="15"/>
      <c r="V296" s="15"/>
      <c r="W296" s="15"/>
      <c r="X296" s="15"/>
      <c r="Y296" s="15"/>
      <c r="Z296" s="15"/>
      <c r="AA296" s="15"/>
      <c r="AB296" s="15"/>
      <c r="AC296" s="15"/>
      <c r="AD296" s="15"/>
      <c r="AE296" s="15"/>
      <c r="AT296" s="308" t="s">
        <v>758</v>
      </c>
      <c r="AU296" s="308" t="s">
        <v>86</v>
      </c>
      <c r="AV296" s="15" t="s">
        <v>84</v>
      </c>
      <c r="AW296" s="15" t="s">
        <v>33</v>
      </c>
      <c r="AX296" s="15" t="s">
        <v>76</v>
      </c>
      <c r="AY296" s="308" t="s">
        <v>414</v>
      </c>
    </row>
    <row r="297" s="13" customFormat="1">
      <c r="A297" s="13"/>
      <c r="B297" s="277"/>
      <c r="C297" s="278"/>
      <c r="D297" s="230" t="s">
        <v>758</v>
      </c>
      <c r="E297" s="279" t="s">
        <v>1</v>
      </c>
      <c r="F297" s="280" t="s">
        <v>2015</v>
      </c>
      <c r="G297" s="278"/>
      <c r="H297" s="281">
        <v>43.119999999999997</v>
      </c>
      <c r="I297" s="282"/>
      <c r="J297" s="278"/>
      <c r="K297" s="278"/>
      <c r="L297" s="283"/>
      <c r="M297" s="284"/>
      <c r="N297" s="285"/>
      <c r="O297" s="285"/>
      <c r="P297" s="285"/>
      <c r="Q297" s="285"/>
      <c r="R297" s="285"/>
      <c r="S297" s="285"/>
      <c r="T297" s="286"/>
      <c r="U297" s="13"/>
      <c r="V297" s="13"/>
      <c r="W297" s="13"/>
      <c r="X297" s="13"/>
      <c r="Y297" s="13"/>
      <c r="Z297" s="13"/>
      <c r="AA297" s="13"/>
      <c r="AB297" s="13"/>
      <c r="AC297" s="13"/>
      <c r="AD297" s="13"/>
      <c r="AE297" s="13"/>
      <c r="AT297" s="287" t="s">
        <v>758</v>
      </c>
      <c r="AU297" s="287" t="s">
        <v>86</v>
      </c>
      <c r="AV297" s="13" t="s">
        <v>86</v>
      </c>
      <c r="AW297" s="13" t="s">
        <v>33</v>
      </c>
      <c r="AX297" s="13" t="s">
        <v>76</v>
      </c>
      <c r="AY297" s="287" t="s">
        <v>414</v>
      </c>
    </row>
    <row r="298" s="15" customFormat="1">
      <c r="A298" s="15"/>
      <c r="B298" s="299"/>
      <c r="C298" s="300"/>
      <c r="D298" s="230" t="s">
        <v>758</v>
      </c>
      <c r="E298" s="301" t="s">
        <v>1</v>
      </c>
      <c r="F298" s="302" t="s">
        <v>1818</v>
      </c>
      <c r="G298" s="300"/>
      <c r="H298" s="301" t="s">
        <v>1</v>
      </c>
      <c r="I298" s="303"/>
      <c r="J298" s="300"/>
      <c r="K298" s="300"/>
      <c r="L298" s="304"/>
      <c r="M298" s="305"/>
      <c r="N298" s="306"/>
      <c r="O298" s="306"/>
      <c r="P298" s="306"/>
      <c r="Q298" s="306"/>
      <c r="R298" s="306"/>
      <c r="S298" s="306"/>
      <c r="T298" s="307"/>
      <c r="U298" s="15"/>
      <c r="V298" s="15"/>
      <c r="W298" s="15"/>
      <c r="X298" s="15"/>
      <c r="Y298" s="15"/>
      <c r="Z298" s="15"/>
      <c r="AA298" s="15"/>
      <c r="AB298" s="15"/>
      <c r="AC298" s="15"/>
      <c r="AD298" s="15"/>
      <c r="AE298" s="15"/>
      <c r="AT298" s="308" t="s">
        <v>758</v>
      </c>
      <c r="AU298" s="308" t="s">
        <v>86</v>
      </c>
      <c r="AV298" s="15" t="s">
        <v>84</v>
      </c>
      <c r="AW298" s="15" t="s">
        <v>33</v>
      </c>
      <c r="AX298" s="15" t="s">
        <v>76</v>
      </c>
      <c r="AY298" s="308" t="s">
        <v>414</v>
      </c>
    </row>
    <row r="299" s="13" customFormat="1">
      <c r="A299" s="13"/>
      <c r="B299" s="277"/>
      <c r="C299" s="278"/>
      <c r="D299" s="230" t="s">
        <v>758</v>
      </c>
      <c r="E299" s="279" t="s">
        <v>1</v>
      </c>
      <c r="F299" s="280" t="s">
        <v>2016</v>
      </c>
      <c r="G299" s="278"/>
      <c r="H299" s="281">
        <v>58.466999999999999</v>
      </c>
      <c r="I299" s="282"/>
      <c r="J299" s="278"/>
      <c r="K299" s="278"/>
      <c r="L299" s="283"/>
      <c r="M299" s="284"/>
      <c r="N299" s="285"/>
      <c r="O299" s="285"/>
      <c r="P299" s="285"/>
      <c r="Q299" s="285"/>
      <c r="R299" s="285"/>
      <c r="S299" s="285"/>
      <c r="T299" s="286"/>
      <c r="U299" s="13"/>
      <c r="V299" s="13"/>
      <c r="W299" s="13"/>
      <c r="X299" s="13"/>
      <c r="Y299" s="13"/>
      <c r="Z299" s="13"/>
      <c r="AA299" s="13"/>
      <c r="AB299" s="13"/>
      <c r="AC299" s="13"/>
      <c r="AD299" s="13"/>
      <c r="AE299" s="13"/>
      <c r="AT299" s="287" t="s">
        <v>758</v>
      </c>
      <c r="AU299" s="287" t="s">
        <v>86</v>
      </c>
      <c r="AV299" s="13" t="s">
        <v>86</v>
      </c>
      <c r="AW299" s="13" t="s">
        <v>33</v>
      </c>
      <c r="AX299" s="13" t="s">
        <v>76</v>
      </c>
      <c r="AY299" s="287" t="s">
        <v>414</v>
      </c>
    </row>
    <row r="300" s="16" customFormat="1">
      <c r="A300" s="16"/>
      <c r="B300" s="317"/>
      <c r="C300" s="318"/>
      <c r="D300" s="230" t="s">
        <v>758</v>
      </c>
      <c r="E300" s="319" t="s">
        <v>1</v>
      </c>
      <c r="F300" s="320" t="s">
        <v>1745</v>
      </c>
      <c r="G300" s="318"/>
      <c r="H300" s="321">
        <v>127.587</v>
      </c>
      <c r="I300" s="322"/>
      <c r="J300" s="318"/>
      <c r="K300" s="318"/>
      <c r="L300" s="323"/>
      <c r="M300" s="324"/>
      <c r="N300" s="325"/>
      <c r="O300" s="325"/>
      <c r="P300" s="325"/>
      <c r="Q300" s="325"/>
      <c r="R300" s="325"/>
      <c r="S300" s="325"/>
      <c r="T300" s="326"/>
      <c r="U300" s="16"/>
      <c r="V300" s="16"/>
      <c r="W300" s="16"/>
      <c r="X300" s="16"/>
      <c r="Y300" s="16"/>
      <c r="Z300" s="16"/>
      <c r="AA300" s="16"/>
      <c r="AB300" s="16"/>
      <c r="AC300" s="16"/>
      <c r="AD300" s="16"/>
      <c r="AE300" s="16"/>
      <c r="AT300" s="327" t="s">
        <v>758</v>
      </c>
      <c r="AU300" s="327" t="s">
        <v>86</v>
      </c>
      <c r="AV300" s="16" t="s">
        <v>114</v>
      </c>
      <c r="AW300" s="16" t="s">
        <v>33</v>
      </c>
      <c r="AX300" s="16" t="s">
        <v>76</v>
      </c>
      <c r="AY300" s="327" t="s">
        <v>414</v>
      </c>
    </row>
    <row r="301" s="15" customFormat="1">
      <c r="A301" s="15"/>
      <c r="B301" s="299"/>
      <c r="C301" s="300"/>
      <c r="D301" s="230" t="s">
        <v>758</v>
      </c>
      <c r="E301" s="301" t="s">
        <v>1</v>
      </c>
      <c r="F301" s="302" t="s">
        <v>1876</v>
      </c>
      <c r="G301" s="300"/>
      <c r="H301" s="301" t="s">
        <v>1</v>
      </c>
      <c r="I301" s="303"/>
      <c r="J301" s="300"/>
      <c r="K301" s="300"/>
      <c r="L301" s="304"/>
      <c r="M301" s="305"/>
      <c r="N301" s="306"/>
      <c r="O301" s="306"/>
      <c r="P301" s="306"/>
      <c r="Q301" s="306"/>
      <c r="R301" s="306"/>
      <c r="S301" s="306"/>
      <c r="T301" s="307"/>
      <c r="U301" s="15"/>
      <c r="V301" s="15"/>
      <c r="W301" s="15"/>
      <c r="X301" s="15"/>
      <c r="Y301" s="15"/>
      <c r="Z301" s="15"/>
      <c r="AA301" s="15"/>
      <c r="AB301" s="15"/>
      <c r="AC301" s="15"/>
      <c r="AD301" s="15"/>
      <c r="AE301" s="15"/>
      <c r="AT301" s="308" t="s">
        <v>758</v>
      </c>
      <c r="AU301" s="308" t="s">
        <v>86</v>
      </c>
      <c r="AV301" s="15" t="s">
        <v>84</v>
      </c>
      <c r="AW301" s="15" t="s">
        <v>33</v>
      </c>
      <c r="AX301" s="15" t="s">
        <v>76</v>
      </c>
      <c r="AY301" s="308" t="s">
        <v>414</v>
      </c>
    </row>
    <row r="302" s="13" customFormat="1">
      <c r="A302" s="13"/>
      <c r="B302" s="277"/>
      <c r="C302" s="278"/>
      <c r="D302" s="230" t="s">
        <v>758</v>
      </c>
      <c r="E302" s="279" t="s">
        <v>1</v>
      </c>
      <c r="F302" s="280" t="s">
        <v>2052</v>
      </c>
      <c r="G302" s="278"/>
      <c r="H302" s="281">
        <v>127.587</v>
      </c>
      <c r="I302" s="282"/>
      <c r="J302" s="278"/>
      <c r="K302" s="278"/>
      <c r="L302" s="283"/>
      <c r="M302" s="284"/>
      <c r="N302" s="285"/>
      <c r="O302" s="285"/>
      <c r="P302" s="285"/>
      <c r="Q302" s="285"/>
      <c r="R302" s="285"/>
      <c r="S302" s="285"/>
      <c r="T302" s="286"/>
      <c r="U302" s="13"/>
      <c r="V302" s="13"/>
      <c r="W302" s="13"/>
      <c r="X302" s="13"/>
      <c r="Y302" s="13"/>
      <c r="Z302" s="13"/>
      <c r="AA302" s="13"/>
      <c r="AB302" s="13"/>
      <c r="AC302" s="13"/>
      <c r="AD302" s="13"/>
      <c r="AE302" s="13"/>
      <c r="AT302" s="287" t="s">
        <v>758</v>
      </c>
      <c r="AU302" s="287" t="s">
        <v>86</v>
      </c>
      <c r="AV302" s="13" t="s">
        <v>86</v>
      </c>
      <c r="AW302" s="13" t="s">
        <v>33</v>
      </c>
      <c r="AX302" s="13" t="s">
        <v>76</v>
      </c>
      <c r="AY302" s="287" t="s">
        <v>414</v>
      </c>
    </row>
    <row r="303" s="14" customFormat="1">
      <c r="A303" s="14"/>
      <c r="B303" s="288"/>
      <c r="C303" s="289"/>
      <c r="D303" s="230" t="s">
        <v>758</v>
      </c>
      <c r="E303" s="290" t="s">
        <v>1</v>
      </c>
      <c r="F303" s="291" t="s">
        <v>760</v>
      </c>
      <c r="G303" s="289"/>
      <c r="H303" s="292">
        <v>255.17400000000001</v>
      </c>
      <c r="I303" s="293"/>
      <c r="J303" s="289"/>
      <c r="K303" s="289"/>
      <c r="L303" s="294"/>
      <c r="M303" s="314"/>
      <c r="N303" s="315"/>
      <c r="O303" s="315"/>
      <c r="P303" s="315"/>
      <c r="Q303" s="315"/>
      <c r="R303" s="315"/>
      <c r="S303" s="315"/>
      <c r="T303" s="316"/>
      <c r="U303" s="14"/>
      <c r="V303" s="14"/>
      <c r="W303" s="14"/>
      <c r="X303" s="14"/>
      <c r="Y303" s="14"/>
      <c r="Z303" s="14"/>
      <c r="AA303" s="14"/>
      <c r="AB303" s="14"/>
      <c r="AC303" s="14"/>
      <c r="AD303" s="14"/>
      <c r="AE303" s="14"/>
      <c r="AT303" s="298" t="s">
        <v>758</v>
      </c>
      <c r="AU303" s="298" t="s">
        <v>86</v>
      </c>
      <c r="AV303" s="14" t="s">
        <v>415</v>
      </c>
      <c r="AW303" s="14" t="s">
        <v>33</v>
      </c>
      <c r="AX303" s="14" t="s">
        <v>84</v>
      </c>
      <c r="AY303" s="298" t="s">
        <v>414</v>
      </c>
    </row>
    <row r="304" s="2" customFormat="1" ht="6.96" customHeight="1">
      <c r="A304" s="39"/>
      <c r="B304" s="67"/>
      <c r="C304" s="68"/>
      <c r="D304" s="68"/>
      <c r="E304" s="68"/>
      <c r="F304" s="68"/>
      <c r="G304" s="68"/>
      <c r="H304" s="68"/>
      <c r="I304" s="194"/>
      <c r="J304" s="68"/>
      <c r="K304" s="68"/>
      <c r="L304" s="45"/>
      <c r="M304" s="39"/>
      <c r="O304" s="39"/>
      <c r="P304" s="39"/>
      <c r="Q304" s="39"/>
      <c r="R304" s="39"/>
      <c r="S304" s="39"/>
      <c r="T304" s="39"/>
      <c r="U304" s="39"/>
      <c r="V304" s="39"/>
      <c r="W304" s="39"/>
      <c r="X304" s="39"/>
      <c r="Y304" s="39"/>
      <c r="Z304" s="39"/>
      <c r="AA304" s="39"/>
      <c r="AB304" s="39"/>
      <c r="AC304" s="39"/>
      <c r="AD304" s="39"/>
      <c r="AE304" s="39"/>
    </row>
  </sheetData>
  <sheetProtection sheet="1" autoFilter="0" formatColumns="0" formatRows="0" objects="1" scenarios="1" spinCount="100000" saltValue="1RWhvhTVaS0nGQXeGB1wII21DLZ0sfnBxuuOkkJ9XabTBTc9a+ITDTr6+FRGAnU97myCILeng3YnsHcvZknBxg==" hashValue="G9/14EwQuXT0oZV8VwNlOafGnU69FAoMjBE1TxspRnKSDPglgSJlviTLxSYUVfnmPKfvpG1Xi1zThAM7oU4/bw==" algorithmName="SHA-512" password="CC35"/>
  <autoFilter ref="C128:K303"/>
  <mergeCells count="12">
    <mergeCell ref="E7:H7"/>
    <mergeCell ref="E9:H9"/>
    <mergeCell ref="E11:H11"/>
    <mergeCell ref="E20:H20"/>
    <mergeCell ref="E29:H29"/>
    <mergeCell ref="E85:H85"/>
    <mergeCell ref="E87:H87"/>
    <mergeCell ref="E89:H89"/>
    <mergeCell ref="E117:H117"/>
    <mergeCell ref="E119:H119"/>
    <mergeCell ref="E121:H121"/>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20.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151</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1970</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2053</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ROUND(J123,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ROUND((SUM(BE123:BE132)),  2)</f>
        <v>0</v>
      </c>
      <c r="G35" s="39"/>
      <c r="H35" s="39"/>
      <c r="I35" s="173">
        <v>0.20999999999999999</v>
      </c>
      <c r="J35" s="172">
        <f>ROUND(((SUM(BE123:BE132))*I35),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ROUND((SUM(BF123:BF132)),  2)</f>
        <v>0</v>
      </c>
      <c r="G36" s="39"/>
      <c r="H36" s="39"/>
      <c r="I36" s="173">
        <v>0.14999999999999999</v>
      </c>
      <c r="J36" s="172">
        <f>ROUND(((SUM(BF123:BF132))*I36),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ROUND((SUM(BG123:BG132)),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ROUND((SUM(BH123:BH132)),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ROUND((SUM(BI123:BI132)),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1970</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002 - VRN - most v km 6,240</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J123</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746</v>
      </c>
      <c r="E99" s="250"/>
      <c r="F99" s="250"/>
      <c r="G99" s="250"/>
      <c r="H99" s="250"/>
      <c r="I99" s="251"/>
      <c r="J99" s="252">
        <f>J124</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747</v>
      </c>
      <c r="E100" s="271"/>
      <c r="F100" s="271"/>
      <c r="G100" s="271"/>
      <c r="H100" s="271"/>
      <c r="I100" s="272"/>
      <c r="J100" s="273">
        <f>J125</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748</v>
      </c>
      <c r="E101" s="271"/>
      <c r="F101" s="271"/>
      <c r="G101" s="271"/>
      <c r="H101" s="271"/>
      <c r="I101" s="272"/>
      <c r="J101" s="273">
        <f>J129</f>
        <v>0</v>
      </c>
      <c r="K101" s="134"/>
      <c r="L101" s="274"/>
      <c r="S101" s="12"/>
      <c r="T101" s="12"/>
      <c r="U101" s="12"/>
      <c r="V101" s="12"/>
      <c r="W101" s="12"/>
      <c r="X101" s="12"/>
      <c r="Y101" s="12"/>
      <c r="Z101" s="12"/>
      <c r="AA101" s="12"/>
      <c r="AB101" s="12"/>
      <c r="AC101" s="12"/>
      <c r="AD101" s="12"/>
      <c r="AE101" s="12"/>
    </row>
    <row r="102" hidden="1" s="2" customFormat="1" ht="21.84" customHeight="1">
      <c r="A102" s="39"/>
      <c r="B102" s="40"/>
      <c r="C102" s="41"/>
      <c r="D102" s="41"/>
      <c r="E102" s="41"/>
      <c r="F102" s="41"/>
      <c r="G102" s="41"/>
      <c r="H102" s="41"/>
      <c r="I102" s="156"/>
      <c r="J102" s="41"/>
      <c r="K102" s="41"/>
      <c r="L102" s="64"/>
      <c r="S102" s="39"/>
      <c r="T102" s="39"/>
      <c r="U102" s="39"/>
      <c r="V102" s="39"/>
      <c r="W102" s="39"/>
      <c r="X102" s="39"/>
      <c r="Y102" s="39"/>
      <c r="Z102" s="39"/>
      <c r="AA102" s="39"/>
      <c r="AB102" s="39"/>
      <c r="AC102" s="39"/>
      <c r="AD102" s="39"/>
      <c r="AE102" s="39"/>
    </row>
    <row r="103" hidden="1" s="2" customFormat="1" ht="6.96" customHeight="1">
      <c r="A103" s="39"/>
      <c r="B103" s="67"/>
      <c r="C103" s="68"/>
      <c r="D103" s="68"/>
      <c r="E103" s="68"/>
      <c r="F103" s="68"/>
      <c r="G103" s="68"/>
      <c r="H103" s="68"/>
      <c r="I103" s="194"/>
      <c r="J103" s="68"/>
      <c r="K103" s="68"/>
      <c r="L103" s="64"/>
      <c r="S103" s="39"/>
      <c r="T103" s="39"/>
      <c r="U103" s="39"/>
      <c r="V103" s="39"/>
      <c r="W103" s="39"/>
      <c r="X103" s="39"/>
      <c r="Y103" s="39"/>
      <c r="Z103" s="39"/>
      <c r="AA103" s="39"/>
      <c r="AB103" s="39"/>
      <c r="AC103" s="39"/>
      <c r="AD103" s="39"/>
      <c r="AE103" s="39"/>
    </row>
    <row r="104" hidden="1"/>
    <row r="105" hidden="1"/>
    <row r="106" hidden="1"/>
    <row r="107" s="2" customFormat="1" ht="6.96" customHeight="1">
      <c r="A107" s="39"/>
      <c r="B107" s="69"/>
      <c r="C107" s="70"/>
      <c r="D107" s="70"/>
      <c r="E107" s="70"/>
      <c r="F107" s="70"/>
      <c r="G107" s="70"/>
      <c r="H107" s="70"/>
      <c r="I107" s="197"/>
      <c r="J107" s="70"/>
      <c r="K107" s="70"/>
      <c r="L107" s="64"/>
      <c r="S107" s="39"/>
      <c r="T107" s="39"/>
      <c r="U107" s="39"/>
      <c r="V107" s="39"/>
      <c r="W107" s="39"/>
      <c r="X107" s="39"/>
      <c r="Y107" s="39"/>
      <c r="Z107" s="39"/>
      <c r="AA107" s="39"/>
      <c r="AB107" s="39"/>
      <c r="AC107" s="39"/>
      <c r="AD107" s="39"/>
      <c r="AE107" s="39"/>
    </row>
    <row r="108" s="2" customFormat="1" ht="24.96" customHeight="1">
      <c r="A108" s="39"/>
      <c r="B108" s="40"/>
      <c r="C108" s="24" t="s">
        <v>396</v>
      </c>
      <c r="D108" s="41"/>
      <c r="E108" s="41"/>
      <c r="F108" s="41"/>
      <c r="G108" s="41"/>
      <c r="H108" s="41"/>
      <c r="I108" s="156"/>
      <c r="J108" s="41"/>
      <c r="K108" s="41"/>
      <c r="L108" s="64"/>
      <c r="S108" s="39"/>
      <c r="T108" s="39"/>
      <c r="U108" s="39"/>
      <c r="V108" s="39"/>
      <c r="W108" s="39"/>
      <c r="X108" s="39"/>
      <c r="Y108" s="39"/>
      <c r="Z108" s="39"/>
      <c r="AA108" s="39"/>
      <c r="AB108" s="39"/>
      <c r="AC108" s="39"/>
      <c r="AD108" s="39"/>
      <c r="AE108" s="39"/>
    </row>
    <row r="109" s="2" customFormat="1" ht="6.96" customHeight="1">
      <c r="A109" s="39"/>
      <c r="B109" s="40"/>
      <c r="C109" s="41"/>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s="2" customFormat="1" ht="12" customHeight="1">
      <c r="A110" s="39"/>
      <c r="B110" s="40"/>
      <c r="C110" s="33" t="s">
        <v>16</v>
      </c>
      <c r="D110" s="41"/>
      <c r="E110" s="41"/>
      <c r="F110" s="41"/>
      <c r="G110" s="41"/>
      <c r="H110" s="41"/>
      <c r="I110" s="156"/>
      <c r="J110" s="41"/>
      <c r="K110" s="41"/>
      <c r="L110" s="64"/>
      <c r="S110" s="39"/>
      <c r="T110" s="39"/>
      <c r="U110" s="39"/>
      <c r="V110" s="39"/>
      <c r="W110" s="39"/>
      <c r="X110" s="39"/>
      <c r="Y110" s="39"/>
      <c r="Z110" s="39"/>
      <c r="AA110" s="39"/>
      <c r="AB110" s="39"/>
      <c r="AC110" s="39"/>
      <c r="AD110" s="39"/>
      <c r="AE110" s="39"/>
    </row>
    <row r="111" s="2" customFormat="1" ht="23.25" customHeight="1">
      <c r="A111" s="39"/>
      <c r="B111" s="40"/>
      <c r="C111" s="41"/>
      <c r="D111" s="41"/>
      <c r="E111" s="198" t="str">
        <f>E7</f>
        <v>Oprava trati v úseku 1.TK a 2.TK Děčín Prostřední Žleb - Dolní Žleb_OPRAVA č. 2</v>
      </c>
      <c r="F111" s="33"/>
      <c r="G111" s="33"/>
      <c r="H111" s="33"/>
      <c r="I111" s="156"/>
      <c r="J111" s="41"/>
      <c r="K111" s="41"/>
      <c r="L111" s="64"/>
      <c r="S111" s="39"/>
      <c r="T111" s="39"/>
      <c r="U111" s="39"/>
      <c r="V111" s="39"/>
      <c r="W111" s="39"/>
      <c r="X111" s="39"/>
      <c r="Y111" s="39"/>
      <c r="Z111" s="39"/>
      <c r="AA111" s="39"/>
      <c r="AB111" s="39"/>
      <c r="AC111" s="39"/>
      <c r="AD111" s="39"/>
      <c r="AE111" s="39"/>
    </row>
    <row r="112" s="1" customFormat="1" ht="12" customHeight="1">
      <c r="B112" s="22"/>
      <c r="C112" s="33" t="s">
        <v>389</v>
      </c>
      <c r="D112" s="23"/>
      <c r="E112" s="23"/>
      <c r="F112" s="23"/>
      <c r="G112" s="23"/>
      <c r="H112" s="23"/>
      <c r="I112" s="148"/>
      <c r="J112" s="23"/>
      <c r="K112" s="23"/>
      <c r="L112" s="21"/>
    </row>
    <row r="113" s="2" customFormat="1" ht="16.5" customHeight="1">
      <c r="A113" s="39"/>
      <c r="B113" s="40"/>
      <c r="C113" s="41"/>
      <c r="D113" s="41"/>
      <c r="E113" s="198" t="s">
        <v>1970</v>
      </c>
      <c r="F113" s="41"/>
      <c r="G113" s="41"/>
      <c r="H113" s="41"/>
      <c r="I113" s="156"/>
      <c r="J113" s="41"/>
      <c r="K113" s="41"/>
      <c r="L113" s="64"/>
      <c r="S113" s="39"/>
      <c r="T113" s="39"/>
      <c r="U113" s="39"/>
      <c r="V113" s="39"/>
      <c r="W113" s="39"/>
      <c r="X113" s="39"/>
      <c r="Y113" s="39"/>
      <c r="Z113" s="39"/>
      <c r="AA113" s="39"/>
      <c r="AB113" s="39"/>
      <c r="AC113" s="39"/>
      <c r="AD113" s="39"/>
      <c r="AE113" s="39"/>
    </row>
    <row r="114" s="2" customFormat="1" ht="12" customHeight="1">
      <c r="A114" s="39"/>
      <c r="B114" s="40"/>
      <c r="C114" s="33" t="s">
        <v>715</v>
      </c>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2" customFormat="1" ht="16.5" customHeight="1">
      <c r="A115" s="39"/>
      <c r="B115" s="40"/>
      <c r="C115" s="41"/>
      <c r="D115" s="41"/>
      <c r="E115" s="77" t="str">
        <f>E11</f>
        <v>002 - VRN - most v km 6,240</v>
      </c>
      <c r="F115" s="41"/>
      <c r="G115" s="41"/>
      <c r="H115" s="41"/>
      <c r="I115" s="156"/>
      <c r="J115" s="41"/>
      <c r="K115" s="41"/>
      <c r="L115" s="64"/>
      <c r="S115" s="39"/>
      <c r="T115" s="39"/>
      <c r="U115" s="39"/>
      <c r="V115" s="39"/>
      <c r="W115" s="39"/>
      <c r="X115" s="39"/>
      <c r="Y115" s="39"/>
      <c r="Z115" s="39"/>
      <c r="AA115" s="39"/>
      <c r="AB115" s="39"/>
      <c r="AC115" s="39"/>
      <c r="AD115" s="39"/>
      <c r="AE115" s="39"/>
    </row>
    <row r="116" s="2" customFormat="1" ht="6.96" customHeight="1">
      <c r="A116" s="39"/>
      <c r="B116" s="40"/>
      <c r="C116" s="41"/>
      <c r="D116" s="41"/>
      <c r="E116" s="41"/>
      <c r="F116" s="41"/>
      <c r="G116" s="41"/>
      <c r="H116" s="41"/>
      <c r="I116" s="156"/>
      <c r="J116" s="41"/>
      <c r="K116" s="41"/>
      <c r="L116" s="64"/>
      <c r="S116" s="39"/>
      <c r="T116" s="39"/>
      <c r="U116" s="39"/>
      <c r="V116" s="39"/>
      <c r="W116" s="39"/>
      <c r="X116" s="39"/>
      <c r="Y116" s="39"/>
      <c r="Z116" s="39"/>
      <c r="AA116" s="39"/>
      <c r="AB116" s="39"/>
      <c r="AC116" s="39"/>
      <c r="AD116" s="39"/>
      <c r="AE116" s="39"/>
    </row>
    <row r="117" s="2" customFormat="1" ht="12" customHeight="1">
      <c r="A117" s="39"/>
      <c r="B117" s="40"/>
      <c r="C117" s="33" t="s">
        <v>20</v>
      </c>
      <c r="D117" s="41"/>
      <c r="E117" s="41"/>
      <c r="F117" s="28" t="str">
        <f>F14</f>
        <v xml:space="preserve"> </v>
      </c>
      <c r="G117" s="41"/>
      <c r="H117" s="41"/>
      <c r="I117" s="158" t="s">
        <v>22</v>
      </c>
      <c r="J117" s="80" t="str">
        <f>IF(J14="","",J14)</f>
        <v>21. 11. 2019</v>
      </c>
      <c r="K117" s="41"/>
      <c r="L117" s="64"/>
      <c r="S117" s="39"/>
      <c r="T117" s="39"/>
      <c r="U117" s="39"/>
      <c r="V117" s="39"/>
      <c r="W117" s="39"/>
      <c r="X117" s="39"/>
      <c r="Y117" s="39"/>
      <c r="Z117" s="39"/>
      <c r="AA117" s="39"/>
      <c r="AB117" s="39"/>
      <c r="AC117" s="39"/>
      <c r="AD117" s="39"/>
      <c r="AE117" s="39"/>
    </row>
    <row r="118" s="2" customFormat="1" ht="6.96" customHeight="1">
      <c r="A118" s="39"/>
      <c r="B118" s="40"/>
      <c r="C118" s="41"/>
      <c r="D118" s="41"/>
      <c r="E118" s="41"/>
      <c r="F118" s="41"/>
      <c r="G118" s="41"/>
      <c r="H118" s="41"/>
      <c r="I118" s="156"/>
      <c r="J118" s="41"/>
      <c r="K118" s="41"/>
      <c r="L118" s="64"/>
      <c r="S118" s="39"/>
      <c r="T118" s="39"/>
      <c r="U118" s="39"/>
      <c r="V118" s="39"/>
      <c r="W118" s="39"/>
      <c r="X118" s="39"/>
      <c r="Y118" s="39"/>
      <c r="Z118" s="39"/>
      <c r="AA118" s="39"/>
      <c r="AB118" s="39"/>
      <c r="AC118" s="39"/>
      <c r="AD118" s="39"/>
      <c r="AE118" s="39"/>
    </row>
    <row r="119" s="2" customFormat="1" ht="15.15" customHeight="1">
      <c r="A119" s="39"/>
      <c r="B119" s="40"/>
      <c r="C119" s="33" t="s">
        <v>24</v>
      </c>
      <c r="D119" s="41"/>
      <c r="E119" s="41"/>
      <c r="F119" s="28" t="str">
        <f>E17</f>
        <v/>
      </c>
      <c r="G119" s="41"/>
      <c r="H119" s="41"/>
      <c r="I119" s="158" t="s">
        <v>32</v>
      </c>
      <c r="J119" s="37" t="str">
        <f>E23</f>
        <v xml:space="preserve"> </v>
      </c>
      <c r="K119" s="41"/>
      <c r="L119" s="64"/>
      <c r="S119" s="39"/>
      <c r="T119" s="39"/>
      <c r="U119" s="39"/>
      <c r="V119" s="39"/>
      <c r="W119" s="39"/>
      <c r="X119" s="39"/>
      <c r="Y119" s="39"/>
      <c r="Z119" s="39"/>
      <c r="AA119" s="39"/>
      <c r="AB119" s="39"/>
      <c r="AC119" s="39"/>
      <c r="AD119" s="39"/>
      <c r="AE119" s="39"/>
    </row>
    <row r="120" s="2" customFormat="1" ht="15.15" customHeight="1">
      <c r="A120" s="39"/>
      <c r="B120" s="40"/>
      <c r="C120" s="33" t="s">
        <v>30</v>
      </c>
      <c r="D120" s="41"/>
      <c r="E120" s="41"/>
      <c r="F120" s="28" t="str">
        <f>IF(E20="","",E20)</f>
        <v>Vyplň údaj</v>
      </c>
      <c r="G120" s="41"/>
      <c r="H120" s="41"/>
      <c r="I120" s="158" t="s">
        <v>34</v>
      </c>
      <c r="J120" s="37" t="str">
        <f>E26</f>
        <v xml:space="preserve"> </v>
      </c>
      <c r="K120" s="41"/>
      <c r="L120" s="64"/>
      <c r="S120" s="39"/>
      <c r="T120" s="39"/>
      <c r="U120" s="39"/>
      <c r="V120" s="39"/>
      <c r="W120" s="39"/>
      <c r="X120" s="39"/>
      <c r="Y120" s="39"/>
      <c r="Z120" s="39"/>
      <c r="AA120" s="39"/>
      <c r="AB120" s="39"/>
      <c r="AC120" s="39"/>
      <c r="AD120" s="39"/>
      <c r="AE120" s="39"/>
    </row>
    <row r="121" s="2" customFormat="1" ht="10.32" customHeight="1">
      <c r="A121" s="39"/>
      <c r="B121" s="40"/>
      <c r="C121" s="41"/>
      <c r="D121" s="41"/>
      <c r="E121" s="41"/>
      <c r="F121" s="41"/>
      <c r="G121" s="41"/>
      <c r="H121" s="41"/>
      <c r="I121" s="156"/>
      <c r="J121" s="41"/>
      <c r="K121" s="41"/>
      <c r="L121" s="64"/>
      <c r="S121" s="39"/>
      <c r="T121" s="39"/>
      <c r="U121" s="39"/>
      <c r="V121" s="39"/>
      <c r="W121" s="39"/>
      <c r="X121" s="39"/>
      <c r="Y121" s="39"/>
      <c r="Z121" s="39"/>
      <c r="AA121" s="39"/>
      <c r="AB121" s="39"/>
      <c r="AC121" s="39"/>
      <c r="AD121" s="39"/>
      <c r="AE121" s="39"/>
    </row>
    <row r="122" s="9" customFormat="1" ht="29.28" customHeight="1">
      <c r="A122" s="204"/>
      <c r="B122" s="205"/>
      <c r="C122" s="206" t="s">
        <v>397</v>
      </c>
      <c r="D122" s="207" t="s">
        <v>61</v>
      </c>
      <c r="E122" s="207" t="s">
        <v>57</v>
      </c>
      <c r="F122" s="207" t="s">
        <v>58</v>
      </c>
      <c r="G122" s="207" t="s">
        <v>398</v>
      </c>
      <c r="H122" s="207" t="s">
        <v>399</v>
      </c>
      <c r="I122" s="208" t="s">
        <v>400</v>
      </c>
      <c r="J122" s="207" t="s">
        <v>393</v>
      </c>
      <c r="K122" s="209" t="s">
        <v>401</v>
      </c>
      <c r="L122" s="210"/>
      <c r="M122" s="101" t="s">
        <v>1</v>
      </c>
      <c r="N122" s="102" t="s">
        <v>40</v>
      </c>
      <c r="O122" s="102" t="s">
        <v>402</v>
      </c>
      <c r="P122" s="102" t="s">
        <v>403</v>
      </c>
      <c r="Q122" s="102" t="s">
        <v>404</v>
      </c>
      <c r="R122" s="102" t="s">
        <v>405</v>
      </c>
      <c r="S122" s="102" t="s">
        <v>406</v>
      </c>
      <c r="T122" s="103" t="s">
        <v>407</v>
      </c>
      <c r="U122" s="204"/>
      <c r="V122" s="204"/>
      <c r="W122" s="204"/>
      <c r="X122" s="204"/>
      <c r="Y122" s="204"/>
      <c r="Z122" s="204"/>
      <c r="AA122" s="204"/>
      <c r="AB122" s="204"/>
      <c r="AC122" s="204"/>
      <c r="AD122" s="204"/>
      <c r="AE122" s="204"/>
    </row>
    <row r="123" s="2" customFormat="1" ht="22.8" customHeight="1">
      <c r="A123" s="39"/>
      <c r="B123" s="40"/>
      <c r="C123" s="108" t="s">
        <v>408</v>
      </c>
      <c r="D123" s="41"/>
      <c r="E123" s="41"/>
      <c r="F123" s="41"/>
      <c r="G123" s="41"/>
      <c r="H123" s="41"/>
      <c r="I123" s="156"/>
      <c r="J123" s="211">
        <f>BK123</f>
        <v>0</v>
      </c>
      <c r="K123" s="41"/>
      <c r="L123" s="45"/>
      <c r="M123" s="104"/>
      <c r="N123" s="212"/>
      <c r="O123" s="105"/>
      <c r="P123" s="213">
        <f>P124</f>
        <v>0</v>
      </c>
      <c r="Q123" s="105"/>
      <c r="R123" s="213">
        <f>R124</f>
        <v>0</v>
      </c>
      <c r="S123" s="105"/>
      <c r="T123" s="214">
        <f>T124</f>
        <v>0</v>
      </c>
      <c r="U123" s="39"/>
      <c r="V123" s="39"/>
      <c r="W123" s="39"/>
      <c r="X123" s="39"/>
      <c r="Y123" s="39"/>
      <c r="Z123" s="39"/>
      <c r="AA123" s="39"/>
      <c r="AB123" s="39"/>
      <c r="AC123" s="39"/>
      <c r="AD123" s="39"/>
      <c r="AE123" s="39"/>
      <c r="AT123" s="18" t="s">
        <v>75</v>
      </c>
      <c r="AU123" s="18" t="s">
        <v>395</v>
      </c>
      <c r="BK123" s="215">
        <f>BK124</f>
        <v>0</v>
      </c>
    </row>
    <row r="124" s="11" customFormat="1" ht="25.92" customHeight="1">
      <c r="A124" s="11"/>
      <c r="B124" s="254"/>
      <c r="C124" s="255"/>
      <c r="D124" s="256" t="s">
        <v>75</v>
      </c>
      <c r="E124" s="257" t="s">
        <v>128</v>
      </c>
      <c r="F124" s="257" t="s">
        <v>1096</v>
      </c>
      <c r="G124" s="255"/>
      <c r="H124" s="255"/>
      <c r="I124" s="258"/>
      <c r="J124" s="259">
        <f>BK124</f>
        <v>0</v>
      </c>
      <c r="K124" s="255"/>
      <c r="L124" s="260"/>
      <c r="M124" s="261"/>
      <c r="N124" s="262"/>
      <c r="O124" s="262"/>
      <c r="P124" s="263">
        <f>P125+P129</f>
        <v>0</v>
      </c>
      <c r="Q124" s="262"/>
      <c r="R124" s="263">
        <f>R125+R129</f>
        <v>0</v>
      </c>
      <c r="S124" s="262"/>
      <c r="T124" s="264">
        <f>T125+T129</f>
        <v>0</v>
      </c>
      <c r="U124" s="11"/>
      <c r="V124" s="11"/>
      <c r="W124" s="11"/>
      <c r="X124" s="11"/>
      <c r="Y124" s="11"/>
      <c r="Z124" s="11"/>
      <c r="AA124" s="11"/>
      <c r="AB124" s="11"/>
      <c r="AC124" s="11"/>
      <c r="AD124" s="11"/>
      <c r="AE124" s="11"/>
      <c r="AR124" s="265" t="s">
        <v>427</v>
      </c>
      <c r="AT124" s="266" t="s">
        <v>75</v>
      </c>
      <c r="AU124" s="266" t="s">
        <v>76</v>
      </c>
      <c r="AY124" s="265" t="s">
        <v>414</v>
      </c>
      <c r="BK124" s="267">
        <f>BK125+BK129</f>
        <v>0</v>
      </c>
    </row>
    <row r="125" s="11" customFormat="1" ht="22.8" customHeight="1">
      <c r="A125" s="11"/>
      <c r="B125" s="254"/>
      <c r="C125" s="255"/>
      <c r="D125" s="256" t="s">
        <v>75</v>
      </c>
      <c r="E125" s="275" t="s">
        <v>1097</v>
      </c>
      <c r="F125" s="275" t="s">
        <v>1098</v>
      </c>
      <c r="G125" s="255"/>
      <c r="H125" s="255"/>
      <c r="I125" s="258"/>
      <c r="J125" s="276">
        <f>BK125</f>
        <v>0</v>
      </c>
      <c r="K125" s="255"/>
      <c r="L125" s="260"/>
      <c r="M125" s="261"/>
      <c r="N125" s="262"/>
      <c r="O125" s="262"/>
      <c r="P125" s="263">
        <f>SUM(P126:P128)</f>
        <v>0</v>
      </c>
      <c r="Q125" s="262"/>
      <c r="R125" s="263">
        <f>SUM(R126:R128)</f>
        <v>0</v>
      </c>
      <c r="S125" s="262"/>
      <c r="T125" s="264">
        <f>SUM(T126:T128)</f>
        <v>0</v>
      </c>
      <c r="U125" s="11"/>
      <c r="V125" s="11"/>
      <c r="W125" s="11"/>
      <c r="X125" s="11"/>
      <c r="Y125" s="11"/>
      <c r="Z125" s="11"/>
      <c r="AA125" s="11"/>
      <c r="AB125" s="11"/>
      <c r="AC125" s="11"/>
      <c r="AD125" s="11"/>
      <c r="AE125" s="11"/>
      <c r="AR125" s="265" t="s">
        <v>427</v>
      </c>
      <c r="AT125" s="266" t="s">
        <v>75</v>
      </c>
      <c r="AU125" s="266" t="s">
        <v>84</v>
      </c>
      <c r="AY125" s="265" t="s">
        <v>414</v>
      </c>
      <c r="BK125" s="267">
        <f>SUM(BK126:BK128)</f>
        <v>0</v>
      </c>
    </row>
    <row r="126" s="2" customFormat="1" ht="16.5" customHeight="1">
      <c r="A126" s="39"/>
      <c r="B126" s="40"/>
      <c r="C126" s="234" t="s">
        <v>84</v>
      </c>
      <c r="D126" s="234" t="s">
        <v>443</v>
      </c>
      <c r="E126" s="235" t="s">
        <v>1100</v>
      </c>
      <c r="F126" s="236" t="s">
        <v>1098</v>
      </c>
      <c r="G126" s="237" t="s">
        <v>1686</v>
      </c>
      <c r="H126" s="238">
        <v>3326.0999999999999</v>
      </c>
      <c r="I126" s="239"/>
      <c r="J126" s="240">
        <f>ROUND(I126*H126,2)</f>
        <v>0</v>
      </c>
      <c r="K126" s="236" t="s">
        <v>720</v>
      </c>
      <c r="L126" s="45"/>
      <c r="M126" s="241" t="s">
        <v>1</v>
      </c>
      <c r="N126" s="242" t="s">
        <v>41</v>
      </c>
      <c r="O126" s="92"/>
      <c r="P126" s="226">
        <f>O126*H126</f>
        <v>0</v>
      </c>
      <c r="Q126" s="226">
        <v>0</v>
      </c>
      <c r="R126" s="226">
        <f>Q126*H126</f>
        <v>0</v>
      </c>
      <c r="S126" s="226">
        <v>0</v>
      </c>
      <c r="T126" s="227">
        <f>S126*H126</f>
        <v>0</v>
      </c>
      <c r="U126" s="39"/>
      <c r="V126" s="39"/>
      <c r="W126" s="39"/>
      <c r="X126" s="39"/>
      <c r="Y126" s="39"/>
      <c r="Z126" s="39"/>
      <c r="AA126" s="39"/>
      <c r="AB126" s="39"/>
      <c r="AC126" s="39"/>
      <c r="AD126" s="39"/>
      <c r="AE126" s="39"/>
      <c r="AR126" s="228" t="s">
        <v>1102</v>
      </c>
      <c r="AT126" s="228" t="s">
        <v>443</v>
      </c>
      <c r="AU126" s="228" t="s">
        <v>86</v>
      </c>
      <c r="AY126" s="18" t="s">
        <v>414</v>
      </c>
      <c r="BE126" s="229">
        <f>IF(N126="základní",J126,0)</f>
        <v>0</v>
      </c>
      <c r="BF126" s="229">
        <f>IF(N126="snížená",J126,0)</f>
        <v>0</v>
      </c>
      <c r="BG126" s="229">
        <f>IF(N126="zákl. přenesená",J126,0)</f>
        <v>0</v>
      </c>
      <c r="BH126" s="229">
        <f>IF(N126="sníž. přenesená",J126,0)</f>
        <v>0</v>
      </c>
      <c r="BI126" s="229">
        <f>IF(N126="nulová",J126,0)</f>
        <v>0</v>
      </c>
      <c r="BJ126" s="18" t="s">
        <v>84</v>
      </c>
      <c r="BK126" s="229">
        <f>ROUND(I126*H126,2)</f>
        <v>0</v>
      </c>
      <c r="BL126" s="18" t="s">
        <v>1102</v>
      </c>
      <c r="BM126" s="228" t="s">
        <v>2054</v>
      </c>
    </row>
    <row r="127" s="2" customFormat="1">
      <c r="A127" s="39"/>
      <c r="B127" s="40"/>
      <c r="C127" s="41"/>
      <c r="D127" s="230" t="s">
        <v>417</v>
      </c>
      <c r="E127" s="41"/>
      <c r="F127" s="231" t="s">
        <v>1098</v>
      </c>
      <c r="G127" s="41"/>
      <c r="H127" s="41"/>
      <c r="I127" s="156"/>
      <c r="J127" s="41"/>
      <c r="K127" s="41"/>
      <c r="L127" s="45"/>
      <c r="M127" s="232"/>
      <c r="N127" s="233"/>
      <c r="O127" s="92"/>
      <c r="P127" s="92"/>
      <c r="Q127" s="92"/>
      <c r="R127" s="92"/>
      <c r="S127" s="92"/>
      <c r="T127" s="93"/>
      <c r="U127" s="39"/>
      <c r="V127" s="39"/>
      <c r="W127" s="39"/>
      <c r="X127" s="39"/>
      <c r="Y127" s="39"/>
      <c r="Z127" s="39"/>
      <c r="AA127" s="39"/>
      <c r="AB127" s="39"/>
      <c r="AC127" s="39"/>
      <c r="AD127" s="39"/>
      <c r="AE127" s="39"/>
      <c r="AT127" s="18" t="s">
        <v>417</v>
      </c>
      <c r="AU127" s="18" t="s">
        <v>86</v>
      </c>
    </row>
    <row r="128" s="2" customFormat="1">
      <c r="A128" s="39"/>
      <c r="B128" s="40"/>
      <c r="C128" s="41"/>
      <c r="D128" s="230" t="s">
        <v>722</v>
      </c>
      <c r="E128" s="41"/>
      <c r="F128" s="268" t="s">
        <v>1897</v>
      </c>
      <c r="G128" s="41"/>
      <c r="H128" s="41"/>
      <c r="I128" s="156"/>
      <c r="J128" s="41"/>
      <c r="K128" s="41"/>
      <c r="L128" s="45"/>
      <c r="M128" s="232"/>
      <c r="N128" s="233"/>
      <c r="O128" s="92"/>
      <c r="P128" s="92"/>
      <c r="Q128" s="92"/>
      <c r="R128" s="92"/>
      <c r="S128" s="92"/>
      <c r="T128" s="93"/>
      <c r="U128" s="39"/>
      <c r="V128" s="39"/>
      <c r="W128" s="39"/>
      <c r="X128" s="39"/>
      <c r="Y128" s="39"/>
      <c r="Z128" s="39"/>
      <c r="AA128" s="39"/>
      <c r="AB128" s="39"/>
      <c r="AC128" s="39"/>
      <c r="AD128" s="39"/>
      <c r="AE128" s="39"/>
      <c r="AT128" s="18" t="s">
        <v>722</v>
      </c>
      <c r="AU128" s="18" t="s">
        <v>86</v>
      </c>
    </row>
    <row r="129" s="11" customFormat="1" ht="22.8" customHeight="1">
      <c r="A129" s="11"/>
      <c r="B129" s="254"/>
      <c r="C129" s="255"/>
      <c r="D129" s="256" t="s">
        <v>75</v>
      </c>
      <c r="E129" s="275" t="s">
        <v>1108</v>
      </c>
      <c r="F129" s="275" t="s">
        <v>1109</v>
      </c>
      <c r="G129" s="255"/>
      <c r="H129" s="255"/>
      <c r="I129" s="258"/>
      <c r="J129" s="276">
        <f>BK129</f>
        <v>0</v>
      </c>
      <c r="K129" s="255"/>
      <c r="L129" s="260"/>
      <c r="M129" s="261"/>
      <c r="N129" s="262"/>
      <c r="O129" s="262"/>
      <c r="P129" s="263">
        <f>SUM(P130:P132)</f>
        <v>0</v>
      </c>
      <c r="Q129" s="262"/>
      <c r="R129" s="263">
        <f>SUM(R130:R132)</f>
        <v>0</v>
      </c>
      <c r="S129" s="262"/>
      <c r="T129" s="264">
        <f>SUM(T130:T132)</f>
        <v>0</v>
      </c>
      <c r="U129" s="11"/>
      <c r="V129" s="11"/>
      <c r="W129" s="11"/>
      <c r="X129" s="11"/>
      <c r="Y129" s="11"/>
      <c r="Z129" s="11"/>
      <c r="AA129" s="11"/>
      <c r="AB129" s="11"/>
      <c r="AC129" s="11"/>
      <c r="AD129" s="11"/>
      <c r="AE129" s="11"/>
      <c r="AR129" s="265" t="s">
        <v>427</v>
      </c>
      <c r="AT129" s="266" t="s">
        <v>75</v>
      </c>
      <c r="AU129" s="266" t="s">
        <v>84</v>
      </c>
      <c r="AY129" s="265" t="s">
        <v>414</v>
      </c>
      <c r="BK129" s="267">
        <f>SUM(BK130:BK132)</f>
        <v>0</v>
      </c>
    </row>
    <row r="130" s="2" customFormat="1" ht="16.5" customHeight="1">
      <c r="A130" s="39"/>
      <c r="B130" s="40"/>
      <c r="C130" s="234" t="s">
        <v>86</v>
      </c>
      <c r="D130" s="234" t="s">
        <v>443</v>
      </c>
      <c r="E130" s="235" t="s">
        <v>1898</v>
      </c>
      <c r="F130" s="236" t="s">
        <v>1109</v>
      </c>
      <c r="G130" s="237" t="s">
        <v>1686</v>
      </c>
      <c r="H130" s="238">
        <v>3326.0999999999999</v>
      </c>
      <c r="I130" s="239"/>
      <c r="J130" s="240">
        <f>ROUND(I130*H130,2)</f>
        <v>0</v>
      </c>
      <c r="K130" s="236" t="s">
        <v>720</v>
      </c>
      <c r="L130" s="45"/>
      <c r="M130" s="241" t="s">
        <v>1</v>
      </c>
      <c r="N130" s="242" t="s">
        <v>41</v>
      </c>
      <c r="O130" s="92"/>
      <c r="P130" s="226">
        <f>O130*H130</f>
        <v>0</v>
      </c>
      <c r="Q130" s="226">
        <v>0</v>
      </c>
      <c r="R130" s="226">
        <f>Q130*H130</f>
        <v>0</v>
      </c>
      <c r="S130" s="226">
        <v>0</v>
      </c>
      <c r="T130" s="227">
        <f>S130*H130</f>
        <v>0</v>
      </c>
      <c r="U130" s="39"/>
      <c r="V130" s="39"/>
      <c r="W130" s="39"/>
      <c r="X130" s="39"/>
      <c r="Y130" s="39"/>
      <c r="Z130" s="39"/>
      <c r="AA130" s="39"/>
      <c r="AB130" s="39"/>
      <c r="AC130" s="39"/>
      <c r="AD130" s="39"/>
      <c r="AE130" s="39"/>
      <c r="AR130" s="228" t="s">
        <v>1102</v>
      </c>
      <c r="AT130" s="228" t="s">
        <v>443</v>
      </c>
      <c r="AU130" s="228" t="s">
        <v>86</v>
      </c>
      <c r="AY130" s="18" t="s">
        <v>414</v>
      </c>
      <c r="BE130" s="229">
        <f>IF(N130="základní",J130,0)</f>
        <v>0</v>
      </c>
      <c r="BF130" s="229">
        <f>IF(N130="snížená",J130,0)</f>
        <v>0</v>
      </c>
      <c r="BG130" s="229">
        <f>IF(N130="zákl. přenesená",J130,0)</f>
        <v>0</v>
      </c>
      <c r="BH130" s="229">
        <f>IF(N130="sníž. přenesená",J130,0)</f>
        <v>0</v>
      </c>
      <c r="BI130" s="229">
        <f>IF(N130="nulová",J130,0)</f>
        <v>0</v>
      </c>
      <c r="BJ130" s="18" t="s">
        <v>84</v>
      </c>
      <c r="BK130" s="229">
        <f>ROUND(I130*H130,2)</f>
        <v>0</v>
      </c>
      <c r="BL130" s="18" t="s">
        <v>1102</v>
      </c>
      <c r="BM130" s="228" t="s">
        <v>2055</v>
      </c>
    </row>
    <row r="131" s="2" customFormat="1">
      <c r="A131" s="39"/>
      <c r="B131" s="40"/>
      <c r="C131" s="41"/>
      <c r="D131" s="230" t="s">
        <v>417</v>
      </c>
      <c r="E131" s="41"/>
      <c r="F131" s="231" t="s">
        <v>1109</v>
      </c>
      <c r="G131" s="41"/>
      <c r="H131" s="41"/>
      <c r="I131" s="156"/>
      <c r="J131" s="41"/>
      <c r="K131" s="41"/>
      <c r="L131" s="45"/>
      <c r="M131" s="232"/>
      <c r="N131" s="233"/>
      <c r="O131" s="92"/>
      <c r="P131" s="92"/>
      <c r="Q131" s="92"/>
      <c r="R131" s="92"/>
      <c r="S131" s="92"/>
      <c r="T131" s="93"/>
      <c r="U131" s="39"/>
      <c r="V131" s="39"/>
      <c r="W131" s="39"/>
      <c r="X131" s="39"/>
      <c r="Y131" s="39"/>
      <c r="Z131" s="39"/>
      <c r="AA131" s="39"/>
      <c r="AB131" s="39"/>
      <c r="AC131" s="39"/>
      <c r="AD131" s="39"/>
      <c r="AE131" s="39"/>
      <c r="AT131" s="18" t="s">
        <v>417</v>
      </c>
      <c r="AU131" s="18" t="s">
        <v>86</v>
      </c>
    </row>
    <row r="132" s="2" customFormat="1">
      <c r="A132" s="39"/>
      <c r="B132" s="40"/>
      <c r="C132" s="41"/>
      <c r="D132" s="230" t="s">
        <v>722</v>
      </c>
      <c r="E132" s="41"/>
      <c r="F132" s="268" t="s">
        <v>2056</v>
      </c>
      <c r="G132" s="41"/>
      <c r="H132" s="41"/>
      <c r="I132" s="156"/>
      <c r="J132" s="41"/>
      <c r="K132" s="41"/>
      <c r="L132" s="45"/>
      <c r="M132" s="243"/>
      <c r="N132" s="244"/>
      <c r="O132" s="245"/>
      <c r="P132" s="245"/>
      <c r="Q132" s="245"/>
      <c r="R132" s="245"/>
      <c r="S132" s="245"/>
      <c r="T132" s="246"/>
      <c r="U132" s="39"/>
      <c r="V132" s="39"/>
      <c r="W132" s="39"/>
      <c r="X132" s="39"/>
      <c r="Y132" s="39"/>
      <c r="Z132" s="39"/>
      <c r="AA132" s="39"/>
      <c r="AB132" s="39"/>
      <c r="AC132" s="39"/>
      <c r="AD132" s="39"/>
      <c r="AE132" s="39"/>
      <c r="AT132" s="18" t="s">
        <v>722</v>
      </c>
      <c r="AU132" s="18" t="s">
        <v>86</v>
      </c>
    </row>
    <row r="133" s="2" customFormat="1" ht="6.96" customHeight="1">
      <c r="A133" s="39"/>
      <c r="B133" s="67"/>
      <c r="C133" s="68"/>
      <c r="D133" s="68"/>
      <c r="E133" s="68"/>
      <c r="F133" s="68"/>
      <c r="G133" s="68"/>
      <c r="H133" s="68"/>
      <c r="I133" s="194"/>
      <c r="J133" s="68"/>
      <c r="K133" s="68"/>
      <c r="L133" s="45"/>
      <c r="M133" s="39"/>
      <c r="O133" s="39"/>
      <c r="P133" s="39"/>
      <c r="Q133" s="39"/>
      <c r="R133" s="39"/>
      <c r="S133" s="39"/>
      <c r="T133" s="39"/>
      <c r="U133" s="39"/>
      <c r="V133" s="39"/>
      <c r="W133" s="39"/>
      <c r="X133" s="39"/>
      <c r="Y133" s="39"/>
      <c r="Z133" s="39"/>
      <c r="AA133" s="39"/>
      <c r="AB133" s="39"/>
      <c r="AC133" s="39"/>
      <c r="AD133" s="39"/>
      <c r="AE133" s="39"/>
    </row>
  </sheetData>
  <sheetProtection sheet="1" autoFilter="0" formatColumns="0" formatRows="0" objects="1" scenarios="1" spinCount="100000" saltValue="MGPz5qC+WiYNPXssTT+BuMuTNW02D5qPI4pmV4++mjfrq0uSWk46qZLA597joJ+B1sFjdhNLUi7d+jHumxJRKQ==" hashValue="tbZ/kYh5QLiGHXPSkH9IZqt+lWUIH43I4hK83vC+2Qf4Bw6rL+xygQlbzznVgQyvBTKC2ebyAEx9CaH2DU8kRQ==" algorithmName="SHA-512" password="CC35"/>
  <autoFilter ref="C122:K132"/>
  <mergeCells count="12">
    <mergeCell ref="E7:H7"/>
    <mergeCell ref="E9:H9"/>
    <mergeCell ref="E11:H11"/>
    <mergeCell ref="E20:H20"/>
    <mergeCell ref="E29:H29"/>
    <mergeCell ref="E85:H85"/>
    <mergeCell ref="E87:H87"/>
    <mergeCell ref="E89:H89"/>
    <mergeCell ref="E111:H111"/>
    <mergeCell ref="E113:H113"/>
    <mergeCell ref="E115:H115"/>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21.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156</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2057</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2058</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ROUND(J129,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ROUND((SUM(BE129:BE293)),  2)</f>
        <v>0</v>
      </c>
      <c r="G35" s="39"/>
      <c r="H35" s="39"/>
      <c r="I35" s="173">
        <v>0.20999999999999999</v>
      </c>
      <c r="J35" s="172">
        <f>ROUND(((SUM(BE129:BE293))*I35),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ROUND((SUM(BF129:BF293)),  2)</f>
        <v>0</v>
      </c>
      <c r="G36" s="39"/>
      <c r="H36" s="39"/>
      <c r="I36" s="173">
        <v>0.14999999999999999</v>
      </c>
      <c r="J36" s="172">
        <f>ROUND(((SUM(BF129:BF293))*I36),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ROUND((SUM(BG129:BG293)),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ROUND((SUM(BH129:BH293)),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ROUND((SUM(BI129:BI293)),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2057</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001 - ZRN - most v km 6,463</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J129</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732</v>
      </c>
      <c r="E99" s="250"/>
      <c r="F99" s="250"/>
      <c r="G99" s="250"/>
      <c r="H99" s="250"/>
      <c r="I99" s="251"/>
      <c r="J99" s="252">
        <f>J130</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1712</v>
      </c>
      <c r="E100" s="271"/>
      <c r="F100" s="271"/>
      <c r="G100" s="271"/>
      <c r="H100" s="271"/>
      <c r="I100" s="272"/>
      <c r="J100" s="273">
        <f>J131</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734</v>
      </c>
      <c r="E101" s="271"/>
      <c r="F101" s="271"/>
      <c r="G101" s="271"/>
      <c r="H101" s="271"/>
      <c r="I101" s="272"/>
      <c r="J101" s="273">
        <f>J148</f>
        <v>0</v>
      </c>
      <c r="K101" s="134"/>
      <c r="L101" s="274"/>
      <c r="S101" s="12"/>
      <c r="T101" s="12"/>
      <c r="U101" s="12"/>
      <c r="V101" s="12"/>
      <c r="W101" s="12"/>
      <c r="X101" s="12"/>
      <c r="Y101" s="12"/>
      <c r="Z101" s="12"/>
      <c r="AA101" s="12"/>
      <c r="AB101" s="12"/>
      <c r="AC101" s="12"/>
      <c r="AD101" s="12"/>
      <c r="AE101" s="12"/>
    </row>
    <row r="102" hidden="1" s="12" customFormat="1" ht="19.92" customHeight="1">
      <c r="A102" s="12"/>
      <c r="B102" s="269"/>
      <c r="C102" s="134"/>
      <c r="D102" s="270" t="s">
        <v>736</v>
      </c>
      <c r="E102" s="271"/>
      <c r="F102" s="271"/>
      <c r="G102" s="271"/>
      <c r="H102" s="271"/>
      <c r="I102" s="272"/>
      <c r="J102" s="273">
        <f>J170</f>
        <v>0</v>
      </c>
      <c r="K102" s="134"/>
      <c r="L102" s="274"/>
      <c r="S102" s="12"/>
      <c r="T102" s="12"/>
      <c r="U102" s="12"/>
      <c r="V102" s="12"/>
      <c r="W102" s="12"/>
      <c r="X102" s="12"/>
      <c r="Y102" s="12"/>
      <c r="Z102" s="12"/>
      <c r="AA102" s="12"/>
      <c r="AB102" s="12"/>
      <c r="AC102" s="12"/>
      <c r="AD102" s="12"/>
      <c r="AE102" s="12"/>
    </row>
    <row r="103" hidden="1" s="12" customFormat="1" ht="19.92" customHeight="1">
      <c r="A103" s="12"/>
      <c r="B103" s="269"/>
      <c r="C103" s="134"/>
      <c r="D103" s="270" t="s">
        <v>737</v>
      </c>
      <c r="E103" s="271"/>
      <c r="F103" s="271"/>
      <c r="G103" s="271"/>
      <c r="H103" s="271"/>
      <c r="I103" s="272"/>
      <c r="J103" s="273">
        <f>J180</f>
        <v>0</v>
      </c>
      <c r="K103" s="134"/>
      <c r="L103" s="274"/>
      <c r="S103" s="12"/>
      <c r="T103" s="12"/>
      <c r="U103" s="12"/>
      <c r="V103" s="12"/>
      <c r="W103" s="12"/>
      <c r="X103" s="12"/>
      <c r="Y103" s="12"/>
      <c r="Z103" s="12"/>
      <c r="AA103" s="12"/>
      <c r="AB103" s="12"/>
      <c r="AC103" s="12"/>
      <c r="AD103" s="12"/>
      <c r="AE103" s="12"/>
    </row>
    <row r="104" hidden="1" s="12" customFormat="1" ht="19.92" customHeight="1">
      <c r="A104" s="12"/>
      <c r="B104" s="269"/>
      <c r="C104" s="134"/>
      <c r="D104" s="270" t="s">
        <v>738</v>
      </c>
      <c r="E104" s="271"/>
      <c r="F104" s="271"/>
      <c r="G104" s="271"/>
      <c r="H104" s="271"/>
      <c r="I104" s="272"/>
      <c r="J104" s="273">
        <f>J263</f>
        <v>0</v>
      </c>
      <c r="K104" s="134"/>
      <c r="L104" s="274"/>
      <c r="S104" s="12"/>
      <c r="T104" s="12"/>
      <c r="U104" s="12"/>
      <c r="V104" s="12"/>
      <c r="W104" s="12"/>
      <c r="X104" s="12"/>
      <c r="Y104" s="12"/>
      <c r="Z104" s="12"/>
      <c r="AA104" s="12"/>
      <c r="AB104" s="12"/>
      <c r="AC104" s="12"/>
      <c r="AD104" s="12"/>
      <c r="AE104" s="12"/>
    </row>
    <row r="105" hidden="1" s="12" customFormat="1" ht="19.92" customHeight="1">
      <c r="A105" s="12"/>
      <c r="B105" s="269"/>
      <c r="C105" s="134"/>
      <c r="D105" s="270" t="s">
        <v>739</v>
      </c>
      <c r="E105" s="271"/>
      <c r="F105" s="271"/>
      <c r="G105" s="271"/>
      <c r="H105" s="271"/>
      <c r="I105" s="272"/>
      <c r="J105" s="273">
        <f>J275</f>
        <v>0</v>
      </c>
      <c r="K105" s="134"/>
      <c r="L105" s="274"/>
      <c r="S105" s="12"/>
      <c r="T105" s="12"/>
      <c r="U105" s="12"/>
      <c r="V105" s="12"/>
      <c r="W105" s="12"/>
      <c r="X105" s="12"/>
      <c r="Y105" s="12"/>
      <c r="Z105" s="12"/>
      <c r="AA105" s="12"/>
      <c r="AB105" s="12"/>
      <c r="AC105" s="12"/>
      <c r="AD105" s="12"/>
      <c r="AE105" s="12"/>
    </row>
    <row r="106" hidden="1" s="10" customFormat="1" ht="24.96" customHeight="1">
      <c r="A106" s="10"/>
      <c r="B106" s="247"/>
      <c r="C106" s="248"/>
      <c r="D106" s="249" t="s">
        <v>740</v>
      </c>
      <c r="E106" s="250"/>
      <c r="F106" s="250"/>
      <c r="G106" s="250"/>
      <c r="H106" s="250"/>
      <c r="I106" s="251"/>
      <c r="J106" s="252">
        <f>J278</f>
        <v>0</v>
      </c>
      <c r="K106" s="248"/>
      <c r="L106" s="253"/>
      <c r="S106" s="10"/>
      <c r="T106" s="10"/>
      <c r="U106" s="10"/>
      <c r="V106" s="10"/>
      <c r="W106" s="10"/>
      <c r="X106" s="10"/>
      <c r="Y106" s="10"/>
      <c r="Z106" s="10"/>
      <c r="AA106" s="10"/>
      <c r="AB106" s="10"/>
      <c r="AC106" s="10"/>
      <c r="AD106" s="10"/>
      <c r="AE106" s="10"/>
    </row>
    <row r="107" hidden="1" s="12" customFormat="1" ht="19.92" customHeight="1">
      <c r="A107" s="12"/>
      <c r="B107" s="269"/>
      <c r="C107" s="134"/>
      <c r="D107" s="270" t="s">
        <v>744</v>
      </c>
      <c r="E107" s="271"/>
      <c r="F107" s="271"/>
      <c r="G107" s="271"/>
      <c r="H107" s="271"/>
      <c r="I107" s="272"/>
      <c r="J107" s="273">
        <f>J279</f>
        <v>0</v>
      </c>
      <c r="K107" s="134"/>
      <c r="L107" s="274"/>
      <c r="S107" s="12"/>
      <c r="T107" s="12"/>
      <c r="U107" s="12"/>
      <c r="V107" s="12"/>
      <c r="W107" s="12"/>
      <c r="X107" s="12"/>
      <c r="Y107" s="12"/>
      <c r="Z107" s="12"/>
      <c r="AA107" s="12"/>
      <c r="AB107" s="12"/>
      <c r="AC107" s="12"/>
      <c r="AD107" s="12"/>
      <c r="AE107" s="12"/>
    </row>
    <row r="108" hidden="1" s="2" customFormat="1" ht="21.84" customHeight="1">
      <c r="A108" s="39"/>
      <c r="B108" s="40"/>
      <c r="C108" s="41"/>
      <c r="D108" s="41"/>
      <c r="E108" s="41"/>
      <c r="F108" s="41"/>
      <c r="G108" s="41"/>
      <c r="H108" s="41"/>
      <c r="I108" s="156"/>
      <c r="J108" s="41"/>
      <c r="K108" s="41"/>
      <c r="L108" s="64"/>
      <c r="S108" s="39"/>
      <c r="T108" s="39"/>
      <c r="U108" s="39"/>
      <c r="V108" s="39"/>
      <c r="W108" s="39"/>
      <c r="X108" s="39"/>
      <c r="Y108" s="39"/>
      <c r="Z108" s="39"/>
      <c r="AA108" s="39"/>
      <c r="AB108" s="39"/>
      <c r="AC108" s="39"/>
      <c r="AD108" s="39"/>
      <c r="AE108" s="39"/>
    </row>
    <row r="109" hidden="1" s="2" customFormat="1" ht="6.96" customHeight="1">
      <c r="A109" s="39"/>
      <c r="B109" s="67"/>
      <c r="C109" s="68"/>
      <c r="D109" s="68"/>
      <c r="E109" s="68"/>
      <c r="F109" s="68"/>
      <c r="G109" s="68"/>
      <c r="H109" s="68"/>
      <c r="I109" s="194"/>
      <c r="J109" s="68"/>
      <c r="K109" s="68"/>
      <c r="L109" s="64"/>
      <c r="S109" s="39"/>
      <c r="T109" s="39"/>
      <c r="U109" s="39"/>
      <c r="V109" s="39"/>
      <c r="W109" s="39"/>
      <c r="X109" s="39"/>
      <c r="Y109" s="39"/>
      <c r="Z109" s="39"/>
      <c r="AA109" s="39"/>
      <c r="AB109" s="39"/>
      <c r="AC109" s="39"/>
      <c r="AD109" s="39"/>
      <c r="AE109" s="39"/>
    </row>
    <row r="110" hidden="1"/>
    <row r="111" hidden="1"/>
    <row r="112" hidden="1"/>
    <row r="113" s="2" customFormat="1" ht="6.96" customHeight="1">
      <c r="A113" s="39"/>
      <c r="B113" s="69"/>
      <c r="C113" s="70"/>
      <c r="D113" s="70"/>
      <c r="E113" s="70"/>
      <c r="F113" s="70"/>
      <c r="G113" s="70"/>
      <c r="H113" s="70"/>
      <c r="I113" s="197"/>
      <c r="J113" s="70"/>
      <c r="K113" s="70"/>
      <c r="L113" s="64"/>
      <c r="S113" s="39"/>
      <c r="T113" s="39"/>
      <c r="U113" s="39"/>
      <c r="V113" s="39"/>
      <c r="W113" s="39"/>
      <c r="X113" s="39"/>
      <c r="Y113" s="39"/>
      <c r="Z113" s="39"/>
      <c r="AA113" s="39"/>
      <c r="AB113" s="39"/>
      <c r="AC113" s="39"/>
      <c r="AD113" s="39"/>
      <c r="AE113" s="39"/>
    </row>
    <row r="114" s="2" customFormat="1" ht="24.96" customHeight="1">
      <c r="A114" s="39"/>
      <c r="B114" s="40"/>
      <c r="C114" s="24" t="s">
        <v>396</v>
      </c>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2" customFormat="1" ht="6.96" customHeight="1">
      <c r="A115" s="39"/>
      <c r="B115" s="40"/>
      <c r="C115" s="41"/>
      <c r="D115" s="41"/>
      <c r="E115" s="41"/>
      <c r="F115" s="41"/>
      <c r="G115" s="41"/>
      <c r="H115" s="41"/>
      <c r="I115" s="156"/>
      <c r="J115" s="41"/>
      <c r="K115" s="41"/>
      <c r="L115" s="64"/>
      <c r="S115" s="39"/>
      <c r="T115" s="39"/>
      <c r="U115" s="39"/>
      <c r="V115" s="39"/>
      <c r="W115" s="39"/>
      <c r="X115" s="39"/>
      <c r="Y115" s="39"/>
      <c r="Z115" s="39"/>
      <c r="AA115" s="39"/>
      <c r="AB115" s="39"/>
      <c r="AC115" s="39"/>
      <c r="AD115" s="39"/>
      <c r="AE115" s="39"/>
    </row>
    <row r="116" s="2" customFormat="1" ht="12" customHeight="1">
      <c r="A116" s="39"/>
      <c r="B116" s="40"/>
      <c r="C116" s="33" t="s">
        <v>16</v>
      </c>
      <c r="D116" s="41"/>
      <c r="E116" s="41"/>
      <c r="F116" s="41"/>
      <c r="G116" s="41"/>
      <c r="H116" s="41"/>
      <c r="I116" s="156"/>
      <c r="J116" s="41"/>
      <c r="K116" s="41"/>
      <c r="L116" s="64"/>
      <c r="S116" s="39"/>
      <c r="T116" s="39"/>
      <c r="U116" s="39"/>
      <c r="V116" s="39"/>
      <c r="W116" s="39"/>
      <c r="X116" s="39"/>
      <c r="Y116" s="39"/>
      <c r="Z116" s="39"/>
      <c r="AA116" s="39"/>
      <c r="AB116" s="39"/>
      <c r="AC116" s="39"/>
      <c r="AD116" s="39"/>
      <c r="AE116" s="39"/>
    </row>
    <row r="117" s="2" customFormat="1" ht="23.25" customHeight="1">
      <c r="A117" s="39"/>
      <c r="B117" s="40"/>
      <c r="C117" s="41"/>
      <c r="D117" s="41"/>
      <c r="E117" s="198" t="str">
        <f>E7</f>
        <v>Oprava trati v úseku 1.TK a 2.TK Děčín Prostřední Žleb - Dolní Žleb_OPRAVA č. 2</v>
      </c>
      <c r="F117" s="33"/>
      <c r="G117" s="33"/>
      <c r="H117" s="33"/>
      <c r="I117" s="156"/>
      <c r="J117" s="41"/>
      <c r="K117" s="41"/>
      <c r="L117" s="64"/>
      <c r="S117" s="39"/>
      <c r="T117" s="39"/>
      <c r="U117" s="39"/>
      <c r="V117" s="39"/>
      <c r="W117" s="39"/>
      <c r="X117" s="39"/>
      <c r="Y117" s="39"/>
      <c r="Z117" s="39"/>
      <c r="AA117" s="39"/>
      <c r="AB117" s="39"/>
      <c r="AC117" s="39"/>
      <c r="AD117" s="39"/>
      <c r="AE117" s="39"/>
    </row>
    <row r="118" s="1" customFormat="1" ht="12" customHeight="1">
      <c r="B118" s="22"/>
      <c r="C118" s="33" t="s">
        <v>389</v>
      </c>
      <c r="D118" s="23"/>
      <c r="E118" s="23"/>
      <c r="F118" s="23"/>
      <c r="G118" s="23"/>
      <c r="H118" s="23"/>
      <c r="I118" s="148"/>
      <c r="J118" s="23"/>
      <c r="K118" s="23"/>
      <c r="L118" s="21"/>
    </row>
    <row r="119" s="2" customFormat="1" ht="16.5" customHeight="1">
      <c r="A119" s="39"/>
      <c r="B119" s="40"/>
      <c r="C119" s="41"/>
      <c r="D119" s="41"/>
      <c r="E119" s="198" t="s">
        <v>2057</v>
      </c>
      <c r="F119" s="41"/>
      <c r="G119" s="41"/>
      <c r="H119" s="41"/>
      <c r="I119" s="156"/>
      <c r="J119" s="41"/>
      <c r="K119" s="41"/>
      <c r="L119" s="64"/>
      <c r="S119" s="39"/>
      <c r="T119" s="39"/>
      <c r="U119" s="39"/>
      <c r="V119" s="39"/>
      <c r="W119" s="39"/>
      <c r="X119" s="39"/>
      <c r="Y119" s="39"/>
      <c r="Z119" s="39"/>
      <c r="AA119" s="39"/>
      <c r="AB119" s="39"/>
      <c r="AC119" s="39"/>
      <c r="AD119" s="39"/>
      <c r="AE119" s="39"/>
    </row>
    <row r="120" s="2" customFormat="1" ht="12" customHeight="1">
      <c r="A120" s="39"/>
      <c r="B120" s="40"/>
      <c r="C120" s="33" t="s">
        <v>715</v>
      </c>
      <c r="D120" s="41"/>
      <c r="E120" s="41"/>
      <c r="F120" s="41"/>
      <c r="G120" s="41"/>
      <c r="H120" s="41"/>
      <c r="I120" s="156"/>
      <c r="J120" s="41"/>
      <c r="K120" s="41"/>
      <c r="L120" s="64"/>
      <c r="S120" s="39"/>
      <c r="T120" s="39"/>
      <c r="U120" s="39"/>
      <c r="V120" s="39"/>
      <c r="W120" s="39"/>
      <c r="X120" s="39"/>
      <c r="Y120" s="39"/>
      <c r="Z120" s="39"/>
      <c r="AA120" s="39"/>
      <c r="AB120" s="39"/>
      <c r="AC120" s="39"/>
      <c r="AD120" s="39"/>
      <c r="AE120" s="39"/>
    </row>
    <row r="121" s="2" customFormat="1" ht="16.5" customHeight="1">
      <c r="A121" s="39"/>
      <c r="B121" s="40"/>
      <c r="C121" s="41"/>
      <c r="D121" s="41"/>
      <c r="E121" s="77" t="str">
        <f>E11</f>
        <v>001 - ZRN - most v km 6,463</v>
      </c>
      <c r="F121" s="41"/>
      <c r="G121" s="41"/>
      <c r="H121" s="41"/>
      <c r="I121" s="156"/>
      <c r="J121" s="41"/>
      <c r="K121" s="41"/>
      <c r="L121" s="64"/>
      <c r="S121" s="39"/>
      <c r="T121" s="39"/>
      <c r="U121" s="39"/>
      <c r="V121" s="39"/>
      <c r="W121" s="39"/>
      <c r="X121" s="39"/>
      <c r="Y121" s="39"/>
      <c r="Z121" s="39"/>
      <c r="AA121" s="39"/>
      <c r="AB121" s="39"/>
      <c r="AC121" s="39"/>
      <c r="AD121" s="39"/>
      <c r="AE121" s="39"/>
    </row>
    <row r="122" s="2" customFormat="1" ht="6.96" customHeight="1">
      <c r="A122" s="39"/>
      <c r="B122" s="40"/>
      <c r="C122" s="41"/>
      <c r="D122" s="41"/>
      <c r="E122" s="41"/>
      <c r="F122" s="41"/>
      <c r="G122" s="41"/>
      <c r="H122" s="41"/>
      <c r="I122" s="156"/>
      <c r="J122" s="41"/>
      <c r="K122" s="41"/>
      <c r="L122" s="64"/>
      <c r="S122" s="39"/>
      <c r="T122" s="39"/>
      <c r="U122" s="39"/>
      <c r="V122" s="39"/>
      <c r="W122" s="39"/>
      <c r="X122" s="39"/>
      <c r="Y122" s="39"/>
      <c r="Z122" s="39"/>
      <c r="AA122" s="39"/>
      <c r="AB122" s="39"/>
      <c r="AC122" s="39"/>
      <c r="AD122" s="39"/>
      <c r="AE122" s="39"/>
    </row>
    <row r="123" s="2" customFormat="1" ht="12" customHeight="1">
      <c r="A123" s="39"/>
      <c r="B123" s="40"/>
      <c r="C123" s="33" t="s">
        <v>20</v>
      </c>
      <c r="D123" s="41"/>
      <c r="E123" s="41"/>
      <c r="F123" s="28" t="str">
        <f>F14</f>
        <v xml:space="preserve"> </v>
      </c>
      <c r="G123" s="41"/>
      <c r="H123" s="41"/>
      <c r="I123" s="158" t="s">
        <v>22</v>
      </c>
      <c r="J123" s="80" t="str">
        <f>IF(J14="","",J14)</f>
        <v>21. 11. 2019</v>
      </c>
      <c r="K123" s="41"/>
      <c r="L123" s="64"/>
      <c r="S123" s="39"/>
      <c r="T123" s="39"/>
      <c r="U123" s="39"/>
      <c r="V123" s="39"/>
      <c r="W123" s="39"/>
      <c r="X123" s="39"/>
      <c r="Y123" s="39"/>
      <c r="Z123" s="39"/>
      <c r="AA123" s="39"/>
      <c r="AB123" s="39"/>
      <c r="AC123" s="39"/>
      <c r="AD123" s="39"/>
      <c r="AE123" s="39"/>
    </row>
    <row r="124" s="2" customFormat="1" ht="6.96" customHeight="1">
      <c r="A124" s="39"/>
      <c r="B124" s="40"/>
      <c r="C124" s="41"/>
      <c r="D124" s="41"/>
      <c r="E124" s="41"/>
      <c r="F124" s="41"/>
      <c r="G124" s="41"/>
      <c r="H124" s="41"/>
      <c r="I124" s="156"/>
      <c r="J124" s="41"/>
      <c r="K124" s="41"/>
      <c r="L124" s="64"/>
      <c r="S124" s="39"/>
      <c r="T124" s="39"/>
      <c r="U124" s="39"/>
      <c r="V124" s="39"/>
      <c r="W124" s="39"/>
      <c r="X124" s="39"/>
      <c r="Y124" s="39"/>
      <c r="Z124" s="39"/>
      <c r="AA124" s="39"/>
      <c r="AB124" s="39"/>
      <c r="AC124" s="39"/>
      <c r="AD124" s="39"/>
      <c r="AE124" s="39"/>
    </row>
    <row r="125" s="2" customFormat="1" ht="15.15" customHeight="1">
      <c r="A125" s="39"/>
      <c r="B125" s="40"/>
      <c r="C125" s="33" t="s">
        <v>24</v>
      </c>
      <c r="D125" s="41"/>
      <c r="E125" s="41"/>
      <c r="F125" s="28" t="str">
        <f>E17</f>
        <v/>
      </c>
      <c r="G125" s="41"/>
      <c r="H125" s="41"/>
      <c r="I125" s="158" t="s">
        <v>32</v>
      </c>
      <c r="J125" s="37" t="str">
        <f>E23</f>
        <v xml:space="preserve"> </v>
      </c>
      <c r="K125" s="41"/>
      <c r="L125" s="64"/>
      <c r="S125" s="39"/>
      <c r="T125" s="39"/>
      <c r="U125" s="39"/>
      <c r="V125" s="39"/>
      <c r="W125" s="39"/>
      <c r="X125" s="39"/>
      <c r="Y125" s="39"/>
      <c r="Z125" s="39"/>
      <c r="AA125" s="39"/>
      <c r="AB125" s="39"/>
      <c r="AC125" s="39"/>
      <c r="AD125" s="39"/>
      <c r="AE125" s="39"/>
    </row>
    <row r="126" s="2" customFormat="1" ht="15.15" customHeight="1">
      <c r="A126" s="39"/>
      <c r="B126" s="40"/>
      <c r="C126" s="33" t="s">
        <v>30</v>
      </c>
      <c r="D126" s="41"/>
      <c r="E126" s="41"/>
      <c r="F126" s="28" t="str">
        <f>IF(E20="","",E20)</f>
        <v>Vyplň údaj</v>
      </c>
      <c r="G126" s="41"/>
      <c r="H126" s="41"/>
      <c r="I126" s="158" t="s">
        <v>34</v>
      </c>
      <c r="J126" s="37" t="str">
        <f>E26</f>
        <v xml:space="preserve"> </v>
      </c>
      <c r="K126" s="41"/>
      <c r="L126" s="64"/>
      <c r="S126" s="39"/>
      <c r="T126" s="39"/>
      <c r="U126" s="39"/>
      <c r="V126" s="39"/>
      <c r="W126" s="39"/>
      <c r="X126" s="39"/>
      <c r="Y126" s="39"/>
      <c r="Z126" s="39"/>
      <c r="AA126" s="39"/>
      <c r="AB126" s="39"/>
      <c r="AC126" s="39"/>
      <c r="AD126" s="39"/>
      <c r="AE126" s="39"/>
    </row>
    <row r="127" s="2" customFormat="1" ht="10.32" customHeight="1">
      <c r="A127" s="39"/>
      <c r="B127" s="40"/>
      <c r="C127" s="41"/>
      <c r="D127" s="41"/>
      <c r="E127" s="41"/>
      <c r="F127" s="41"/>
      <c r="G127" s="41"/>
      <c r="H127" s="41"/>
      <c r="I127" s="156"/>
      <c r="J127" s="41"/>
      <c r="K127" s="41"/>
      <c r="L127" s="64"/>
      <c r="S127" s="39"/>
      <c r="T127" s="39"/>
      <c r="U127" s="39"/>
      <c r="V127" s="39"/>
      <c r="W127" s="39"/>
      <c r="X127" s="39"/>
      <c r="Y127" s="39"/>
      <c r="Z127" s="39"/>
      <c r="AA127" s="39"/>
      <c r="AB127" s="39"/>
      <c r="AC127" s="39"/>
      <c r="AD127" s="39"/>
      <c r="AE127" s="39"/>
    </row>
    <row r="128" s="9" customFormat="1" ht="29.28" customHeight="1">
      <c r="A128" s="204"/>
      <c r="B128" s="205"/>
      <c r="C128" s="206" t="s">
        <v>397</v>
      </c>
      <c r="D128" s="207" t="s">
        <v>61</v>
      </c>
      <c r="E128" s="207" t="s">
        <v>57</v>
      </c>
      <c r="F128" s="207" t="s">
        <v>58</v>
      </c>
      <c r="G128" s="207" t="s">
        <v>398</v>
      </c>
      <c r="H128" s="207" t="s">
        <v>399</v>
      </c>
      <c r="I128" s="208" t="s">
        <v>400</v>
      </c>
      <c r="J128" s="207" t="s">
        <v>393</v>
      </c>
      <c r="K128" s="209" t="s">
        <v>401</v>
      </c>
      <c r="L128" s="210"/>
      <c r="M128" s="101" t="s">
        <v>1</v>
      </c>
      <c r="N128" s="102" t="s">
        <v>40</v>
      </c>
      <c r="O128" s="102" t="s">
        <v>402</v>
      </c>
      <c r="P128" s="102" t="s">
        <v>403</v>
      </c>
      <c r="Q128" s="102" t="s">
        <v>404</v>
      </c>
      <c r="R128" s="102" t="s">
        <v>405</v>
      </c>
      <c r="S128" s="102" t="s">
        <v>406</v>
      </c>
      <c r="T128" s="103" t="s">
        <v>407</v>
      </c>
      <c r="U128" s="204"/>
      <c r="V128" s="204"/>
      <c r="W128" s="204"/>
      <c r="X128" s="204"/>
      <c r="Y128" s="204"/>
      <c r="Z128" s="204"/>
      <c r="AA128" s="204"/>
      <c r="AB128" s="204"/>
      <c r="AC128" s="204"/>
      <c r="AD128" s="204"/>
      <c r="AE128" s="204"/>
    </row>
    <row r="129" s="2" customFormat="1" ht="22.8" customHeight="1">
      <c r="A129" s="39"/>
      <c r="B129" s="40"/>
      <c r="C129" s="108" t="s">
        <v>408</v>
      </c>
      <c r="D129" s="41"/>
      <c r="E129" s="41"/>
      <c r="F129" s="41"/>
      <c r="G129" s="41"/>
      <c r="H129" s="41"/>
      <c r="I129" s="156"/>
      <c r="J129" s="211">
        <f>BK129</f>
        <v>0</v>
      </c>
      <c r="K129" s="41"/>
      <c r="L129" s="45"/>
      <c r="M129" s="104"/>
      <c r="N129" s="212"/>
      <c r="O129" s="105"/>
      <c r="P129" s="213">
        <f>P130+P278</f>
        <v>0</v>
      </c>
      <c r="Q129" s="105"/>
      <c r="R129" s="213">
        <f>R130+R278</f>
        <v>34.437918090079997</v>
      </c>
      <c r="S129" s="105"/>
      <c r="T129" s="214">
        <f>T130+T278</f>
        <v>6.7442479999999989</v>
      </c>
      <c r="U129" s="39"/>
      <c r="V129" s="39"/>
      <c r="W129" s="39"/>
      <c r="X129" s="39"/>
      <c r="Y129" s="39"/>
      <c r="Z129" s="39"/>
      <c r="AA129" s="39"/>
      <c r="AB129" s="39"/>
      <c r="AC129" s="39"/>
      <c r="AD129" s="39"/>
      <c r="AE129" s="39"/>
      <c r="AT129" s="18" t="s">
        <v>75</v>
      </c>
      <c r="AU129" s="18" t="s">
        <v>395</v>
      </c>
      <c r="BK129" s="215">
        <f>BK130+BK278</f>
        <v>0</v>
      </c>
    </row>
    <row r="130" s="11" customFormat="1" ht="25.92" customHeight="1">
      <c r="A130" s="11"/>
      <c r="B130" s="254"/>
      <c r="C130" s="255"/>
      <c r="D130" s="256" t="s">
        <v>75</v>
      </c>
      <c r="E130" s="257" t="s">
        <v>750</v>
      </c>
      <c r="F130" s="257" t="s">
        <v>751</v>
      </c>
      <c r="G130" s="255"/>
      <c r="H130" s="255"/>
      <c r="I130" s="258"/>
      <c r="J130" s="259">
        <f>BK130</f>
        <v>0</v>
      </c>
      <c r="K130" s="255"/>
      <c r="L130" s="260"/>
      <c r="M130" s="261"/>
      <c r="N130" s="262"/>
      <c r="O130" s="262"/>
      <c r="P130" s="263">
        <f>P131+P148+P170+P180+P263+P275</f>
        <v>0</v>
      </c>
      <c r="Q130" s="262"/>
      <c r="R130" s="263">
        <f>R131+R148+R170+R180+R263+R275</f>
        <v>34.398269670079998</v>
      </c>
      <c r="S130" s="262"/>
      <c r="T130" s="264">
        <f>T131+T148+T170+T180+T263+T275</f>
        <v>6.7442479999999989</v>
      </c>
      <c r="U130" s="11"/>
      <c r="V130" s="11"/>
      <c r="W130" s="11"/>
      <c r="X130" s="11"/>
      <c r="Y130" s="11"/>
      <c r="Z130" s="11"/>
      <c r="AA130" s="11"/>
      <c r="AB130" s="11"/>
      <c r="AC130" s="11"/>
      <c r="AD130" s="11"/>
      <c r="AE130" s="11"/>
      <c r="AR130" s="265" t="s">
        <v>84</v>
      </c>
      <c r="AT130" s="266" t="s">
        <v>75</v>
      </c>
      <c r="AU130" s="266" t="s">
        <v>76</v>
      </c>
      <c r="AY130" s="265" t="s">
        <v>414</v>
      </c>
      <c r="BK130" s="267">
        <f>BK131+BK148+BK170+BK180+BK263+BK275</f>
        <v>0</v>
      </c>
    </row>
    <row r="131" s="11" customFormat="1" ht="22.8" customHeight="1">
      <c r="A131" s="11"/>
      <c r="B131" s="254"/>
      <c r="C131" s="255"/>
      <c r="D131" s="256" t="s">
        <v>75</v>
      </c>
      <c r="E131" s="275" t="s">
        <v>84</v>
      </c>
      <c r="F131" s="275" t="s">
        <v>1714</v>
      </c>
      <c r="G131" s="255"/>
      <c r="H131" s="255"/>
      <c r="I131" s="258"/>
      <c r="J131" s="276">
        <f>BK131</f>
        <v>0</v>
      </c>
      <c r="K131" s="255"/>
      <c r="L131" s="260"/>
      <c r="M131" s="261"/>
      <c r="N131" s="262"/>
      <c r="O131" s="262"/>
      <c r="P131" s="263">
        <f>SUM(P132:P147)</f>
        <v>0</v>
      </c>
      <c r="Q131" s="262"/>
      <c r="R131" s="263">
        <f>SUM(R132:R147)</f>
        <v>0.11424000000000001</v>
      </c>
      <c r="S131" s="262"/>
      <c r="T131" s="264">
        <f>SUM(T132:T147)</f>
        <v>6.6191999999999993</v>
      </c>
      <c r="U131" s="11"/>
      <c r="V131" s="11"/>
      <c r="W131" s="11"/>
      <c r="X131" s="11"/>
      <c r="Y131" s="11"/>
      <c r="Z131" s="11"/>
      <c r="AA131" s="11"/>
      <c r="AB131" s="11"/>
      <c r="AC131" s="11"/>
      <c r="AD131" s="11"/>
      <c r="AE131" s="11"/>
      <c r="AR131" s="265" t="s">
        <v>84</v>
      </c>
      <c r="AT131" s="266" t="s">
        <v>75</v>
      </c>
      <c r="AU131" s="266" t="s">
        <v>84</v>
      </c>
      <c r="AY131" s="265" t="s">
        <v>414</v>
      </c>
      <c r="BK131" s="267">
        <f>SUM(BK132:BK147)</f>
        <v>0</v>
      </c>
    </row>
    <row r="132" s="2" customFormat="1" ht="21.75" customHeight="1">
      <c r="A132" s="39"/>
      <c r="B132" s="40"/>
      <c r="C132" s="234" t="s">
        <v>84</v>
      </c>
      <c r="D132" s="234" t="s">
        <v>443</v>
      </c>
      <c r="E132" s="235" t="s">
        <v>1715</v>
      </c>
      <c r="F132" s="236" t="s">
        <v>1716</v>
      </c>
      <c r="G132" s="237" t="s">
        <v>632</v>
      </c>
      <c r="H132" s="238">
        <v>160</v>
      </c>
      <c r="I132" s="239"/>
      <c r="J132" s="240">
        <f>ROUND(I132*H132,2)</f>
        <v>0</v>
      </c>
      <c r="K132" s="236" t="s">
        <v>720</v>
      </c>
      <c r="L132" s="45"/>
      <c r="M132" s="241" t="s">
        <v>1</v>
      </c>
      <c r="N132" s="242" t="s">
        <v>41</v>
      </c>
      <c r="O132" s="92"/>
      <c r="P132" s="226">
        <f>O132*H132</f>
        <v>0</v>
      </c>
      <c r="Q132" s="226">
        <v>0</v>
      </c>
      <c r="R132" s="226">
        <f>Q132*H132</f>
        <v>0</v>
      </c>
      <c r="S132" s="226">
        <v>0</v>
      </c>
      <c r="T132" s="227">
        <f>S132*H132</f>
        <v>0</v>
      </c>
      <c r="U132" s="39"/>
      <c r="V132" s="39"/>
      <c r="W132" s="39"/>
      <c r="X132" s="39"/>
      <c r="Y132" s="39"/>
      <c r="Z132" s="39"/>
      <c r="AA132" s="39"/>
      <c r="AB132" s="39"/>
      <c r="AC132" s="39"/>
      <c r="AD132" s="39"/>
      <c r="AE132" s="39"/>
      <c r="AR132" s="228" t="s">
        <v>415</v>
      </c>
      <c r="AT132" s="228" t="s">
        <v>443</v>
      </c>
      <c r="AU132" s="228" t="s">
        <v>86</v>
      </c>
      <c r="AY132" s="18" t="s">
        <v>414</v>
      </c>
      <c r="BE132" s="229">
        <f>IF(N132="základní",J132,0)</f>
        <v>0</v>
      </c>
      <c r="BF132" s="229">
        <f>IF(N132="snížená",J132,0)</f>
        <v>0</v>
      </c>
      <c r="BG132" s="229">
        <f>IF(N132="zákl. přenesená",J132,0)</f>
        <v>0</v>
      </c>
      <c r="BH132" s="229">
        <f>IF(N132="sníž. přenesená",J132,0)</f>
        <v>0</v>
      </c>
      <c r="BI132" s="229">
        <f>IF(N132="nulová",J132,0)</f>
        <v>0</v>
      </c>
      <c r="BJ132" s="18" t="s">
        <v>84</v>
      </c>
      <c r="BK132" s="229">
        <f>ROUND(I132*H132,2)</f>
        <v>0</v>
      </c>
      <c r="BL132" s="18" t="s">
        <v>415</v>
      </c>
      <c r="BM132" s="228" t="s">
        <v>2059</v>
      </c>
    </row>
    <row r="133" s="2" customFormat="1">
      <c r="A133" s="39"/>
      <c r="B133" s="40"/>
      <c r="C133" s="41"/>
      <c r="D133" s="230" t="s">
        <v>417</v>
      </c>
      <c r="E133" s="41"/>
      <c r="F133" s="231" t="s">
        <v>1718</v>
      </c>
      <c r="G133" s="41"/>
      <c r="H133" s="41"/>
      <c r="I133" s="156"/>
      <c r="J133" s="41"/>
      <c r="K133" s="41"/>
      <c r="L133" s="45"/>
      <c r="M133" s="232"/>
      <c r="N133" s="233"/>
      <c r="O133" s="92"/>
      <c r="P133" s="92"/>
      <c r="Q133" s="92"/>
      <c r="R133" s="92"/>
      <c r="S133" s="92"/>
      <c r="T133" s="93"/>
      <c r="U133" s="39"/>
      <c r="V133" s="39"/>
      <c r="W133" s="39"/>
      <c r="X133" s="39"/>
      <c r="Y133" s="39"/>
      <c r="Z133" s="39"/>
      <c r="AA133" s="39"/>
      <c r="AB133" s="39"/>
      <c r="AC133" s="39"/>
      <c r="AD133" s="39"/>
      <c r="AE133" s="39"/>
      <c r="AT133" s="18" t="s">
        <v>417</v>
      </c>
      <c r="AU133" s="18" t="s">
        <v>86</v>
      </c>
    </row>
    <row r="134" s="15" customFormat="1">
      <c r="A134" s="15"/>
      <c r="B134" s="299"/>
      <c r="C134" s="300"/>
      <c r="D134" s="230" t="s">
        <v>758</v>
      </c>
      <c r="E134" s="301" t="s">
        <v>1</v>
      </c>
      <c r="F134" s="302" t="s">
        <v>1719</v>
      </c>
      <c r="G134" s="300"/>
      <c r="H134" s="301" t="s">
        <v>1</v>
      </c>
      <c r="I134" s="303"/>
      <c r="J134" s="300"/>
      <c r="K134" s="300"/>
      <c r="L134" s="304"/>
      <c r="M134" s="305"/>
      <c r="N134" s="306"/>
      <c r="O134" s="306"/>
      <c r="P134" s="306"/>
      <c r="Q134" s="306"/>
      <c r="R134" s="306"/>
      <c r="S134" s="306"/>
      <c r="T134" s="307"/>
      <c r="U134" s="15"/>
      <c r="V134" s="15"/>
      <c r="W134" s="15"/>
      <c r="X134" s="15"/>
      <c r="Y134" s="15"/>
      <c r="Z134" s="15"/>
      <c r="AA134" s="15"/>
      <c r="AB134" s="15"/>
      <c r="AC134" s="15"/>
      <c r="AD134" s="15"/>
      <c r="AE134" s="15"/>
      <c r="AT134" s="308" t="s">
        <v>758</v>
      </c>
      <c r="AU134" s="308" t="s">
        <v>86</v>
      </c>
      <c r="AV134" s="15" t="s">
        <v>84</v>
      </c>
      <c r="AW134" s="15" t="s">
        <v>33</v>
      </c>
      <c r="AX134" s="15" t="s">
        <v>76</v>
      </c>
      <c r="AY134" s="308" t="s">
        <v>414</v>
      </c>
    </row>
    <row r="135" s="13" customFormat="1">
      <c r="A135" s="13"/>
      <c r="B135" s="277"/>
      <c r="C135" s="278"/>
      <c r="D135" s="230" t="s">
        <v>758</v>
      </c>
      <c r="E135" s="279" t="s">
        <v>1</v>
      </c>
      <c r="F135" s="280" t="s">
        <v>2060</v>
      </c>
      <c r="G135" s="278"/>
      <c r="H135" s="281">
        <v>92</v>
      </c>
      <c r="I135" s="282"/>
      <c r="J135" s="278"/>
      <c r="K135" s="278"/>
      <c r="L135" s="283"/>
      <c r="M135" s="284"/>
      <c r="N135" s="285"/>
      <c r="O135" s="285"/>
      <c r="P135" s="285"/>
      <c r="Q135" s="285"/>
      <c r="R135" s="285"/>
      <c r="S135" s="285"/>
      <c r="T135" s="286"/>
      <c r="U135" s="13"/>
      <c r="V135" s="13"/>
      <c r="W135" s="13"/>
      <c r="X135" s="13"/>
      <c r="Y135" s="13"/>
      <c r="Z135" s="13"/>
      <c r="AA135" s="13"/>
      <c r="AB135" s="13"/>
      <c r="AC135" s="13"/>
      <c r="AD135" s="13"/>
      <c r="AE135" s="13"/>
      <c r="AT135" s="287" t="s">
        <v>758</v>
      </c>
      <c r="AU135" s="287" t="s">
        <v>86</v>
      </c>
      <c r="AV135" s="13" t="s">
        <v>86</v>
      </c>
      <c r="AW135" s="13" t="s">
        <v>33</v>
      </c>
      <c r="AX135" s="13" t="s">
        <v>76</v>
      </c>
      <c r="AY135" s="287" t="s">
        <v>414</v>
      </c>
    </row>
    <row r="136" s="13" customFormat="1">
      <c r="A136" s="13"/>
      <c r="B136" s="277"/>
      <c r="C136" s="278"/>
      <c r="D136" s="230" t="s">
        <v>758</v>
      </c>
      <c r="E136" s="279" t="s">
        <v>1</v>
      </c>
      <c r="F136" s="280" t="s">
        <v>2061</v>
      </c>
      <c r="G136" s="278"/>
      <c r="H136" s="281">
        <v>68</v>
      </c>
      <c r="I136" s="282"/>
      <c r="J136" s="278"/>
      <c r="K136" s="278"/>
      <c r="L136" s="283"/>
      <c r="M136" s="284"/>
      <c r="N136" s="285"/>
      <c r="O136" s="285"/>
      <c r="P136" s="285"/>
      <c r="Q136" s="285"/>
      <c r="R136" s="285"/>
      <c r="S136" s="285"/>
      <c r="T136" s="286"/>
      <c r="U136" s="13"/>
      <c r="V136" s="13"/>
      <c r="W136" s="13"/>
      <c r="X136" s="13"/>
      <c r="Y136" s="13"/>
      <c r="Z136" s="13"/>
      <c r="AA136" s="13"/>
      <c r="AB136" s="13"/>
      <c r="AC136" s="13"/>
      <c r="AD136" s="13"/>
      <c r="AE136" s="13"/>
      <c r="AT136" s="287" t="s">
        <v>758</v>
      </c>
      <c r="AU136" s="287" t="s">
        <v>86</v>
      </c>
      <c r="AV136" s="13" t="s">
        <v>86</v>
      </c>
      <c r="AW136" s="13" t="s">
        <v>33</v>
      </c>
      <c r="AX136" s="13" t="s">
        <v>76</v>
      </c>
      <c r="AY136" s="287" t="s">
        <v>414</v>
      </c>
    </row>
    <row r="137" s="14" customFormat="1">
      <c r="A137" s="14"/>
      <c r="B137" s="288"/>
      <c r="C137" s="289"/>
      <c r="D137" s="230" t="s">
        <v>758</v>
      </c>
      <c r="E137" s="290" t="s">
        <v>1</v>
      </c>
      <c r="F137" s="291" t="s">
        <v>760</v>
      </c>
      <c r="G137" s="289"/>
      <c r="H137" s="292">
        <v>160</v>
      </c>
      <c r="I137" s="293"/>
      <c r="J137" s="289"/>
      <c r="K137" s="289"/>
      <c r="L137" s="294"/>
      <c r="M137" s="295"/>
      <c r="N137" s="296"/>
      <c r="O137" s="296"/>
      <c r="P137" s="296"/>
      <c r="Q137" s="296"/>
      <c r="R137" s="296"/>
      <c r="S137" s="296"/>
      <c r="T137" s="297"/>
      <c r="U137" s="14"/>
      <c r="V137" s="14"/>
      <c r="W137" s="14"/>
      <c r="X137" s="14"/>
      <c r="Y137" s="14"/>
      <c r="Z137" s="14"/>
      <c r="AA137" s="14"/>
      <c r="AB137" s="14"/>
      <c r="AC137" s="14"/>
      <c r="AD137" s="14"/>
      <c r="AE137" s="14"/>
      <c r="AT137" s="298" t="s">
        <v>758</v>
      </c>
      <c r="AU137" s="298" t="s">
        <v>86</v>
      </c>
      <c r="AV137" s="14" t="s">
        <v>415</v>
      </c>
      <c r="AW137" s="14" t="s">
        <v>33</v>
      </c>
      <c r="AX137" s="14" t="s">
        <v>84</v>
      </c>
      <c r="AY137" s="298" t="s">
        <v>414</v>
      </c>
    </row>
    <row r="138" s="2" customFormat="1" ht="21.75" customHeight="1">
      <c r="A138" s="39"/>
      <c r="B138" s="40"/>
      <c r="C138" s="234" t="s">
        <v>86</v>
      </c>
      <c r="D138" s="234" t="s">
        <v>443</v>
      </c>
      <c r="E138" s="235" t="s">
        <v>1721</v>
      </c>
      <c r="F138" s="236" t="s">
        <v>1722</v>
      </c>
      <c r="G138" s="237" t="s">
        <v>755</v>
      </c>
      <c r="H138" s="238">
        <v>3.2000000000000002</v>
      </c>
      <c r="I138" s="239"/>
      <c r="J138" s="240">
        <f>ROUND(I138*H138,2)</f>
        <v>0</v>
      </c>
      <c r="K138" s="236" t="s">
        <v>720</v>
      </c>
      <c r="L138" s="45"/>
      <c r="M138" s="241" t="s">
        <v>1</v>
      </c>
      <c r="N138" s="242" t="s">
        <v>41</v>
      </c>
      <c r="O138" s="92"/>
      <c r="P138" s="226">
        <f>O138*H138</f>
        <v>0</v>
      </c>
      <c r="Q138" s="226">
        <v>0</v>
      </c>
      <c r="R138" s="226">
        <f>Q138*H138</f>
        <v>0</v>
      </c>
      <c r="S138" s="226">
        <v>0</v>
      </c>
      <c r="T138" s="227">
        <f>S138*H138</f>
        <v>0</v>
      </c>
      <c r="U138" s="39"/>
      <c r="V138" s="39"/>
      <c r="W138" s="39"/>
      <c r="X138" s="39"/>
      <c r="Y138" s="39"/>
      <c r="Z138" s="39"/>
      <c r="AA138" s="39"/>
      <c r="AB138" s="39"/>
      <c r="AC138" s="39"/>
      <c r="AD138" s="39"/>
      <c r="AE138" s="39"/>
      <c r="AR138" s="228" t="s">
        <v>415</v>
      </c>
      <c r="AT138" s="228" t="s">
        <v>443</v>
      </c>
      <c r="AU138" s="228" t="s">
        <v>86</v>
      </c>
      <c r="AY138" s="18" t="s">
        <v>414</v>
      </c>
      <c r="BE138" s="229">
        <f>IF(N138="základní",J138,0)</f>
        <v>0</v>
      </c>
      <c r="BF138" s="229">
        <f>IF(N138="snížená",J138,0)</f>
        <v>0</v>
      </c>
      <c r="BG138" s="229">
        <f>IF(N138="zákl. přenesená",J138,0)</f>
        <v>0</v>
      </c>
      <c r="BH138" s="229">
        <f>IF(N138="sníž. přenesená",J138,0)</f>
        <v>0</v>
      </c>
      <c r="BI138" s="229">
        <f>IF(N138="nulová",J138,0)</f>
        <v>0</v>
      </c>
      <c r="BJ138" s="18" t="s">
        <v>84</v>
      </c>
      <c r="BK138" s="229">
        <f>ROUND(I138*H138,2)</f>
        <v>0</v>
      </c>
      <c r="BL138" s="18" t="s">
        <v>415</v>
      </c>
      <c r="BM138" s="228" t="s">
        <v>2062</v>
      </c>
    </row>
    <row r="139" s="2" customFormat="1">
      <c r="A139" s="39"/>
      <c r="B139" s="40"/>
      <c r="C139" s="41"/>
      <c r="D139" s="230" t="s">
        <v>417</v>
      </c>
      <c r="E139" s="41"/>
      <c r="F139" s="231" t="s">
        <v>1724</v>
      </c>
      <c r="G139" s="41"/>
      <c r="H139" s="41"/>
      <c r="I139" s="156"/>
      <c r="J139" s="41"/>
      <c r="K139" s="41"/>
      <c r="L139" s="45"/>
      <c r="M139" s="232"/>
      <c r="N139" s="233"/>
      <c r="O139" s="92"/>
      <c r="P139" s="92"/>
      <c r="Q139" s="92"/>
      <c r="R139" s="92"/>
      <c r="S139" s="92"/>
      <c r="T139" s="93"/>
      <c r="U139" s="39"/>
      <c r="V139" s="39"/>
      <c r="W139" s="39"/>
      <c r="X139" s="39"/>
      <c r="Y139" s="39"/>
      <c r="Z139" s="39"/>
      <c r="AA139" s="39"/>
      <c r="AB139" s="39"/>
      <c r="AC139" s="39"/>
      <c r="AD139" s="39"/>
      <c r="AE139" s="39"/>
      <c r="AT139" s="18" t="s">
        <v>417</v>
      </c>
      <c r="AU139" s="18" t="s">
        <v>86</v>
      </c>
    </row>
    <row r="140" s="13" customFormat="1">
      <c r="A140" s="13"/>
      <c r="B140" s="277"/>
      <c r="C140" s="278"/>
      <c r="D140" s="230" t="s">
        <v>758</v>
      </c>
      <c r="E140" s="279" t="s">
        <v>1</v>
      </c>
      <c r="F140" s="280" t="s">
        <v>1976</v>
      </c>
      <c r="G140" s="278"/>
      <c r="H140" s="281">
        <v>3.2000000000000002</v>
      </c>
      <c r="I140" s="282"/>
      <c r="J140" s="278"/>
      <c r="K140" s="278"/>
      <c r="L140" s="283"/>
      <c r="M140" s="284"/>
      <c r="N140" s="285"/>
      <c r="O140" s="285"/>
      <c r="P140" s="285"/>
      <c r="Q140" s="285"/>
      <c r="R140" s="285"/>
      <c r="S140" s="285"/>
      <c r="T140" s="286"/>
      <c r="U140" s="13"/>
      <c r="V140" s="13"/>
      <c r="W140" s="13"/>
      <c r="X140" s="13"/>
      <c r="Y140" s="13"/>
      <c r="Z140" s="13"/>
      <c r="AA140" s="13"/>
      <c r="AB140" s="13"/>
      <c r="AC140" s="13"/>
      <c r="AD140" s="13"/>
      <c r="AE140" s="13"/>
      <c r="AT140" s="287" t="s">
        <v>758</v>
      </c>
      <c r="AU140" s="287" t="s">
        <v>86</v>
      </c>
      <c r="AV140" s="13" t="s">
        <v>86</v>
      </c>
      <c r="AW140" s="13" t="s">
        <v>33</v>
      </c>
      <c r="AX140" s="13" t="s">
        <v>84</v>
      </c>
      <c r="AY140" s="287" t="s">
        <v>414</v>
      </c>
    </row>
    <row r="141" s="2" customFormat="1" ht="21.75" customHeight="1">
      <c r="A141" s="39"/>
      <c r="B141" s="40"/>
      <c r="C141" s="234" t="s">
        <v>114</v>
      </c>
      <c r="D141" s="234" t="s">
        <v>443</v>
      </c>
      <c r="E141" s="235" t="s">
        <v>2063</v>
      </c>
      <c r="F141" s="236" t="s">
        <v>2064</v>
      </c>
      <c r="G141" s="237" t="s">
        <v>632</v>
      </c>
      <c r="H141" s="238">
        <v>13.789999999999999</v>
      </c>
      <c r="I141" s="239"/>
      <c r="J141" s="240">
        <f>ROUND(I141*H141,2)</f>
        <v>0</v>
      </c>
      <c r="K141" s="236" t="s">
        <v>720</v>
      </c>
      <c r="L141" s="45"/>
      <c r="M141" s="241" t="s">
        <v>1</v>
      </c>
      <c r="N141" s="242" t="s">
        <v>41</v>
      </c>
      <c r="O141" s="92"/>
      <c r="P141" s="226">
        <f>O141*H141</f>
        <v>0</v>
      </c>
      <c r="Q141" s="226">
        <v>0</v>
      </c>
      <c r="R141" s="226">
        <f>Q141*H141</f>
        <v>0</v>
      </c>
      <c r="S141" s="226">
        <v>0.47999999999999998</v>
      </c>
      <c r="T141" s="227">
        <f>S141*H141</f>
        <v>6.6191999999999993</v>
      </c>
      <c r="U141" s="39"/>
      <c r="V141" s="39"/>
      <c r="W141" s="39"/>
      <c r="X141" s="39"/>
      <c r="Y141" s="39"/>
      <c r="Z141" s="39"/>
      <c r="AA141" s="39"/>
      <c r="AB141" s="39"/>
      <c r="AC141" s="39"/>
      <c r="AD141" s="39"/>
      <c r="AE141" s="39"/>
      <c r="AR141" s="228" t="s">
        <v>415</v>
      </c>
      <c r="AT141" s="228" t="s">
        <v>443</v>
      </c>
      <c r="AU141" s="228" t="s">
        <v>86</v>
      </c>
      <c r="AY141" s="18" t="s">
        <v>414</v>
      </c>
      <c r="BE141" s="229">
        <f>IF(N141="základní",J141,0)</f>
        <v>0</v>
      </c>
      <c r="BF141" s="229">
        <f>IF(N141="snížená",J141,0)</f>
        <v>0</v>
      </c>
      <c r="BG141" s="229">
        <f>IF(N141="zákl. přenesená",J141,0)</f>
        <v>0</v>
      </c>
      <c r="BH141" s="229">
        <f>IF(N141="sníž. přenesená",J141,0)</f>
        <v>0</v>
      </c>
      <c r="BI141" s="229">
        <f>IF(N141="nulová",J141,0)</f>
        <v>0</v>
      </c>
      <c r="BJ141" s="18" t="s">
        <v>84</v>
      </c>
      <c r="BK141" s="229">
        <f>ROUND(I141*H141,2)</f>
        <v>0</v>
      </c>
      <c r="BL141" s="18" t="s">
        <v>415</v>
      </c>
      <c r="BM141" s="228" t="s">
        <v>2065</v>
      </c>
    </row>
    <row r="142" s="2" customFormat="1">
      <c r="A142" s="39"/>
      <c r="B142" s="40"/>
      <c r="C142" s="41"/>
      <c r="D142" s="230" t="s">
        <v>417</v>
      </c>
      <c r="E142" s="41"/>
      <c r="F142" s="231" t="s">
        <v>2066</v>
      </c>
      <c r="G142" s="41"/>
      <c r="H142" s="41"/>
      <c r="I142" s="156"/>
      <c r="J142" s="41"/>
      <c r="K142" s="41"/>
      <c r="L142" s="45"/>
      <c r="M142" s="232"/>
      <c r="N142" s="233"/>
      <c r="O142" s="92"/>
      <c r="P142" s="92"/>
      <c r="Q142" s="92"/>
      <c r="R142" s="92"/>
      <c r="S142" s="92"/>
      <c r="T142" s="93"/>
      <c r="U142" s="39"/>
      <c r="V142" s="39"/>
      <c r="W142" s="39"/>
      <c r="X142" s="39"/>
      <c r="Y142" s="39"/>
      <c r="Z142" s="39"/>
      <c r="AA142" s="39"/>
      <c r="AB142" s="39"/>
      <c r="AC142" s="39"/>
      <c r="AD142" s="39"/>
      <c r="AE142" s="39"/>
      <c r="AT142" s="18" t="s">
        <v>417</v>
      </c>
      <c r="AU142" s="18" t="s">
        <v>86</v>
      </c>
    </row>
    <row r="143" s="15" customFormat="1">
      <c r="A143" s="15"/>
      <c r="B143" s="299"/>
      <c r="C143" s="300"/>
      <c r="D143" s="230" t="s">
        <v>758</v>
      </c>
      <c r="E143" s="301" t="s">
        <v>1</v>
      </c>
      <c r="F143" s="302" t="s">
        <v>2067</v>
      </c>
      <c r="G143" s="300"/>
      <c r="H143" s="301" t="s">
        <v>1</v>
      </c>
      <c r="I143" s="303"/>
      <c r="J143" s="300"/>
      <c r="K143" s="300"/>
      <c r="L143" s="304"/>
      <c r="M143" s="305"/>
      <c r="N143" s="306"/>
      <c r="O143" s="306"/>
      <c r="P143" s="306"/>
      <c r="Q143" s="306"/>
      <c r="R143" s="306"/>
      <c r="S143" s="306"/>
      <c r="T143" s="307"/>
      <c r="U143" s="15"/>
      <c r="V143" s="15"/>
      <c r="W143" s="15"/>
      <c r="X143" s="15"/>
      <c r="Y143" s="15"/>
      <c r="Z143" s="15"/>
      <c r="AA143" s="15"/>
      <c r="AB143" s="15"/>
      <c r="AC143" s="15"/>
      <c r="AD143" s="15"/>
      <c r="AE143" s="15"/>
      <c r="AT143" s="308" t="s">
        <v>758</v>
      </c>
      <c r="AU143" s="308" t="s">
        <v>86</v>
      </c>
      <c r="AV143" s="15" t="s">
        <v>84</v>
      </c>
      <c r="AW143" s="15" t="s">
        <v>33</v>
      </c>
      <c r="AX143" s="15" t="s">
        <v>76</v>
      </c>
      <c r="AY143" s="308" t="s">
        <v>414</v>
      </c>
    </row>
    <row r="144" s="13" customFormat="1">
      <c r="A144" s="13"/>
      <c r="B144" s="277"/>
      <c r="C144" s="278"/>
      <c r="D144" s="230" t="s">
        <v>758</v>
      </c>
      <c r="E144" s="279" t="s">
        <v>1</v>
      </c>
      <c r="F144" s="280" t="s">
        <v>2068</v>
      </c>
      <c r="G144" s="278"/>
      <c r="H144" s="281">
        <v>13.789999999999999</v>
      </c>
      <c r="I144" s="282"/>
      <c r="J144" s="278"/>
      <c r="K144" s="278"/>
      <c r="L144" s="283"/>
      <c r="M144" s="284"/>
      <c r="N144" s="285"/>
      <c r="O144" s="285"/>
      <c r="P144" s="285"/>
      <c r="Q144" s="285"/>
      <c r="R144" s="285"/>
      <c r="S144" s="285"/>
      <c r="T144" s="286"/>
      <c r="U144" s="13"/>
      <c r="V144" s="13"/>
      <c r="W144" s="13"/>
      <c r="X144" s="13"/>
      <c r="Y144" s="13"/>
      <c r="Z144" s="13"/>
      <c r="AA144" s="13"/>
      <c r="AB144" s="13"/>
      <c r="AC144" s="13"/>
      <c r="AD144" s="13"/>
      <c r="AE144" s="13"/>
      <c r="AT144" s="287" t="s">
        <v>758</v>
      </c>
      <c r="AU144" s="287" t="s">
        <v>86</v>
      </c>
      <c r="AV144" s="13" t="s">
        <v>86</v>
      </c>
      <c r="AW144" s="13" t="s">
        <v>33</v>
      </c>
      <c r="AX144" s="13" t="s">
        <v>84</v>
      </c>
      <c r="AY144" s="287" t="s">
        <v>414</v>
      </c>
    </row>
    <row r="145" s="2" customFormat="1" ht="16.5" customHeight="1">
      <c r="A145" s="39"/>
      <c r="B145" s="40"/>
      <c r="C145" s="234" t="s">
        <v>415</v>
      </c>
      <c r="D145" s="234" t="s">
        <v>443</v>
      </c>
      <c r="E145" s="235" t="s">
        <v>2069</v>
      </c>
      <c r="F145" s="236" t="s">
        <v>2070</v>
      </c>
      <c r="G145" s="237" t="s">
        <v>531</v>
      </c>
      <c r="H145" s="238">
        <v>12</v>
      </c>
      <c r="I145" s="239"/>
      <c r="J145" s="240">
        <f>ROUND(I145*H145,2)</f>
        <v>0</v>
      </c>
      <c r="K145" s="236" t="s">
        <v>720</v>
      </c>
      <c r="L145" s="45"/>
      <c r="M145" s="241" t="s">
        <v>1</v>
      </c>
      <c r="N145" s="242" t="s">
        <v>41</v>
      </c>
      <c r="O145" s="92"/>
      <c r="P145" s="226">
        <f>O145*H145</f>
        <v>0</v>
      </c>
      <c r="Q145" s="226">
        <v>0.0095200000000000007</v>
      </c>
      <c r="R145" s="226">
        <f>Q145*H145</f>
        <v>0.11424000000000001</v>
      </c>
      <c r="S145" s="226">
        <v>0</v>
      </c>
      <c r="T145" s="227">
        <f>S145*H145</f>
        <v>0</v>
      </c>
      <c r="U145" s="39"/>
      <c r="V145" s="39"/>
      <c r="W145" s="39"/>
      <c r="X145" s="39"/>
      <c r="Y145" s="39"/>
      <c r="Z145" s="39"/>
      <c r="AA145" s="39"/>
      <c r="AB145" s="39"/>
      <c r="AC145" s="39"/>
      <c r="AD145" s="39"/>
      <c r="AE145" s="39"/>
      <c r="AR145" s="228" t="s">
        <v>415</v>
      </c>
      <c r="AT145" s="228" t="s">
        <v>443</v>
      </c>
      <c r="AU145" s="228" t="s">
        <v>86</v>
      </c>
      <c r="AY145" s="18" t="s">
        <v>414</v>
      </c>
      <c r="BE145" s="229">
        <f>IF(N145="základní",J145,0)</f>
        <v>0</v>
      </c>
      <c r="BF145" s="229">
        <f>IF(N145="snížená",J145,0)</f>
        <v>0</v>
      </c>
      <c r="BG145" s="229">
        <f>IF(N145="zákl. přenesená",J145,0)</f>
        <v>0</v>
      </c>
      <c r="BH145" s="229">
        <f>IF(N145="sníž. přenesená",J145,0)</f>
        <v>0</v>
      </c>
      <c r="BI145" s="229">
        <f>IF(N145="nulová",J145,0)</f>
        <v>0</v>
      </c>
      <c r="BJ145" s="18" t="s">
        <v>84</v>
      </c>
      <c r="BK145" s="229">
        <f>ROUND(I145*H145,2)</f>
        <v>0</v>
      </c>
      <c r="BL145" s="18" t="s">
        <v>415</v>
      </c>
      <c r="BM145" s="228" t="s">
        <v>2071</v>
      </c>
    </row>
    <row r="146" s="2" customFormat="1">
      <c r="A146" s="39"/>
      <c r="B146" s="40"/>
      <c r="C146" s="41"/>
      <c r="D146" s="230" t="s">
        <v>417</v>
      </c>
      <c r="E146" s="41"/>
      <c r="F146" s="231" t="s">
        <v>2072</v>
      </c>
      <c r="G146" s="41"/>
      <c r="H146" s="41"/>
      <c r="I146" s="156"/>
      <c r="J146" s="41"/>
      <c r="K146" s="41"/>
      <c r="L146" s="45"/>
      <c r="M146" s="232"/>
      <c r="N146" s="233"/>
      <c r="O146" s="92"/>
      <c r="P146" s="92"/>
      <c r="Q146" s="92"/>
      <c r="R146" s="92"/>
      <c r="S146" s="92"/>
      <c r="T146" s="93"/>
      <c r="U146" s="39"/>
      <c r="V146" s="39"/>
      <c r="W146" s="39"/>
      <c r="X146" s="39"/>
      <c r="Y146" s="39"/>
      <c r="Z146" s="39"/>
      <c r="AA146" s="39"/>
      <c r="AB146" s="39"/>
      <c r="AC146" s="39"/>
      <c r="AD146" s="39"/>
      <c r="AE146" s="39"/>
      <c r="AT146" s="18" t="s">
        <v>417</v>
      </c>
      <c r="AU146" s="18" t="s">
        <v>86</v>
      </c>
    </row>
    <row r="147" s="13" customFormat="1">
      <c r="A147" s="13"/>
      <c r="B147" s="277"/>
      <c r="C147" s="278"/>
      <c r="D147" s="230" t="s">
        <v>758</v>
      </c>
      <c r="E147" s="279" t="s">
        <v>1</v>
      </c>
      <c r="F147" s="280" t="s">
        <v>455</v>
      </c>
      <c r="G147" s="278"/>
      <c r="H147" s="281">
        <v>12</v>
      </c>
      <c r="I147" s="282"/>
      <c r="J147" s="278"/>
      <c r="K147" s="278"/>
      <c r="L147" s="283"/>
      <c r="M147" s="284"/>
      <c r="N147" s="285"/>
      <c r="O147" s="285"/>
      <c r="P147" s="285"/>
      <c r="Q147" s="285"/>
      <c r="R147" s="285"/>
      <c r="S147" s="285"/>
      <c r="T147" s="286"/>
      <c r="U147" s="13"/>
      <c r="V147" s="13"/>
      <c r="W147" s="13"/>
      <c r="X147" s="13"/>
      <c r="Y147" s="13"/>
      <c r="Z147" s="13"/>
      <c r="AA147" s="13"/>
      <c r="AB147" s="13"/>
      <c r="AC147" s="13"/>
      <c r="AD147" s="13"/>
      <c r="AE147" s="13"/>
      <c r="AT147" s="287" t="s">
        <v>758</v>
      </c>
      <c r="AU147" s="287" t="s">
        <v>86</v>
      </c>
      <c r="AV147" s="13" t="s">
        <v>86</v>
      </c>
      <c r="AW147" s="13" t="s">
        <v>33</v>
      </c>
      <c r="AX147" s="13" t="s">
        <v>84</v>
      </c>
      <c r="AY147" s="287" t="s">
        <v>414</v>
      </c>
    </row>
    <row r="148" s="11" customFormat="1" ht="22.8" customHeight="1">
      <c r="A148" s="11"/>
      <c r="B148" s="254"/>
      <c r="C148" s="255"/>
      <c r="D148" s="256" t="s">
        <v>75</v>
      </c>
      <c r="E148" s="275" t="s">
        <v>415</v>
      </c>
      <c r="F148" s="275" t="s">
        <v>761</v>
      </c>
      <c r="G148" s="255"/>
      <c r="H148" s="255"/>
      <c r="I148" s="258"/>
      <c r="J148" s="276">
        <f>BK148</f>
        <v>0</v>
      </c>
      <c r="K148" s="255"/>
      <c r="L148" s="260"/>
      <c r="M148" s="261"/>
      <c r="N148" s="262"/>
      <c r="O148" s="262"/>
      <c r="P148" s="263">
        <f>SUM(P149:P169)</f>
        <v>0</v>
      </c>
      <c r="Q148" s="262"/>
      <c r="R148" s="263">
        <f>SUM(R149:R169)</f>
        <v>33.195795562000001</v>
      </c>
      <c r="S148" s="262"/>
      <c r="T148" s="264">
        <f>SUM(T149:T169)</f>
        <v>0</v>
      </c>
      <c r="U148" s="11"/>
      <c r="V148" s="11"/>
      <c r="W148" s="11"/>
      <c r="X148" s="11"/>
      <c r="Y148" s="11"/>
      <c r="Z148" s="11"/>
      <c r="AA148" s="11"/>
      <c r="AB148" s="11"/>
      <c r="AC148" s="11"/>
      <c r="AD148" s="11"/>
      <c r="AE148" s="11"/>
      <c r="AR148" s="265" t="s">
        <v>84</v>
      </c>
      <c r="AT148" s="266" t="s">
        <v>75</v>
      </c>
      <c r="AU148" s="266" t="s">
        <v>84</v>
      </c>
      <c r="AY148" s="265" t="s">
        <v>414</v>
      </c>
      <c r="BK148" s="267">
        <f>SUM(BK149:BK169)</f>
        <v>0</v>
      </c>
    </row>
    <row r="149" s="2" customFormat="1" ht="21.75" customHeight="1">
      <c r="A149" s="39"/>
      <c r="B149" s="40"/>
      <c r="C149" s="234" t="s">
        <v>427</v>
      </c>
      <c r="D149" s="234" t="s">
        <v>443</v>
      </c>
      <c r="E149" s="235" t="s">
        <v>1726</v>
      </c>
      <c r="F149" s="236" t="s">
        <v>1727</v>
      </c>
      <c r="G149" s="237" t="s">
        <v>632</v>
      </c>
      <c r="H149" s="238">
        <v>0.28799999999999998</v>
      </c>
      <c r="I149" s="239"/>
      <c r="J149" s="240">
        <f>ROUND(I149*H149,2)</f>
        <v>0</v>
      </c>
      <c r="K149" s="236" t="s">
        <v>720</v>
      </c>
      <c r="L149" s="45"/>
      <c r="M149" s="241" t="s">
        <v>1</v>
      </c>
      <c r="N149" s="242" t="s">
        <v>41</v>
      </c>
      <c r="O149" s="92"/>
      <c r="P149" s="226">
        <f>O149*H149</f>
        <v>0</v>
      </c>
      <c r="Q149" s="226">
        <v>0.02102</v>
      </c>
      <c r="R149" s="226">
        <f>Q149*H149</f>
        <v>0.00605376</v>
      </c>
      <c r="S149" s="226">
        <v>0</v>
      </c>
      <c r="T149" s="227">
        <f>S149*H149</f>
        <v>0</v>
      </c>
      <c r="U149" s="39"/>
      <c r="V149" s="39"/>
      <c r="W149" s="39"/>
      <c r="X149" s="39"/>
      <c r="Y149" s="39"/>
      <c r="Z149" s="39"/>
      <c r="AA149" s="39"/>
      <c r="AB149" s="39"/>
      <c r="AC149" s="39"/>
      <c r="AD149" s="39"/>
      <c r="AE149" s="39"/>
      <c r="AR149" s="228" t="s">
        <v>415</v>
      </c>
      <c r="AT149" s="228" t="s">
        <v>443</v>
      </c>
      <c r="AU149" s="228" t="s">
        <v>86</v>
      </c>
      <c r="AY149" s="18" t="s">
        <v>414</v>
      </c>
      <c r="BE149" s="229">
        <f>IF(N149="základní",J149,0)</f>
        <v>0</v>
      </c>
      <c r="BF149" s="229">
        <f>IF(N149="snížená",J149,0)</f>
        <v>0</v>
      </c>
      <c r="BG149" s="229">
        <f>IF(N149="zákl. přenesená",J149,0)</f>
        <v>0</v>
      </c>
      <c r="BH149" s="229">
        <f>IF(N149="sníž. přenesená",J149,0)</f>
        <v>0</v>
      </c>
      <c r="BI149" s="229">
        <f>IF(N149="nulová",J149,0)</f>
        <v>0</v>
      </c>
      <c r="BJ149" s="18" t="s">
        <v>84</v>
      </c>
      <c r="BK149" s="229">
        <f>ROUND(I149*H149,2)</f>
        <v>0</v>
      </c>
      <c r="BL149" s="18" t="s">
        <v>415</v>
      </c>
      <c r="BM149" s="228" t="s">
        <v>2073</v>
      </c>
    </row>
    <row r="150" s="2" customFormat="1">
      <c r="A150" s="39"/>
      <c r="B150" s="40"/>
      <c r="C150" s="41"/>
      <c r="D150" s="230" t="s">
        <v>417</v>
      </c>
      <c r="E150" s="41"/>
      <c r="F150" s="231" t="s">
        <v>1729</v>
      </c>
      <c r="G150" s="41"/>
      <c r="H150" s="41"/>
      <c r="I150" s="156"/>
      <c r="J150" s="41"/>
      <c r="K150" s="41"/>
      <c r="L150" s="45"/>
      <c r="M150" s="232"/>
      <c r="N150" s="233"/>
      <c r="O150" s="92"/>
      <c r="P150" s="92"/>
      <c r="Q150" s="92"/>
      <c r="R150" s="92"/>
      <c r="S150" s="92"/>
      <c r="T150" s="93"/>
      <c r="U150" s="39"/>
      <c r="V150" s="39"/>
      <c r="W150" s="39"/>
      <c r="X150" s="39"/>
      <c r="Y150" s="39"/>
      <c r="Z150" s="39"/>
      <c r="AA150" s="39"/>
      <c r="AB150" s="39"/>
      <c r="AC150" s="39"/>
      <c r="AD150" s="39"/>
      <c r="AE150" s="39"/>
      <c r="AT150" s="18" t="s">
        <v>417</v>
      </c>
      <c r="AU150" s="18" t="s">
        <v>86</v>
      </c>
    </row>
    <row r="151" s="13" customFormat="1">
      <c r="A151" s="13"/>
      <c r="B151" s="277"/>
      <c r="C151" s="278"/>
      <c r="D151" s="230" t="s">
        <v>758</v>
      </c>
      <c r="E151" s="279" t="s">
        <v>1</v>
      </c>
      <c r="F151" s="280" t="s">
        <v>1978</v>
      </c>
      <c r="G151" s="278"/>
      <c r="H151" s="281">
        <v>0.13</v>
      </c>
      <c r="I151" s="282"/>
      <c r="J151" s="278"/>
      <c r="K151" s="278"/>
      <c r="L151" s="283"/>
      <c r="M151" s="284"/>
      <c r="N151" s="285"/>
      <c r="O151" s="285"/>
      <c r="P151" s="285"/>
      <c r="Q151" s="285"/>
      <c r="R151" s="285"/>
      <c r="S151" s="285"/>
      <c r="T151" s="286"/>
      <c r="U151" s="13"/>
      <c r="V151" s="13"/>
      <c r="W151" s="13"/>
      <c r="X151" s="13"/>
      <c r="Y151" s="13"/>
      <c r="Z151" s="13"/>
      <c r="AA151" s="13"/>
      <c r="AB151" s="13"/>
      <c r="AC151" s="13"/>
      <c r="AD151" s="13"/>
      <c r="AE151" s="13"/>
      <c r="AT151" s="287" t="s">
        <v>758</v>
      </c>
      <c r="AU151" s="287" t="s">
        <v>86</v>
      </c>
      <c r="AV151" s="13" t="s">
        <v>86</v>
      </c>
      <c r="AW151" s="13" t="s">
        <v>33</v>
      </c>
      <c r="AX151" s="13" t="s">
        <v>76</v>
      </c>
      <c r="AY151" s="287" t="s">
        <v>414</v>
      </c>
    </row>
    <row r="152" s="13" customFormat="1">
      <c r="A152" s="13"/>
      <c r="B152" s="277"/>
      <c r="C152" s="278"/>
      <c r="D152" s="230" t="s">
        <v>758</v>
      </c>
      <c r="E152" s="279" t="s">
        <v>1</v>
      </c>
      <c r="F152" s="280" t="s">
        <v>1909</v>
      </c>
      <c r="G152" s="278"/>
      <c r="H152" s="281">
        <v>0.158</v>
      </c>
      <c r="I152" s="282"/>
      <c r="J152" s="278"/>
      <c r="K152" s="278"/>
      <c r="L152" s="283"/>
      <c r="M152" s="284"/>
      <c r="N152" s="285"/>
      <c r="O152" s="285"/>
      <c r="P152" s="285"/>
      <c r="Q152" s="285"/>
      <c r="R152" s="285"/>
      <c r="S152" s="285"/>
      <c r="T152" s="286"/>
      <c r="U152" s="13"/>
      <c r="V152" s="13"/>
      <c r="W152" s="13"/>
      <c r="X152" s="13"/>
      <c r="Y152" s="13"/>
      <c r="Z152" s="13"/>
      <c r="AA152" s="13"/>
      <c r="AB152" s="13"/>
      <c r="AC152" s="13"/>
      <c r="AD152" s="13"/>
      <c r="AE152" s="13"/>
      <c r="AT152" s="287" t="s">
        <v>758</v>
      </c>
      <c r="AU152" s="287" t="s">
        <v>86</v>
      </c>
      <c r="AV152" s="13" t="s">
        <v>86</v>
      </c>
      <c r="AW152" s="13" t="s">
        <v>33</v>
      </c>
      <c r="AX152" s="13" t="s">
        <v>76</v>
      </c>
      <c r="AY152" s="287" t="s">
        <v>414</v>
      </c>
    </row>
    <row r="153" s="14" customFormat="1">
      <c r="A153" s="14"/>
      <c r="B153" s="288"/>
      <c r="C153" s="289"/>
      <c r="D153" s="230" t="s">
        <v>758</v>
      </c>
      <c r="E153" s="290" t="s">
        <v>1</v>
      </c>
      <c r="F153" s="291" t="s">
        <v>760</v>
      </c>
      <c r="G153" s="289"/>
      <c r="H153" s="292">
        <v>0.28800000000000003</v>
      </c>
      <c r="I153" s="293"/>
      <c r="J153" s="289"/>
      <c r="K153" s="289"/>
      <c r="L153" s="294"/>
      <c r="M153" s="295"/>
      <c r="N153" s="296"/>
      <c r="O153" s="296"/>
      <c r="P153" s="296"/>
      <c r="Q153" s="296"/>
      <c r="R153" s="296"/>
      <c r="S153" s="296"/>
      <c r="T153" s="297"/>
      <c r="U153" s="14"/>
      <c r="V153" s="14"/>
      <c r="W153" s="14"/>
      <c r="X153" s="14"/>
      <c r="Y153" s="14"/>
      <c r="Z153" s="14"/>
      <c r="AA153" s="14"/>
      <c r="AB153" s="14"/>
      <c r="AC153" s="14"/>
      <c r="AD153" s="14"/>
      <c r="AE153" s="14"/>
      <c r="AT153" s="298" t="s">
        <v>758</v>
      </c>
      <c r="AU153" s="298" t="s">
        <v>86</v>
      </c>
      <c r="AV153" s="14" t="s">
        <v>415</v>
      </c>
      <c r="AW153" s="14" t="s">
        <v>33</v>
      </c>
      <c r="AX153" s="14" t="s">
        <v>84</v>
      </c>
      <c r="AY153" s="298" t="s">
        <v>414</v>
      </c>
    </row>
    <row r="154" s="2" customFormat="1" ht="21.75" customHeight="1">
      <c r="A154" s="39"/>
      <c r="B154" s="40"/>
      <c r="C154" s="234" t="s">
        <v>431</v>
      </c>
      <c r="D154" s="234" t="s">
        <v>443</v>
      </c>
      <c r="E154" s="235" t="s">
        <v>1731</v>
      </c>
      <c r="F154" s="236" t="s">
        <v>1732</v>
      </c>
      <c r="G154" s="237" t="s">
        <v>632</v>
      </c>
      <c r="H154" s="238">
        <v>5.4720000000000004</v>
      </c>
      <c r="I154" s="239"/>
      <c r="J154" s="240">
        <f>ROUND(I154*H154,2)</f>
        <v>0</v>
      </c>
      <c r="K154" s="236" t="s">
        <v>720</v>
      </c>
      <c r="L154" s="45"/>
      <c r="M154" s="241" t="s">
        <v>1</v>
      </c>
      <c r="N154" s="242" t="s">
        <v>41</v>
      </c>
      <c r="O154" s="92"/>
      <c r="P154" s="226">
        <f>O154*H154</f>
        <v>0</v>
      </c>
      <c r="Q154" s="226">
        <v>0.02102</v>
      </c>
      <c r="R154" s="226">
        <f>Q154*H154</f>
        <v>0.11502144000000002</v>
      </c>
      <c r="S154" s="226">
        <v>0</v>
      </c>
      <c r="T154" s="227">
        <f>S154*H154</f>
        <v>0</v>
      </c>
      <c r="U154" s="39"/>
      <c r="V154" s="39"/>
      <c r="W154" s="39"/>
      <c r="X154" s="39"/>
      <c r="Y154" s="39"/>
      <c r="Z154" s="39"/>
      <c r="AA154" s="39"/>
      <c r="AB154" s="39"/>
      <c r="AC154" s="39"/>
      <c r="AD154" s="39"/>
      <c r="AE154" s="39"/>
      <c r="AR154" s="228" t="s">
        <v>415</v>
      </c>
      <c r="AT154" s="228" t="s">
        <v>443</v>
      </c>
      <c r="AU154" s="228" t="s">
        <v>86</v>
      </c>
      <c r="AY154" s="18" t="s">
        <v>414</v>
      </c>
      <c r="BE154" s="229">
        <f>IF(N154="základní",J154,0)</f>
        <v>0</v>
      </c>
      <c r="BF154" s="229">
        <f>IF(N154="snížená",J154,0)</f>
        <v>0</v>
      </c>
      <c r="BG154" s="229">
        <f>IF(N154="zákl. přenesená",J154,0)</f>
        <v>0</v>
      </c>
      <c r="BH154" s="229">
        <f>IF(N154="sníž. přenesená",J154,0)</f>
        <v>0</v>
      </c>
      <c r="BI154" s="229">
        <f>IF(N154="nulová",J154,0)</f>
        <v>0</v>
      </c>
      <c r="BJ154" s="18" t="s">
        <v>84</v>
      </c>
      <c r="BK154" s="229">
        <f>ROUND(I154*H154,2)</f>
        <v>0</v>
      </c>
      <c r="BL154" s="18" t="s">
        <v>415</v>
      </c>
      <c r="BM154" s="228" t="s">
        <v>2074</v>
      </c>
    </row>
    <row r="155" s="2" customFormat="1">
      <c r="A155" s="39"/>
      <c r="B155" s="40"/>
      <c r="C155" s="41"/>
      <c r="D155" s="230" t="s">
        <v>417</v>
      </c>
      <c r="E155" s="41"/>
      <c r="F155" s="231" t="s">
        <v>1734</v>
      </c>
      <c r="G155" s="41"/>
      <c r="H155" s="41"/>
      <c r="I155" s="156"/>
      <c r="J155" s="41"/>
      <c r="K155" s="41"/>
      <c r="L155" s="45"/>
      <c r="M155" s="232"/>
      <c r="N155" s="233"/>
      <c r="O155" s="92"/>
      <c r="P155" s="92"/>
      <c r="Q155" s="92"/>
      <c r="R155" s="92"/>
      <c r="S155" s="92"/>
      <c r="T155" s="93"/>
      <c r="U155" s="39"/>
      <c r="V155" s="39"/>
      <c r="W155" s="39"/>
      <c r="X155" s="39"/>
      <c r="Y155" s="39"/>
      <c r="Z155" s="39"/>
      <c r="AA155" s="39"/>
      <c r="AB155" s="39"/>
      <c r="AC155" s="39"/>
      <c r="AD155" s="39"/>
      <c r="AE155" s="39"/>
      <c r="AT155" s="18" t="s">
        <v>417</v>
      </c>
      <c r="AU155" s="18" t="s">
        <v>86</v>
      </c>
    </row>
    <row r="156" s="13" customFormat="1">
      <c r="A156" s="13"/>
      <c r="B156" s="277"/>
      <c r="C156" s="278"/>
      <c r="D156" s="230" t="s">
        <v>758</v>
      </c>
      <c r="E156" s="279" t="s">
        <v>1</v>
      </c>
      <c r="F156" s="280" t="s">
        <v>2075</v>
      </c>
      <c r="G156" s="278"/>
      <c r="H156" s="281">
        <v>5.4720000000000004</v>
      </c>
      <c r="I156" s="282"/>
      <c r="J156" s="278"/>
      <c r="K156" s="278"/>
      <c r="L156" s="283"/>
      <c r="M156" s="284"/>
      <c r="N156" s="285"/>
      <c r="O156" s="285"/>
      <c r="P156" s="285"/>
      <c r="Q156" s="285"/>
      <c r="R156" s="285"/>
      <c r="S156" s="285"/>
      <c r="T156" s="286"/>
      <c r="U156" s="13"/>
      <c r="V156" s="13"/>
      <c r="W156" s="13"/>
      <c r="X156" s="13"/>
      <c r="Y156" s="13"/>
      <c r="Z156" s="13"/>
      <c r="AA156" s="13"/>
      <c r="AB156" s="13"/>
      <c r="AC156" s="13"/>
      <c r="AD156" s="13"/>
      <c r="AE156" s="13"/>
      <c r="AT156" s="287" t="s">
        <v>758</v>
      </c>
      <c r="AU156" s="287" t="s">
        <v>86</v>
      </c>
      <c r="AV156" s="13" t="s">
        <v>86</v>
      </c>
      <c r="AW156" s="13" t="s">
        <v>33</v>
      </c>
      <c r="AX156" s="13" t="s">
        <v>84</v>
      </c>
      <c r="AY156" s="287" t="s">
        <v>414</v>
      </c>
    </row>
    <row r="157" s="2" customFormat="1" ht="21.75" customHeight="1">
      <c r="A157" s="39"/>
      <c r="B157" s="40"/>
      <c r="C157" s="234" t="s">
        <v>435</v>
      </c>
      <c r="D157" s="234" t="s">
        <v>443</v>
      </c>
      <c r="E157" s="235" t="s">
        <v>2076</v>
      </c>
      <c r="F157" s="236" t="s">
        <v>2077</v>
      </c>
      <c r="G157" s="237" t="s">
        <v>632</v>
      </c>
      <c r="H157" s="238">
        <v>27.579999999999998</v>
      </c>
      <c r="I157" s="239"/>
      <c r="J157" s="240">
        <f>ROUND(I157*H157,2)</f>
        <v>0</v>
      </c>
      <c r="K157" s="236" t="s">
        <v>720</v>
      </c>
      <c r="L157" s="45"/>
      <c r="M157" s="241" t="s">
        <v>1</v>
      </c>
      <c r="N157" s="242" t="s">
        <v>41</v>
      </c>
      <c r="O157" s="92"/>
      <c r="P157" s="226">
        <f>O157*H157</f>
        <v>0</v>
      </c>
      <c r="Q157" s="226">
        <v>0.16192000000000001</v>
      </c>
      <c r="R157" s="226">
        <f>Q157*H157</f>
        <v>4.4657536000000002</v>
      </c>
      <c r="S157" s="226">
        <v>0</v>
      </c>
      <c r="T157" s="227">
        <f>S157*H157</f>
        <v>0</v>
      </c>
      <c r="U157" s="39"/>
      <c r="V157" s="39"/>
      <c r="W157" s="39"/>
      <c r="X157" s="39"/>
      <c r="Y157" s="39"/>
      <c r="Z157" s="39"/>
      <c r="AA157" s="39"/>
      <c r="AB157" s="39"/>
      <c r="AC157" s="39"/>
      <c r="AD157" s="39"/>
      <c r="AE157" s="39"/>
      <c r="AR157" s="228" t="s">
        <v>415</v>
      </c>
      <c r="AT157" s="228" t="s">
        <v>443</v>
      </c>
      <c r="AU157" s="228" t="s">
        <v>86</v>
      </c>
      <c r="AY157" s="18" t="s">
        <v>414</v>
      </c>
      <c r="BE157" s="229">
        <f>IF(N157="základní",J157,0)</f>
        <v>0</v>
      </c>
      <c r="BF157" s="229">
        <f>IF(N157="snížená",J157,0)</f>
        <v>0</v>
      </c>
      <c r="BG157" s="229">
        <f>IF(N157="zákl. přenesená",J157,0)</f>
        <v>0</v>
      </c>
      <c r="BH157" s="229">
        <f>IF(N157="sníž. přenesená",J157,0)</f>
        <v>0</v>
      </c>
      <c r="BI157" s="229">
        <f>IF(N157="nulová",J157,0)</f>
        <v>0</v>
      </c>
      <c r="BJ157" s="18" t="s">
        <v>84</v>
      </c>
      <c r="BK157" s="229">
        <f>ROUND(I157*H157,2)</f>
        <v>0</v>
      </c>
      <c r="BL157" s="18" t="s">
        <v>415</v>
      </c>
      <c r="BM157" s="228" t="s">
        <v>2078</v>
      </c>
    </row>
    <row r="158" s="2" customFormat="1">
      <c r="A158" s="39"/>
      <c r="B158" s="40"/>
      <c r="C158" s="41"/>
      <c r="D158" s="230" t="s">
        <v>417</v>
      </c>
      <c r="E158" s="41"/>
      <c r="F158" s="231" t="s">
        <v>2079</v>
      </c>
      <c r="G158" s="41"/>
      <c r="H158" s="41"/>
      <c r="I158" s="156"/>
      <c r="J158" s="41"/>
      <c r="K158" s="41"/>
      <c r="L158" s="45"/>
      <c r="M158" s="232"/>
      <c r="N158" s="233"/>
      <c r="O158" s="92"/>
      <c r="P158" s="92"/>
      <c r="Q158" s="92"/>
      <c r="R158" s="92"/>
      <c r="S158" s="92"/>
      <c r="T158" s="93"/>
      <c r="U158" s="39"/>
      <c r="V158" s="39"/>
      <c r="W158" s="39"/>
      <c r="X158" s="39"/>
      <c r="Y158" s="39"/>
      <c r="Z158" s="39"/>
      <c r="AA158" s="39"/>
      <c r="AB158" s="39"/>
      <c r="AC158" s="39"/>
      <c r="AD158" s="39"/>
      <c r="AE158" s="39"/>
      <c r="AT158" s="18" t="s">
        <v>417</v>
      </c>
      <c r="AU158" s="18" t="s">
        <v>86</v>
      </c>
    </row>
    <row r="159" s="15" customFormat="1">
      <c r="A159" s="15"/>
      <c r="B159" s="299"/>
      <c r="C159" s="300"/>
      <c r="D159" s="230" t="s">
        <v>758</v>
      </c>
      <c r="E159" s="301" t="s">
        <v>1</v>
      </c>
      <c r="F159" s="302" t="s">
        <v>2048</v>
      </c>
      <c r="G159" s="300"/>
      <c r="H159" s="301" t="s">
        <v>1</v>
      </c>
      <c r="I159" s="303"/>
      <c r="J159" s="300"/>
      <c r="K159" s="300"/>
      <c r="L159" s="304"/>
      <c r="M159" s="305"/>
      <c r="N159" s="306"/>
      <c r="O159" s="306"/>
      <c r="P159" s="306"/>
      <c r="Q159" s="306"/>
      <c r="R159" s="306"/>
      <c r="S159" s="306"/>
      <c r="T159" s="307"/>
      <c r="U159" s="15"/>
      <c r="V159" s="15"/>
      <c r="W159" s="15"/>
      <c r="X159" s="15"/>
      <c r="Y159" s="15"/>
      <c r="Z159" s="15"/>
      <c r="AA159" s="15"/>
      <c r="AB159" s="15"/>
      <c r="AC159" s="15"/>
      <c r="AD159" s="15"/>
      <c r="AE159" s="15"/>
      <c r="AT159" s="308" t="s">
        <v>758</v>
      </c>
      <c r="AU159" s="308" t="s">
        <v>86</v>
      </c>
      <c r="AV159" s="15" t="s">
        <v>84</v>
      </c>
      <c r="AW159" s="15" t="s">
        <v>33</v>
      </c>
      <c r="AX159" s="15" t="s">
        <v>76</v>
      </c>
      <c r="AY159" s="308" t="s">
        <v>414</v>
      </c>
    </row>
    <row r="160" s="13" customFormat="1">
      <c r="A160" s="13"/>
      <c r="B160" s="277"/>
      <c r="C160" s="278"/>
      <c r="D160" s="230" t="s">
        <v>758</v>
      </c>
      <c r="E160" s="279" t="s">
        <v>1</v>
      </c>
      <c r="F160" s="280" t="s">
        <v>2080</v>
      </c>
      <c r="G160" s="278"/>
      <c r="H160" s="281">
        <v>27.579999999999998</v>
      </c>
      <c r="I160" s="282"/>
      <c r="J160" s="278"/>
      <c r="K160" s="278"/>
      <c r="L160" s="283"/>
      <c r="M160" s="284"/>
      <c r="N160" s="285"/>
      <c r="O160" s="285"/>
      <c r="P160" s="285"/>
      <c r="Q160" s="285"/>
      <c r="R160" s="285"/>
      <c r="S160" s="285"/>
      <c r="T160" s="286"/>
      <c r="U160" s="13"/>
      <c r="V160" s="13"/>
      <c r="W160" s="13"/>
      <c r="X160" s="13"/>
      <c r="Y160" s="13"/>
      <c r="Z160" s="13"/>
      <c r="AA160" s="13"/>
      <c r="AB160" s="13"/>
      <c r="AC160" s="13"/>
      <c r="AD160" s="13"/>
      <c r="AE160" s="13"/>
      <c r="AT160" s="287" t="s">
        <v>758</v>
      </c>
      <c r="AU160" s="287" t="s">
        <v>86</v>
      </c>
      <c r="AV160" s="13" t="s">
        <v>86</v>
      </c>
      <c r="AW160" s="13" t="s">
        <v>33</v>
      </c>
      <c r="AX160" s="13" t="s">
        <v>84</v>
      </c>
      <c r="AY160" s="287" t="s">
        <v>414</v>
      </c>
    </row>
    <row r="161" s="2" customFormat="1" ht="21.75" customHeight="1">
      <c r="A161" s="39"/>
      <c r="B161" s="40"/>
      <c r="C161" s="234" t="s">
        <v>413</v>
      </c>
      <c r="D161" s="234" t="s">
        <v>443</v>
      </c>
      <c r="E161" s="235" t="s">
        <v>2081</v>
      </c>
      <c r="F161" s="236" t="s">
        <v>2082</v>
      </c>
      <c r="G161" s="237" t="s">
        <v>632</v>
      </c>
      <c r="H161" s="238">
        <v>27.579999999999998</v>
      </c>
      <c r="I161" s="239"/>
      <c r="J161" s="240">
        <f>ROUND(I161*H161,2)</f>
        <v>0</v>
      </c>
      <c r="K161" s="236" t="s">
        <v>720</v>
      </c>
      <c r="L161" s="45"/>
      <c r="M161" s="241" t="s">
        <v>1</v>
      </c>
      <c r="N161" s="242" t="s">
        <v>41</v>
      </c>
      <c r="O161" s="92"/>
      <c r="P161" s="226">
        <f>O161*H161</f>
        <v>0</v>
      </c>
      <c r="Q161" s="226">
        <v>1.031199</v>
      </c>
      <c r="R161" s="226">
        <f>Q161*H161</f>
        <v>28.440468419999998</v>
      </c>
      <c r="S161" s="226">
        <v>0</v>
      </c>
      <c r="T161" s="227">
        <f>S161*H161</f>
        <v>0</v>
      </c>
      <c r="U161" s="39"/>
      <c r="V161" s="39"/>
      <c r="W161" s="39"/>
      <c r="X161" s="39"/>
      <c r="Y161" s="39"/>
      <c r="Z161" s="39"/>
      <c r="AA161" s="39"/>
      <c r="AB161" s="39"/>
      <c r="AC161" s="39"/>
      <c r="AD161" s="39"/>
      <c r="AE161" s="39"/>
      <c r="AR161" s="228" t="s">
        <v>415</v>
      </c>
      <c r="AT161" s="228" t="s">
        <v>443</v>
      </c>
      <c r="AU161" s="228" t="s">
        <v>86</v>
      </c>
      <c r="AY161" s="18" t="s">
        <v>414</v>
      </c>
      <c r="BE161" s="229">
        <f>IF(N161="základní",J161,0)</f>
        <v>0</v>
      </c>
      <c r="BF161" s="229">
        <f>IF(N161="snížená",J161,0)</f>
        <v>0</v>
      </c>
      <c r="BG161" s="229">
        <f>IF(N161="zákl. přenesená",J161,0)</f>
        <v>0</v>
      </c>
      <c r="BH161" s="229">
        <f>IF(N161="sníž. přenesená",J161,0)</f>
        <v>0</v>
      </c>
      <c r="BI161" s="229">
        <f>IF(N161="nulová",J161,0)</f>
        <v>0</v>
      </c>
      <c r="BJ161" s="18" t="s">
        <v>84</v>
      </c>
      <c r="BK161" s="229">
        <f>ROUND(I161*H161,2)</f>
        <v>0</v>
      </c>
      <c r="BL161" s="18" t="s">
        <v>415</v>
      </c>
      <c r="BM161" s="228" t="s">
        <v>2083</v>
      </c>
    </row>
    <row r="162" s="2" customFormat="1">
      <c r="A162" s="39"/>
      <c r="B162" s="40"/>
      <c r="C162" s="41"/>
      <c r="D162" s="230" t="s">
        <v>417</v>
      </c>
      <c r="E162" s="41"/>
      <c r="F162" s="231" t="s">
        <v>2084</v>
      </c>
      <c r="G162" s="41"/>
      <c r="H162" s="41"/>
      <c r="I162" s="156"/>
      <c r="J162" s="41"/>
      <c r="K162" s="41"/>
      <c r="L162" s="45"/>
      <c r="M162" s="232"/>
      <c r="N162" s="233"/>
      <c r="O162" s="92"/>
      <c r="P162" s="92"/>
      <c r="Q162" s="92"/>
      <c r="R162" s="92"/>
      <c r="S162" s="92"/>
      <c r="T162" s="93"/>
      <c r="U162" s="39"/>
      <c r="V162" s="39"/>
      <c r="W162" s="39"/>
      <c r="X162" s="39"/>
      <c r="Y162" s="39"/>
      <c r="Z162" s="39"/>
      <c r="AA162" s="39"/>
      <c r="AB162" s="39"/>
      <c r="AC162" s="39"/>
      <c r="AD162" s="39"/>
      <c r="AE162" s="39"/>
      <c r="AT162" s="18" t="s">
        <v>417</v>
      </c>
      <c r="AU162" s="18" t="s">
        <v>86</v>
      </c>
    </row>
    <row r="163" s="15" customFormat="1">
      <c r="A163" s="15"/>
      <c r="B163" s="299"/>
      <c r="C163" s="300"/>
      <c r="D163" s="230" t="s">
        <v>758</v>
      </c>
      <c r="E163" s="301" t="s">
        <v>1</v>
      </c>
      <c r="F163" s="302" t="s">
        <v>2048</v>
      </c>
      <c r="G163" s="300"/>
      <c r="H163" s="301" t="s">
        <v>1</v>
      </c>
      <c r="I163" s="303"/>
      <c r="J163" s="300"/>
      <c r="K163" s="300"/>
      <c r="L163" s="304"/>
      <c r="M163" s="305"/>
      <c r="N163" s="306"/>
      <c r="O163" s="306"/>
      <c r="P163" s="306"/>
      <c r="Q163" s="306"/>
      <c r="R163" s="306"/>
      <c r="S163" s="306"/>
      <c r="T163" s="307"/>
      <c r="U163" s="15"/>
      <c r="V163" s="15"/>
      <c r="W163" s="15"/>
      <c r="X163" s="15"/>
      <c r="Y163" s="15"/>
      <c r="Z163" s="15"/>
      <c r="AA163" s="15"/>
      <c r="AB163" s="15"/>
      <c r="AC163" s="15"/>
      <c r="AD163" s="15"/>
      <c r="AE163" s="15"/>
      <c r="AT163" s="308" t="s">
        <v>758</v>
      </c>
      <c r="AU163" s="308" t="s">
        <v>86</v>
      </c>
      <c r="AV163" s="15" t="s">
        <v>84</v>
      </c>
      <c r="AW163" s="15" t="s">
        <v>33</v>
      </c>
      <c r="AX163" s="15" t="s">
        <v>76</v>
      </c>
      <c r="AY163" s="308" t="s">
        <v>414</v>
      </c>
    </row>
    <row r="164" s="13" customFormat="1">
      <c r="A164" s="13"/>
      <c r="B164" s="277"/>
      <c r="C164" s="278"/>
      <c r="D164" s="230" t="s">
        <v>758</v>
      </c>
      <c r="E164" s="279" t="s">
        <v>1</v>
      </c>
      <c r="F164" s="280" t="s">
        <v>2080</v>
      </c>
      <c r="G164" s="278"/>
      <c r="H164" s="281">
        <v>27.579999999999998</v>
      </c>
      <c r="I164" s="282"/>
      <c r="J164" s="278"/>
      <c r="K164" s="278"/>
      <c r="L164" s="283"/>
      <c r="M164" s="284"/>
      <c r="N164" s="285"/>
      <c r="O164" s="285"/>
      <c r="P164" s="285"/>
      <c r="Q164" s="285"/>
      <c r="R164" s="285"/>
      <c r="S164" s="285"/>
      <c r="T164" s="286"/>
      <c r="U164" s="13"/>
      <c r="V164" s="13"/>
      <c r="W164" s="13"/>
      <c r="X164" s="13"/>
      <c r="Y164" s="13"/>
      <c r="Z164" s="13"/>
      <c r="AA164" s="13"/>
      <c r="AB164" s="13"/>
      <c r="AC164" s="13"/>
      <c r="AD164" s="13"/>
      <c r="AE164" s="13"/>
      <c r="AT164" s="287" t="s">
        <v>758</v>
      </c>
      <c r="AU164" s="287" t="s">
        <v>86</v>
      </c>
      <c r="AV164" s="13" t="s">
        <v>86</v>
      </c>
      <c r="AW164" s="13" t="s">
        <v>33</v>
      </c>
      <c r="AX164" s="13" t="s">
        <v>84</v>
      </c>
      <c r="AY164" s="287" t="s">
        <v>414</v>
      </c>
    </row>
    <row r="165" s="2" customFormat="1" ht="21.75" customHeight="1">
      <c r="A165" s="39"/>
      <c r="B165" s="40"/>
      <c r="C165" s="234" t="s">
        <v>442</v>
      </c>
      <c r="D165" s="234" t="s">
        <v>443</v>
      </c>
      <c r="E165" s="235" t="s">
        <v>2085</v>
      </c>
      <c r="F165" s="236" t="s">
        <v>2086</v>
      </c>
      <c r="G165" s="237" t="s">
        <v>897</v>
      </c>
      <c r="H165" s="238">
        <v>0.159</v>
      </c>
      <c r="I165" s="239"/>
      <c r="J165" s="240">
        <f>ROUND(I165*H165,2)</f>
        <v>0</v>
      </c>
      <c r="K165" s="236" t="s">
        <v>720</v>
      </c>
      <c r="L165" s="45"/>
      <c r="M165" s="241" t="s">
        <v>1</v>
      </c>
      <c r="N165" s="242" t="s">
        <v>41</v>
      </c>
      <c r="O165" s="92"/>
      <c r="P165" s="226">
        <f>O165*H165</f>
        <v>0</v>
      </c>
      <c r="Q165" s="226">
        <v>1.0597380000000001</v>
      </c>
      <c r="R165" s="226">
        <f>Q165*H165</f>
        <v>0.16849834200000002</v>
      </c>
      <c r="S165" s="226">
        <v>0</v>
      </c>
      <c r="T165" s="227">
        <f>S165*H165</f>
        <v>0</v>
      </c>
      <c r="U165" s="39"/>
      <c r="V165" s="39"/>
      <c r="W165" s="39"/>
      <c r="X165" s="39"/>
      <c r="Y165" s="39"/>
      <c r="Z165" s="39"/>
      <c r="AA165" s="39"/>
      <c r="AB165" s="39"/>
      <c r="AC165" s="39"/>
      <c r="AD165" s="39"/>
      <c r="AE165" s="39"/>
      <c r="AR165" s="228" t="s">
        <v>415</v>
      </c>
      <c r="AT165" s="228" t="s">
        <v>443</v>
      </c>
      <c r="AU165" s="228" t="s">
        <v>86</v>
      </c>
      <c r="AY165" s="18" t="s">
        <v>414</v>
      </c>
      <c r="BE165" s="229">
        <f>IF(N165="základní",J165,0)</f>
        <v>0</v>
      </c>
      <c r="BF165" s="229">
        <f>IF(N165="snížená",J165,0)</f>
        <v>0</v>
      </c>
      <c r="BG165" s="229">
        <f>IF(N165="zákl. přenesená",J165,0)</f>
        <v>0</v>
      </c>
      <c r="BH165" s="229">
        <f>IF(N165="sníž. přenesená",J165,0)</f>
        <v>0</v>
      </c>
      <c r="BI165" s="229">
        <f>IF(N165="nulová",J165,0)</f>
        <v>0</v>
      </c>
      <c r="BJ165" s="18" t="s">
        <v>84</v>
      </c>
      <c r="BK165" s="229">
        <f>ROUND(I165*H165,2)</f>
        <v>0</v>
      </c>
      <c r="BL165" s="18" t="s">
        <v>415</v>
      </c>
      <c r="BM165" s="228" t="s">
        <v>2087</v>
      </c>
    </row>
    <row r="166" s="2" customFormat="1">
      <c r="A166" s="39"/>
      <c r="B166" s="40"/>
      <c r="C166" s="41"/>
      <c r="D166" s="230" t="s">
        <v>417</v>
      </c>
      <c r="E166" s="41"/>
      <c r="F166" s="231" t="s">
        <v>2088</v>
      </c>
      <c r="G166" s="41"/>
      <c r="H166" s="41"/>
      <c r="I166" s="156"/>
      <c r="J166" s="41"/>
      <c r="K166" s="41"/>
      <c r="L166" s="45"/>
      <c r="M166" s="232"/>
      <c r="N166" s="233"/>
      <c r="O166" s="92"/>
      <c r="P166" s="92"/>
      <c r="Q166" s="92"/>
      <c r="R166" s="92"/>
      <c r="S166" s="92"/>
      <c r="T166" s="93"/>
      <c r="U166" s="39"/>
      <c r="V166" s="39"/>
      <c r="W166" s="39"/>
      <c r="X166" s="39"/>
      <c r="Y166" s="39"/>
      <c r="Z166" s="39"/>
      <c r="AA166" s="39"/>
      <c r="AB166" s="39"/>
      <c r="AC166" s="39"/>
      <c r="AD166" s="39"/>
      <c r="AE166" s="39"/>
      <c r="AT166" s="18" t="s">
        <v>417</v>
      </c>
      <c r="AU166" s="18" t="s">
        <v>86</v>
      </c>
    </row>
    <row r="167" s="15" customFormat="1">
      <c r="A167" s="15"/>
      <c r="B167" s="299"/>
      <c r="C167" s="300"/>
      <c r="D167" s="230" t="s">
        <v>758</v>
      </c>
      <c r="E167" s="301" t="s">
        <v>1</v>
      </c>
      <c r="F167" s="302" t="s">
        <v>2089</v>
      </c>
      <c r="G167" s="300"/>
      <c r="H167" s="301" t="s">
        <v>1</v>
      </c>
      <c r="I167" s="303"/>
      <c r="J167" s="300"/>
      <c r="K167" s="300"/>
      <c r="L167" s="304"/>
      <c r="M167" s="305"/>
      <c r="N167" s="306"/>
      <c r="O167" s="306"/>
      <c r="P167" s="306"/>
      <c r="Q167" s="306"/>
      <c r="R167" s="306"/>
      <c r="S167" s="306"/>
      <c r="T167" s="307"/>
      <c r="U167" s="15"/>
      <c r="V167" s="15"/>
      <c r="W167" s="15"/>
      <c r="X167" s="15"/>
      <c r="Y167" s="15"/>
      <c r="Z167" s="15"/>
      <c r="AA167" s="15"/>
      <c r="AB167" s="15"/>
      <c r="AC167" s="15"/>
      <c r="AD167" s="15"/>
      <c r="AE167" s="15"/>
      <c r="AT167" s="308" t="s">
        <v>758</v>
      </c>
      <c r="AU167" s="308" t="s">
        <v>86</v>
      </c>
      <c r="AV167" s="15" t="s">
        <v>84</v>
      </c>
      <c r="AW167" s="15" t="s">
        <v>33</v>
      </c>
      <c r="AX167" s="15" t="s">
        <v>76</v>
      </c>
      <c r="AY167" s="308" t="s">
        <v>414</v>
      </c>
    </row>
    <row r="168" s="13" customFormat="1">
      <c r="A168" s="13"/>
      <c r="B168" s="277"/>
      <c r="C168" s="278"/>
      <c r="D168" s="230" t="s">
        <v>758</v>
      </c>
      <c r="E168" s="279" t="s">
        <v>1</v>
      </c>
      <c r="F168" s="280" t="s">
        <v>2090</v>
      </c>
      <c r="G168" s="278"/>
      <c r="H168" s="281">
        <v>0.159</v>
      </c>
      <c r="I168" s="282"/>
      <c r="J168" s="278"/>
      <c r="K168" s="278"/>
      <c r="L168" s="283"/>
      <c r="M168" s="284"/>
      <c r="N168" s="285"/>
      <c r="O168" s="285"/>
      <c r="P168" s="285"/>
      <c r="Q168" s="285"/>
      <c r="R168" s="285"/>
      <c r="S168" s="285"/>
      <c r="T168" s="286"/>
      <c r="U168" s="13"/>
      <c r="V168" s="13"/>
      <c r="W168" s="13"/>
      <c r="X168" s="13"/>
      <c r="Y168" s="13"/>
      <c r="Z168" s="13"/>
      <c r="AA168" s="13"/>
      <c r="AB168" s="13"/>
      <c r="AC168" s="13"/>
      <c r="AD168" s="13"/>
      <c r="AE168" s="13"/>
      <c r="AT168" s="287" t="s">
        <v>758</v>
      </c>
      <c r="AU168" s="287" t="s">
        <v>86</v>
      </c>
      <c r="AV168" s="13" t="s">
        <v>86</v>
      </c>
      <c r="AW168" s="13" t="s">
        <v>33</v>
      </c>
      <c r="AX168" s="13" t="s">
        <v>76</v>
      </c>
      <c r="AY168" s="287" t="s">
        <v>414</v>
      </c>
    </row>
    <row r="169" s="14" customFormat="1">
      <c r="A169" s="14"/>
      <c r="B169" s="288"/>
      <c r="C169" s="289"/>
      <c r="D169" s="230" t="s">
        <v>758</v>
      </c>
      <c r="E169" s="290" t="s">
        <v>1</v>
      </c>
      <c r="F169" s="291" t="s">
        <v>760</v>
      </c>
      <c r="G169" s="289"/>
      <c r="H169" s="292">
        <v>0.159</v>
      </c>
      <c r="I169" s="293"/>
      <c r="J169" s="289"/>
      <c r="K169" s="289"/>
      <c r="L169" s="294"/>
      <c r="M169" s="295"/>
      <c r="N169" s="296"/>
      <c r="O169" s="296"/>
      <c r="P169" s="296"/>
      <c r="Q169" s="296"/>
      <c r="R169" s="296"/>
      <c r="S169" s="296"/>
      <c r="T169" s="297"/>
      <c r="U169" s="14"/>
      <c r="V169" s="14"/>
      <c r="W169" s="14"/>
      <c r="X169" s="14"/>
      <c r="Y169" s="14"/>
      <c r="Z169" s="14"/>
      <c r="AA169" s="14"/>
      <c r="AB169" s="14"/>
      <c r="AC169" s="14"/>
      <c r="AD169" s="14"/>
      <c r="AE169" s="14"/>
      <c r="AT169" s="298" t="s">
        <v>758</v>
      </c>
      <c r="AU169" s="298" t="s">
        <v>86</v>
      </c>
      <c r="AV169" s="14" t="s">
        <v>415</v>
      </c>
      <c r="AW169" s="14" t="s">
        <v>33</v>
      </c>
      <c r="AX169" s="14" t="s">
        <v>84</v>
      </c>
      <c r="AY169" s="298" t="s">
        <v>414</v>
      </c>
    </row>
    <row r="170" s="11" customFormat="1" ht="22.8" customHeight="1">
      <c r="A170" s="11"/>
      <c r="B170" s="254"/>
      <c r="C170" s="255"/>
      <c r="D170" s="256" t="s">
        <v>75</v>
      </c>
      <c r="E170" s="275" t="s">
        <v>431</v>
      </c>
      <c r="F170" s="275" t="s">
        <v>798</v>
      </c>
      <c r="G170" s="255"/>
      <c r="H170" s="255"/>
      <c r="I170" s="258"/>
      <c r="J170" s="276">
        <f>BK170</f>
        <v>0</v>
      </c>
      <c r="K170" s="255"/>
      <c r="L170" s="260"/>
      <c r="M170" s="261"/>
      <c r="N170" s="262"/>
      <c r="O170" s="262"/>
      <c r="P170" s="263">
        <f>SUM(P171:P179)</f>
        <v>0</v>
      </c>
      <c r="Q170" s="262"/>
      <c r="R170" s="263">
        <f>SUM(R171:R179)</f>
        <v>0.059800358079999998</v>
      </c>
      <c r="S170" s="262"/>
      <c r="T170" s="264">
        <f>SUM(T171:T179)</f>
        <v>0</v>
      </c>
      <c r="U170" s="11"/>
      <c r="V170" s="11"/>
      <c r="W170" s="11"/>
      <c r="X170" s="11"/>
      <c r="Y170" s="11"/>
      <c r="Z170" s="11"/>
      <c r="AA170" s="11"/>
      <c r="AB170" s="11"/>
      <c r="AC170" s="11"/>
      <c r="AD170" s="11"/>
      <c r="AE170" s="11"/>
      <c r="AR170" s="265" t="s">
        <v>84</v>
      </c>
      <c r="AT170" s="266" t="s">
        <v>75</v>
      </c>
      <c r="AU170" s="266" t="s">
        <v>84</v>
      </c>
      <c r="AY170" s="265" t="s">
        <v>414</v>
      </c>
      <c r="BK170" s="267">
        <f>SUM(BK171:BK179)</f>
        <v>0</v>
      </c>
    </row>
    <row r="171" s="2" customFormat="1" ht="21.75" customHeight="1">
      <c r="A171" s="39"/>
      <c r="B171" s="40"/>
      <c r="C171" s="234" t="s">
        <v>447</v>
      </c>
      <c r="D171" s="234" t="s">
        <v>443</v>
      </c>
      <c r="E171" s="235" t="s">
        <v>1736</v>
      </c>
      <c r="F171" s="236" t="s">
        <v>1737</v>
      </c>
      <c r="G171" s="237" t="s">
        <v>632</v>
      </c>
      <c r="H171" s="238">
        <v>58.637</v>
      </c>
      <c r="I171" s="239"/>
      <c r="J171" s="240">
        <f>ROUND(I171*H171,2)</f>
        <v>0</v>
      </c>
      <c r="K171" s="236" t="s">
        <v>720</v>
      </c>
      <c r="L171" s="45"/>
      <c r="M171" s="241" t="s">
        <v>1</v>
      </c>
      <c r="N171" s="242" t="s">
        <v>41</v>
      </c>
      <c r="O171" s="92"/>
      <c r="P171" s="226">
        <f>O171*H171</f>
        <v>0</v>
      </c>
      <c r="Q171" s="226">
        <v>0.0010198399999999999</v>
      </c>
      <c r="R171" s="226">
        <f>Q171*H171</f>
        <v>0.059800358079999998</v>
      </c>
      <c r="S171" s="226">
        <v>0</v>
      </c>
      <c r="T171" s="227">
        <f>S171*H171</f>
        <v>0</v>
      </c>
      <c r="U171" s="39"/>
      <c r="V171" s="39"/>
      <c r="W171" s="39"/>
      <c r="X171" s="39"/>
      <c r="Y171" s="39"/>
      <c r="Z171" s="39"/>
      <c r="AA171" s="39"/>
      <c r="AB171" s="39"/>
      <c r="AC171" s="39"/>
      <c r="AD171" s="39"/>
      <c r="AE171" s="39"/>
      <c r="AR171" s="228" t="s">
        <v>415</v>
      </c>
      <c r="AT171" s="228" t="s">
        <v>443</v>
      </c>
      <c r="AU171" s="228" t="s">
        <v>86</v>
      </c>
      <c r="AY171" s="18" t="s">
        <v>414</v>
      </c>
      <c r="BE171" s="229">
        <f>IF(N171="základní",J171,0)</f>
        <v>0</v>
      </c>
      <c r="BF171" s="229">
        <f>IF(N171="snížená",J171,0)</f>
        <v>0</v>
      </c>
      <c r="BG171" s="229">
        <f>IF(N171="zákl. přenesená",J171,0)</f>
        <v>0</v>
      </c>
      <c r="BH171" s="229">
        <f>IF(N171="sníž. přenesená",J171,0)</f>
        <v>0</v>
      </c>
      <c r="BI171" s="229">
        <f>IF(N171="nulová",J171,0)</f>
        <v>0</v>
      </c>
      <c r="BJ171" s="18" t="s">
        <v>84</v>
      </c>
      <c r="BK171" s="229">
        <f>ROUND(I171*H171,2)</f>
        <v>0</v>
      </c>
      <c r="BL171" s="18" t="s">
        <v>415</v>
      </c>
      <c r="BM171" s="228" t="s">
        <v>2091</v>
      </c>
    </row>
    <row r="172" s="2" customFormat="1">
      <c r="A172" s="39"/>
      <c r="B172" s="40"/>
      <c r="C172" s="41"/>
      <c r="D172" s="230" t="s">
        <v>417</v>
      </c>
      <c r="E172" s="41"/>
      <c r="F172" s="231" t="s">
        <v>1739</v>
      </c>
      <c r="G172" s="41"/>
      <c r="H172" s="41"/>
      <c r="I172" s="156"/>
      <c r="J172" s="41"/>
      <c r="K172" s="41"/>
      <c r="L172" s="45"/>
      <c r="M172" s="232"/>
      <c r="N172" s="233"/>
      <c r="O172" s="92"/>
      <c r="P172" s="92"/>
      <c r="Q172" s="92"/>
      <c r="R172" s="92"/>
      <c r="S172" s="92"/>
      <c r="T172" s="93"/>
      <c r="U172" s="39"/>
      <c r="V172" s="39"/>
      <c r="W172" s="39"/>
      <c r="X172" s="39"/>
      <c r="Y172" s="39"/>
      <c r="Z172" s="39"/>
      <c r="AA172" s="39"/>
      <c r="AB172" s="39"/>
      <c r="AC172" s="39"/>
      <c r="AD172" s="39"/>
      <c r="AE172" s="39"/>
      <c r="AT172" s="18" t="s">
        <v>417</v>
      </c>
      <c r="AU172" s="18" t="s">
        <v>86</v>
      </c>
    </row>
    <row r="173" s="15" customFormat="1">
      <c r="A173" s="15"/>
      <c r="B173" s="299"/>
      <c r="C173" s="300"/>
      <c r="D173" s="230" t="s">
        <v>758</v>
      </c>
      <c r="E173" s="301" t="s">
        <v>1</v>
      </c>
      <c r="F173" s="302" t="s">
        <v>1983</v>
      </c>
      <c r="G173" s="300"/>
      <c r="H173" s="301" t="s">
        <v>1</v>
      </c>
      <c r="I173" s="303"/>
      <c r="J173" s="300"/>
      <c r="K173" s="300"/>
      <c r="L173" s="304"/>
      <c r="M173" s="305"/>
      <c r="N173" s="306"/>
      <c r="O173" s="306"/>
      <c r="P173" s="306"/>
      <c r="Q173" s="306"/>
      <c r="R173" s="306"/>
      <c r="S173" s="306"/>
      <c r="T173" s="307"/>
      <c r="U173" s="15"/>
      <c r="V173" s="15"/>
      <c r="W173" s="15"/>
      <c r="X173" s="15"/>
      <c r="Y173" s="15"/>
      <c r="Z173" s="15"/>
      <c r="AA173" s="15"/>
      <c r="AB173" s="15"/>
      <c r="AC173" s="15"/>
      <c r="AD173" s="15"/>
      <c r="AE173" s="15"/>
      <c r="AT173" s="308" t="s">
        <v>758</v>
      </c>
      <c r="AU173" s="308" t="s">
        <v>86</v>
      </c>
      <c r="AV173" s="15" t="s">
        <v>84</v>
      </c>
      <c r="AW173" s="15" t="s">
        <v>33</v>
      </c>
      <c r="AX173" s="15" t="s">
        <v>76</v>
      </c>
      <c r="AY173" s="308" t="s">
        <v>414</v>
      </c>
    </row>
    <row r="174" s="13" customFormat="1">
      <c r="A174" s="13"/>
      <c r="B174" s="277"/>
      <c r="C174" s="278"/>
      <c r="D174" s="230" t="s">
        <v>758</v>
      </c>
      <c r="E174" s="279" t="s">
        <v>1</v>
      </c>
      <c r="F174" s="280" t="s">
        <v>2092</v>
      </c>
      <c r="G174" s="278"/>
      <c r="H174" s="281">
        <v>3.3999999999999999</v>
      </c>
      <c r="I174" s="282"/>
      <c r="J174" s="278"/>
      <c r="K174" s="278"/>
      <c r="L174" s="283"/>
      <c r="M174" s="284"/>
      <c r="N174" s="285"/>
      <c r="O174" s="285"/>
      <c r="P174" s="285"/>
      <c r="Q174" s="285"/>
      <c r="R174" s="285"/>
      <c r="S174" s="285"/>
      <c r="T174" s="286"/>
      <c r="U174" s="13"/>
      <c r="V174" s="13"/>
      <c r="W174" s="13"/>
      <c r="X174" s="13"/>
      <c r="Y174" s="13"/>
      <c r="Z174" s="13"/>
      <c r="AA174" s="13"/>
      <c r="AB174" s="13"/>
      <c r="AC174" s="13"/>
      <c r="AD174" s="13"/>
      <c r="AE174" s="13"/>
      <c r="AT174" s="287" t="s">
        <v>758</v>
      </c>
      <c r="AU174" s="287" t="s">
        <v>86</v>
      </c>
      <c r="AV174" s="13" t="s">
        <v>86</v>
      </c>
      <c r="AW174" s="13" t="s">
        <v>33</v>
      </c>
      <c r="AX174" s="13" t="s">
        <v>76</v>
      </c>
      <c r="AY174" s="287" t="s">
        <v>414</v>
      </c>
    </row>
    <row r="175" s="13" customFormat="1">
      <c r="A175" s="13"/>
      <c r="B175" s="277"/>
      <c r="C175" s="278"/>
      <c r="D175" s="230" t="s">
        <v>758</v>
      </c>
      <c r="E175" s="279" t="s">
        <v>1</v>
      </c>
      <c r="F175" s="280" t="s">
        <v>2093</v>
      </c>
      <c r="G175" s="278"/>
      <c r="H175" s="281">
        <v>3.7370000000000001</v>
      </c>
      <c r="I175" s="282"/>
      <c r="J175" s="278"/>
      <c r="K175" s="278"/>
      <c r="L175" s="283"/>
      <c r="M175" s="284"/>
      <c r="N175" s="285"/>
      <c r="O175" s="285"/>
      <c r="P175" s="285"/>
      <c r="Q175" s="285"/>
      <c r="R175" s="285"/>
      <c r="S175" s="285"/>
      <c r="T175" s="286"/>
      <c r="U175" s="13"/>
      <c r="V175" s="13"/>
      <c r="W175" s="13"/>
      <c r="X175" s="13"/>
      <c r="Y175" s="13"/>
      <c r="Z175" s="13"/>
      <c r="AA175" s="13"/>
      <c r="AB175" s="13"/>
      <c r="AC175" s="13"/>
      <c r="AD175" s="13"/>
      <c r="AE175" s="13"/>
      <c r="AT175" s="287" t="s">
        <v>758</v>
      </c>
      <c r="AU175" s="287" t="s">
        <v>86</v>
      </c>
      <c r="AV175" s="13" t="s">
        <v>86</v>
      </c>
      <c r="AW175" s="13" t="s">
        <v>33</v>
      </c>
      <c r="AX175" s="13" t="s">
        <v>76</v>
      </c>
      <c r="AY175" s="287" t="s">
        <v>414</v>
      </c>
    </row>
    <row r="176" s="15" customFormat="1">
      <c r="A176" s="15"/>
      <c r="B176" s="299"/>
      <c r="C176" s="300"/>
      <c r="D176" s="230" t="s">
        <v>758</v>
      </c>
      <c r="E176" s="301" t="s">
        <v>1</v>
      </c>
      <c r="F176" s="302" t="s">
        <v>1986</v>
      </c>
      <c r="G176" s="300"/>
      <c r="H176" s="301" t="s">
        <v>1</v>
      </c>
      <c r="I176" s="303"/>
      <c r="J176" s="300"/>
      <c r="K176" s="300"/>
      <c r="L176" s="304"/>
      <c r="M176" s="305"/>
      <c r="N176" s="306"/>
      <c r="O176" s="306"/>
      <c r="P176" s="306"/>
      <c r="Q176" s="306"/>
      <c r="R176" s="306"/>
      <c r="S176" s="306"/>
      <c r="T176" s="307"/>
      <c r="U176" s="15"/>
      <c r="V176" s="15"/>
      <c r="W176" s="15"/>
      <c r="X176" s="15"/>
      <c r="Y176" s="15"/>
      <c r="Z176" s="15"/>
      <c r="AA176" s="15"/>
      <c r="AB176" s="15"/>
      <c r="AC176" s="15"/>
      <c r="AD176" s="15"/>
      <c r="AE176" s="15"/>
      <c r="AT176" s="308" t="s">
        <v>758</v>
      </c>
      <c r="AU176" s="308" t="s">
        <v>86</v>
      </c>
      <c r="AV176" s="15" t="s">
        <v>84</v>
      </c>
      <c r="AW176" s="15" t="s">
        <v>33</v>
      </c>
      <c r="AX176" s="15" t="s">
        <v>76</v>
      </c>
      <c r="AY176" s="308" t="s">
        <v>414</v>
      </c>
    </row>
    <row r="177" s="13" customFormat="1">
      <c r="A177" s="13"/>
      <c r="B177" s="277"/>
      <c r="C177" s="278"/>
      <c r="D177" s="230" t="s">
        <v>758</v>
      </c>
      <c r="E177" s="279" t="s">
        <v>1</v>
      </c>
      <c r="F177" s="280" t="s">
        <v>2094</v>
      </c>
      <c r="G177" s="278"/>
      <c r="H177" s="281">
        <v>44</v>
      </c>
      <c r="I177" s="282"/>
      <c r="J177" s="278"/>
      <c r="K177" s="278"/>
      <c r="L177" s="283"/>
      <c r="M177" s="284"/>
      <c r="N177" s="285"/>
      <c r="O177" s="285"/>
      <c r="P177" s="285"/>
      <c r="Q177" s="285"/>
      <c r="R177" s="285"/>
      <c r="S177" s="285"/>
      <c r="T177" s="286"/>
      <c r="U177" s="13"/>
      <c r="V177" s="13"/>
      <c r="W177" s="13"/>
      <c r="X177" s="13"/>
      <c r="Y177" s="13"/>
      <c r="Z177" s="13"/>
      <c r="AA177" s="13"/>
      <c r="AB177" s="13"/>
      <c r="AC177" s="13"/>
      <c r="AD177" s="13"/>
      <c r="AE177" s="13"/>
      <c r="AT177" s="287" t="s">
        <v>758</v>
      </c>
      <c r="AU177" s="287" t="s">
        <v>86</v>
      </c>
      <c r="AV177" s="13" t="s">
        <v>86</v>
      </c>
      <c r="AW177" s="13" t="s">
        <v>33</v>
      </c>
      <c r="AX177" s="13" t="s">
        <v>76</v>
      </c>
      <c r="AY177" s="287" t="s">
        <v>414</v>
      </c>
    </row>
    <row r="178" s="13" customFormat="1">
      <c r="A178" s="13"/>
      <c r="B178" s="277"/>
      <c r="C178" s="278"/>
      <c r="D178" s="230" t="s">
        <v>758</v>
      </c>
      <c r="E178" s="279" t="s">
        <v>1</v>
      </c>
      <c r="F178" s="280" t="s">
        <v>2095</v>
      </c>
      <c r="G178" s="278"/>
      <c r="H178" s="281">
        <v>7.5</v>
      </c>
      <c r="I178" s="282"/>
      <c r="J178" s="278"/>
      <c r="K178" s="278"/>
      <c r="L178" s="283"/>
      <c r="M178" s="284"/>
      <c r="N178" s="285"/>
      <c r="O178" s="285"/>
      <c r="P178" s="285"/>
      <c r="Q178" s="285"/>
      <c r="R178" s="285"/>
      <c r="S178" s="285"/>
      <c r="T178" s="286"/>
      <c r="U178" s="13"/>
      <c r="V178" s="13"/>
      <c r="W178" s="13"/>
      <c r="X178" s="13"/>
      <c r="Y178" s="13"/>
      <c r="Z178" s="13"/>
      <c r="AA178" s="13"/>
      <c r="AB178" s="13"/>
      <c r="AC178" s="13"/>
      <c r="AD178" s="13"/>
      <c r="AE178" s="13"/>
      <c r="AT178" s="287" t="s">
        <v>758</v>
      </c>
      <c r="AU178" s="287" t="s">
        <v>86</v>
      </c>
      <c r="AV178" s="13" t="s">
        <v>86</v>
      </c>
      <c r="AW178" s="13" t="s">
        <v>33</v>
      </c>
      <c r="AX178" s="13" t="s">
        <v>76</v>
      </c>
      <c r="AY178" s="287" t="s">
        <v>414</v>
      </c>
    </row>
    <row r="179" s="14" customFormat="1">
      <c r="A179" s="14"/>
      <c r="B179" s="288"/>
      <c r="C179" s="289"/>
      <c r="D179" s="230" t="s">
        <v>758</v>
      </c>
      <c r="E179" s="290" t="s">
        <v>1</v>
      </c>
      <c r="F179" s="291" t="s">
        <v>760</v>
      </c>
      <c r="G179" s="289"/>
      <c r="H179" s="292">
        <v>58.637</v>
      </c>
      <c r="I179" s="293"/>
      <c r="J179" s="289"/>
      <c r="K179" s="289"/>
      <c r="L179" s="294"/>
      <c r="M179" s="295"/>
      <c r="N179" s="296"/>
      <c r="O179" s="296"/>
      <c r="P179" s="296"/>
      <c r="Q179" s="296"/>
      <c r="R179" s="296"/>
      <c r="S179" s="296"/>
      <c r="T179" s="297"/>
      <c r="U179" s="14"/>
      <c r="V179" s="14"/>
      <c r="W179" s="14"/>
      <c r="X179" s="14"/>
      <c r="Y179" s="14"/>
      <c r="Z179" s="14"/>
      <c r="AA179" s="14"/>
      <c r="AB179" s="14"/>
      <c r="AC179" s="14"/>
      <c r="AD179" s="14"/>
      <c r="AE179" s="14"/>
      <c r="AT179" s="298" t="s">
        <v>758</v>
      </c>
      <c r="AU179" s="298" t="s">
        <v>86</v>
      </c>
      <c r="AV179" s="14" t="s">
        <v>415</v>
      </c>
      <c r="AW179" s="14" t="s">
        <v>33</v>
      </c>
      <c r="AX179" s="14" t="s">
        <v>84</v>
      </c>
      <c r="AY179" s="298" t="s">
        <v>414</v>
      </c>
    </row>
    <row r="180" s="11" customFormat="1" ht="22.8" customHeight="1">
      <c r="A180" s="11"/>
      <c r="B180" s="254"/>
      <c r="C180" s="255"/>
      <c r="D180" s="256" t="s">
        <v>75</v>
      </c>
      <c r="E180" s="275" t="s">
        <v>442</v>
      </c>
      <c r="F180" s="275" t="s">
        <v>850</v>
      </c>
      <c r="G180" s="255"/>
      <c r="H180" s="255"/>
      <c r="I180" s="258"/>
      <c r="J180" s="276">
        <f>BK180</f>
        <v>0</v>
      </c>
      <c r="K180" s="255"/>
      <c r="L180" s="260"/>
      <c r="M180" s="261"/>
      <c r="N180" s="262"/>
      <c r="O180" s="262"/>
      <c r="P180" s="263">
        <f>SUM(P181:P262)</f>
        <v>0</v>
      </c>
      <c r="Q180" s="262"/>
      <c r="R180" s="263">
        <f>SUM(R181:R262)</f>
        <v>1.02843375</v>
      </c>
      <c r="S180" s="262"/>
      <c r="T180" s="264">
        <f>SUM(T181:T262)</f>
        <v>0.12504799999999999</v>
      </c>
      <c r="U180" s="11"/>
      <c r="V180" s="11"/>
      <c r="W180" s="11"/>
      <c r="X180" s="11"/>
      <c r="Y180" s="11"/>
      <c r="Z180" s="11"/>
      <c r="AA180" s="11"/>
      <c r="AB180" s="11"/>
      <c r="AC180" s="11"/>
      <c r="AD180" s="11"/>
      <c r="AE180" s="11"/>
      <c r="AR180" s="265" t="s">
        <v>84</v>
      </c>
      <c r="AT180" s="266" t="s">
        <v>75</v>
      </c>
      <c r="AU180" s="266" t="s">
        <v>84</v>
      </c>
      <c r="AY180" s="265" t="s">
        <v>414</v>
      </c>
      <c r="BK180" s="267">
        <f>SUM(BK181:BK262)</f>
        <v>0</v>
      </c>
    </row>
    <row r="181" s="2" customFormat="1" ht="21.75" customHeight="1">
      <c r="A181" s="39"/>
      <c r="B181" s="40"/>
      <c r="C181" s="234" t="s">
        <v>451</v>
      </c>
      <c r="D181" s="234" t="s">
        <v>443</v>
      </c>
      <c r="E181" s="235" t="s">
        <v>1758</v>
      </c>
      <c r="F181" s="236" t="s">
        <v>1759</v>
      </c>
      <c r="G181" s="237" t="s">
        <v>632</v>
      </c>
      <c r="H181" s="238">
        <v>131.84999999999999</v>
      </c>
      <c r="I181" s="239"/>
      <c r="J181" s="240">
        <f>ROUND(I181*H181,2)</f>
        <v>0</v>
      </c>
      <c r="K181" s="236" t="s">
        <v>720</v>
      </c>
      <c r="L181" s="45"/>
      <c r="M181" s="241" t="s">
        <v>1</v>
      </c>
      <c r="N181" s="242" t="s">
        <v>41</v>
      </c>
      <c r="O181" s="92"/>
      <c r="P181" s="226">
        <f>O181*H181</f>
        <v>0</v>
      </c>
      <c r="Q181" s="226">
        <v>0</v>
      </c>
      <c r="R181" s="226">
        <f>Q181*H181</f>
        <v>0</v>
      </c>
      <c r="S181" s="226">
        <v>0</v>
      </c>
      <c r="T181" s="227">
        <f>S181*H181</f>
        <v>0</v>
      </c>
      <c r="U181" s="39"/>
      <c r="V181" s="39"/>
      <c r="W181" s="39"/>
      <c r="X181" s="39"/>
      <c r="Y181" s="39"/>
      <c r="Z181" s="39"/>
      <c r="AA181" s="39"/>
      <c r="AB181" s="39"/>
      <c r="AC181" s="39"/>
      <c r="AD181" s="39"/>
      <c r="AE181" s="39"/>
      <c r="AR181" s="228" t="s">
        <v>415</v>
      </c>
      <c r="AT181" s="228" t="s">
        <v>443</v>
      </c>
      <c r="AU181" s="228" t="s">
        <v>86</v>
      </c>
      <c r="AY181" s="18" t="s">
        <v>414</v>
      </c>
      <c r="BE181" s="229">
        <f>IF(N181="základní",J181,0)</f>
        <v>0</v>
      </c>
      <c r="BF181" s="229">
        <f>IF(N181="snížená",J181,0)</f>
        <v>0</v>
      </c>
      <c r="BG181" s="229">
        <f>IF(N181="zákl. přenesená",J181,0)</f>
        <v>0</v>
      </c>
      <c r="BH181" s="229">
        <f>IF(N181="sníž. přenesená",J181,0)</f>
        <v>0</v>
      </c>
      <c r="BI181" s="229">
        <f>IF(N181="nulová",J181,0)</f>
        <v>0</v>
      </c>
      <c r="BJ181" s="18" t="s">
        <v>84</v>
      </c>
      <c r="BK181" s="229">
        <f>ROUND(I181*H181,2)</f>
        <v>0</v>
      </c>
      <c r="BL181" s="18" t="s">
        <v>415</v>
      </c>
      <c r="BM181" s="228" t="s">
        <v>2096</v>
      </c>
    </row>
    <row r="182" s="2" customFormat="1">
      <c r="A182" s="39"/>
      <c r="B182" s="40"/>
      <c r="C182" s="41"/>
      <c r="D182" s="230" t="s">
        <v>417</v>
      </c>
      <c r="E182" s="41"/>
      <c r="F182" s="231" t="s">
        <v>1761</v>
      </c>
      <c r="G182" s="41"/>
      <c r="H182" s="41"/>
      <c r="I182" s="156"/>
      <c r="J182" s="41"/>
      <c r="K182" s="41"/>
      <c r="L182" s="45"/>
      <c r="M182" s="232"/>
      <c r="N182" s="233"/>
      <c r="O182" s="92"/>
      <c r="P182" s="92"/>
      <c r="Q182" s="92"/>
      <c r="R182" s="92"/>
      <c r="S182" s="92"/>
      <c r="T182" s="93"/>
      <c r="U182" s="39"/>
      <c r="V182" s="39"/>
      <c r="W182" s="39"/>
      <c r="X182" s="39"/>
      <c r="Y182" s="39"/>
      <c r="Z182" s="39"/>
      <c r="AA182" s="39"/>
      <c r="AB182" s="39"/>
      <c r="AC182" s="39"/>
      <c r="AD182" s="39"/>
      <c r="AE182" s="39"/>
      <c r="AT182" s="18" t="s">
        <v>417</v>
      </c>
      <c r="AU182" s="18" t="s">
        <v>86</v>
      </c>
    </row>
    <row r="183" s="15" customFormat="1">
      <c r="A183" s="15"/>
      <c r="B183" s="299"/>
      <c r="C183" s="300"/>
      <c r="D183" s="230" t="s">
        <v>758</v>
      </c>
      <c r="E183" s="301" t="s">
        <v>1</v>
      </c>
      <c r="F183" s="302" t="s">
        <v>1990</v>
      </c>
      <c r="G183" s="300"/>
      <c r="H183" s="301" t="s">
        <v>1</v>
      </c>
      <c r="I183" s="303"/>
      <c r="J183" s="300"/>
      <c r="K183" s="300"/>
      <c r="L183" s="304"/>
      <c r="M183" s="305"/>
      <c r="N183" s="306"/>
      <c r="O183" s="306"/>
      <c r="P183" s="306"/>
      <c r="Q183" s="306"/>
      <c r="R183" s="306"/>
      <c r="S183" s="306"/>
      <c r="T183" s="307"/>
      <c r="U183" s="15"/>
      <c r="V183" s="15"/>
      <c r="W183" s="15"/>
      <c r="X183" s="15"/>
      <c r="Y183" s="15"/>
      <c r="Z183" s="15"/>
      <c r="AA183" s="15"/>
      <c r="AB183" s="15"/>
      <c r="AC183" s="15"/>
      <c r="AD183" s="15"/>
      <c r="AE183" s="15"/>
      <c r="AT183" s="308" t="s">
        <v>758</v>
      </c>
      <c r="AU183" s="308" t="s">
        <v>86</v>
      </c>
      <c r="AV183" s="15" t="s">
        <v>84</v>
      </c>
      <c r="AW183" s="15" t="s">
        <v>33</v>
      </c>
      <c r="AX183" s="15" t="s">
        <v>76</v>
      </c>
      <c r="AY183" s="308" t="s">
        <v>414</v>
      </c>
    </row>
    <row r="184" s="13" customFormat="1">
      <c r="A184" s="13"/>
      <c r="B184" s="277"/>
      <c r="C184" s="278"/>
      <c r="D184" s="230" t="s">
        <v>758</v>
      </c>
      <c r="E184" s="279" t="s">
        <v>1</v>
      </c>
      <c r="F184" s="280" t="s">
        <v>2097</v>
      </c>
      <c r="G184" s="278"/>
      <c r="H184" s="281">
        <v>43.649999999999999</v>
      </c>
      <c r="I184" s="282"/>
      <c r="J184" s="278"/>
      <c r="K184" s="278"/>
      <c r="L184" s="283"/>
      <c r="M184" s="284"/>
      <c r="N184" s="285"/>
      <c r="O184" s="285"/>
      <c r="P184" s="285"/>
      <c r="Q184" s="285"/>
      <c r="R184" s="285"/>
      <c r="S184" s="285"/>
      <c r="T184" s="286"/>
      <c r="U184" s="13"/>
      <c r="V184" s="13"/>
      <c r="W184" s="13"/>
      <c r="X184" s="13"/>
      <c r="Y184" s="13"/>
      <c r="Z184" s="13"/>
      <c r="AA184" s="13"/>
      <c r="AB184" s="13"/>
      <c r="AC184" s="13"/>
      <c r="AD184" s="13"/>
      <c r="AE184" s="13"/>
      <c r="AT184" s="287" t="s">
        <v>758</v>
      </c>
      <c r="AU184" s="287" t="s">
        <v>86</v>
      </c>
      <c r="AV184" s="13" t="s">
        <v>86</v>
      </c>
      <c r="AW184" s="13" t="s">
        <v>33</v>
      </c>
      <c r="AX184" s="13" t="s">
        <v>76</v>
      </c>
      <c r="AY184" s="287" t="s">
        <v>414</v>
      </c>
    </row>
    <row r="185" s="15" customFormat="1">
      <c r="A185" s="15"/>
      <c r="B185" s="299"/>
      <c r="C185" s="300"/>
      <c r="D185" s="230" t="s">
        <v>758</v>
      </c>
      <c r="E185" s="301" t="s">
        <v>1</v>
      </c>
      <c r="F185" s="302" t="s">
        <v>1992</v>
      </c>
      <c r="G185" s="300"/>
      <c r="H185" s="301" t="s">
        <v>1</v>
      </c>
      <c r="I185" s="303"/>
      <c r="J185" s="300"/>
      <c r="K185" s="300"/>
      <c r="L185" s="304"/>
      <c r="M185" s="305"/>
      <c r="N185" s="306"/>
      <c r="O185" s="306"/>
      <c r="P185" s="306"/>
      <c r="Q185" s="306"/>
      <c r="R185" s="306"/>
      <c r="S185" s="306"/>
      <c r="T185" s="307"/>
      <c r="U185" s="15"/>
      <c r="V185" s="15"/>
      <c r="W185" s="15"/>
      <c r="X185" s="15"/>
      <c r="Y185" s="15"/>
      <c r="Z185" s="15"/>
      <c r="AA185" s="15"/>
      <c r="AB185" s="15"/>
      <c r="AC185" s="15"/>
      <c r="AD185" s="15"/>
      <c r="AE185" s="15"/>
      <c r="AT185" s="308" t="s">
        <v>758</v>
      </c>
      <c r="AU185" s="308" t="s">
        <v>86</v>
      </c>
      <c r="AV185" s="15" t="s">
        <v>84</v>
      </c>
      <c r="AW185" s="15" t="s">
        <v>33</v>
      </c>
      <c r="AX185" s="15" t="s">
        <v>76</v>
      </c>
      <c r="AY185" s="308" t="s">
        <v>414</v>
      </c>
    </row>
    <row r="186" s="13" customFormat="1">
      <c r="A186" s="13"/>
      <c r="B186" s="277"/>
      <c r="C186" s="278"/>
      <c r="D186" s="230" t="s">
        <v>758</v>
      </c>
      <c r="E186" s="279" t="s">
        <v>1</v>
      </c>
      <c r="F186" s="280" t="s">
        <v>2098</v>
      </c>
      <c r="G186" s="278"/>
      <c r="H186" s="281">
        <v>88.200000000000003</v>
      </c>
      <c r="I186" s="282"/>
      <c r="J186" s="278"/>
      <c r="K186" s="278"/>
      <c r="L186" s="283"/>
      <c r="M186" s="284"/>
      <c r="N186" s="285"/>
      <c r="O186" s="285"/>
      <c r="P186" s="285"/>
      <c r="Q186" s="285"/>
      <c r="R186" s="285"/>
      <c r="S186" s="285"/>
      <c r="T186" s="286"/>
      <c r="U186" s="13"/>
      <c r="V186" s="13"/>
      <c r="W186" s="13"/>
      <c r="X186" s="13"/>
      <c r="Y186" s="13"/>
      <c r="Z186" s="13"/>
      <c r="AA186" s="13"/>
      <c r="AB186" s="13"/>
      <c r="AC186" s="13"/>
      <c r="AD186" s="13"/>
      <c r="AE186" s="13"/>
      <c r="AT186" s="287" t="s">
        <v>758</v>
      </c>
      <c r="AU186" s="287" t="s">
        <v>86</v>
      </c>
      <c r="AV186" s="13" t="s">
        <v>86</v>
      </c>
      <c r="AW186" s="13" t="s">
        <v>33</v>
      </c>
      <c r="AX186" s="13" t="s">
        <v>76</v>
      </c>
      <c r="AY186" s="287" t="s">
        <v>414</v>
      </c>
    </row>
    <row r="187" s="14" customFormat="1">
      <c r="A187" s="14"/>
      <c r="B187" s="288"/>
      <c r="C187" s="289"/>
      <c r="D187" s="230" t="s">
        <v>758</v>
      </c>
      <c r="E187" s="290" t="s">
        <v>1</v>
      </c>
      <c r="F187" s="291" t="s">
        <v>760</v>
      </c>
      <c r="G187" s="289"/>
      <c r="H187" s="292">
        <v>131.84999999999999</v>
      </c>
      <c r="I187" s="293"/>
      <c r="J187" s="289"/>
      <c r="K187" s="289"/>
      <c r="L187" s="294"/>
      <c r="M187" s="295"/>
      <c r="N187" s="296"/>
      <c r="O187" s="296"/>
      <c r="P187" s="296"/>
      <c r="Q187" s="296"/>
      <c r="R187" s="296"/>
      <c r="S187" s="296"/>
      <c r="T187" s="297"/>
      <c r="U187" s="14"/>
      <c r="V187" s="14"/>
      <c r="W187" s="14"/>
      <c r="X187" s="14"/>
      <c r="Y187" s="14"/>
      <c r="Z187" s="14"/>
      <c r="AA187" s="14"/>
      <c r="AB187" s="14"/>
      <c r="AC187" s="14"/>
      <c r="AD187" s="14"/>
      <c r="AE187" s="14"/>
      <c r="AT187" s="298" t="s">
        <v>758</v>
      </c>
      <c r="AU187" s="298" t="s">
        <v>86</v>
      </c>
      <c r="AV187" s="14" t="s">
        <v>415</v>
      </c>
      <c r="AW187" s="14" t="s">
        <v>33</v>
      </c>
      <c r="AX187" s="14" t="s">
        <v>84</v>
      </c>
      <c r="AY187" s="298" t="s">
        <v>414</v>
      </c>
    </row>
    <row r="188" s="2" customFormat="1" ht="21.75" customHeight="1">
      <c r="A188" s="39"/>
      <c r="B188" s="40"/>
      <c r="C188" s="234" t="s">
        <v>455</v>
      </c>
      <c r="D188" s="234" t="s">
        <v>443</v>
      </c>
      <c r="E188" s="235" t="s">
        <v>1764</v>
      </c>
      <c r="F188" s="236" t="s">
        <v>1765</v>
      </c>
      <c r="G188" s="237" t="s">
        <v>632</v>
      </c>
      <c r="H188" s="238">
        <v>3955.5</v>
      </c>
      <c r="I188" s="239"/>
      <c r="J188" s="240">
        <f>ROUND(I188*H188,2)</f>
        <v>0</v>
      </c>
      <c r="K188" s="236" t="s">
        <v>720</v>
      </c>
      <c r="L188" s="45"/>
      <c r="M188" s="241" t="s">
        <v>1</v>
      </c>
      <c r="N188" s="242" t="s">
        <v>41</v>
      </c>
      <c r="O188" s="92"/>
      <c r="P188" s="226">
        <f>O188*H188</f>
        <v>0</v>
      </c>
      <c r="Q188" s="226">
        <v>0</v>
      </c>
      <c r="R188" s="226">
        <f>Q188*H188</f>
        <v>0</v>
      </c>
      <c r="S188" s="226">
        <v>0</v>
      </c>
      <c r="T188" s="227">
        <f>S188*H188</f>
        <v>0</v>
      </c>
      <c r="U188" s="39"/>
      <c r="V188" s="39"/>
      <c r="W188" s="39"/>
      <c r="X188" s="39"/>
      <c r="Y188" s="39"/>
      <c r="Z188" s="39"/>
      <c r="AA188" s="39"/>
      <c r="AB188" s="39"/>
      <c r="AC188" s="39"/>
      <c r="AD188" s="39"/>
      <c r="AE188" s="39"/>
      <c r="AR188" s="228" t="s">
        <v>415</v>
      </c>
      <c r="AT188" s="228" t="s">
        <v>443</v>
      </c>
      <c r="AU188" s="228" t="s">
        <v>86</v>
      </c>
      <c r="AY188" s="18" t="s">
        <v>414</v>
      </c>
      <c r="BE188" s="229">
        <f>IF(N188="základní",J188,0)</f>
        <v>0</v>
      </c>
      <c r="BF188" s="229">
        <f>IF(N188="snížená",J188,0)</f>
        <v>0</v>
      </c>
      <c r="BG188" s="229">
        <f>IF(N188="zákl. přenesená",J188,0)</f>
        <v>0</v>
      </c>
      <c r="BH188" s="229">
        <f>IF(N188="sníž. přenesená",J188,0)</f>
        <v>0</v>
      </c>
      <c r="BI188" s="229">
        <f>IF(N188="nulová",J188,0)</f>
        <v>0</v>
      </c>
      <c r="BJ188" s="18" t="s">
        <v>84</v>
      </c>
      <c r="BK188" s="229">
        <f>ROUND(I188*H188,2)</f>
        <v>0</v>
      </c>
      <c r="BL188" s="18" t="s">
        <v>415</v>
      </c>
      <c r="BM188" s="228" t="s">
        <v>2099</v>
      </c>
    </row>
    <row r="189" s="2" customFormat="1">
      <c r="A189" s="39"/>
      <c r="B189" s="40"/>
      <c r="C189" s="41"/>
      <c r="D189" s="230" t="s">
        <v>417</v>
      </c>
      <c r="E189" s="41"/>
      <c r="F189" s="231" t="s">
        <v>1767</v>
      </c>
      <c r="G189" s="41"/>
      <c r="H189" s="41"/>
      <c r="I189" s="156"/>
      <c r="J189" s="41"/>
      <c r="K189" s="41"/>
      <c r="L189" s="45"/>
      <c r="M189" s="232"/>
      <c r="N189" s="233"/>
      <c r="O189" s="92"/>
      <c r="P189" s="92"/>
      <c r="Q189" s="92"/>
      <c r="R189" s="92"/>
      <c r="S189" s="92"/>
      <c r="T189" s="93"/>
      <c r="U189" s="39"/>
      <c r="V189" s="39"/>
      <c r="W189" s="39"/>
      <c r="X189" s="39"/>
      <c r="Y189" s="39"/>
      <c r="Z189" s="39"/>
      <c r="AA189" s="39"/>
      <c r="AB189" s="39"/>
      <c r="AC189" s="39"/>
      <c r="AD189" s="39"/>
      <c r="AE189" s="39"/>
      <c r="AT189" s="18" t="s">
        <v>417</v>
      </c>
      <c r="AU189" s="18" t="s">
        <v>86</v>
      </c>
    </row>
    <row r="190" s="13" customFormat="1">
      <c r="A190" s="13"/>
      <c r="B190" s="277"/>
      <c r="C190" s="278"/>
      <c r="D190" s="230" t="s">
        <v>758</v>
      </c>
      <c r="E190" s="279" t="s">
        <v>1</v>
      </c>
      <c r="F190" s="280" t="s">
        <v>2100</v>
      </c>
      <c r="G190" s="278"/>
      <c r="H190" s="281">
        <v>3955.5</v>
      </c>
      <c r="I190" s="282"/>
      <c r="J190" s="278"/>
      <c r="K190" s="278"/>
      <c r="L190" s="283"/>
      <c r="M190" s="284"/>
      <c r="N190" s="285"/>
      <c r="O190" s="285"/>
      <c r="P190" s="285"/>
      <c r="Q190" s="285"/>
      <c r="R190" s="285"/>
      <c r="S190" s="285"/>
      <c r="T190" s="286"/>
      <c r="U190" s="13"/>
      <c r="V190" s="13"/>
      <c r="W190" s="13"/>
      <c r="X190" s="13"/>
      <c r="Y190" s="13"/>
      <c r="Z190" s="13"/>
      <c r="AA190" s="13"/>
      <c r="AB190" s="13"/>
      <c r="AC190" s="13"/>
      <c r="AD190" s="13"/>
      <c r="AE190" s="13"/>
      <c r="AT190" s="287" t="s">
        <v>758</v>
      </c>
      <c r="AU190" s="287" t="s">
        <v>86</v>
      </c>
      <c r="AV190" s="13" t="s">
        <v>86</v>
      </c>
      <c r="AW190" s="13" t="s">
        <v>33</v>
      </c>
      <c r="AX190" s="13" t="s">
        <v>84</v>
      </c>
      <c r="AY190" s="287" t="s">
        <v>414</v>
      </c>
    </row>
    <row r="191" s="2" customFormat="1" ht="21.75" customHeight="1">
      <c r="A191" s="39"/>
      <c r="B191" s="40"/>
      <c r="C191" s="234" t="s">
        <v>459</v>
      </c>
      <c r="D191" s="234" t="s">
        <v>443</v>
      </c>
      <c r="E191" s="235" t="s">
        <v>1769</v>
      </c>
      <c r="F191" s="236" t="s">
        <v>1770</v>
      </c>
      <c r="G191" s="237" t="s">
        <v>632</v>
      </c>
      <c r="H191" s="238">
        <v>131.84999999999999</v>
      </c>
      <c r="I191" s="239"/>
      <c r="J191" s="240">
        <f>ROUND(I191*H191,2)</f>
        <v>0</v>
      </c>
      <c r="K191" s="236" t="s">
        <v>720</v>
      </c>
      <c r="L191" s="45"/>
      <c r="M191" s="241" t="s">
        <v>1</v>
      </c>
      <c r="N191" s="242" t="s">
        <v>41</v>
      </c>
      <c r="O191" s="92"/>
      <c r="P191" s="226">
        <f>O191*H191</f>
        <v>0</v>
      </c>
      <c r="Q191" s="226">
        <v>0</v>
      </c>
      <c r="R191" s="226">
        <f>Q191*H191</f>
        <v>0</v>
      </c>
      <c r="S191" s="226">
        <v>0</v>
      </c>
      <c r="T191" s="227">
        <f>S191*H191</f>
        <v>0</v>
      </c>
      <c r="U191" s="39"/>
      <c r="V191" s="39"/>
      <c r="W191" s="39"/>
      <c r="X191" s="39"/>
      <c r="Y191" s="39"/>
      <c r="Z191" s="39"/>
      <c r="AA191" s="39"/>
      <c r="AB191" s="39"/>
      <c r="AC191" s="39"/>
      <c r="AD191" s="39"/>
      <c r="AE191" s="39"/>
      <c r="AR191" s="228" t="s">
        <v>415</v>
      </c>
      <c r="AT191" s="228" t="s">
        <v>443</v>
      </c>
      <c r="AU191" s="228" t="s">
        <v>86</v>
      </c>
      <c r="AY191" s="18" t="s">
        <v>414</v>
      </c>
      <c r="BE191" s="229">
        <f>IF(N191="základní",J191,0)</f>
        <v>0</v>
      </c>
      <c r="BF191" s="229">
        <f>IF(N191="snížená",J191,0)</f>
        <v>0</v>
      </c>
      <c r="BG191" s="229">
        <f>IF(N191="zákl. přenesená",J191,0)</f>
        <v>0</v>
      </c>
      <c r="BH191" s="229">
        <f>IF(N191="sníž. přenesená",J191,0)</f>
        <v>0</v>
      </c>
      <c r="BI191" s="229">
        <f>IF(N191="nulová",J191,0)</f>
        <v>0</v>
      </c>
      <c r="BJ191" s="18" t="s">
        <v>84</v>
      </c>
      <c r="BK191" s="229">
        <f>ROUND(I191*H191,2)</f>
        <v>0</v>
      </c>
      <c r="BL191" s="18" t="s">
        <v>415</v>
      </c>
      <c r="BM191" s="228" t="s">
        <v>2101</v>
      </c>
    </row>
    <row r="192" s="2" customFormat="1">
      <c r="A192" s="39"/>
      <c r="B192" s="40"/>
      <c r="C192" s="41"/>
      <c r="D192" s="230" t="s">
        <v>417</v>
      </c>
      <c r="E192" s="41"/>
      <c r="F192" s="231" t="s">
        <v>1772</v>
      </c>
      <c r="G192" s="41"/>
      <c r="H192" s="41"/>
      <c r="I192" s="156"/>
      <c r="J192" s="41"/>
      <c r="K192" s="41"/>
      <c r="L192" s="45"/>
      <c r="M192" s="232"/>
      <c r="N192" s="233"/>
      <c r="O192" s="92"/>
      <c r="P192" s="92"/>
      <c r="Q192" s="92"/>
      <c r="R192" s="92"/>
      <c r="S192" s="92"/>
      <c r="T192" s="93"/>
      <c r="U192" s="39"/>
      <c r="V192" s="39"/>
      <c r="W192" s="39"/>
      <c r="X192" s="39"/>
      <c r="Y192" s="39"/>
      <c r="Z192" s="39"/>
      <c r="AA192" s="39"/>
      <c r="AB192" s="39"/>
      <c r="AC192" s="39"/>
      <c r="AD192" s="39"/>
      <c r="AE192" s="39"/>
      <c r="AT192" s="18" t="s">
        <v>417</v>
      </c>
      <c r="AU192" s="18" t="s">
        <v>86</v>
      </c>
    </row>
    <row r="193" s="2" customFormat="1" ht="21.75" customHeight="1">
      <c r="A193" s="39"/>
      <c r="B193" s="40"/>
      <c r="C193" s="234" t="s">
        <v>463</v>
      </c>
      <c r="D193" s="234" t="s">
        <v>443</v>
      </c>
      <c r="E193" s="235" t="s">
        <v>1773</v>
      </c>
      <c r="F193" s="236" t="s">
        <v>1774</v>
      </c>
      <c r="G193" s="237" t="s">
        <v>755</v>
      </c>
      <c r="H193" s="238">
        <v>63.112000000000002</v>
      </c>
      <c r="I193" s="239"/>
      <c r="J193" s="240">
        <f>ROUND(I193*H193,2)</f>
        <v>0</v>
      </c>
      <c r="K193" s="236" t="s">
        <v>720</v>
      </c>
      <c r="L193" s="45"/>
      <c r="M193" s="241" t="s">
        <v>1</v>
      </c>
      <c r="N193" s="242" t="s">
        <v>41</v>
      </c>
      <c r="O193" s="92"/>
      <c r="P193" s="226">
        <f>O193*H193</f>
        <v>0</v>
      </c>
      <c r="Q193" s="226">
        <v>0</v>
      </c>
      <c r="R193" s="226">
        <f>Q193*H193</f>
        <v>0</v>
      </c>
      <c r="S193" s="226">
        <v>0</v>
      </c>
      <c r="T193" s="227">
        <f>S193*H193</f>
        <v>0</v>
      </c>
      <c r="U193" s="39"/>
      <c r="V193" s="39"/>
      <c r="W193" s="39"/>
      <c r="X193" s="39"/>
      <c r="Y193" s="39"/>
      <c r="Z193" s="39"/>
      <c r="AA193" s="39"/>
      <c r="AB193" s="39"/>
      <c r="AC193" s="39"/>
      <c r="AD193" s="39"/>
      <c r="AE193" s="39"/>
      <c r="AR193" s="228" t="s">
        <v>415</v>
      </c>
      <c r="AT193" s="228" t="s">
        <v>443</v>
      </c>
      <c r="AU193" s="228" t="s">
        <v>86</v>
      </c>
      <c r="AY193" s="18" t="s">
        <v>414</v>
      </c>
      <c r="BE193" s="229">
        <f>IF(N193="základní",J193,0)</f>
        <v>0</v>
      </c>
      <c r="BF193" s="229">
        <f>IF(N193="snížená",J193,0)</f>
        <v>0</v>
      </c>
      <c r="BG193" s="229">
        <f>IF(N193="zákl. přenesená",J193,0)</f>
        <v>0</v>
      </c>
      <c r="BH193" s="229">
        <f>IF(N193="sníž. přenesená",J193,0)</f>
        <v>0</v>
      </c>
      <c r="BI193" s="229">
        <f>IF(N193="nulová",J193,0)</f>
        <v>0</v>
      </c>
      <c r="BJ193" s="18" t="s">
        <v>84</v>
      </c>
      <c r="BK193" s="229">
        <f>ROUND(I193*H193,2)</f>
        <v>0</v>
      </c>
      <c r="BL193" s="18" t="s">
        <v>415</v>
      </c>
      <c r="BM193" s="228" t="s">
        <v>2102</v>
      </c>
    </row>
    <row r="194" s="2" customFormat="1">
      <c r="A194" s="39"/>
      <c r="B194" s="40"/>
      <c r="C194" s="41"/>
      <c r="D194" s="230" t="s">
        <v>417</v>
      </c>
      <c r="E194" s="41"/>
      <c r="F194" s="231" t="s">
        <v>1776</v>
      </c>
      <c r="G194" s="41"/>
      <c r="H194" s="41"/>
      <c r="I194" s="156"/>
      <c r="J194" s="41"/>
      <c r="K194" s="41"/>
      <c r="L194" s="45"/>
      <c r="M194" s="232"/>
      <c r="N194" s="233"/>
      <c r="O194" s="92"/>
      <c r="P194" s="92"/>
      <c r="Q194" s="92"/>
      <c r="R194" s="92"/>
      <c r="S194" s="92"/>
      <c r="T194" s="93"/>
      <c r="U194" s="39"/>
      <c r="V194" s="39"/>
      <c r="W194" s="39"/>
      <c r="X194" s="39"/>
      <c r="Y194" s="39"/>
      <c r="Z194" s="39"/>
      <c r="AA194" s="39"/>
      <c r="AB194" s="39"/>
      <c r="AC194" s="39"/>
      <c r="AD194" s="39"/>
      <c r="AE194" s="39"/>
      <c r="AT194" s="18" t="s">
        <v>417</v>
      </c>
      <c r="AU194" s="18" t="s">
        <v>86</v>
      </c>
    </row>
    <row r="195" s="13" customFormat="1">
      <c r="A195" s="13"/>
      <c r="B195" s="277"/>
      <c r="C195" s="278"/>
      <c r="D195" s="230" t="s">
        <v>758</v>
      </c>
      <c r="E195" s="279" t="s">
        <v>1</v>
      </c>
      <c r="F195" s="280" t="s">
        <v>2103</v>
      </c>
      <c r="G195" s="278"/>
      <c r="H195" s="281">
        <v>63.112000000000002</v>
      </c>
      <c r="I195" s="282"/>
      <c r="J195" s="278"/>
      <c r="K195" s="278"/>
      <c r="L195" s="283"/>
      <c r="M195" s="284"/>
      <c r="N195" s="285"/>
      <c r="O195" s="285"/>
      <c r="P195" s="285"/>
      <c r="Q195" s="285"/>
      <c r="R195" s="285"/>
      <c r="S195" s="285"/>
      <c r="T195" s="286"/>
      <c r="U195" s="13"/>
      <c r="V195" s="13"/>
      <c r="W195" s="13"/>
      <c r="X195" s="13"/>
      <c r="Y195" s="13"/>
      <c r="Z195" s="13"/>
      <c r="AA195" s="13"/>
      <c r="AB195" s="13"/>
      <c r="AC195" s="13"/>
      <c r="AD195" s="13"/>
      <c r="AE195" s="13"/>
      <c r="AT195" s="287" t="s">
        <v>758</v>
      </c>
      <c r="AU195" s="287" t="s">
        <v>86</v>
      </c>
      <c r="AV195" s="13" t="s">
        <v>86</v>
      </c>
      <c r="AW195" s="13" t="s">
        <v>33</v>
      </c>
      <c r="AX195" s="13" t="s">
        <v>76</v>
      </c>
      <c r="AY195" s="287" t="s">
        <v>414</v>
      </c>
    </row>
    <row r="196" s="14" customFormat="1">
      <c r="A196" s="14"/>
      <c r="B196" s="288"/>
      <c r="C196" s="289"/>
      <c r="D196" s="230" t="s">
        <v>758</v>
      </c>
      <c r="E196" s="290" t="s">
        <v>1</v>
      </c>
      <c r="F196" s="291" t="s">
        <v>760</v>
      </c>
      <c r="G196" s="289"/>
      <c r="H196" s="292">
        <v>63.112000000000002</v>
      </c>
      <c r="I196" s="293"/>
      <c r="J196" s="289"/>
      <c r="K196" s="289"/>
      <c r="L196" s="294"/>
      <c r="M196" s="295"/>
      <c r="N196" s="296"/>
      <c r="O196" s="296"/>
      <c r="P196" s="296"/>
      <c r="Q196" s="296"/>
      <c r="R196" s="296"/>
      <c r="S196" s="296"/>
      <c r="T196" s="297"/>
      <c r="U196" s="14"/>
      <c r="V196" s="14"/>
      <c r="W196" s="14"/>
      <c r="X196" s="14"/>
      <c r="Y196" s="14"/>
      <c r="Z196" s="14"/>
      <c r="AA196" s="14"/>
      <c r="AB196" s="14"/>
      <c r="AC196" s="14"/>
      <c r="AD196" s="14"/>
      <c r="AE196" s="14"/>
      <c r="AT196" s="298" t="s">
        <v>758</v>
      </c>
      <c r="AU196" s="298" t="s">
        <v>86</v>
      </c>
      <c r="AV196" s="14" t="s">
        <v>415</v>
      </c>
      <c r="AW196" s="14" t="s">
        <v>33</v>
      </c>
      <c r="AX196" s="14" t="s">
        <v>84</v>
      </c>
      <c r="AY196" s="298" t="s">
        <v>414</v>
      </c>
    </row>
    <row r="197" s="2" customFormat="1" ht="21.75" customHeight="1">
      <c r="A197" s="39"/>
      <c r="B197" s="40"/>
      <c r="C197" s="234" t="s">
        <v>8</v>
      </c>
      <c r="D197" s="234" t="s">
        <v>443</v>
      </c>
      <c r="E197" s="235" t="s">
        <v>1778</v>
      </c>
      <c r="F197" s="236" t="s">
        <v>1779</v>
      </c>
      <c r="G197" s="237" t="s">
        <v>755</v>
      </c>
      <c r="H197" s="238">
        <v>1893.3599999999999</v>
      </c>
      <c r="I197" s="239"/>
      <c r="J197" s="240">
        <f>ROUND(I197*H197,2)</f>
        <v>0</v>
      </c>
      <c r="K197" s="236" t="s">
        <v>720</v>
      </c>
      <c r="L197" s="45"/>
      <c r="M197" s="241" t="s">
        <v>1</v>
      </c>
      <c r="N197" s="242" t="s">
        <v>41</v>
      </c>
      <c r="O197" s="92"/>
      <c r="P197" s="226">
        <f>O197*H197</f>
        <v>0</v>
      </c>
      <c r="Q197" s="226">
        <v>0</v>
      </c>
      <c r="R197" s="226">
        <f>Q197*H197</f>
        <v>0</v>
      </c>
      <c r="S197" s="226">
        <v>0</v>
      </c>
      <c r="T197" s="227">
        <f>S197*H197</f>
        <v>0</v>
      </c>
      <c r="U197" s="39"/>
      <c r="V197" s="39"/>
      <c r="W197" s="39"/>
      <c r="X197" s="39"/>
      <c r="Y197" s="39"/>
      <c r="Z197" s="39"/>
      <c r="AA197" s="39"/>
      <c r="AB197" s="39"/>
      <c r="AC197" s="39"/>
      <c r="AD197" s="39"/>
      <c r="AE197" s="39"/>
      <c r="AR197" s="228" t="s">
        <v>415</v>
      </c>
      <c r="AT197" s="228" t="s">
        <v>443</v>
      </c>
      <c r="AU197" s="228" t="s">
        <v>86</v>
      </c>
      <c r="AY197" s="18" t="s">
        <v>414</v>
      </c>
      <c r="BE197" s="229">
        <f>IF(N197="základní",J197,0)</f>
        <v>0</v>
      </c>
      <c r="BF197" s="229">
        <f>IF(N197="snížená",J197,0)</f>
        <v>0</v>
      </c>
      <c r="BG197" s="229">
        <f>IF(N197="zákl. přenesená",J197,0)</f>
        <v>0</v>
      </c>
      <c r="BH197" s="229">
        <f>IF(N197="sníž. přenesená",J197,0)</f>
        <v>0</v>
      </c>
      <c r="BI197" s="229">
        <f>IF(N197="nulová",J197,0)</f>
        <v>0</v>
      </c>
      <c r="BJ197" s="18" t="s">
        <v>84</v>
      </c>
      <c r="BK197" s="229">
        <f>ROUND(I197*H197,2)</f>
        <v>0</v>
      </c>
      <c r="BL197" s="18" t="s">
        <v>415</v>
      </c>
      <c r="BM197" s="228" t="s">
        <v>2104</v>
      </c>
    </row>
    <row r="198" s="2" customFormat="1">
      <c r="A198" s="39"/>
      <c r="B198" s="40"/>
      <c r="C198" s="41"/>
      <c r="D198" s="230" t="s">
        <v>417</v>
      </c>
      <c r="E198" s="41"/>
      <c r="F198" s="231" t="s">
        <v>1781</v>
      </c>
      <c r="G198" s="41"/>
      <c r="H198" s="41"/>
      <c r="I198" s="156"/>
      <c r="J198" s="41"/>
      <c r="K198" s="41"/>
      <c r="L198" s="45"/>
      <c r="M198" s="232"/>
      <c r="N198" s="233"/>
      <c r="O198" s="92"/>
      <c r="P198" s="92"/>
      <c r="Q198" s="92"/>
      <c r="R198" s="92"/>
      <c r="S198" s="92"/>
      <c r="T198" s="93"/>
      <c r="U198" s="39"/>
      <c r="V198" s="39"/>
      <c r="W198" s="39"/>
      <c r="X198" s="39"/>
      <c r="Y198" s="39"/>
      <c r="Z198" s="39"/>
      <c r="AA198" s="39"/>
      <c r="AB198" s="39"/>
      <c r="AC198" s="39"/>
      <c r="AD198" s="39"/>
      <c r="AE198" s="39"/>
      <c r="AT198" s="18" t="s">
        <v>417</v>
      </c>
      <c r="AU198" s="18" t="s">
        <v>86</v>
      </c>
    </row>
    <row r="199" s="13" customFormat="1">
      <c r="A199" s="13"/>
      <c r="B199" s="277"/>
      <c r="C199" s="278"/>
      <c r="D199" s="230" t="s">
        <v>758</v>
      </c>
      <c r="E199" s="279" t="s">
        <v>1</v>
      </c>
      <c r="F199" s="280" t="s">
        <v>2105</v>
      </c>
      <c r="G199" s="278"/>
      <c r="H199" s="281">
        <v>1893.3599999999999</v>
      </c>
      <c r="I199" s="282"/>
      <c r="J199" s="278"/>
      <c r="K199" s="278"/>
      <c r="L199" s="283"/>
      <c r="M199" s="284"/>
      <c r="N199" s="285"/>
      <c r="O199" s="285"/>
      <c r="P199" s="285"/>
      <c r="Q199" s="285"/>
      <c r="R199" s="285"/>
      <c r="S199" s="285"/>
      <c r="T199" s="286"/>
      <c r="U199" s="13"/>
      <c r="V199" s="13"/>
      <c r="W199" s="13"/>
      <c r="X199" s="13"/>
      <c r="Y199" s="13"/>
      <c r="Z199" s="13"/>
      <c r="AA199" s="13"/>
      <c r="AB199" s="13"/>
      <c r="AC199" s="13"/>
      <c r="AD199" s="13"/>
      <c r="AE199" s="13"/>
      <c r="AT199" s="287" t="s">
        <v>758</v>
      </c>
      <c r="AU199" s="287" t="s">
        <v>86</v>
      </c>
      <c r="AV199" s="13" t="s">
        <v>86</v>
      </c>
      <c r="AW199" s="13" t="s">
        <v>33</v>
      </c>
      <c r="AX199" s="13" t="s">
        <v>84</v>
      </c>
      <c r="AY199" s="287" t="s">
        <v>414</v>
      </c>
    </row>
    <row r="200" s="2" customFormat="1" ht="21.75" customHeight="1">
      <c r="A200" s="39"/>
      <c r="B200" s="40"/>
      <c r="C200" s="234" t="s">
        <v>470</v>
      </c>
      <c r="D200" s="234" t="s">
        <v>443</v>
      </c>
      <c r="E200" s="235" t="s">
        <v>1783</v>
      </c>
      <c r="F200" s="236" t="s">
        <v>1784</v>
      </c>
      <c r="G200" s="237" t="s">
        <v>755</v>
      </c>
      <c r="H200" s="238">
        <v>63.112000000000002</v>
      </c>
      <c r="I200" s="239"/>
      <c r="J200" s="240">
        <f>ROUND(I200*H200,2)</f>
        <v>0</v>
      </c>
      <c r="K200" s="236" t="s">
        <v>720</v>
      </c>
      <c r="L200" s="45"/>
      <c r="M200" s="241" t="s">
        <v>1</v>
      </c>
      <c r="N200" s="242" t="s">
        <v>41</v>
      </c>
      <c r="O200" s="92"/>
      <c r="P200" s="226">
        <f>O200*H200</f>
        <v>0</v>
      </c>
      <c r="Q200" s="226">
        <v>0</v>
      </c>
      <c r="R200" s="226">
        <f>Q200*H200</f>
        <v>0</v>
      </c>
      <c r="S200" s="226">
        <v>0</v>
      </c>
      <c r="T200" s="227">
        <f>S200*H200</f>
        <v>0</v>
      </c>
      <c r="U200" s="39"/>
      <c r="V200" s="39"/>
      <c r="W200" s="39"/>
      <c r="X200" s="39"/>
      <c r="Y200" s="39"/>
      <c r="Z200" s="39"/>
      <c r="AA200" s="39"/>
      <c r="AB200" s="39"/>
      <c r="AC200" s="39"/>
      <c r="AD200" s="39"/>
      <c r="AE200" s="39"/>
      <c r="AR200" s="228" t="s">
        <v>415</v>
      </c>
      <c r="AT200" s="228" t="s">
        <v>443</v>
      </c>
      <c r="AU200" s="228" t="s">
        <v>86</v>
      </c>
      <c r="AY200" s="18" t="s">
        <v>414</v>
      </c>
      <c r="BE200" s="229">
        <f>IF(N200="základní",J200,0)</f>
        <v>0</v>
      </c>
      <c r="BF200" s="229">
        <f>IF(N200="snížená",J200,0)</f>
        <v>0</v>
      </c>
      <c r="BG200" s="229">
        <f>IF(N200="zákl. přenesená",J200,0)</f>
        <v>0</v>
      </c>
      <c r="BH200" s="229">
        <f>IF(N200="sníž. přenesená",J200,0)</f>
        <v>0</v>
      </c>
      <c r="BI200" s="229">
        <f>IF(N200="nulová",J200,0)</f>
        <v>0</v>
      </c>
      <c r="BJ200" s="18" t="s">
        <v>84</v>
      </c>
      <c r="BK200" s="229">
        <f>ROUND(I200*H200,2)</f>
        <v>0</v>
      </c>
      <c r="BL200" s="18" t="s">
        <v>415</v>
      </c>
      <c r="BM200" s="228" t="s">
        <v>2106</v>
      </c>
    </row>
    <row r="201" s="2" customFormat="1">
      <c r="A201" s="39"/>
      <c r="B201" s="40"/>
      <c r="C201" s="41"/>
      <c r="D201" s="230" t="s">
        <v>417</v>
      </c>
      <c r="E201" s="41"/>
      <c r="F201" s="231" t="s">
        <v>1786</v>
      </c>
      <c r="G201" s="41"/>
      <c r="H201" s="41"/>
      <c r="I201" s="156"/>
      <c r="J201" s="41"/>
      <c r="K201" s="41"/>
      <c r="L201" s="45"/>
      <c r="M201" s="232"/>
      <c r="N201" s="233"/>
      <c r="O201" s="92"/>
      <c r="P201" s="92"/>
      <c r="Q201" s="92"/>
      <c r="R201" s="92"/>
      <c r="S201" s="92"/>
      <c r="T201" s="93"/>
      <c r="U201" s="39"/>
      <c r="V201" s="39"/>
      <c r="W201" s="39"/>
      <c r="X201" s="39"/>
      <c r="Y201" s="39"/>
      <c r="Z201" s="39"/>
      <c r="AA201" s="39"/>
      <c r="AB201" s="39"/>
      <c r="AC201" s="39"/>
      <c r="AD201" s="39"/>
      <c r="AE201" s="39"/>
      <c r="AT201" s="18" t="s">
        <v>417</v>
      </c>
      <c r="AU201" s="18" t="s">
        <v>86</v>
      </c>
    </row>
    <row r="202" s="13" customFormat="1">
      <c r="A202" s="13"/>
      <c r="B202" s="277"/>
      <c r="C202" s="278"/>
      <c r="D202" s="230" t="s">
        <v>758</v>
      </c>
      <c r="E202" s="279" t="s">
        <v>1</v>
      </c>
      <c r="F202" s="280" t="s">
        <v>2107</v>
      </c>
      <c r="G202" s="278"/>
      <c r="H202" s="281">
        <v>63.112000000000002</v>
      </c>
      <c r="I202" s="282"/>
      <c r="J202" s="278"/>
      <c r="K202" s="278"/>
      <c r="L202" s="283"/>
      <c r="M202" s="284"/>
      <c r="N202" s="285"/>
      <c r="O202" s="285"/>
      <c r="P202" s="285"/>
      <c r="Q202" s="285"/>
      <c r="R202" s="285"/>
      <c r="S202" s="285"/>
      <c r="T202" s="286"/>
      <c r="U202" s="13"/>
      <c r="V202" s="13"/>
      <c r="W202" s="13"/>
      <c r="X202" s="13"/>
      <c r="Y202" s="13"/>
      <c r="Z202" s="13"/>
      <c r="AA202" s="13"/>
      <c r="AB202" s="13"/>
      <c r="AC202" s="13"/>
      <c r="AD202" s="13"/>
      <c r="AE202" s="13"/>
      <c r="AT202" s="287" t="s">
        <v>758</v>
      </c>
      <c r="AU202" s="287" t="s">
        <v>86</v>
      </c>
      <c r="AV202" s="13" t="s">
        <v>86</v>
      </c>
      <c r="AW202" s="13" t="s">
        <v>33</v>
      </c>
      <c r="AX202" s="13" t="s">
        <v>84</v>
      </c>
      <c r="AY202" s="287" t="s">
        <v>414</v>
      </c>
    </row>
    <row r="203" s="2" customFormat="1" ht="21.75" customHeight="1">
      <c r="A203" s="39"/>
      <c r="B203" s="40"/>
      <c r="C203" s="234" t="s">
        <v>475</v>
      </c>
      <c r="D203" s="234" t="s">
        <v>443</v>
      </c>
      <c r="E203" s="235" t="s">
        <v>1787</v>
      </c>
      <c r="F203" s="236" t="s">
        <v>1788</v>
      </c>
      <c r="G203" s="237" t="s">
        <v>755</v>
      </c>
      <c r="H203" s="238">
        <v>12.032</v>
      </c>
      <c r="I203" s="239"/>
      <c r="J203" s="240">
        <f>ROUND(I203*H203,2)</f>
        <v>0</v>
      </c>
      <c r="K203" s="236" t="s">
        <v>720</v>
      </c>
      <c r="L203" s="45"/>
      <c r="M203" s="241" t="s">
        <v>1</v>
      </c>
      <c r="N203" s="242" t="s">
        <v>41</v>
      </c>
      <c r="O203" s="92"/>
      <c r="P203" s="226">
        <f>O203*H203</f>
        <v>0</v>
      </c>
      <c r="Q203" s="226">
        <v>0</v>
      </c>
      <c r="R203" s="226">
        <f>Q203*H203</f>
        <v>0</v>
      </c>
      <c r="S203" s="226">
        <v>0.0015</v>
      </c>
      <c r="T203" s="227">
        <f>S203*H203</f>
        <v>0.018048000000000002</v>
      </c>
      <c r="U203" s="39"/>
      <c r="V203" s="39"/>
      <c r="W203" s="39"/>
      <c r="X203" s="39"/>
      <c r="Y203" s="39"/>
      <c r="Z203" s="39"/>
      <c r="AA203" s="39"/>
      <c r="AB203" s="39"/>
      <c r="AC203" s="39"/>
      <c r="AD203" s="39"/>
      <c r="AE203" s="39"/>
      <c r="AR203" s="228" t="s">
        <v>415</v>
      </c>
      <c r="AT203" s="228" t="s">
        <v>443</v>
      </c>
      <c r="AU203" s="228" t="s">
        <v>86</v>
      </c>
      <c r="AY203" s="18" t="s">
        <v>414</v>
      </c>
      <c r="BE203" s="229">
        <f>IF(N203="základní",J203,0)</f>
        <v>0</v>
      </c>
      <c r="BF203" s="229">
        <f>IF(N203="snížená",J203,0)</f>
        <v>0</v>
      </c>
      <c r="BG203" s="229">
        <f>IF(N203="zákl. přenesená",J203,0)</f>
        <v>0</v>
      </c>
      <c r="BH203" s="229">
        <f>IF(N203="sníž. přenesená",J203,0)</f>
        <v>0</v>
      </c>
      <c r="BI203" s="229">
        <f>IF(N203="nulová",J203,0)</f>
        <v>0</v>
      </c>
      <c r="BJ203" s="18" t="s">
        <v>84</v>
      </c>
      <c r="BK203" s="229">
        <f>ROUND(I203*H203,2)</f>
        <v>0</v>
      </c>
      <c r="BL203" s="18" t="s">
        <v>415</v>
      </c>
      <c r="BM203" s="228" t="s">
        <v>2108</v>
      </c>
    </row>
    <row r="204" s="2" customFormat="1">
      <c r="A204" s="39"/>
      <c r="B204" s="40"/>
      <c r="C204" s="41"/>
      <c r="D204" s="230" t="s">
        <v>417</v>
      </c>
      <c r="E204" s="41"/>
      <c r="F204" s="231" t="s">
        <v>1790</v>
      </c>
      <c r="G204" s="41"/>
      <c r="H204" s="41"/>
      <c r="I204" s="156"/>
      <c r="J204" s="41"/>
      <c r="K204" s="41"/>
      <c r="L204" s="45"/>
      <c r="M204" s="232"/>
      <c r="N204" s="233"/>
      <c r="O204" s="92"/>
      <c r="P204" s="92"/>
      <c r="Q204" s="92"/>
      <c r="R204" s="92"/>
      <c r="S204" s="92"/>
      <c r="T204" s="93"/>
      <c r="U204" s="39"/>
      <c r="V204" s="39"/>
      <c r="W204" s="39"/>
      <c r="X204" s="39"/>
      <c r="Y204" s="39"/>
      <c r="Z204" s="39"/>
      <c r="AA204" s="39"/>
      <c r="AB204" s="39"/>
      <c r="AC204" s="39"/>
      <c r="AD204" s="39"/>
      <c r="AE204" s="39"/>
      <c r="AT204" s="18" t="s">
        <v>417</v>
      </c>
      <c r="AU204" s="18" t="s">
        <v>86</v>
      </c>
    </row>
    <row r="205" s="15" customFormat="1">
      <c r="A205" s="15"/>
      <c r="B205" s="299"/>
      <c r="C205" s="300"/>
      <c r="D205" s="230" t="s">
        <v>758</v>
      </c>
      <c r="E205" s="301" t="s">
        <v>1</v>
      </c>
      <c r="F205" s="302" t="s">
        <v>2109</v>
      </c>
      <c r="G205" s="300"/>
      <c r="H205" s="301" t="s">
        <v>1</v>
      </c>
      <c r="I205" s="303"/>
      <c r="J205" s="300"/>
      <c r="K205" s="300"/>
      <c r="L205" s="304"/>
      <c r="M205" s="305"/>
      <c r="N205" s="306"/>
      <c r="O205" s="306"/>
      <c r="P205" s="306"/>
      <c r="Q205" s="306"/>
      <c r="R205" s="306"/>
      <c r="S205" s="306"/>
      <c r="T205" s="307"/>
      <c r="U205" s="15"/>
      <c r="V205" s="15"/>
      <c r="W205" s="15"/>
      <c r="X205" s="15"/>
      <c r="Y205" s="15"/>
      <c r="Z205" s="15"/>
      <c r="AA205" s="15"/>
      <c r="AB205" s="15"/>
      <c r="AC205" s="15"/>
      <c r="AD205" s="15"/>
      <c r="AE205" s="15"/>
      <c r="AT205" s="308" t="s">
        <v>758</v>
      </c>
      <c r="AU205" s="308" t="s">
        <v>86</v>
      </c>
      <c r="AV205" s="15" t="s">
        <v>84</v>
      </c>
      <c r="AW205" s="15" t="s">
        <v>33</v>
      </c>
      <c r="AX205" s="15" t="s">
        <v>76</v>
      </c>
      <c r="AY205" s="308" t="s">
        <v>414</v>
      </c>
    </row>
    <row r="206" s="13" customFormat="1">
      <c r="A206" s="13"/>
      <c r="B206" s="277"/>
      <c r="C206" s="278"/>
      <c r="D206" s="230" t="s">
        <v>758</v>
      </c>
      <c r="E206" s="279" t="s">
        <v>1</v>
      </c>
      <c r="F206" s="280" t="s">
        <v>2110</v>
      </c>
      <c r="G206" s="278"/>
      <c r="H206" s="281">
        <v>11.032</v>
      </c>
      <c r="I206" s="282"/>
      <c r="J206" s="278"/>
      <c r="K206" s="278"/>
      <c r="L206" s="283"/>
      <c r="M206" s="284"/>
      <c r="N206" s="285"/>
      <c r="O206" s="285"/>
      <c r="P206" s="285"/>
      <c r="Q206" s="285"/>
      <c r="R206" s="285"/>
      <c r="S206" s="285"/>
      <c r="T206" s="286"/>
      <c r="U206" s="13"/>
      <c r="V206" s="13"/>
      <c r="W206" s="13"/>
      <c r="X206" s="13"/>
      <c r="Y206" s="13"/>
      <c r="Z206" s="13"/>
      <c r="AA206" s="13"/>
      <c r="AB206" s="13"/>
      <c r="AC206" s="13"/>
      <c r="AD206" s="13"/>
      <c r="AE206" s="13"/>
      <c r="AT206" s="287" t="s">
        <v>758</v>
      </c>
      <c r="AU206" s="287" t="s">
        <v>86</v>
      </c>
      <c r="AV206" s="13" t="s">
        <v>86</v>
      </c>
      <c r="AW206" s="13" t="s">
        <v>33</v>
      </c>
      <c r="AX206" s="13" t="s">
        <v>76</v>
      </c>
      <c r="AY206" s="287" t="s">
        <v>414</v>
      </c>
    </row>
    <row r="207" s="15" customFormat="1">
      <c r="A207" s="15"/>
      <c r="B207" s="299"/>
      <c r="C207" s="300"/>
      <c r="D207" s="230" t="s">
        <v>758</v>
      </c>
      <c r="E207" s="301" t="s">
        <v>1</v>
      </c>
      <c r="F207" s="302" t="s">
        <v>1930</v>
      </c>
      <c r="G207" s="300"/>
      <c r="H207" s="301" t="s">
        <v>1</v>
      </c>
      <c r="I207" s="303"/>
      <c r="J207" s="300"/>
      <c r="K207" s="300"/>
      <c r="L207" s="304"/>
      <c r="M207" s="305"/>
      <c r="N207" s="306"/>
      <c r="O207" s="306"/>
      <c r="P207" s="306"/>
      <c r="Q207" s="306"/>
      <c r="R207" s="306"/>
      <c r="S207" s="306"/>
      <c r="T207" s="307"/>
      <c r="U207" s="15"/>
      <c r="V207" s="15"/>
      <c r="W207" s="15"/>
      <c r="X207" s="15"/>
      <c r="Y207" s="15"/>
      <c r="Z207" s="15"/>
      <c r="AA207" s="15"/>
      <c r="AB207" s="15"/>
      <c r="AC207" s="15"/>
      <c r="AD207" s="15"/>
      <c r="AE207" s="15"/>
      <c r="AT207" s="308" t="s">
        <v>758</v>
      </c>
      <c r="AU207" s="308" t="s">
        <v>86</v>
      </c>
      <c r="AV207" s="15" t="s">
        <v>84</v>
      </c>
      <c r="AW207" s="15" t="s">
        <v>33</v>
      </c>
      <c r="AX207" s="15" t="s">
        <v>76</v>
      </c>
      <c r="AY207" s="308" t="s">
        <v>414</v>
      </c>
    </row>
    <row r="208" s="13" customFormat="1">
      <c r="A208" s="13"/>
      <c r="B208" s="277"/>
      <c r="C208" s="278"/>
      <c r="D208" s="230" t="s">
        <v>758</v>
      </c>
      <c r="E208" s="279" t="s">
        <v>1</v>
      </c>
      <c r="F208" s="280" t="s">
        <v>1793</v>
      </c>
      <c r="G208" s="278"/>
      <c r="H208" s="281">
        <v>0.5</v>
      </c>
      <c r="I208" s="282"/>
      <c r="J208" s="278"/>
      <c r="K208" s="278"/>
      <c r="L208" s="283"/>
      <c r="M208" s="284"/>
      <c r="N208" s="285"/>
      <c r="O208" s="285"/>
      <c r="P208" s="285"/>
      <c r="Q208" s="285"/>
      <c r="R208" s="285"/>
      <c r="S208" s="285"/>
      <c r="T208" s="286"/>
      <c r="U208" s="13"/>
      <c r="V208" s="13"/>
      <c r="W208" s="13"/>
      <c r="X208" s="13"/>
      <c r="Y208" s="13"/>
      <c r="Z208" s="13"/>
      <c r="AA208" s="13"/>
      <c r="AB208" s="13"/>
      <c r="AC208" s="13"/>
      <c r="AD208" s="13"/>
      <c r="AE208" s="13"/>
      <c r="AT208" s="287" t="s">
        <v>758</v>
      </c>
      <c r="AU208" s="287" t="s">
        <v>86</v>
      </c>
      <c r="AV208" s="13" t="s">
        <v>86</v>
      </c>
      <c r="AW208" s="13" t="s">
        <v>33</v>
      </c>
      <c r="AX208" s="13" t="s">
        <v>76</v>
      </c>
      <c r="AY208" s="287" t="s">
        <v>414</v>
      </c>
    </row>
    <row r="209" s="15" customFormat="1">
      <c r="A209" s="15"/>
      <c r="B209" s="299"/>
      <c r="C209" s="300"/>
      <c r="D209" s="230" t="s">
        <v>758</v>
      </c>
      <c r="E209" s="301" t="s">
        <v>1</v>
      </c>
      <c r="F209" s="302" t="s">
        <v>1931</v>
      </c>
      <c r="G209" s="300"/>
      <c r="H209" s="301" t="s">
        <v>1</v>
      </c>
      <c r="I209" s="303"/>
      <c r="J209" s="300"/>
      <c r="K209" s="300"/>
      <c r="L209" s="304"/>
      <c r="M209" s="305"/>
      <c r="N209" s="306"/>
      <c r="O209" s="306"/>
      <c r="P209" s="306"/>
      <c r="Q209" s="306"/>
      <c r="R209" s="306"/>
      <c r="S209" s="306"/>
      <c r="T209" s="307"/>
      <c r="U209" s="15"/>
      <c r="V209" s="15"/>
      <c r="W209" s="15"/>
      <c r="X209" s="15"/>
      <c r="Y209" s="15"/>
      <c r="Z209" s="15"/>
      <c r="AA209" s="15"/>
      <c r="AB209" s="15"/>
      <c r="AC209" s="15"/>
      <c r="AD209" s="15"/>
      <c r="AE209" s="15"/>
      <c r="AT209" s="308" t="s">
        <v>758</v>
      </c>
      <c r="AU209" s="308" t="s">
        <v>86</v>
      </c>
      <c r="AV209" s="15" t="s">
        <v>84</v>
      </c>
      <c r="AW209" s="15" t="s">
        <v>33</v>
      </c>
      <c r="AX209" s="15" t="s">
        <v>76</v>
      </c>
      <c r="AY209" s="308" t="s">
        <v>414</v>
      </c>
    </row>
    <row r="210" s="13" customFormat="1">
      <c r="A210" s="13"/>
      <c r="B210" s="277"/>
      <c r="C210" s="278"/>
      <c r="D210" s="230" t="s">
        <v>758</v>
      </c>
      <c r="E210" s="279" t="s">
        <v>1</v>
      </c>
      <c r="F210" s="280" t="s">
        <v>1793</v>
      </c>
      <c r="G210" s="278"/>
      <c r="H210" s="281">
        <v>0.5</v>
      </c>
      <c r="I210" s="282"/>
      <c r="J210" s="278"/>
      <c r="K210" s="278"/>
      <c r="L210" s="283"/>
      <c r="M210" s="284"/>
      <c r="N210" s="285"/>
      <c r="O210" s="285"/>
      <c r="P210" s="285"/>
      <c r="Q210" s="285"/>
      <c r="R210" s="285"/>
      <c r="S210" s="285"/>
      <c r="T210" s="286"/>
      <c r="U210" s="13"/>
      <c r="V210" s="13"/>
      <c r="W210" s="13"/>
      <c r="X210" s="13"/>
      <c r="Y210" s="13"/>
      <c r="Z210" s="13"/>
      <c r="AA210" s="13"/>
      <c r="AB210" s="13"/>
      <c r="AC210" s="13"/>
      <c r="AD210" s="13"/>
      <c r="AE210" s="13"/>
      <c r="AT210" s="287" t="s">
        <v>758</v>
      </c>
      <c r="AU210" s="287" t="s">
        <v>86</v>
      </c>
      <c r="AV210" s="13" t="s">
        <v>86</v>
      </c>
      <c r="AW210" s="13" t="s">
        <v>33</v>
      </c>
      <c r="AX210" s="13" t="s">
        <v>76</v>
      </c>
      <c r="AY210" s="287" t="s">
        <v>414</v>
      </c>
    </row>
    <row r="211" s="14" customFormat="1">
      <c r="A211" s="14"/>
      <c r="B211" s="288"/>
      <c r="C211" s="289"/>
      <c r="D211" s="230" t="s">
        <v>758</v>
      </c>
      <c r="E211" s="290" t="s">
        <v>1</v>
      </c>
      <c r="F211" s="291" t="s">
        <v>760</v>
      </c>
      <c r="G211" s="289"/>
      <c r="H211" s="292">
        <v>12.032</v>
      </c>
      <c r="I211" s="293"/>
      <c r="J211" s="289"/>
      <c r="K211" s="289"/>
      <c r="L211" s="294"/>
      <c r="M211" s="295"/>
      <c r="N211" s="296"/>
      <c r="O211" s="296"/>
      <c r="P211" s="296"/>
      <c r="Q211" s="296"/>
      <c r="R211" s="296"/>
      <c r="S211" s="296"/>
      <c r="T211" s="297"/>
      <c r="U211" s="14"/>
      <c r="V211" s="14"/>
      <c r="W211" s="14"/>
      <c r="X211" s="14"/>
      <c r="Y211" s="14"/>
      <c r="Z211" s="14"/>
      <c r="AA211" s="14"/>
      <c r="AB211" s="14"/>
      <c r="AC211" s="14"/>
      <c r="AD211" s="14"/>
      <c r="AE211" s="14"/>
      <c r="AT211" s="298" t="s">
        <v>758</v>
      </c>
      <c r="AU211" s="298" t="s">
        <v>86</v>
      </c>
      <c r="AV211" s="14" t="s">
        <v>415</v>
      </c>
      <c r="AW211" s="14" t="s">
        <v>33</v>
      </c>
      <c r="AX211" s="14" t="s">
        <v>84</v>
      </c>
      <c r="AY211" s="298" t="s">
        <v>414</v>
      </c>
    </row>
    <row r="212" s="2" customFormat="1" ht="16.5" customHeight="1">
      <c r="A212" s="39"/>
      <c r="B212" s="40"/>
      <c r="C212" s="234" t="s">
        <v>479</v>
      </c>
      <c r="D212" s="234" t="s">
        <v>443</v>
      </c>
      <c r="E212" s="235" t="s">
        <v>1794</v>
      </c>
      <c r="F212" s="236" t="s">
        <v>1795</v>
      </c>
      <c r="G212" s="237" t="s">
        <v>531</v>
      </c>
      <c r="H212" s="238">
        <v>23</v>
      </c>
      <c r="I212" s="239"/>
      <c r="J212" s="240">
        <f>ROUND(I212*H212,2)</f>
        <v>0</v>
      </c>
      <c r="K212" s="236" t="s">
        <v>720</v>
      </c>
      <c r="L212" s="45"/>
      <c r="M212" s="241" t="s">
        <v>1</v>
      </c>
      <c r="N212" s="242" t="s">
        <v>41</v>
      </c>
      <c r="O212" s="92"/>
      <c r="P212" s="226">
        <f>O212*H212</f>
        <v>0</v>
      </c>
      <c r="Q212" s="226">
        <v>0</v>
      </c>
      <c r="R212" s="226">
        <f>Q212*H212</f>
        <v>0</v>
      </c>
      <c r="S212" s="226">
        <v>0.00050000000000000001</v>
      </c>
      <c r="T212" s="227">
        <f>S212*H212</f>
        <v>0.0115</v>
      </c>
      <c r="U212" s="39"/>
      <c r="V212" s="39"/>
      <c r="W212" s="39"/>
      <c r="X212" s="39"/>
      <c r="Y212" s="39"/>
      <c r="Z212" s="39"/>
      <c r="AA212" s="39"/>
      <c r="AB212" s="39"/>
      <c r="AC212" s="39"/>
      <c r="AD212" s="39"/>
      <c r="AE212" s="39"/>
      <c r="AR212" s="228" t="s">
        <v>415</v>
      </c>
      <c r="AT212" s="228" t="s">
        <v>443</v>
      </c>
      <c r="AU212" s="228" t="s">
        <v>86</v>
      </c>
      <c r="AY212" s="18" t="s">
        <v>414</v>
      </c>
      <c r="BE212" s="229">
        <f>IF(N212="základní",J212,0)</f>
        <v>0</v>
      </c>
      <c r="BF212" s="229">
        <f>IF(N212="snížená",J212,0)</f>
        <v>0</v>
      </c>
      <c r="BG212" s="229">
        <f>IF(N212="zákl. přenesená",J212,0)</f>
        <v>0</v>
      </c>
      <c r="BH212" s="229">
        <f>IF(N212="sníž. přenesená",J212,0)</f>
        <v>0</v>
      </c>
      <c r="BI212" s="229">
        <f>IF(N212="nulová",J212,0)</f>
        <v>0</v>
      </c>
      <c r="BJ212" s="18" t="s">
        <v>84</v>
      </c>
      <c r="BK212" s="229">
        <f>ROUND(I212*H212,2)</f>
        <v>0</v>
      </c>
      <c r="BL212" s="18" t="s">
        <v>415</v>
      </c>
      <c r="BM212" s="228" t="s">
        <v>2111</v>
      </c>
    </row>
    <row r="213" s="2" customFormat="1">
      <c r="A213" s="39"/>
      <c r="B213" s="40"/>
      <c r="C213" s="41"/>
      <c r="D213" s="230" t="s">
        <v>417</v>
      </c>
      <c r="E213" s="41"/>
      <c r="F213" s="231" t="s">
        <v>1797</v>
      </c>
      <c r="G213" s="41"/>
      <c r="H213" s="41"/>
      <c r="I213" s="156"/>
      <c r="J213" s="41"/>
      <c r="K213" s="41"/>
      <c r="L213" s="45"/>
      <c r="M213" s="232"/>
      <c r="N213" s="233"/>
      <c r="O213" s="92"/>
      <c r="P213" s="92"/>
      <c r="Q213" s="92"/>
      <c r="R213" s="92"/>
      <c r="S213" s="92"/>
      <c r="T213" s="93"/>
      <c r="U213" s="39"/>
      <c r="V213" s="39"/>
      <c r="W213" s="39"/>
      <c r="X213" s="39"/>
      <c r="Y213" s="39"/>
      <c r="Z213" s="39"/>
      <c r="AA213" s="39"/>
      <c r="AB213" s="39"/>
      <c r="AC213" s="39"/>
      <c r="AD213" s="39"/>
      <c r="AE213" s="39"/>
      <c r="AT213" s="18" t="s">
        <v>417</v>
      </c>
      <c r="AU213" s="18" t="s">
        <v>86</v>
      </c>
    </row>
    <row r="214" s="15" customFormat="1">
      <c r="A214" s="15"/>
      <c r="B214" s="299"/>
      <c r="C214" s="300"/>
      <c r="D214" s="230" t="s">
        <v>758</v>
      </c>
      <c r="E214" s="301" t="s">
        <v>1</v>
      </c>
      <c r="F214" s="302" t="s">
        <v>2112</v>
      </c>
      <c r="G214" s="300"/>
      <c r="H214" s="301" t="s">
        <v>1</v>
      </c>
      <c r="I214" s="303"/>
      <c r="J214" s="300"/>
      <c r="K214" s="300"/>
      <c r="L214" s="304"/>
      <c r="M214" s="305"/>
      <c r="N214" s="306"/>
      <c r="O214" s="306"/>
      <c r="P214" s="306"/>
      <c r="Q214" s="306"/>
      <c r="R214" s="306"/>
      <c r="S214" s="306"/>
      <c r="T214" s="307"/>
      <c r="U214" s="15"/>
      <c r="V214" s="15"/>
      <c r="W214" s="15"/>
      <c r="X214" s="15"/>
      <c r="Y214" s="15"/>
      <c r="Z214" s="15"/>
      <c r="AA214" s="15"/>
      <c r="AB214" s="15"/>
      <c r="AC214" s="15"/>
      <c r="AD214" s="15"/>
      <c r="AE214" s="15"/>
      <c r="AT214" s="308" t="s">
        <v>758</v>
      </c>
      <c r="AU214" s="308" t="s">
        <v>86</v>
      </c>
      <c r="AV214" s="15" t="s">
        <v>84</v>
      </c>
      <c r="AW214" s="15" t="s">
        <v>33</v>
      </c>
      <c r="AX214" s="15" t="s">
        <v>76</v>
      </c>
      <c r="AY214" s="308" t="s">
        <v>414</v>
      </c>
    </row>
    <row r="215" s="13" customFormat="1">
      <c r="A215" s="13"/>
      <c r="B215" s="277"/>
      <c r="C215" s="278"/>
      <c r="D215" s="230" t="s">
        <v>758</v>
      </c>
      <c r="E215" s="279" t="s">
        <v>1</v>
      </c>
      <c r="F215" s="280" t="s">
        <v>2113</v>
      </c>
      <c r="G215" s="278"/>
      <c r="H215" s="281">
        <v>23</v>
      </c>
      <c r="I215" s="282"/>
      <c r="J215" s="278"/>
      <c r="K215" s="278"/>
      <c r="L215" s="283"/>
      <c r="M215" s="284"/>
      <c r="N215" s="285"/>
      <c r="O215" s="285"/>
      <c r="P215" s="285"/>
      <c r="Q215" s="285"/>
      <c r="R215" s="285"/>
      <c r="S215" s="285"/>
      <c r="T215" s="286"/>
      <c r="U215" s="13"/>
      <c r="V215" s="13"/>
      <c r="W215" s="13"/>
      <c r="X215" s="13"/>
      <c r="Y215" s="13"/>
      <c r="Z215" s="13"/>
      <c r="AA215" s="13"/>
      <c r="AB215" s="13"/>
      <c r="AC215" s="13"/>
      <c r="AD215" s="13"/>
      <c r="AE215" s="13"/>
      <c r="AT215" s="287" t="s">
        <v>758</v>
      </c>
      <c r="AU215" s="287" t="s">
        <v>86</v>
      </c>
      <c r="AV215" s="13" t="s">
        <v>86</v>
      </c>
      <c r="AW215" s="13" t="s">
        <v>33</v>
      </c>
      <c r="AX215" s="13" t="s">
        <v>76</v>
      </c>
      <c r="AY215" s="287" t="s">
        <v>414</v>
      </c>
    </row>
    <row r="216" s="14" customFormat="1">
      <c r="A216" s="14"/>
      <c r="B216" s="288"/>
      <c r="C216" s="289"/>
      <c r="D216" s="230" t="s">
        <v>758</v>
      </c>
      <c r="E216" s="290" t="s">
        <v>1</v>
      </c>
      <c r="F216" s="291" t="s">
        <v>760</v>
      </c>
      <c r="G216" s="289"/>
      <c r="H216" s="292">
        <v>23</v>
      </c>
      <c r="I216" s="293"/>
      <c r="J216" s="289"/>
      <c r="K216" s="289"/>
      <c r="L216" s="294"/>
      <c r="M216" s="295"/>
      <c r="N216" s="296"/>
      <c r="O216" s="296"/>
      <c r="P216" s="296"/>
      <c r="Q216" s="296"/>
      <c r="R216" s="296"/>
      <c r="S216" s="296"/>
      <c r="T216" s="297"/>
      <c r="U216" s="14"/>
      <c r="V216" s="14"/>
      <c r="W216" s="14"/>
      <c r="X216" s="14"/>
      <c r="Y216" s="14"/>
      <c r="Z216" s="14"/>
      <c r="AA216" s="14"/>
      <c r="AB216" s="14"/>
      <c r="AC216" s="14"/>
      <c r="AD216" s="14"/>
      <c r="AE216" s="14"/>
      <c r="AT216" s="298" t="s">
        <v>758</v>
      </c>
      <c r="AU216" s="298" t="s">
        <v>86</v>
      </c>
      <c r="AV216" s="14" t="s">
        <v>415</v>
      </c>
      <c r="AW216" s="14" t="s">
        <v>33</v>
      </c>
      <c r="AX216" s="14" t="s">
        <v>84</v>
      </c>
      <c r="AY216" s="298" t="s">
        <v>414</v>
      </c>
    </row>
    <row r="217" s="2" customFormat="1" ht="21.75" customHeight="1">
      <c r="A217" s="39"/>
      <c r="B217" s="40"/>
      <c r="C217" s="234" t="s">
        <v>483</v>
      </c>
      <c r="D217" s="234" t="s">
        <v>443</v>
      </c>
      <c r="E217" s="235" t="s">
        <v>1800</v>
      </c>
      <c r="F217" s="236" t="s">
        <v>1801</v>
      </c>
      <c r="G217" s="237" t="s">
        <v>531</v>
      </c>
      <c r="H217" s="238">
        <v>23</v>
      </c>
      <c r="I217" s="239"/>
      <c r="J217" s="240">
        <f>ROUND(I217*H217,2)</f>
        <v>0</v>
      </c>
      <c r="K217" s="236" t="s">
        <v>720</v>
      </c>
      <c r="L217" s="45"/>
      <c r="M217" s="241" t="s">
        <v>1</v>
      </c>
      <c r="N217" s="242" t="s">
        <v>41</v>
      </c>
      <c r="O217" s="92"/>
      <c r="P217" s="226">
        <f>O217*H217</f>
        <v>0</v>
      </c>
      <c r="Q217" s="226">
        <v>0</v>
      </c>
      <c r="R217" s="226">
        <f>Q217*H217</f>
        <v>0</v>
      </c>
      <c r="S217" s="226">
        <v>0.00050000000000000001</v>
      </c>
      <c r="T217" s="227">
        <f>S217*H217</f>
        <v>0.0115</v>
      </c>
      <c r="U217" s="39"/>
      <c r="V217" s="39"/>
      <c r="W217" s="39"/>
      <c r="X217" s="39"/>
      <c r="Y217" s="39"/>
      <c r="Z217" s="39"/>
      <c r="AA217" s="39"/>
      <c r="AB217" s="39"/>
      <c r="AC217" s="39"/>
      <c r="AD217" s="39"/>
      <c r="AE217" s="39"/>
      <c r="AR217" s="228" t="s">
        <v>415</v>
      </c>
      <c r="AT217" s="228" t="s">
        <v>443</v>
      </c>
      <c r="AU217" s="228" t="s">
        <v>86</v>
      </c>
      <c r="AY217" s="18" t="s">
        <v>414</v>
      </c>
      <c r="BE217" s="229">
        <f>IF(N217="základní",J217,0)</f>
        <v>0</v>
      </c>
      <c r="BF217" s="229">
        <f>IF(N217="snížená",J217,0)</f>
        <v>0</v>
      </c>
      <c r="BG217" s="229">
        <f>IF(N217="zákl. přenesená",J217,0)</f>
        <v>0</v>
      </c>
      <c r="BH217" s="229">
        <f>IF(N217="sníž. přenesená",J217,0)</f>
        <v>0</v>
      </c>
      <c r="BI217" s="229">
        <f>IF(N217="nulová",J217,0)</f>
        <v>0</v>
      </c>
      <c r="BJ217" s="18" t="s">
        <v>84</v>
      </c>
      <c r="BK217" s="229">
        <f>ROUND(I217*H217,2)</f>
        <v>0</v>
      </c>
      <c r="BL217" s="18" t="s">
        <v>415</v>
      </c>
      <c r="BM217" s="228" t="s">
        <v>2114</v>
      </c>
    </row>
    <row r="218" s="2" customFormat="1">
      <c r="A218" s="39"/>
      <c r="B218" s="40"/>
      <c r="C218" s="41"/>
      <c r="D218" s="230" t="s">
        <v>417</v>
      </c>
      <c r="E218" s="41"/>
      <c r="F218" s="231" t="s">
        <v>1803</v>
      </c>
      <c r="G218" s="41"/>
      <c r="H218" s="41"/>
      <c r="I218" s="156"/>
      <c r="J218" s="41"/>
      <c r="K218" s="41"/>
      <c r="L218" s="45"/>
      <c r="M218" s="232"/>
      <c r="N218" s="233"/>
      <c r="O218" s="92"/>
      <c r="P218" s="92"/>
      <c r="Q218" s="92"/>
      <c r="R218" s="92"/>
      <c r="S218" s="92"/>
      <c r="T218" s="93"/>
      <c r="U218" s="39"/>
      <c r="V218" s="39"/>
      <c r="W218" s="39"/>
      <c r="X218" s="39"/>
      <c r="Y218" s="39"/>
      <c r="Z218" s="39"/>
      <c r="AA218" s="39"/>
      <c r="AB218" s="39"/>
      <c r="AC218" s="39"/>
      <c r="AD218" s="39"/>
      <c r="AE218" s="39"/>
      <c r="AT218" s="18" t="s">
        <v>417</v>
      </c>
      <c r="AU218" s="18" t="s">
        <v>86</v>
      </c>
    </row>
    <row r="219" s="2" customFormat="1" ht="21.75" customHeight="1">
      <c r="A219" s="39"/>
      <c r="B219" s="40"/>
      <c r="C219" s="234" t="s">
        <v>487</v>
      </c>
      <c r="D219" s="234" t="s">
        <v>443</v>
      </c>
      <c r="E219" s="235" t="s">
        <v>1804</v>
      </c>
      <c r="F219" s="236" t="s">
        <v>1805</v>
      </c>
      <c r="G219" s="237" t="s">
        <v>509</v>
      </c>
      <c r="H219" s="238">
        <v>21</v>
      </c>
      <c r="I219" s="239"/>
      <c r="J219" s="240">
        <f>ROUND(I219*H219,2)</f>
        <v>0</v>
      </c>
      <c r="K219" s="236" t="s">
        <v>720</v>
      </c>
      <c r="L219" s="45"/>
      <c r="M219" s="241" t="s">
        <v>1</v>
      </c>
      <c r="N219" s="242" t="s">
        <v>41</v>
      </c>
      <c r="O219" s="92"/>
      <c r="P219" s="226">
        <f>O219*H219</f>
        <v>0</v>
      </c>
      <c r="Q219" s="226">
        <v>0</v>
      </c>
      <c r="R219" s="226">
        <f>Q219*H219</f>
        <v>0</v>
      </c>
      <c r="S219" s="226">
        <v>0.0040000000000000001</v>
      </c>
      <c r="T219" s="227">
        <f>S219*H219</f>
        <v>0.084000000000000005</v>
      </c>
      <c r="U219" s="39"/>
      <c r="V219" s="39"/>
      <c r="W219" s="39"/>
      <c r="X219" s="39"/>
      <c r="Y219" s="39"/>
      <c r="Z219" s="39"/>
      <c r="AA219" s="39"/>
      <c r="AB219" s="39"/>
      <c r="AC219" s="39"/>
      <c r="AD219" s="39"/>
      <c r="AE219" s="39"/>
      <c r="AR219" s="228" t="s">
        <v>415</v>
      </c>
      <c r="AT219" s="228" t="s">
        <v>443</v>
      </c>
      <c r="AU219" s="228" t="s">
        <v>86</v>
      </c>
      <c r="AY219" s="18" t="s">
        <v>414</v>
      </c>
      <c r="BE219" s="229">
        <f>IF(N219="základní",J219,0)</f>
        <v>0</v>
      </c>
      <c r="BF219" s="229">
        <f>IF(N219="snížená",J219,0)</f>
        <v>0</v>
      </c>
      <c r="BG219" s="229">
        <f>IF(N219="zákl. přenesená",J219,0)</f>
        <v>0</v>
      </c>
      <c r="BH219" s="229">
        <f>IF(N219="sníž. přenesená",J219,0)</f>
        <v>0</v>
      </c>
      <c r="BI219" s="229">
        <f>IF(N219="nulová",J219,0)</f>
        <v>0</v>
      </c>
      <c r="BJ219" s="18" t="s">
        <v>84</v>
      </c>
      <c r="BK219" s="229">
        <f>ROUND(I219*H219,2)</f>
        <v>0</v>
      </c>
      <c r="BL219" s="18" t="s">
        <v>415</v>
      </c>
      <c r="BM219" s="228" t="s">
        <v>2115</v>
      </c>
    </row>
    <row r="220" s="2" customFormat="1">
      <c r="A220" s="39"/>
      <c r="B220" s="40"/>
      <c r="C220" s="41"/>
      <c r="D220" s="230" t="s">
        <v>417</v>
      </c>
      <c r="E220" s="41"/>
      <c r="F220" s="231" t="s">
        <v>1807</v>
      </c>
      <c r="G220" s="41"/>
      <c r="H220" s="41"/>
      <c r="I220" s="156"/>
      <c r="J220" s="41"/>
      <c r="K220" s="41"/>
      <c r="L220" s="45"/>
      <c r="M220" s="232"/>
      <c r="N220" s="233"/>
      <c r="O220" s="92"/>
      <c r="P220" s="92"/>
      <c r="Q220" s="92"/>
      <c r="R220" s="92"/>
      <c r="S220" s="92"/>
      <c r="T220" s="93"/>
      <c r="U220" s="39"/>
      <c r="V220" s="39"/>
      <c r="W220" s="39"/>
      <c r="X220" s="39"/>
      <c r="Y220" s="39"/>
      <c r="Z220" s="39"/>
      <c r="AA220" s="39"/>
      <c r="AB220" s="39"/>
      <c r="AC220" s="39"/>
      <c r="AD220" s="39"/>
      <c r="AE220" s="39"/>
      <c r="AT220" s="18" t="s">
        <v>417</v>
      </c>
      <c r="AU220" s="18" t="s">
        <v>86</v>
      </c>
    </row>
    <row r="221" s="15" customFormat="1">
      <c r="A221" s="15"/>
      <c r="B221" s="299"/>
      <c r="C221" s="300"/>
      <c r="D221" s="230" t="s">
        <v>758</v>
      </c>
      <c r="E221" s="301" t="s">
        <v>1</v>
      </c>
      <c r="F221" s="302" t="s">
        <v>1808</v>
      </c>
      <c r="G221" s="300"/>
      <c r="H221" s="301" t="s">
        <v>1</v>
      </c>
      <c r="I221" s="303"/>
      <c r="J221" s="300"/>
      <c r="K221" s="300"/>
      <c r="L221" s="304"/>
      <c r="M221" s="305"/>
      <c r="N221" s="306"/>
      <c r="O221" s="306"/>
      <c r="P221" s="306"/>
      <c r="Q221" s="306"/>
      <c r="R221" s="306"/>
      <c r="S221" s="306"/>
      <c r="T221" s="307"/>
      <c r="U221" s="15"/>
      <c r="V221" s="15"/>
      <c r="W221" s="15"/>
      <c r="X221" s="15"/>
      <c r="Y221" s="15"/>
      <c r="Z221" s="15"/>
      <c r="AA221" s="15"/>
      <c r="AB221" s="15"/>
      <c r="AC221" s="15"/>
      <c r="AD221" s="15"/>
      <c r="AE221" s="15"/>
      <c r="AT221" s="308" t="s">
        <v>758</v>
      </c>
      <c r="AU221" s="308" t="s">
        <v>86</v>
      </c>
      <c r="AV221" s="15" t="s">
        <v>84</v>
      </c>
      <c r="AW221" s="15" t="s">
        <v>33</v>
      </c>
      <c r="AX221" s="15" t="s">
        <v>76</v>
      </c>
      <c r="AY221" s="308" t="s">
        <v>414</v>
      </c>
    </row>
    <row r="222" s="13" customFormat="1">
      <c r="A222" s="13"/>
      <c r="B222" s="277"/>
      <c r="C222" s="278"/>
      <c r="D222" s="230" t="s">
        <v>758</v>
      </c>
      <c r="E222" s="279" t="s">
        <v>1</v>
      </c>
      <c r="F222" s="280" t="s">
        <v>2009</v>
      </c>
      <c r="G222" s="278"/>
      <c r="H222" s="281">
        <v>21</v>
      </c>
      <c r="I222" s="282"/>
      <c r="J222" s="278"/>
      <c r="K222" s="278"/>
      <c r="L222" s="283"/>
      <c r="M222" s="284"/>
      <c r="N222" s="285"/>
      <c r="O222" s="285"/>
      <c r="P222" s="285"/>
      <c r="Q222" s="285"/>
      <c r="R222" s="285"/>
      <c r="S222" s="285"/>
      <c r="T222" s="286"/>
      <c r="U222" s="13"/>
      <c r="V222" s="13"/>
      <c r="W222" s="13"/>
      <c r="X222" s="13"/>
      <c r="Y222" s="13"/>
      <c r="Z222" s="13"/>
      <c r="AA222" s="13"/>
      <c r="AB222" s="13"/>
      <c r="AC222" s="13"/>
      <c r="AD222" s="13"/>
      <c r="AE222" s="13"/>
      <c r="AT222" s="287" t="s">
        <v>758</v>
      </c>
      <c r="AU222" s="287" t="s">
        <v>86</v>
      </c>
      <c r="AV222" s="13" t="s">
        <v>86</v>
      </c>
      <c r="AW222" s="13" t="s">
        <v>33</v>
      </c>
      <c r="AX222" s="13" t="s">
        <v>84</v>
      </c>
      <c r="AY222" s="287" t="s">
        <v>414</v>
      </c>
    </row>
    <row r="223" s="2" customFormat="1" ht="21.75" customHeight="1">
      <c r="A223" s="39"/>
      <c r="B223" s="40"/>
      <c r="C223" s="234" t="s">
        <v>7</v>
      </c>
      <c r="D223" s="234" t="s">
        <v>443</v>
      </c>
      <c r="E223" s="235" t="s">
        <v>1810</v>
      </c>
      <c r="F223" s="236" t="s">
        <v>1811</v>
      </c>
      <c r="G223" s="237" t="s">
        <v>632</v>
      </c>
      <c r="H223" s="238">
        <v>200.58799999999999</v>
      </c>
      <c r="I223" s="239"/>
      <c r="J223" s="240">
        <f>ROUND(I223*H223,2)</f>
        <v>0</v>
      </c>
      <c r="K223" s="236" t="s">
        <v>720</v>
      </c>
      <c r="L223" s="45"/>
      <c r="M223" s="241" t="s">
        <v>1</v>
      </c>
      <c r="N223" s="242" t="s">
        <v>41</v>
      </c>
      <c r="O223" s="92"/>
      <c r="P223" s="226">
        <f>O223*H223</f>
        <v>0</v>
      </c>
      <c r="Q223" s="226">
        <v>0</v>
      </c>
      <c r="R223" s="226">
        <f>Q223*H223</f>
        <v>0</v>
      </c>
      <c r="S223" s="226">
        <v>0</v>
      </c>
      <c r="T223" s="227">
        <f>S223*H223</f>
        <v>0</v>
      </c>
      <c r="U223" s="39"/>
      <c r="V223" s="39"/>
      <c r="W223" s="39"/>
      <c r="X223" s="39"/>
      <c r="Y223" s="39"/>
      <c r="Z223" s="39"/>
      <c r="AA223" s="39"/>
      <c r="AB223" s="39"/>
      <c r="AC223" s="39"/>
      <c r="AD223" s="39"/>
      <c r="AE223" s="39"/>
      <c r="AR223" s="228" t="s">
        <v>415</v>
      </c>
      <c r="AT223" s="228" t="s">
        <v>443</v>
      </c>
      <c r="AU223" s="228" t="s">
        <v>86</v>
      </c>
      <c r="AY223" s="18" t="s">
        <v>414</v>
      </c>
      <c r="BE223" s="229">
        <f>IF(N223="základní",J223,0)</f>
        <v>0</v>
      </c>
      <c r="BF223" s="229">
        <f>IF(N223="snížená",J223,0)</f>
        <v>0</v>
      </c>
      <c r="BG223" s="229">
        <f>IF(N223="zákl. přenesená",J223,0)</f>
        <v>0</v>
      </c>
      <c r="BH223" s="229">
        <f>IF(N223="sníž. přenesená",J223,0)</f>
        <v>0</v>
      </c>
      <c r="BI223" s="229">
        <f>IF(N223="nulová",J223,0)</f>
        <v>0</v>
      </c>
      <c r="BJ223" s="18" t="s">
        <v>84</v>
      </c>
      <c r="BK223" s="229">
        <f>ROUND(I223*H223,2)</f>
        <v>0</v>
      </c>
      <c r="BL223" s="18" t="s">
        <v>415</v>
      </c>
      <c r="BM223" s="228" t="s">
        <v>2116</v>
      </c>
    </row>
    <row r="224" s="2" customFormat="1">
      <c r="A224" s="39"/>
      <c r="B224" s="40"/>
      <c r="C224" s="41"/>
      <c r="D224" s="230" t="s">
        <v>417</v>
      </c>
      <c r="E224" s="41"/>
      <c r="F224" s="231" t="s">
        <v>1811</v>
      </c>
      <c r="G224" s="41"/>
      <c r="H224" s="41"/>
      <c r="I224" s="156"/>
      <c r="J224" s="41"/>
      <c r="K224" s="41"/>
      <c r="L224" s="45"/>
      <c r="M224" s="232"/>
      <c r="N224" s="233"/>
      <c r="O224" s="92"/>
      <c r="P224" s="92"/>
      <c r="Q224" s="92"/>
      <c r="R224" s="92"/>
      <c r="S224" s="92"/>
      <c r="T224" s="93"/>
      <c r="U224" s="39"/>
      <c r="V224" s="39"/>
      <c r="W224" s="39"/>
      <c r="X224" s="39"/>
      <c r="Y224" s="39"/>
      <c r="Z224" s="39"/>
      <c r="AA224" s="39"/>
      <c r="AB224" s="39"/>
      <c r="AC224" s="39"/>
      <c r="AD224" s="39"/>
      <c r="AE224" s="39"/>
      <c r="AT224" s="18" t="s">
        <v>417</v>
      </c>
      <c r="AU224" s="18" t="s">
        <v>86</v>
      </c>
    </row>
    <row r="225" s="15" customFormat="1">
      <c r="A225" s="15"/>
      <c r="B225" s="299"/>
      <c r="C225" s="300"/>
      <c r="D225" s="230" t="s">
        <v>758</v>
      </c>
      <c r="E225" s="301" t="s">
        <v>1</v>
      </c>
      <c r="F225" s="302" t="s">
        <v>1740</v>
      </c>
      <c r="G225" s="300"/>
      <c r="H225" s="301" t="s">
        <v>1</v>
      </c>
      <c r="I225" s="303"/>
      <c r="J225" s="300"/>
      <c r="K225" s="300"/>
      <c r="L225" s="304"/>
      <c r="M225" s="305"/>
      <c r="N225" s="306"/>
      <c r="O225" s="306"/>
      <c r="P225" s="306"/>
      <c r="Q225" s="306"/>
      <c r="R225" s="306"/>
      <c r="S225" s="306"/>
      <c r="T225" s="307"/>
      <c r="U225" s="15"/>
      <c r="V225" s="15"/>
      <c r="W225" s="15"/>
      <c r="X225" s="15"/>
      <c r="Y225" s="15"/>
      <c r="Z225" s="15"/>
      <c r="AA225" s="15"/>
      <c r="AB225" s="15"/>
      <c r="AC225" s="15"/>
      <c r="AD225" s="15"/>
      <c r="AE225" s="15"/>
      <c r="AT225" s="308" t="s">
        <v>758</v>
      </c>
      <c r="AU225" s="308" t="s">
        <v>86</v>
      </c>
      <c r="AV225" s="15" t="s">
        <v>84</v>
      </c>
      <c r="AW225" s="15" t="s">
        <v>33</v>
      </c>
      <c r="AX225" s="15" t="s">
        <v>76</v>
      </c>
      <c r="AY225" s="308" t="s">
        <v>414</v>
      </c>
    </row>
    <row r="226" s="15" customFormat="1">
      <c r="A226" s="15"/>
      <c r="B226" s="299"/>
      <c r="C226" s="300"/>
      <c r="D226" s="230" t="s">
        <v>758</v>
      </c>
      <c r="E226" s="301" t="s">
        <v>1</v>
      </c>
      <c r="F226" s="302" t="s">
        <v>1741</v>
      </c>
      <c r="G226" s="300"/>
      <c r="H226" s="301" t="s">
        <v>1</v>
      </c>
      <c r="I226" s="303"/>
      <c r="J226" s="300"/>
      <c r="K226" s="300"/>
      <c r="L226" s="304"/>
      <c r="M226" s="305"/>
      <c r="N226" s="306"/>
      <c r="O226" s="306"/>
      <c r="P226" s="306"/>
      <c r="Q226" s="306"/>
      <c r="R226" s="306"/>
      <c r="S226" s="306"/>
      <c r="T226" s="307"/>
      <c r="U226" s="15"/>
      <c r="V226" s="15"/>
      <c r="W226" s="15"/>
      <c r="X226" s="15"/>
      <c r="Y226" s="15"/>
      <c r="Z226" s="15"/>
      <c r="AA226" s="15"/>
      <c r="AB226" s="15"/>
      <c r="AC226" s="15"/>
      <c r="AD226" s="15"/>
      <c r="AE226" s="15"/>
      <c r="AT226" s="308" t="s">
        <v>758</v>
      </c>
      <c r="AU226" s="308" t="s">
        <v>86</v>
      </c>
      <c r="AV226" s="15" t="s">
        <v>84</v>
      </c>
      <c r="AW226" s="15" t="s">
        <v>33</v>
      </c>
      <c r="AX226" s="15" t="s">
        <v>76</v>
      </c>
      <c r="AY226" s="308" t="s">
        <v>414</v>
      </c>
    </row>
    <row r="227" s="13" customFormat="1">
      <c r="A227" s="13"/>
      <c r="B227" s="277"/>
      <c r="C227" s="278"/>
      <c r="D227" s="230" t="s">
        <v>758</v>
      </c>
      <c r="E227" s="279" t="s">
        <v>1</v>
      </c>
      <c r="F227" s="280" t="s">
        <v>2117</v>
      </c>
      <c r="G227" s="278"/>
      <c r="H227" s="281">
        <v>10.949999999999999</v>
      </c>
      <c r="I227" s="282"/>
      <c r="J227" s="278"/>
      <c r="K227" s="278"/>
      <c r="L227" s="283"/>
      <c r="M227" s="284"/>
      <c r="N227" s="285"/>
      <c r="O227" s="285"/>
      <c r="P227" s="285"/>
      <c r="Q227" s="285"/>
      <c r="R227" s="285"/>
      <c r="S227" s="285"/>
      <c r="T227" s="286"/>
      <c r="U227" s="13"/>
      <c r="V227" s="13"/>
      <c r="W227" s="13"/>
      <c r="X227" s="13"/>
      <c r="Y227" s="13"/>
      <c r="Z227" s="13"/>
      <c r="AA227" s="13"/>
      <c r="AB227" s="13"/>
      <c r="AC227" s="13"/>
      <c r="AD227" s="13"/>
      <c r="AE227" s="13"/>
      <c r="AT227" s="287" t="s">
        <v>758</v>
      </c>
      <c r="AU227" s="287" t="s">
        <v>86</v>
      </c>
      <c r="AV227" s="13" t="s">
        <v>86</v>
      </c>
      <c r="AW227" s="13" t="s">
        <v>33</v>
      </c>
      <c r="AX227" s="13" t="s">
        <v>76</v>
      </c>
      <c r="AY227" s="287" t="s">
        <v>414</v>
      </c>
    </row>
    <row r="228" s="13" customFormat="1">
      <c r="A228" s="13"/>
      <c r="B228" s="277"/>
      <c r="C228" s="278"/>
      <c r="D228" s="230" t="s">
        <v>758</v>
      </c>
      <c r="E228" s="279" t="s">
        <v>1</v>
      </c>
      <c r="F228" s="280" t="s">
        <v>2118</v>
      </c>
      <c r="G228" s="278"/>
      <c r="H228" s="281">
        <v>21.899999999999999</v>
      </c>
      <c r="I228" s="282"/>
      <c r="J228" s="278"/>
      <c r="K228" s="278"/>
      <c r="L228" s="283"/>
      <c r="M228" s="284"/>
      <c r="N228" s="285"/>
      <c r="O228" s="285"/>
      <c r="P228" s="285"/>
      <c r="Q228" s="285"/>
      <c r="R228" s="285"/>
      <c r="S228" s="285"/>
      <c r="T228" s="286"/>
      <c r="U228" s="13"/>
      <c r="V228" s="13"/>
      <c r="W228" s="13"/>
      <c r="X228" s="13"/>
      <c r="Y228" s="13"/>
      <c r="Z228" s="13"/>
      <c r="AA228" s="13"/>
      <c r="AB228" s="13"/>
      <c r="AC228" s="13"/>
      <c r="AD228" s="13"/>
      <c r="AE228" s="13"/>
      <c r="AT228" s="287" t="s">
        <v>758</v>
      </c>
      <c r="AU228" s="287" t="s">
        <v>86</v>
      </c>
      <c r="AV228" s="13" t="s">
        <v>86</v>
      </c>
      <c r="AW228" s="13" t="s">
        <v>33</v>
      </c>
      <c r="AX228" s="13" t="s">
        <v>76</v>
      </c>
      <c r="AY228" s="287" t="s">
        <v>414</v>
      </c>
    </row>
    <row r="229" s="16" customFormat="1">
      <c r="A229" s="16"/>
      <c r="B229" s="317"/>
      <c r="C229" s="318"/>
      <c r="D229" s="230" t="s">
        <v>758</v>
      </c>
      <c r="E229" s="319" t="s">
        <v>1</v>
      </c>
      <c r="F229" s="320" t="s">
        <v>1745</v>
      </c>
      <c r="G229" s="318"/>
      <c r="H229" s="321">
        <v>32.849999999999994</v>
      </c>
      <c r="I229" s="322"/>
      <c r="J229" s="318"/>
      <c r="K229" s="318"/>
      <c r="L229" s="323"/>
      <c r="M229" s="324"/>
      <c r="N229" s="325"/>
      <c r="O229" s="325"/>
      <c r="P229" s="325"/>
      <c r="Q229" s="325"/>
      <c r="R229" s="325"/>
      <c r="S229" s="325"/>
      <c r="T229" s="326"/>
      <c r="U229" s="16"/>
      <c r="V229" s="16"/>
      <c r="W229" s="16"/>
      <c r="X229" s="16"/>
      <c r="Y229" s="16"/>
      <c r="Z229" s="16"/>
      <c r="AA229" s="16"/>
      <c r="AB229" s="16"/>
      <c r="AC229" s="16"/>
      <c r="AD229" s="16"/>
      <c r="AE229" s="16"/>
      <c r="AT229" s="327" t="s">
        <v>758</v>
      </c>
      <c r="AU229" s="327" t="s">
        <v>86</v>
      </c>
      <c r="AV229" s="16" t="s">
        <v>114</v>
      </c>
      <c r="AW229" s="16" t="s">
        <v>33</v>
      </c>
      <c r="AX229" s="16" t="s">
        <v>76</v>
      </c>
      <c r="AY229" s="327" t="s">
        <v>414</v>
      </c>
    </row>
    <row r="230" s="15" customFormat="1">
      <c r="A230" s="15"/>
      <c r="B230" s="299"/>
      <c r="C230" s="300"/>
      <c r="D230" s="230" t="s">
        <v>758</v>
      </c>
      <c r="E230" s="301" t="s">
        <v>1</v>
      </c>
      <c r="F230" s="302" t="s">
        <v>1746</v>
      </c>
      <c r="G230" s="300"/>
      <c r="H230" s="301" t="s">
        <v>1</v>
      </c>
      <c r="I230" s="303"/>
      <c r="J230" s="300"/>
      <c r="K230" s="300"/>
      <c r="L230" s="304"/>
      <c r="M230" s="305"/>
      <c r="N230" s="306"/>
      <c r="O230" s="306"/>
      <c r="P230" s="306"/>
      <c r="Q230" s="306"/>
      <c r="R230" s="306"/>
      <c r="S230" s="306"/>
      <c r="T230" s="307"/>
      <c r="U230" s="15"/>
      <c r="V230" s="15"/>
      <c r="W230" s="15"/>
      <c r="X230" s="15"/>
      <c r="Y230" s="15"/>
      <c r="Z230" s="15"/>
      <c r="AA230" s="15"/>
      <c r="AB230" s="15"/>
      <c r="AC230" s="15"/>
      <c r="AD230" s="15"/>
      <c r="AE230" s="15"/>
      <c r="AT230" s="308" t="s">
        <v>758</v>
      </c>
      <c r="AU230" s="308" t="s">
        <v>86</v>
      </c>
      <c r="AV230" s="15" t="s">
        <v>84</v>
      </c>
      <c r="AW230" s="15" t="s">
        <v>33</v>
      </c>
      <c r="AX230" s="15" t="s">
        <v>76</v>
      </c>
      <c r="AY230" s="308" t="s">
        <v>414</v>
      </c>
    </row>
    <row r="231" s="13" customFormat="1">
      <c r="A231" s="13"/>
      <c r="B231" s="277"/>
      <c r="C231" s="278"/>
      <c r="D231" s="230" t="s">
        <v>758</v>
      </c>
      <c r="E231" s="279" t="s">
        <v>1</v>
      </c>
      <c r="F231" s="280" t="s">
        <v>2119</v>
      </c>
      <c r="G231" s="278"/>
      <c r="H231" s="281">
        <v>14.699999999999999</v>
      </c>
      <c r="I231" s="282"/>
      <c r="J231" s="278"/>
      <c r="K231" s="278"/>
      <c r="L231" s="283"/>
      <c r="M231" s="284"/>
      <c r="N231" s="285"/>
      <c r="O231" s="285"/>
      <c r="P231" s="285"/>
      <c r="Q231" s="285"/>
      <c r="R231" s="285"/>
      <c r="S231" s="285"/>
      <c r="T231" s="286"/>
      <c r="U231" s="13"/>
      <c r="V231" s="13"/>
      <c r="W231" s="13"/>
      <c r="X231" s="13"/>
      <c r="Y231" s="13"/>
      <c r="Z231" s="13"/>
      <c r="AA231" s="13"/>
      <c r="AB231" s="13"/>
      <c r="AC231" s="13"/>
      <c r="AD231" s="13"/>
      <c r="AE231" s="13"/>
      <c r="AT231" s="287" t="s">
        <v>758</v>
      </c>
      <c r="AU231" s="287" t="s">
        <v>86</v>
      </c>
      <c r="AV231" s="13" t="s">
        <v>86</v>
      </c>
      <c r="AW231" s="13" t="s">
        <v>33</v>
      </c>
      <c r="AX231" s="13" t="s">
        <v>76</v>
      </c>
      <c r="AY231" s="287" t="s">
        <v>414</v>
      </c>
    </row>
    <row r="232" s="16" customFormat="1">
      <c r="A232" s="16"/>
      <c r="B232" s="317"/>
      <c r="C232" s="318"/>
      <c r="D232" s="230" t="s">
        <v>758</v>
      </c>
      <c r="E232" s="319" t="s">
        <v>1</v>
      </c>
      <c r="F232" s="320" t="s">
        <v>1745</v>
      </c>
      <c r="G232" s="318"/>
      <c r="H232" s="321">
        <v>14.699999999999999</v>
      </c>
      <c r="I232" s="322"/>
      <c r="J232" s="318"/>
      <c r="K232" s="318"/>
      <c r="L232" s="323"/>
      <c r="M232" s="324"/>
      <c r="N232" s="325"/>
      <c r="O232" s="325"/>
      <c r="P232" s="325"/>
      <c r="Q232" s="325"/>
      <c r="R232" s="325"/>
      <c r="S232" s="325"/>
      <c r="T232" s="326"/>
      <c r="U232" s="16"/>
      <c r="V232" s="16"/>
      <c r="W232" s="16"/>
      <c r="X232" s="16"/>
      <c r="Y232" s="16"/>
      <c r="Z232" s="16"/>
      <c r="AA232" s="16"/>
      <c r="AB232" s="16"/>
      <c r="AC232" s="16"/>
      <c r="AD232" s="16"/>
      <c r="AE232" s="16"/>
      <c r="AT232" s="327" t="s">
        <v>758</v>
      </c>
      <c r="AU232" s="327" t="s">
        <v>86</v>
      </c>
      <c r="AV232" s="16" t="s">
        <v>114</v>
      </c>
      <c r="AW232" s="16" t="s">
        <v>33</v>
      </c>
      <c r="AX232" s="16" t="s">
        <v>76</v>
      </c>
      <c r="AY232" s="327" t="s">
        <v>414</v>
      </c>
    </row>
    <row r="233" s="15" customFormat="1">
      <c r="A233" s="15"/>
      <c r="B233" s="299"/>
      <c r="C233" s="300"/>
      <c r="D233" s="230" t="s">
        <v>758</v>
      </c>
      <c r="E233" s="301" t="s">
        <v>1</v>
      </c>
      <c r="F233" s="302" t="s">
        <v>1813</v>
      </c>
      <c r="G233" s="300"/>
      <c r="H233" s="301" t="s">
        <v>1</v>
      </c>
      <c r="I233" s="303"/>
      <c r="J233" s="300"/>
      <c r="K233" s="300"/>
      <c r="L233" s="304"/>
      <c r="M233" s="305"/>
      <c r="N233" s="306"/>
      <c r="O233" s="306"/>
      <c r="P233" s="306"/>
      <c r="Q233" s="306"/>
      <c r="R233" s="306"/>
      <c r="S233" s="306"/>
      <c r="T233" s="307"/>
      <c r="U233" s="15"/>
      <c r="V233" s="15"/>
      <c r="W233" s="15"/>
      <c r="X233" s="15"/>
      <c r="Y233" s="15"/>
      <c r="Z233" s="15"/>
      <c r="AA233" s="15"/>
      <c r="AB233" s="15"/>
      <c r="AC233" s="15"/>
      <c r="AD233" s="15"/>
      <c r="AE233" s="15"/>
      <c r="AT233" s="308" t="s">
        <v>758</v>
      </c>
      <c r="AU233" s="308" t="s">
        <v>86</v>
      </c>
      <c r="AV233" s="15" t="s">
        <v>84</v>
      </c>
      <c r="AW233" s="15" t="s">
        <v>33</v>
      </c>
      <c r="AX233" s="15" t="s">
        <v>76</v>
      </c>
      <c r="AY233" s="308" t="s">
        <v>414</v>
      </c>
    </row>
    <row r="234" s="15" customFormat="1">
      <c r="A234" s="15"/>
      <c r="B234" s="299"/>
      <c r="C234" s="300"/>
      <c r="D234" s="230" t="s">
        <v>758</v>
      </c>
      <c r="E234" s="301" t="s">
        <v>1</v>
      </c>
      <c r="F234" s="302" t="s">
        <v>1986</v>
      </c>
      <c r="G234" s="300"/>
      <c r="H234" s="301" t="s">
        <v>1</v>
      </c>
      <c r="I234" s="303"/>
      <c r="J234" s="300"/>
      <c r="K234" s="300"/>
      <c r="L234" s="304"/>
      <c r="M234" s="305"/>
      <c r="N234" s="306"/>
      <c r="O234" s="306"/>
      <c r="P234" s="306"/>
      <c r="Q234" s="306"/>
      <c r="R234" s="306"/>
      <c r="S234" s="306"/>
      <c r="T234" s="307"/>
      <c r="U234" s="15"/>
      <c r="V234" s="15"/>
      <c r="W234" s="15"/>
      <c r="X234" s="15"/>
      <c r="Y234" s="15"/>
      <c r="Z234" s="15"/>
      <c r="AA234" s="15"/>
      <c r="AB234" s="15"/>
      <c r="AC234" s="15"/>
      <c r="AD234" s="15"/>
      <c r="AE234" s="15"/>
      <c r="AT234" s="308" t="s">
        <v>758</v>
      </c>
      <c r="AU234" s="308" t="s">
        <v>86</v>
      </c>
      <c r="AV234" s="15" t="s">
        <v>84</v>
      </c>
      <c r="AW234" s="15" t="s">
        <v>33</v>
      </c>
      <c r="AX234" s="15" t="s">
        <v>76</v>
      </c>
      <c r="AY234" s="308" t="s">
        <v>414</v>
      </c>
    </row>
    <row r="235" s="13" customFormat="1">
      <c r="A235" s="13"/>
      <c r="B235" s="277"/>
      <c r="C235" s="278"/>
      <c r="D235" s="230" t="s">
        <v>758</v>
      </c>
      <c r="E235" s="279" t="s">
        <v>1</v>
      </c>
      <c r="F235" s="280" t="s">
        <v>2120</v>
      </c>
      <c r="G235" s="278"/>
      <c r="H235" s="281">
        <v>11.699999999999999</v>
      </c>
      <c r="I235" s="282"/>
      <c r="J235" s="278"/>
      <c r="K235" s="278"/>
      <c r="L235" s="283"/>
      <c r="M235" s="284"/>
      <c r="N235" s="285"/>
      <c r="O235" s="285"/>
      <c r="P235" s="285"/>
      <c r="Q235" s="285"/>
      <c r="R235" s="285"/>
      <c r="S235" s="285"/>
      <c r="T235" s="286"/>
      <c r="U235" s="13"/>
      <c r="V235" s="13"/>
      <c r="W235" s="13"/>
      <c r="X235" s="13"/>
      <c r="Y235" s="13"/>
      <c r="Z235" s="13"/>
      <c r="AA235" s="13"/>
      <c r="AB235" s="13"/>
      <c r="AC235" s="13"/>
      <c r="AD235" s="13"/>
      <c r="AE235" s="13"/>
      <c r="AT235" s="287" t="s">
        <v>758</v>
      </c>
      <c r="AU235" s="287" t="s">
        <v>86</v>
      </c>
      <c r="AV235" s="13" t="s">
        <v>86</v>
      </c>
      <c r="AW235" s="13" t="s">
        <v>33</v>
      </c>
      <c r="AX235" s="13" t="s">
        <v>76</v>
      </c>
      <c r="AY235" s="287" t="s">
        <v>414</v>
      </c>
    </row>
    <row r="236" s="15" customFormat="1">
      <c r="A236" s="15"/>
      <c r="B236" s="299"/>
      <c r="C236" s="300"/>
      <c r="D236" s="230" t="s">
        <v>758</v>
      </c>
      <c r="E236" s="301" t="s">
        <v>1</v>
      </c>
      <c r="F236" s="302" t="s">
        <v>1816</v>
      </c>
      <c r="G236" s="300"/>
      <c r="H236" s="301" t="s">
        <v>1</v>
      </c>
      <c r="I236" s="303"/>
      <c r="J236" s="300"/>
      <c r="K236" s="300"/>
      <c r="L236" s="304"/>
      <c r="M236" s="305"/>
      <c r="N236" s="306"/>
      <c r="O236" s="306"/>
      <c r="P236" s="306"/>
      <c r="Q236" s="306"/>
      <c r="R236" s="306"/>
      <c r="S236" s="306"/>
      <c r="T236" s="307"/>
      <c r="U236" s="15"/>
      <c r="V236" s="15"/>
      <c r="W236" s="15"/>
      <c r="X236" s="15"/>
      <c r="Y236" s="15"/>
      <c r="Z236" s="15"/>
      <c r="AA236" s="15"/>
      <c r="AB236" s="15"/>
      <c r="AC236" s="15"/>
      <c r="AD236" s="15"/>
      <c r="AE236" s="15"/>
      <c r="AT236" s="308" t="s">
        <v>758</v>
      </c>
      <c r="AU236" s="308" t="s">
        <v>86</v>
      </c>
      <c r="AV236" s="15" t="s">
        <v>84</v>
      </c>
      <c r="AW236" s="15" t="s">
        <v>33</v>
      </c>
      <c r="AX236" s="15" t="s">
        <v>76</v>
      </c>
      <c r="AY236" s="308" t="s">
        <v>414</v>
      </c>
    </row>
    <row r="237" s="13" customFormat="1">
      <c r="A237" s="13"/>
      <c r="B237" s="277"/>
      <c r="C237" s="278"/>
      <c r="D237" s="230" t="s">
        <v>758</v>
      </c>
      <c r="E237" s="279" t="s">
        <v>1</v>
      </c>
      <c r="F237" s="280" t="s">
        <v>2121</v>
      </c>
      <c r="G237" s="278"/>
      <c r="H237" s="281">
        <v>39.399999999999999</v>
      </c>
      <c r="I237" s="282"/>
      <c r="J237" s="278"/>
      <c r="K237" s="278"/>
      <c r="L237" s="283"/>
      <c r="M237" s="284"/>
      <c r="N237" s="285"/>
      <c r="O237" s="285"/>
      <c r="P237" s="285"/>
      <c r="Q237" s="285"/>
      <c r="R237" s="285"/>
      <c r="S237" s="285"/>
      <c r="T237" s="286"/>
      <c r="U237" s="13"/>
      <c r="V237" s="13"/>
      <c r="W237" s="13"/>
      <c r="X237" s="13"/>
      <c r="Y237" s="13"/>
      <c r="Z237" s="13"/>
      <c r="AA237" s="13"/>
      <c r="AB237" s="13"/>
      <c r="AC237" s="13"/>
      <c r="AD237" s="13"/>
      <c r="AE237" s="13"/>
      <c r="AT237" s="287" t="s">
        <v>758</v>
      </c>
      <c r="AU237" s="287" t="s">
        <v>86</v>
      </c>
      <c r="AV237" s="13" t="s">
        <v>86</v>
      </c>
      <c r="AW237" s="13" t="s">
        <v>33</v>
      </c>
      <c r="AX237" s="13" t="s">
        <v>76</v>
      </c>
      <c r="AY237" s="287" t="s">
        <v>414</v>
      </c>
    </row>
    <row r="238" s="15" customFormat="1">
      <c r="A238" s="15"/>
      <c r="B238" s="299"/>
      <c r="C238" s="300"/>
      <c r="D238" s="230" t="s">
        <v>758</v>
      </c>
      <c r="E238" s="301" t="s">
        <v>1</v>
      </c>
      <c r="F238" s="302" t="s">
        <v>1818</v>
      </c>
      <c r="G238" s="300"/>
      <c r="H238" s="301" t="s">
        <v>1</v>
      </c>
      <c r="I238" s="303"/>
      <c r="J238" s="300"/>
      <c r="K238" s="300"/>
      <c r="L238" s="304"/>
      <c r="M238" s="305"/>
      <c r="N238" s="306"/>
      <c r="O238" s="306"/>
      <c r="P238" s="306"/>
      <c r="Q238" s="306"/>
      <c r="R238" s="306"/>
      <c r="S238" s="306"/>
      <c r="T238" s="307"/>
      <c r="U238" s="15"/>
      <c r="V238" s="15"/>
      <c r="W238" s="15"/>
      <c r="X238" s="15"/>
      <c r="Y238" s="15"/>
      <c r="Z238" s="15"/>
      <c r="AA238" s="15"/>
      <c r="AB238" s="15"/>
      <c r="AC238" s="15"/>
      <c r="AD238" s="15"/>
      <c r="AE238" s="15"/>
      <c r="AT238" s="308" t="s">
        <v>758</v>
      </c>
      <c r="AU238" s="308" t="s">
        <v>86</v>
      </c>
      <c r="AV238" s="15" t="s">
        <v>84</v>
      </c>
      <c r="AW238" s="15" t="s">
        <v>33</v>
      </c>
      <c r="AX238" s="15" t="s">
        <v>76</v>
      </c>
      <c r="AY238" s="308" t="s">
        <v>414</v>
      </c>
    </row>
    <row r="239" s="13" customFormat="1">
      <c r="A239" s="13"/>
      <c r="B239" s="277"/>
      <c r="C239" s="278"/>
      <c r="D239" s="230" t="s">
        <v>758</v>
      </c>
      <c r="E239" s="279" t="s">
        <v>1</v>
      </c>
      <c r="F239" s="280" t="s">
        <v>2122</v>
      </c>
      <c r="G239" s="278"/>
      <c r="H239" s="281">
        <v>43.301000000000002</v>
      </c>
      <c r="I239" s="282"/>
      <c r="J239" s="278"/>
      <c r="K239" s="278"/>
      <c r="L239" s="283"/>
      <c r="M239" s="284"/>
      <c r="N239" s="285"/>
      <c r="O239" s="285"/>
      <c r="P239" s="285"/>
      <c r="Q239" s="285"/>
      <c r="R239" s="285"/>
      <c r="S239" s="285"/>
      <c r="T239" s="286"/>
      <c r="U239" s="13"/>
      <c r="V239" s="13"/>
      <c r="W239" s="13"/>
      <c r="X239" s="13"/>
      <c r="Y239" s="13"/>
      <c r="Z239" s="13"/>
      <c r="AA239" s="13"/>
      <c r="AB239" s="13"/>
      <c r="AC239" s="13"/>
      <c r="AD239" s="13"/>
      <c r="AE239" s="13"/>
      <c r="AT239" s="287" t="s">
        <v>758</v>
      </c>
      <c r="AU239" s="287" t="s">
        <v>86</v>
      </c>
      <c r="AV239" s="13" t="s">
        <v>86</v>
      </c>
      <c r="AW239" s="13" t="s">
        <v>33</v>
      </c>
      <c r="AX239" s="13" t="s">
        <v>76</v>
      </c>
      <c r="AY239" s="287" t="s">
        <v>414</v>
      </c>
    </row>
    <row r="240" s="15" customFormat="1">
      <c r="A240" s="15"/>
      <c r="B240" s="299"/>
      <c r="C240" s="300"/>
      <c r="D240" s="230" t="s">
        <v>758</v>
      </c>
      <c r="E240" s="301" t="s">
        <v>1</v>
      </c>
      <c r="F240" s="302" t="s">
        <v>1983</v>
      </c>
      <c r="G240" s="300"/>
      <c r="H240" s="301" t="s">
        <v>1</v>
      </c>
      <c r="I240" s="303"/>
      <c r="J240" s="300"/>
      <c r="K240" s="300"/>
      <c r="L240" s="304"/>
      <c r="M240" s="305"/>
      <c r="N240" s="306"/>
      <c r="O240" s="306"/>
      <c r="P240" s="306"/>
      <c r="Q240" s="306"/>
      <c r="R240" s="306"/>
      <c r="S240" s="306"/>
      <c r="T240" s="307"/>
      <c r="U240" s="15"/>
      <c r="V240" s="15"/>
      <c r="W240" s="15"/>
      <c r="X240" s="15"/>
      <c r="Y240" s="15"/>
      <c r="Z240" s="15"/>
      <c r="AA240" s="15"/>
      <c r="AB240" s="15"/>
      <c r="AC240" s="15"/>
      <c r="AD240" s="15"/>
      <c r="AE240" s="15"/>
      <c r="AT240" s="308" t="s">
        <v>758</v>
      </c>
      <c r="AU240" s="308" t="s">
        <v>86</v>
      </c>
      <c r="AV240" s="15" t="s">
        <v>84</v>
      </c>
      <c r="AW240" s="15" t="s">
        <v>33</v>
      </c>
      <c r="AX240" s="15" t="s">
        <v>76</v>
      </c>
      <c r="AY240" s="308" t="s">
        <v>414</v>
      </c>
    </row>
    <row r="241" s="13" customFormat="1">
      <c r="A241" s="13"/>
      <c r="B241" s="277"/>
      <c r="C241" s="278"/>
      <c r="D241" s="230" t="s">
        <v>758</v>
      </c>
      <c r="E241" s="279" t="s">
        <v>1</v>
      </c>
      <c r="F241" s="280" t="s">
        <v>2092</v>
      </c>
      <c r="G241" s="278"/>
      <c r="H241" s="281">
        <v>3.3999999999999999</v>
      </c>
      <c r="I241" s="282"/>
      <c r="J241" s="278"/>
      <c r="K241" s="278"/>
      <c r="L241" s="283"/>
      <c r="M241" s="284"/>
      <c r="N241" s="285"/>
      <c r="O241" s="285"/>
      <c r="P241" s="285"/>
      <c r="Q241" s="285"/>
      <c r="R241" s="285"/>
      <c r="S241" s="285"/>
      <c r="T241" s="286"/>
      <c r="U241" s="13"/>
      <c r="V241" s="13"/>
      <c r="W241" s="13"/>
      <c r="X241" s="13"/>
      <c r="Y241" s="13"/>
      <c r="Z241" s="13"/>
      <c r="AA241" s="13"/>
      <c r="AB241" s="13"/>
      <c r="AC241" s="13"/>
      <c r="AD241" s="13"/>
      <c r="AE241" s="13"/>
      <c r="AT241" s="287" t="s">
        <v>758</v>
      </c>
      <c r="AU241" s="287" t="s">
        <v>86</v>
      </c>
      <c r="AV241" s="13" t="s">
        <v>86</v>
      </c>
      <c r="AW241" s="13" t="s">
        <v>33</v>
      </c>
      <c r="AX241" s="13" t="s">
        <v>76</v>
      </c>
      <c r="AY241" s="287" t="s">
        <v>414</v>
      </c>
    </row>
    <row r="242" s="13" customFormat="1">
      <c r="A242" s="13"/>
      <c r="B242" s="277"/>
      <c r="C242" s="278"/>
      <c r="D242" s="230" t="s">
        <v>758</v>
      </c>
      <c r="E242" s="279" t="s">
        <v>1</v>
      </c>
      <c r="F242" s="280" t="s">
        <v>2093</v>
      </c>
      <c r="G242" s="278"/>
      <c r="H242" s="281">
        <v>3.7370000000000001</v>
      </c>
      <c r="I242" s="282"/>
      <c r="J242" s="278"/>
      <c r="K242" s="278"/>
      <c r="L242" s="283"/>
      <c r="M242" s="284"/>
      <c r="N242" s="285"/>
      <c r="O242" s="285"/>
      <c r="P242" s="285"/>
      <c r="Q242" s="285"/>
      <c r="R242" s="285"/>
      <c r="S242" s="285"/>
      <c r="T242" s="286"/>
      <c r="U242" s="13"/>
      <c r="V242" s="13"/>
      <c r="W242" s="13"/>
      <c r="X242" s="13"/>
      <c r="Y242" s="13"/>
      <c r="Z242" s="13"/>
      <c r="AA242" s="13"/>
      <c r="AB242" s="13"/>
      <c r="AC242" s="13"/>
      <c r="AD242" s="13"/>
      <c r="AE242" s="13"/>
      <c r="AT242" s="287" t="s">
        <v>758</v>
      </c>
      <c r="AU242" s="287" t="s">
        <v>86</v>
      </c>
      <c r="AV242" s="13" t="s">
        <v>86</v>
      </c>
      <c r="AW242" s="13" t="s">
        <v>33</v>
      </c>
      <c r="AX242" s="13" t="s">
        <v>76</v>
      </c>
      <c r="AY242" s="287" t="s">
        <v>414</v>
      </c>
    </row>
    <row r="243" s="15" customFormat="1">
      <c r="A243" s="15"/>
      <c r="B243" s="299"/>
      <c r="C243" s="300"/>
      <c r="D243" s="230" t="s">
        <v>758</v>
      </c>
      <c r="E243" s="301" t="s">
        <v>1</v>
      </c>
      <c r="F243" s="302" t="s">
        <v>2123</v>
      </c>
      <c r="G243" s="300"/>
      <c r="H243" s="301" t="s">
        <v>1</v>
      </c>
      <c r="I243" s="303"/>
      <c r="J243" s="300"/>
      <c r="K243" s="300"/>
      <c r="L243" s="304"/>
      <c r="M243" s="305"/>
      <c r="N243" s="306"/>
      <c r="O243" s="306"/>
      <c r="P243" s="306"/>
      <c r="Q243" s="306"/>
      <c r="R243" s="306"/>
      <c r="S243" s="306"/>
      <c r="T243" s="307"/>
      <c r="U243" s="15"/>
      <c r="V243" s="15"/>
      <c r="W243" s="15"/>
      <c r="X243" s="15"/>
      <c r="Y243" s="15"/>
      <c r="Z243" s="15"/>
      <c r="AA243" s="15"/>
      <c r="AB243" s="15"/>
      <c r="AC243" s="15"/>
      <c r="AD243" s="15"/>
      <c r="AE243" s="15"/>
      <c r="AT243" s="308" t="s">
        <v>758</v>
      </c>
      <c r="AU243" s="308" t="s">
        <v>86</v>
      </c>
      <c r="AV243" s="15" t="s">
        <v>84</v>
      </c>
      <c r="AW243" s="15" t="s">
        <v>33</v>
      </c>
      <c r="AX243" s="15" t="s">
        <v>76</v>
      </c>
      <c r="AY243" s="308" t="s">
        <v>414</v>
      </c>
    </row>
    <row r="244" s="13" customFormat="1">
      <c r="A244" s="13"/>
      <c r="B244" s="277"/>
      <c r="C244" s="278"/>
      <c r="D244" s="230" t="s">
        <v>758</v>
      </c>
      <c r="E244" s="279" t="s">
        <v>1</v>
      </c>
      <c r="F244" s="280" t="s">
        <v>2094</v>
      </c>
      <c r="G244" s="278"/>
      <c r="H244" s="281">
        <v>44</v>
      </c>
      <c r="I244" s="282"/>
      <c r="J244" s="278"/>
      <c r="K244" s="278"/>
      <c r="L244" s="283"/>
      <c r="M244" s="284"/>
      <c r="N244" s="285"/>
      <c r="O244" s="285"/>
      <c r="P244" s="285"/>
      <c r="Q244" s="285"/>
      <c r="R244" s="285"/>
      <c r="S244" s="285"/>
      <c r="T244" s="286"/>
      <c r="U244" s="13"/>
      <c r="V244" s="13"/>
      <c r="W244" s="13"/>
      <c r="X244" s="13"/>
      <c r="Y244" s="13"/>
      <c r="Z244" s="13"/>
      <c r="AA244" s="13"/>
      <c r="AB244" s="13"/>
      <c r="AC244" s="13"/>
      <c r="AD244" s="13"/>
      <c r="AE244" s="13"/>
      <c r="AT244" s="287" t="s">
        <v>758</v>
      </c>
      <c r="AU244" s="287" t="s">
        <v>86</v>
      </c>
      <c r="AV244" s="13" t="s">
        <v>86</v>
      </c>
      <c r="AW244" s="13" t="s">
        <v>33</v>
      </c>
      <c r="AX244" s="13" t="s">
        <v>76</v>
      </c>
      <c r="AY244" s="287" t="s">
        <v>414</v>
      </c>
    </row>
    <row r="245" s="13" customFormat="1">
      <c r="A245" s="13"/>
      <c r="B245" s="277"/>
      <c r="C245" s="278"/>
      <c r="D245" s="230" t="s">
        <v>758</v>
      </c>
      <c r="E245" s="279" t="s">
        <v>1</v>
      </c>
      <c r="F245" s="280" t="s">
        <v>2095</v>
      </c>
      <c r="G245" s="278"/>
      <c r="H245" s="281">
        <v>7.5</v>
      </c>
      <c r="I245" s="282"/>
      <c r="J245" s="278"/>
      <c r="K245" s="278"/>
      <c r="L245" s="283"/>
      <c r="M245" s="284"/>
      <c r="N245" s="285"/>
      <c r="O245" s="285"/>
      <c r="P245" s="285"/>
      <c r="Q245" s="285"/>
      <c r="R245" s="285"/>
      <c r="S245" s="285"/>
      <c r="T245" s="286"/>
      <c r="U245" s="13"/>
      <c r="V245" s="13"/>
      <c r="W245" s="13"/>
      <c r="X245" s="13"/>
      <c r="Y245" s="13"/>
      <c r="Z245" s="13"/>
      <c r="AA245" s="13"/>
      <c r="AB245" s="13"/>
      <c r="AC245" s="13"/>
      <c r="AD245" s="13"/>
      <c r="AE245" s="13"/>
      <c r="AT245" s="287" t="s">
        <v>758</v>
      </c>
      <c r="AU245" s="287" t="s">
        <v>86</v>
      </c>
      <c r="AV245" s="13" t="s">
        <v>86</v>
      </c>
      <c r="AW245" s="13" t="s">
        <v>33</v>
      </c>
      <c r="AX245" s="13" t="s">
        <v>76</v>
      </c>
      <c r="AY245" s="287" t="s">
        <v>414</v>
      </c>
    </row>
    <row r="246" s="14" customFormat="1">
      <c r="A246" s="14"/>
      <c r="B246" s="288"/>
      <c r="C246" s="289"/>
      <c r="D246" s="230" t="s">
        <v>758</v>
      </c>
      <c r="E246" s="290" t="s">
        <v>1</v>
      </c>
      <c r="F246" s="291" t="s">
        <v>760</v>
      </c>
      <c r="G246" s="289"/>
      <c r="H246" s="292">
        <v>200.58800000000002</v>
      </c>
      <c r="I246" s="293"/>
      <c r="J246" s="289"/>
      <c r="K246" s="289"/>
      <c r="L246" s="294"/>
      <c r="M246" s="295"/>
      <c r="N246" s="296"/>
      <c r="O246" s="296"/>
      <c r="P246" s="296"/>
      <c r="Q246" s="296"/>
      <c r="R246" s="296"/>
      <c r="S246" s="296"/>
      <c r="T246" s="297"/>
      <c r="U246" s="14"/>
      <c r="V246" s="14"/>
      <c r="W246" s="14"/>
      <c r="X246" s="14"/>
      <c r="Y246" s="14"/>
      <c r="Z246" s="14"/>
      <c r="AA246" s="14"/>
      <c r="AB246" s="14"/>
      <c r="AC246" s="14"/>
      <c r="AD246" s="14"/>
      <c r="AE246" s="14"/>
      <c r="AT246" s="298" t="s">
        <v>758</v>
      </c>
      <c r="AU246" s="298" t="s">
        <v>86</v>
      </c>
      <c r="AV246" s="14" t="s">
        <v>415</v>
      </c>
      <c r="AW246" s="14" t="s">
        <v>33</v>
      </c>
      <c r="AX246" s="14" t="s">
        <v>84</v>
      </c>
      <c r="AY246" s="298" t="s">
        <v>414</v>
      </c>
    </row>
    <row r="247" s="2" customFormat="1" ht="21.75" customHeight="1">
      <c r="A247" s="39"/>
      <c r="B247" s="40"/>
      <c r="C247" s="234" t="s">
        <v>494</v>
      </c>
      <c r="D247" s="234" t="s">
        <v>443</v>
      </c>
      <c r="E247" s="235" t="s">
        <v>2020</v>
      </c>
      <c r="F247" s="236" t="s">
        <v>2021</v>
      </c>
      <c r="G247" s="237" t="s">
        <v>632</v>
      </c>
      <c r="H247" s="238">
        <v>47.549999999999997</v>
      </c>
      <c r="I247" s="239"/>
      <c r="J247" s="240">
        <f>ROUND(I247*H247,2)</f>
        <v>0</v>
      </c>
      <c r="K247" s="236" t="s">
        <v>720</v>
      </c>
      <c r="L247" s="45"/>
      <c r="M247" s="241" t="s">
        <v>1</v>
      </c>
      <c r="N247" s="242" t="s">
        <v>41</v>
      </c>
      <c r="O247" s="92"/>
      <c r="P247" s="226">
        <f>O247*H247</f>
        <v>0</v>
      </c>
      <c r="Q247" s="226">
        <v>0.019425000000000001</v>
      </c>
      <c r="R247" s="226">
        <f>Q247*H247</f>
        <v>0.92365874999999997</v>
      </c>
      <c r="S247" s="226">
        <v>0</v>
      </c>
      <c r="T247" s="227">
        <f>S247*H247</f>
        <v>0</v>
      </c>
      <c r="U247" s="39"/>
      <c r="V247" s="39"/>
      <c r="W247" s="39"/>
      <c r="X247" s="39"/>
      <c r="Y247" s="39"/>
      <c r="Z247" s="39"/>
      <c r="AA247" s="39"/>
      <c r="AB247" s="39"/>
      <c r="AC247" s="39"/>
      <c r="AD247" s="39"/>
      <c r="AE247" s="39"/>
      <c r="AR247" s="228" t="s">
        <v>415</v>
      </c>
      <c r="AT247" s="228" t="s">
        <v>443</v>
      </c>
      <c r="AU247" s="228" t="s">
        <v>86</v>
      </c>
      <c r="AY247" s="18" t="s">
        <v>414</v>
      </c>
      <c r="BE247" s="229">
        <f>IF(N247="základní",J247,0)</f>
        <v>0</v>
      </c>
      <c r="BF247" s="229">
        <f>IF(N247="snížená",J247,0)</f>
        <v>0</v>
      </c>
      <c r="BG247" s="229">
        <f>IF(N247="zákl. přenesená",J247,0)</f>
        <v>0</v>
      </c>
      <c r="BH247" s="229">
        <f>IF(N247="sníž. přenesená",J247,0)</f>
        <v>0</v>
      </c>
      <c r="BI247" s="229">
        <f>IF(N247="nulová",J247,0)</f>
        <v>0</v>
      </c>
      <c r="BJ247" s="18" t="s">
        <v>84</v>
      </c>
      <c r="BK247" s="229">
        <f>ROUND(I247*H247,2)</f>
        <v>0</v>
      </c>
      <c r="BL247" s="18" t="s">
        <v>415</v>
      </c>
      <c r="BM247" s="228" t="s">
        <v>2124</v>
      </c>
    </row>
    <row r="248" s="2" customFormat="1">
      <c r="A248" s="39"/>
      <c r="B248" s="40"/>
      <c r="C248" s="41"/>
      <c r="D248" s="230" t="s">
        <v>417</v>
      </c>
      <c r="E248" s="41"/>
      <c r="F248" s="231" t="s">
        <v>2023</v>
      </c>
      <c r="G248" s="41"/>
      <c r="H248" s="41"/>
      <c r="I248" s="156"/>
      <c r="J248" s="41"/>
      <c r="K248" s="41"/>
      <c r="L248" s="45"/>
      <c r="M248" s="232"/>
      <c r="N248" s="233"/>
      <c r="O248" s="92"/>
      <c r="P248" s="92"/>
      <c r="Q248" s="92"/>
      <c r="R248" s="92"/>
      <c r="S248" s="92"/>
      <c r="T248" s="93"/>
      <c r="U248" s="39"/>
      <c r="V248" s="39"/>
      <c r="W248" s="39"/>
      <c r="X248" s="39"/>
      <c r="Y248" s="39"/>
      <c r="Z248" s="39"/>
      <c r="AA248" s="39"/>
      <c r="AB248" s="39"/>
      <c r="AC248" s="39"/>
      <c r="AD248" s="39"/>
      <c r="AE248" s="39"/>
      <c r="AT248" s="18" t="s">
        <v>417</v>
      </c>
      <c r="AU248" s="18" t="s">
        <v>86</v>
      </c>
    </row>
    <row r="249" s="15" customFormat="1">
      <c r="A249" s="15"/>
      <c r="B249" s="299"/>
      <c r="C249" s="300"/>
      <c r="D249" s="230" t="s">
        <v>758</v>
      </c>
      <c r="E249" s="301" t="s">
        <v>1</v>
      </c>
      <c r="F249" s="302" t="s">
        <v>1740</v>
      </c>
      <c r="G249" s="300"/>
      <c r="H249" s="301" t="s">
        <v>1</v>
      </c>
      <c r="I249" s="303"/>
      <c r="J249" s="300"/>
      <c r="K249" s="300"/>
      <c r="L249" s="304"/>
      <c r="M249" s="305"/>
      <c r="N249" s="306"/>
      <c r="O249" s="306"/>
      <c r="P249" s="306"/>
      <c r="Q249" s="306"/>
      <c r="R249" s="306"/>
      <c r="S249" s="306"/>
      <c r="T249" s="307"/>
      <c r="U249" s="15"/>
      <c r="V249" s="15"/>
      <c r="W249" s="15"/>
      <c r="X249" s="15"/>
      <c r="Y249" s="15"/>
      <c r="Z249" s="15"/>
      <c r="AA249" s="15"/>
      <c r="AB249" s="15"/>
      <c r="AC249" s="15"/>
      <c r="AD249" s="15"/>
      <c r="AE249" s="15"/>
      <c r="AT249" s="308" t="s">
        <v>758</v>
      </c>
      <c r="AU249" s="308" t="s">
        <v>86</v>
      </c>
      <c r="AV249" s="15" t="s">
        <v>84</v>
      </c>
      <c r="AW249" s="15" t="s">
        <v>33</v>
      </c>
      <c r="AX249" s="15" t="s">
        <v>76</v>
      </c>
      <c r="AY249" s="308" t="s">
        <v>414</v>
      </c>
    </row>
    <row r="250" s="15" customFormat="1">
      <c r="A250" s="15"/>
      <c r="B250" s="299"/>
      <c r="C250" s="300"/>
      <c r="D250" s="230" t="s">
        <v>758</v>
      </c>
      <c r="E250" s="301" t="s">
        <v>1</v>
      </c>
      <c r="F250" s="302" t="s">
        <v>1741</v>
      </c>
      <c r="G250" s="300"/>
      <c r="H250" s="301" t="s">
        <v>1</v>
      </c>
      <c r="I250" s="303"/>
      <c r="J250" s="300"/>
      <c r="K250" s="300"/>
      <c r="L250" s="304"/>
      <c r="M250" s="305"/>
      <c r="N250" s="306"/>
      <c r="O250" s="306"/>
      <c r="P250" s="306"/>
      <c r="Q250" s="306"/>
      <c r="R250" s="306"/>
      <c r="S250" s="306"/>
      <c r="T250" s="307"/>
      <c r="U250" s="15"/>
      <c r="V250" s="15"/>
      <c r="W250" s="15"/>
      <c r="X250" s="15"/>
      <c r="Y250" s="15"/>
      <c r="Z250" s="15"/>
      <c r="AA250" s="15"/>
      <c r="AB250" s="15"/>
      <c r="AC250" s="15"/>
      <c r="AD250" s="15"/>
      <c r="AE250" s="15"/>
      <c r="AT250" s="308" t="s">
        <v>758</v>
      </c>
      <c r="AU250" s="308" t="s">
        <v>86</v>
      </c>
      <c r="AV250" s="15" t="s">
        <v>84</v>
      </c>
      <c r="AW250" s="15" t="s">
        <v>33</v>
      </c>
      <c r="AX250" s="15" t="s">
        <v>76</v>
      </c>
      <c r="AY250" s="308" t="s">
        <v>414</v>
      </c>
    </row>
    <row r="251" s="13" customFormat="1">
      <c r="A251" s="13"/>
      <c r="B251" s="277"/>
      <c r="C251" s="278"/>
      <c r="D251" s="230" t="s">
        <v>758</v>
      </c>
      <c r="E251" s="279" t="s">
        <v>1</v>
      </c>
      <c r="F251" s="280" t="s">
        <v>2117</v>
      </c>
      <c r="G251" s="278"/>
      <c r="H251" s="281">
        <v>10.949999999999999</v>
      </c>
      <c r="I251" s="282"/>
      <c r="J251" s="278"/>
      <c r="K251" s="278"/>
      <c r="L251" s="283"/>
      <c r="M251" s="284"/>
      <c r="N251" s="285"/>
      <c r="O251" s="285"/>
      <c r="P251" s="285"/>
      <c r="Q251" s="285"/>
      <c r="R251" s="285"/>
      <c r="S251" s="285"/>
      <c r="T251" s="286"/>
      <c r="U251" s="13"/>
      <c r="V251" s="13"/>
      <c r="W251" s="13"/>
      <c r="X251" s="13"/>
      <c r="Y251" s="13"/>
      <c r="Z251" s="13"/>
      <c r="AA251" s="13"/>
      <c r="AB251" s="13"/>
      <c r="AC251" s="13"/>
      <c r="AD251" s="13"/>
      <c r="AE251" s="13"/>
      <c r="AT251" s="287" t="s">
        <v>758</v>
      </c>
      <c r="AU251" s="287" t="s">
        <v>86</v>
      </c>
      <c r="AV251" s="13" t="s">
        <v>86</v>
      </c>
      <c r="AW251" s="13" t="s">
        <v>33</v>
      </c>
      <c r="AX251" s="13" t="s">
        <v>76</v>
      </c>
      <c r="AY251" s="287" t="s">
        <v>414</v>
      </c>
    </row>
    <row r="252" s="13" customFormat="1">
      <c r="A252" s="13"/>
      <c r="B252" s="277"/>
      <c r="C252" s="278"/>
      <c r="D252" s="230" t="s">
        <v>758</v>
      </c>
      <c r="E252" s="279" t="s">
        <v>1</v>
      </c>
      <c r="F252" s="280" t="s">
        <v>2118</v>
      </c>
      <c r="G252" s="278"/>
      <c r="H252" s="281">
        <v>21.899999999999999</v>
      </c>
      <c r="I252" s="282"/>
      <c r="J252" s="278"/>
      <c r="K252" s="278"/>
      <c r="L252" s="283"/>
      <c r="M252" s="284"/>
      <c r="N252" s="285"/>
      <c r="O252" s="285"/>
      <c r="P252" s="285"/>
      <c r="Q252" s="285"/>
      <c r="R252" s="285"/>
      <c r="S252" s="285"/>
      <c r="T252" s="286"/>
      <c r="U252" s="13"/>
      <c r="V252" s="13"/>
      <c r="W252" s="13"/>
      <c r="X252" s="13"/>
      <c r="Y252" s="13"/>
      <c r="Z252" s="13"/>
      <c r="AA252" s="13"/>
      <c r="AB252" s="13"/>
      <c r="AC252" s="13"/>
      <c r="AD252" s="13"/>
      <c r="AE252" s="13"/>
      <c r="AT252" s="287" t="s">
        <v>758</v>
      </c>
      <c r="AU252" s="287" t="s">
        <v>86</v>
      </c>
      <c r="AV252" s="13" t="s">
        <v>86</v>
      </c>
      <c r="AW252" s="13" t="s">
        <v>33</v>
      </c>
      <c r="AX252" s="13" t="s">
        <v>76</v>
      </c>
      <c r="AY252" s="287" t="s">
        <v>414</v>
      </c>
    </row>
    <row r="253" s="16" customFormat="1">
      <c r="A253" s="16"/>
      <c r="B253" s="317"/>
      <c r="C253" s="318"/>
      <c r="D253" s="230" t="s">
        <v>758</v>
      </c>
      <c r="E253" s="319" t="s">
        <v>1</v>
      </c>
      <c r="F253" s="320" t="s">
        <v>1745</v>
      </c>
      <c r="G253" s="318"/>
      <c r="H253" s="321">
        <v>32.849999999999994</v>
      </c>
      <c r="I253" s="322"/>
      <c r="J253" s="318"/>
      <c r="K253" s="318"/>
      <c r="L253" s="323"/>
      <c r="M253" s="324"/>
      <c r="N253" s="325"/>
      <c r="O253" s="325"/>
      <c r="P253" s="325"/>
      <c r="Q253" s="325"/>
      <c r="R253" s="325"/>
      <c r="S253" s="325"/>
      <c r="T253" s="326"/>
      <c r="U253" s="16"/>
      <c r="V253" s="16"/>
      <c r="W253" s="16"/>
      <c r="X253" s="16"/>
      <c r="Y253" s="16"/>
      <c r="Z253" s="16"/>
      <c r="AA253" s="16"/>
      <c r="AB253" s="16"/>
      <c r="AC253" s="16"/>
      <c r="AD253" s="16"/>
      <c r="AE253" s="16"/>
      <c r="AT253" s="327" t="s">
        <v>758</v>
      </c>
      <c r="AU253" s="327" t="s">
        <v>86</v>
      </c>
      <c r="AV253" s="16" t="s">
        <v>114</v>
      </c>
      <c r="AW253" s="16" t="s">
        <v>33</v>
      </c>
      <c r="AX253" s="16" t="s">
        <v>76</v>
      </c>
      <c r="AY253" s="327" t="s">
        <v>414</v>
      </c>
    </row>
    <row r="254" s="15" customFormat="1">
      <c r="A254" s="15"/>
      <c r="B254" s="299"/>
      <c r="C254" s="300"/>
      <c r="D254" s="230" t="s">
        <v>758</v>
      </c>
      <c r="E254" s="301" t="s">
        <v>1</v>
      </c>
      <c r="F254" s="302" t="s">
        <v>1746</v>
      </c>
      <c r="G254" s="300"/>
      <c r="H254" s="301" t="s">
        <v>1</v>
      </c>
      <c r="I254" s="303"/>
      <c r="J254" s="300"/>
      <c r="K254" s="300"/>
      <c r="L254" s="304"/>
      <c r="M254" s="305"/>
      <c r="N254" s="306"/>
      <c r="O254" s="306"/>
      <c r="P254" s="306"/>
      <c r="Q254" s="306"/>
      <c r="R254" s="306"/>
      <c r="S254" s="306"/>
      <c r="T254" s="307"/>
      <c r="U254" s="15"/>
      <c r="V254" s="15"/>
      <c r="W254" s="15"/>
      <c r="X254" s="15"/>
      <c r="Y254" s="15"/>
      <c r="Z254" s="15"/>
      <c r="AA254" s="15"/>
      <c r="AB254" s="15"/>
      <c r="AC254" s="15"/>
      <c r="AD254" s="15"/>
      <c r="AE254" s="15"/>
      <c r="AT254" s="308" t="s">
        <v>758</v>
      </c>
      <c r="AU254" s="308" t="s">
        <v>86</v>
      </c>
      <c r="AV254" s="15" t="s">
        <v>84</v>
      </c>
      <c r="AW254" s="15" t="s">
        <v>33</v>
      </c>
      <c r="AX254" s="15" t="s">
        <v>76</v>
      </c>
      <c r="AY254" s="308" t="s">
        <v>414</v>
      </c>
    </row>
    <row r="255" s="13" customFormat="1">
      <c r="A255" s="13"/>
      <c r="B255" s="277"/>
      <c r="C255" s="278"/>
      <c r="D255" s="230" t="s">
        <v>758</v>
      </c>
      <c r="E255" s="279" t="s">
        <v>1</v>
      </c>
      <c r="F255" s="280" t="s">
        <v>2119</v>
      </c>
      <c r="G255" s="278"/>
      <c r="H255" s="281">
        <v>14.699999999999999</v>
      </c>
      <c r="I255" s="282"/>
      <c r="J255" s="278"/>
      <c r="K255" s="278"/>
      <c r="L255" s="283"/>
      <c r="M255" s="284"/>
      <c r="N255" s="285"/>
      <c r="O255" s="285"/>
      <c r="P255" s="285"/>
      <c r="Q255" s="285"/>
      <c r="R255" s="285"/>
      <c r="S255" s="285"/>
      <c r="T255" s="286"/>
      <c r="U255" s="13"/>
      <c r="V255" s="13"/>
      <c r="W255" s="13"/>
      <c r="X255" s="13"/>
      <c r="Y255" s="13"/>
      <c r="Z255" s="13"/>
      <c r="AA255" s="13"/>
      <c r="AB255" s="13"/>
      <c r="AC255" s="13"/>
      <c r="AD255" s="13"/>
      <c r="AE255" s="13"/>
      <c r="AT255" s="287" t="s">
        <v>758</v>
      </c>
      <c r="AU255" s="287" t="s">
        <v>86</v>
      </c>
      <c r="AV255" s="13" t="s">
        <v>86</v>
      </c>
      <c r="AW255" s="13" t="s">
        <v>33</v>
      </c>
      <c r="AX255" s="13" t="s">
        <v>76</v>
      </c>
      <c r="AY255" s="287" t="s">
        <v>414</v>
      </c>
    </row>
    <row r="256" s="14" customFormat="1">
      <c r="A256" s="14"/>
      <c r="B256" s="288"/>
      <c r="C256" s="289"/>
      <c r="D256" s="230" t="s">
        <v>758</v>
      </c>
      <c r="E256" s="290" t="s">
        <v>1</v>
      </c>
      <c r="F256" s="291" t="s">
        <v>760</v>
      </c>
      <c r="G256" s="289"/>
      <c r="H256" s="292">
        <v>47.549999999999997</v>
      </c>
      <c r="I256" s="293"/>
      <c r="J256" s="289"/>
      <c r="K256" s="289"/>
      <c r="L256" s="294"/>
      <c r="M256" s="295"/>
      <c r="N256" s="296"/>
      <c r="O256" s="296"/>
      <c r="P256" s="296"/>
      <c r="Q256" s="296"/>
      <c r="R256" s="296"/>
      <c r="S256" s="296"/>
      <c r="T256" s="297"/>
      <c r="U256" s="14"/>
      <c r="V256" s="14"/>
      <c r="W256" s="14"/>
      <c r="X256" s="14"/>
      <c r="Y256" s="14"/>
      <c r="Z256" s="14"/>
      <c r="AA256" s="14"/>
      <c r="AB256" s="14"/>
      <c r="AC256" s="14"/>
      <c r="AD256" s="14"/>
      <c r="AE256" s="14"/>
      <c r="AT256" s="298" t="s">
        <v>758</v>
      </c>
      <c r="AU256" s="298" t="s">
        <v>86</v>
      </c>
      <c r="AV256" s="14" t="s">
        <v>415</v>
      </c>
      <c r="AW256" s="14" t="s">
        <v>33</v>
      </c>
      <c r="AX256" s="14" t="s">
        <v>84</v>
      </c>
      <c r="AY256" s="298" t="s">
        <v>414</v>
      </c>
    </row>
    <row r="257" s="2" customFormat="1" ht="21.75" customHeight="1">
      <c r="A257" s="39"/>
      <c r="B257" s="40"/>
      <c r="C257" s="234" t="s">
        <v>498</v>
      </c>
      <c r="D257" s="234" t="s">
        <v>443</v>
      </c>
      <c r="E257" s="235" t="s">
        <v>2024</v>
      </c>
      <c r="F257" s="236" t="s">
        <v>2025</v>
      </c>
      <c r="G257" s="237" t="s">
        <v>632</v>
      </c>
      <c r="H257" s="238">
        <v>47.549999999999997</v>
      </c>
      <c r="I257" s="239"/>
      <c r="J257" s="240">
        <f>ROUND(I257*H257,2)</f>
        <v>0</v>
      </c>
      <c r="K257" s="236" t="s">
        <v>720</v>
      </c>
      <c r="L257" s="45"/>
      <c r="M257" s="241" t="s">
        <v>1</v>
      </c>
      <c r="N257" s="242" t="s">
        <v>41</v>
      </c>
      <c r="O257" s="92"/>
      <c r="P257" s="226">
        <f>O257*H257</f>
        <v>0</v>
      </c>
      <c r="Q257" s="226">
        <v>0.00158</v>
      </c>
      <c r="R257" s="226">
        <f>Q257*H257</f>
        <v>0.075129000000000001</v>
      </c>
      <c r="S257" s="226">
        <v>0</v>
      </c>
      <c r="T257" s="227">
        <f>S257*H257</f>
        <v>0</v>
      </c>
      <c r="U257" s="39"/>
      <c r="V257" s="39"/>
      <c r="W257" s="39"/>
      <c r="X257" s="39"/>
      <c r="Y257" s="39"/>
      <c r="Z257" s="39"/>
      <c r="AA257" s="39"/>
      <c r="AB257" s="39"/>
      <c r="AC257" s="39"/>
      <c r="AD257" s="39"/>
      <c r="AE257" s="39"/>
      <c r="AR257" s="228" t="s">
        <v>415</v>
      </c>
      <c r="AT257" s="228" t="s">
        <v>443</v>
      </c>
      <c r="AU257" s="228" t="s">
        <v>86</v>
      </c>
      <c r="AY257" s="18" t="s">
        <v>414</v>
      </c>
      <c r="BE257" s="229">
        <f>IF(N257="základní",J257,0)</f>
        <v>0</v>
      </c>
      <c r="BF257" s="229">
        <f>IF(N257="snížená",J257,0)</f>
        <v>0</v>
      </c>
      <c r="BG257" s="229">
        <f>IF(N257="zákl. přenesená",J257,0)</f>
        <v>0</v>
      </c>
      <c r="BH257" s="229">
        <f>IF(N257="sníž. přenesená",J257,0)</f>
        <v>0</v>
      </c>
      <c r="BI257" s="229">
        <f>IF(N257="nulová",J257,0)</f>
        <v>0</v>
      </c>
      <c r="BJ257" s="18" t="s">
        <v>84</v>
      </c>
      <c r="BK257" s="229">
        <f>ROUND(I257*H257,2)</f>
        <v>0</v>
      </c>
      <c r="BL257" s="18" t="s">
        <v>415</v>
      </c>
      <c r="BM257" s="228" t="s">
        <v>2125</v>
      </c>
    </row>
    <row r="258" s="2" customFormat="1">
      <c r="A258" s="39"/>
      <c r="B258" s="40"/>
      <c r="C258" s="41"/>
      <c r="D258" s="230" t="s">
        <v>417</v>
      </c>
      <c r="E258" s="41"/>
      <c r="F258" s="231" t="s">
        <v>2027</v>
      </c>
      <c r="G258" s="41"/>
      <c r="H258" s="41"/>
      <c r="I258" s="156"/>
      <c r="J258" s="41"/>
      <c r="K258" s="41"/>
      <c r="L258" s="45"/>
      <c r="M258" s="232"/>
      <c r="N258" s="233"/>
      <c r="O258" s="92"/>
      <c r="P258" s="92"/>
      <c r="Q258" s="92"/>
      <c r="R258" s="92"/>
      <c r="S258" s="92"/>
      <c r="T258" s="93"/>
      <c r="U258" s="39"/>
      <c r="V258" s="39"/>
      <c r="W258" s="39"/>
      <c r="X258" s="39"/>
      <c r="Y258" s="39"/>
      <c r="Z258" s="39"/>
      <c r="AA258" s="39"/>
      <c r="AB258" s="39"/>
      <c r="AC258" s="39"/>
      <c r="AD258" s="39"/>
      <c r="AE258" s="39"/>
      <c r="AT258" s="18" t="s">
        <v>417</v>
      </c>
      <c r="AU258" s="18" t="s">
        <v>86</v>
      </c>
    </row>
    <row r="259" s="2" customFormat="1" ht="21.75" customHeight="1">
      <c r="A259" s="39"/>
      <c r="B259" s="40"/>
      <c r="C259" s="234" t="s">
        <v>502</v>
      </c>
      <c r="D259" s="234" t="s">
        <v>443</v>
      </c>
      <c r="E259" s="235" t="s">
        <v>1835</v>
      </c>
      <c r="F259" s="236" t="s">
        <v>1836</v>
      </c>
      <c r="G259" s="237" t="s">
        <v>531</v>
      </c>
      <c r="H259" s="238">
        <v>12</v>
      </c>
      <c r="I259" s="239"/>
      <c r="J259" s="240">
        <f>ROUND(I259*H259,2)</f>
        <v>0</v>
      </c>
      <c r="K259" s="236" t="s">
        <v>720</v>
      </c>
      <c r="L259" s="45"/>
      <c r="M259" s="241" t="s">
        <v>1</v>
      </c>
      <c r="N259" s="242" t="s">
        <v>41</v>
      </c>
      <c r="O259" s="92"/>
      <c r="P259" s="226">
        <f>O259*H259</f>
        <v>0</v>
      </c>
      <c r="Q259" s="226">
        <v>0.0024705</v>
      </c>
      <c r="R259" s="226">
        <f>Q259*H259</f>
        <v>0.029645999999999999</v>
      </c>
      <c r="S259" s="226">
        <v>0</v>
      </c>
      <c r="T259" s="227">
        <f>S259*H259</f>
        <v>0</v>
      </c>
      <c r="U259" s="39"/>
      <c r="V259" s="39"/>
      <c r="W259" s="39"/>
      <c r="X259" s="39"/>
      <c r="Y259" s="39"/>
      <c r="Z259" s="39"/>
      <c r="AA259" s="39"/>
      <c r="AB259" s="39"/>
      <c r="AC259" s="39"/>
      <c r="AD259" s="39"/>
      <c r="AE259" s="39"/>
      <c r="AR259" s="228" t="s">
        <v>415</v>
      </c>
      <c r="AT259" s="228" t="s">
        <v>443</v>
      </c>
      <c r="AU259" s="228" t="s">
        <v>86</v>
      </c>
      <c r="AY259" s="18" t="s">
        <v>414</v>
      </c>
      <c r="BE259" s="229">
        <f>IF(N259="základní",J259,0)</f>
        <v>0</v>
      </c>
      <c r="BF259" s="229">
        <f>IF(N259="snížená",J259,0)</f>
        <v>0</v>
      </c>
      <c r="BG259" s="229">
        <f>IF(N259="zákl. přenesená",J259,0)</f>
        <v>0</v>
      </c>
      <c r="BH259" s="229">
        <f>IF(N259="sníž. přenesená",J259,0)</f>
        <v>0</v>
      </c>
      <c r="BI259" s="229">
        <f>IF(N259="nulová",J259,0)</f>
        <v>0</v>
      </c>
      <c r="BJ259" s="18" t="s">
        <v>84</v>
      </c>
      <c r="BK259" s="229">
        <f>ROUND(I259*H259,2)</f>
        <v>0</v>
      </c>
      <c r="BL259" s="18" t="s">
        <v>415</v>
      </c>
      <c r="BM259" s="228" t="s">
        <v>2126</v>
      </c>
    </row>
    <row r="260" s="2" customFormat="1">
      <c r="A260" s="39"/>
      <c r="B260" s="40"/>
      <c r="C260" s="41"/>
      <c r="D260" s="230" t="s">
        <v>417</v>
      </c>
      <c r="E260" s="41"/>
      <c r="F260" s="231" t="s">
        <v>1838</v>
      </c>
      <c r="G260" s="41"/>
      <c r="H260" s="41"/>
      <c r="I260" s="156"/>
      <c r="J260" s="41"/>
      <c r="K260" s="41"/>
      <c r="L260" s="45"/>
      <c r="M260" s="232"/>
      <c r="N260" s="233"/>
      <c r="O260" s="92"/>
      <c r="P260" s="92"/>
      <c r="Q260" s="92"/>
      <c r="R260" s="92"/>
      <c r="S260" s="92"/>
      <c r="T260" s="93"/>
      <c r="U260" s="39"/>
      <c r="V260" s="39"/>
      <c r="W260" s="39"/>
      <c r="X260" s="39"/>
      <c r="Y260" s="39"/>
      <c r="Z260" s="39"/>
      <c r="AA260" s="39"/>
      <c r="AB260" s="39"/>
      <c r="AC260" s="39"/>
      <c r="AD260" s="39"/>
      <c r="AE260" s="39"/>
      <c r="AT260" s="18" t="s">
        <v>417</v>
      </c>
      <c r="AU260" s="18" t="s">
        <v>86</v>
      </c>
    </row>
    <row r="261" s="2" customFormat="1">
      <c r="A261" s="39"/>
      <c r="B261" s="40"/>
      <c r="C261" s="41"/>
      <c r="D261" s="230" t="s">
        <v>722</v>
      </c>
      <c r="E261" s="41"/>
      <c r="F261" s="268" t="s">
        <v>2127</v>
      </c>
      <c r="G261" s="41"/>
      <c r="H261" s="41"/>
      <c r="I261" s="156"/>
      <c r="J261" s="41"/>
      <c r="K261" s="41"/>
      <c r="L261" s="45"/>
      <c r="M261" s="232"/>
      <c r="N261" s="233"/>
      <c r="O261" s="92"/>
      <c r="P261" s="92"/>
      <c r="Q261" s="92"/>
      <c r="R261" s="92"/>
      <c r="S261" s="92"/>
      <c r="T261" s="93"/>
      <c r="U261" s="39"/>
      <c r="V261" s="39"/>
      <c r="W261" s="39"/>
      <c r="X261" s="39"/>
      <c r="Y261" s="39"/>
      <c r="Z261" s="39"/>
      <c r="AA261" s="39"/>
      <c r="AB261" s="39"/>
      <c r="AC261" s="39"/>
      <c r="AD261" s="39"/>
      <c r="AE261" s="39"/>
      <c r="AT261" s="18" t="s">
        <v>722</v>
      </c>
      <c r="AU261" s="18" t="s">
        <v>86</v>
      </c>
    </row>
    <row r="262" s="13" customFormat="1">
      <c r="A262" s="13"/>
      <c r="B262" s="277"/>
      <c r="C262" s="278"/>
      <c r="D262" s="230" t="s">
        <v>758</v>
      </c>
      <c r="E262" s="279" t="s">
        <v>1</v>
      </c>
      <c r="F262" s="280" t="s">
        <v>455</v>
      </c>
      <c r="G262" s="278"/>
      <c r="H262" s="281">
        <v>12</v>
      </c>
      <c r="I262" s="282"/>
      <c r="J262" s="278"/>
      <c r="K262" s="278"/>
      <c r="L262" s="283"/>
      <c r="M262" s="284"/>
      <c r="N262" s="285"/>
      <c r="O262" s="285"/>
      <c r="P262" s="285"/>
      <c r="Q262" s="285"/>
      <c r="R262" s="285"/>
      <c r="S262" s="285"/>
      <c r="T262" s="286"/>
      <c r="U262" s="13"/>
      <c r="V262" s="13"/>
      <c r="W262" s="13"/>
      <c r="X262" s="13"/>
      <c r="Y262" s="13"/>
      <c r="Z262" s="13"/>
      <c r="AA262" s="13"/>
      <c r="AB262" s="13"/>
      <c r="AC262" s="13"/>
      <c r="AD262" s="13"/>
      <c r="AE262" s="13"/>
      <c r="AT262" s="287" t="s">
        <v>758</v>
      </c>
      <c r="AU262" s="287" t="s">
        <v>86</v>
      </c>
      <c r="AV262" s="13" t="s">
        <v>86</v>
      </c>
      <c r="AW262" s="13" t="s">
        <v>33</v>
      </c>
      <c r="AX262" s="13" t="s">
        <v>84</v>
      </c>
      <c r="AY262" s="287" t="s">
        <v>414</v>
      </c>
    </row>
    <row r="263" s="11" customFormat="1" ht="22.8" customHeight="1">
      <c r="A263" s="11"/>
      <c r="B263" s="254"/>
      <c r="C263" s="255"/>
      <c r="D263" s="256" t="s">
        <v>75</v>
      </c>
      <c r="E263" s="275" t="s">
        <v>892</v>
      </c>
      <c r="F263" s="275" t="s">
        <v>893</v>
      </c>
      <c r="G263" s="255"/>
      <c r="H263" s="255"/>
      <c r="I263" s="258"/>
      <c r="J263" s="276">
        <f>BK263</f>
        <v>0</v>
      </c>
      <c r="K263" s="255"/>
      <c r="L263" s="260"/>
      <c r="M263" s="261"/>
      <c r="N263" s="262"/>
      <c r="O263" s="262"/>
      <c r="P263" s="263">
        <f>SUM(P264:P274)</f>
        <v>0</v>
      </c>
      <c r="Q263" s="262"/>
      <c r="R263" s="263">
        <f>SUM(R264:R274)</f>
        <v>0</v>
      </c>
      <c r="S263" s="262"/>
      <c r="T263" s="264">
        <f>SUM(T264:T274)</f>
        <v>0</v>
      </c>
      <c r="U263" s="11"/>
      <c r="V263" s="11"/>
      <c r="W263" s="11"/>
      <c r="X263" s="11"/>
      <c r="Y263" s="11"/>
      <c r="Z263" s="11"/>
      <c r="AA263" s="11"/>
      <c r="AB263" s="11"/>
      <c r="AC263" s="11"/>
      <c r="AD263" s="11"/>
      <c r="AE263" s="11"/>
      <c r="AR263" s="265" t="s">
        <v>84</v>
      </c>
      <c r="AT263" s="266" t="s">
        <v>75</v>
      </c>
      <c r="AU263" s="266" t="s">
        <v>84</v>
      </c>
      <c r="AY263" s="265" t="s">
        <v>414</v>
      </c>
      <c r="BK263" s="267">
        <f>SUM(BK264:BK274)</f>
        <v>0</v>
      </c>
    </row>
    <row r="264" s="2" customFormat="1" ht="21.75" customHeight="1">
      <c r="A264" s="39"/>
      <c r="B264" s="40"/>
      <c r="C264" s="234" t="s">
        <v>875</v>
      </c>
      <c r="D264" s="234" t="s">
        <v>443</v>
      </c>
      <c r="E264" s="235" t="s">
        <v>1847</v>
      </c>
      <c r="F264" s="236" t="s">
        <v>1848</v>
      </c>
      <c r="G264" s="237" t="s">
        <v>897</v>
      </c>
      <c r="H264" s="238">
        <v>24.148</v>
      </c>
      <c r="I264" s="239"/>
      <c r="J264" s="240">
        <f>ROUND(I264*H264,2)</f>
        <v>0</v>
      </c>
      <c r="K264" s="236" t="s">
        <v>720</v>
      </c>
      <c r="L264" s="45"/>
      <c r="M264" s="241" t="s">
        <v>1</v>
      </c>
      <c r="N264" s="242" t="s">
        <v>41</v>
      </c>
      <c r="O264" s="92"/>
      <c r="P264" s="226">
        <f>O264*H264</f>
        <v>0</v>
      </c>
      <c r="Q264" s="226">
        <v>0</v>
      </c>
      <c r="R264" s="226">
        <f>Q264*H264</f>
        <v>0</v>
      </c>
      <c r="S264" s="226">
        <v>0</v>
      </c>
      <c r="T264" s="227">
        <f>S264*H264</f>
        <v>0</v>
      </c>
      <c r="U264" s="39"/>
      <c r="V264" s="39"/>
      <c r="W264" s="39"/>
      <c r="X264" s="39"/>
      <c r="Y264" s="39"/>
      <c r="Z264" s="39"/>
      <c r="AA264" s="39"/>
      <c r="AB264" s="39"/>
      <c r="AC264" s="39"/>
      <c r="AD264" s="39"/>
      <c r="AE264" s="39"/>
      <c r="AR264" s="228" t="s">
        <v>415</v>
      </c>
      <c r="AT264" s="228" t="s">
        <v>443</v>
      </c>
      <c r="AU264" s="228" t="s">
        <v>86</v>
      </c>
      <c r="AY264" s="18" t="s">
        <v>414</v>
      </c>
      <c r="BE264" s="229">
        <f>IF(N264="základní",J264,0)</f>
        <v>0</v>
      </c>
      <c r="BF264" s="229">
        <f>IF(N264="snížená",J264,0)</f>
        <v>0</v>
      </c>
      <c r="BG264" s="229">
        <f>IF(N264="zákl. přenesená",J264,0)</f>
        <v>0</v>
      </c>
      <c r="BH264" s="229">
        <f>IF(N264="sníž. přenesená",J264,0)</f>
        <v>0</v>
      </c>
      <c r="BI264" s="229">
        <f>IF(N264="nulová",J264,0)</f>
        <v>0</v>
      </c>
      <c r="BJ264" s="18" t="s">
        <v>84</v>
      </c>
      <c r="BK264" s="229">
        <f>ROUND(I264*H264,2)</f>
        <v>0</v>
      </c>
      <c r="BL264" s="18" t="s">
        <v>415</v>
      </c>
      <c r="BM264" s="228" t="s">
        <v>2128</v>
      </c>
    </row>
    <row r="265" s="2" customFormat="1">
      <c r="A265" s="39"/>
      <c r="B265" s="40"/>
      <c r="C265" s="41"/>
      <c r="D265" s="230" t="s">
        <v>417</v>
      </c>
      <c r="E265" s="41"/>
      <c r="F265" s="231" t="s">
        <v>1850</v>
      </c>
      <c r="G265" s="41"/>
      <c r="H265" s="41"/>
      <c r="I265" s="156"/>
      <c r="J265" s="41"/>
      <c r="K265" s="41"/>
      <c r="L265" s="45"/>
      <c r="M265" s="232"/>
      <c r="N265" s="233"/>
      <c r="O265" s="92"/>
      <c r="P265" s="92"/>
      <c r="Q265" s="92"/>
      <c r="R265" s="92"/>
      <c r="S265" s="92"/>
      <c r="T265" s="93"/>
      <c r="U265" s="39"/>
      <c r="V265" s="39"/>
      <c r="W265" s="39"/>
      <c r="X265" s="39"/>
      <c r="Y265" s="39"/>
      <c r="Z265" s="39"/>
      <c r="AA265" s="39"/>
      <c r="AB265" s="39"/>
      <c r="AC265" s="39"/>
      <c r="AD265" s="39"/>
      <c r="AE265" s="39"/>
      <c r="AT265" s="18" t="s">
        <v>417</v>
      </c>
      <c r="AU265" s="18" t="s">
        <v>86</v>
      </c>
    </row>
    <row r="266" s="13" customFormat="1">
      <c r="A266" s="13"/>
      <c r="B266" s="277"/>
      <c r="C266" s="278"/>
      <c r="D266" s="230" t="s">
        <v>758</v>
      </c>
      <c r="E266" s="279" t="s">
        <v>1</v>
      </c>
      <c r="F266" s="280" t="s">
        <v>2129</v>
      </c>
      <c r="G266" s="278"/>
      <c r="H266" s="281">
        <v>24.148</v>
      </c>
      <c r="I266" s="282"/>
      <c r="J266" s="278"/>
      <c r="K266" s="278"/>
      <c r="L266" s="283"/>
      <c r="M266" s="284"/>
      <c r="N266" s="285"/>
      <c r="O266" s="285"/>
      <c r="P266" s="285"/>
      <c r="Q266" s="285"/>
      <c r="R266" s="285"/>
      <c r="S266" s="285"/>
      <c r="T266" s="286"/>
      <c r="U266" s="13"/>
      <c r="V266" s="13"/>
      <c r="W266" s="13"/>
      <c r="X266" s="13"/>
      <c r="Y266" s="13"/>
      <c r="Z266" s="13"/>
      <c r="AA266" s="13"/>
      <c r="AB266" s="13"/>
      <c r="AC266" s="13"/>
      <c r="AD266" s="13"/>
      <c r="AE266" s="13"/>
      <c r="AT266" s="287" t="s">
        <v>758</v>
      </c>
      <c r="AU266" s="287" t="s">
        <v>86</v>
      </c>
      <c r="AV266" s="13" t="s">
        <v>86</v>
      </c>
      <c r="AW266" s="13" t="s">
        <v>33</v>
      </c>
      <c r="AX266" s="13" t="s">
        <v>84</v>
      </c>
      <c r="AY266" s="287" t="s">
        <v>414</v>
      </c>
    </row>
    <row r="267" s="2" customFormat="1" ht="16.5" customHeight="1">
      <c r="A267" s="39"/>
      <c r="B267" s="40"/>
      <c r="C267" s="234" t="s">
        <v>880</v>
      </c>
      <c r="D267" s="234" t="s">
        <v>443</v>
      </c>
      <c r="E267" s="235" t="s">
        <v>1851</v>
      </c>
      <c r="F267" s="236" t="s">
        <v>1852</v>
      </c>
      <c r="G267" s="237" t="s">
        <v>897</v>
      </c>
      <c r="H267" s="238">
        <v>265.62799999999999</v>
      </c>
      <c r="I267" s="239"/>
      <c r="J267" s="240">
        <f>ROUND(I267*H267,2)</f>
        <v>0</v>
      </c>
      <c r="K267" s="236" t="s">
        <v>720</v>
      </c>
      <c r="L267" s="45"/>
      <c r="M267" s="241" t="s">
        <v>1</v>
      </c>
      <c r="N267" s="242" t="s">
        <v>41</v>
      </c>
      <c r="O267" s="92"/>
      <c r="P267" s="226">
        <f>O267*H267</f>
        <v>0</v>
      </c>
      <c r="Q267" s="226">
        <v>0</v>
      </c>
      <c r="R267" s="226">
        <f>Q267*H267</f>
        <v>0</v>
      </c>
      <c r="S267" s="226">
        <v>0</v>
      </c>
      <c r="T267" s="227">
        <f>S267*H267</f>
        <v>0</v>
      </c>
      <c r="U267" s="39"/>
      <c r="V267" s="39"/>
      <c r="W267" s="39"/>
      <c r="X267" s="39"/>
      <c r="Y267" s="39"/>
      <c r="Z267" s="39"/>
      <c r="AA267" s="39"/>
      <c r="AB267" s="39"/>
      <c r="AC267" s="39"/>
      <c r="AD267" s="39"/>
      <c r="AE267" s="39"/>
      <c r="AR267" s="228" t="s">
        <v>415</v>
      </c>
      <c r="AT267" s="228" t="s">
        <v>443</v>
      </c>
      <c r="AU267" s="228" t="s">
        <v>86</v>
      </c>
      <c r="AY267" s="18" t="s">
        <v>414</v>
      </c>
      <c r="BE267" s="229">
        <f>IF(N267="základní",J267,0)</f>
        <v>0</v>
      </c>
      <c r="BF267" s="229">
        <f>IF(N267="snížená",J267,0)</f>
        <v>0</v>
      </c>
      <c r="BG267" s="229">
        <f>IF(N267="zákl. přenesená",J267,0)</f>
        <v>0</v>
      </c>
      <c r="BH267" s="229">
        <f>IF(N267="sníž. přenesená",J267,0)</f>
        <v>0</v>
      </c>
      <c r="BI267" s="229">
        <f>IF(N267="nulová",J267,0)</f>
        <v>0</v>
      </c>
      <c r="BJ267" s="18" t="s">
        <v>84</v>
      </c>
      <c r="BK267" s="229">
        <f>ROUND(I267*H267,2)</f>
        <v>0</v>
      </c>
      <c r="BL267" s="18" t="s">
        <v>415</v>
      </c>
      <c r="BM267" s="228" t="s">
        <v>2130</v>
      </c>
    </row>
    <row r="268" s="2" customFormat="1">
      <c r="A268" s="39"/>
      <c r="B268" s="40"/>
      <c r="C268" s="41"/>
      <c r="D268" s="230" t="s">
        <v>417</v>
      </c>
      <c r="E268" s="41"/>
      <c r="F268" s="231" t="s">
        <v>1854</v>
      </c>
      <c r="G268" s="41"/>
      <c r="H268" s="41"/>
      <c r="I268" s="156"/>
      <c r="J268" s="41"/>
      <c r="K268" s="41"/>
      <c r="L268" s="45"/>
      <c r="M268" s="232"/>
      <c r="N268" s="233"/>
      <c r="O268" s="92"/>
      <c r="P268" s="92"/>
      <c r="Q268" s="92"/>
      <c r="R268" s="92"/>
      <c r="S268" s="92"/>
      <c r="T268" s="93"/>
      <c r="U268" s="39"/>
      <c r="V268" s="39"/>
      <c r="W268" s="39"/>
      <c r="X268" s="39"/>
      <c r="Y268" s="39"/>
      <c r="Z268" s="39"/>
      <c r="AA268" s="39"/>
      <c r="AB268" s="39"/>
      <c r="AC268" s="39"/>
      <c r="AD268" s="39"/>
      <c r="AE268" s="39"/>
      <c r="AT268" s="18" t="s">
        <v>417</v>
      </c>
      <c r="AU268" s="18" t="s">
        <v>86</v>
      </c>
    </row>
    <row r="269" s="15" customFormat="1">
      <c r="A269" s="15"/>
      <c r="B269" s="299"/>
      <c r="C269" s="300"/>
      <c r="D269" s="230" t="s">
        <v>758</v>
      </c>
      <c r="E269" s="301" t="s">
        <v>1</v>
      </c>
      <c r="F269" s="302" t="s">
        <v>2131</v>
      </c>
      <c r="G269" s="300"/>
      <c r="H269" s="301" t="s">
        <v>1</v>
      </c>
      <c r="I269" s="303"/>
      <c r="J269" s="300"/>
      <c r="K269" s="300"/>
      <c r="L269" s="304"/>
      <c r="M269" s="305"/>
      <c r="N269" s="306"/>
      <c r="O269" s="306"/>
      <c r="P269" s="306"/>
      <c r="Q269" s="306"/>
      <c r="R269" s="306"/>
      <c r="S269" s="306"/>
      <c r="T269" s="307"/>
      <c r="U269" s="15"/>
      <c r="V269" s="15"/>
      <c r="W269" s="15"/>
      <c r="X269" s="15"/>
      <c r="Y269" s="15"/>
      <c r="Z269" s="15"/>
      <c r="AA269" s="15"/>
      <c r="AB269" s="15"/>
      <c r="AC269" s="15"/>
      <c r="AD269" s="15"/>
      <c r="AE269" s="15"/>
      <c r="AT269" s="308" t="s">
        <v>758</v>
      </c>
      <c r="AU269" s="308" t="s">
        <v>86</v>
      </c>
      <c r="AV269" s="15" t="s">
        <v>84</v>
      </c>
      <c r="AW269" s="15" t="s">
        <v>33</v>
      </c>
      <c r="AX269" s="15" t="s">
        <v>76</v>
      </c>
      <c r="AY269" s="308" t="s">
        <v>414</v>
      </c>
    </row>
    <row r="270" s="13" customFormat="1">
      <c r="A270" s="13"/>
      <c r="B270" s="277"/>
      <c r="C270" s="278"/>
      <c r="D270" s="230" t="s">
        <v>758</v>
      </c>
      <c r="E270" s="279" t="s">
        <v>1</v>
      </c>
      <c r="F270" s="280" t="s">
        <v>2132</v>
      </c>
      <c r="G270" s="278"/>
      <c r="H270" s="281">
        <v>265.62799999999999</v>
      </c>
      <c r="I270" s="282"/>
      <c r="J270" s="278"/>
      <c r="K270" s="278"/>
      <c r="L270" s="283"/>
      <c r="M270" s="284"/>
      <c r="N270" s="285"/>
      <c r="O270" s="285"/>
      <c r="P270" s="285"/>
      <c r="Q270" s="285"/>
      <c r="R270" s="285"/>
      <c r="S270" s="285"/>
      <c r="T270" s="286"/>
      <c r="U270" s="13"/>
      <c r="V270" s="13"/>
      <c r="W270" s="13"/>
      <c r="X270" s="13"/>
      <c r="Y270" s="13"/>
      <c r="Z270" s="13"/>
      <c r="AA270" s="13"/>
      <c r="AB270" s="13"/>
      <c r="AC270" s="13"/>
      <c r="AD270" s="13"/>
      <c r="AE270" s="13"/>
      <c r="AT270" s="287" t="s">
        <v>758</v>
      </c>
      <c r="AU270" s="287" t="s">
        <v>86</v>
      </c>
      <c r="AV270" s="13" t="s">
        <v>86</v>
      </c>
      <c r="AW270" s="13" t="s">
        <v>33</v>
      </c>
      <c r="AX270" s="13" t="s">
        <v>84</v>
      </c>
      <c r="AY270" s="287" t="s">
        <v>414</v>
      </c>
    </row>
    <row r="271" s="2" customFormat="1" ht="21.75" customHeight="1">
      <c r="A271" s="39"/>
      <c r="B271" s="40"/>
      <c r="C271" s="234" t="s">
        <v>884</v>
      </c>
      <c r="D271" s="234" t="s">
        <v>443</v>
      </c>
      <c r="E271" s="235" t="s">
        <v>1857</v>
      </c>
      <c r="F271" s="236" t="s">
        <v>1858</v>
      </c>
      <c r="G271" s="237" t="s">
        <v>897</v>
      </c>
      <c r="H271" s="238">
        <v>24.148</v>
      </c>
      <c r="I271" s="239"/>
      <c r="J271" s="240">
        <f>ROUND(I271*H271,2)</f>
        <v>0</v>
      </c>
      <c r="K271" s="236" t="s">
        <v>720</v>
      </c>
      <c r="L271" s="45"/>
      <c r="M271" s="241" t="s">
        <v>1</v>
      </c>
      <c r="N271" s="242" t="s">
        <v>41</v>
      </c>
      <c r="O271" s="92"/>
      <c r="P271" s="226">
        <f>O271*H271</f>
        <v>0</v>
      </c>
      <c r="Q271" s="226">
        <v>0</v>
      </c>
      <c r="R271" s="226">
        <f>Q271*H271</f>
        <v>0</v>
      </c>
      <c r="S271" s="226">
        <v>0</v>
      </c>
      <c r="T271" s="227">
        <f>S271*H271</f>
        <v>0</v>
      </c>
      <c r="U271" s="39"/>
      <c r="V271" s="39"/>
      <c r="W271" s="39"/>
      <c r="X271" s="39"/>
      <c r="Y271" s="39"/>
      <c r="Z271" s="39"/>
      <c r="AA271" s="39"/>
      <c r="AB271" s="39"/>
      <c r="AC271" s="39"/>
      <c r="AD271" s="39"/>
      <c r="AE271" s="39"/>
      <c r="AR271" s="228" t="s">
        <v>415</v>
      </c>
      <c r="AT271" s="228" t="s">
        <v>443</v>
      </c>
      <c r="AU271" s="228" t="s">
        <v>86</v>
      </c>
      <c r="AY271" s="18" t="s">
        <v>414</v>
      </c>
      <c r="BE271" s="229">
        <f>IF(N271="základní",J271,0)</f>
        <v>0</v>
      </c>
      <c r="BF271" s="229">
        <f>IF(N271="snížená",J271,0)</f>
        <v>0</v>
      </c>
      <c r="BG271" s="229">
        <f>IF(N271="zákl. přenesená",J271,0)</f>
        <v>0</v>
      </c>
      <c r="BH271" s="229">
        <f>IF(N271="sníž. přenesená",J271,0)</f>
        <v>0</v>
      </c>
      <c r="BI271" s="229">
        <f>IF(N271="nulová",J271,0)</f>
        <v>0</v>
      </c>
      <c r="BJ271" s="18" t="s">
        <v>84</v>
      </c>
      <c r="BK271" s="229">
        <f>ROUND(I271*H271,2)</f>
        <v>0</v>
      </c>
      <c r="BL271" s="18" t="s">
        <v>415</v>
      </c>
      <c r="BM271" s="228" t="s">
        <v>2133</v>
      </c>
    </row>
    <row r="272" s="2" customFormat="1">
      <c r="A272" s="39"/>
      <c r="B272" s="40"/>
      <c r="C272" s="41"/>
      <c r="D272" s="230" t="s">
        <v>417</v>
      </c>
      <c r="E272" s="41"/>
      <c r="F272" s="231" t="s">
        <v>1860</v>
      </c>
      <c r="G272" s="41"/>
      <c r="H272" s="41"/>
      <c r="I272" s="156"/>
      <c r="J272" s="41"/>
      <c r="K272" s="41"/>
      <c r="L272" s="45"/>
      <c r="M272" s="232"/>
      <c r="N272" s="233"/>
      <c r="O272" s="92"/>
      <c r="P272" s="92"/>
      <c r="Q272" s="92"/>
      <c r="R272" s="92"/>
      <c r="S272" s="92"/>
      <c r="T272" s="93"/>
      <c r="U272" s="39"/>
      <c r="V272" s="39"/>
      <c r="W272" s="39"/>
      <c r="X272" s="39"/>
      <c r="Y272" s="39"/>
      <c r="Z272" s="39"/>
      <c r="AA272" s="39"/>
      <c r="AB272" s="39"/>
      <c r="AC272" s="39"/>
      <c r="AD272" s="39"/>
      <c r="AE272" s="39"/>
      <c r="AT272" s="18" t="s">
        <v>417</v>
      </c>
      <c r="AU272" s="18" t="s">
        <v>86</v>
      </c>
    </row>
    <row r="273" s="2" customFormat="1" ht="21.75" customHeight="1">
      <c r="A273" s="39"/>
      <c r="B273" s="40"/>
      <c r="C273" s="234" t="s">
        <v>888</v>
      </c>
      <c r="D273" s="234" t="s">
        <v>443</v>
      </c>
      <c r="E273" s="235" t="s">
        <v>1861</v>
      </c>
      <c r="F273" s="236" t="s">
        <v>1862</v>
      </c>
      <c r="G273" s="237" t="s">
        <v>897</v>
      </c>
      <c r="H273" s="238">
        <v>24.148</v>
      </c>
      <c r="I273" s="239"/>
      <c r="J273" s="240">
        <f>ROUND(I273*H273,2)</f>
        <v>0</v>
      </c>
      <c r="K273" s="236" t="s">
        <v>720</v>
      </c>
      <c r="L273" s="45"/>
      <c r="M273" s="241" t="s">
        <v>1</v>
      </c>
      <c r="N273" s="242" t="s">
        <v>41</v>
      </c>
      <c r="O273" s="92"/>
      <c r="P273" s="226">
        <f>O273*H273</f>
        <v>0</v>
      </c>
      <c r="Q273" s="226">
        <v>0</v>
      </c>
      <c r="R273" s="226">
        <f>Q273*H273</f>
        <v>0</v>
      </c>
      <c r="S273" s="226">
        <v>0</v>
      </c>
      <c r="T273" s="227">
        <f>S273*H273</f>
        <v>0</v>
      </c>
      <c r="U273" s="39"/>
      <c r="V273" s="39"/>
      <c r="W273" s="39"/>
      <c r="X273" s="39"/>
      <c r="Y273" s="39"/>
      <c r="Z273" s="39"/>
      <c r="AA273" s="39"/>
      <c r="AB273" s="39"/>
      <c r="AC273" s="39"/>
      <c r="AD273" s="39"/>
      <c r="AE273" s="39"/>
      <c r="AR273" s="228" t="s">
        <v>415</v>
      </c>
      <c r="AT273" s="228" t="s">
        <v>443</v>
      </c>
      <c r="AU273" s="228" t="s">
        <v>86</v>
      </c>
      <c r="AY273" s="18" t="s">
        <v>414</v>
      </c>
      <c r="BE273" s="229">
        <f>IF(N273="základní",J273,0)</f>
        <v>0</v>
      </c>
      <c r="BF273" s="229">
        <f>IF(N273="snížená",J273,0)</f>
        <v>0</v>
      </c>
      <c r="BG273" s="229">
        <f>IF(N273="zákl. přenesená",J273,0)</f>
        <v>0</v>
      </c>
      <c r="BH273" s="229">
        <f>IF(N273="sníž. přenesená",J273,0)</f>
        <v>0</v>
      </c>
      <c r="BI273" s="229">
        <f>IF(N273="nulová",J273,0)</f>
        <v>0</v>
      </c>
      <c r="BJ273" s="18" t="s">
        <v>84</v>
      </c>
      <c r="BK273" s="229">
        <f>ROUND(I273*H273,2)</f>
        <v>0</v>
      </c>
      <c r="BL273" s="18" t="s">
        <v>415</v>
      </c>
      <c r="BM273" s="228" t="s">
        <v>2134</v>
      </c>
    </row>
    <row r="274" s="2" customFormat="1">
      <c r="A274" s="39"/>
      <c r="B274" s="40"/>
      <c r="C274" s="41"/>
      <c r="D274" s="230" t="s">
        <v>417</v>
      </c>
      <c r="E274" s="41"/>
      <c r="F274" s="231" t="s">
        <v>1864</v>
      </c>
      <c r="G274" s="41"/>
      <c r="H274" s="41"/>
      <c r="I274" s="156"/>
      <c r="J274" s="41"/>
      <c r="K274" s="41"/>
      <c r="L274" s="45"/>
      <c r="M274" s="232"/>
      <c r="N274" s="233"/>
      <c r="O274" s="92"/>
      <c r="P274" s="92"/>
      <c r="Q274" s="92"/>
      <c r="R274" s="92"/>
      <c r="S274" s="92"/>
      <c r="T274" s="93"/>
      <c r="U274" s="39"/>
      <c r="V274" s="39"/>
      <c r="W274" s="39"/>
      <c r="X274" s="39"/>
      <c r="Y274" s="39"/>
      <c r="Z274" s="39"/>
      <c r="AA274" s="39"/>
      <c r="AB274" s="39"/>
      <c r="AC274" s="39"/>
      <c r="AD274" s="39"/>
      <c r="AE274" s="39"/>
      <c r="AT274" s="18" t="s">
        <v>417</v>
      </c>
      <c r="AU274" s="18" t="s">
        <v>86</v>
      </c>
    </row>
    <row r="275" s="11" customFormat="1" ht="22.8" customHeight="1">
      <c r="A275" s="11"/>
      <c r="B275" s="254"/>
      <c r="C275" s="255"/>
      <c r="D275" s="256" t="s">
        <v>75</v>
      </c>
      <c r="E275" s="275" t="s">
        <v>912</v>
      </c>
      <c r="F275" s="275" t="s">
        <v>913</v>
      </c>
      <c r="G275" s="255"/>
      <c r="H275" s="255"/>
      <c r="I275" s="258"/>
      <c r="J275" s="276">
        <f>BK275</f>
        <v>0</v>
      </c>
      <c r="K275" s="255"/>
      <c r="L275" s="260"/>
      <c r="M275" s="261"/>
      <c r="N275" s="262"/>
      <c r="O275" s="262"/>
      <c r="P275" s="263">
        <f>SUM(P276:P277)</f>
        <v>0</v>
      </c>
      <c r="Q275" s="262"/>
      <c r="R275" s="263">
        <f>SUM(R276:R277)</f>
        <v>0</v>
      </c>
      <c r="S275" s="262"/>
      <c r="T275" s="264">
        <f>SUM(T276:T277)</f>
        <v>0</v>
      </c>
      <c r="U275" s="11"/>
      <c r="V275" s="11"/>
      <c r="W275" s="11"/>
      <c r="X275" s="11"/>
      <c r="Y275" s="11"/>
      <c r="Z275" s="11"/>
      <c r="AA275" s="11"/>
      <c r="AB275" s="11"/>
      <c r="AC275" s="11"/>
      <c r="AD275" s="11"/>
      <c r="AE275" s="11"/>
      <c r="AR275" s="265" t="s">
        <v>84</v>
      </c>
      <c r="AT275" s="266" t="s">
        <v>75</v>
      </c>
      <c r="AU275" s="266" t="s">
        <v>84</v>
      </c>
      <c r="AY275" s="265" t="s">
        <v>414</v>
      </c>
      <c r="BK275" s="267">
        <f>SUM(BK276:BK277)</f>
        <v>0</v>
      </c>
    </row>
    <row r="276" s="2" customFormat="1" ht="21.75" customHeight="1">
      <c r="A276" s="39"/>
      <c r="B276" s="40"/>
      <c r="C276" s="234" t="s">
        <v>894</v>
      </c>
      <c r="D276" s="234" t="s">
        <v>443</v>
      </c>
      <c r="E276" s="235" t="s">
        <v>1867</v>
      </c>
      <c r="F276" s="236" t="s">
        <v>1868</v>
      </c>
      <c r="G276" s="237" t="s">
        <v>897</v>
      </c>
      <c r="H276" s="238">
        <v>34.398000000000003</v>
      </c>
      <c r="I276" s="239"/>
      <c r="J276" s="240">
        <f>ROUND(I276*H276,2)</f>
        <v>0</v>
      </c>
      <c r="K276" s="236" t="s">
        <v>720</v>
      </c>
      <c r="L276" s="45"/>
      <c r="M276" s="241" t="s">
        <v>1</v>
      </c>
      <c r="N276" s="242" t="s">
        <v>41</v>
      </c>
      <c r="O276" s="92"/>
      <c r="P276" s="226">
        <f>O276*H276</f>
        <v>0</v>
      </c>
      <c r="Q276" s="226">
        <v>0</v>
      </c>
      <c r="R276" s="226">
        <f>Q276*H276</f>
        <v>0</v>
      </c>
      <c r="S276" s="226">
        <v>0</v>
      </c>
      <c r="T276" s="227">
        <f>S276*H276</f>
        <v>0</v>
      </c>
      <c r="U276" s="39"/>
      <c r="V276" s="39"/>
      <c r="W276" s="39"/>
      <c r="X276" s="39"/>
      <c r="Y276" s="39"/>
      <c r="Z276" s="39"/>
      <c r="AA276" s="39"/>
      <c r="AB276" s="39"/>
      <c r="AC276" s="39"/>
      <c r="AD276" s="39"/>
      <c r="AE276" s="39"/>
      <c r="AR276" s="228" t="s">
        <v>415</v>
      </c>
      <c r="AT276" s="228" t="s">
        <v>443</v>
      </c>
      <c r="AU276" s="228" t="s">
        <v>86</v>
      </c>
      <c r="AY276" s="18" t="s">
        <v>414</v>
      </c>
      <c r="BE276" s="229">
        <f>IF(N276="základní",J276,0)</f>
        <v>0</v>
      </c>
      <c r="BF276" s="229">
        <f>IF(N276="snížená",J276,0)</f>
        <v>0</v>
      </c>
      <c r="BG276" s="229">
        <f>IF(N276="zákl. přenesená",J276,0)</f>
        <v>0</v>
      </c>
      <c r="BH276" s="229">
        <f>IF(N276="sníž. přenesená",J276,0)</f>
        <v>0</v>
      </c>
      <c r="BI276" s="229">
        <f>IF(N276="nulová",J276,0)</f>
        <v>0</v>
      </c>
      <c r="BJ276" s="18" t="s">
        <v>84</v>
      </c>
      <c r="BK276" s="229">
        <f>ROUND(I276*H276,2)</f>
        <v>0</v>
      </c>
      <c r="BL276" s="18" t="s">
        <v>415</v>
      </c>
      <c r="BM276" s="228" t="s">
        <v>2135</v>
      </c>
    </row>
    <row r="277" s="2" customFormat="1">
      <c r="A277" s="39"/>
      <c r="B277" s="40"/>
      <c r="C277" s="41"/>
      <c r="D277" s="230" t="s">
        <v>417</v>
      </c>
      <c r="E277" s="41"/>
      <c r="F277" s="231" t="s">
        <v>1870</v>
      </c>
      <c r="G277" s="41"/>
      <c r="H277" s="41"/>
      <c r="I277" s="156"/>
      <c r="J277" s="41"/>
      <c r="K277" s="41"/>
      <c r="L277" s="45"/>
      <c r="M277" s="232"/>
      <c r="N277" s="233"/>
      <c r="O277" s="92"/>
      <c r="P277" s="92"/>
      <c r="Q277" s="92"/>
      <c r="R277" s="92"/>
      <c r="S277" s="92"/>
      <c r="T277" s="93"/>
      <c r="U277" s="39"/>
      <c r="V277" s="39"/>
      <c r="W277" s="39"/>
      <c r="X277" s="39"/>
      <c r="Y277" s="39"/>
      <c r="Z277" s="39"/>
      <c r="AA277" s="39"/>
      <c r="AB277" s="39"/>
      <c r="AC277" s="39"/>
      <c r="AD277" s="39"/>
      <c r="AE277" s="39"/>
      <c r="AT277" s="18" t="s">
        <v>417</v>
      </c>
      <c r="AU277" s="18" t="s">
        <v>86</v>
      </c>
    </row>
    <row r="278" s="11" customFormat="1" ht="25.92" customHeight="1">
      <c r="A278" s="11"/>
      <c r="B278" s="254"/>
      <c r="C278" s="255"/>
      <c r="D278" s="256" t="s">
        <v>75</v>
      </c>
      <c r="E278" s="257" t="s">
        <v>918</v>
      </c>
      <c r="F278" s="257" t="s">
        <v>919</v>
      </c>
      <c r="G278" s="255"/>
      <c r="H278" s="255"/>
      <c r="I278" s="258"/>
      <c r="J278" s="259">
        <f>BK278</f>
        <v>0</v>
      </c>
      <c r="K278" s="255"/>
      <c r="L278" s="260"/>
      <c r="M278" s="261"/>
      <c r="N278" s="262"/>
      <c r="O278" s="262"/>
      <c r="P278" s="263">
        <f>P279</f>
        <v>0</v>
      </c>
      <c r="Q278" s="262"/>
      <c r="R278" s="263">
        <f>R279</f>
        <v>0.039648419999999997</v>
      </c>
      <c r="S278" s="262"/>
      <c r="T278" s="264">
        <f>T279</f>
        <v>0</v>
      </c>
      <c r="U278" s="11"/>
      <c r="V278" s="11"/>
      <c r="W278" s="11"/>
      <c r="X278" s="11"/>
      <c r="Y278" s="11"/>
      <c r="Z278" s="11"/>
      <c r="AA278" s="11"/>
      <c r="AB278" s="11"/>
      <c r="AC278" s="11"/>
      <c r="AD278" s="11"/>
      <c r="AE278" s="11"/>
      <c r="AR278" s="265" t="s">
        <v>86</v>
      </c>
      <c r="AT278" s="266" t="s">
        <v>75</v>
      </c>
      <c r="AU278" s="266" t="s">
        <v>76</v>
      </c>
      <c r="AY278" s="265" t="s">
        <v>414</v>
      </c>
      <c r="BK278" s="267">
        <f>BK279</f>
        <v>0</v>
      </c>
    </row>
    <row r="279" s="11" customFormat="1" ht="22.8" customHeight="1">
      <c r="A279" s="11"/>
      <c r="B279" s="254"/>
      <c r="C279" s="255"/>
      <c r="D279" s="256" t="s">
        <v>75</v>
      </c>
      <c r="E279" s="275" t="s">
        <v>1049</v>
      </c>
      <c r="F279" s="275" t="s">
        <v>1050</v>
      </c>
      <c r="G279" s="255"/>
      <c r="H279" s="255"/>
      <c r="I279" s="258"/>
      <c r="J279" s="276">
        <f>BK279</f>
        <v>0</v>
      </c>
      <c r="K279" s="255"/>
      <c r="L279" s="260"/>
      <c r="M279" s="261"/>
      <c r="N279" s="262"/>
      <c r="O279" s="262"/>
      <c r="P279" s="263">
        <f>SUM(P280:P293)</f>
        <v>0</v>
      </c>
      <c r="Q279" s="262"/>
      <c r="R279" s="263">
        <f>SUM(R280:R293)</f>
        <v>0.039648419999999997</v>
      </c>
      <c r="S279" s="262"/>
      <c r="T279" s="264">
        <f>SUM(T280:T293)</f>
        <v>0</v>
      </c>
      <c r="U279" s="11"/>
      <c r="V279" s="11"/>
      <c r="W279" s="11"/>
      <c r="X279" s="11"/>
      <c r="Y279" s="11"/>
      <c r="Z279" s="11"/>
      <c r="AA279" s="11"/>
      <c r="AB279" s="11"/>
      <c r="AC279" s="11"/>
      <c r="AD279" s="11"/>
      <c r="AE279" s="11"/>
      <c r="AR279" s="265" t="s">
        <v>86</v>
      </c>
      <c r="AT279" s="266" t="s">
        <v>75</v>
      </c>
      <c r="AU279" s="266" t="s">
        <v>84</v>
      </c>
      <c r="AY279" s="265" t="s">
        <v>414</v>
      </c>
      <c r="BK279" s="267">
        <f>SUM(BK280:BK293)</f>
        <v>0</v>
      </c>
    </row>
    <row r="280" s="2" customFormat="1" ht="21.75" customHeight="1">
      <c r="A280" s="39"/>
      <c r="B280" s="40"/>
      <c r="C280" s="234" t="s">
        <v>899</v>
      </c>
      <c r="D280" s="234" t="s">
        <v>443</v>
      </c>
      <c r="E280" s="235" t="s">
        <v>1871</v>
      </c>
      <c r="F280" s="236" t="s">
        <v>1872</v>
      </c>
      <c r="G280" s="237" t="s">
        <v>632</v>
      </c>
      <c r="H280" s="238">
        <v>188.80199999999999</v>
      </c>
      <c r="I280" s="239"/>
      <c r="J280" s="240">
        <f>ROUND(I280*H280,2)</f>
        <v>0</v>
      </c>
      <c r="K280" s="236" t="s">
        <v>720</v>
      </c>
      <c r="L280" s="45"/>
      <c r="M280" s="241" t="s">
        <v>1</v>
      </c>
      <c r="N280" s="242" t="s">
        <v>41</v>
      </c>
      <c r="O280" s="92"/>
      <c r="P280" s="226">
        <f>O280*H280</f>
        <v>0</v>
      </c>
      <c r="Q280" s="226">
        <v>0.00021000000000000001</v>
      </c>
      <c r="R280" s="226">
        <f>Q280*H280</f>
        <v>0.039648419999999997</v>
      </c>
      <c r="S280" s="226">
        <v>0</v>
      </c>
      <c r="T280" s="227">
        <f>S280*H280</f>
        <v>0</v>
      </c>
      <c r="U280" s="39"/>
      <c r="V280" s="39"/>
      <c r="W280" s="39"/>
      <c r="X280" s="39"/>
      <c r="Y280" s="39"/>
      <c r="Z280" s="39"/>
      <c r="AA280" s="39"/>
      <c r="AB280" s="39"/>
      <c r="AC280" s="39"/>
      <c r="AD280" s="39"/>
      <c r="AE280" s="39"/>
      <c r="AR280" s="228" t="s">
        <v>470</v>
      </c>
      <c r="AT280" s="228" t="s">
        <v>443</v>
      </c>
      <c r="AU280" s="228" t="s">
        <v>86</v>
      </c>
      <c r="AY280" s="18" t="s">
        <v>414</v>
      </c>
      <c r="BE280" s="229">
        <f>IF(N280="základní",J280,0)</f>
        <v>0</v>
      </c>
      <c r="BF280" s="229">
        <f>IF(N280="snížená",J280,0)</f>
        <v>0</v>
      </c>
      <c r="BG280" s="229">
        <f>IF(N280="zákl. přenesená",J280,0)</f>
        <v>0</v>
      </c>
      <c r="BH280" s="229">
        <f>IF(N280="sníž. přenesená",J280,0)</f>
        <v>0</v>
      </c>
      <c r="BI280" s="229">
        <f>IF(N280="nulová",J280,0)</f>
        <v>0</v>
      </c>
      <c r="BJ280" s="18" t="s">
        <v>84</v>
      </c>
      <c r="BK280" s="229">
        <f>ROUND(I280*H280,2)</f>
        <v>0</v>
      </c>
      <c r="BL280" s="18" t="s">
        <v>470</v>
      </c>
      <c r="BM280" s="228" t="s">
        <v>2136</v>
      </c>
    </row>
    <row r="281" s="2" customFormat="1">
      <c r="A281" s="39"/>
      <c r="B281" s="40"/>
      <c r="C281" s="41"/>
      <c r="D281" s="230" t="s">
        <v>417</v>
      </c>
      <c r="E281" s="41"/>
      <c r="F281" s="231" t="s">
        <v>1874</v>
      </c>
      <c r="G281" s="41"/>
      <c r="H281" s="41"/>
      <c r="I281" s="156"/>
      <c r="J281" s="41"/>
      <c r="K281" s="41"/>
      <c r="L281" s="45"/>
      <c r="M281" s="232"/>
      <c r="N281" s="233"/>
      <c r="O281" s="92"/>
      <c r="P281" s="92"/>
      <c r="Q281" s="92"/>
      <c r="R281" s="92"/>
      <c r="S281" s="92"/>
      <c r="T281" s="93"/>
      <c r="U281" s="39"/>
      <c r="V281" s="39"/>
      <c r="W281" s="39"/>
      <c r="X281" s="39"/>
      <c r="Y281" s="39"/>
      <c r="Z281" s="39"/>
      <c r="AA281" s="39"/>
      <c r="AB281" s="39"/>
      <c r="AC281" s="39"/>
      <c r="AD281" s="39"/>
      <c r="AE281" s="39"/>
      <c r="AT281" s="18" t="s">
        <v>417</v>
      </c>
      <c r="AU281" s="18" t="s">
        <v>86</v>
      </c>
    </row>
    <row r="282" s="2" customFormat="1">
      <c r="A282" s="39"/>
      <c r="B282" s="40"/>
      <c r="C282" s="41"/>
      <c r="D282" s="230" t="s">
        <v>722</v>
      </c>
      <c r="E282" s="41"/>
      <c r="F282" s="268" t="s">
        <v>1875</v>
      </c>
      <c r="G282" s="41"/>
      <c r="H282" s="41"/>
      <c r="I282" s="156"/>
      <c r="J282" s="41"/>
      <c r="K282" s="41"/>
      <c r="L282" s="45"/>
      <c r="M282" s="232"/>
      <c r="N282" s="233"/>
      <c r="O282" s="92"/>
      <c r="P282" s="92"/>
      <c r="Q282" s="92"/>
      <c r="R282" s="92"/>
      <c r="S282" s="92"/>
      <c r="T282" s="93"/>
      <c r="U282" s="39"/>
      <c r="V282" s="39"/>
      <c r="W282" s="39"/>
      <c r="X282" s="39"/>
      <c r="Y282" s="39"/>
      <c r="Z282" s="39"/>
      <c r="AA282" s="39"/>
      <c r="AB282" s="39"/>
      <c r="AC282" s="39"/>
      <c r="AD282" s="39"/>
      <c r="AE282" s="39"/>
      <c r="AT282" s="18" t="s">
        <v>722</v>
      </c>
      <c r="AU282" s="18" t="s">
        <v>86</v>
      </c>
    </row>
    <row r="283" s="15" customFormat="1">
      <c r="A283" s="15"/>
      <c r="B283" s="299"/>
      <c r="C283" s="300"/>
      <c r="D283" s="230" t="s">
        <v>758</v>
      </c>
      <c r="E283" s="301" t="s">
        <v>1</v>
      </c>
      <c r="F283" s="302" t="s">
        <v>1813</v>
      </c>
      <c r="G283" s="300"/>
      <c r="H283" s="301" t="s">
        <v>1</v>
      </c>
      <c r="I283" s="303"/>
      <c r="J283" s="300"/>
      <c r="K283" s="300"/>
      <c r="L283" s="304"/>
      <c r="M283" s="305"/>
      <c r="N283" s="306"/>
      <c r="O283" s="306"/>
      <c r="P283" s="306"/>
      <c r="Q283" s="306"/>
      <c r="R283" s="306"/>
      <c r="S283" s="306"/>
      <c r="T283" s="307"/>
      <c r="U283" s="15"/>
      <c r="V283" s="15"/>
      <c r="W283" s="15"/>
      <c r="X283" s="15"/>
      <c r="Y283" s="15"/>
      <c r="Z283" s="15"/>
      <c r="AA283" s="15"/>
      <c r="AB283" s="15"/>
      <c r="AC283" s="15"/>
      <c r="AD283" s="15"/>
      <c r="AE283" s="15"/>
      <c r="AT283" s="308" t="s">
        <v>758</v>
      </c>
      <c r="AU283" s="308" t="s">
        <v>86</v>
      </c>
      <c r="AV283" s="15" t="s">
        <v>84</v>
      </c>
      <c r="AW283" s="15" t="s">
        <v>33</v>
      </c>
      <c r="AX283" s="15" t="s">
        <v>76</v>
      </c>
      <c r="AY283" s="308" t="s">
        <v>414</v>
      </c>
    </row>
    <row r="284" s="15" customFormat="1">
      <c r="A284" s="15"/>
      <c r="B284" s="299"/>
      <c r="C284" s="300"/>
      <c r="D284" s="230" t="s">
        <v>758</v>
      </c>
      <c r="E284" s="301" t="s">
        <v>1</v>
      </c>
      <c r="F284" s="302" t="s">
        <v>1986</v>
      </c>
      <c r="G284" s="300"/>
      <c r="H284" s="301" t="s">
        <v>1</v>
      </c>
      <c r="I284" s="303"/>
      <c r="J284" s="300"/>
      <c r="K284" s="300"/>
      <c r="L284" s="304"/>
      <c r="M284" s="305"/>
      <c r="N284" s="306"/>
      <c r="O284" s="306"/>
      <c r="P284" s="306"/>
      <c r="Q284" s="306"/>
      <c r="R284" s="306"/>
      <c r="S284" s="306"/>
      <c r="T284" s="307"/>
      <c r="U284" s="15"/>
      <c r="V284" s="15"/>
      <c r="W284" s="15"/>
      <c r="X284" s="15"/>
      <c r="Y284" s="15"/>
      <c r="Z284" s="15"/>
      <c r="AA284" s="15"/>
      <c r="AB284" s="15"/>
      <c r="AC284" s="15"/>
      <c r="AD284" s="15"/>
      <c r="AE284" s="15"/>
      <c r="AT284" s="308" t="s">
        <v>758</v>
      </c>
      <c r="AU284" s="308" t="s">
        <v>86</v>
      </c>
      <c r="AV284" s="15" t="s">
        <v>84</v>
      </c>
      <c r="AW284" s="15" t="s">
        <v>33</v>
      </c>
      <c r="AX284" s="15" t="s">
        <v>76</v>
      </c>
      <c r="AY284" s="308" t="s">
        <v>414</v>
      </c>
    </row>
    <row r="285" s="13" customFormat="1">
      <c r="A285" s="13"/>
      <c r="B285" s="277"/>
      <c r="C285" s="278"/>
      <c r="D285" s="230" t="s">
        <v>758</v>
      </c>
      <c r="E285" s="279" t="s">
        <v>1</v>
      </c>
      <c r="F285" s="280" t="s">
        <v>2120</v>
      </c>
      <c r="G285" s="278"/>
      <c r="H285" s="281">
        <v>11.699999999999999</v>
      </c>
      <c r="I285" s="282"/>
      <c r="J285" s="278"/>
      <c r="K285" s="278"/>
      <c r="L285" s="283"/>
      <c r="M285" s="284"/>
      <c r="N285" s="285"/>
      <c r="O285" s="285"/>
      <c r="P285" s="285"/>
      <c r="Q285" s="285"/>
      <c r="R285" s="285"/>
      <c r="S285" s="285"/>
      <c r="T285" s="286"/>
      <c r="U285" s="13"/>
      <c r="V285" s="13"/>
      <c r="W285" s="13"/>
      <c r="X285" s="13"/>
      <c r="Y285" s="13"/>
      <c r="Z285" s="13"/>
      <c r="AA285" s="13"/>
      <c r="AB285" s="13"/>
      <c r="AC285" s="13"/>
      <c r="AD285" s="13"/>
      <c r="AE285" s="13"/>
      <c r="AT285" s="287" t="s">
        <v>758</v>
      </c>
      <c r="AU285" s="287" t="s">
        <v>86</v>
      </c>
      <c r="AV285" s="13" t="s">
        <v>86</v>
      </c>
      <c r="AW285" s="13" t="s">
        <v>33</v>
      </c>
      <c r="AX285" s="13" t="s">
        <v>76</v>
      </c>
      <c r="AY285" s="287" t="s">
        <v>414</v>
      </c>
    </row>
    <row r="286" s="15" customFormat="1">
      <c r="A286" s="15"/>
      <c r="B286" s="299"/>
      <c r="C286" s="300"/>
      <c r="D286" s="230" t="s">
        <v>758</v>
      </c>
      <c r="E286" s="301" t="s">
        <v>1</v>
      </c>
      <c r="F286" s="302" t="s">
        <v>1816</v>
      </c>
      <c r="G286" s="300"/>
      <c r="H286" s="301" t="s">
        <v>1</v>
      </c>
      <c r="I286" s="303"/>
      <c r="J286" s="300"/>
      <c r="K286" s="300"/>
      <c r="L286" s="304"/>
      <c r="M286" s="305"/>
      <c r="N286" s="306"/>
      <c r="O286" s="306"/>
      <c r="P286" s="306"/>
      <c r="Q286" s="306"/>
      <c r="R286" s="306"/>
      <c r="S286" s="306"/>
      <c r="T286" s="307"/>
      <c r="U286" s="15"/>
      <c r="V286" s="15"/>
      <c r="W286" s="15"/>
      <c r="X286" s="15"/>
      <c r="Y286" s="15"/>
      <c r="Z286" s="15"/>
      <c r="AA286" s="15"/>
      <c r="AB286" s="15"/>
      <c r="AC286" s="15"/>
      <c r="AD286" s="15"/>
      <c r="AE286" s="15"/>
      <c r="AT286" s="308" t="s">
        <v>758</v>
      </c>
      <c r="AU286" s="308" t="s">
        <v>86</v>
      </c>
      <c r="AV286" s="15" t="s">
        <v>84</v>
      </c>
      <c r="AW286" s="15" t="s">
        <v>33</v>
      </c>
      <c r="AX286" s="15" t="s">
        <v>76</v>
      </c>
      <c r="AY286" s="308" t="s">
        <v>414</v>
      </c>
    </row>
    <row r="287" s="13" customFormat="1">
      <c r="A287" s="13"/>
      <c r="B287" s="277"/>
      <c r="C287" s="278"/>
      <c r="D287" s="230" t="s">
        <v>758</v>
      </c>
      <c r="E287" s="279" t="s">
        <v>1</v>
      </c>
      <c r="F287" s="280" t="s">
        <v>2121</v>
      </c>
      <c r="G287" s="278"/>
      <c r="H287" s="281">
        <v>39.399999999999999</v>
      </c>
      <c r="I287" s="282"/>
      <c r="J287" s="278"/>
      <c r="K287" s="278"/>
      <c r="L287" s="283"/>
      <c r="M287" s="284"/>
      <c r="N287" s="285"/>
      <c r="O287" s="285"/>
      <c r="P287" s="285"/>
      <c r="Q287" s="285"/>
      <c r="R287" s="285"/>
      <c r="S287" s="285"/>
      <c r="T287" s="286"/>
      <c r="U287" s="13"/>
      <c r="V287" s="13"/>
      <c r="W287" s="13"/>
      <c r="X287" s="13"/>
      <c r="Y287" s="13"/>
      <c r="Z287" s="13"/>
      <c r="AA287" s="13"/>
      <c r="AB287" s="13"/>
      <c r="AC287" s="13"/>
      <c r="AD287" s="13"/>
      <c r="AE287" s="13"/>
      <c r="AT287" s="287" t="s">
        <v>758</v>
      </c>
      <c r="AU287" s="287" t="s">
        <v>86</v>
      </c>
      <c r="AV287" s="13" t="s">
        <v>86</v>
      </c>
      <c r="AW287" s="13" t="s">
        <v>33</v>
      </c>
      <c r="AX287" s="13" t="s">
        <v>76</v>
      </c>
      <c r="AY287" s="287" t="s">
        <v>414</v>
      </c>
    </row>
    <row r="288" s="15" customFormat="1">
      <c r="A288" s="15"/>
      <c r="B288" s="299"/>
      <c r="C288" s="300"/>
      <c r="D288" s="230" t="s">
        <v>758</v>
      </c>
      <c r="E288" s="301" t="s">
        <v>1</v>
      </c>
      <c r="F288" s="302" t="s">
        <v>1818</v>
      </c>
      <c r="G288" s="300"/>
      <c r="H288" s="301" t="s">
        <v>1</v>
      </c>
      <c r="I288" s="303"/>
      <c r="J288" s="300"/>
      <c r="K288" s="300"/>
      <c r="L288" s="304"/>
      <c r="M288" s="305"/>
      <c r="N288" s="306"/>
      <c r="O288" s="306"/>
      <c r="P288" s="306"/>
      <c r="Q288" s="306"/>
      <c r="R288" s="306"/>
      <c r="S288" s="306"/>
      <c r="T288" s="307"/>
      <c r="U288" s="15"/>
      <c r="V288" s="15"/>
      <c r="W288" s="15"/>
      <c r="X288" s="15"/>
      <c r="Y288" s="15"/>
      <c r="Z288" s="15"/>
      <c r="AA288" s="15"/>
      <c r="AB288" s="15"/>
      <c r="AC288" s="15"/>
      <c r="AD288" s="15"/>
      <c r="AE288" s="15"/>
      <c r="AT288" s="308" t="s">
        <v>758</v>
      </c>
      <c r="AU288" s="308" t="s">
        <v>86</v>
      </c>
      <c r="AV288" s="15" t="s">
        <v>84</v>
      </c>
      <c r="AW288" s="15" t="s">
        <v>33</v>
      </c>
      <c r="AX288" s="15" t="s">
        <v>76</v>
      </c>
      <c r="AY288" s="308" t="s">
        <v>414</v>
      </c>
    </row>
    <row r="289" s="13" customFormat="1">
      <c r="A289" s="13"/>
      <c r="B289" s="277"/>
      <c r="C289" s="278"/>
      <c r="D289" s="230" t="s">
        <v>758</v>
      </c>
      <c r="E289" s="279" t="s">
        <v>1</v>
      </c>
      <c r="F289" s="280" t="s">
        <v>2122</v>
      </c>
      <c r="G289" s="278"/>
      <c r="H289" s="281">
        <v>43.301000000000002</v>
      </c>
      <c r="I289" s="282"/>
      <c r="J289" s="278"/>
      <c r="K289" s="278"/>
      <c r="L289" s="283"/>
      <c r="M289" s="284"/>
      <c r="N289" s="285"/>
      <c r="O289" s="285"/>
      <c r="P289" s="285"/>
      <c r="Q289" s="285"/>
      <c r="R289" s="285"/>
      <c r="S289" s="285"/>
      <c r="T289" s="286"/>
      <c r="U289" s="13"/>
      <c r="V289" s="13"/>
      <c r="W289" s="13"/>
      <c r="X289" s="13"/>
      <c r="Y289" s="13"/>
      <c r="Z289" s="13"/>
      <c r="AA289" s="13"/>
      <c r="AB289" s="13"/>
      <c r="AC289" s="13"/>
      <c r="AD289" s="13"/>
      <c r="AE289" s="13"/>
      <c r="AT289" s="287" t="s">
        <v>758</v>
      </c>
      <c r="AU289" s="287" t="s">
        <v>86</v>
      </c>
      <c r="AV289" s="13" t="s">
        <v>86</v>
      </c>
      <c r="AW289" s="13" t="s">
        <v>33</v>
      </c>
      <c r="AX289" s="13" t="s">
        <v>76</v>
      </c>
      <c r="AY289" s="287" t="s">
        <v>414</v>
      </c>
    </row>
    <row r="290" s="16" customFormat="1">
      <c r="A290" s="16"/>
      <c r="B290" s="317"/>
      <c r="C290" s="318"/>
      <c r="D290" s="230" t="s">
        <v>758</v>
      </c>
      <c r="E290" s="319" t="s">
        <v>1</v>
      </c>
      <c r="F290" s="320" t="s">
        <v>1745</v>
      </c>
      <c r="G290" s="318"/>
      <c r="H290" s="321">
        <v>94.400999999999996</v>
      </c>
      <c r="I290" s="322"/>
      <c r="J290" s="318"/>
      <c r="K290" s="318"/>
      <c r="L290" s="323"/>
      <c r="M290" s="324"/>
      <c r="N290" s="325"/>
      <c r="O290" s="325"/>
      <c r="P290" s="325"/>
      <c r="Q290" s="325"/>
      <c r="R290" s="325"/>
      <c r="S290" s="325"/>
      <c r="T290" s="326"/>
      <c r="U290" s="16"/>
      <c r="V290" s="16"/>
      <c r="W290" s="16"/>
      <c r="X290" s="16"/>
      <c r="Y290" s="16"/>
      <c r="Z290" s="16"/>
      <c r="AA290" s="16"/>
      <c r="AB290" s="16"/>
      <c r="AC290" s="16"/>
      <c r="AD290" s="16"/>
      <c r="AE290" s="16"/>
      <c r="AT290" s="327" t="s">
        <v>758</v>
      </c>
      <c r="AU290" s="327" t="s">
        <v>86</v>
      </c>
      <c r="AV290" s="16" t="s">
        <v>114</v>
      </c>
      <c r="AW290" s="16" t="s">
        <v>33</v>
      </c>
      <c r="AX290" s="16" t="s">
        <v>76</v>
      </c>
      <c r="AY290" s="327" t="s">
        <v>414</v>
      </c>
    </row>
    <row r="291" s="15" customFormat="1">
      <c r="A291" s="15"/>
      <c r="B291" s="299"/>
      <c r="C291" s="300"/>
      <c r="D291" s="230" t="s">
        <v>758</v>
      </c>
      <c r="E291" s="301" t="s">
        <v>1</v>
      </c>
      <c r="F291" s="302" t="s">
        <v>1876</v>
      </c>
      <c r="G291" s="300"/>
      <c r="H291" s="301" t="s">
        <v>1</v>
      </c>
      <c r="I291" s="303"/>
      <c r="J291" s="300"/>
      <c r="K291" s="300"/>
      <c r="L291" s="304"/>
      <c r="M291" s="305"/>
      <c r="N291" s="306"/>
      <c r="O291" s="306"/>
      <c r="P291" s="306"/>
      <c r="Q291" s="306"/>
      <c r="R291" s="306"/>
      <c r="S291" s="306"/>
      <c r="T291" s="307"/>
      <c r="U291" s="15"/>
      <c r="V291" s="15"/>
      <c r="W291" s="15"/>
      <c r="X291" s="15"/>
      <c r="Y291" s="15"/>
      <c r="Z291" s="15"/>
      <c r="AA291" s="15"/>
      <c r="AB291" s="15"/>
      <c r="AC291" s="15"/>
      <c r="AD291" s="15"/>
      <c r="AE291" s="15"/>
      <c r="AT291" s="308" t="s">
        <v>758</v>
      </c>
      <c r="AU291" s="308" t="s">
        <v>86</v>
      </c>
      <c r="AV291" s="15" t="s">
        <v>84</v>
      </c>
      <c r="AW291" s="15" t="s">
        <v>33</v>
      </c>
      <c r="AX291" s="15" t="s">
        <v>76</v>
      </c>
      <c r="AY291" s="308" t="s">
        <v>414</v>
      </c>
    </row>
    <row r="292" s="13" customFormat="1">
      <c r="A292" s="13"/>
      <c r="B292" s="277"/>
      <c r="C292" s="278"/>
      <c r="D292" s="230" t="s">
        <v>758</v>
      </c>
      <c r="E292" s="279" t="s">
        <v>1</v>
      </c>
      <c r="F292" s="280" t="s">
        <v>2137</v>
      </c>
      <c r="G292" s="278"/>
      <c r="H292" s="281">
        <v>94.400999999999996</v>
      </c>
      <c r="I292" s="282"/>
      <c r="J292" s="278"/>
      <c r="K292" s="278"/>
      <c r="L292" s="283"/>
      <c r="M292" s="284"/>
      <c r="N292" s="285"/>
      <c r="O292" s="285"/>
      <c r="P292" s="285"/>
      <c r="Q292" s="285"/>
      <c r="R292" s="285"/>
      <c r="S292" s="285"/>
      <c r="T292" s="286"/>
      <c r="U292" s="13"/>
      <c r="V292" s="13"/>
      <c r="W292" s="13"/>
      <c r="X292" s="13"/>
      <c r="Y292" s="13"/>
      <c r="Z292" s="13"/>
      <c r="AA292" s="13"/>
      <c r="AB292" s="13"/>
      <c r="AC292" s="13"/>
      <c r="AD292" s="13"/>
      <c r="AE292" s="13"/>
      <c r="AT292" s="287" t="s">
        <v>758</v>
      </c>
      <c r="AU292" s="287" t="s">
        <v>86</v>
      </c>
      <c r="AV292" s="13" t="s">
        <v>86</v>
      </c>
      <c r="AW292" s="13" t="s">
        <v>33</v>
      </c>
      <c r="AX292" s="13" t="s">
        <v>76</v>
      </c>
      <c r="AY292" s="287" t="s">
        <v>414</v>
      </c>
    </row>
    <row r="293" s="14" customFormat="1">
      <c r="A293" s="14"/>
      <c r="B293" s="288"/>
      <c r="C293" s="289"/>
      <c r="D293" s="230" t="s">
        <v>758</v>
      </c>
      <c r="E293" s="290" t="s">
        <v>1</v>
      </c>
      <c r="F293" s="291" t="s">
        <v>760</v>
      </c>
      <c r="G293" s="289"/>
      <c r="H293" s="292">
        <v>188.80199999999999</v>
      </c>
      <c r="I293" s="293"/>
      <c r="J293" s="289"/>
      <c r="K293" s="289"/>
      <c r="L293" s="294"/>
      <c r="M293" s="314"/>
      <c r="N293" s="315"/>
      <c r="O293" s="315"/>
      <c r="P293" s="315"/>
      <c r="Q293" s="315"/>
      <c r="R293" s="315"/>
      <c r="S293" s="315"/>
      <c r="T293" s="316"/>
      <c r="U293" s="14"/>
      <c r="V293" s="14"/>
      <c r="W293" s="14"/>
      <c r="X293" s="14"/>
      <c r="Y293" s="14"/>
      <c r="Z293" s="14"/>
      <c r="AA293" s="14"/>
      <c r="AB293" s="14"/>
      <c r="AC293" s="14"/>
      <c r="AD293" s="14"/>
      <c r="AE293" s="14"/>
      <c r="AT293" s="298" t="s">
        <v>758</v>
      </c>
      <c r="AU293" s="298" t="s">
        <v>86</v>
      </c>
      <c r="AV293" s="14" t="s">
        <v>415</v>
      </c>
      <c r="AW293" s="14" t="s">
        <v>33</v>
      </c>
      <c r="AX293" s="14" t="s">
        <v>84</v>
      </c>
      <c r="AY293" s="298" t="s">
        <v>414</v>
      </c>
    </row>
    <row r="294" s="2" customFormat="1" ht="6.96" customHeight="1">
      <c r="A294" s="39"/>
      <c r="B294" s="67"/>
      <c r="C294" s="68"/>
      <c r="D294" s="68"/>
      <c r="E294" s="68"/>
      <c r="F294" s="68"/>
      <c r="G294" s="68"/>
      <c r="H294" s="68"/>
      <c r="I294" s="194"/>
      <c r="J294" s="68"/>
      <c r="K294" s="68"/>
      <c r="L294" s="45"/>
      <c r="M294" s="39"/>
      <c r="O294" s="39"/>
      <c r="P294" s="39"/>
      <c r="Q294" s="39"/>
      <c r="R294" s="39"/>
      <c r="S294" s="39"/>
      <c r="T294" s="39"/>
      <c r="U294" s="39"/>
      <c r="V294" s="39"/>
      <c r="W294" s="39"/>
      <c r="X294" s="39"/>
      <c r="Y294" s="39"/>
      <c r="Z294" s="39"/>
      <c r="AA294" s="39"/>
      <c r="AB294" s="39"/>
      <c r="AC294" s="39"/>
      <c r="AD294" s="39"/>
      <c r="AE294" s="39"/>
    </row>
  </sheetData>
  <sheetProtection sheet="1" autoFilter="0" formatColumns="0" formatRows="0" objects="1" scenarios="1" spinCount="100000" saltValue="l2+9L7jRwEceJ/mwZAVoE5pcJm41ZJC4QSMH2gad2J1uzSy6UQ66mqgTwI2KcSO2artn7VVEJjT05T3eIIXdNQ==" hashValue="rgdWCZvb8dYPdW+mEzmiXG4HUEW1mByrl6g4DfYj0l4+y8OZBqxHxspB4jiKHUFOnOFocntZxdfgDQzbdvGKOA==" algorithmName="SHA-512" password="CC35"/>
  <autoFilter ref="C128:K293"/>
  <mergeCells count="12">
    <mergeCell ref="E7:H7"/>
    <mergeCell ref="E9:H9"/>
    <mergeCell ref="E11:H11"/>
    <mergeCell ref="E20:H20"/>
    <mergeCell ref="E29:H29"/>
    <mergeCell ref="E85:H85"/>
    <mergeCell ref="E87:H87"/>
    <mergeCell ref="E89:H89"/>
    <mergeCell ref="E117:H117"/>
    <mergeCell ref="E119:H119"/>
    <mergeCell ref="E121:H121"/>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2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158</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2057</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2138</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ROUND(J123,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ROUND((SUM(BE123:BE132)),  2)</f>
        <v>0</v>
      </c>
      <c r="G35" s="39"/>
      <c r="H35" s="39"/>
      <c r="I35" s="173">
        <v>0.20999999999999999</v>
      </c>
      <c r="J35" s="172">
        <f>ROUND(((SUM(BE123:BE132))*I35),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ROUND((SUM(BF123:BF132)),  2)</f>
        <v>0</v>
      </c>
      <c r="G36" s="39"/>
      <c r="H36" s="39"/>
      <c r="I36" s="173">
        <v>0.14999999999999999</v>
      </c>
      <c r="J36" s="172">
        <f>ROUND(((SUM(BF123:BF132))*I36),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ROUND((SUM(BG123:BG132)),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ROUND((SUM(BH123:BH132)),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ROUND((SUM(BI123:BI132)),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2057</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002 - VRN - most v km 6,463</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J123</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746</v>
      </c>
      <c r="E99" s="250"/>
      <c r="F99" s="250"/>
      <c r="G99" s="250"/>
      <c r="H99" s="250"/>
      <c r="I99" s="251"/>
      <c r="J99" s="252">
        <f>J124</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747</v>
      </c>
      <c r="E100" s="271"/>
      <c r="F100" s="271"/>
      <c r="G100" s="271"/>
      <c r="H100" s="271"/>
      <c r="I100" s="272"/>
      <c r="J100" s="273">
        <f>J125</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748</v>
      </c>
      <c r="E101" s="271"/>
      <c r="F101" s="271"/>
      <c r="G101" s="271"/>
      <c r="H101" s="271"/>
      <c r="I101" s="272"/>
      <c r="J101" s="273">
        <f>J129</f>
        <v>0</v>
      </c>
      <c r="K101" s="134"/>
      <c r="L101" s="274"/>
      <c r="S101" s="12"/>
      <c r="T101" s="12"/>
      <c r="U101" s="12"/>
      <c r="V101" s="12"/>
      <c r="W101" s="12"/>
      <c r="X101" s="12"/>
      <c r="Y101" s="12"/>
      <c r="Z101" s="12"/>
      <c r="AA101" s="12"/>
      <c r="AB101" s="12"/>
      <c r="AC101" s="12"/>
      <c r="AD101" s="12"/>
      <c r="AE101" s="12"/>
    </row>
    <row r="102" hidden="1" s="2" customFormat="1" ht="21.84" customHeight="1">
      <c r="A102" s="39"/>
      <c r="B102" s="40"/>
      <c r="C102" s="41"/>
      <c r="D102" s="41"/>
      <c r="E102" s="41"/>
      <c r="F102" s="41"/>
      <c r="G102" s="41"/>
      <c r="H102" s="41"/>
      <c r="I102" s="156"/>
      <c r="J102" s="41"/>
      <c r="K102" s="41"/>
      <c r="L102" s="64"/>
      <c r="S102" s="39"/>
      <c r="T102" s="39"/>
      <c r="U102" s="39"/>
      <c r="V102" s="39"/>
      <c r="W102" s="39"/>
      <c r="X102" s="39"/>
      <c r="Y102" s="39"/>
      <c r="Z102" s="39"/>
      <c r="AA102" s="39"/>
      <c r="AB102" s="39"/>
      <c r="AC102" s="39"/>
      <c r="AD102" s="39"/>
      <c r="AE102" s="39"/>
    </row>
    <row r="103" hidden="1" s="2" customFormat="1" ht="6.96" customHeight="1">
      <c r="A103" s="39"/>
      <c r="B103" s="67"/>
      <c r="C103" s="68"/>
      <c r="D103" s="68"/>
      <c r="E103" s="68"/>
      <c r="F103" s="68"/>
      <c r="G103" s="68"/>
      <c r="H103" s="68"/>
      <c r="I103" s="194"/>
      <c r="J103" s="68"/>
      <c r="K103" s="68"/>
      <c r="L103" s="64"/>
      <c r="S103" s="39"/>
      <c r="T103" s="39"/>
      <c r="U103" s="39"/>
      <c r="V103" s="39"/>
      <c r="W103" s="39"/>
      <c r="X103" s="39"/>
      <c r="Y103" s="39"/>
      <c r="Z103" s="39"/>
      <c r="AA103" s="39"/>
      <c r="AB103" s="39"/>
      <c r="AC103" s="39"/>
      <c r="AD103" s="39"/>
      <c r="AE103" s="39"/>
    </row>
    <row r="104" hidden="1"/>
    <row r="105" hidden="1"/>
    <row r="106" hidden="1"/>
    <row r="107" s="2" customFormat="1" ht="6.96" customHeight="1">
      <c r="A107" s="39"/>
      <c r="B107" s="69"/>
      <c r="C107" s="70"/>
      <c r="D107" s="70"/>
      <c r="E107" s="70"/>
      <c r="F107" s="70"/>
      <c r="G107" s="70"/>
      <c r="H107" s="70"/>
      <c r="I107" s="197"/>
      <c r="J107" s="70"/>
      <c r="K107" s="70"/>
      <c r="L107" s="64"/>
      <c r="S107" s="39"/>
      <c r="T107" s="39"/>
      <c r="U107" s="39"/>
      <c r="V107" s="39"/>
      <c r="W107" s="39"/>
      <c r="X107" s="39"/>
      <c r="Y107" s="39"/>
      <c r="Z107" s="39"/>
      <c r="AA107" s="39"/>
      <c r="AB107" s="39"/>
      <c r="AC107" s="39"/>
      <c r="AD107" s="39"/>
      <c r="AE107" s="39"/>
    </row>
    <row r="108" s="2" customFormat="1" ht="24.96" customHeight="1">
      <c r="A108" s="39"/>
      <c r="B108" s="40"/>
      <c r="C108" s="24" t="s">
        <v>396</v>
      </c>
      <c r="D108" s="41"/>
      <c r="E108" s="41"/>
      <c r="F108" s="41"/>
      <c r="G108" s="41"/>
      <c r="H108" s="41"/>
      <c r="I108" s="156"/>
      <c r="J108" s="41"/>
      <c r="K108" s="41"/>
      <c r="L108" s="64"/>
      <c r="S108" s="39"/>
      <c r="T108" s="39"/>
      <c r="U108" s="39"/>
      <c r="V108" s="39"/>
      <c r="W108" s="39"/>
      <c r="X108" s="39"/>
      <c r="Y108" s="39"/>
      <c r="Z108" s="39"/>
      <c r="AA108" s="39"/>
      <c r="AB108" s="39"/>
      <c r="AC108" s="39"/>
      <c r="AD108" s="39"/>
      <c r="AE108" s="39"/>
    </row>
    <row r="109" s="2" customFormat="1" ht="6.96" customHeight="1">
      <c r="A109" s="39"/>
      <c r="B109" s="40"/>
      <c r="C109" s="41"/>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s="2" customFormat="1" ht="12" customHeight="1">
      <c r="A110" s="39"/>
      <c r="B110" s="40"/>
      <c r="C110" s="33" t="s">
        <v>16</v>
      </c>
      <c r="D110" s="41"/>
      <c r="E110" s="41"/>
      <c r="F110" s="41"/>
      <c r="G110" s="41"/>
      <c r="H110" s="41"/>
      <c r="I110" s="156"/>
      <c r="J110" s="41"/>
      <c r="K110" s="41"/>
      <c r="L110" s="64"/>
      <c r="S110" s="39"/>
      <c r="T110" s="39"/>
      <c r="U110" s="39"/>
      <c r="V110" s="39"/>
      <c r="W110" s="39"/>
      <c r="X110" s="39"/>
      <c r="Y110" s="39"/>
      <c r="Z110" s="39"/>
      <c r="AA110" s="39"/>
      <c r="AB110" s="39"/>
      <c r="AC110" s="39"/>
      <c r="AD110" s="39"/>
      <c r="AE110" s="39"/>
    </row>
    <row r="111" s="2" customFormat="1" ht="23.25" customHeight="1">
      <c r="A111" s="39"/>
      <c r="B111" s="40"/>
      <c r="C111" s="41"/>
      <c r="D111" s="41"/>
      <c r="E111" s="198" t="str">
        <f>E7</f>
        <v>Oprava trati v úseku 1.TK a 2.TK Děčín Prostřední Žleb - Dolní Žleb_OPRAVA č. 2</v>
      </c>
      <c r="F111" s="33"/>
      <c r="G111" s="33"/>
      <c r="H111" s="33"/>
      <c r="I111" s="156"/>
      <c r="J111" s="41"/>
      <c r="K111" s="41"/>
      <c r="L111" s="64"/>
      <c r="S111" s="39"/>
      <c r="T111" s="39"/>
      <c r="U111" s="39"/>
      <c r="V111" s="39"/>
      <c r="W111" s="39"/>
      <c r="X111" s="39"/>
      <c r="Y111" s="39"/>
      <c r="Z111" s="39"/>
      <c r="AA111" s="39"/>
      <c r="AB111" s="39"/>
      <c r="AC111" s="39"/>
      <c r="AD111" s="39"/>
      <c r="AE111" s="39"/>
    </row>
    <row r="112" s="1" customFormat="1" ht="12" customHeight="1">
      <c r="B112" s="22"/>
      <c r="C112" s="33" t="s">
        <v>389</v>
      </c>
      <c r="D112" s="23"/>
      <c r="E112" s="23"/>
      <c r="F112" s="23"/>
      <c r="G112" s="23"/>
      <c r="H112" s="23"/>
      <c r="I112" s="148"/>
      <c r="J112" s="23"/>
      <c r="K112" s="23"/>
      <c r="L112" s="21"/>
    </row>
    <row r="113" s="2" customFormat="1" ht="16.5" customHeight="1">
      <c r="A113" s="39"/>
      <c r="B113" s="40"/>
      <c r="C113" s="41"/>
      <c r="D113" s="41"/>
      <c r="E113" s="198" t="s">
        <v>2057</v>
      </c>
      <c r="F113" s="41"/>
      <c r="G113" s="41"/>
      <c r="H113" s="41"/>
      <c r="I113" s="156"/>
      <c r="J113" s="41"/>
      <c r="K113" s="41"/>
      <c r="L113" s="64"/>
      <c r="S113" s="39"/>
      <c r="T113" s="39"/>
      <c r="U113" s="39"/>
      <c r="V113" s="39"/>
      <c r="W113" s="39"/>
      <c r="X113" s="39"/>
      <c r="Y113" s="39"/>
      <c r="Z113" s="39"/>
      <c r="AA113" s="39"/>
      <c r="AB113" s="39"/>
      <c r="AC113" s="39"/>
      <c r="AD113" s="39"/>
      <c r="AE113" s="39"/>
    </row>
    <row r="114" s="2" customFormat="1" ht="12" customHeight="1">
      <c r="A114" s="39"/>
      <c r="B114" s="40"/>
      <c r="C114" s="33" t="s">
        <v>715</v>
      </c>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2" customFormat="1" ht="16.5" customHeight="1">
      <c r="A115" s="39"/>
      <c r="B115" s="40"/>
      <c r="C115" s="41"/>
      <c r="D115" s="41"/>
      <c r="E115" s="77" t="str">
        <f>E11</f>
        <v>002 - VRN - most v km 6,463</v>
      </c>
      <c r="F115" s="41"/>
      <c r="G115" s="41"/>
      <c r="H115" s="41"/>
      <c r="I115" s="156"/>
      <c r="J115" s="41"/>
      <c r="K115" s="41"/>
      <c r="L115" s="64"/>
      <c r="S115" s="39"/>
      <c r="T115" s="39"/>
      <c r="U115" s="39"/>
      <c r="V115" s="39"/>
      <c r="W115" s="39"/>
      <c r="X115" s="39"/>
      <c r="Y115" s="39"/>
      <c r="Z115" s="39"/>
      <c r="AA115" s="39"/>
      <c r="AB115" s="39"/>
      <c r="AC115" s="39"/>
      <c r="AD115" s="39"/>
      <c r="AE115" s="39"/>
    </row>
    <row r="116" s="2" customFormat="1" ht="6.96" customHeight="1">
      <c r="A116" s="39"/>
      <c r="B116" s="40"/>
      <c r="C116" s="41"/>
      <c r="D116" s="41"/>
      <c r="E116" s="41"/>
      <c r="F116" s="41"/>
      <c r="G116" s="41"/>
      <c r="H116" s="41"/>
      <c r="I116" s="156"/>
      <c r="J116" s="41"/>
      <c r="K116" s="41"/>
      <c r="L116" s="64"/>
      <c r="S116" s="39"/>
      <c r="T116" s="39"/>
      <c r="U116" s="39"/>
      <c r="V116" s="39"/>
      <c r="W116" s="39"/>
      <c r="X116" s="39"/>
      <c r="Y116" s="39"/>
      <c r="Z116" s="39"/>
      <c r="AA116" s="39"/>
      <c r="AB116" s="39"/>
      <c r="AC116" s="39"/>
      <c r="AD116" s="39"/>
      <c r="AE116" s="39"/>
    </row>
    <row r="117" s="2" customFormat="1" ht="12" customHeight="1">
      <c r="A117" s="39"/>
      <c r="B117" s="40"/>
      <c r="C117" s="33" t="s">
        <v>20</v>
      </c>
      <c r="D117" s="41"/>
      <c r="E117" s="41"/>
      <c r="F117" s="28" t="str">
        <f>F14</f>
        <v xml:space="preserve"> </v>
      </c>
      <c r="G117" s="41"/>
      <c r="H117" s="41"/>
      <c r="I117" s="158" t="s">
        <v>22</v>
      </c>
      <c r="J117" s="80" t="str">
        <f>IF(J14="","",J14)</f>
        <v>21. 11. 2019</v>
      </c>
      <c r="K117" s="41"/>
      <c r="L117" s="64"/>
      <c r="S117" s="39"/>
      <c r="T117" s="39"/>
      <c r="U117" s="39"/>
      <c r="V117" s="39"/>
      <c r="W117" s="39"/>
      <c r="X117" s="39"/>
      <c r="Y117" s="39"/>
      <c r="Z117" s="39"/>
      <c r="AA117" s="39"/>
      <c r="AB117" s="39"/>
      <c r="AC117" s="39"/>
      <c r="AD117" s="39"/>
      <c r="AE117" s="39"/>
    </row>
    <row r="118" s="2" customFormat="1" ht="6.96" customHeight="1">
      <c r="A118" s="39"/>
      <c r="B118" s="40"/>
      <c r="C118" s="41"/>
      <c r="D118" s="41"/>
      <c r="E118" s="41"/>
      <c r="F118" s="41"/>
      <c r="G118" s="41"/>
      <c r="H118" s="41"/>
      <c r="I118" s="156"/>
      <c r="J118" s="41"/>
      <c r="K118" s="41"/>
      <c r="L118" s="64"/>
      <c r="S118" s="39"/>
      <c r="T118" s="39"/>
      <c r="U118" s="39"/>
      <c r="V118" s="39"/>
      <c r="W118" s="39"/>
      <c r="X118" s="39"/>
      <c r="Y118" s="39"/>
      <c r="Z118" s="39"/>
      <c r="AA118" s="39"/>
      <c r="AB118" s="39"/>
      <c r="AC118" s="39"/>
      <c r="AD118" s="39"/>
      <c r="AE118" s="39"/>
    </row>
    <row r="119" s="2" customFormat="1" ht="15.15" customHeight="1">
      <c r="A119" s="39"/>
      <c r="B119" s="40"/>
      <c r="C119" s="33" t="s">
        <v>24</v>
      </c>
      <c r="D119" s="41"/>
      <c r="E119" s="41"/>
      <c r="F119" s="28" t="str">
        <f>E17</f>
        <v/>
      </c>
      <c r="G119" s="41"/>
      <c r="H119" s="41"/>
      <c r="I119" s="158" t="s">
        <v>32</v>
      </c>
      <c r="J119" s="37" t="str">
        <f>E23</f>
        <v xml:space="preserve"> </v>
      </c>
      <c r="K119" s="41"/>
      <c r="L119" s="64"/>
      <c r="S119" s="39"/>
      <c r="T119" s="39"/>
      <c r="U119" s="39"/>
      <c r="V119" s="39"/>
      <c r="W119" s="39"/>
      <c r="X119" s="39"/>
      <c r="Y119" s="39"/>
      <c r="Z119" s="39"/>
      <c r="AA119" s="39"/>
      <c r="AB119" s="39"/>
      <c r="AC119" s="39"/>
      <c r="AD119" s="39"/>
      <c r="AE119" s="39"/>
    </row>
    <row r="120" s="2" customFormat="1" ht="15.15" customHeight="1">
      <c r="A120" s="39"/>
      <c r="B120" s="40"/>
      <c r="C120" s="33" t="s">
        <v>30</v>
      </c>
      <c r="D120" s="41"/>
      <c r="E120" s="41"/>
      <c r="F120" s="28" t="str">
        <f>IF(E20="","",E20)</f>
        <v>Vyplň údaj</v>
      </c>
      <c r="G120" s="41"/>
      <c r="H120" s="41"/>
      <c r="I120" s="158" t="s">
        <v>34</v>
      </c>
      <c r="J120" s="37" t="str">
        <f>E26</f>
        <v xml:space="preserve"> </v>
      </c>
      <c r="K120" s="41"/>
      <c r="L120" s="64"/>
      <c r="S120" s="39"/>
      <c r="T120" s="39"/>
      <c r="U120" s="39"/>
      <c r="V120" s="39"/>
      <c r="W120" s="39"/>
      <c r="X120" s="39"/>
      <c r="Y120" s="39"/>
      <c r="Z120" s="39"/>
      <c r="AA120" s="39"/>
      <c r="AB120" s="39"/>
      <c r="AC120" s="39"/>
      <c r="AD120" s="39"/>
      <c r="AE120" s="39"/>
    </row>
    <row r="121" s="2" customFormat="1" ht="10.32" customHeight="1">
      <c r="A121" s="39"/>
      <c r="B121" s="40"/>
      <c r="C121" s="41"/>
      <c r="D121" s="41"/>
      <c r="E121" s="41"/>
      <c r="F121" s="41"/>
      <c r="G121" s="41"/>
      <c r="H121" s="41"/>
      <c r="I121" s="156"/>
      <c r="J121" s="41"/>
      <c r="K121" s="41"/>
      <c r="L121" s="64"/>
      <c r="S121" s="39"/>
      <c r="T121" s="39"/>
      <c r="U121" s="39"/>
      <c r="V121" s="39"/>
      <c r="W121" s="39"/>
      <c r="X121" s="39"/>
      <c r="Y121" s="39"/>
      <c r="Z121" s="39"/>
      <c r="AA121" s="39"/>
      <c r="AB121" s="39"/>
      <c r="AC121" s="39"/>
      <c r="AD121" s="39"/>
      <c r="AE121" s="39"/>
    </row>
    <row r="122" s="9" customFormat="1" ht="29.28" customHeight="1">
      <c r="A122" s="204"/>
      <c r="B122" s="205"/>
      <c r="C122" s="206" t="s">
        <v>397</v>
      </c>
      <c r="D122" s="207" t="s">
        <v>61</v>
      </c>
      <c r="E122" s="207" t="s">
        <v>57</v>
      </c>
      <c r="F122" s="207" t="s">
        <v>58</v>
      </c>
      <c r="G122" s="207" t="s">
        <v>398</v>
      </c>
      <c r="H122" s="207" t="s">
        <v>399</v>
      </c>
      <c r="I122" s="208" t="s">
        <v>400</v>
      </c>
      <c r="J122" s="207" t="s">
        <v>393</v>
      </c>
      <c r="K122" s="209" t="s">
        <v>401</v>
      </c>
      <c r="L122" s="210"/>
      <c r="M122" s="101" t="s">
        <v>1</v>
      </c>
      <c r="N122" s="102" t="s">
        <v>40</v>
      </c>
      <c r="O122" s="102" t="s">
        <v>402</v>
      </c>
      <c r="P122" s="102" t="s">
        <v>403</v>
      </c>
      <c r="Q122" s="102" t="s">
        <v>404</v>
      </c>
      <c r="R122" s="102" t="s">
        <v>405</v>
      </c>
      <c r="S122" s="102" t="s">
        <v>406</v>
      </c>
      <c r="T122" s="103" t="s">
        <v>407</v>
      </c>
      <c r="U122" s="204"/>
      <c r="V122" s="204"/>
      <c r="W122" s="204"/>
      <c r="X122" s="204"/>
      <c r="Y122" s="204"/>
      <c r="Z122" s="204"/>
      <c r="AA122" s="204"/>
      <c r="AB122" s="204"/>
      <c r="AC122" s="204"/>
      <c r="AD122" s="204"/>
      <c r="AE122" s="204"/>
    </row>
    <row r="123" s="2" customFormat="1" ht="22.8" customHeight="1">
      <c r="A123" s="39"/>
      <c r="B123" s="40"/>
      <c r="C123" s="108" t="s">
        <v>408</v>
      </c>
      <c r="D123" s="41"/>
      <c r="E123" s="41"/>
      <c r="F123" s="41"/>
      <c r="G123" s="41"/>
      <c r="H123" s="41"/>
      <c r="I123" s="156"/>
      <c r="J123" s="211">
        <f>BK123</f>
        <v>0</v>
      </c>
      <c r="K123" s="41"/>
      <c r="L123" s="45"/>
      <c r="M123" s="104"/>
      <c r="N123" s="212"/>
      <c r="O123" s="105"/>
      <c r="P123" s="213">
        <f>P124</f>
        <v>0</v>
      </c>
      <c r="Q123" s="105"/>
      <c r="R123" s="213">
        <f>R124</f>
        <v>0</v>
      </c>
      <c r="S123" s="105"/>
      <c r="T123" s="214">
        <f>T124</f>
        <v>0</v>
      </c>
      <c r="U123" s="39"/>
      <c r="V123" s="39"/>
      <c r="W123" s="39"/>
      <c r="X123" s="39"/>
      <c r="Y123" s="39"/>
      <c r="Z123" s="39"/>
      <c r="AA123" s="39"/>
      <c r="AB123" s="39"/>
      <c r="AC123" s="39"/>
      <c r="AD123" s="39"/>
      <c r="AE123" s="39"/>
      <c r="AT123" s="18" t="s">
        <v>75</v>
      </c>
      <c r="AU123" s="18" t="s">
        <v>395</v>
      </c>
      <c r="BK123" s="215">
        <f>BK124</f>
        <v>0</v>
      </c>
    </row>
    <row r="124" s="11" customFormat="1" ht="25.92" customHeight="1">
      <c r="A124" s="11"/>
      <c r="B124" s="254"/>
      <c r="C124" s="255"/>
      <c r="D124" s="256" t="s">
        <v>75</v>
      </c>
      <c r="E124" s="257" t="s">
        <v>128</v>
      </c>
      <c r="F124" s="257" t="s">
        <v>1096</v>
      </c>
      <c r="G124" s="255"/>
      <c r="H124" s="255"/>
      <c r="I124" s="258"/>
      <c r="J124" s="259">
        <f>BK124</f>
        <v>0</v>
      </c>
      <c r="K124" s="255"/>
      <c r="L124" s="260"/>
      <c r="M124" s="261"/>
      <c r="N124" s="262"/>
      <c r="O124" s="262"/>
      <c r="P124" s="263">
        <f>P125+P129</f>
        <v>0</v>
      </c>
      <c r="Q124" s="262"/>
      <c r="R124" s="263">
        <f>R125+R129</f>
        <v>0</v>
      </c>
      <c r="S124" s="262"/>
      <c r="T124" s="264">
        <f>T125+T129</f>
        <v>0</v>
      </c>
      <c r="U124" s="11"/>
      <c r="V124" s="11"/>
      <c r="W124" s="11"/>
      <c r="X124" s="11"/>
      <c r="Y124" s="11"/>
      <c r="Z124" s="11"/>
      <c r="AA124" s="11"/>
      <c r="AB124" s="11"/>
      <c r="AC124" s="11"/>
      <c r="AD124" s="11"/>
      <c r="AE124" s="11"/>
      <c r="AR124" s="265" t="s">
        <v>427</v>
      </c>
      <c r="AT124" s="266" t="s">
        <v>75</v>
      </c>
      <c r="AU124" s="266" t="s">
        <v>76</v>
      </c>
      <c r="AY124" s="265" t="s">
        <v>414</v>
      </c>
      <c r="BK124" s="267">
        <f>BK125+BK129</f>
        <v>0</v>
      </c>
    </row>
    <row r="125" s="11" customFormat="1" ht="22.8" customHeight="1">
      <c r="A125" s="11"/>
      <c r="B125" s="254"/>
      <c r="C125" s="255"/>
      <c r="D125" s="256" t="s">
        <v>75</v>
      </c>
      <c r="E125" s="275" t="s">
        <v>1097</v>
      </c>
      <c r="F125" s="275" t="s">
        <v>1098</v>
      </c>
      <c r="G125" s="255"/>
      <c r="H125" s="255"/>
      <c r="I125" s="258"/>
      <c r="J125" s="276">
        <f>BK125</f>
        <v>0</v>
      </c>
      <c r="K125" s="255"/>
      <c r="L125" s="260"/>
      <c r="M125" s="261"/>
      <c r="N125" s="262"/>
      <c r="O125" s="262"/>
      <c r="P125" s="263">
        <f>SUM(P126:P128)</f>
        <v>0</v>
      </c>
      <c r="Q125" s="262"/>
      <c r="R125" s="263">
        <f>SUM(R126:R128)</f>
        <v>0</v>
      </c>
      <c r="S125" s="262"/>
      <c r="T125" s="264">
        <f>SUM(T126:T128)</f>
        <v>0</v>
      </c>
      <c r="U125" s="11"/>
      <c r="V125" s="11"/>
      <c r="W125" s="11"/>
      <c r="X125" s="11"/>
      <c r="Y125" s="11"/>
      <c r="Z125" s="11"/>
      <c r="AA125" s="11"/>
      <c r="AB125" s="11"/>
      <c r="AC125" s="11"/>
      <c r="AD125" s="11"/>
      <c r="AE125" s="11"/>
      <c r="AR125" s="265" t="s">
        <v>427</v>
      </c>
      <c r="AT125" s="266" t="s">
        <v>75</v>
      </c>
      <c r="AU125" s="266" t="s">
        <v>84</v>
      </c>
      <c r="AY125" s="265" t="s">
        <v>414</v>
      </c>
      <c r="BK125" s="267">
        <f>SUM(BK126:BK128)</f>
        <v>0</v>
      </c>
    </row>
    <row r="126" s="2" customFormat="1" ht="16.5" customHeight="1">
      <c r="A126" s="39"/>
      <c r="B126" s="40"/>
      <c r="C126" s="234" t="s">
        <v>84</v>
      </c>
      <c r="D126" s="234" t="s">
        <v>443</v>
      </c>
      <c r="E126" s="235" t="s">
        <v>1100</v>
      </c>
      <c r="F126" s="236" t="s">
        <v>1098</v>
      </c>
      <c r="G126" s="237" t="s">
        <v>1686</v>
      </c>
      <c r="H126" s="238">
        <v>3101.4200000000001</v>
      </c>
      <c r="I126" s="239"/>
      <c r="J126" s="240">
        <f>ROUND(I126*H126,2)</f>
        <v>0</v>
      </c>
      <c r="K126" s="236" t="s">
        <v>720</v>
      </c>
      <c r="L126" s="45"/>
      <c r="M126" s="241" t="s">
        <v>1</v>
      </c>
      <c r="N126" s="242" t="s">
        <v>41</v>
      </c>
      <c r="O126" s="92"/>
      <c r="P126" s="226">
        <f>O126*H126</f>
        <v>0</v>
      </c>
      <c r="Q126" s="226">
        <v>0</v>
      </c>
      <c r="R126" s="226">
        <f>Q126*H126</f>
        <v>0</v>
      </c>
      <c r="S126" s="226">
        <v>0</v>
      </c>
      <c r="T126" s="227">
        <f>S126*H126</f>
        <v>0</v>
      </c>
      <c r="U126" s="39"/>
      <c r="V126" s="39"/>
      <c r="W126" s="39"/>
      <c r="X126" s="39"/>
      <c r="Y126" s="39"/>
      <c r="Z126" s="39"/>
      <c r="AA126" s="39"/>
      <c r="AB126" s="39"/>
      <c r="AC126" s="39"/>
      <c r="AD126" s="39"/>
      <c r="AE126" s="39"/>
      <c r="AR126" s="228" t="s">
        <v>1102</v>
      </c>
      <c r="AT126" s="228" t="s">
        <v>443</v>
      </c>
      <c r="AU126" s="228" t="s">
        <v>86</v>
      </c>
      <c r="AY126" s="18" t="s">
        <v>414</v>
      </c>
      <c r="BE126" s="229">
        <f>IF(N126="základní",J126,0)</f>
        <v>0</v>
      </c>
      <c r="BF126" s="229">
        <f>IF(N126="snížená",J126,0)</f>
        <v>0</v>
      </c>
      <c r="BG126" s="229">
        <f>IF(N126="zákl. přenesená",J126,0)</f>
        <v>0</v>
      </c>
      <c r="BH126" s="229">
        <f>IF(N126="sníž. přenesená",J126,0)</f>
        <v>0</v>
      </c>
      <c r="BI126" s="229">
        <f>IF(N126="nulová",J126,0)</f>
        <v>0</v>
      </c>
      <c r="BJ126" s="18" t="s">
        <v>84</v>
      </c>
      <c r="BK126" s="229">
        <f>ROUND(I126*H126,2)</f>
        <v>0</v>
      </c>
      <c r="BL126" s="18" t="s">
        <v>1102</v>
      </c>
      <c r="BM126" s="228" t="s">
        <v>2139</v>
      </c>
    </row>
    <row r="127" s="2" customFormat="1">
      <c r="A127" s="39"/>
      <c r="B127" s="40"/>
      <c r="C127" s="41"/>
      <c r="D127" s="230" t="s">
        <v>417</v>
      </c>
      <c r="E127" s="41"/>
      <c r="F127" s="231" t="s">
        <v>1098</v>
      </c>
      <c r="G127" s="41"/>
      <c r="H127" s="41"/>
      <c r="I127" s="156"/>
      <c r="J127" s="41"/>
      <c r="K127" s="41"/>
      <c r="L127" s="45"/>
      <c r="M127" s="232"/>
      <c r="N127" s="233"/>
      <c r="O127" s="92"/>
      <c r="P127" s="92"/>
      <c r="Q127" s="92"/>
      <c r="R127" s="92"/>
      <c r="S127" s="92"/>
      <c r="T127" s="93"/>
      <c r="U127" s="39"/>
      <c r="V127" s="39"/>
      <c r="W127" s="39"/>
      <c r="X127" s="39"/>
      <c r="Y127" s="39"/>
      <c r="Z127" s="39"/>
      <c r="AA127" s="39"/>
      <c r="AB127" s="39"/>
      <c r="AC127" s="39"/>
      <c r="AD127" s="39"/>
      <c r="AE127" s="39"/>
      <c r="AT127" s="18" t="s">
        <v>417</v>
      </c>
      <c r="AU127" s="18" t="s">
        <v>86</v>
      </c>
    </row>
    <row r="128" s="2" customFormat="1">
      <c r="A128" s="39"/>
      <c r="B128" s="40"/>
      <c r="C128" s="41"/>
      <c r="D128" s="230" t="s">
        <v>722</v>
      </c>
      <c r="E128" s="41"/>
      <c r="F128" s="268" t="s">
        <v>1897</v>
      </c>
      <c r="G128" s="41"/>
      <c r="H128" s="41"/>
      <c r="I128" s="156"/>
      <c r="J128" s="41"/>
      <c r="K128" s="41"/>
      <c r="L128" s="45"/>
      <c r="M128" s="232"/>
      <c r="N128" s="233"/>
      <c r="O128" s="92"/>
      <c r="P128" s="92"/>
      <c r="Q128" s="92"/>
      <c r="R128" s="92"/>
      <c r="S128" s="92"/>
      <c r="T128" s="93"/>
      <c r="U128" s="39"/>
      <c r="V128" s="39"/>
      <c r="W128" s="39"/>
      <c r="X128" s="39"/>
      <c r="Y128" s="39"/>
      <c r="Z128" s="39"/>
      <c r="AA128" s="39"/>
      <c r="AB128" s="39"/>
      <c r="AC128" s="39"/>
      <c r="AD128" s="39"/>
      <c r="AE128" s="39"/>
      <c r="AT128" s="18" t="s">
        <v>722</v>
      </c>
      <c r="AU128" s="18" t="s">
        <v>86</v>
      </c>
    </row>
    <row r="129" s="11" customFormat="1" ht="22.8" customHeight="1">
      <c r="A129" s="11"/>
      <c r="B129" s="254"/>
      <c r="C129" s="255"/>
      <c r="D129" s="256" t="s">
        <v>75</v>
      </c>
      <c r="E129" s="275" t="s">
        <v>1108</v>
      </c>
      <c r="F129" s="275" t="s">
        <v>1109</v>
      </c>
      <c r="G129" s="255"/>
      <c r="H129" s="255"/>
      <c r="I129" s="258"/>
      <c r="J129" s="276">
        <f>BK129</f>
        <v>0</v>
      </c>
      <c r="K129" s="255"/>
      <c r="L129" s="260"/>
      <c r="M129" s="261"/>
      <c r="N129" s="262"/>
      <c r="O129" s="262"/>
      <c r="P129" s="263">
        <f>SUM(P130:P132)</f>
        <v>0</v>
      </c>
      <c r="Q129" s="262"/>
      <c r="R129" s="263">
        <f>SUM(R130:R132)</f>
        <v>0</v>
      </c>
      <c r="S129" s="262"/>
      <c r="T129" s="264">
        <f>SUM(T130:T132)</f>
        <v>0</v>
      </c>
      <c r="U129" s="11"/>
      <c r="V129" s="11"/>
      <c r="W129" s="11"/>
      <c r="X129" s="11"/>
      <c r="Y129" s="11"/>
      <c r="Z129" s="11"/>
      <c r="AA129" s="11"/>
      <c r="AB129" s="11"/>
      <c r="AC129" s="11"/>
      <c r="AD129" s="11"/>
      <c r="AE129" s="11"/>
      <c r="AR129" s="265" t="s">
        <v>427</v>
      </c>
      <c r="AT129" s="266" t="s">
        <v>75</v>
      </c>
      <c r="AU129" s="266" t="s">
        <v>84</v>
      </c>
      <c r="AY129" s="265" t="s">
        <v>414</v>
      </c>
      <c r="BK129" s="267">
        <f>SUM(BK130:BK132)</f>
        <v>0</v>
      </c>
    </row>
    <row r="130" s="2" customFormat="1" ht="16.5" customHeight="1">
      <c r="A130" s="39"/>
      <c r="B130" s="40"/>
      <c r="C130" s="234" t="s">
        <v>86</v>
      </c>
      <c r="D130" s="234" t="s">
        <v>443</v>
      </c>
      <c r="E130" s="235" t="s">
        <v>1898</v>
      </c>
      <c r="F130" s="236" t="s">
        <v>1109</v>
      </c>
      <c r="G130" s="237" t="s">
        <v>1686</v>
      </c>
      <c r="H130" s="238">
        <v>3101.4200000000001</v>
      </c>
      <c r="I130" s="239"/>
      <c r="J130" s="240">
        <f>ROUND(I130*H130,2)</f>
        <v>0</v>
      </c>
      <c r="K130" s="236" t="s">
        <v>720</v>
      </c>
      <c r="L130" s="45"/>
      <c r="M130" s="241" t="s">
        <v>1</v>
      </c>
      <c r="N130" s="242" t="s">
        <v>41</v>
      </c>
      <c r="O130" s="92"/>
      <c r="P130" s="226">
        <f>O130*H130</f>
        <v>0</v>
      </c>
      <c r="Q130" s="226">
        <v>0</v>
      </c>
      <c r="R130" s="226">
        <f>Q130*H130</f>
        <v>0</v>
      </c>
      <c r="S130" s="226">
        <v>0</v>
      </c>
      <c r="T130" s="227">
        <f>S130*H130</f>
        <v>0</v>
      </c>
      <c r="U130" s="39"/>
      <c r="V130" s="39"/>
      <c r="W130" s="39"/>
      <c r="X130" s="39"/>
      <c r="Y130" s="39"/>
      <c r="Z130" s="39"/>
      <c r="AA130" s="39"/>
      <c r="AB130" s="39"/>
      <c r="AC130" s="39"/>
      <c r="AD130" s="39"/>
      <c r="AE130" s="39"/>
      <c r="AR130" s="228" t="s">
        <v>1102</v>
      </c>
      <c r="AT130" s="228" t="s">
        <v>443</v>
      </c>
      <c r="AU130" s="228" t="s">
        <v>86</v>
      </c>
      <c r="AY130" s="18" t="s">
        <v>414</v>
      </c>
      <c r="BE130" s="229">
        <f>IF(N130="základní",J130,0)</f>
        <v>0</v>
      </c>
      <c r="BF130" s="229">
        <f>IF(N130="snížená",J130,0)</f>
        <v>0</v>
      </c>
      <c r="BG130" s="229">
        <f>IF(N130="zákl. přenesená",J130,0)</f>
        <v>0</v>
      </c>
      <c r="BH130" s="229">
        <f>IF(N130="sníž. přenesená",J130,0)</f>
        <v>0</v>
      </c>
      <c r="BI130" s="229">
        <f>IF(N130="nulová",J130,0)</f>
        <v>0</v>
      </c>
      <c r="BJ130" s="18" t="s">
        <v>84</v>
      </c>
      <c r="BK130" s="229">
        <f>ROUND(I130*H130,2)</f>
        <v>0</v>
      </c>
      <c r="BL130" s="18" t="s">
        <v>1102</v>
      </c>
      <c r="BM130" s="228" t="s">
        <v>2140</v>
      </c>
    </row>
    <row r="131" s="2" customFormat="1">
      <c r="A131" s="39"/>
      <c r="B131" s="40"/>
      <c r="C131" s="41"/>
      <c r="D131" s="230" t="s">
        <v>417</v>
      </c>
      <c r="E131" s="41"/>
      <c r="F131" s="231" t="s">
        <v>1109</v>
      </c>
      <c r="G131" s="41"/>
      <c r="H131" s="41"/>
      <c r="I131" s="156"/>
      <c r="J131" s="41"/>
      <c r="K131" s="41"/>
      <c r="L131" s="45"/>
      <c r="M131" s="232"/>
      <c r="N131" s="233"/>
      <c r="O131" s="92"/>
      <c r="P131" s="92"/>
      <c r="Q131" s="92"/>
      <c r="R131" s="92"/>
      <c r="S131" s="92"/>
      <c r="T131" s="93"/>
      <c r="U131" s="39"/>
      <c r="V131" s="39"/>
      <c r="W131" s="39"/>
      <c r="X131" s="39"/>
      <c r="Y131" s="39"/>
      <c r="Z131" s="39"/>
      <c r="AA131" s="39"/>
      <c r="AB131" s="39"/>
      <c r="AC131" s="39"/>
      <c r="AD131" s="39"/>
      <c r="AE131" s="39"/>
      <c r="AT131" s="18" t="s">
        <v>417</v>
      </c>
      <c r="AU131" s="18" t="s">
        <v>86</v>
      </c>
    </row>
    <row r="132" s="2" customFormat="1">
      <c r="A132" s="39"/>
      <c r="B132" s="40"/>
      <c r="C132" s="41"/>
      <c r="D132" s="230" t="s">
        <v>722</v>
      </c>
      <c r="E132" s="41"/>
      <c r="F132" s="268" t="s">
        <v>2141</v>
      </c>
      <c r="G132" s="41"/>
      <c r="H132" s="41"/>
      <c r="I132" s="156"/>
      <c r="J132" s="41"/>
      <c r="K132" s="41"/>
      <c r="L132" s="45"/>
      <c r="M132" s="243"/>
      <c r="N132" s="244"/>
      <c r="O132" s="245"/>
      <c r="P132" s="245"/>
      <c r="Q132" s="245"/>
      <c r="R132" s="245"/>
      <c r="S132" s="245"/>
      <c r="T132" s="246"/>
      <c r="U132" s="39"/>
      <c r="V132" s="39"/>
      <c r="W132" s="39"/>
      <c r="X132" s="39"/>
      <c r="Y132" s="39"/>
      <c r="Z132" s="39"/>
      <c r="AA132" s="39"/>
      <c r="AB132" s="39"/>
      <c r="AC132" s="39"/>
      <c r="AD132" s="39"/>
      <c r="AE132" s="39"/>
      <c r="AT132" s="18" t="s">
        <v>722</v>
      </c>
      <c r="AU132" s="18" t="s">
        <v>86</v>
      </c>
    </row>
    <row r="133" s="2" customFormat="1" ht="6.96" customHeight="1">
      <c r="A133" s="39"/>
      <c r="B133" s="67"/>
      <c r="C133" s="68"/>
      <c r="D133" s="68"/>
      <c r="E133" s="68"/>
      <c r="F133" s="68"/>
      <c r="G133" s="68"/>
      <c r="H133" s="68"/>
      <c r="I133" s="194"/>
      <c r="J133" s="68"/>
      <c r="K133" s="68"/>
      <c r="L133" s="45"/>
      <c r="M133" s="39"/>
      <c r="O133" s="39"/>
      <c r="P133" s="39"/>
      <c r="Q133" s="39"/>
      <c r="R133" s="39"/>
      <c r="S133" s="39"/>
      <c r="T133" s="39"/>
      <c r="U133" s="39"/>
      <c r="V133" s="39"/>
      <c r="W133" s="39"/>
      <c r="X133" s="39"/>
      <c r="Y133" s="39"/>
      <c r="Z133" s="39"/>
      <c r="AA133" s="39"/>
      <c r="AB133" s="39"/>
      <c r="AC133" s="39"/>
      <c r="AD133" s="39"/>
      <c r="AE133" s="39"/>
    </row>
  </sheetData>
  <sheetProtection sheet="1" autoFilter="0" formatColumns="0" formatRows="0" objects="1" scenarios="1" spinCount="100000" saltValue="amD7QJM+Xoc+jpefVlA2Bv98Bk9/7OuGaqgKazedvZnfOOZQAj8ww1vPb+l97Lgl+BS6WcoqOIV8vX0ouzgl4Q==" hashValue="d7MQR7g0dpUtlfvvVt4FIH/IWlRjvSwo8yuVNKKTYiKyfOLG9MBuK0GOcaE8cJJgfY7j/mTC+kGNNoQNrpu8Qw==" algorithmName="SHA-512" password="CC35"/>
  <autoFilter ref="C122:K132"/>
  <mergeCells count="12">
    <mergeCell ref="E7:H7"/>
    <mergeCell ref="E9:H9"/>
    <mergeCell ref="E11:H11"/>
    <mergeCell ref="E20:H20"/>
    <mergeCell ref="E29:H29"/>
    <mergeCell ref="E85:H85"/>
    <mergeCell ref="E87:H87"/>
    <mergeCell ref="E89:H89"/>
    <mergeCell ref="E111:H111"/>
    <mergeCell ref="E113:H113"/>
    <mergeCell ref="E115:H115"/>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2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163</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2142</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2143</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ROUND(J131,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ROUND((SUM(BE131:BE335)),  2)</f>
        <v>0</v>
      </c>
      <c r="G35" s="39"/>
      <c r="H35" s="39"/>
      <c r="I35" s="173">
        <v>0.20999999999999999</v>
      </c>
      <c r="J35" s="172">
        <f>ROUND(((SUM(BE131:BE335))*I35),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ROUND((SUM(BF131:BF335)),  2)</f>
        <v>0</v>
      </c>
      <c r="G36" s="39"/>
      <c r="H36" s="39"/>
      <c r="I36" s="173">
        <v>0.14999999999999999</v>
      </c>
      <c r="J36" s="172">
        <f>ROUND(((SUM(BF131:BF335))*I36),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ROUND((SUM(BG131:BG335)),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ROUND((SUM(BH131:BH335)),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ROUND((SUM(BI131:BI335)),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2142</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001 - ZRN - most v km 6,706</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J131</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732</v>
      </c>
      <c r="E99" s="250"/>
      <c r="F99" s="250"/>
      <c r="G99" s="250"/>
      <c r="H99" s="250"/>
      <c r="I99" s="251"/>
      <c r="J99" s="252">
        <f>J132</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1712</v>
      </c>
      <c r="E100" s="271"/>
      <c r="F100" s="271"/>
      <c r="G100" s="271"/>
      <c r="H100" s="271"/>
      <c r="I100" s="272"/>
      <c r="J100" s="273">
        <f>J133</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2144</v>
      </c>
      <c r="E101" s="271"/>
      <c r="F101" s="271"/>
      <c r="G101" s="271"/>
      <c r="H101" s="271"/>
      <c r="I101" s="272"/>
      <c r="J101" s="273">
        <f>J166</f>
        <v>0</v>
      </c>
      <c r="K101" s="134"/>
      <c r="L101" s="274"/>
      <c r="S101" s="12"/>
      <c r="T101" s="12"/>
      <c r="U101" s="12"/>
      <c r="V101" s="12"/>
      <c r="W101" s="12"/>
      <c r="X101" s="12"/>
      <c r="Y101" s="12"/>
      <c r="Z101" s="12"/>
      <c r="AA101" s="12"/>
      <c r="AB101" s="12"/>
      <c r="AC101" s="12"/>
      <c r="AD101" s="12"/>
      <c r="AE101" s="12"/>
    </row>
    <row r="102" hidden="1" s="12" customFormat="1" ht="19.92" customHeight="1">
      <c r="A102" s="12"/>
      <c r="B102" s="269"/>
      <c r="C102" s="134"/>
      <c r="D102" s="270" t="s">
        <v>734</v>
      </c>
      <c r="E102" s="271"/>
      <c r="F102" s="271"/>
      <c r="G102" s="271"/>
      <c r="H102" s="271"/>
      <c r="I102" s="272"/>
      <c r="J102" s="273">
        <f>J171</f>
        <v>0</v>
      </c>
      <c r="K102" s="134"/>
      <c r="L102" s="274"/>
      <c r="S102" s="12"/>
      <c r="T102" s="12"/>
      <c r="U102" s="12"/>
      <c r="V102" s="12"/>
      <c r="W102" s="12"/>
      <c r="X102" s="12"/>
      <c r="Y102" s="12"/>
      <c r="Z102" s="12"/>
      <c r="AA102" s="12"/>
      <c r="AB102" s="12"/>
      <c r="AC102" s="12"/>
      <c r="AD102" s="12"/>
      <c r="AE102" s="12"/>
    </row>
    <row r="103" hidden="1" s="12" customFormat="1" ht="19.92" customHeight="1">
      <c r="A103" s="12"/>
      <c r="B103" s="269"/>
      <c r="C103" s="134"/>
      <c r="D103" s="270" t="s">
        <v>736</v>
      </c>
      <c r="E103" s="271"/>
      <c r="F103" s="271"/>
      <c r="G103" s="271"/>
      <c r="H103" s="271"/>
      <c r="I103" s="272"/>
      <c r="J103" s="273">
        <f>J202</f>
        <v>0</v>
      </c>
      <c r="K103" s="134"/>
      <c r="L103" s="274"/>
      <c r="S103" s="12"/>
      <c r="T103" s="12"/>
      <c r="U103" s="12"/>
      <c r="V103" s="12"/>
      <c r="W103" s="12"/>
      <c r="X103" s="12"/>
      <c r="Y103" s="12"/>
      <c r="Z103" s="12"/>
      <c r="AA103" s="12"/>
      <c r="AB103" s="12"/>
      <c r="AC103" s="12"/>
      <c r="AD103" s="12"/>
      <c r="AE103" s="12"/>
    </row>
    <row r="104" hidden="1" s="12" customFormat="1" ht="19.92" customHeight="1">
      <c r="A104" s="12"/>
      <c r="B104" s="269"/>
      <c r="C104" s="134"/>
      <c r="D104" s="270" t="s">
        <v>737</v>
      </c>
      <c r="E104" s="271"/>
      <c r="F104" s="271"/>
      <c r="G104" s="271"/>
      <c r="H104" s="271"/>
      <c r="I104" s="272"/>
      <c r="J104" s="273">
        <f>J222</f>
        <v>0</v>
      </c>
      <c r="K104" s="134"/>
      <c r="L104" s="274"/>
      <c r="S104" s="12"/>
      <c r="T104" s="12"/>
      <c r="U104" s="12"/>
      <c r="V104" s="12"/>
      <c r="W104" s="12"/>
      <c r="X104" s="12"/>
      <c r="Y104" s="12"/>
      <c r="Z104" s="12"/>
      <c r="AA104" s="12"/>
      <c r="AB104" s="12"/>
      <c r="AC104" s="12"/>
      <c r="AD104" s="12"/>
      <c r="AE104" s="12"/>
    </row>
    <row r="105" hidden="1" s="12" customFormat="1" ht="19.92" customHeight="1">
      <c r="A105" s="12"/>
      <c r="B105" s="269"/>
      <c r="C105" s="134"/>
      <c r="D105" s="270" t="s">
        <v>738</v>
      </c>
      <c r="E105" s="271"/>
      <c r="F105" s="271"/>
      <c r="G105" s="271"/>
      <c r="H105" s="271"/>
      <c r="I105" s="272"/>
      <c r="J105" s="273">
        <f>J287</f>
        <v>0</v>
      </c>
      <c r="K105" s="134"/>
      <c r="L105" s="274"/>
      <c r="S105" s="12"/>
      <c r="T105" s="12"/>
      <c r="U105" s="12"/>
      <c r="V105" s="12"/>
      <c r="W105" s="12"/>
      <c r="X105" s="12"/>
      <c r="Y105" s="12"/>
      <c r="Z105" s="12"/>
      <c r="AA105" s="12"/>
      <c r="AB105" s="12"/>
      <c r="AC105" s="12"/>
      <c r="AD105" s="12"/>
      <c r="AE105" s="12"/>
    </row>
    <row r="106" hidden="1" s="12" customFormat="1" ht="19.92" customHeight="1">
      <c r="A106" s="12"/>
      <c r="B106" s="269"/>
      <c r="C106" s="134"/>
      <c r="D106" s="270" t="s">
        <v>739</v>
      </c>
      <c r="E106" s="271"/>
      <c r="F106" s="271"/>
      <c r="G106" s="271"/>
      <c r="H106" s="271"/>
      <c r="I106" s="272"/>
      <c r="J106" s="273">
        <f>J302</f>
        <v>0</v>
      </c>
      <c r="K106" s="134"/>
      <c r="L106" s="274"/>
      <c r="S106" s="12"/>
      <c r="T106" s="12"/>
      <c r="U106" s="12"/>
      <c r="V106" s="12"/>
      <c r="W106" s="12"/>
      <c r="X106" s="12"/>
      <c r="Y106" s="12"/>
      <c r="Z106" s="12"/>
      <c r="AA106" s="12"/>
      <c r="AB106" s="12"/>
      <c r="AC106" s="12"/>
      <c r="AD106" s="12"/>
      <c r="AE106" s="12"/>
    </row>
    <row r="107" hidden="1" s="10" customFormat="1" ht="24.96" customHeight="1">
      <c r="A107" s="10"/>
      <c r="B107" s="247"/>
      <c r="C107" s="248"/>
      <c r="D107" s="249" t="s">
        <v>740</v>
      </c>
      <c r="E107" s="250"/>
      <c r="F107" s="250"/>
      <c r="G107" s="250"/>
      <c r="H107" s="250"/>
      <c r="I107" s="251"/>
      <c r="J107" s="252">
        <f>J306</f>
        <v>0</v>
      </c>
      <c r="K107" s="248"/>
      <c r="L107" s="253"/>
      <c r="S107" s="10"/>
      <c r="T107" s="10"/>
      <c r="U107" s="10"/>
      <c r="V107" s="10"/>
      <c r="W107" s="10"/>
      <c r="X107" s="10"/>
      <c r="Y107" s="10"/>
      <c r="Z107" s="10"/>
      <c r="AA107" s="10"/>
      <c r="AB107" s="10"/>
      <c r="AC107" s="10"/>
      <c r="AD107" s="10"/>
      <c r="AE107" s="10"/>
    </row>
    <row r="108" hidden="1" s="12" customFormat="1" ht="19.92" customHeight="1">
      <c r="A108" s="12"/>
      <c r="B108" s="269"/>
      <c r="C108" s="134"/>
      <c r="D108" s="270" t="s">
        <v>2145</v>
      </c>
      <c r="E108" s="271"/>
      <c r="F108" s="271"/>
      <c r="G108" s="271"/>
      <c r="H108" s="271"/>
      <c r="I108" s="272"/>
      <c r="J108" s="273">
        <f>J307</f>
        <v>0</v>
      </c>
      <c r="K108" s="134"/>
      <c r="L108" s="274"/>
      <c r="S108" s="12"/>
      <c r="T108" s="12"/>
      <c r="U108" s="12"/>
      <c r="V108" s="12"/>
      <c r="W108" s="12"/>
      <c r="X108" s="12"/>
      <c r="Y108" s="12"/>
      <c r="Z108" s="12"/>
      <c r="AA108" s="12"/>
      <c r="AB108" s="12"/>
      <c r="AC108" s="12"/>
      <c r="AD108" s="12"/>
      <c r="AE108" s="12"/>
    </row>
    <row r="109" hidden="1" s="12" customFormat="1" ht="19.92" customHeight="1">
      <c r="A109" s="12"/>
      <c r="B109" s="269"/>
      <c r="C109" s="134"/>
      <c r="D109" s="270" t="s">
        <v>744</v>
      </c>
      <c r="E109" s="271"/>
      <c r="F109" s="271"/>
      <c r="G109" s="271"/>
      <c r="H109" s="271"/>
      <c r="I109" s="272"/>
      <c r="J109" s="273">
        <f>J330</f>
        <v>0</v>
      </c>
      <c r="K109" s="134"/>
      <c r="L109" s="274"/>
      <c r="S109" s="12"/>
      <c r="T109" s="12"/>
      <c r="U109" s="12"/>
      <c r="V109" s="12"/>
      <c r="W109" s="12"/>
      <c r="X109" s="12"/>
      <c r="Y109" s="12"/>
      <c r="Z109" s="12"/>
      <c r="AA109" s="12"/>
      <c r="AB109" s="12"/>
      <c r="AC109" s="12"/>
      <c r="AD109" s="12"/>
      <c r="AE109" s="12"/>
    </row>
    <row r="110" hidden="1" s="2" customFormat="1" ht="21.84" customHeight="1">
      <c r="A110" s="39"/>
      <c r="B110" s="40"/>
      <c r="C110" s="41"/>
      <c r="D110" s="41"/>
      <c r="E110" s="41"/>
      <c r="F110" s="41"/>
      <c r="G110" s="41"/>
      <c r="H110" s="41"/>
      <c r="I110" s="156"/>
      <c r="J110" s="41"/>
      <c r="K110" s="41"/>
      <c r="L110" s="64"/>
      <c r="S110" s="39"/>
      <c r="T110" s="39"/>
      <c r="U110" s="39"/>
      <c r="V110" s="39"/>
      <c r="W110" s="39"/>
      <c r="X110" s="39"/>
      <c r="Y110" s="39"/>
      <c r="Z110" s="39"/>
      <c r="AA110" s="39"/>
      <c r="AB110" s="39"/>
      <c r="AC110" s="39"/>
      <c r="AD110" s="39"/>
      <c r="AE110" s="39"/>
    </row>
    <row r="111" hidden="1" s="2" customFormat="1" ht="6.96" customHeight="1">
      <c r="A111" s="39"/>
      <c r="B111" s="67"/>
      <c r="C111" s="68"/>
      <c r="D111" s="68"/>
      <c r="E111" s="68"/>
      <c r="F111" s="68"/>
      <c r="G111" s="68"/>
      <c r="H111" s="68"/>
      <c r="I111" s="194"/>
      <c r="J111" s="68"/>
      <c r="K111" s="68"/>
      <c r="L111" s="64"/>
      <c r="S111" s="39"/>
      <c r="T111" s="39"/>
      <c r="U111" s="39"/>
      <c r="V111" s="39"/>
      <c r="W111" s="39"/>
      <c r="X111" s="39"/>
      <c r="Y111" s="39"/>
      <c r="Z111" s="39"/>
      <c r="AA111" s="39"/>
      <c r="AB111" s="39"/>
      <c r="AC111" s="39"/>
      <c r="AD111" s="39"/>
      <c r="AE111" s="39"/>
    </row>
    <row r="112" hidden="1"/>
    <row r="113" hidden="1"/>
    <row r="114" hidden="1"/>
    <row r="115" s="2" customFormat="1" ht="6.96" customHeight="1">
      <c r="A115" s="39"/>
      <c r="B115" s="69"/>
      <c r="C115" s="70"/>
      <c r="D115" s="70"/>
      <c r="E115" s="70"/>
      <c r="F115" s="70"/>
      <c r="G115" s="70"/>
      <c r="H115" s="70"/>
      <c r="I115" s="197"/>
      <c r="J115" s="70"/>
      <c r="K115" s="70"/>
      <c r="L115" s="64"/>
      <c r="S115" s="39"/>
      <c r="T115" s="39"/>
      <c r="U115" s="39"/>
      <c r="V115" s="39"/>
      <c r="W115" s="39"/>
      <c r="X115" s="39"/>
      <c r="Y115" s="39"/>
      <c r="Z115" s="39"/>
      <c r="AA115" s="39"/>
      <c r="AB115" s="39"/>
      <c r="AC115" s="39"/>
      <c r="AD115" s="39"/>
      <c r="AE115" s="39"/>
    </row>
    <row r="116" s="2" customFormat="1" ht="24.96" customHeight="1">
      <c r="A116" s="39"/>
      <c r="B116" s="40"/>
      <c r="C116" s="24" t="s">
        <v>396</v>
      </c>
      <c r="D116" s="41"/>
      <c r="E116" s="41"/>
      <c r="F116" s="41"/>
      <c r="G116" s="41"/>
      <c r="H116" s="41"/>
      <c r="I116" s="156"/>
      <c r="J116" s="41"/>
      <c r="K116" s="41"/>
      <c r="L116" s="64"/>
      <c r="S116" s="39"/>
      <c r="T116" s="39"/>
      <c r="U116" s="39"/>
      <c r="V116" s="39"/>
      <c r="W116" s="39"/>
      <c r="X116" s="39"/>
      <c r="Y116" s="39"/>
      <c r="Z116" s="39"/>
      <c r="AA116" s="39"/>
      <c r="AB116" s="39"/>
      <c r="AC116" s="39"/>
      <c r="AD116" s="39"/>
      <c r="AE116" s="39"/>
    </row>
    <row r="117" s="2" customFormat="1" ht="6.96" customHeight="1">
      <c r="A117" s="39"/>
      <c r="B117" s="40"/>
      <c r="C117" s="41"/>
      <c r="D117" s="41"/>
      <c r="E117" s="41"/>
      <c r="F117" s="41"/>
      <c r="G117" s="41"/>
      <c r="H117" s="41"/>
      <c r="I117" s="156"/>
      <c r="J117" s="41"/>
      <c r="K117" s="41"/>
      <c r="L117" s="64"/>
      <c r="S117" s="39"/>
      <c r="T117" s="39"/>
      <c r="U117" s="39"/>
      <c r="V117" s="39"/>
      <c r="W117" s="39"/>
      <c r="X117" s="39"/>
      <c r="Y117" s="39"/>
      <c r="Z117" s="39"/>
      <c r="AA117" s="39"/>
      <c r="AB117" s="39"/>
      <c r="AC117" s="39"/>
      <c r="AD117" s="39"/>
      <c r="AE117" s="39"/>
    </row>
    <row r="118" s="2" customFormat="1" ht="12" customHeight="1">
      <c r="A118" s="39"/>
      <c r="B118" s="40"/>
      <c r="C118" s="33" t="s">
        <v>16</v>
      </c>
      <c r="D118" s="41"/>
      <c r="E118" s="41"/>
      <c r="F118" s="41"/>
      <c r="G118" s="41"/>
      <c r="H118" s="41"/>
      <c r="I118" s="156"/>
      <c r="J118" s="41"/>
      <c r="K118" s="41"/>
      <c r="L118" s="64"/>
      <c r="S118" s="39"/>
      <c r="T118" s="39"/>
      <c r="U118" s="39"/>
      <c r="V118" s="39"/>
      <c r="W118" s="39"/>
      <c r="X118" s="39"/>
      <c r="Y118" s="39"/>
      <c r="Z118" s="39"/>
      <c r="AA118" s="39"/>
      <c r="AB118" s="39"/>
      <c r="AC118" s="39"/>
      <c r="AD118" s="39"/>
      <c r="AE118" s="39"/>
    </row>
    <row r="119" s="2" customFormat="1" ht="23.25" customHeight="1">
      <c r="A119" s="39"/>
      <c r="B119" s="40"/>
      <c r="C119" s="41"/>
      <c r="D119" s="41"/>
      <c r="E119" s="198" t="str">
        <f>E7</f>
        <v>Oprava trati v úseku 1.TK a 2.TK Děčín Prostřední Žleb - Dolní Žleb_OPRAVA č. 2</v>
      </c>
      <c r="F119" s="33"/>
      <c r="G119" s="33"/>
      <c r="H119" s="33"/>
      <c r="I119" s="156"/>
      <c r="J119" s="41"/>
      <c r="K119" s="41"/>
      <c r="L119" s="64"/>
      <c r="S119" s="39"/>
      <c r="T119" s="39"/>
      <c r="U119" s="39"/>
      <c r="V119" s="39"/>
      <c r="W119" s="39"/>
      <c r="X119" s="39"/>
      <c r="Y119" s="39"/>
      <c r="Z119" s="39"/>
      <c r="AA119" s="39"/>
      <c r="AB119" s="39"/>
      <c r="AC119" s="39"/>
      <c r="AD119" s="39"/>
      <c r="AE119" s="39"/>
    </row>
    <row r="120" s="1" customFormat="1" ht="12" customHeight="1">
      <c r="B120" s="22"/>
      <c r="C120" s="33" t="s">
        <v>389</v>
      </c>
      <c r="D120" s="23"/>
      <c r="E120" s="23"/>
      <c r="F120" s="23"/>
      <c r="G120" s="23"/>
      <c r="H120" s="23"/>
      <c r="I120" s="148"/>
      <c r="J120" s="23"/>
      <c r="K120" s="23"/>
      <c r="L120" s="21"/>
    </row>
    <row r="121" s="2" customFormat="1" ht="16.5" customHeight="1">
      <c r="A121" s="39"/>
      <c r="B121" s="40"/>
      <c r="C121" s="41"/>
      <c r="D121" s="41"/>
      <c r="E121" s="198" t="s">
        <v>2142</v>
      </c>
      <c r="F121" s="41"/>
      <c r="G121" s="41"/>
      <c r="H121" s="41"/>
      <c r="I121" s="156"/>
      <c r="J121" s="41"/>
      <c r="K121" s="41"/>
      <c r="L121" s="64"/>
      <c r="S121" s="39"/>
      <c r="T121" s="39"/>
      <c r="U121" s="39"/>
      <c r="V121" s="39"/>
      <c r="W121" s="39"/>
      <c r="X121" s="39"/>
      <c r="Y121" s="39"/>
      <c r="Z121" s="39"/>
      <c r="AA121" s="39"/>
      <c r="AB121" s="39"/>
      <c r="AC121" s="39"/>
      <c r="AD121" s="39"/>
      <c r="AE121" s="39"/>
    </row>
    <row r="122" s="2" customFormat="1" ht="12" customHeight="1">
      <c r="A122" s="39"/>
      <c r="B122" s="40"/>
      <c r="C122" s="33" t="s">
        <v>715</v>
      </c>
      <c r="D122" s="41"/>
      <c r="E122" s="41"/>
      <c r="F122" s="41"/>
      <c r="G122" s="41"/>
      <c r="H122" s="41"/>
      <c r="I122" s="156"/>
      <c r="J122" s="41"/>
      <c r="K122" s="41"/>
      <c r="L122" s="64"/>
      <c r="S122" s="39"/>
      <c r="T122" s="39"/>
      <c r="U122" s="39"/>
      <c r="V122" s="39"/>
      <c r="W122" s="39"/>
      <c r="X122" s="39"/>
      <c r="Y122" s="39"/>
      <c r="Z122" s="39"/>
      <c r="AA122" s="39"/>
      <c r="AB122" s="39"/>
      <c r="AC122" s="39"/>
      <c r="AD122" s="39"/>
      <c r="AE122" s="39"/>
    </row>
    <row r="123" s="2" customFormat="1" ht="16.5" customHeight="1">
      <c r="A123" s="39"/>
      <c r="B123" s="40"/>
      <c r="C123" s="41"/>
      <c r="D123" s="41"/>
      <c r="E123" s="77" t="str">
        <f>E11</f>
        <v>001 - ZRN - most v km 6,706</v>
      </c>
      <c r="F123" s="41"/>
      <c r="G123" s="41"/>
      <c r="H123" s="41"/>
      <c r="I123" s="156"/>
      <c r="J123" s="41"/>
      <c r="K123" s="41"/>
      <c r="L123" s="64"/>
      <c r="S123" s="39"/>
      <c r="T123" s="39"/>
      <c r="U123" s="39"/>
      <c r="V123" s="39"/>
      <c r="W123" s="39"/>
      <c r="X123" s="39"/>
      <c r="Y123" s="39"/>
      <c r="Z123" s="39"/>
      <c r="AA123" s="39"/>
      <c r="AB123" s="39"/>
      <c r="AC123" s="39"/>
      <c r="AD123" s="39"/>
      <c r="AE123" s="39"/>
    </row>
    <row r="124" s="2" customFormat="1" ht="6.96" customHeight="1">
      <c r="A124" s="39"/>
      <c r="B124" s="40"/>
      <c r="C124" s="41"/>
      <c r="D124" s="41"/>
      <c r="E124" s="41"/>
      <c r="F124" s="41"/>
      <c r="G124" s="41"/>
      <c r="H124" s="41"/>
      <c r="I124" s="156"/>
      <c r="J124" s="41"/>
      <c r="K124" s="41"/>
      <c r="L124" s="64"/>
      <c r="S124" s="39"/>
      <c r="T124" s="39"/>
      <c r="U124" s="39"/>
      <c r="V124" s="39"/>
      <c r="W124" s="39"/>
      <c r="X124" s="39"/>
      <c r="Y124" s="39"/>
      <c r="Z124" s="39"/>
      <c r="AA124" s="39"/>
      <c r="AB124" s="39"/>
      <c r="AC124" s="39"/>
      <c r="AD124" s="39"/>
      <c r="AE124" s="39"/>
    </row>
    <row r="125" s="2" customFormat="1" ht="12" customHeight="1">
      <c r="A125" s="39"/>
      <c r="B125" s="40"/>
      <c r="C125" s="33" t="s">
        <v>20</v>
      </c>
      <c r="D125" s="41"/>
      <c r="E125" s="41"/>
      <c r="F125" s="28" t="str">
        <f>F14</f>
        <v xml:space="preserve"> </v>
      </c>
      <c r="G125" s="41"/>
      <c r="H125" s="41"/>
      <c r="I125" s="158" t="s">
        <v>22</v>
      </c>
      <c r="J125" s="80" t="str">
        <f>IF(J14="","",J14)</f>
        <v>21. 11. 2019</v>
      </c>
      <c r="K125" s="41"/>
      <c r="L125" s="64"/>
      <c r="S125" s="39"/>
      <c r="T125" s="39"/>
      <c r="U125" s="39"/>
      <c r="V125" s="39"/>
      <c r="W125" s="39"/>
      <c r="X125" s="39"/>
      <c r="Y125" s="39"/>
      <c r="Z125" s="39"/>
      <c r="AA125" s="39"/>
      <c r="AB125" s="39"/>
      <c r="AC125" s="39"/>
      <c r="AD125" s="39"/>
      <c r="AE125" s="39"/>
    </row>
    <row r="126" s="2" customFormat="1" ht="6.96" customHeight="1">
      <c r="A126" s="39"/>
      <c r="B126" s="40"/>
      <c r="C126" s="41"/>
      <c r="D126" s="41"/>
      <c r="E126" s="41"/>
      <c r="F126" s="41"/>
      <c r="G126" s="41"/>
      <c r="H126" s="41"/>
      <c r="I126" s="156"/>
      <c r="J126" s="41"/>
      <c r="K126" s="41"/>
      <c r="L126" s="64"/>
      <c r="S126" s="39"/>
      <c r="T126" s="39"/>
      <c r="U126" s="39"/>
      <c r="V126" s="39"/>
      <c r="W126" s="39"/>
      <c r="X126" s="39"/>
      <c r="Y126" s="39"/>
      <c r="Z126" s="39"/>
      <c r="AA126" s="39"/>
      <c r="AB126" s="39"/>
      <c r="AC126" s="39"/>
      <c r="AD126" s="39"/>
      <c r="AE126" s="39"/>
    </row>
    <row r="127" s="2" customFormat="1" ht="15.15" customHeight="1">
      <c r="A127" s="39"/>
      <c r="B127" s="40"/>
      <c r="C127" s="33" t="s">
        <v>24</v>
      </c>
      <c r="D127" s="41"/>
      <c r="E127" s="41"/>
      <c r="F127" s="28" t="str">
        <f>E17</f>
        <v/>
      </c>
      <c r="G127" s="41"/>
      <c r="H127" s="41"/>
      <c r="I127" s="158" t="s">
        <v>32</v>
      </c>
      <c r="J127" s="37" t="str">
        <f>E23</f>
        <v xml:space="preserve"> </v>
      </c>
      <c r="K127" s="41"/>
      <c r="L127" s="64"/>
      <c r="S127" s="39"/>
      <c r="T127" s="39"/>
      <c r="U127" s="39"/>
      <c r="V127" s="39"/>
      <c r="W127" s="39"/>
      <c r="X127" s="39"/>
      <c r="Y127" s="39"/>
      <c r="Z127" s="39"/>
      <c r="AA127" s="39"/>
      <c r="AB127" s="39"/>
      <c r="AC127" s="39"/>
      <c r="AD127" s="39"/>
      <c r="AE127" s="39"/>
    </row>
    <row r="128" s="2" customFormat="1" ht="15.15" customHeight="1">
      <c r="A128" s="39"/>
      <c r="B128" s="40"/>
      <c r="C128" s="33" t="s">
        <v>30</v>
      </c>
      <c r="D128" s="41"/>
      <c r="E128" s="41"/>
      <c r="F128" s="28" t="str">
        <f>IF(E20="","",E20)</f>
        <v>Vyplň údaj</v>
      </c>
      <c r="G128" s="41"/>
      <c r="H128" s="41"/>
      <c r="I128" s="158" t="s">
        <v>34</v>
      </c>
      <c r="J128" s="37" t="str">
        <f>E26</f>
        <v xml:space="preserve"> </v>
      </c>
      <c r="K128" s="41"/>
      <c r="L128" s="64"/>
      <c r="S128" s="39"/>
      <c r="T128" s="39"/>
      <c r="U128" s="39"/>
      <c r="V128" s="39"/>
      <c r="W128" s="39"/>
      <c r="X128" s="39"/>
      <c r="Y128" s="39"/>
      <c r="Z128" s="39"/>
      <c r="AA128" s="39"/>
      <c r="AB128" s="39"/>
      <c r="AC128" s="39"/>
      <c r="AD128" s="39"/>
      <c r="AE128" s="39"/>
    </row>
    <row r="129" s="2" customFormat="1" ht="10.32" customHeight="1">
      <c r="A129" s="39"/>
      <c r="B129" s="40"/>
      <c r="C129" s="41"/>
      <c r="D129" s="41"/>
      <c r="E129" s="41"/>
      <c r="F129" s="41"/>
      <c r="G129" s="41"/>
      <c r="H129" s="41"/>
      <c r="I129" s="156"/>
      <c r="J129" s="41"/>
      <c r="K129" s="41"/>
      <c r="L129" s="64"/>
      <c r="S129" s="39"/>
      <c r="T129" s="39"/>
      <c r="U129" s="39"/>
      <c r="V129" s="39"/>
      <c r="W129" s="39"/>
      <c r="X129" s="39"/>
      <c r="Y129" s="39"/>
      <c r="Z129" s="39"/>
      <c r="AA129" s="39"/>
      <c r="AB129" s="39"/>
      <c r="AC129" s="39"/>
      <c r="AD129" s="39"/>
      <c r="AE129" s="39"/>
    </row>
    <row r="130" s="9" customFormat="1" ht="29.28" customHeight="1">
      <c r="A130" s="204"/>
      <c r="B130" s="205"/>
      <c r="C130" s="206" t="s">
        <v>397</v>
      </c>
      <c r="D130" s="207" t="s">
        <v>61</v>
      </c>
      <c r="E130" s="207" t="s">
        <v>57</v>
      </c>
      <c r="F130" s="207" t="s">
        <v>58</v>
      </c>
      <c r="G130" s="207" t="s">
        <v>398</v>
      </c>
      <c r="H130" s="207" t="s">
        <v>399</v>
      </c>
      <c r="I130" s="208" t="s">
        <v>400</v>
      </c>
      <c r="J130" s="207" t="s">
        <v>393</v>
      </c>
      <c r="K130" s="209" t="s">
        <v>401</v>
      </c>
      <c r="L130" s="210"/>
      <c r="M130" s="101" t="s">
        <v>1</v>
      </c>
      <c r="N130" s="102" t="s">
        <v>40</v>
      </c>
      <c r="O130" s="102" t="s">
        <v>402</v>
      </c>
      <c r="P130" s="102" t="s">
        <v>403</v>
      </c>
      <c r="Q130" s="102" t="s">
        <v>404</v>
      </c>
      <c r="R130" s="102" t="s">
        <v>405</v>
      </c>
      <c r="S130" s="102" t="s">
        <v>406</v>
      </c>
      <c r="T130" s="103" t="s">
        <v>407</v>
      </c>
      <c r="U130" s="204"/>
      <c r="V130" s="204"/>
      <c r="W130" s="204"/>
      <c r="X130" s="204"/>
      <c r="Y130" s="204"/>
      <c r="Z130" s="204"/>
      <c r="AA130" s="204"/>
      <c r="AB130" s="204"/>
      <c r="AC130" s="204"/>
      <c r="AD130" s="204"/>
      <c r="AE130" s="204"/>
    </row>
    <row r="131" s="2" customFormat="1" ht="22.8" customHeight="1">
      <c r="A131" s="39"/>
      <c r="B131" s="40"/>
      <c r="C131" s="108" t="s">
        <v>408</v>
      </c>
      <c r="D131" s="41"/>
      <c r="E131" s="41"/>
      <c r="F131" s="41"/>
      <c r="G131" s="41"/>
      <c r="H131" s="41"/>
      <c r="I131" s="156"/>
      <c r="J131" s="211">
        <f>BK131</f>
        <v>0</v>
      </c>
      <c r="K131" s="41"/>
      <c r="L131" s="45"/>
      <c r="M131" s="104"/>
      <c r="N131" s="212"/>
      <c r="O131" s="105"/>
      <c r="P131" s="213">
        <f>P132+P306</f>
        <v>0</v>
      </c>
      <c r="Q131" s="105"/>
      <c r="R131" s="213">
        <f>R132+R306</f>
        <v>72.071517656799998</v>
      </c>
      <c r="S131" s="105"/>
      <c r="T131" s="214">
        <f>T132+T306</f>
        <v>29.250560000000004</v>
      </c>
      <c r="U131" s="39"/>
      <c r="V131" s="39"/>
      <c r="W131" s="39"/>
      <c r="X131" s="39"/>
      <c r="Y131" s="39"/>
      <c r="Z131" s="39"/>
      <c r="AA131" s="39"/>
      <c r="AB131" s="39"/>
      <c r="AC131" s="39"/>
      <c r="AD131" s="39"/>
      <c r="AE131" s="39"/>
      <c r="AT131" s="18" t="s">
        <v>75</v>
      </c>
      <c r="AU131" s="18" t="s">
        <v>395</v>
      </c>
      <c r="BK131" s="215">
        <f>BK132+BK306</f>
        <v>0</v>
      </c>
    </row>
    <row r="132" s="11" customFormat="1" ht="25.92" customHeight="1">
      <c r="A132" s="11"/>
      <c r="B132" s="254"/>
      <c r="C132" s="255"/>
      <c r="D132" s="256" t="s">
        <v>75</v>
      </c>
      <c r="E132" s="257" t="s">
        <v>750</v>
      </c>
      <c r="F132" s="257" t="s">
        <v>751</v>
      </c>
      <c r="G132" s="255"/>
      <c r="H132" s="255"/>
      <c r="I132" s="258"/>
      <c r="J132" s="259">
        <f>BK132</f>
        <v>0</v>
      </c>
      <c r="K132" s="255"/>
      <c r="L132" s="260"/>
      <c r="M132" s="261"/>
      <c r="N132" s="262"/>
      <c r="O132" s="262"/>
      <c r="P132" s="263">
        <f>P133+P166+P171+P202+P222+P287+P302</f>
        <v>0</v>
      </c>
      <c r="Q132" s="262"/>
      <c r="R132" s="263">
        <f>R133+R166+R171+R202+R222+R287+R302</f>
        <v>72.051357656799993</v>
      </c>
      <c r="S132" s="262"/>
      <c r="T132" s="264">
        <f>T133+T166+T171+T202+T222+T287+T302</f>
        <v>28.341960000000004</v>
      </c>
      <c r="U132" s="11"/>
      <c r="V132" s="11"/>
      <c r="W132" s="11"/>
      <c r="X132" s="11"/>
      <c r="Y132" s="11"/>
      <c r="Z132" s="11"/>
      <c r="AA132" s="11"/>
      <c r="AB132" s="11"/>
      <c r="AC132" s="11"/>
      <c r="AD132" s="11"/>
      <c r="AE132" s="11"/>
      <c r="AR132" s="265" t="s">
        <v>84</v>
      </c>
      <c r="AT132" s="266" t="s">
        <v>75</v>
      </c>
      <c r="AU132" s="266" t="s">
        <v>76</v>
      </c>
      <c r="AY132" s="265" t="s">
        <v>414</v>
      </c>
      <c r="BK132" s="267">
        <f>BK133+BK166+BK171+BK202+BK222+BK287+BK302</f>
        <v>0</v>
      </c>
    </row>
    <row r="133" s="11" customFormat="1" ht="22.8" customHeight="1">
      <c r="A133" s="11"/>
      <c r="B133" s="254"/>
      <c r="C133" s="255"/>
      <c r="D133" s="256" t="s">
        <v>75</v>
      </c>
      <c r="E133" s="275" t="s">
        <v>84</v>
      </c>
      <c r="F133" s="275" t="s">
        <v>1714</v>
      </c>
      <c r="G133" s="255"/>
      <c r="H133" s="255"/>
      <c r="I133" s="258"/>
      <c r="J133" s="276">
        <f>BK133</f>
        <v>0</v>
      </c>
      <c r="K133" s="255"/>
      <c r="L133" s="260"/>
      <c r="M133" s="261"/>
      <c r="N133" s="262"/>
      <c r="O133" s="262"/>
      <c r="P133" s="263">
        <f>SUM(P134:P165)</f>
        <v>0</v>
      </c>
      <c r="Q133" s="262"/>
      <c r="R133" s="263">
        <f>SUM(R134:R165)</f>
        <v>8.8051351360000005</v>
      </c>
      <c r="S133" s="262"/>
      <c r="T133" s="264">
        <f>SUM(T134:T165)</f>
        <v>0</v>
      </c>
      <c r="U133" s="11"/>
      <c r="V133" s="11"/>
      <c r="W133" s="11"/>
      <c r="X133" s="11"/>
      <c r="Y133" s="11"/>
      <c r="Z133" s="11"/>
      <c r="AA133" s="11"/>
      <c r="AB133" s="11"/>
      <c r="AC133" s="11"/>
      <c r="AD133" s="11"/>
      <c r="AE133" s="11"/>
      <c r="AR133" s="265" t="s">
        <v>84</v>
      </c>
      <c r="AT133" s="266" t="s">
        <v>75</v>
      </c>
      <c r="AU133" s="266" t="s">
        <v>84</v>
      </c>
      <c r="AY133" s="265" t="s">
        <v>414</v>
      </c>
      <c r="BK133" s="267">
        <f>SUM(BK134:BK165)</f>
        <v>0</v>
      </c>
    </row>
    <row r="134" s="2" customFormat="1" ht="21.75" customHeight="1">
      <c r="A134" s="39"/>
      <c r="B134" s="40"/>
      <c r="C134" s="234" t="s">
        <v>84</v>
      </c>
      <c r="D134" s="234" t="s">
        <v>443</v>
      </c>
      <c r="E134" s="235" t="s">
        <v>2146</v>
      </c>
      <c r="F134" s="236" t="s">
        <v>2147</v>
      </c>
      <c r="G134" s="237" t="s">
        <v>531</v>
      </c>
      <c r="H134" s="238">
        <v>20</v>
      </c>
      <c r="I134" s="239"/>
      <c r="J134" s="240">
        <f>ROUND(I134*H134,2)</f>
        <v>0</v>
      </c>
      <c r="K134" s="236" t="s">
        <v>720</v>
      </c>
      <c r="L134" s="45"/>
      <c r="M134" s="241" t="s">
        <v>1</v>
      </c>
      <c r="N134" s="242" t="s">
        <v>41</v>
      </c>
      <c r="O134" s="92"/>
      <c r="P134" s="226">
        <f>O134*H134</f>
        <v>0</v>
      </c>
      <c r="Q134" s="226">
        <v>0.036904300000000001</v>
      </c>
      <c r="R134" s="226">
        <f>Q134*H134</f>
        <v>0.73808600000000002</v>
      </c>
      <c r="S134" s="226">
        <v>0</v>
      </c>
      <c r="T134" s="227">
        <f>S134*H134</f>
        <v>0</v>
      </c>
      <c r="U134" s="39"/>
      <c r="V134" s="39"/>
      <c r="W134" s="39"/>
      <c r="X134" s="39"/>
      <c r="Y134" s="39"/>
      <c r="Z134" s="39"/>
      <c r="AA134" s="39"/>
      <c r="AB134" s="39"/>
      <c r="AC134" s="39"/>
      <c r="AD134" s="39"/>
      <c r="AE134" s="39"/>
      <c r="AR134" s="228" t="s">
        <v>415</v>
      </c>
      <c r="AT134" s="228" t="s">
        <v>443</v>
      </c>
      <c r="AU134" s="228" t="s">
        <v>86</v>
      </c>
      <c r="AY134" s="18" t="s">
        <v>414</v>
      </c>
      <c r="BE134" s="229">
        <f>IF(N134="základní",J134,0)</f>
        <v>0</v>
      </c>
      <c r="BF134" s="229">
        <f>IF(N134="snížená",J134,0)</f>
        <v>0</v>
      </c>
      <c r="BG134" s="229">
        <f>IF(N134="zákl. přenesená",J134,0)</f>
        <v>0</v>
      </c>
      <c r="BH134" s="229">
        <f>IF(N134="sníž. přenesená",J134,0)</f>
        <v>0</v>
      </c>
      <c r="BI134" s="229">
        <f>IF(N134="nulová",J134,0)</f>
        <v>0</v>
      </c>
      <c r="BJ134" s="18" t="s">
        <v>84</v>
      </c>
      <c r="BK134" s="229">
        <f>ROUND(I134*H134,2)</f>
        <v>0</v>
      </c>
      <c r="BL134" s="18" t="s">
        <v>415</v>
      </c>
      <c r="BM134" s="228" t="s">
        <v>2148</v>
      </c>
    </row>
    <row r="135" s="2" customFormat="1">
      <c r="A135" s="39"/>
      <c r="B135" s="40"/>
      <c r="C135" s="41"/>
      <c r="D135" s="230" t="s">
        <v>417</v>
      </c>
      <c r="E135" s="41"/>
      <c r="F135" s="231" t="s">
        <v>2149</v>
      </c>
      <c r="G135" s="41"/>
      <c r="H135" s="41"/>
      <c r="I135" s="156"/>
      <c r="J135" s="41"/>
      <c r="K135" s="41"/>
      <c r="L135" s="45"/>
      <c r="M135" s="232"/>
      <c r="N135" s="233"/>
      <c r="O135" s="92"/>
      <c r="P135" s="92"/>
      <c r="Q135" s="92"/>
      <c r="R135" s="92"/>
      <c r="S135" s="92"/>
      <c r="T135" s="93"/>
      <c r="U135" s="39"/>
      <c r="V135" s="39"/>
      <c r="W135" s="39"/>
      <c r="X135" s="39"/>
      <c r="Y135" s="39"/>
      <c r="Z135" s="39"/>
      <c r="AA135" s="39"/>
      <c r="AB135" s="39"/>
      <c r="AC135" s="39"/>
      <c r="AD135" s="39"/>
      <c r="AE135" s="39"/>
      <c r="AT135" s="18" t="s">
        <v>417</v>
      </c>
      <c r="AU135" s="18" t="s">
        <v>86</v>
      </c>
    </row>
    <row r="136" s="2" customFormat="1">
      <c r="A136" s="39"/>
      <c r="B136" s="40"/>
      <c r="C136" s="41"/>
      <c r="D136" s="230" t="s">
        <v>722</v>
      </c>
      <c r="E136" s="41"/>
      <c r="F136" s="268" t="s">
        <v>2150</v>
      </c>
      <c r="G136" s="41"/>
      <c r="H136" s="41"/>
      <c r="I136" s="156"/>
      <c r="J136" s="41"/>
      <c r="K136" s="41"/>
      <c r="L136" s="45"/>
      <c r="M136" s="232"/>
      <c r="N136" s="233"/>
      <c r="O136" s="92"/>
      <c r="P136" s="92"/>
      <c r="Q136" s="92"/>
      <c r="R136" s="92"/>
      <c r="S136" s="92"/>
      <c r="T136" s="93"/>
      <c r="U136" s="39"/>
      <c r="V136" s="39"/>
      <c r="W136" s="39"/>
      <c r="X136" s="39"/>
      <c r="Y136" s="39"/>
      <c r="Z136" s="39"/>
      <c r="AA136" s="39"/>
      <c r="AB136" s="39"/>
      <c r="AC136" s="39"/>
      <c r="AD136" s="39"/>
      <c r="AE136" s="39"/>
      <c r="AT136" s="18" t="s">
        <v>722</v>
      </c>
      <c r="AU136" s="18" t="s">
        <v>86</v>
      </c>
    </row>
    <row r="137" s="2" customFormat="1" ht="21.75" customHeight="1">
      <c r="A137" s="39"/>
      <c r="B137" s="40"/>
      <c r="C137" s="234" t="s">
        <v>86</v>
      </c>
      <c r="D137" s="234" t="s">
        <v>443</v>
      </c>
      <c r="E137" s="235" t="s">
        <v>2151</v>
      </c>
      <c r="F137" s="236" t="s">
        <v>2152</v>
      </c>
      <c r="G137" s="237" t="s">
        <v>755</v>
      </c>
      <c r="H137" s="238">
        <v>5</v>
      </c>
      <c r="I137" s="239"/>
      <c r="J137" s="240">
        <f>ROUND(I137*H137,2)</f>
        <v>0</v>
      </c>
      <c r="K137" s="236" t="s">
        <v>720</v>
      </c>
      <c r="L137" s="45"/>
      <c r="M137" s="241" t="s">
        <v>1</v>
      </c>
      <c r="N137" s="242" t="s">
        <v>41</v>
      </c>
      <c r="O137" s="92"/>
      <c r="P137" s="226">
        <f>O137*H137</f>
        <v>0</v>
      </c>
      <c r="Q137" s="226">
        <v>0</v>
      </c>
      <c r="R137" s="226">
        <f>Q137*H137</f>
        <v>0</v>
      </c>
      <c r="S137" s="226">
        <v>0</v>
      </c>
      <c r="T137" s="227">
        <f>S137*H137</f>
        <v>0</v>
      </c>
      <c r="U137" s="39"/>
      <c r="V137" s="39"/>
      <c r="W137" s="39"/>
      <c r="X137" s="39"/>
      <c r="Y137" s="39"/>
      <c r="Z137" s="39"/>
      <c r="AA137" s="39"/>
      <c r="AB137" s="39"/>
      <c r="AC137" s="39"/>
      <c r="AD137" s="39"/>
      <c r="AE137" s="39"/>
      <c r="AR137" s="228" t="s">
        <v>415</v>
      </c>
      <c r="AT137" s="228" t="s">
        <v>443</v>
      </c>
      <c r="AU137" s="228" t="s">
        <v>86</v>
      </c>
      <c r="AY137" s="18" t="s">
        <v>414</v>
      </c>
      <c r="BE137" s="229">
        <f>IF(N137="základní",J137,0)</f>
        <v>0</v>
      </c>
      <c r="BF137" s="229">
        <f>IF(N137="snížená",J137,0)</f>
        <v>0</v>
      </c>
      <c r="BG137" s="229">
        <f>IF(N137="zákl. přenesená",J137,0)</f>
        <v>0</v>
      </c>
      <c r="BH137" s="229">
        <f>IF(N137="sníž. přenesená",J137,0)</f>
        <v>0</v>
      </c>
      <c r="BI137" s="229">
        <f>IF(N137="nulová",J137,0)</f>
        <v>0</v>
      </c>
      <c r="BJ137" s="18" t="s">
        <v>84</v>
      </c>
      <c r="BK137" s="229">
        <f>ROUND(I137*H137,2)</f>
        <v>0</v>
      </c>
      <c r="BL137" s="18" t="s">
        <v>415</v>
      </c>
      <c r="BM137" s="228" t="s">
        <v>2153</v>
      </c>
    </row>
    <row r="138" s="2" customFormat="1">
      <c r="A138" s="39"/>
      <c r="B138" s="40"/>
      <c r="C138" s="41"/>
      <c r="D138" s="230" t="s">
        <v>417</v>
      </c>
      <c r="E138" s="41"/>
      <c r="F138" s="231" t="s">
        <v>2154</v>
      </c>
      <c r="G138" s="41"/>
      <c r="H138" s="41"/>
      <c r="I138" s="156"/>
      <c r="J138" s="41"/>
      <c r="K138" s="41"/>
      <c r="L138" s="45"/>
      <c r="M138" s="232"/>
      <c r="N138" s="233"/>
      <c r="O138" s="92"/>
      <c r="P138" s="92"/>
      <c r="Q138" s="92"/>
      <c r="R138" s="92"/>
      <c r="S138" s="92"/>
      <c r="T138" s="93"/>
      <c r="U138" s="39"/>
      <c r="V138" s="39"/>
      <c r="W138" s="39"/>
      <c r="X138" s="39"/>
      <c r="Y138" s="39"/>
      <c r="Z138" s="39"/>
      <c r="AA138" s="39"/>
      <c r="AB138" s="39"/>
      <c r="AC138" s="39"/>
      <c r="AD138" s="39"/>
      <c r="AE138" s="39"/>
      <c r="AT138" s="18" t="s">
        <v>417</v>
      </c>
      <c r="AU138" s="18" t="s">
        <v>86</v>
      </c>
    </row>
    <row r="139" s="13" customFormat="1">
      <c r="A139" s="13"/>
      <c r="B139" s="277"/>
      <c r="C139" s="278"/>
      <c r="D139" s="230" t="s">
        <v>758</v>
      </c>
      <c r="E139" s="279" t="s">
        <v>1</v>
      </c>
      <c r="F139" s="280" t="s">
        <v>427</v>
      </c>
      <c r="G139" s="278"/>
      <c r="H139" s="281">
        <v>5</v>
      </c>
      <c r="I139" s="282"/>
      <c r="J139" s="278"/>
      <c r="K139" s="278"/>
      <c r="L139" s="283"/>
      <c r="M139" s="284"/>
      <c r="N139" s="285"/>
      <c r="O139" s="285"/>
      <c r="P139" s="285"/>
      <c r="Q139" s="285"/>
      <c r="R139" s="285"/>
      <c r="S139" s="285"/>
      <c r="T139" s="286"/>
      <c r="U139" s="13"/>
      <c r="V139" s="13"/>
      <c r="W139" s="13"/>
      <c r="X139" s="13"/>
      <c r="Y139" s="13"/>
      <c r="Z139" s="13"/>
      <c r="AA139" s="13"/>
      <c r="AB139" s="13"/>
      <c r="AC139" s="13"/>
      <c r="AD139" s="13"/>
      <c r="AE139" s="13"/>
      <c r="AT139" s="287" t="s">
        <v>758</v>
      </c>
      <c r="AU139" s="287" t="s">
        <v>86</v>
      </c>
      <c r="AV139" s="13" t="s">
        <v>86</v>
      </c>
      <c r="AW139" s="13" t="s">
        <v>33</v>
      </c>
      <c r="AX139" s="13" t="s">
        <v>84</v>
      </c>
      <c r="AY139" s="287" t="s">
        <v>414</v>
      </c>
    </row>
    <row r="140" s="2" customFormat="1" ht="21.75" customHeight="1">
      <c r="A140" s="39"/>
      <c r="B140" s="40"/>
      <c r="C140" s="234" t="s">
        <v>114</v>
      </c>
      <c r="D140" s="234" t="s">
        <v>443</v>
      </c>
      <c r="E140" s="235" t="s">
        <v>2155</v>
      </c>
      <c r="F140" s="236" t="s">
        <v>2156</v>
      </c>
      <c r="G140" s="237" t="s">
        <v>632</v>
      </c>
      <c r="H140" s="238">
        <v>33.600000000000001</v>
      </c>
      <c r="I140" s="239"/>
      <c r="J140" s="240">
        <f>ROUND(I140*H140,2)</f>
        <v>0</v>
      </c>
      <c r="K140" s="236" t="s">
        <v>720</v>
      </c>
      <c r="L140" s="45"/>
      <c r="M140" s="241" t="s">
        <v>1</v>
      </c>
      <c r="N140" s="242" t="s">
        <v>41</v>
      </c>
      <c r="O140" s="92"/>
      <c r="P140" s="226">
        <f>O140*H140</f>
        <v>0</v>
      </c>
      <c r="Q140" s="226">
        <v>0.0019955099999999998</v>
      </c>
      <c r="R140" s="226">
        <f>Q140*H140</f>
        <v>0.067049135999999995</v>
      </c>
      <c r="S140" s="226">
        <v>0</v>
      </c>
      <c r="T140" s="227">
        <f>S140*H140</f>
        <v>0</v>
      </c>
      <c r="U140" s="39"/>
      <c r="V140" s="39"/>
      <c r="W140" s="39"/>
      <c r="X140" s="39"/>
      <c r="Y140" s="39"/>
      <c r="Z140" s="39"/>
      <c r="AA140" s="39"/>
      <c r="AB140" s="39"/>
      <c r="AC140" s="39"/>
      <c r="AD140" s="39"/>
      <c r="AE140" s="39"/>
      <c r="AR140" s="228" t="s">
        <v>415</v>
      </c>
      <c r="AT140" s="228" t="s">
        <v>443</v>
      </c>
      <c r="AU140" s="228" t="s">
        <v>86</v>
      </c>
      <c r="AY140" s="18" t="s">
        <v>414</v>
      </c>
      <c r="BE140" s="229">
        <f>IF(N140="základní",J140,0)</f>
        <v>0</v>
      </c>
      <c r="BF140" s="229">
        <f>IF(N140="snížená",J140,0)</f>
        <v>0</v>
      </c>
      <c r="BG140" s="229">
        <f>IF(N140="zákl. přenesená",J140,0)</f>
        <v>0</v>
      </c>
      <c r="BH140" s="229">
        <f>IF(N140="sníž. přenesená",J140,0)</f>
        <v>0</v>
      </c>
      <c r="BI140" s="229">
        <f>IF(N140="nulová",J140,0)</f>
        <v>0</v>
      </c>
      <c r="BJ140" s="18" t="s">
        <v>84</v>
      </c>
      <c r="BK140" s="229">
        <f>ROUND(I140*H140,2)</f>
        <v>0</v>
      </c>
      <c r="BL140" s="18" t="s">
        <v>415</v>
      </c>
      <c r="BM140" s="228" t="s">
        <v>2157</v>
      </c>
    </row>
    <row r="141" s="2" customFormat="1">
      <c r="A141" s="39"/>
      <c r="B141" s="40"/>
      <c r="C141" s="41"/>
      <c r="D141" s="230" t="s">
        <v>417</v>
      </c>
      <c r="E141" s="41"/>
      <c r="F141" s="231" t="s">
        <v>2158</v>
      </c>
      <c r="G141" s="41"/>
      <c r="H141" s="41"/>
      <c r="I141" s="156"/>
      <c r="J141" s="41"/>
      <c r="K141" s="41"/>
      <c r="L141" s="45"/>
      <c r="M141" s="232"/>
      <c r="N141" s="233"/>
      <c r="O141" s="92"/>
      <c r="P141" s="92"/>
      <c r="Q141" s="92"/>
      <c r="R141" s="92"/>
      <c r="S141" s="92"/>
      <c r="T141" s="93"/>
      <c r="U141" s="39"/>
      <c r="V141" s="39"/>
      <c r="W141" s="39"/>
      <c r="X141" s="39"/>
      <c r="Y141" s="39"/>
      <c r="Z141" s="39"/>
      <c r="AA141" s="39"/>
      <c r="AB141" s="39"/>
      <c r="AC141" s="39"/>
      <c r="AD141" s="39"/>
      <c r="AE141" s="39"/>
      <c r="AT141" s="18" t="s">
        <v>417</v>
      </c>
      <c r="AU141" s="18" t="s">
        <v>86</v>
      </c>
    </row>
    <row r="142" s="13" customFormat="1">
      <c r="A142" s="13"/>
      <c r="B142" s="277"/>
      <c r="C142" s="278"/>
      <c r="D142" s="230" t="s">
        <v>758</v>
      </c>
      <c r="E142" s="279" t="s">
        <v>1</v>
      </c>
      <c r="F142" s="280" t="s">
        <v>2159</v>
      </c>
      <c r="G142" s="278"/>
      <c r="H142" s="281">
        <v>33.600000000000001</v>
      </c>
      <c r="I142" s="282"/>
      <c r="J142" s="278"/>
      <c r="K142" s="278"/>
      <c r="L142" s="283"/>
      <c r="M142" s="284"/>
      <c r="N142" s="285"/>
      <c r="O142" s="285"/>
      <c r="P142" s="285"/>
      <c r="Q142" s="285"/>
      <c r="R142" s="285"/>
      <c r="S142" s="285"/>
      <c r="T142" s="286"/>
      <c r="U142" s="13"/>
      <c r="V142" s="13"/>
      <c r="W142" s="13"/>
      <c r="X142" s="13"/>
      <c r="Y142" s="13"/>
      <c r="Z142" s="13"/>
      <c r="AA142" s="13"/>
      <c r="AB142" s="13"/>
      <c r="AC142" s="13"/>
      <c r="AD142" s="13"/>
      <c r="AE142" s="13"/>
      <c r="AT142" s="287" t="s">
        <v>758</v>
      </c>
      <c r="AU142" s="287" t="s">
        <v>86</v>
      </c>
      <c r="AV142" s="13" t="s">
        <v>86</v>
      </c>
      <c r="AW142" s="13" t="s">
        <v>33</v>
      </c>
      <c r="AX142" s="13" t="s">
        <v>76</v>
      </c>
      <c r="AY142" s="287" t="s">
        <v>414</v>
      </c>
    </row>
    <row r="143" s="14" customFormat="1">
      <c r="A143" s="14"/>
      <c r="B143" s="288"/>
      <c r="C143" s="289"/>
      <c r="D143" s="230" t="s">
        <v>758</v>
      </c>
      <c r="E143" s="290" t="s">
        <v>1</v>
      </c>
      <c r="F143" s="291" t="s">
        <v>760</v>
      </c>
      <c r="G143" s="289"/>
      <c r="H143" s="292">
        <v>33.600000000000001</v>
      </c>
      <c r="I143" s="293"/>
      <c r="J143" s="289"/>
      <c r="K143" s="289"/>
      <c r="L143" s="294"/>
      <c r="M143" s="295"/>
      <c r="N143" s="296"/>
      <c r="O143" s="296"/>
      <c r="P143" s="296"/>
      <c r="Q143" s="296"/>
      <c r="R143" s="296"/>
      <c r="S143" s="296"/>
      <c r="T143" s="297"/>
      <c r="U143" s="14"/>
      <c r="V143" s="14"/>
      <c r="W143" s="14"/>
      <c r="X143" s="14"/>
      <c r="Y143" s="14"/>
      <c r="Z143" s="14"/>
      <c r="AA143" s="14"/>
      <c r="AB143" s="14"/>
      <c r="AC143" s="14"/>
      <c r="AD143" s="14"/>
      <c r="AE143" s="14"/>
      <c r="AT143" s="298" t="s">
        <v>758</v>
      </c>
      <c r="AU143" s="298" t="s">
        <v>86</v>
      </c>
      <c r="AV143" s="14" t="s">
        <v>415</v>
      </c>
      <c r="AW143" s="14" t="s">
        <v>33</v>
      </c>
      <c r="AX143" s="14" t="s">
        <v>84</v>
      </c>
      <c r="AY143" s="298" t="s">
        <v>414</v>
      </c>
    </row>
    <row r="144" s="2" customFormat="1" ht="21.75" customHeight="1">
      <c r="A144" s="39"/>
      <c r="B144" s="40"/>
      <c r="C144" s="234" t="s">
        <v>415</v>
      </c>
      <c r="D144" s="234" t="s">
        <v>443</v>
      </c>
      <c r="E144" s="235" t="s">
        <v>2160</v>
      </c>
      <c r="F144" s="236" t="s">
        <v>2161</v>
      </c>
      <c r="G144" s="237" t="s">
        <v>632</v>
      </c>
      <c r="H144" s="238">
        <v>33.600000000000001</v>
      </c>
      <c r="I144" s="239"/>
      <c r="J144" s="240">
        <f>ROUND(I144*H144,2)</f>
        <v>0</v>
      </c>
      <c r="K144" s="236" t="s">
        <v>720</v>
      </c>
      <c r="L144" s="45"/>
      <c r="M144" s="241" t="s">
        <v>1</v>
      </c>
      <c r="N144" s="242" t="s">
        <v>41</v>
      </c>
      <c r="O144" s="92"/>
      <c r="P144" s="226">
        <f>O144*H144</f>
        <v>0</v>
      </c>
      <c r="Q144" s="226">
        <v>0</v>
      </c>
      <c r="R144" s="226">
        <f>Q144*H144</f>
        <v>0</v>
      </c>
      <c r="S144" s="226">
        <v>0</v>
      </c>
      <c r="T144" s="227">
        <f>S144*H144</f>
        <v>0</v>
      </c>
      <c r="U144" s="39"/>
      <c r="V144" s="39"/>
      <c r="W144" s="39"/>
      <c r="X144" s="39"/>
      <c r="Y144" s="39"/>
      <c r="Z144" s="39"/>
      <c r="AA144" s="39"/>
      <c r="AB144" s="39"/>
      <c r="AC144" s="39"/>
      <c r="AD144" s="39"/>
      <c r="AE144" s="39"/>
      <c r="AR144" s="228" t="s">
        <v>415</v>
      </c>
      <c r="AT144" s="228" t="s">
        <v>443</v>
      </c>
      <c r="AU144" s="228" t="s">
        <v>86</v>
      </c>
      <c r="AY144" s="18" t="s">
        <v>414</v>
      </c>
      <c r="BE144" s="229">
        <f>IF(N144="základní",J144,0)</f>
        <v>0</v>
      </c>
      <c r="BF144" s="229">
        <f>IF(N144="snížená",J144,0)</f>
        <v>0</v>
      </c>
      <c r="BG144" s="229">
        <f>IF(N144="zákl. přenesená",J144,0)</f>
        <v>0</v>
      </c>
      <c r="BH144" s="229">
        <f>IF(N144="sníž. přenesená",J144,0)</f>
        <v>0</v>
      </c>
      <c r="BI144" s="229">
        <f>IF(N144="nulová",J144,0)</f>
        <v>0</v>
      </c>
      <c r="BJ144" s="18" t="s">
        <v>84</v>
      </c>
      <c r="BK144" s="229">
        <f>ROUND(I144*H144,2)</f>
        <v>0</v>
      </c>
      <c r="BL144" s="18" t="s">
        <v>415</v>
      </c>
      <c r="BM144" s="228" t="s">
        <v>2162</v>
      </c>
    </row>
    <row r="145" s="2" customFormat="1">
      <c r="A145" s="39"/>
      <c r="B145" s="40"/>
      <c r="C145" s="41"/>
      <c r="D145" s="230" t="s">
        <v>417</v>
      </c>
      <c r="E145" s="41"/>
      <c r="F145" s="231" t="s">
        <v>2163</v>
      </c>
      <c r="G145" s="41"/>
      <c r="H145" s="41"/>
      <c r="I145" s="156"/>
      <c r="J145" s="41"/>
      <c r="K145" s="41"/>
      <c r="L145" s="45"/>
      <c r="M145" s="232"/>
      <c r="N145" s="233"/>
      <c r="O145" s="92"/>
      <c r="P145" s="92"/>
      <c r="Q145" s="92"/>
      <c r="R145" s="92"/>
      <c r="S145" s="92"/>
      <c r="T145" s="93"/>
      <c r="U145" s="39"/>
      <c r="V145" s="39"/>
      <c r="W145" s="39"/>
      <c r="X145" s="39"/>
      <c r="Y145" s="39"/>
      <c r="Z145" s="39"/>
      <c r="AA145" s="39"/>
      <c r="AB145" s="39"/>
      <c r="AC145" s="39"/>
      <c r="AD145" s="39"/>
      <c r="AE145" s="39"/>
      <c r="AT145" s="18" t="s">
        <v>417</v>
      </c>
      <c r="AU145" s="18" t="s">
        <v>86</v>
      </c>
    </row>
    <row r="146" s="2" customFormat="1" ht="21.75" customHeight="1">
      <c r="A146" s="39"/>
      <c r="B146" s="40"/>
      <c r="C146" s="234" t="s">
        <v>427</v>
      </c>
      <c r="D146" s="234" t="s">
        <v>443</v>
      </c>
      <c r="E146" s="235" t="s">
        <v>2164</v>
      </c>
      <c r="F146" s="236" t="s">
        <v>2165</v>
      </c>
      <c r="G146" s="237" t="s">
        <v>755</v>
      </c>
      <c r="H146" s="238">
        <v>5</v>
      </c>
      <c r="I146" s="239"/>
      <c r="J146" s="240">
        <f>ROUND(I146*H146,2)</f>
        <v>0</v>
      </c>
      <c r="K146" s="236" t="s">
        <v>720</v>
      </c>
      <c r="L146" s="45"/>
      <c r="M146" s="241" t="s">
        <v>1</v>
      </c>
      <c r="N146" s="242" t="s">
        <v>41</v>
      </c>
      <c r="O146" s="92"/>
      <c r="P146" s="226">
        <f>O146*H146</f>
        <v>0</v>
      </c>
      <c r="Q146" s="226">
        <v>0</v>
      </c>
      <c r="R146" s="226">
        <f>Q146*H146</f>
        <v>0</v>
      </c>
      <c r="S146" s="226">
        <v>0</v>
      </c>
      <c r="T146" s="227">
        <f>S146*H146</f>
        <v>0</v>
      </c>
      <c r="U146" s="39"/>
      <c r="V146" s="39"/>
      <c r="W146" s="39"/>
      <c r="X146" s="39"/>
      <c r="Y146" s="39"/>
      <c r="Z146" s="39"/>
      <c r="AA146" s="39"/>
      <c r="AB146" s="39"/>
      <c r="AC146" s="39"/>
      <c r="AD146" s="39"/>
      <c r="AE146" s="39"/>
      <c r="AR146" s="228" t="s">
        <v>415</v>
      </c>
      <c r="AT146" s="228" t="s">
        <v>443</v>
      </c>
      <c r="AU146" s="228" t="s">
        <v>86</v>
      </c>
      <c r="AY146" s="18" t="s">
        <v>414</v>
      </c>
      <c r="BE146" s="229">
        <f>IF(N146="základní",J146,0)</f>
        <v>0</v>
      </c>
      <c r="BF146" s="229">
        <f>IF(N146="snížená",J146,0)</f>
        <v>0</v>
      </c>
      <c r="BG146" s="229">
        <f>IF(N146="zákl. přenesená",J146,0)</f>
        <v>0</v>
      </c>
      <c r="BH146" s="229">
        <f>IF(N146="sníž. přenesená",J146,0)</f>
        <v>0</v>
      </c>
      <c r="BI146" s="229">
        <f>IF(N146="nulová",J146,0)</f>
        <v>0</v>
      </c>
      <c r="BJ146" s="18" t="s">
        <v>84</v>
      </c>
      <c r="BK146" s="229">
        <f>ROUND(I146*H146,2)</f>
        <v>0</v>
      </c>
      <c r="BL146" s="18" t="s">
        <v>415</v>
      </c>
      <c r="BM146" s="228" t="s">
        <v>2166</v>
      </c>
    </row>
    <row r="147" s="2" customFormat="1">
      <c r="A147" s="39"/>
      <c r="B147" s="40"/>
      <c r="C147" s="41"/>
      <c r="D147" s="230" t="s">
        <v>417</v>
      </c>
      <c r="E147" s="41"/>
      <c r="F147" s="231" t="s">
        <v>2167</v>
      </c>
      <c r="G147" s="41"/>
      <c r="H147" s="41"/>
      <c r="I147" s="156"/>
      <c r="J147" s="41"/>
      <c r="K147" s="41"/>
      <c r="L147" s="45"/>
      <c r="M147" s="232"/>
      <c r="N147" s="233"/>
      <c r="O147" s="92"/>
      <c r="P147" s="92"/>
      <c r="Q147" s="92"/>
      <c r="R147" s="92"/>
      <c r="S147" s="92"/>
      <c r="T147" s="93"/>
      <c r="U147" s="39"/>
      <c r="V147" s="39"/>
      <c r="W147" s="39"/>
      <c r="X147" s="39"/>
      <c r="Y147" s="39"/>
      <c r="Z147" s="39"/>
      <c r="AA147" s="39"/>
      <c r="AB147" s="39"/>
      <c r="AC147" s="39"/>
      <c r="AD147" s="39"/>
      <c r="AE147" s="39"/>
      <c r="AT147" s="18" t="s">
        <v>417</v>
      </c>
      <c r="AU147" s="18" t="s">
        <v>86</v>
      </c>
    </row>
    <row r="148" s="13" customFormat="1">
      <c r="A148" s="13"/>
      <c r="B148" s="277"/>
      <c r="C148" s="278"/>
      <c r="D148" s="230" t="s">
        <v>758</v>
      </c>
      <c r="E148" s="279" t="s">
        <v>1</v>
      </c>
      <c r="F148" s="280" t="s">
        <v>427</v>
      </c>
      <c r="G148" s="278"/>
      <c r="H148" s="281">
        <v>5</v>
      </c>
      <c r="I148" s="282"/>
      <c r="J148" s="278"/>
      <c r="K148" s="278"/>
      <c r="L148" s="283"/>
      <c r="M148" s="284"/>
      <c r="N148" s="285"/>
      <c r="O148" s="285"/>
      <c r="P148" s="285"/>
      <c r="Q148" s="285"/>
      <c r="R148" s="285"/>
      <c r="S148" s="285"/>
      <c r="T148" s="286"/>
      <c r="U148" s="13"/>
      <c r="V148" s="13"/>
      <c r="W148" s="13"/>
      <c r="X148" s="13"/>
      <c r="Y148" s="13"/>
      <c r="Z148" s="13"/>
      <c r="AA148" s="13"/>
      <c r="AB148" s="13"/>
      <c r="AC148" s="13"/>
      <c r="AD148" s="13"/>
      <c r="AE148" s="13"/>
      <c r="AT148" s="287" t="s">
        <v>758</v>
      </c>
      <c r="AU148" s="287" t="s">
        <v>86</v>
      </c>
      <c r="AV148" s="13" t="s">
        <v>86</v>
      </c>
      <c r="AW148" s="13" t="s">
        <v>33</v>
      </c>
      <c r="AX148" s="13" t="s">
        <v>76</v>
      </c>
      <c r="AY148" s="287" t="s">
        <v>414</v>
      </c>
    </row>
    <row r="149" s="14" customFormat="1">
      <c r="A149" s="14"/>
      <c r="B149" s="288"/>
      <c r="C149" s="289"/>
      <c r="D149" s="230" t="s">
        <v>758</v>
      </c>
      <c r="E149" s="290" t="s">
        <v>1</v>
      </c>
      <c r="F149" s="291" t="s">
        <v>760</v>
      </c>
      <c r="G149" s="289"/>
      <c r="H149" s="292">
        <v>5</v>
      </c>
      <c r="I149" s="293"/>
      <c r="J149" s="289"/>
      <c r="K149" s="289"/>
      <c r="L149" s="294"/>
      <c r="M149" s="295"/>
      <c r="N149" s="296"/>
      <c r="O149" s="296"/>
      <c r="P149" s="296"/>
      <c r="Q149" s="296"/>
      <c r="R149" s="296"/>
      <c r="S149" s="296"/>
      <c r="T149" s="297"/>
      <c r="U149" s="14"/>
      <c r="V149" s="14"/>
      <c r="W149" s="14"/>
      <c r="X149" s="14"/>
      <c r="Y149" s="14"/>
      <c r="Z149" s="14"/>
      <c r="AA149" s="14"/>
      <c r="AB149" s="14"/>
      <c r="AC149" s="14"/>
      <c r="AD149" s="14"/>
      <c r="AE149" s="14"/>
      <c r="AT149" s="298" t="s">
        <v>758</v>
      </c>
      <c r="AU149" s="298" t="s">
        <v>86</v>
      </c>
      <c r="AV149" s="14" t="s">
        <v>415</v>
      </c>
      <c r="AW149" s="14" t="s">
        <v>33</v>
      </c>
      <c r="AX149" s="14" t="s">
        <v>84</v>
      </c>
      <c r="AY149" s="298" t="s">
        <v>414</v>
      </c>
    </row>
    <row r="150" s="2" customFormat="1" ht="21.75" customHeight="1">
      <c r="A150" s="39"/>
      <c r="B150" s="40"/>
      <c r="C150" s="234" t="s">
        <v>431</v>
      </c>
      <c r="D150" s="234" t="s">
        <v>443</v>
      </c>
      <c r="E150" s="235" t="s">
        <v>2168</v>
      </c>
      <c r="F150" s="236" t="s">
        <v>2169</v>
      </c>
      <c r="G150" s="237" t="s">
        <v>755</v>
      </c>
      <c r="H150" s="238">
        <v>10</v>
      </c>
      <c r="I150" s="239"/>
      <c r="J150" s="240">
        <f>ROUND(I150*H150,2)</f>
        <v>0</v>
      </c>
      <c r="K150" s="236" t="s">
        <v>720</v>
      </c>
      <c r="L150" s="45"/>
      <c r="M150" s="241" t="s">
        <v>1</v>
      </c>
      <c r="N150" s="242" t="s">
        <v>41</v>
      </c>
      <c r="O150" s="92"/>
      <c r="P150" s="226">
        <f>O150*H150</f>
        <v>0</v>
      </c>
      <c r="Q150" s="226">
        <v>0</v>
      </c>
      <c r="R150" s="226">
        <f>Q150*H150</f>
        <v>0</v>
      </c>
      <c r="S150" s="226">
        <v>0</v>
      </c>
      <c r="T150" s="227">
        <f>S150*H150</f>
        <v>0</v>
      </c>
      <c r="U150" s="39"/>
      <c r="V150" s="39"/>
      <c r="W150" s="39"/>
      <c r="X150" s="39"/>
      <c r="Y150" s="39"/>
      <c r="Z150" s="39"/>
      <c r="AA150" s="39"/>
      <c r="AB150" s="39"/>
      <c r="AC150" s="39"/>
      <c r="AD150" s="39"/>
      <c r="AE150" s="39"/>
      <c r="AR150" s="228" t="s">
        <v>415</v>
      </c>
      <c r="AT150" s="228" t="s">
        <v>443</v>
      </c>
      <c r="AU150" s="228" t="s">
        <v>86</v>
      </c>
      <c r="AY150" s="18" t="s">
        <v>414</v>
      </c>
      <c r="BE150" s="229">
        <f>IF(N150="základní",J150,0)</f>
        <v>0</v>
      </c>
      <c r="BF150" s="229">
        <f>IF(N150="snížená",J150,0)</f>
        <v>0</v>
      </c>
      <c r="BG150" s="229">
        <f>IF(N150="zákl. přenesená",J150,0)</f>
        <v>0</v>
      </c>
      <c r="BH150" s="229">
        <f>IF(N150="sníž. přenesená",J150,0)</f>
        <v>0</v>
      </c>
      <c r="BI150" s="229">
        <f>IF(N150="nulová",J150,0)</f>
        <v>0</v>
      </c>
      <c r="BJ150" s="18" t="s">
        <v>84</v>
      </c>
      <c r="BK150" s="229">
        <f>ROUND(I150*H150,2)</f>
        <v>0</v>
      </c>
      <c r="BL150" s="18" t="s">
        <v>415</v>
      </c>
      <c r="BM150" s="228" t="s">
        <v>2170</v>
      </c>
    </row>
    <row r="151" s="2" customFormat="1">
      <c r="A151" s="39"/>
      <c r="B151" s="40"/>
      <c r="C151" s="41"/>
      <c r="D151" s="230" t="s">
        <v>417</v>
      </c>
      <c r="E151" s="41"/>
      <c r="F151" s="231" t="s">
        <v>2171</v>
      </c>
      <c r="G151" s="41"/>
      <c r="H151" s="41"/>
      <c r="I151" s="156"/>
      <c r="J151" s="41"/>
      <c r="K151" s="41"/>
      <c r="L151" s="45"/>
      <c r="M151" s="232"/>
      <c r="N151" s="233"/>
      <c r="O151" s="92"/>
      <c r="P151" s="92"/>
      <c r="Q151" s="92"/>
      <c r="R151" s="92"/>
      <c r="S151" s="92"/>
      <c r="T151" s="93"/>
      <c r="U151" s="39"/>
      <c r="V151" s="39"/>
      <c r="W151" s="39"/>
      <c r="X151" s="39"/>
      <c r="Y151" s="39"/>
      <c r="Z151" s="39"/>
      <c r="AA151" s="39"/>
      <c r="AB151" s="39"/>
      <c r="AC151" s="39"/>
      <c r="AD151" s="39"/>
      <c r="AE151" s="39"/>
      <c r="AT151" s="18" t="s">
        <v>417</v>
      </c>
      <c r="AU151" s="18" t="s">
        <v>86</v>
      </c>
    </row>
    <row r="152" s="2" customFormat="1">
      <c r="A152" s="39"/>
      <c r="B152" s="40"/>
      <c r="C152" s="41"/>
      <c r="D152" s="230" t="s">
        <v>722</v>
      </c>
      <c r="E152" s="41"/>
      <c r="F152" s="268" t="s">
        <v>2172</v>
      </c>
      <c r="G152" s="41"/>
      <c r="H152" s="41"/>
      <c r="I152" s="156"/>
      <c r="J152" s="41"/>
      <c r="K152" s="41"/>
      <c r="L152" s="45"/>
      <c r="M152" s="232"/>
      <c r="N152" s="233"/>
      <c r="O152" s="92"/>
      <c r="P152" s="92"/>
      <c r="Q152" s="92"/>
      <c r="R152" s="92"/>
      <c r="S152" s="92"/>
      <c r="T152" s="93"/>
      <c r="U152" s="39"/>
      <c r="V152" s="39"/>
      <c r="W152" s="39"/>
      <c r="X152" s="39"/>
      <c r="Y152" s="39"/>
      <c r="Z152" s="39"/>
      <c r="AA152" s="39"/>
      <c r="AB152" s="39"/>
      <c r="AC152" s="39"/>
      <c r="AD152" s="39"/>
      <c r="AE152" s="39"/>
      <c r="AT152" s="18" t="s">
        <v>722</v>
      </c>
      <c r="AU152" s="18" t="s">
        <v>86</v>
      </c>
    </row>
    <row r="153" s="13" customFormat="1">
      <c r="A153" s="13"/>
      <c r="B153" s="277"/>
      <c r="C153" s="278"/>
      <c r="D153" s="230" t="s">
        <v>758</v>
      </c>
      <c r="E153" s="279" t="s">
        <v>1</v>
      </c>
      <c r="F153" s="280" t="s">
        <v>2173</v>
      </c>
      <c r="G153" s="278"/>
      <c r="H153" s="281">
        <v>10</v>
      </c>
      <c r="I153" s="282"/>
      <c r="J153" s="278"/>
      <c r="K153" s="278"/>
      <c r="L153" s="283"/>
      <c r="M153" s="284"/>
      <c r="N153" s="285"/>
      <c r="O153" s="285"/>
      <c r="P153" s="285"/>
      <c r="Q153" s="285"/>
      <c r="R153" s="285"/>
      <c r="S153" s="285"/>
      <c r="T153" s="286"/>
      <c r="U153" s="13"/>
      <c r="V153" s="13"/>
      <c r="W153" s="13"/>
      <c r="X153" s="13"/>
      <c r="Y153" s="13"/>
      <c r="Z153" s="13"/>
      <c r="AA153" s="13"/>
      <c r="AB153" s="13"/>
      <c r="AC153" s="13"/>
      <c r="AD153" s="13"/>
      <c r="AE153" s="13"/>
      <c r="AT153" s="287" t="s">
        <v>758</v>
      </c>
      <c r="AU153" s="287" t="s">
        <v>86</v>
      </c>
      <c r="AV153" s="13" t="s">
        <v>86</v>
      </c>
      <c r="AW153" s="13" t="s">
        <v>33</v>
      </c>
      <c r="AX153" s="13" t="s">
        <v>84</v>
      </c>
      <c r="AY153" s="287" t="s">
        <v>414</v>
      </c>
    </row>
    <row r="154" s="2" customFormat="1" ht="16.5" customHeight="1">
      <c r="A154" s="39"/>
      <c r="B154" s="40"/>
      <c r="C154" s="234" t="s">
        <v>435</v>
      </c>
      <c r="D154" s="234" t="s">
        <v>443</v>
      </c>
      <c r="E154" s="235" t="s">
        <v>2174</v>
      </c>
      <c r="F154" s="236" t="s">
        <v>2175</v>
      </c>
      <c r="G154" s="237" t="s">
        <v>755</v>
      </c>
      <c r="H154" s="238">
        <v>5</v>
      </c>
      <c r="I154" s="239"/>
      <c r="J154" s="240">
        <f>ROUND(I154*H154,2)</f>
        <v>0</v>
      </c>
      <c r="K154" s="236" t="s">
        <v>720</v>
      </c>
      <c r="L154" s="45"/>
      <c r="M154" s="241" t="s">
        <v>1</v>
      </c>
      <c r="N154" s="242" t="s">
        <v>41</v>
      </c>
      <c r="O154" s="92"/>
      <c r="P154" s="226">
        <f>O154*H154</f>
        <v>0</v>
      </c>
      <c r="Q154" s="226">
        <v>0</v>
      </c>
      <c r="R154" s="226">
        <f>Q154*H154</f>
        <v>0</v>
      </c>
      <c r="S154" s="226">
        <v>0</v>
      </c>
      <c r="T154" s="227">
        <f>S154*H154</f>
        <v>0</v>
      </c>
      <c r="U154" s="39"/>
      <c r="V154" s="39"/>
      <c r="W154" s="39"/>
      <c r="X154" s="39"/>
      <c r="Y154" s="39"/>
      <c r="Z154" s="39"/>
      <c r="AA154" s="39"/>
      <c r="AB154" s="39"/>
      <c r="AC154" s="39"/>
      <c r="AD154" s="39"/>
      <c r="AE154" s="39"/>
      <c r="AR154" s="228" t="s">
        <v>415</v>
      </c>
      <c r="AT154" s="228" t="s">
        <v>443</v>
      </c>
      <c r="AU154" s="228" t="s">
        <v>86</v>
      </c>
      <c r="AY154" s="18" t="s">
        <v>414</v>
      </c>
      <c r="BE154" s="229">
        <f>IF(N154="základní",J154,0)</f>
        <v>0</v>
      </c>
      <c r="BF154" s="229">
        <f>IF(N154="snížená",J154,0)</f>
        <v>0</v>
      </c>
      <c r="BG154" s="229">
        <f>IF(N154="zákl. přenesená",J154,0)</f>
        <v>0</v>
      </c>
      <c r="BH154" s="229">
        <f>IF(N154="sníž. přenesená",J154,0)</f>
        <v>0</v>
      </c>
      <c r="BI154" s="229">
        <f>IF(N154="nulová",J154,0)</f>
        <v>0</v>
      </c>
      <c r="BJ154" s="18" t="s">
        <v>84</v>
      </c>
      <c r="BK154" s="229">
        <f>ROUND(I154*H154,2)</f>
        <v>0</v>
      </c>
      <c r="BL154" s="18" t="s">
        <v>415</v>
      </c>
      <c r="BM154" s="228" t="s">
        <v>2176</v>
      </c>
    </row>
    <row r="155" s="2" customFormat="1">
      <c r="A155" s="39"/>
      <c r="B155" s="40"/>
      <c r="C155" s="41"/>
      <c r="D155" s="230" t="s">
        <v>417</v>
      </c>
      <c r="E155" s="41"/>
      <c r="F155" s="231" t="s">
        <v>2177</v>
      </c>
      <c r="G155" s="41"/>
      <c r="H155" s="41"/>
      <c r="I155" s="156"/>
      <c r="J155" s="41"/>
      <c r="K155" s="41"/>
      <c r="L155" s="45"/>
      <c r="M155" s="232"/>
      <c r="N155" s="233"/>
      <c r="O155" s="92"/>
      <c r="P155" s="92"/>
      <c r="Q155" s="92"/>
      <c r="R155" s="92"/>
      <c r="S155" s="92"/>
      <c r="T155" s="93"/>
      <c r="U155" s="39"/>
      <c r="V155" s="39"/>
      <c r="W155" s="39"/>
      <c r="X155" s="39"/>
      <c r="Y155" s="39"/>
      <c r="Z155" s="39"/>
      <c r="AA155" s="39"/>
      <c r="AB155" s="39"/>
      <c r="AC155" s="39"/>
      <c r="AD155" s="39"/>
      <c r="AE155" s="39"/>
      <c r="AT155" s="18" t="s">
        <v>417</v>
      </c>
      <c r="AU155" s="18" t="s">
        <v>86</v>
      </c>
    </row>
    <row r="156" s="2" customFormat="1" ht="21.75" customHeight="1">
      <c r="A156" s="39"/>
      <c r="B156" s="40"/>
      <c r="C156" s="234" t="s">
        <v>413</v>
      </c>
      <c r="D156" s="234" t="s">
        <v>443</v>
      </c>
      <c r="E156" s="235" t="s">
        <v>2178</v>
      </c>
      <c r="F156" s="236" t="s">
        <v>2179</v>
      </c>
      <c r="G156" s="237" t="s">
        <v>897</v>
      </c>
      <c r="H156" s="238">
        <v>10</v>
      </c>
      <c r="I156" s="239"/>
      <c r="J156" s="240">
        <f>ROUND(I156*H156,2)</f>
        <v>0</v>
      </c>
      <c r="K156" s="236" t="s">
        <v>720</v>
      </c>
      <c r="L156" s="45"/>
      <c r="M156" s="241" t="s">
        <v>1</v>
      </c>
      <c r="N156" s="242" t="s">
        <v>41</v>
      </c>
      <c r="O156" s="92"/>
      <c r="P156" s="226">
        <f>O156*H156</f>
        <v>0</v>
      </c>
      <c r="Q156" s="226">
        <v>0</v>
      </c>
      <c r="R156" s="226">
        <f>Q156*H156</f>
        <v>0</v>
      </c>
      <c r="S156" s="226">
        <v>0</v>
      </c>
      <c r="T156" s="227">
        <f>S156*H156</f>
        <v>0</v>
      </c>
      <c r="U156" s="39"/>
      <c r="V156" s="39"/>
      <c r="W156" s="39"/>
      <c r="X156" s="39"/>
      <c r="Y156" s="39"/>
      <c r="Z156" s="39"/>
      <c r="AA156" s="39"/>
      <c r="AB156" s="39"/>
      <c r="AC156" s="39"/>
      <c r="AD156" s="39"/>
      <c r="AE156" s="39"/>
      <c r="AR156" s="228" t="s">
        <v>415</v>
      </c>
      <c r="AT156" s="228" t="s">
        <v>443</v>
      </c>
      <c r="AU156" s="228" t="s">
        <v>86</v>
      </c>
      <c r="AY156" s="18" t="s">
        <v>414</v>
      </c>
      <c r="BE156" s="229">
        <f>IF(N156="základní",J156,0)</f>
        <v>0</v>
      </c>
      <c r="BF156" s="229">
        <f>IF(N156="snížená",J156,0)</f>
        <v>0</v>
      </c>
      <c r="BG156" s="229">
        <f>IF(N156="zákl. přenesená",J156,0)</f>
        <v>0</v>
      </c>
      <c r="BH156" s="229">
        <f>IF(N156="sníž. přenesená",J156,0)</f>
        <v>0</v>
      </c>
      <c r="BI156" s="229">
        <f>IF(N156="nulová",J156,0)</f>
        <v>0</v>
      </c>
      <c r="BJ156" s="18" t="s">
        <v>84</v>
      </c>
      <c r="BK156" s="229">
        <f>ROUND(I156*H156,2)</f>
        <v>0</v>
      </c>
      <c r="BL156" s="18" t="s">
        <v>415</v>
      </c>
      <c r="BM156" s="228" t="s">
        <v>2180</v>
      </c>
    </row>
    <row r="157" s="2" customFormat="1">
      <c r="A157" s="39"/>
      <c r="B157" s="40"/>
      <c r="C157" s="41"/>
      <c r="D157" s="230" t="s">
        <v>417</v>
      </c>
      <c r="E157" s="41"/>
      <c r="F157" s="231" t="s">
        <v>1864</v>
      </c>
      <c r="G157" s="41"/>
      <c r="H157" s="41"/>
      <c r="I157" s="156"/>
      <c r="J157" s="41"/>
      <c r="K157" s="41"/>
      <c r="L157" s="45"/>
      <c r="M157" s="232"/>
      <c r="N157" s="233"/>
      <c r="O157" s="92"/>
      <c r="P157" s="92"/>
      <c r="Q157" s="92"/>
      <c r="R157" s="92"/>
      <c r="S157" s="92"/>
      <c r="T157" s="93"/>
      <c r="U157" s="39"/>
      <c r="V157" s="39"/>
      <c r="W157" s="39"/>
      <c r="X157" s="39"/>
      <c r="Y157" s="39"/>
      <c r="Z157" s="39"/>
      <c r="AA157" s="39"/>
      <c r="AB157" s="39"/>
      <c r="AC157" s="39"/>
      <c r="AD157" s="39"/>
      <c r="AE157" s="39"/>
      <c r="AT157" s="18" t="s">
        <v>417</v>
      </c>
      <c r="AU157" s="18" t="s">
        <v>86</v>
      </c>
    </row>
    <row r="158" s="13" customFormat="1">
      <c r="A158" s="13"/>
      <c r="B158" s="277"/>
      <c r="C158" s="278"/>
      <c r="D158" s="230" t="s">
        <v>758</v>
      </c>
      <c r="E158" s="279" t="s">
        <v>1</v>
      </c>
      <c r="F158" s="280" t="s">
        <v>2173</v>
      </c>
      <c r="G158" s="278"/>
      <c r="H158" s="281">
        <v>10</v>
      </c>
      <c r="I158" s="282"/>
      <c r="J158" s="278"/>
      <c r="K158" s="278"/>
      <c r="L158" s="283"/>
      <c r="M158" s="284"/>
      <c r="N158" s="285"/>
      <c r="O158" s="285"/>
      <c r="P158" s="285"/>
      <c r="Q158" s="285"/>
      <c r="R158" s="285"/>
      <c r="S158" s="285"/>
      <c r="T158" s="286"/>
      <c r="U158" s="13"/>
      <c r="V158" s="13"/>
      <c r="W158" s="13"/>
      <c r="X158" s="13"/>
      <c r="Y158" s="13"/>
      <c r="Z158" s="13"/>
      <c r="AA158" s="13"/>
      <c r="AB158" s="13"/>
      <c r="AC158" s="13"/>
      <c r="AD158" s="13"/>
      <c r="AE158" s="13"/>
      <c r="AT158" s="287" t="s">
        <v>758</v>
      </c>
      <c r="AU158" s="287" t="s">
        <v>86</v>
      </c>
      <c r="AV158" s="13" t="s">
        <v>86</v>
      </c>
      <c r="AW158" s="13" t="s">
        <v>33</v>
      </c>
      <c r="AX158" s="13" t="s">
        <v>84</v>
      </c>
      <c r="AY158" s="287" t="s">
        <v>414</v>
      </c>
    </row>
    <row r="159" s="2" customFormat="1" ht="21.75" customHeight="1">
      <c r="A159" s="39"/>
      <c r="B159" s="40"/>
      <c r="C159" s="234" t="s">
        <v>442</v>
      </c>
      <c r="D159" s="234" t="s">
        <v>443</v>
      </c>
      <c r="E159" s="235" t="s">
        <v>2181</v>
      </c>
      <c r="F159" s="236" t="s">
        <v>2182</v>
      </c>
      <c r="G159" s="237" t="s">
        <v>755</v>
      </c>
      <c r="H159" s="238">
        <v>5</v>
      </c>
      <c r="I159" s="239"/>
      <c r="J159" s="240">
        <f>ROUND(I159*H159,2)</f>
        <v>0</v>
      </c>
      <c r="K159" s="236" t="s">
        <v>720</v>
      </c>
      <c r="L159" s="45"/>
      <c r="M159" s="241" t="s">
        <v>1</v>
      </c>
      <c r="N159" s="242" t="s">
        <v>41</v>
      </c>
      <c r="O159" s="92"/>
      <c r="P159" s="226">
        <f>O159*H159</f>
        <v>0</v>
      </c>
      <c r="Q159" s="226">
        <v>0</v>
      </c>
      <c r="R159" s="226">
        <f>Q159*H159</f>
        <v>0</v>
      </c>
      <c r="S159" s="226">
        <v>0</v>
      </c>
      <c r="T159" s="227">
        <f>S159*H159</f>
        <v>0</v>
      </c>
      <c r="U159" s="39"/>
      <c r="V159" s="39"/>
      <c r="W159" s="39"/>
      <c r="X159" s="39"/>
      <c r="Y159" s="39"/>
      <c r="Z159" s="39"/>
      <c r="AA159" s="39"/>
      <c r="AB159" s="39"/>
      <c r="AC159" s="39"/>
      <c r="AD159" s="39"/>
      <c r="AE159" s="39"/>
      <c r="AR159" s="228" t="s">
        <v>415</v>
      </c>
      <c r="AT159" s="228" t="s">
        <v>443</v>
      </c>
      <c r="AU159" s="228" t="s">
        <v>86</v>
      </c>
      <c r="AY159" s="18" t="s">
        <v>414</v>
      </c>
      <c r="BE159" s="229">
        <f>IF(N159="základní",J159,0)</f>
        <v>0</v>
      </c>
      <c r="BF159" s="229">
        <f>IF(N159="snížená",J159,0)</f>
        <v>0</v>
      </c>
      <c r="BG159" s="229">
        <f>IF(N159="zákl. přenesená",J159,0)</f>
        <v>0</v>
      </c>
      <c r="BH159" s="229">
        <f>IF(N159="sníž. přenesená",J159,0)</f>
        <v>0</v>
      </c>
      <c r="BI159" s="229">
        <f>IF(N159="nulová",J159,0)</f>
        <v>0</v>
      </c>
      <c r="BJ159" s="18" t="s">
        <v>84</v>
      </c>
      <c r="BK159" s="229">
        <f>ROUND(I159*H159,2)</f>
        <v>0</v>
      </c>
      <c r="BL159" s="18" t="s">
        <v>415</v>
      </c>
      <c r="BM159" s="228" t="s">
        <v>2183</v>
      </c>
    </row>
    <row r="160" s="2" customFormat="1">
      <c r="A160" s="39"/>
      <c r="B160" s="40"/>
      <c r="C160" s="41"/>
      <c r="D160" s="230" t="s">
        <v>417</v>
      </c>
      <c r="E160" s="41"/>
      <c r="F160" s="231" t="s">
        <v>2184</v>
      </c>
      <c r="G160" s="41"/>
      <c r="H160" s="41"/>
      <c r="I160" s="156"/>
      <c r="J160" s="41"/>
      <c r="K160" s="41"/>
      <c r="L160" s="45"/>
      <c r="M160" s="232"/>
      <c r="N160" s="233"/>
      <c r="O160" s="92"/>
      <c r="P160" s="92"/>
      <c r="Q160" s="92"/>
      <c r="R160" s="92"/>
      <c r="S160" s="92"/>
      <c r="T160" s="93"/>
      <c r="U160" s="39"/>
      <c r="V160" s="39"/>
      <c r="W160" s="39"/>
      <c r="X160" s="39"/>
      <c r="Y160" s="39"/>
      <c r="Z160" s="39"/>
      <c r="AA160" s="39"/>
      <c r="AB160" s="39"/>
      <c r="AC160" s="39"/>
      <c r="AD160" s="39"/>
      <c r="AE160" s="39"/>
      <c r="AT160" s="18" t="s">
        <v>417</v>
      </c>
      <c r="AU160" s="18" t="s">
        <v>86</v>
      </c>
    </row>
    <row r="161" s="2" customFormat="1">
      <c r="A161" s="39"/>
      <c r="B161" s="40"/>
      <c r="C161" s="41"/>
      <c r="D161" s="230" t="s">
        <v>722</v>
      </c>
      <c r="E161" s="41"/>
      <c r="F161" s="268" t="s">
        <v>2185</v>
      </c>
      <c r="G161" s="41"/>
      <c r="H161" s="41"/>
      <c r="I161" s="156"/>
      <c r="J161" s="41"/>
      <c r="K161" s="41"/>
      <c r="L161" s="45"/>
      <c r="M161" s="232"/>
      <c r="N161" s="233"/>
      <c r="O161" s="92"/>
      <c r="P161" s="92"/>
      <c r="Q161" s="92"/>
      <c r="R161" s="92"/>
      <c r="S161" s="92"/>
      <c r="T161" s="93"/>
      <c r="U161" s="39"/>
      <c r="V161" s="39"/>
      <c r="W161" s="39"/>
      <c r="X161" s="39"/>
      <c r="Y161" s="39"/>
      <c r="Z161" s="39"/>
      <c r="AA161" s="39"/>
      <c r="AB161" s="39"/>
      <c r="AC161" s="39"/>
      <c r="AD161" s="39"/>
      <c r="AE161" s="39"/>
      <c r="AT161" s="18" t="s">
        <v>722</v>
      </c>
      <c r="AU161" s="18" t="s">
        <v>86</v>
      </c>
    </row>
    <row r="162" s="13" customFormat="1">
      <c r="A162" s="13"/>
      <c r="B162" s="277"/>
      <c r="C162" s="278"/>
      <c r="D162" s="230" t="s">
        <v>758</v>
      </c>
      <c r="E162" s="279" t="s">
        <v>1</v>
      </c>
      <c r="F162" s="280" t="s">
        <v>427</v>
      </c>
      <c r="G162" s="278"/>
      <c r="H162" s="281">
        <v>5</v>
      </c>
      <c r="I162" s="282"/>
      <c r="J162" s="278"/>
      <c r="K162" s="278"/>
      <c r="L162" s="283"/>
      <c r="M162" s="284"/>
      <c r="N162" s="285"/>
      <c r="O162" s="285"/>
      <c r="P162" s="285"/>
      <c r="Q162" s="285"/>
      <c r="R162" s="285"/>
      <c r="S162" s="285"/>
      <c r="T162" s="286"/>
      <c r="U162" s="13"/>
      <c r="V162" s="13"/>
      <c r="W162" s="13"/>
      <c r="X162" s="13"/>
      <c r="Y162" s="13"/>
      <c r="Z162" s="13"/>
      <c r="AA162" s="13"/>
      <c r="AB162" s="13"/>
      <c r="AC162" s="13"/>
      <c r="AD162" s="13"/>
      <c r="AE162" s="13"/>
      <c r="AT162" s="287" t="s">
        <v>758</v>
      </c>
      <c r="AU162" s="287" t="s">
        <v>86</v>
      </c>
      <c r="AV162" s="13" t="s">
        <v>86</v>
      </c>
      <c r="AW162" s="13" t="s">
        <v>33</v>
      </c>
      <c r="AX162" s="13" t="s">
        <v>84</v>
      </c>
      <c r="AY162" s="287" t="s">
        <v>414</v>
      </c>
    </row>
    <row r="163" s="2" customFormat="1" ht="16.5" customHeight="1">
      <c r="A163" s="39"/>
      <c r="B163" s="40"/>
      <c r="C163" s="216" t="s">
        <v>447</v>
      </c>
      <c r="D163" s="216" t="s">
        <v>409</v>
      </c>
      <c r="E163" s="217" t="s">
        <v>2186</v>
      </c>
      <c r="F163" s="218" t="s">
        <v>2187</v>
      </c>
      <c r="G163" s="219" t="s">
        <v>897</v>
      </c>
      <c r="H163" s="220">
        <v>8</v>
      </c>
      <c r="I163" s="221"/>
      <c r="J163" s="222">
        <f>ROUND(I163*H163,2)</f>
        <v>0</v>
      </c>
      <c r="K163" s="218" t="s">
        <v>720</v>
      </c>
      <c r="L163" s="223"/>
      <c r="M163" s="224" t="s">
        <v>1</v>
      </c>
      <c r="N163" s="225" t="s">
        <v>41</v>
      </c>
      <c r="O163" s="92"/>
      <c r="P163" s="226">
        <f>O163*H163</f>
        <v>0</v>
      </c>
      <c r="Q163" s="226">
        <v>1</v>
      </c>
      <c r="R163" s="226">
        <f>Q163*H163</f>
        <v>8</v>
      </c>
      <c r="S163" s="226">
        <v>0</v>
      </c>
      <c r="T163" s="227">
        <f>S163*H163</f>
        <v>0</v>
      </c>
      <c r="U163" s="39"/>
      <c r="V163" s="39"/>
      <c r="W163" s="39"/>
      <c r="X163" s="39"/>
      <c r="Y163" s="39"/>
      <c r="Z163" s="39"/>
      <c r="AA163" s="39"/>
      <c r="AB163" s="39"/>
      <c r="AC163" s="39"/>
      <c r="AD163" s="39"/>
      <c r="AE163" s="39"/>
      <c r="AR163" s="228" t="s">
        <v>413</v>
      </c>
      <c r="AT163" s="228" t="s">
        <v>409</v>
      </c>
      <c r="AU163" s="228" t="s">
        <v>86</v>
      </c>
      <c r="AY163" s="18" t="s">
        <v>414</v>
      </c>
      <c r="BE163" s="229">
        <f>IF(N163="základní",J163,0)</f>
        <v>0</v>
      </c>
      <c r="BF163" s="229">
        <f>IF(N163="snížená",J163,0)</f>
        <v>0</v>
      </c>
      <c r="BG163" s="229">
        <f>IF(N163="zákl. přenesená",J163,0)</f>
        <v>0</v>
      </c>
      <c r="BH163" s="229">
        <f>IF(N163="sníž. přenesená",J163,0)</f>
        <v>0</v>
      </c>
      <c r="BI163" s="229">
        <f>IF(N163="nulová",J163,0)</f>
        <v>0</v>
      </c>
      <c r="BJ163" s="18" t="s">
        <v>84</v>
      </c>
      <c r="BK163" s="229">
        <f>ROUND(I163*H163,2)</f>
        <v>0</v>
      </c>
      <c r="BL163" s="18" t="s">
        <v>415</v>
      </c>
      <c r="BM163" s="228" t="s">
        <v>2188</v>
      </c>
    </row>
    <row r="164" s="2" customFormat="1">
      <c r="A164" s="39"/>
      <c r="B164" s="40"/>
      <c r="C164" s="41"/>
      <c r="D164" s="230" t="s">
        <v>417</v>
      </c>
      <c r="E164" s="41"/>
      <c r="F164" s="231" t="s">
        <v>2187</v>
      </c>
      <c r="G164" s="41"/>
      <c r="H164" s="41"/>
      <c r="I164" s="156"/>
      <c r="J164" s="41"/>
      <c r="K164" s="41"/>
      <c r="L164" s="45"/>
      <c r="M164" s="232"/>
      <c r="N164" s="233"/>
      <c r="O164" s="92"/>
      <c r="P164" s="92"/>
      <c r="Q164" s="92"/>
      <c r="R164" s="92"/>
      <c r="S164" s="92"/>
      <c r="T164" s="93"/>
      <c r="U164" s="39"/>
      <c r="V164" s="39"/>
      <c r="W164" s="39"/>
      <c r="X164" s="39"/>
      <c r="Y164" s="39"/>
      <c r="Z164" s="39"/>
      <c r="AA164" s="39"/>
      <c r="AB164" s="39"/>
      <c r="AC164" s="39"/>
      <c r="AD164" s="39"/>
      <c r="AE164" s="39"/>
      <c r="AT164" s="18" t="s">
        <v>417</v>
      </c>
      <c r="AU164" s="18" t="s">
        <v>86</v>
      </c>
    </row>
    <row r="165" s="13" customFormat="1">
      <c r="A165" s="13"/>
      <c r="B165" s="277"/>
      <c r="C165" s="278"/>
      <c r="D165" s="230" t="s">
        <v>758</v>
      </c>
      <c r="E165" s="279" t="s">
        <v>1</v>
      </c>
      <c r="F165" s="280" t="s">
        <v>2189</v>
      </c>
      <c r="G165" s="278"/>
      <c r="H165" s="281">
        <v>8</v>
      </c>
      <c r="I165" s="282"/>
      <c r="J165" s="278"/>
      <c r="K165" s="278"/>
      <c r="L165" s="283"/>
      <c r="M165" s="284"/>
      <c r="N165" s="285"/>
      <c r="O165" s="285"/>
      <c r="P165" s="285"/>
      <c r="Q165" s="285"/>
      <c r="R165" s="285"/>
      <c r="S165" s="285"/>
      <c r="T165" s="286"/>
      <c r="U165" s="13"/>
      <c r="V165" s="13"/>
      <c r="W165" s="13"/>
      <c r="X165" s="13"/>
      <c r="Y165" s="13"/>
      <c r="Z165" s="13"/>
      <c r="AA165" s="13"/>
      <c r="AB165" s="13"/>
      <c r="AC165" s="13"/>
      <c r="AD165" s="13"/>
      <c r="AE165" s="13"/>
      <c r="AT165" s="287" t="s">
        <v>758</v>
      </c>
      <c r="AU165" s="287" t="s">
        <v>86</v>
      </c>
      <c r="AV165" s="13" t="s">
        <v>86</v>
      </c>
      <c r="AW165" s="13" t="s">
        <v>33</v>
      </c>
      <c r="AX165" s="13" t="s">
        <v>84</v>
      </c>
      <c r="AY165" s="287" t="s">
        <v>414</v>
      </c>
    </row>
    <row r="166" s="11" customFormat="1" ht="22.8" customHeight="1">
      <c r="A166" s="11"/>
      <c r="B166" s="254"/>
      <c r="C166" s="255"/>
      <c r="D166" s="256" t="s">
        <v>75</v>
      </c>
      <c r="E166" s="275" t="s">
        <v>86</v>
      </c>
      <c r="F166" s="275" t="s">
        <v>2190</v>
      </c>
      <c r="G166" s="255"/>
      <c r="H166" s="255"/>
      <c r="I166" s="258"/>
      <c r="J166" s="276">
        <f>BK166</f>
        <v>0</v>
      </c>
      <c r="K166" s="255"/>
      <c r="L166" s="260"/>
      <c r="M166" s="261"/>
      <c r="N166" s="262"/>
      <c r="O166" s="262"/>
      <c r="P166" s="263">
        <f>SUM(P167:P170)</f>
        <v>0</v>
      </c>
      <c r="Q166" s="262"/>
      <c r="R166" s="263">
        <f>SUM(R167:R170)</f>
        <v>30.49532</v>
      </c>
      <c r="S166" s="262"/>
      <c r="T166" s="264">
        <f>SUM(T167:T170)</f>
        <v>0</v>
      </c>
      <c r="U166" s="11"/>
      <c r="V166" s="11"/>
      <c r="W166" s="11"/>
      <c r="X166" s="11"/>
      <c r="Y166" s="11"/>
      <c r="Z166" s="11"/>
      <c r="AA166" s="11"/>
      <c r="AB166" s="11"/>
      <c r="AC166" s="11"/>
      <c r="AD166" s="11"/>
      <c r="AE166" s="11"/>
      <c r="AR166" s="265" t="s">
        <v>84</v>
      </c>
      <c r="AT166" s="266" t="s">
        <v>75</v>
      </c>
      <c r="AU166" s="266" t="s">
        <v>84</v>
      </c>
      <c r="AY166" s="265" t="s">
        <v>414</v>
      </c>
      <c r="BK166" s="267">
        <f>SUM(BK167:BK170)</f>
        <v>0</v>
      </c>
    </row>
    <row r="167" s="2" customFormat="1" ht="21.75" customHeight="1">
      <c r="A167" s="39"/>
      <c r="B167" s="40"/>
      <c r="C167" s="234" t="s">
        <v>451</v>
      </c>
      <c r="D167" s="234" t="s">
        <v>443</v>
      </c>
      <c r="E167" s="235" t="s">
        <v>2191</v>
      </c>
      <c r="F167" s="236" t="s">
        <v>2192</v>
      </c>
      <c r="G167" s="237" t="s">
        <v>531</v>
      </c>
      <c r="H167" s="238">
        <v>20</v>
      </c>
      <c r="I167" s="239"/>
      <c r="J167" s="240">
        <f>ROUND(I167*H167,2)</f>
        <v>0</v>
      </c>
      <c r="K167" s="236" t="s">
        <v>720</v>
      </c>
      <c r="L167" s="45"/>
      <c r="M167" s="241" t="s">
        <v>1</v>
      </c>
      <c r="N167" s="242" t="s">
        <v>41</v>
      </c>
      <c r="O167" s="92"/>
      <c r="P167" s="226">
        <f>O167*H167</f>
        <v>0</v>
      </c>
      <c r="Q167" s="226">
        <v>1.5247660000000001</v>
      </c>
      <c r="R167" s="226">
        <f>Q167*H167</f>
        <v>30.49532</v>
      </c>
      <c r="S167" s="226">
        <v>0</v>
      </c>
      <c r="T167" s="227">
        <f>S167*H167</f>
        <v>0</v>
      </c>
      <c r="U167" s="39"/>
      <c r="V167" s="39"/>
      <c r="W167" s="39"/>
      <c r="X167" s="39"/>
      <c r="Y167" s="39"/>
      <c r="Z167" s="39"/>
      <c r="AA167" s="39"/>
      <c r="AB167" s="39"/>
      <c r="AC167" s="39"/>
      <c r="AD167" s="39"/>
      <c r="AE167" s="39"/>
      <c r="AR167" s="228" t="s">
        <v>415</v>
      </c>
      <c r="AT167" s="228" t="s">
        <v>443</v>
      </c>
      <c r="AU167" s="228" t="s">
        <v>86</v>
      </c>
      <c r="AY167" s="18" t="s">
        <v>414</v>
      </c>
      <c r="BE167" s="229">
        <f>IF(N167="základní",J167,0)</f>
        <v>0</v>
      </c>
      <c r="BF167" s="229">
        <f>IF(N167="snížená",J167,0)</f>
        <v>0</v>
      </c>
      <c r="BG167" s="229">
        <f>IF(N167="zákl. přenesená",J167,0)</f>
        <v>0</v>
      </c>
      <c r="BH167" s="229">
        <f>IF(N167="sníž. přenesená",J167,0)</f>
        <v>0</v>
      </c>
      <c r="BI167" s="229">
        <f>IF(N167="nulová",J167,0)</f>
        <v>0</v>
      </c>
      <c r="BJ167" s="18" t="s">
        <v>84</v>
      </c>
      <c r="BK167" s="229">
        <f>ROUND(I167*H167,2)</f>
        <v>0</v>
      </c>
      <c r="BL167" s="18" t="s">
        <v>415</v>
      </c>
      <c r="BM167" s="228" t="s">
        <v>2193</v>
      </c>
    </row>
    <row r="168" s="2" customFormat="1">
      <c r="A168" s="39"/>
      <c r="B168" s="40"/>
      <c r="C168" s="41"/>
      <c r="D168" s="230" t="s">
        <v>417</v>
      </c>
      <c r="E168" s="41"/>
      <c r="F168" s="231" t="s">
        <v>2194</v>
      </c>
      <c r="G168" s="41"/>
      <c r="H168" s="41"/>
      <c r="I168" s="156"/>
      <c r="J168" s="41"/>
      <c r="K168" s="41"/>
      <c r="L168" s="45"/>
      <c r="M168" s="232"/>
      <c r="N168" s="233"/>
      <c r="O168" s="92"/>
      <c r="P168" s="92"/>
      <c r="Q168" s="92"/>
      <c r="R168" s="92"/>
      <c r="S168" s="92"/>
      <c r="T168" s="93"/>
      <c r="U168" s="39"/>
      <c r="V168" s="39"/>
      <c r="W168" s="39"/>
      <c r="X168" s="39"/>
      <c r="Y168" s="39"/>
      <c r="Z168" s="39"/>
      <c r="AA168" s="39"/>
      <c r="AB168" s="39"/>
      <c r="AC168" s="39"/>
      <c r="AD168" s="39"/>
      <c r="AE168" s="39"/>
      <c r="AT168" s="18" t="s">
        <v>417</v>
      </c>
      <c r="AU168" s="18" t="s">
        <v>86</v>
      </c>
    </row>
    <row r="169" s="2" customFormat="1">
      <c r="A169" s="39"/>
      <c r="B169" s="40"/>
      <c r="C169" s="41"/>
      <c r="D169" s="230" t="s">
        <v>722</v>
      </c>
      <c r="E169" s="41"/>
      <c r="F169" s="268" t="s">
        <v>2195</v>
      </c>
      <c r="G169" s="41"/>
      <c r="H169" s="41"/>
      <c r="I169" s="156"/>
      <c r="J169" s="41"/>
      <c r="K169" s="41"/>
      <c r="L169" s="45"/>
      <c r="M169" s="232"/>
      <c r="N169" s="233"/>
      <c r="O169" s="92"/>
      <c r="P169" s="92"/>
      <c r="Q169" s="92"/>
      <c r="R169" s="92"/>
      <c r="S169" s="92"/>
      <c r="T169" s="93"/>
      <c r="U169" s="39"/>
      <c r="V169" s="39"/>
      <c r="W169" s="39"/>
      <c r="X169" s="39"/>
      <c r="Y169" s="39"/>
      <c r="Z169" s="39"/>
      <c r="AA169" s="39"/>
      <c r="AB169" s="39"/>
      <c r="AC169" s="39"/>
      <c r="AD169" s="39"/>
      <c r="AE169" s="39"/>
      <c r="AT169" s="18" t="s">
        <v>722</v>
      </c>
      <c r="AU169" s="18" t="s">
        <v>86</v>
      </c>
    </row>
    <row r="170" s="13" customFormat="1">
      <c r="A170" s="13"/>
      <c r="B170" s="277"/>
      <c r="C170" s="278"/>
      <c r="D170" s="230" t="s">
        <v>758</v>
      </c>
      <c r="E170" s="279" t="s">
        <v>1</v>
      </c>
      <c r="F170" s="280" t="s">
        <v>487</v>
      </c>
      <c r="G170" s="278"/>
      <c r="H170" s="281">
        <v>20</v>
      </c>
      <c r="I170" s="282"/>
      <c r="J170" s="278"/>
      <c r="K170" s="278"/>
      <c r="L170" s="283"/>
      <c r="M170" s="284"/>
      <c r="N170" s="285"/>
      <c r="O170" s="285"/>
      <c r="P170" s="285"/>
      <c r="Q170" s="285"/>
      <c r="R170" s="285"/>
      <c r="S170" s="285"/>
      <c r="T170" s="286"/>
      <c r="U170" s="13"/>
      <c r="V170" s="13"/>
      <c r="W170" s="13"/>
      <c r="X170" s="13"/>
      <c r="Y170" s="13"/>
      <c r="Z170" s="13"/>
      <c r="AA170" s="13"/>
      <c r="AB170" s="13"/>
      <c r="AC170" s="13"/>
      <c r="AD170" s="13"/>
      <c r="AE170" s="13"/>
      <c r="AT170" s="287" t="s">
        <v>758</v>
      </c>
      <c r="AU170" s="287" t="s">
        <v>86</v>
      </c>
      <c r="AV170" s="13" t="s">
        <v>86</v>
      </c>
      <c r="AW170" s="13" t="s">
        <v>33</v>
      </c>
      <c r="AX170" s="13" t="s">
        <v>84</v>
      </c>
      <c r="AY170" s="287" t="s">
        <v>414</v>
      </c>
    </row>
    <row r="171" s="11" customFormat="1" ht="22.8" customHeight="1">
      <c r="A171" s="11"/>
      <c r="B171" s="254"/>
      <c r="C171" s="255"/>
      <c r="D171" s="256" t="s">
        <v>75</v>
      </c>
      <c r="E171" s="275" t="s">
        <v>415</v>
      </c>
      <c r="F171" s="275" t="s">
        <v>761</v>
      </c>
      <c r="G171" s="255"/>
      <c r="H171" s="255"/>
      <c r="I171" s="258"/>
      <c r="J171" s="276">
        <f>BK171</f>
        <v>0</v>
      </c>
      <c r="K171" s="255"/>
      <c r="L171" s="260"/>
      <c r="M171" s="261"/>
      <c r="N171" s="262"/>
      <c r="O171" s="262"/>
      <c r="P171" s="263">
        <f>SUM(P172:P201)</f>
        <v>0</v>
      </c>
      <c r="Q171" s="262"/>
      <c r="R171" s="263">
        <f>SUM(R172:R201)</f>
        <v>32.234200000000001</v>
      </c>
      <c r="S171" s="262"/>
      <c r="T171" s="264">
        <f>SUM(T172:T201)</f>
        <v>0</v>
      </c>
      <c r="U171" s="11"/>
      <c r="V171" s="11"/>
      <c r="W171" s="11"/>
      <c r="X171" s="11"/>
      <c r="Y171" s="11"/>
      <c r="Z171" s="11"/>
      <c r="AA171" s="11"/>
      <c r="AB171" s="11"/>
      <c r="AC171" s="11"/>
      <c r="AD171" s="11"/>
      <c r="AE171" s="11"/>
      <c r="AR171" s="265" t="s">
        <v>84</v>
      </c>
      <c r="AT171" s="266" t="s">
        <v>75</v>
      </c>
      <c r="AU171" s="266" t="s">
        <v>84</v>
      </c>
      <c r="AY171" s="265" t="s">
        <v>414</v>
      </c>
      <c r="BK171" s="267">
        <f>SUM(BK172:BK201)</f>
        <v>0</v>
      </c>
    </row>
    <row r="172" s="2" customFormat="1" ht="21.75" customHeight="1">
      <c r="A172" s="39"/>
      <c r="B172" s="40"/>
      <c r="C172" s="234" t="s">
        <v>455</v>
      </c>
      <c r="D172" s="234" t="s">
        <v>443</v>
      </c>
      <c r="E172" s="235" t="s">
        <v>2196</v>
      </c>
      <c r="F172" s="236" t="s">
        <v>2197</v>
      </c>
      <c r="G172" s="237" t="s">
        <v>984</v>
      </c>
      <c r="H172" s="238">
        <v>247</v>
      </c>
      <c r="I172" s="239"/>
      <c r="J172" s="240">
        <f>ROUND(I172*H172,2)</f>
        <v>0</v>
      </c>
      <c r="K172" s="236" t="s">
        <v>720</v>
      </c>
      <c r="L172" s="45"/>
      <c r="M172" s="241" t="s">
        <v>1</v>
      </c>
      <c r="N172" s="242" t="s">
        <v>41</v>
      </c>
      <c r="O172" s="92"/>
      <c r="P172" s="226">
        <f>O172*H172</f>
        <v>0</v>
      </c>
      <c r="Q172" s="226">
        <v>0</v>
      </c>
      <c r="R172" s="226">
        <f>Q172*H172</f>
        <v>0</v>
      </c>
      <c r="S172" s="226">
        <v>0</v>
      </c>
      <c r="T172" s="227">
        <f>S172*H172</f>
        <v>0</v>
      </c>
      <c r="U172" s="39"/>
      <c r="V172" s="39"/>
      <c r="W172" s="39"/>
      <c r="X172" s="39"/>
      <c r="Y172" s="39"/>
      <c r="Z172" s="39"/>
      <c r="AA172" s="39"/>
      <c r="AB172" s="39"/>
      <c r="AC172" s="39"/>
      <c r="AD172" s="39"/>
      <c r="AE172" s="39"/>
      <c r="AR172" s="228" t="s">
        <v>415</v>
      </c>
      <c r="AT172" s="228" t="s">
        <v>443</v>
      </c>
      <c r="AU172" s="228" t="s">
        <v>86</v>
      </c>
      <c r="AY172" s="18" t="s">
        <v>414</v>
      </c>
      <c r="BE172" s="229">
        <f>IF(N172="základní",J172,0)</f>
        <v>0</v>
      </c>
      <c r="BF172" s="229">
        <f>IF(N172="snížená",J172,0)</f>
        <v>0</v>
      </c>
      <c r="BG172" s="229">
        <f>IF(N172="zákl. přenesená",J172,0)</f>
        <v>0</v>
      </c>
      <c r="BH172" s="229">
        <f>IF(N172="sníž. přenesená",J172,0)</f>
        <v>0</v>
      </c>
      <c r="BI172" s="229">
        <f>IF(N172="nulová",J172,0)</f>
        <v>0</v>
      </c>
      <c r="BJ172" s="18" t="s">
        <v>84</v>
      </c>
      <c r="BK172" s="229">
        <f>ROUND(I172*H172,2)</f>
        <v>0</v>
      </c>
      <c r="BL172" s="18" t="s">
        <v>415</v>
      </c>
      <c r="BM172" s="228" t="s">
        <v>2198</v>
      </c>
    </row>
    <row r="173" s="2" customFormat="1">
      <c r="A173" s="39"/>
      <c r="B173" s="40"/>
      <c r="C173" s="41"/>
      <c r="D173" s="230" t="s">
        <v>417</v>
      </c>
      <c r="E173" s="41"/>
      <c r="F173" s="231" t="s">
        <v>2199</v>
      </c>
      <c r="G173" s="41"/>
      <c r="H173" s="41"/>
      <c r="I173" s="156"/>
      <c r="J173" s="41"/>
      <c r="K173" s="41"/>
      <c r="L173" s="45"/>
      <c r="M173" s="232"/>
      <c r="N173" s="233"/>
      <c r="O173" s="92"/>
      <c r="P173" s="92"/>
      <c r="Q173" s="92"/>
      <c r="R173" s="92"/>
      <c r="S173" s="92"/>
      <c r="T173" s="93"/>
      <c r="U173" s="39"/>
      <c r="V173" s="39"/>
      <c r="W173" s="39"/>
      <c r="X173" s="39"/>
      <c r="Y173" s="39"/>
      <c r="Z173" s="39"/>
      <c r="AA173" s="39"/>
      <c r="AB173" s="39"/>
      <c r="AC173" s="39"/>
      <c r="AD173" s="39"/>
      <c r="AE173" s="39"/>
      <c r="AT173" s="18" t="s">
        <v>417</v>
      </c>
      <c r="AU173" s="18" t="s">
        <v>86</v>
      </c>
    </row>
    <row r="174" s="2" customFormat="1">
      <c r="A174" s="39"/>
      <c r="B174" s="40"/>
      <c r="C174" s="41"/>
      <c r="D174" s="230" t="s">
        <v>722</v>
      </c>
      <c r="E174" s="41"/>
      <c r="F174" s="268" t="s">
        <v>2200</v>
      </c>
      <c r="G174" s="41"/>
      <c r="H174" s="41"/>
      <c r="I174" s="156"/>
      <c r="J174" s="41"/>
      <c r="K174" s="41"/>
      <c r="L174" s="45"/>
      <c r="M174" s="232"/>
      <c r="N174" s="233"/>
      <c r="O174" s="92"/>
      <c r="P174" s="92"/>
      <c r="Q174" s="92"/>
      <c r="R174" s="92"/>
      <c r="S174" s="92"/>
      <c r="T174" s="93"/>
      <c r="U174" s="39"/>
      <c r="V174" s="39"/>
      <c r="W174" s="39"/>
      <c r="X174" s="39"/>
      <c r="Y174" s="39"/>
      <c r="Z174" s="39"/>
      <c r="AA174" s="39"/>
      <c r="AB174" s="39"/>
      <c r="AC174" s="39"/>
      <c r="AD174" s="39"/>
      <c r="AE174" s="39"/>
      <c r="AT174" s="18" t="s">
        <v>722</v>
      </c>
      <c r="AU174" s="18" t="s">
        <v>86</v>
      </c>
    </row>
    <row r="175" s="15" customFormat="1">
      <c r="A175" s="15"/>
      <c r="B175" s="299"/>
      <c r="C175" s="300"/>
      <c r="D175" s="230" t="s">
        <v>758</v>
      </c>
      <c r="E175" s="301" t="s">
        <v>1</v>
      </c>
      <c r="F175" s="302" t="s">
        <v>2201</v>
      </c>
      <c r="G175" s="300"/>
      <c r="H175" s="301" t="s">
        <v>1</v>
      </c>
      <c r="I175" s="303"/>
      <c r="J175" s="300"/>
      <c r="K175" s="300"/>
      <c r="L175" s="304"/>
      <c r="M175" s="305"/>
      <c r="N175" s="306"/>
      <c r="O175" s="306"/>
      <c r="P175" s="306"/>
      <c r="Q175" s="306"/>
      <c r="R175" s="306"/>
      <c r="S175" s="306"/>
      <c r="T175" s="307"/>
      <c r="U175" s="15"/>
      <c r="V175" s="15"/>
      <c r="W175" s="15"/>
      <c r="X175" s="15"/>
      <c r="Y175" s="15"/>
      <c r="Z175" s="15"/>
      <c r="AA175" s="15"/>
      <c r="AB175" s="15"/>
      <c r="AC175" s="15"/>
      <c r="AD175" s="15"/>
      <c r="AE175" s="15"/>
      <c r="AT175" s="308" t="s">
        <v>758</v>
      </c>
      <c r="AU175" s="308" t="s">
        <v>86</v>
      </c>
      <c r="AV175" s="15" t="s">
        <v>84</v>
      </c>
      <c r="AW175" s="15" t="s">
        <v>33</v>
      </c>
      <c r="AX175" s="15" t="s">
        <v>76</v>
      </c>
      <c r="AY175" s="308" t="s">
        <v>414</v>
      </c>
    </row>
    <row r="176" s="13" customFormat="1">
      <c r="A176" s="13"/>
      <c r="B176" s="277"/>
      <c r="C176" s="278"/>
      <c r="D176" s="230" t="s">
        <v>758</v>
      </c>
      <c r="E176" s="279" t="s">
        <v>1</v>
      </c>
      <c r="F176" s="280" t="s">
        <v>2202</v>
      </c>
      <c r="G176" s="278"/>
      <c r="H176" s="281">
        <v>247</v>
      </c>
      <c r="I176" s="282"/>
      <c r="J176" s="278"/>
      <c r="K176" s="278"/>
      <c r="L176" s="283"/>
      <c r="M176" s="284"/>
      <c r="N176" s="285"/>
      <c r="O176" s="285"/>
      <c r="P176" s="285"/>
      <c r="Q176" s="285"/>
      <c r="R176" s="285"/>
      <c r="S176" s="285"/>
      <c r="T176" s="286"/>
      <c r="U176" s="13"/>
      <c r="V176" s="13"/>
      <c r="W176" s="13"/>
      <c r="X176" s="13"/>
      <c r="Y176" s="13"/>
      <c r="Z176" s="13"/>
      <c r="AA176" s="13"/>
      <c r="AB176" s="13"/>
      <c r="AC176" s="13"/>
      <c r="AD176" s="13"/>
      <c r="AE176" s="13"/>
      <c r="AT176" s="287" t="s">
        <v>758</v>
      </c>
      <c r="AU176" s="287" t="s">
        <v>86</v>
      </c>
      <c r="AV176" s="13" t="s">
        <v>86</v>
      </c>
      <c r="AW176" s="13" t="s">
        <v>33</v>
      </c>
      <c r="AX176" s="13" t="s">
        <v>84</v>
      </c>
      <c r="AY176" s="287" t="s">
        <v>414</v>
      </c>
    </row>
    <row r="177" s="2" customFormat="1" ht="21.75" customHeight="1">
      <c r="A177" s="39"/>
      <c r="B177" s="40"/>
      <c r="C177" s="234" t="s">
        <v>459</v>
      </c>
      <c r="D177" s="234" t="s">
        <v>443</v>
      </c>
      <c r="E177" s="235" t="s">
        <v>2203</v>
      </c>
      <c r="F177" s="236" t="s">
        <v>2204</v>
      </c>
      <c r="G177" s="237" t="s">
        <v>984</v>
      </c>
      <c r="H177" s="238">
        <v>247</v>
      </c>
      <c r="I177" s="239"/>
      <c r="J177" s="240">
        <f>ROUND(I177*H177,2)</f>
        <v>0</v>
      </c>
      <c r="K177" s="236" t="s">
        <v>720</v>
      </c>
      <c r="L177" s="45"/>
      <c r="M177" s="241" t="s">
        <v>1</v>
      </c>
      <c r="N177" s="242" t="s">
        <v>41</v>
      </c>
      <c r="O177" s="92"/>
      <c r="P177" s="226">
        <f>O177*H177</f>
        <v>0</v>
      </c>
      <c r="Q177" s="226">
        <v>0</v>
      </c>
      <c r="R177" s="226">
        <f>Q177*H177</f>
        <v>0</v>
      </c>
      <c r="S177" s="226">
        <v>0</v>
      </c>
      <c r="T177" s="227">
        <f>S177*H177</f>
        <v>0</v>
      </c>
      <c r="U177" s="39"/>
      <c r="V177" s="39"/>
      <c r="W177" s="39"/>
      <c r="X177" s="39"/>
      <c r="Y177" s="39"/>
      <c r="Z177" s="39"/>
      <c r="AA177" s="39"/>
      <c r="AB177" s="39"/>
      <c r="AC177" s="39"/>
      <c r="AD177" s="39"/>
      <c r="AE177" s="39"/>
      <c r="AR177" s="228" t="s">
        <v>415</v>
      </c>
      <c r="AT177" s="228" t="s">
        <v>443</v>
      </c>
      <c r="AU177" s="228" t="s">
        <v>86</v>
      </c>
      <c r="AY177" s="18" t="s">
        <v>414</v>
      </c>
      <c r="BE177" s="229">
        <f>IF(N177="základní",J177,0)</f>
        <v>0</v>
      </c>
      <c r="BF177" s="229">
        <f>IF(N177="snížená",J177,0)</f>
        <v>0</v>
      </c>
      <c r="BG177" s="229">
        <f>IF(N177="zákl. přenesená",J177,0)</f>
        <v>0</v>
      </c>
      <c r="BH177" s="229">
        <f>IF(N177="sníž. přenesená",J177,0)</f>
        <v>0</v>
      </c>
      <c r="BI177" s="229">
        <f>IF(N177="nulová",J177,0)</f>
        <v>0</v>
      </c>
      <c r="BJ177" s="18" t="s">
        <v>84</v>
      </c>
      <c r="BK177" s="229">
        <f>ROUND(I177*H177,2)</f>
        <v>0</v>
      </c>
      <c r="BL177" s="18" t="s">
        <v>415</v>
      </c>
      <c r="BM177" s="228" t="s">
        <v>2205</v>
      </c>
    </row>
    <row r="178" s="2" customFormat="1">
      <c r="A178" s="39"/>
      <c r="B178" s="40"/>
      <c r="C178" s="41"/>
      <c r="D178" s="230" t="s">
        <v>417</v>
      </c>
      <c r="E178" s="41"/>
      <c r="F178" s="231" t="s">
        <v>2206</v>
      </c>
      <c r="G178" s="41"/>
      <c r="H178" s="41"/>
      <c r="I178" s="156"/>
      <c r="J178" s="41"/>
      <c r="K178" s="41"/>
      <c r="L178" s="45"/>
      <c r="M178" s="232"/>
      <c r="N178" s="233"/>
      <c r="O178" s="92"/>
      <c r="P178" s="92"/>
      <c r="Q178" s="92"/>
      <c r="R178" s="92"/>
      <c r="S178" s="92"/>
      <c r="T178" s="93"/>
      <c r="U178" s="39"/>
      <c r="V178" s="39"/>
      <c r="W178" s="39"/>
      <c r="X178" s="39"/>
      <c r="Y178" s="39"/>
      <c r="Z178" s="39"/>
      <c r="AA178" s="39"/>
      <c r="AB178" s="39"/>
      <c r="AC178" s="39"/>
      <c r="AD178" s="39"/>
      <c r="AE178" s="39"/>
      <c r="AT178" s="18" t="s">
        <v>417</v>
      </c>
      <c r="AU178" s="18" t="s">
        <v>86</v>
      </c>
    </row>
    <row r="179" s="15" customFormat="1">
      <c r="A179" s="15"/>
      <c r="B179" s="299"/>
      <c r="C179" s="300"/>
      <c r="D179" s="230" t="s">
        <v>758</v>
      </c>
      <c r="E179" s="301" t="s">
        <v>1</v>
      </c>
      <c r="F179" s="302" t="s">
        <v>2201</v>
      </c>
      <c r="G179" s="300"/>
      <c r="H179" s="301" t="s">
        <v>1</v>
      </c>
      <c r="I179" s="303"/>
      <c r="J179" s="300"/>
      <c r="K179" s="300"/>
      <c r="L179" s="304"/>
      <c r="M179" s="305"/>
      <c r="N179" s="306"/>
      <c r="O179" s="306"/>
      <c r="P179" s="306"/>
      <c r="Q179" s="306"/>
      <c r="R179" s="306"/>
      <c r="S179" s="306"/>
      <c r="T179" s="307"/>
      <c r="U179" s="15"/>
      <c r="V179" s="15"/>
      <c r="W179" s="15"/>
      <c r="X179" s="15"/>
      <c r="Y179" s="15"/>
      <c r="Z179" s="15"/>
      <c r="AA179" s="15"/>
      <c r="AB179" s="15"/>
      <c r="AC179" s="15"/>
      <c r="AD179" s="15"/>
      <c r="AE179" s="15"/>
      <c r="AT179" s="308" t="s">
        <v>758</v>
      </c>
      <c r="AU179" s="308" t="s">
        <v>86</v>
      </c>
      <c r="AV179" s="15" t="s">
        <v>84</v>
      </c>
      <c r="AW179" s="15" t="s">
        <v>33</v>
      </c>
      <c r="AX179" s="15" t="s">
        <v>76</v>
      </c>
      <c r="AY179" s="308" t="s">
        <v>414</v>
      </c>
    </row>
    <row r="180" s="13" customFormat="1">
      <c r="A180" s="13"/>
      <c r="B180" s="277"/>
      <c r="C180" s="278"/>
      <c r="D180" s="230" t="s">
        <v>758</v>
      </c>
      <c r="E180" s="279" t="s">
        <v>1</v>
      </c>
      <c r="F180" s="280" t="s">
        <v>2202</v>
      </c>
      <c r="G180" s="278"/>
      <c r="H180" s="281">
        <v>247</v>
      </c>
      <c r="I180" s="282"/>
      <c r="J180" s="278"/>
      <c r="K180" s="278"/>
      <c r="L180" s="283"/>
      <c r="M180" s="284"/>
      <c r="N180" s="285"/>
      <c r="O180" s="285"/>
      <c r="P180" s="285"/>
      <c r="Q180" s="285"/>
      <c r="R180" s="285"/>
      <c r="S180" s="285"/>
      <c r="T180" s="286"/>
      <c r="U180" s="13"/>
      <c r="V180" s="13"/>
      <c r="W180" s="13"/>
      <c r="X180" s="13"/>
      <c r="Y180" s="13"/>
      <c r="Z180" s="13"/>
      <c r="AA180" s="13"/>
      <c r="AB180" s="13"/>
      <c r="AC180" s="13"/>
      <c r="AD180" s="13"/>
      <c r="AE180" s="13"/>
      <c r="AT180" s="287" t="s">
        <v>758</v>
      </c>
      <c r="AU180" s="287" t="s">
        <v>86</v>
      </c>
      <c r="AV180" s="13" t="s">
        <v>86</v>
      </c>
      <c r="AW180" s="13" t="s">
        <v>33</v>
      </c>
      <c r="AX180" s="13" t="s">
        <v>84</v>
      </c>
      <c r="AY180" s="287" t="s">
        <v>414</v>
      </c>
    </row>
    <row r="181" s="2" customFormat="1" ht="16.5" customHeight="1">
      <c r="A181" s="39"/>
      <c r="B181" s="40"/>
      <c r="C181" s="216" t="s">
        <v>463</v>
      </c>
      <c r="D181" s="216" t="s">
        <v>409</v>
      </c>
      <c r="E181" s="217" t="s">
        <v>2207</v>
      </c>
      <c r="F181" s="218" t="s">
        <v>2208</v>
      </c>
      <c r="G181" s="219" t="s">
        <v>897</v>
      </c>
      <c r="H181" s="220">
        <v>0.23000000000000001</v>
      </c>
      <c r="I181" s="221"/>
      <c r="J181" s="222">
        <f>ROUND(I181*H181,2)</f>
        <v>0</v>
      </c>
      <c r="K181" s="218" t="s">
        <v>720</v>
      </c>
      <c r="L181" s="223"/>
      <c r="M181" s="224" t="s">
        <v>1</v>
      </c>
      <c r="N181" s="225" t="s">
        <v>41</v>
      </c>
      <c r="O181" s="92"/>
      <c r="P181" s="226">
        <f>O181*H181</f>
        <v>0</v>
      </c>
      <c r="Q181" s="226">
        <v>1</v>
      </c>
      <c r="R181" s="226">
        <f>Q181*H181</f>
        <v>0.23000000000000001</v>
      </c>
      <c r="S181" s="226">
        <v>0</v>
      </c>
      <c r="T181" s="227">
        <f>S181*H181</f>
        <v>0</v>
      </c>
      <c r="U181" s="39"/>
      <c r="V181" s="39"/>
      <c r="W181" s="39"/>
      <c r="X181" s="39"/>
      <c r="Y181" s="39"/>
      <c r="Z181" s="39"/>
      <c r="AA181" s="39"/>
      <c r="AB181" s="39"/>
      <c r="AC181" s="39"/>
      <c r="AD181" s="39"/>
      <c r="AE181" s="39"/>
      <c r="AR181" s="228" t="s">
        <v>413</v>
      </c>
      <c r="AT181" s="228" t="s">
        <v>409</v>
      </c>
      <c r="AU181" s="228" t="s">
        <v>86</v>
      </c>
      <c r="AY181" s="18" t="s">
        <v>414</v>
      </c>
      <c r="BE181" s="229">
        <f>IF(N181="základní",J181,0)</f>
        <v>0</v>
      </c>
      <c r="BF181" s="229">
        <f>IF(N181="snížená",J181,0)</f>
        <v>0</v>
      </c>
      <c r="BG181" s="229">
        <f>IF(N181="zákl. přenesená",J181,0)</f>
        <v>0</v>
      </c>
      <c r="BH181" s="229">
        <f>IF(N181="sníž. přenesená",J181,0)</f>
        <v>0</v>
      </c>
      <c r="BI181" s="229">
        <f>IF(N181="nulová",J181,0)</f>
        <v>0</v>
      </c>
      <c r="BJ181" s="18" t="s">
        <v>84</v>
      </c>
      <c r="BK181" s="229">
        <f>ROUND(I181*H181,2)</f>
        <v>0</v>
      </c>
      <c r="BL181" s="18" t="s">
        <v>415</v>
      </c>
      <c r="BM181" s="228" t="s">
        <v>2209</v>
      </c>
    </row>
    <row r="182" s="2" customFormat="1">
      <c r="A182" s="39"/>
      <c r="B182" s="40"/>
      <c r="C182" s="41"/>
      <c r="D182" s="230" t="s">
        <v>417</v>
      </c>
      <c r="E182" s="41"/>
      <c r="F182" s="231" t="s">
        <v>2208</v>
      </c>
      <c r="G182" s="41"/>
      <c r="H182" s="41"/>
      <c r="I182" s="156"/>
      <c r="J182" s="41"/>
      <c r="K182" s="41"/>
      <c r="L182" s="45"/>
      <c r="M182" s="232"/>
      <c r="N182" s="233"/>
      <c r="O182" s="92"/>
      <c r="P182" s="92"/>
      <c r="Q182" s="92"/>
      <c r="R182" s="92"/>
      <c r="S182" s="92"/>
      <c r="T182" s="93"/>
      <c r="U182" s="39"/>
      <c r="V182" s="39"/>
      <c r="W182" s="39"/>
      <c r="X182" s="39"/>
      <c r="Y182" s="39"/>
      <c r="Z182" s="39"/>
      <c r="AA182" s="39"/>
      <c r="AB182" s="39"/>
      <c r="AC182" s="39"/>
      <c r="AD182" s="39"/>
      <c r="AE182" s="39"/>
      <c r="AT182" s="18" t="s">
        <v>417</v>
      </c>
      <c r="AU182" s="18" t="s">
        <v>86</v>
      </c>
    </row>
    <row r="183" s="2" customFormat="1">
      <c r="A183" s="39"/>
      <c r="B183" s="40"/>
      <c r="C183" s="41"/>
      <c r="D183" s="230" t="s">
        <v>722</v>
      </c>
      <c r="E183" s="41"/>
      <c r="F183" s="268" t="s">
        <v>2210</v>
      </c>
      <c r="G183" s="41"/>
      <c r="H183" s="41"/>
      <c r="I183" s="156"/>
      <c r="J183" s="41"/>
      <c r="K183" s="41"/>
      <c r="L183" s="45"/>
      <c r="M183" s="232"/>
      <c r="N183" s="233"/>
      <c r="O183" s="92"/>
      <c r="P183" s="92"/>
      <c r="Q183" s="92"/>
      <c r="R183" s="92"/>
      <c r="S183" s="92"/>
      <c r="T183" s="93"/>
      <c r="U183" s="39"/>
      <c r="V183" s="39"/>
      <c r="W183" s="39"/>
      <c r="X183" s="39"/>
      <c r="Y183" s="39"/>
      <c r="Z183" s="39"/>
      <c r="AA183" s="39"/>
      <c r="AB183" s="39"/>
      <c r="AC183" s="39"/>
      <c r="AD183" s="39"/>
      <c r="AE183" s="39"/>
      <c r="AT183" s="18" t="s">
        <v>722</v>
      </c>
      <c r="AU183" s="18" t="s">
        <v>86</v>
      </c>
    </row>
    <row r="184" s="15" customFormat="1">
      <c r="A184" s="15"/>
      <c r="B184" s="299"/>
      <c r="C184" s="300"/>
      <c r="D184" s="230" t="s">
        <v>758</v>
      </c>
      <c r="E184" s="301" t="s">
        <v>1</v>
      </c>
      <c r="F184" s="302" t="s">
        <v>2211</v>
      </c>
      <c r="G184" s="300"/>
      <c r="H184" s="301" t="s">
        <v>1</v>
      </c>
      <c r="I184" s="303"/>
      <c r="J184" s="300"/>
      <c r="K184" s="300"/>
      <c r="L184" s="304"/>
      <c r="M184" s="305"/>
      <c r="N184" s="306"/>
      <c r="O184" s="306"/>
      <c r="P184" s="306"/>
      <c r="Q184" s="306"/>
      <c r="R184" s="306"/>
      <c r="S184" s="306"/>
      <c r="T184" s="307"/>
      <c r="U184" s="15"/>
      <c r="V184" s="15"/>
      <c r="W184" s="15"/>
      <c r="X184" s="15"/>
      <c r="Y184" s="15"/>
      <c r="Z184" s="15"/>
      <c r="AA184" s="15"/>
      <c r="AB184" s="15"/>
      <c r="AC184" s="15"/>
      <c r="AD184" s="15"/>
      <c r="AE184" s="15"/>
      <c r="AT184" s="308" t="s">
        <v>758</v>
      </c>
      <c r="AU184" s="308" t="s">
        <v>86</v>
      </c>
      <c r="AV184" s="15" t="s">
        <v>84</v>
      </c>
      <c r="AW184" s="15" t="s">
        <v>33</v>
      </c>
      <c r="AX184" s="15" t="s">
        <v>76</v>
      </c>
      <c r="AY184" s="308" t="s">
        <v>414</v>
      </c>
    </row>
    <row r="185" s="13" customFormat="1">
      <c r="A185" s="13"/>
      <c r="B185" s="277"/>
      <c r="C185" s="278"/>
      <c r="D185" s="230" t="s">
        <v>758</v>
      </c>
      <c r="E185" s="279" t="s">
        <v>1</v>
      </c>
      <c r="F185" s="280" t="s">
        <v>2212</v>
      </c>
      <c r="G185" s="278"/>
      <c r="H185" s="281">
        <v>0.081000000000000003</v>
      </c>
      <c r="I185" s="282"/>
      <c r="J185" s="278"/>
      <c r="K185" s="278"/>
      <c r="L185" s="283"/>
      <c r="M185" s="284"/>
      <c r="N185" s="285"/>
      <c r="O185" s="285"/>
      <c r="P185" s="285"/>
      <c r="Q185" s="285"/>
      <c r="R185" s="285"/>
      <c r="S185" s="285"/>
      <c r="T185" s="286"/>
      <c r="U185" s="13"/>
      <c r="V185" s="13"/>
      <c r="W185" s="13"/>
      <c r="X185" s="13"/>
      <c r="Y185" s="13"/>
      <c r="Z185" s="13"/>
      <c r="AA185" s="13"/>
      <c r="AB185" s="13"/>
      <c r="AC185" s="13"/>
      <c r="AD185" s="13"/>
      <c r="AE185" s="13"/>
      <c r="AT185" s="287" t="s">
        <v>758</v>
      </c>
      <c r="AU185" s="287" t="s">
        <v>86</v>
      </c>
      <c r="AV185" s="13" t="s">
        <v>86</v>
      </c>
      <c r="AW185" s="13" t="s">
        <v>33</v>
      </c>
      <c r="AX185" s="13" t="s">
        <v>76</v>
      </c>
      <c r="AY185" s="287" t="s">
        <v>414</v>
      </c>
    </row>
    <row r="186" s="13" customFormat="1">
      <c r="A186" s="13"/>
      <c r="B186" s="277"/>
      <c r="C186" s="278"/>
      <c r="D186" s="230" t="s">
        <v>758</v>
      </c>
      <c r="E186" s="279" t="s">
        <v>1</v>
      </c>
      <c r="F186" s="280" t="s">
        <v>2213</v>
      </c>
      <c r="G186" s="278"/>
      <c r="H186" s="281">
        <v>0.069000000000000006</v>
      </c>
      <c r="I186" s="282"/>
      <c r="J186" s="278"/>
      <c r="K186" s="278"/>
      <c r="L186" s="283"/>
      <c r="M186" s="284"/>
      <c r="N186" s="285"/>
      <c r="O186" s="285"/>
      <c r="P186" s="285"/>
      <c r="Q186" s="285"/>
      <c r="R186" s="285"/>
      <c r="S186" s="285"/>
      <c r="T186" s="286"/>
      <c r="U186" s="13"/>
      <c r="V186" s="13"/>
      <c r="W186" s="13"/>
      <c r="X186" s="13"/>
      <c r="Y186" s="13"/>
      <c r="Z186" s="13"/>
      <c r="AA186" s="13"/>
      <c r="AB186" s="13"/>
      <c r="AC186" s="13"/>
      <c r="AD186" s="13"/>
      <c r="AE186" s="13"/>
      <c r="AT186" s="287" t="s">
        <v>758</v>
      </c>
      <c r="AU186" s="287" t="s">
        <v>86</v>
      </c>
      <c r="AV186" s="13" t="s">
        <v>86</v>
      </c>
      <c r="AW186" s="13" t="s">
        <v>33</v>
      </c>
      <c r="AX186" s="13" t="s">
        <v>76</v>
      </c>
      <c r="AY186" s="287" t="s">
        <v>414</v>
      </c>
    </row>
    <row r="187" s="13" customFormat="1">
      <c r="A187" s="13"/>
      <c r="B187" s="277"/>
      <c r="C187" s="278"/>
      <c r="D187" s="230" t="s">
        <v>758</v>
      </c>
      <c r="E187" s="279" t="s">
        <v>1</v>
      </c>
      <c r="F187" s="280" t="s">
        <v>2214</v>
      </c>
      <c r="G187" s="278"/>
      <c r="H187" s="281">
        <v>0.068000000000000005</v>
      </c>
      <c r="I187" s="282"/>
      <c r="J187" s="278"/>
      <c r="K187" s="278"/>
      <c r="L187" s="283"/>
      <c r="M187" s="284"/>
      <c r="N187" s="285"/>
      <c r="O187" s="285"/>
      <c r="P187" s="285"/>
      <c r="Q187" s="285"/>
      <c r="R187" s="285"/>
      <c r="S187" s="285"/>
      <c r="T187" s="286"/>
      <c r="U187" s="13"/>
      <c r="V187" s="13"/>
      <c r="W187" s="13"/>
      <c r="X187" s="13"/>
      <c r="Y187" s="13"/>
      <c r="Z187" s="13"/>
      <c r="AA187" s="13"/>
      <c r="AB187" s="13"/>
      <c r="AC187" s="13"/>
      <c r="AD187" s="13"/>
      <c r="AE187" s="13"/>
      <c r="AT187" s="287" t="s">
        <v>758</v>
      </c>
      <c r="AU187" s="287" t="s">
        <v>86</v>
      </c>
      <c r="AV187" s="13" t="s">
        <v>86</v>
      </c>
      <c r="AW187" s="13" t="s">
        <v>33</v>
      </c>
      <c r="AX187" s="13" t="s">
        <v>76</v>
      </c>
      <c r="AY187" s="287" t="s">
        <v>414</v>
      </c>
    </row>
    <row r="188" s="13" customFormat="1">
      <c r="A188" s="13"/>
      <c r="B188" s="277"/>
      <c r="C188" s="278"/>
      <c r="D188" s="230" t="s">
        <v>758</v>
      </c>
      <c r="E188" s="279" t="s">
        <v>1</v>
      </c>
      <c r="F188" s="280" t="s">
        <v>2215</v>
      </c>
      <c r="G188" s="278"/>
      <c r="H188" s="281">
        <v>0.0050000000000000001</v>
      </c>
      <c r="I188" s="282"/>
      <c r="J188" s="278"/>
      <c r="K188" s="278"/>
      <c r="L188" s="283"/>
      <c r="M188" s="284"/>
      <c r="N188" s="285"/>
      <c r="O188" s="285"/>
      <c r="P188" s="285"/>
      <c r="Q188" s="285"/>
      <c r="R188" s="285"/>
      <c r="S188" s="285"/>
      <c r="T188" s="286"/>
      <c r="U188" s="13"/>
      <c r="V188" s="13"/>
      <c r="W188" s="13"/>
      <c r="X188" s="13"/>
      <c r="Y188" s="13"/>
      <c r="Z188" s="13"/>
      <c r="AA188" s="13"/>
      <c r="AB188" s="13"/>
      <c r="AC188" s="13"/>
      <c r="AD188" s="13"/>
      <c r="AE188" s="13"/>
      <c r="AT188" s="287" t="s">
        <v>758</v>
      </c>
      <c r="AU188" s="287" t="s">
        <v>86</v>
      </c>
      <c r="AV188" s="13" t="s">
        <v>86</v>
      </c>
      <c r="AW188" s="13" t="s">
        <v>33</v>
      </c>
      <c r="AX188" s="13" t="s">
        <v>76</v>
      </c>
      <c r="AY188" s="287" t="s">
        <v>414</v>
      </c>
    </row>
    <row r="189" s="13" customFormat="1">
      <c r="A189" s="13"/>
      <c r="B189" s="277"/>
      <c r="C189" s="278"/>
      <c r="D189" s="230" t="s">
        <v>758</v>
      </c>
      <c r="E189" s="279" t="s">
        <v>1</v>
      </c>
      <c r="F189" s="280" t="s">
        <v>2216</v>
      </c>
      <c r="G189" s="278"/>
      <c r="H189" s="281">
        <v>0.0070000000000000001</v>
      </c>
      <c r="I189" s="282"/>
      <c r="J189" s="278"/>
      <c r="K189" s="278"/>
      <c r="L189" s="283"/>
      <c r="M189" s="284"/>
      <c r="N189" s="285"/>
      <c r="O189" s="285"/>
      <c r="P189" s="285"/>
      <c r="Q189" s="285"/>
      <c r="R189" s="285"/>
      <c r="S189" s="285"/>
      <c r="T189" s="286"/>
      <c r="U189" s="13"/>
      <c r="V189" s="13"/>
      <c r="W189" s="13"/>
      <c r="X189" s="13"/>
      <c r="Y189" s="13"/>
      <c r="Z189" s="13"/>
      <c r="AA189" s="13"/>
      <c r="AB189" s="13"/>
      <c r="AC189" s="13"/>
      <c r="AD189" s="13"/>
      <c r="AE189" s="13"/>
      <c r="AT189" s="287" t="s">
        <v>758</v>
      </c>
      <c r="AU189" s="287" t="s">
        <v>86</v>
      </c>
      <c r="AV189" s="13" t="s">
        <v>86</v>
      </c>
      <c r="AW189" s="13" t="s">
        <v>33</v>
      </c>
      <c r="AX189" s="13" t="s">
        <v>76</v>
      </c>
      <c r="AY189" s="287" t="s">
        <v>414</v>
      </c>
    </row>
    <row r="190" s="14" customFormat="1">
      <c r="A190" s="14"/>
      <c r="B190" s="288"/>
      <c r="C190" s="289"/>
      <c r="D190" s="230" t="s">
        <v>758</v>
      </c>
      <c r="E190" s="290" t="s">
        <v>1</v>
      </c>
      <c r="F190" s="291" t="s">
        <v>760</v>
      </c>
      <c r="G190" s="289"/>
      <c r="H190" s="292">
        <v>0.23000000000000004</v>
      </c>
      <c r="I190" s="293"/>
      <c r="J190" s="289"/>
      <c r="K190" s="289"/>
      <c r="L190" s="294"/>
      <c r="M190" s="295"/>
      <c r="N190" s="296"/>
      <c r="O190" s="296"/>
      <c r="P190" s="296"/>
      <c r="Q190" s="296"/>
      <c r="R190" s="296"/>
      <c r="S190" s="296"/>
      <c r="T190" s="297"/>
      <c r="U190" s="14"/>
      <c r="V190" s="14"/>
      <c r="W190" s="14"/>
      <c r="X190" s="14"/>
      <c r="Y190" s="14"/>
      <c r="Z190" s="14"/>
      <c r="AA190" s="14"/>
      <c r="AB190" s="14"/>
      <c r="AC190" s="14"/>
      <c r="AD190" s="14"/>
      <c r="AE190" s="14"/>
      <c r="AT190" s="298" t="s">
        <v>758</v>
      </c>
      <c r="AU190" s="298" t="s">
        <v>86</v>
      </c>
      <c r="AV190" s="14" t="s">
        <v>415</v>
      </c>
      <c r="AW190" s="14" t="s">
        <v>33</v>
      </c>
      <c r="AX190" s="14" t="s">
        <v>84</v>
      </c>
      <c r="AY190" s="298" t="s">
        <v>414</v>
      </c>
    </row>
    <row r="191" s="2" customFormat="1" ht="16.5" customHeight="1">
      <c r="A191" s="39"/>
      <c r="B191" s="40"/>
      <c r="C191" s="216" t="s">
        <v>8</v>
      </c>
      <c r="D191" s="216" t="s">
        <v>409</v>
      </c>
      <c r="E191" s="217" t="s">
        <v>2217</v>
      </c>
      <c r="F191" s="218" t="s">
        <v>2218</v>
      </c>
      <c r="G191" s="219" t="s">
        <v>897</v>
      </c>
      <c r="H191" s="220">
        <v>0.017000000000000001</v>
      </c>
      <c r="I191" s="221"/>
      <c r="J191" s="222">
        <f>ROUND(I191*H191,2)</f>
        <v>0</v>
      </c>
      <c r="K191" s="218" t="s">
        <v>720</v>
      </c>
      <c r="L191" s="223"/>
      <c r="M191" s="224" t="s">
        <v>1</v>
      </c>
      <c r="N191" s="225" t="s">
        <v>41</v>
      </c>
      <c r="O191" s="92"/>
      <c r="P191" s="226">
        <f>O191*H191</f>
        <v>0</v>
      </c>
      <c r="Q191" s="226">
        <v>1</v>
      </c>
      <c r="R191" s="226">
        <f>Q191*H191</f>
        <v>0.017000000000000001</v>
      </c>
      <c r="S191" s="226">
        <v>0</v>
      </c>
      <c r="T191" s="227">
        <f>S191*H191</f>
        <v>0</v>
      </c>
      <c r="U191" s="39"/>
      <c r="V191" s="39"/>
      <c r="W191" s="39"/>
      <c r="X191" s="39"/>
      <c r="Y191" s="39"/>
      <c r="Z191" s="39"/>
      <c r="AA191" s="39"/>
      <c r="AB191" s="39"/>
      <c r="AC191" s="39"/>
      <c r="AD191" s="39"/>
      <c r="AE191" s="39"/>
      <c r="AR191" s="228" t="s">
        <v>413</v>
      </c>
      <c r="AT191" s="228" t="s">
        <v>409</v>
      </c>
      <c r="AU191" s="228" t="s">
        <v>86</v>
      </c>
      <c r="AY191" s="18" t="s">
        <v>414</v>
      </c>
      <c r="BE191" s="229">
        <f>IF(N191="základní",J191,0)</f>
        <v>0</v>
      </c>
      <c r="BF191" s="229">
        <f>IF(N191="snížená",J191,0)</f>
        <v>0</v>
      </c>
      <c r="BG191" s="229">
        <f>IF(N191="zákl. přenesená",J191,0)</f>
        <v>0</v>
      </c>
      <c r="BH191" s="229">
        <f>IF(N191="sníž. přenesená",J191,0)</f>
        <v>0</v>
      </c>
      <c r="BI191" s="229">
        <f>IF(N191="nulová",J191,0)</f>
        <v>0</v>
      </c>
      <c r="BJ191" s="18" t="s">
        <v>84</v>
      </c>
      <c r="BK191" s="229">
        <f>ROUND(I191*H191,2)</f>
        <v>0</v>
      </c>
      <c r="BL191" s="18" t="s">
        <v>415</v>
      </c>
      <c r="BM191" s="228" t="s">
        <v>2219</v>
      </c>
    </row>
    <row r="192" s="2" customFormat="1">
      <c r="A192" s="39"/>
      <c r="B192" s="40"/>
      <c r="C192" s="41"/>
      <c r="D192" s="230" t="s">
        <v>417</v>
      </c>
      <c r="E192" s="41"/>
      <c r="F192" s="231" t="s">
        <v>2218</v>
      </c>
      <c r="G192" s="41"/>
      <c r="H192" s="41"/>
      <c r="I192" s="156"/>
      <c r="J192" s="41"/>
      <c r="K192" s="41"/>
      <c r="L192" s="45"/>
      <c r="M192" s="232"/>
      <c r="N192" s="233"/>
      <c r="O192" s="92"/>
      <c r="P192" s="92"/>
      <c r="Q192" s="92"/>
      <c r="R192" s="92"/>
      <c r="S192" s="92"/>
      <c r="T192" s="93"/>
      <c r="U192" s="39"/>
      <c r="V192" s="39"/>
      <c r="W192" s="39"/>
      <c r="X192" s="39"/>
      <c r="Y192" s="39"/>
      <c r="Z192" s="39"/>
      <c r="AA192" s="39"/>
      <c r="AB192" s="39"/>
      <c r="AC192" s="39"/>
      <c r="AD192" s="39"/>
      <c r="AE192" s="39"/>
      <c r="AT192" s="18" t="s">
        <v>417</v>
      </c>
      <c r="AU192" s="18" t="s">
        <v>86</v>
      </c>
    </row>
    <row r="193" s="2" customFormat="1">
      <c r="A193" s="39"/>
      <c r="B193" s="40"/>
      <c r="C193" s="41"/>
      <c r="D193" s="230" t="s">
        <v>722</v>
      </c>
      <c r="E193" s="41"/>
      <c r="F193" s="268" t="s">
        <v>2220</v>
      </c>
      <c r="G193" s="41"/>
      <c r="H193" s="41"/>
      <c r="I193" s="156"/>
      <c r="J193" s="41"/>
      <c r="K193" s="41"/>
      <c r="L193" s="45"/>
      <c r="M193" s="232"/>
      <c r="N193" s="233"/>
      <c r="O193" s="92"/>
      <c r="P193" s="92"/>
      <c r="Q193" s="92"/>
      <c r="R193" s="92"/>
      <c r="S193" s="92"/>
      <c r="T193" s="93"/>
      <c r="U193" s="39"/>
      <c r="V193" s="39"/>
      <c r="W193" s="39"/>
      <c r="X193" s="39"/>
      <c r="Y193" s="39"/>
      <c r="Z193" s="39"/>
      <c r="AA193" s="39"/>
      <c r="AB193" s="39"/>
      <c r="AC193" s="39"/>
      <c r="AD193" s="39"/>
      <c r="AE193" s="39"/>
      <c r="AT193" s="18" t="s">
        <v>722</v>
      </c>
      <c r="AU193" s="18" t="s">
        <v>86</v>
      </c>
    </row>
    <row r="194" s="15" customFormat="1">
      <c r="A194" s="15"/>
      <c r="B194" s="299"/>
      <c r="C194" s="300"/>
      <c r="D194" s="230" t="s">
        <v>758</v>
      </c>
      <c r="E194" s="301" t="s">
        <v>1</v>
      </c>
      <c r="F194" s="302" t="s">
        <v>2211</v>
      </c>
      <c r="G194" s="300"/>
      <c r="H194" s="301" t="s">
        <v>1</v>
      </c>
      <c r="I194" s="303"/>
      <c r="J194" s="300"/>
      <c r="K194" s="300"/>
      <c r="L194" s="304"/>
      <c r="M194" s="305"/>
      <c r="N194" s="306"/>
      <c r="O194" s="306"/>
      <c r="P194" s="306"/>
      <c r="Q194" s="306"/>
      <c r="R194" s="306"/>
      <c r="S194" s="306"/>
      <c r="T194" s="307"/>
      <c r="U194" s="15"/>
      <c r="V194" s="15"/>
      <c r="W194" s="15"/>
      <c r="X194" s="15"/>
      <c r="Y194" s="15"/>
      <c r="Z194" s="15"/>
      <c r="AA194" s="15"/>
      <c r="AB194" s="15"/>
      <c r="AC194" s="15"/>
      <c r="AD194" s="15"/>
      <c r="AE194" s="15"/>
      <c r="AT194" s="308" t="s">
        <v>758</v>
      </c>
      <c r="AU194" s="308" t="s">
        <v>86</v>
      </c>
      <c r="AV194" s="15" t="s">
        <v>84</v>
      </c>
      <c r="AW194" s="15" t="s">
        <v>33</v>
      </c>
      <c r="AX194" s="15" t="s">
        <v>76</v>
      </c>
      <c r="AY194" s="308" t="s">
        <v>414</v>
      </c>
    </row>
    <row r="195" s="13" customFormat="1">
      <c r="A195" s="13"/>
      <c r="B195" s="277"/>
      <c r="C195" s="278"/>
      <c r="D195" s="230" t="s">
        <v>758</v>
      </c>
      <c r="E195" s="279" t="s">
        <v>1</v>
      </c>
      <c r="F195" s="280" t="s">
        <v>2221</v>
      </c>
      <c r="G195" s="278"/>
      <c r="H195" s="281">
        <v>0.002</v>
      </c>
      <c r="I195" s="282"/>
      <c r="J195" s="278"/>
      <c r="K195" s="278"/>
      <c r="L195" s="283"/>
      <c r="M195" s="284"/>
      <c r="N195" s="285"/>
      <c r="O195" s="285"/>
      <c r="P195" s="285"/>
      <c r="Q195" s="285"/>
      <c r="R195" s="285"/>
      <c r="S195" s="285"/>
      <c r="T195" s="286"/>
      <c r="U195" s="13"/>
      <c r="V195" s="13"/>
      <c r="W195" s="13"/>
      <c r="X195" s="13"/>
      <c r="Y195" s="13"/>
      <c r="Z195" s="13"/>
      <c r="AA195" s="13"/>
      <c r="AB195" s="13"/>
      <c r="AC195" s="13"/>
      <c r="AD195" s="13"/>
      <c r="AE195" s="13"/>
      <c r="AT195" s="287" t="s">
        <v>758</v>
      </c>
      <c r="AU195" s="287" t="s">
        <v>86</v>
      </c>
      <c r="AV195" s="13" t="s">
        <v>86</v>
      </c>
      <c r="AW195" s="13" t="s">
        <v>33</v>
      </c>
      <c r="AX195" s="13" t="s">
        <v>76</v>
      </c>
      <c r="AY195" s="287" t="s">
        <v>414</v>
      </c>
    </row>
    <row r="196" s="13" customFormat="1">
      <c r="A196" s="13"/>
      <c r="B196" s="277"/>
      <c r="C196" s="278"/>
      <c r="D196" s="230" t="s">
        <v>758</v>
      </c>
      <c r="E196" s="279" t="s">
        <v>1</v>
      </c>
      <c r="F196" s="280" t="s">
        <v>2222</v>
      </c>
      <c r="G196" s="278"/>
      <c r="H196" s="281">
        <v>0.0060000000000000001</v>
      </c>
      <c r="I196" s="282"/>
      <c r="J196" s="278"/>
      <c r="K196" s="278"/>
      <c r="L196" s="283"/>
      <c r="M196" s="284"/>
      <c r="N196" s="285"/>
      <c r="O196" s="285"/>
      <c r="P196" s="285"/>
      <c r="Q196" s="285"/>
      <c r="R196" s="285"/>
      <c r="S196" s="285"/>
      <c r="T196" s="286"/>
      <c r="U196" s="13"/>
      <c r="V196" s="13"/>
      <c r="W196" s="13"/>
      <c r="X196" s="13"/>
      <c r="Y196" s="13"/>
      <c r="Z196" s="13"/>
      <c r="AA196" s="13"/>
      <c r="AB196" s="13"/>
      <c r="AC196" s="13"/>
      <c r="AD196" s="13"/>
      <c r="AE196" s="13"/>
      <c r="AT196" s="287" t="s">
        <v>758</v>
      </c>
      <c r="AU196" s="287" t="s">
        <v>86</v>
      </c>
      <c r="AV196" s="13" t="s">
        <v>86</v>
      </c>
      <c r="AW196" s="13" t="s">
        <v>33</v>
      </c>
      <c r="AX196" s="13" t="s">
        <v>76</v>
      </c>
      <c r="AY196" s="287" t="s">
        <v>414</v>
      </c>
    </row>
    <row r="197" s="13" customFormat="1">
      <c r="A197" s="13"/>
      <c r="B197" s="277"/>
      <c r="C197" s="278"/>
      <c r="D197" s="230" t="s">
        <v>758</v>
      </c>
      <c r="E197" s="279" t="s">
        <v>1</v>
      </c>
      <c r="F197" s="280" t="s">
        <v>2223</v>
      </c>
      <c r="G197" s="278"/>
      <c r="H197" s="281">
        <v>0.0089999999999999993</v>
      </c>
      <c r="I197" s="282"/>
      <c r="J197" s="278"/>
      <c r="K197" s="278"/>
      <c r="L197" s="283"/>
      <c r="M197" s="284"/>
      <c r="N197" s="285"/>
      <c r="O197" s="285"/>
      <c r="P197" s="285"/>
      <c r="Q197" s="285"/>
      <c r="R197" s="285"/>
      <c r="S197" s="285"/>
      <c r="T197" s="286"/>
      <c r="U197" s="13"/>
      <c r="V197" s="13"/>
      <c r="W197" s="13"/>
      <c r="X197" s="13"/>
      <c r="Y197" s="13"/>
      <c r="Z197" s="13"/>
      <c r="AA197" s="13"/>
      <c r="AB197" s="13"/>
      <c r="AC197" s="13"/>
      <c r="AD197" s="13"/>
      <c r="AE197" s="13"/>
      <c r="AT197" s="287" t="s">
        <v>758</v>
      </c>
      <c r="AU197" s="287" t="s">
        <v>86</v>
      </c>
      <c r="AV197" s="13" t="s">
        <v>86</v>
      </c>
      <c r="AW197" s="13" t="s">
        <v>33</v>
      </c>
      <c r="AX197" s="13" t="s">
        <v>76</v>
      </c>
      <c r="AY197" s="287" t="s">
        <v>414</v>
      </c>
    </row>
    <row r="198" s="14" customFormat="1">
      <c r="A198" s="14"/>
      <c r="B198" s="288"/>
      <c r="C198" s="289"/>
      <c r="D198" s="230" t="s">
        <v>758</v>
      </c>
      <c r="E198" s="290" t="s">
        <v>1</v>
      </c>
      <c r="F198" s="291" t="s">
        <v>760</v>
      </c>
      <c r="G198" s="289"/>
      <c r="H198" s="292">
        <v>0.017000000000000001</v>
      </c>
      <c r="I198" s="293"/>
      <c r="J198" s="289"/>
      <c r="K198" s="289"/>
      <c r="L198" s="294"/>
      <c r="M198" s="295"/>
      <c r="N198" s="296"/>
      <c r="O198" s="296"/>
      <c r="P198" s="296"/>
      <c r="Q198" s="296"/>
      <c r="R198" s="296"/>
      <c r="S198" s="296"/>
      <c r="T198" s="297"/>
      <c r="U198" s="14"/>
      <c r="V198" s="14"/>
      <c r="W198" s="14"/>
      <c r="X198" s="14"/>
      <c r="Y198" s="14"/>
      <c r="Z198" s="14"/>
      <c r="AA198" s="14"/>
      <c r="AB198" s="14"/>
      <c r="AC198" s="14"/>
      <c r="AD198" s="14"/>
      <c r="AE198" s="14"/>
      <c r="AT198" s="298" t="s">
        <v>758</v>
      </c>
      <c r="AU198" s="298" t="s">
        <v>86</v>
      </c>
      <c r="AV198" s="14" t="s">
        <v>415</v>
      </c>
      <c r="AW198" s="14" t="s">
        <v>33</v>
      </c>
      <c r="AX198" s="14" t="s">
        <v>84</v>
      </c>
      <c r="AY198" s="298" t="s">
        <v>414</v>
      </c>
    </row>
    <row r="199" s="2" customFormat="1" ht="21.75" customHeight="1">
      <c r="A199" s="39"/>
      <c r="B199" s="40"/>
      <c r="C199" s="234" t="s">
        <v>470</v>
      </c>
      <c r="D199" s="234" t="s">
        <v>443</v>
      </c>
      <c r="E199" s="235" t="s">
        <v>2224</v>
      </c>
      <c r="F199" s="236" t="s">
        <v>2225</v>
      </c>
      <c r="G199" s="237" t="s">
        <v>632</v>
      </c>
      <c r="H199" s="238">
        <v>204</v>
      </c>
      <c r="I199" s="239"/>
      <c r="J199" s="240">
        <f>ROUND(I199*H199,2)</f>
        <v>0</v>
      </c>
      <c r="K199" s="236" t="s">
        <v>720</v>
      </c>
      <c r="L199" s="45"/>
      <c r="M199" s="241" t="s">
        <v>1</v>
      </c>
      <c r="N199" s="242" t="s">
        <v>41</v>
      </c>
      <c r="O199" s="92"/>
      <c r="P199" s="226">
        <f>O199*H199</f>
        <v>0</v>
      </c>
      <c r="Q199" s="226">
        <v>0.1568</v>
      </c>
      <c r="R199" s="226">
        <f>Q199*H199</f>
        <v>31.987199999999998</v>
      </c>
      <c r="S199" s="226">
        <v>0</v>
      </c>
      <c r="T199" s="227">
        <f>S199*H199</f>
        <v>0</v>
      </c>
      <c r="U199" s="39"/>
      <c r="V199" s="39"/>
      <c r="W199" s="39"/>
      <c r="X199" s="39"/>
      <c r="Y199" s="39"/>
      <c r="Z199" s="39"/>
      <c r="AA199" s="39"/>
      <c r="AB199" s="39"/>
      <c r="AC199" s="39"/>
      <c r="AD199" s="39"/>
      <c r="AE199" s="39"/>
      <c r="AR199" s="228" t="s">
        <v>415</v>
      </c>
      <c r="AT199" s="228" t="s">
        <v>443</v>
      </c>
      <c r="AU199" s="228" t="s">
        <v>86</v>
      </c>
      <c r="AY199" s="18" t="s">
        <v>414</v>
      </c>
      <c r="BE199" s="229">
        <f>IF(N199="základní",J199,0)</f>
        <v>0</v>
      </c>
      <c r="BF199" s="229">
        <f>IF(N199="snížená",J199,0)</f>
        <v>0</v>
      </c>
      <c r="BG199" s="229">
        <f>IF(N199="zákl. přenesená",J199,0)</f>
        <v>0</v>
      </c>
      <c r="BH199" s="229">
        <f>IF(N199="sníž. přenesená",J199,0)</f>
        <v>0</v>
      </c>
      <c r="BI199" s="229">
        <f>IF(N199="nulová",J199,0)</f>
        <v>0</v>
      </c>
      <c r="BJ199" s="18" t="s">
        <v>84</v>
      </c>
      <c r="BK199" s="229">
        <f>ROUND(I199*H199,2)</f>
        <v>0</v>
      </c>
      <c r="BL199" s="18" t="s">
        <v>415</v>
      </c>
      <c r="BM199" s="228" t="s">
        <v>2226</v>
      </c>
    </row>
    <row r="200" s="2" customFormat="1">
      <c r="A200" s="39"/>
      <c r="B200" s="40"/>
      <c r="C200" s="41"/>
      <c r="D200" s="230" t="s">
        <v>417</v>
      </c>
      <c r="E200" s="41"/>
      <c r="F200" s="231" t="s">
        <v>2227</v>
      </c>
      <c r="G200" s="41"/>
      <c r="H200" s="41"/>
      <c r="I200" s="156"/>
      <c r="J200" s="41"/>
      <c r="K200" s="41"/>
      <c r="L200" s="45"/>
      <c r="M200" s="232"/>
      <c r="N200" s="233"/>
      <c r="O200" s="92"/>
      <c r="P200" s="92"/>
      <c r="Q200" s="92"/>
      <c r="R200" s="92"/>
      <c r="S200" s="92"/>
      <c r="T200" s="93"/>
      <c r="U200" s="39"/>
      <c r="V200" s="39"/>
      <c r="W200" s="39"/>
      <c r="X200" s="39"/>
      <c r="Y200" s="39"/>
      <c r="Z200" s="39"/>
      <c r="AA200" s="39"/>
      <c r="AB200" s="39"/>
      <c r="AC200" s="39"/>
      <c r="AD200" s="39"/>
      <c r="AE200" s="39"/>
      <c r="AT200" s="18" t="s">
        <v>417</v>
      </c>
      <c r="AU200" s="18" t="s">
        <v>86</v>
      </c>
    </row>
    <row r="201" s="13" customFormat="1">
      <c r="A201" s="13"/>
      <c r="B201" s="277"/>
      <c r="C201" s="278"/>
      <c r="D201" s="230" t="s">
        <v>758</v>
      </c>
      <c r="E201" s="279" t="s">
        <v>1</v>
      </c>
      <c r="F201" s="280" t="s">
        <v>2228</v>
      </c>
      <c r="G201" s="278"/>
      <c r="H201" s="281">
        <v>204</v>
      </c>
      <c r="I201" s="282"/>
      <c r="J201" s="278"/>
      <c r="K201" s="278"/>
      <c r="L201" s="283"/>
      <c r="M201" s="284"/>
      <c r="N201" s="285"/>
      <c r="O201" s="285"/>
      <c r="P201" s="285"/>
      <c r="Q201" s="285"/>
      <c r="R201" s="285"/>
      <c r="S201" s="285"/>
      <c r="T201" s="286"/>
      <c r="U201" s="13"/>
      <c r="V201" s="13"/>
      <c r="W201" s="13"/>
      <c r="X201" s="13"/>
      <c r="Y201" s="13"/>
      <c r="Z201" s="13"/>
      <c r="AA201" s="13"/>
      <c r="AB201" s="13"/>
      <c r="AC201" s="13"/>
      <c r="AD201" s="13"/>
      <c r="AE201" s="13"/>
      <c r="AT201" s="287" t="s">
        <v>758</v>
      </c>
      <c r="AU201" s="287" t="s">
        <v>86</v>
      </c>
      <c r="AV201" s="13" t="s">
        <v>86</v>
      </c>
      <c r="AW201" s="13" t="s">
        <v>33</v>
      </c>
      <c r="AX201" s="13" t="s">
        <v>84</v>
      </c>
      <c r="AY201" s="287" t="s">
        <v>414</v>
      </c>
    </row>
    <row r="202" s="11" customFormat="1" ht="22.8" customHeight="1">
      <c r="A202" s="11"/>
      <c r="B202" s="254"/>
      <c r="C202" s="255"/>
      <c r="D202" s="256" t="s">
        <v>75</v>
      </c>
      <c r="E202" s="275" t="s">
        <v>431</v>
      </c>
      <c r="F202" s="275" t="s">
        <v>798</v>
      </c>
      <c r="G202" s="255"/>
      <c r="H202" s="255"/>
      <c r="I202" s="258"/>
      <c r="J202" s="276">
        <f>BK202</f>
        <v>0</v>
      </c>
      <c r="K202" s="255"/>
      <c r="L202" s="260"/>
      <c r="M202" s="261"/>
      <c r="N202" s="262"/>
      <c r="O202" s="262"/>
      <c r="P202" s="263">
        <f>SUM(P203:P221)</f>
        <v>0</v>
      </c>
      <c r="Q202" s="262"/>
      <c r="R202" s="263">
        <f>SUM(R203:R221)</f>
        <v>0.47770052080000003</v>
      </c>
      <c r="S202" s="262"/>
      <c r="T202" s="264">
        <f>SUM(T203:T221)</f>
        <v>0.50279999999999991</v>
      </c>
      <c r="U202" s="11"/>
      <c r="V202" s="11"/>
      <c r="W202" s="11"/>
      <c r="X202" s="11"/>
      <c r="Y202" s="11"/>
      <c r="Z202" s="11"/>
      <c r="AA202" s="11"/>
      <c r="AB202" s="11"/>
      <c r="AC202" s="11"/>
      <c r="AD202" s="11"/>
      <c r="AE202" s="11"/>
      <c r="AR202" s="265" t="s">
        <v>84</v>
      </c>
      <c r="AT202" s="266" t="s">
        <v>75</v>
      </c>
      <c r="AU202" s="266" t="s">
        <v>84</v>
      </c>
      <c r="AY202" s="265" t="s">
        <v>414</v>
      </c>
      <c r="BK202" s="267">
        <f>SUM(BK203:BK221)</f>
        <v>0</v>
      </c>
    </row>
    <row r="203" s="2" customFormat="1" ht="21.75" customHeight="1">
      <c r="A203" s="39"/>
      <c r="B203" s="40"/>
      <c r="C203" s="234" t="s">
        <v>475</v>
      </c>
      <c r="D203" s="234" t="s">
        <v>443</v>
      </c>
      <c r="E203" s="235" t="s">
        <v>2229</v>
      </c>
      <c r="F203" s="236" t="s">
        <v>2230</v>
      </c>
      <c r="G203" s="237" t="s">
        <v>632</v>
      </c>
      <c r="H203" s="238">
        <v>6.7039999999999997</v>
      </c>
      <c r="I203" s="239"/>
      <c r="J203" s="240">
        <f>ROUND(I203*H203,2)</f>
        <v>0</v>
      </c>
      <c r="K203" s="236" t="s">
        <v>720</v>
      </c>
      <c r="L203" s="45"/>
      <c r="M203" s="241" t="s">
        <v>1</v>
      </c>
      <c r="N203" s="242" t="s">
        <v>41</v>
      </c>
      <c r="O203" s="92"/>
      <c r="P203" s="226">
        <f>O203*H203</f>
        <v>0</v>
      </c>
      <c r="Q203" s="226">
        <v>0.066961699999999999</v>
      </c>
      <c r="R203" s="226">
        <f>Q203*H203</f>
        <v>0.4489112368</v>
      </c>
      <c r="S203" s="226">
        <v>0.074999999999999997</v>
      </c>
      <c r="T203" s="227">
        <f>S203*H203</f>
        <v>0.50279999999999991</v>
      </c>
      <c r="U203" s="39"/>
      <c r="V203" s="39"/>
      <c r="W203" s="39"/>
      <c r="X203" s="39"/>
      <c r="Y203" s="39"/>
      <c r="Z203" s="39"/>
      <c r="AA203" s="39"/>
      <c r="AB203" s="39"/>
      <c r="AC203" s="39"/>
      <c r="AD203" s="39"/>
      <c r="AE203" s="39"/>
      <c r="AR203" s="228" t="s">
        <v>415</v>
      </c>
      <c r="AT203" s="228" t="s">
        <v>443</v>
      </c>
      <c r="AU203" s="228" t="s">
        <v>86</v>
      </c>
      <c r="AY203" s="18" t="s">
        <v>414</v>
      </c>
      <c r="BE203" s="229">
        <f>IF(N203="základní",J203,0)</f>
        <v>0</v>
      </c>
      <c r="BF203" s="229">
        <f>IF(N203="snížená",J203,0)</f>
        <v>0</v>
      </c>
      <c r="BG203" s="229">
        <f>IF(N203="zákl. přenesená",J203,0)</f>
        <v>0</v>
      </c>
      <c r="BH203" s="229">
        <f>IF(N203="sníž. přenesená",J203,0)</f>
        <v>0</v>
      </c>
      <c r="BI203" s="229">
        <f>IF(N203="nulová",J203,0)</f>
        <v>0</v>
      </c>
      <c r="BJ203" s="18" t="s">
        <v>84</v>
      </c>
      <c r="BK203" s="229">
        <f>ROUND(I203*H203,2)</f>
        <v>0</v>
      </c>
      <c r="BL203" s="18" t="s">
        <v>415</v>
      </c>
      <c r="BM203" s="228" t="s">
        <v>2231</v>
      </c>
    </row>
    <row r="204" s="2" customFormat="1">
      <c r="A204" s="39"/>
      <c r="B204" s="40"/>
      <c r="C204" s="41"/>
      <c r="D204" s="230" t="s">
        <v>417</v>
      </c>
      <c r="E204" s="41"/>
      <c r="F204" s="231" t="s">
        <v>2232</v>
      </c>
      <c r="G204" s="41"/>
      <c r="H204" s="41"/>
      <c r="I204" s="156"/>
      <c r="J204" s="41"/>
      <c r="K204" s="41"/>
      <c r="L204" s="45"/>
      <c r="M204" s="232"/>
      <c r="N204" s="233"/>
      <c r="O204" s="92"/>
      <c r="P204" s="92"/>
      <c r="Q204" s="92"/>
      <c r="R204" s="92"/>
      <c r="S204" s="92"/>
      <c r="T204" s="93"/>
      <c r="U204" s="39"/>
      <c r="V204" s="39"/>
      <c r="W204" s="39"/>
      <c r="X204" s="39"/>
      <c r="Y204" s="39"/>
      <c r="Z204" s="39"/>
      <c r="AA204" s="39"/>
      <c r="AB204" s="39"/>
      <c r="AC204" s="39"/>
      <c r="AD204" s="39"/>
      <c r="AE204" s="39"/>
      <c r="AT204" s="18" t="s">
        <v>417</v>
      </c>
      <c r="AU204" s="18" t="s">
        <v>86</v>
      </c>
    </row>
    <row r="205" s="2" customFormat="1">
      <c r="A205" s="39"/>
      <c r="B205" s="40"/>
      <c r="C205" s="41"/>
      <c r="D205" s="230" t="s">
        <v>722</v>
      </c>
      <c r="E205" s="41"/>
      <c r="F205" s="268" t="s">
        <v>2233</v>
      </c>
      <c r="G205" s="41"/>
      <c r="H205" s="41"/>
      <c r="I205" s="156"/>
      <c r="J205" s="41"/>
      <c r="K205" s="41"/>
      <c r="L205" s="45"/>
      <c r="M205" s="232"/>
      <c r="N205" s="233"/>
      <c r="O205" s="92"/>
      <c r="P205" s="92"/>
      <c r="Q205" s="92"/>
      <c r="R205" s="92"/>
      <c r="S205" s="92"/>
      <c r="T205" s="93"/>
      <c r="U205" s="39"/>
      <c r="V205" s="39"/>
      <c r="W205" s="39"/>
      <c r="X205" s="39"/>
      <c r="Y205" s="39"/>
      <c r="Z205" s="39"/>
      <c r="AA205" s="39"/>
      <c r="AB205" s="39"/>
      <c r="AC205" s="39"/>
      <c r="AD205" s="39"/>
      <c r="AE205" s="39"/>
      <c r="AT205" s="18" t="s">
        <v>722</v>
      </c>
      <c r="AU205" s="18" t="s">
        <v>86</v>
      </c>
    </row>
    <row r="206" s="15" customFormat="1">
      <c r="A206" s="15"/>
      <c r="B206" s="299"/>
      <c r="C206" s="300"/>
      <c r="D206" s="230" t="s">
        <v>758</v>
      </c>
      <c r="E206" s="301" t="s">
        <v>1</v>
      </c>
      <c r="F206" s="302" t="s">
        <v>2201</v>
      </c>
      <c r="G206" s="300"/>
      <c r="H206" s="301" t="s">
        <v>1</v>
      </c>
      <c r="I206" s="303"/>
      <c r="J206" s="300"/>
      <c r="K206" s="300"/>
      <c r="L206" s="304"/>
      <c r="M206" s="305"/>
      <c r="N206" s="306"/>
      <c r="O206" s="306"/>
      <c r="P206" s="306"/>
      <c r="Q206" s="306"/>
      <c r="R206" s="306"/>
      <c r="S206" s="306"/>
      <c r="T206" s="307"/>
      <c r="U206" s="15"/>
      <c r="V206" s="15"/>
      <c r="W206" s="15"/>
      <c r="X206" s="15"/>
      <c r="Y206" s="15"/>
      <c r="Z206" s="15"/>
      <c r="AA206" s="15"/>
      <c r="AB206" s="15"/>
      <c r="AC206" s="15"/>
      <c r="AD206" s="15"/>
      <c r="AE206" s="15"/>
      <c r="AT206" s="308" t="s">
        <v>758</v>
      </c>
      <c r="AU206" s="308" t="s">
        <v>86</v>
      </c>
      <c r="AV206" s="15" t="s">
        <v>84</v>
      </c>
      <c r="AW206" s="15" t="s">
        <v>33</v>
      </c>
      <c r="AX206" s="15" t="s">
        <v>76</v>
      </c>
      <c r="AY206" s="308" t="s">
        <v>414</v>
      </c>
    </row>
    <row r="207" s="13" customFormat="1">
      <c r="A207" s="13"/>
      <c r="B207" s="277"/>
      <c r="C207" s="278"/>
      <c r="D207" s="230" t="s">
        <v>758</v>
      </c>
      <c r="E207" s="279" t="s">
        <v>1</v>
      </c>
      <c r="F207" s="280" t="s">
        <v>2234</v>
      </c>
      <c r="G207" s="278"/>
      <c r="H207" s="281">
        <v>2.0640000000000001</v>
      </c>
      <c r="I207" s="282"/>
      <c r="J207" s="278"/>
      <c r="K207" s="278"/>
      <c r="L207" s="283"/>
      <c r="M207" s="284"/>
      <c r="N207" s="285"/>
      <c r="O207" s="285"/>
      <c r="P207" s="285"/>
      <c r="Q207" s="285"/>
      <c r="R207" s="285"/>
      <c r="S207" s="285"/>
      <c r="T207" s="286"/>
      <c r="U207" s="13"/>
      <c r="V207" s="13"/>
      <c r="W207" s="13"/>
      <c r="X207" s="13"/>
      <c r="Y207" s="13"/>
      <c r="Z207" s="13"/>
      <c r="AA207" s="13"/>
      <c r="AB207" s="13"/>
      <c r="AC207" s="13"/>
      <c r="AD207" s="13"/>
      <c r="AE207" s="13"/>
      <c r="AT207" s="287" t="s">
        <v>758</v>
      </c>
      <c r="AU207" s="287" t="s">
        <v>86</v>
      </c>
      <c r="AV207" s="13" t="s">
        <v>86</v>
      </c>
      <c r="AW207" s="13" t="s">
        <v>33</v>
      </c>
      <c r="AX207" s="13" t="s">
        <v>76</v>
      </c>
      <c r="AY207" s="287" t="s">
        <v>414</v>
      </c>
    </row>
    <row r="208" s="13" customFormat="1">
      <c r="A208" s="13"/>
      <c r="B208" s="277"/>
      <c r="C208" s="278"/>
      <c r="D208" s="230" t="s">
        <v>758</v>
      </c>
      <c r="E208" s="279" t="s">
        <v>1</v>
      </c>
      <c r="F208" s="280" t="s">
        <v>2235</v>
      </c>
      <c r="G208" s="278"/>
      <c r="H208" s="281">
        <v>1.77</v>
      </c>
      <c r="I208" s="282"/>
      <c r="J208" s="278"/>
      <c r="K208" s="278"/>
      <c r="L208" s="283"/>
      <c r="M208" s="284"/>
      <c r="N208" s="285"/>
      <c r="O208" s="285"/>
      <c r="P208" s="285"/>
      <c r="Q208" s="285"/>
      <c r="R208" s="285"/>
      <c r="S208" s="285"/>
      <c r="T208" s="286"/>
      <c r="U208" s="13"/>
      <c r="V208" s="13"/>
      <c r="W208" s="13"/>
      <c r="X208" s="13"/>
      <c r="Y208" s="13"/>
      <c r="Z208" s="13"/>
      <c r="AA208" s="13"/>
      <c r="AB208" s="13"/>
      <c r="AC208" s="13"/>
      <c r="AD208" s="13"/>
      <c r="AE208" s="13"/>
      <c r="AT208" s="287" t="s">
        <v>758</v>
      </c>
      <c r="AU208" s="287" t="s">
        <v>86</v>
      </c>
      <c r="AV208" s="13" t="s">
        <v>86</v>
      </c>
      <c r="AW208" s="13" t="s">
        <v>33</v>
      </c>
      <c r="AX208" s="13" t="s">
        <v>76</v>
      </c>
      <c r="AY208" s="287" t="s">
        <v>414</v>
      </c>
    </row>
    <row r="209" s="13" customFormat="1">
      <c r="A209" s="13"/>
      <c r="B209" s="277"/>
      <c r="C209" s="278"/>
      <c r="D209" s="230" t="s">
        <v>758</v>
      </c>
      <c r="E209" s="279" t="s">
        <v>1</v>
      </c>
      <c r="F209" s="280" t="s">
        <v>2236</v>
      </c>
      <c r="G209" s="278"/>
      <c r="H209" s="281">
        <v>1.74</v>
      </c>
      <c r="I209" s="282"/>
      <c r="J209" s="278"/>
      <c r="K209" s="278"/>
      <c r="L209" s="283"/>
      <c r="M209" s="284"/>
      <c r="N209" s="285"/>
      <c r="O209" s="285"/>
      <c r="P209" s="285"/>
      <c r="Q209" s="285"/>
      <c r="R209" s="285"/>
      <c r="S209" s="285"/>
      <c r="T209" s="286"/>
      <c r="U209" s="13"/>
      <c r="V209" s="13"/>
      <c r="W209" s="13"/>
      <c r="X209" s="13"/>
      <c r="Y209" s="13"/>
      <c r="Z209" s="13"/>
      <c r="AA209" s="13"/>
      <c r="AB209" s="13"/>
      <c r="AC209" s="13"/>
      <c r="AD209" s="13"/>
      <c r="AE209" s="13"/>
      <c r="AT209" s="287" t="s">
        <v>758</v>
      </c>
      <c r="AU209" s="287" t="s">
        <v>86</v>
      </c>
      <c r="AV209" s="13" t="s">
        <v>86</v>
      </c>
      <c r="AW209" s="13" t="s">
        <v>33</v>
      </c>
      <c r="AX209" s="13" t="s">
        <v>76</v>
      </c>
      <c r="AY209" s="287" t="s">
        <v>414</v>
      </c>
    </row>
    <row r="210" s="13" customFormat="1">
      <c r="A210" s="13"/>
      <c r="B210" s="277"/>
      <c r="C210" s="278"/>
      <c r="D210" s="230" t="s">
        <v>758</v>
      </c>
      <c r="E210" s="279" t="s">
        <v>1</v>
      </c>
      <c r="F210" s="280" t="s">
        <v>2237</v>
      </c>
      <c r="G210" s="278"/>
      <c r="H210" s="281">
        <v>0.12</v>
      </c>
      <c r="I210" s="282"/>
      <c r="J210" s="278"/>
      <c r="K210" s="278"/>
      <c r="L210" s="283"/>
      <c r="M210" s="284"/>
      <c r="N210" s="285"/>
      <c r="O210" s="285"/>
      <c r="P210" s="285"/>
      <c r="Q210" s="285"/>
      <c r="R210" s="285"/>
      <c r="S210" s="285"/>
      <c r="T210" s="286"/>
      <c r="U210" s="13"/>
      <c r="V210" s="13"/>
      <c r="W210" s="13"/>
      <c r="X210" s="13"/>
      <c r="Y210" s="13"/>
      <c r="Z210" s="13"/>
      <c r="AA210" s="13"/>
      <c r="AB210" s="13"/>
      <c r="AC210" s="13"/>
      <c r="AD210" s="13"/>
      <c r="AE210" s="13"/>
      <c r="AT210" s="287" t="s">
        <v>758</v>
      </c>
      <c r="AU210" s="287" t="s">
        <v>86</v>
      </c>
      <c r="AV210" s="13" t="s">
        <v>86</v>
      </c>
      <c r="AW210" s="13" t="s">
        <v>33</v>
      </c>
      <c r="AX210" s="13" t="s">
        <v>76</v>
      </c>
      <c r="AY210" s="287" t="s">
        <v>414</v>
      </c>
    </row>
    <row r="211" s="13" customFormat="1">
      <c r="A211" s="13"/>
      <c r="B211" s="277"/>
      <c r="C211" s="278"/>
      <c r="D211" s="230" t="s">
        <v>758</v>
      </c>
      <c r="E211" s="279" t="s">
        <v>1</v>
      </c>
      <c r="F211" s="280" t="s">
        <v>2238</v>
      </c>
      <c r="G211" s="278"/>
      <c r="H211" s="281">
        <v>0.17999999999999999</v>
      </c>
      <c r="I211" s="282"/>
      <c r="J211" s="278"/>
      <c r="K211" s="278"/>
      <c r="L211" s="283"/>
      <c r="M211" s="284"/>
      <c r="N211" s="285"/>
      <c r="O211" s="285"/>
      <c r="P211" s="285"/>
      <c r="Q211" s="285"/>
      <c r="R211" s="285"/>
      <c r="S211" s="285"/>
      <c r="T211" s="286"/>
      <c r="U211" s="13"/>
      <c r="V211" s="13"/>
      <c r="W211" s="13"/>
      <c r="X211" s="13"/>
      <c r="Y211" s="13"/>
      <c r="Z211" s="13"/>
      <c r="AA211" s="13"/>
      <c r="AB211" s="13"/>
      <c r="AC211" s="13"/>
      <c r="AD211" s="13"/>
      <c r="AE211" s="13"/>
      <c r="AT211" s="287" t="s">
        <v>758</v>
      </c>
      <c r="AU211" s="287" t="s">
        <v>86</v>
      </c>
      <c r="AV211" s="13" t="s">
        <v>86</v>
      </c>
      <c r="AW211" s="13" t="s">
        <v>33</v>
      </c>
      <c r="AX211" s="13" t="s">
        <v>76</v>
      </c>
      <c r="AY211" s="287" t="s">
        <v>414</v>
      </c>
    </row>
    <row r="212" s="13" customFormat="1">
      <c r="A212" s="13"/>
      <c r="B212" s="277"/>
      <c r="C212" s="278"/>
      <c r="D212" s="230" t="s">
        <v>758</v>
      </c>
      <c r="E212" s="279" t="s">
        <v>1</v>
      </c>
      <c r="F212" s="280" t="s">
        <v>2239</v>
      </c>
      <c r="G212" s="278"/>
      <c r="H212" s="281">
        <v>0.080000000000000002</v>
      </c>
      <c r="I212" s="282"/>
      <c r="J212" s="278"/>
      <c r="K212" s="278"/>
      <c r="L212" s="283"/>
      <c r="M212" s="284"/>
      <c r="N212" s="285"/>
      <c r="O212" s="285"/>
      <c r="P212" s="285"/>
      <c r="Q212" s="285"/>
      <c r="R212" s="285"/>
      <c r="S212" s="285"/>
      <c r="T212" s="286"/>
      <c r="U212" s="13"/>
      <c r="V212" s="13"/>
      <c r="W212" s="13"/>
      <c r="X212" s="13"/>
      <c r="Y212" s="13"/>
      <c r="Z212" s="13"/>
      <c r="AA212" s="13"/>
      <c r="AB212" s="13"/>
      <c r="AC212" s="13"/>
      <c r="AD212" s="13"/>
      <c r="AE212" s="13"/>
      <c r="AT212" s="287" t="s">
        <v>758</v>
      </c>
      <c r="AU212" s="287" t="s">
        <v>86</v>
      </c>
      <c r="AV212" s="13" t="s">
        <v>86</v>
      </c>
      <c r="AW212" s="13" t="s">
        <v>33</v>
      </c>
      <c r="AX212" s="13" t="s">
        <v>76</v>
      </c>
      <c r="AY212" s="287" t="s">
        <v>414</v>
      </c>
    </row>
    <row r="213" s="13" customFormat="1">
      <c r="A213" s="13"/>
      <c r="B213" s="277"/>
      <c r="C213" s="278"/>
      <c r="D213" s="230" t="s">
        <v>758</v>
      </c>
      <c r="E213" s="279" t="s">
        <v>1</v>
      </c>
      <c r="F213" s="280" t="s">
        <v>2240</v>
      </c>
      <c r="G213" s="278"/>
      <c r="H213" s="281">
        <v>0.29999999999999999</v>
      </c>
      <c r="I213" s="282"/>
      <c r="J213" s="278"/>
      <c r="K213" s="278"/>
      <c r="L213" s="283"/>
      <c r="M213" s="284"/>
      <c r="N213" s="285"/>
      <c r="O213" s="285"/>
      <c r="P213" s="285"/>
      <c r="Q213" s="285"/>
      <c r="R213" s="285"/>
      <c r="S213" s="285"/>
      <c r="T213" s="286"/>
      <c r="U213" s="13"/>
      <c r="V213" s="13"/>
      <c r="W213" s="13"/>
      <c r="X213" s="13"/>
      <c r="Y213" s="13"/>
      <c r="Z213" s="13"/>
      <c r="AA213" s="13"/>
      <c r="AB213" s="13"/>
      <c r="AC213" s="13"/>
      <c r="AD213" s="13"/>
      <c r="AE213" s="13"/>
      <c r="AT213" s="287" t="s">
        <v>758</v>
      </c>
      <c r="AU213" s="287" t="s">
        <v>86</v>
      </c>
      <c r="AV213" s="13" t="s">
        <v>86</v>
      </c>
      <c r="AW213" s="13" t="s">
        <v>33</v>
      </c>
      <c r="AX213" s="13" t="s">
        <v>76</v>
      </c>
      <c r="AY213" s="287" t="s">
        <v>414</v>
      </c>
    </row>
    <row r="214" s="13" customFormat="1">
      <c r="A214" s="13"/>
      <c r="B214" s="277"/>
      <c r="C214" s="278"/>
      <c r="D214" s="230" t="s">
        <v>758</v>
      </c>
      <c r="E214" s="279" t="s">
        <v>1</v>
      </c>
      <c r="F214" s="280" t="s">
        <v>2241</v>
      </c>
      <c r="G214" s="278"/>
      <c r="H214" s="281">
        <v>0.45000000000000001</v>
      </c>
      <c r="I214" s="282"/>
      <c r="J214" s="278"/>
      <c r="K214" s="278"/>
      <c r="L214" s="283"/>
      <c r="M214" s="284"/>
      <c r="N214" s="285"/>
      <c r="O214" s="285"/>
      <c r="P214" s="285"/>
      <c r="Q214" s="285"/>
      <c r="R214" s="285"/>
      <c r="S214" s="285"/>
      <c r="T214" s="286"/>
      <c r="U214" s="13"/>
      <c r="V214" s="13"/>
      <c r="W214" s="13"/>
      <c r="X214" s="13"/>
      <c r="Y214" s="13"/>
      <c r="Z214" s="13"/>
      <c r="AA214" s="13"/>
      <c r="AB214" s="13"/>
      <c r="AC214" s="13"/>
      <c r="AD214" s="13"/>
      <c r="AE214" s="13"/>
      <c r="AT214" s="287" t="s">
        <v>758</v>
      </c>
      <c r="AU214" s="287" t="s">
        <v>86</v>
      </c>
      <c r="AV214" s="13" t="s">
        <v>86</v>
      </c>
      <c r="AW214" s="13" t="s">
        <v>33</v>
      </c>
      <c r="AX214" s="13" t="s">
        <v>76</v>
      </c>
      <c r="AY214" s="287" t="s">
        <v>414</v>
      </c>
    </row>
    <row r="215" s="14" customFormat="1">
      <c r="A215" s="14"/>
      <c r="B215" s="288"/>
      <c r="C215" s="289"/>
      <c r="D215" s="230" t="s">
        <v>758</v>
      </c>
      <c r="E215" s="290" t="s">
        <v>1</v>
      </c>
      <c r="F215" s="291" t="s">
        <v>760</v>
      </c>
      <c r="G215" s="289"/>
      <c r="H215" s="292">
        <v>6.7039999999999997</v>
      </c>
      <c r="I215" s="293"/>
      <c r="J215" s="289"/>
      <c r="K215" s="289"/>
      <c r="L215" s="294"/>
      <c r="M215" s="295"/>
      <c r="N215" s="296"/>
      <c r="O215" s="296"/>
      <c r="P215" s="296"/>
      <c r="Q215" s="296"/>
      <c r="R215" s="296"/>
      <c r="S215" s="296"/>
      <c r="T215" s="297"/>
      <c r="U215" s="14"/>
      <c r="V215" s="14"/>
      <c r="W215" s="14"/>
      <c r="X215" s="14"/>
      <c r="Y215" s="14"/>
      <c r="Z215" s="14"/>
      <c r="AA215" s="14"/>
      <c r="AB215" s="14"/>
      <c r="AC215" s="14"/>
      <c r="AD215" s="14"/>
      <c r="AE215" s="14"/>
      <c r="AT215" s="298" t="s">
        <v>758</v>
      </c>
      <c r="AU215" s="298" t="s">
        <v>86</v>
      </c>
      <c r="AV215" s="14" t="s">
        <v>415</v>
      </c>
      <c r="AW215" s="14" t="s">
        <v>33</v>
      </c>
      <c r="AX215" s="14" t="s">
        <v>84</v>
      </c>
      <c r="AY215" s="298" t="s">
        <v>414</v>
      </c>
    </row>
    <row r="216" s="2" customFormat="1" ht="16.5" customHeight="1">
      <c r="A216" s="39"/>
      <c r="B216" s="40"/>
      <c r="C216" s="216" t="s">
        <v>479</v>
      </c>
      <c r="D216" s="216" t="s">
        <v>409</v>
      </c>
      <c r="E216" s="217" t="s">
        <v>2242</v>
      </c>
      <c r="F216" s="218" t="s">
        <v>2243</v>
      </c>
      <c r="G216" s="219" t="s">
        <v>984</v>
      </c>
      <c r="H216" s="220">
        <v>10.17</v>
      </c>
      <c r="I216" s="221"/>
      <c r="J216" s="222">
        <f>ROUND(I216*H216,2)</f>
        <v>0</v>
      </c>
      <c r="K216" s="218" t="s">
        <v>720</v>
      </c>
      <c r="L216" s="223"/>
      <c r="M216" s="224" t="s">
        <v>1</v>
      </c>
      <c r="N216" s="225" t="s">
        <v>41</v>
      </c>
      <c r="O216" s="92"/>
      <c r="P216" s="226">
        <f>O216*H216</f>
        <v>0</v>
      </c>
      <c r="Q216" s="226">
        <v>0.001</v>
      </c>
      <c r="R216" s="226">
        <f>Q216*H216</f>
        <v>0.01017</v>
      </c>
      <c r="S216" s="226">
        <v>0</v>
      </c>
      <c r="T216" s="227">
        <f>S216*H216</f>
        <v>0</v>
      </c>
      <c r="U216" s="39"/>
      <c r="V216" s="39"/>
      <c r="W216" s="39"/>
      <c r="X216" s="39"/>
      <c r="Y216" s="39"/>
      <c r="Z216" s="39"/>
      <c r="AA216" s="39"/>
      <c r="AB216" s="39"/>
      <c r="AC216" s="39"/>
      <c r="AD216" s="39"/>
      <c r="AE216" s="39"/>
      <c r="AR216" s="228" t="s">
        <v>413</v>
      </c>
      <c r="AT216" s="228" t="s">
        <v>409</v>
      </c>
      <c r="AU216" s="228" t="s">
        <v>86</v>
      </c>
      <c r="AY216" s="18" t="s">
        <v>414</v>
      </c>
      <c r="BE216" s="229">
        <f>IF(N216="základní",J216,0)</f>
        <v>0</v>
      </c>
      <c r="BF216" s="229">
        <f>IF(N216="snížená",J216,0)</f>
        <v>0</v>
      </c>
      <c r="BG216" s="229">
        <f>IF(N216="zákl. přenesená",J216,0)</f>
        <v>0</v>
      </c>
      <c r="BH216" s="229">
        <f>IF(N216="sníž. přenesená",J216,0)</f>
        <v>0</v>
      </c>
      <c r="BI216" s="229">
        <f>IF(N216="nulová",J216,0)</f>
        <v>0</v>
      </c>
      <c r="BJ216" s="18" t="s">
        <v>84</v>
      </c>
      <c r="BK216" s="229">
        <f>ROUND(I216*H216,2)</f>
        <v>0</v>
      </c>
      <c r="BL216" s="18" t="s">
        <v>415</v>
      </c>
      <c r="BM216" s="228" t="s">
        <v>2244</v>
      </c>
    </row>
    <row r="217" s="2" customFormat="1">
      <c r="A217" s="39"/>
      <c r="B217" s="40"/>
      <c r="C217" s="41"/>
      <c r="D217" s="230" t="s">
        <v>417</v>
      </c>
      <c r="E217" s="41"/>
      <c r="F217" s="231" t="s">
        <v>2243</v>
      </c>
      <c r="G217" s="41"/>
      <c r="H217" s="41"/>
      <c r="I217" s="156"/>
      <c r="J217" s="41"/>
      <c r="K217" s="41"/>
      <c r="L217" s="45"/>
      <c r="M217" s="232"/>
      <c r="N217" s="233"/>
      <c r="O217" s="92"/>
      <c r="P217" s="92"/>
      <c r="Q217" s="92"/>
      <c r="R217" s="92"/>
      <c r="S217" s="92"/>
      <c r="T217" s="93"/>
      <c r="U217" s="39"/>
      <c r="V217" s="39"/>
      <c r="W217" s="39"/>
      <c r="X217" s="39"/>
      <c r="Y217" s="39"/>
      <c r="Z217" s="39"/>
      <c r="AA217" s="39"/>
      <c r="AB217" s="39"/>
      <c r="AC217" s="39"/>
      <c r="AD217" s="39"/>
      <c r="AE217" s="39"/>
      <c r="AT217" s="18" t="s">
        <v>417</v>
      </c>
      <c r="AU217" s="18" t="s">
        <v>86</v>
      </c>
    </row>
    <row r="218" s="13" customFormat="1">
      <c r="A218" s="13"/>
      <c r="B218" s="277"/>
      <c r="C218" s="278"/>
      <c r="D218" s="230" t="s">
        <v>758</v>
      </c>
      <c r="E218" s="279" t="s">
        <v>1</v>
      </c>
      <c r="F218" s="280" t="s">
        <v>2245</v>
      </c>
      <c r="G218" s="278"/>
      <c r="H218" s="281">
        <v>10.17</v>
      </c>
      <c r="I218" s="282"/>
      <c r="J218" s="278"/>
      <c r="K218" s="278"/>
      <c r="L218" s="283"/>
      <c r="M218" s="284"/>
      <c r="N218" s="285"/>
      <c r="O218" s="285"/>
      <c r="P218" s="285"/>
      <c r="Q218" s="285"/>
      <c r="R218" s="285"/>
      <c r="S218" s="285"/>
      <c r="T218" s="286"/>
      <c r="U218" s="13"/>
      <c r="V218" s="13"/>
      <c r="W218" s="13"/>
      <c r="X218" s="13"/>
      <c r="Y218" s="13"/>
      <c r="Z218" s="13"/>
      <c r="AA218" s="13"/>
      <c r="AB218" s="13"/>
      <c r="AC218" s="13"/>
      <c r="AD218" s="13"/>
      <c r="AE218" s="13"/>
      <c r="AT218" s="287" t="s">
        <v>758</v>
      </c>
      <c r="AU218" s="287" t="s">
        <v>86</v>
      </c>
      <c r="AV218" s="13" t="s">
        <v>86</v>
      </c>
      <c r="AW218" s="13" t="s">
        <v>33</v>
      </c>
      <c r="AX218" s="13" t="s">
        <v>84</v>
      </c>
      <c r="AY218" s="287" t="s">
        <v>414</v>
      </c>
    </row>
    <row r="219" s="2" customFormat="1" ht="21.75" customHeight="1">
      <c r="A219" s="39"/>
      <c r="B219" s="40"/>
      <c r="C219" s="234" t="s">
        <v>483</v>
      </c>
      <c r="D219" s="234" t="s">
        <v>443</v>
      </c>
      <c r="E219" s="235" t="s">
        <v>2246</v>
      </c>
      <c r="F219" s="236" t="s">
        <v>2247</v>
      </c>
      <c r="G219" s="237" t="s">
        <v>531</v>
      </c>
      <c r="H219" s="238">
        <v>40</v>
      </c>
      <c r="I219" s="239"/>
      <c r="J219" s="240">
        <f>ROUND(I219*H219,2)</f>
        <v>0</v>
      </c>
      <c r="K219" s="236" t="s">
        <v>720</v>
      </c>
      <c r="L219" s="45"/>
      <c r="M219" s="241" t="s">
        <v>1</v>
      </c>
      <c r="N219" s="242" t="s">
        <v>41</v>
      </c>
      <c r="O219" s="92"/>
      <c r="P219" s="226">
        <f>O219*H219</f>
        <v>0</v>
      </c>
      <c r="Q219" s="226">
        <v>0.00046548210000000001</v>
      </c>
      <c r="R219" s="226">
        <f>Q219*H219</f>
        <v>0.018619284</v>
      </c>
      <c r="S219" s="226">
        <v>0</v>
      </c>
      <c r="T219" s="227">
        <f>S219*H219</f>
        <v>0</v>
      </c>
      <c r="U219" s="39"/>
      <c r="V219" s="39"/>
      <c r="W219" s="39"/>
      <c r="X219" s="39"/>
      <c r="Y219" s="39"/>
      <c r="Z219" s="39"/>
      <c r="AA219" s="39"/>
      <c r="AB219" s="39"/>
      <c r="AC219" s="39"/>
      <c r="AD219" s="39"/>
      <c r="AE219" s="39"/>
      <c r="AR219" s="228" t="s">
        <v>415</v>
      </c>
      <c r="AT219" s="228" t="s">
        <v>443</v>
      </c>
      <c r="AU219" s="228" t="s">
        <v>86</v>
      </c>
      <c r="AY219" s="18" t="s">
        <v>414</v>
      </c>
      <c r="BE219" s="229">
        <f>IF(N219="základní",J219,0)</f>
        <v>0</v>
      </c>
      <c r="BF219" s="229">
        <f>IF(N219="snížená",J219,0)</f>
        <v>0</v>
      </c>
      <c r="BG219" s="229">
        <f>IF(N219="zákl. přenesená",J219,0)</f>
        <v>0</v>
      </c>
      <c r="BH219" s="229">
        <f>IF(N219="sníž. přenesená",J219,0)</f>
        <v>0</v>
      </c>
      <c r="BI219" s="229">
        <f>IF(N219="nulová",J219,0)</f>
        <v>0</v>
      </c>
      <c r="BJ219" s="18" t="s">
        <v>84</v>
      </c>
      <c r="BK219" s="229">
        <f>ROUND(I219*H219,2)</f>
        <v>0</v>
      </c>
      <c r="BL219" s="18" t="s">
        <v>415</v>
      </c>
      <c r="BM219" s="228" t="s">
        <v>2248</v>
      </c>
    </row>
    <row r="220" s="2" customFormat="1">
      <c r="A220" s="39"/>
      <c r="B220" s="40"/>
      <c r="C220" s="41"/>
      <c r="D220" s="230" t="s">
        <v>417</v>
      </c>
      <c r="E220" s="41"/>
      <c r="F220" s="231" t="s">
        <v>2249</v>
      </c>
      <c r="G220" s="41"/>
      <c r="H220" s="41"/>
      <c r="I220" s="156"/>
      <c r="J220" s="41"/>
      <c r="K220" s="41"/>
      <c r="L220" s="45"/>
      <c r="M220" s="232"/>
      <c r="N220" s="233"/>
      <c r="O220" s="92"/>
      <c r="P220" s="92"/>
      <c r="Q220" s="92"/>
      <c r="R220" s="92"/>
      <c r="S220" s="92"/>
      <c r="T220" s="93"/>
      <c r="U220" s="39"/>
      <c r="V220" s="39"/>
      <c r="W220" s="39"/>
      <c r="X220" s="39"/>
      <c r="Y220" s="39"/>
      <c r="Z220" s="39"/>
      <c r="AA220" s="39"/>
      <c r="AB220" s="39"/>
      <c r="AC220" s="39"/>
      <c r="AD220" s="39"/>
      <c r="AE220" s="39"/>
      <c r="AT220" s="18" t="s">
        <v>417</v>
      </c>
      <c r="AU220" s="18" t="s">
        <v>86</v>
      </c>
    </row>
    <row r="221" s="13" customFormat="1">
      <c r="A221" s="13"/>
      <c r="B221" s="277"/>
      <c r="C221" s="278"/>
      <c r="D221" s="230" t="s">
        <v>758</v>
      </c>
      <c r="E221" s="279" t="s">
        <v>1</v>
      </c>
      <c r="F221" s="280" t="s">
        <v>2250</v>
      </c>
      <c r="G221" s="278"/>
      <c r="H221" s="281">
        <v>40</v>
      </c>
      <c r="I221" s="282"/>
      <c r="J221" s="278"/>
      <c r="K221" s="278"/>
      <c r="L221" s="283"/>
      <c r="M221" s="284"/>
      <c r="N221" s="285"/>
      <c r="O221" s="285"/>
      <c r="P221" s="285"/>
      <c r="Q221" s="285"/>
      <c r="R221" s="285"/>
      <c r="S221" s="285"/>
      <c r="T221" s="286"/>
      <c r="U221" s="13"/>
      <c r="V221" s="13"/>
      <c r="W221" s="13"/>
      <c r="X221" s="13"/>
      <c r="Y221" s="13"/>
      <c r="Z221" s="13"/>
      <c r="AA221" s="13"/>
      <c r="AB221" s="13"/>
      <c r="AC221" s="13"/>
      <c r="AD221" s="13"/>
      <c r="AE221" s="13"/>
      <c r="AT221" s="287" t="s">
        <v>758</v>
      </c>
      <c r="AU221" s="287" t="s">
        <v>86</v>
      </c>
      <c r="AV221" s="13" t="s">
        <v>86</v>
      </c>
      <c r="AW221" s="13" t="s">
        <v>33</v>
      </c>
      <c r="AX221" s="13" t="s">
        <v>84</v>
      </c>
      <c r="AY221" s="287" t="s">
        <v>414</v>
      </c>
    </row>
    <row r="222" s="11" customFormat="1" ht="22.8" customHeight="1">
      <c r="A222" s="11"/>
      <c r="B222" s="254"/>
      <c r="C222" s="255"/>
      <c r="D222" s="256" t="s">
        <v>75</v>
      </c>
      <c r="E222" s="275" t="s">
        <v>442</v>
      </c>
      <c r="F222" s="275" t="s">
        <v>850</v>
      </c>
      <c r="G222" s="255"/>
      <c r="H222" s="255"/>
      <c r="I222" s="258"/>
      <c r="J222" s="276">
        <f>BK222</f>
        <v>0</v>
      </c>
      <c r="K222" s="255"/>
      <c r="L222" s="260"/>
      <c r="M222" s="261"/>
      <c r="N222" s="262"/>
      <c r="O222" s="262"/>
      <c r="P222" s="263">
        <f>SUM(P223:P286)</f>
        <v>0</v>
      </c>
      <c r="Q222" s="262"/>
      <c r="R222" s="263">
        <f>SUM(R223:R286)</f>
        <v>0.039002000000000002</v>
      </c>
      <c r="S222" s="262"/>
      <c r="T222" s="264">
        <f>SUM(T223:T286)</f>
        <v>27.839160000000003</v>
      </c>
      <c r="U222" s="11"/>
      <c r="V222" s="11"/>
      <c r="W222" s="11"/>
      <c r="X222" s="11"/>
      <c r="Y222" s="11"/>
      <c r="Z222" s="11"/>
      <c r="AA222" s="11"/>
      <c r="AB222" s="11"/>
      <c r="AC222" s="11"/>
      <c r="AD222" s="11"/>
      <c r="AE222" s="11"/>
      <c r="AR222" s="265" t="s">
        <v>84</v>
      </c>
      <c r="AT222" s="266" t="s">
        <v>75</v>
      </c>
      <c r="AU222" s="266" t="s">
        <v>84</v>
      </c>
      <c r="AY222" s="265" t="s">
        <v>414</v>
      </c>
      <c r="BK222" s="267">
        <f>SUM(BK223:BK286)</f>
        <v>0</v>
      </c>
    </row>
    <row r="223" s="2" customFormat="1" ht="21.75" customHeight="1">
      <c r="A223" s="39"/>
      <c r="B223" s="40"/>
      <c r="C223" s="234" t="s">
        <v>487</v>
      </c>
      <c r="D223" s="234" t="s">
        <v>443</v>
      </c>
      <c r="E223" s="235" t="s">
        <v>2251</v>
      </c>
      <c r="F223" s="236" t="s">
        <v>2252</v>
      </c>
      <c r="G223" s="237" t="s">
        <v>632</v>
      </c>
      <c r="H223" s="238">
        <v>66</v>
      </c>
      <c r="I223" s="239"/>
      <c r="J223" s="240">
        <f>ROUND(I223*H223,2)</f>
        <v>0</v>
      </c>
      <c r="K223" s="236" t="s">
        <v>720</v>
      </c>
      <c r="L223" s="45"/>
      <c r="M223" s="241" t="s">
        <v>1</v>
      </c>
      <c r="N223" s="242" t="s">
        <v>41</v>
      </c>
      <c r="O223" s="92"/>
      <c r="P223" s="226">
        <f>O223*H223</f>
        <v>0</v>
      </c>
      <c r="Q223" s="226">
        <v>0</v>
      </c>
      <c r="R223" s="226">
        <f>Q223*H223</f>
        <v>0</v>
      </c>
      <c r="S223" s="226">
        <v>0</v>
      </c>
      <c r="T223" s="227">
        <f>S223*H223</f>
        <v>0</v>
      </c>
      <c r="U223" s="39"/>
      <c r="V223" s="39"/>
      <c r="W223" s="39"/>
      <c r="X223" s="39"/>
      <c r="Y223" s="39"/>
      <c r="Z223" s="39"/>
      <c r="AA223" s="39"/>
      <c r="AB223" s="39"/>
      <c r="AC223" s="39"/>
      <c r="AD223" s="39"/>
      <c r="AE223" s="39"/>
      <c r="AR223" s="228" t="s">
        <v>415</v>
      </c>
      <c r="AT223" s="228" t="s">
        <v>443</v>
      </c>
      <c r="AU223" s="228" t="s">
        <v>86</v>
      </c>
      <c r="AY223" s="18" t="s">
        <v>414</v>
      </c>
      <c r="BE223" s="229">
        <f>IF(N223="základní",J223,0)</f>
        <v>0</v>
      </c>
      <c r="BF223" s="229">
        <f>IF(N223="snížená",J223,0)</f>
        <v>0</v>
      </c>
      <c r="BG223" s="229">
        <f>IF(N223="zákl. přenesená",J223,0)</f>
        <v>0</v>
      </c>
      <c r="BH223" s="229">
        <f>IF(N223="sníž. přenesená",J223,0)</f>
        <v>0</v>
      </c>
      <c r="BI223" s="229">
        <f>IF(N223="nulová",J223,0)</f>
        <v>0</v>
      </c>
      <c r="BJ223" s="18" t="s">
        <v>84</v>
      </c>
      <c r="BK223" s="229">
        <f>ROUND(I223*H223,2)</f>
        <v>0</v>
      </c>
      <c r="BL223" s="18" t="s">
        <v>415</v>
      </c>
      <c r="BM223" s="228" t="s">
        <v>2253</v>
      </c>
    </row>
    <row r="224" s="2" customFormat="1">
      <c r="A224" s="39"/>
      <c r="B224" s="40"/>
      <c r="C224" s="41"/>
      <c r="D224" s="230" t="s">
        <v>417</v>
      </c>
      <c r="E224" s="41"/>
      <c r="F224" s="231" t="s">
        <v>2254</v>
      </c>
      <c r="G224" s="41"/>
      <c r="H224" s="41"/>
      <c r="I224" s="156"/>
      <c r="J224" s="41"/>
      <c r="K224" s="41"/>
      <c r="L224" s="45"/>
      <c r="M224" s="232"/>
      <c r="N224" s="233"/>
      <c r="O224" s="92"/>
      <c r="P224" s="92"/>
      <c r="Q224" s="92"/>
      <c r="R224" s="92"/>
      <c r="S224" s="92"/>
      <c r="T224" s="93"/>
      <c r="U224" s="39"/>
      <c r="V224" s="39"/>
      <c r="W224" s="39"/>
      <c r="X224" s="39"/>
      <c r="Y224" s="39"/>
      <c r="Z224" s="39"/>
      <c r="AA224" s="39"/>
      <c r="AB224" s="39"/>
      <c r="AC224" s="39"/>
      <c r="AD224" s="39"/>
      <c r="AE224" s="39"/>
      <c r="AT224" s="18" t="s">
        <v>417</v>
      </c>
      <c r="AU224" s="18" t="s">
        <v>86</v>
      </c>
    </row>
    <row r="225" s="13" customFormat="1">
      <c r="A225" s="13"/>
      <c r="B225" s="277"/>
      <c r="C225" s="278"/>
      <c r="D225" s="230" t="s">
        <v>758</v>
      </c>
      <c r="E225" s="279" t="s">
        <v>1</v>
      </c>
      <c r="F225" s="280" t="s">
        <v>2255</v>
      </c>
      <c r="G225" s="278"/>
      <c r="H225" s="281">
        <v>36</v>
      </c>
      <c r="I225" s="282"/>
      <c r="J225" s="278"/>
      <c r="K225" s="278"/>
      <c r="L225" s="283"/>
      <c r="M225" s="284"/>
      <c r="N225" s="285"/>
      <c r="O225" s="285"/>
      <c r="P225" s="285"/>
      <c r="Q225" s="285"/>
      <c r="R225" s="285"/>
      <c r="S225" s="285"/>
      <c r="T225" s="286"/>
      <c r="U225" s="13"/>
      <c r="V225" s="13"/>
      <c r="W225" s="13"/>
      <c r="X225" s="13"/>
      <c r="Y225" s="13"/>
      <c r="Z225" s="13"/>
      <c r="AA225" s="13"/>
      <c r="AB225" s="13"/>
      <c r="AC225" s="13"/>
      <c r="AD225" s="13"/>
      <c r="AE225" s="13"/>
      <c r="AT225" s="287" t="s">
        <v>758</v>
      </c>
      <c r="AU225" s="287" t="s">
        <v>86</v>
      </c>
      <c r="AV225" s="13" t="s">
        <v>86</v>
      </c>
      <c r="AW225" s="13" t="s">
        <v>33</v>
      </c>
      <c r="AX225" s="13" t="s">
        <v>76</v>
      </c>
      <c r="AY225" s="287" t="s">
        <v>414</v>
      </c>
    </row>
    <row r="226" s="13" customFormat="1">
      <c r="A226" s="13"/>
      <c r="B226" s="277"/>
      <c r="C226" s="278"/>
      <c r="D226" s="230" t="s">
        <v>758</v>
      </c>
      <c r="E226" s="279" t="s">
        <v>1</v>
      </c>
      <c r="F226" s="280" t="s">
        <v>2256</v>
      </c>
      <c r="G226" s="278"/>
      <c r="H226" s="281">
        <v>30</v>
      </c>
      <c r="I226" s="282"/>
      <c r="J226" s="278"/>
      <c r="K226" s="278"/>
      <c r="L226" s="283"/>
      <c r="M226" s="284"/>
      <c r="N226" s="285"/>
      <c r="O226" s="285"/>
      <c r="P226" s="285"/>
      <c r="Q226" s="285"/>
      <c r="R226" s="285"/>
      <c r="S226" s="285"/>
      <c r="T226" s="286"/>
      <c r="U226" s="13"/>
      <c r="V226" s="13"/>
      <c r="W226" s="13"/>
      <c r="X226" s="13"/>
      <c r="Y226" s="13"/>
      <c r="Z226" s="13"/>
      <c r="AA226" s="13"/>
      <c r="AB226" s="13"/>
      <c r="AC226" s="13"/>
      <c r="AD226" s="13"/>
      <c r="AE226" s="13"/>
      <c r="AT226" s="287" t="s">
        <v>758</v>
      </c>
      <c r="AU226" s="287" t="s">
        <v>86</v>
      </c>
      <c r="AV226" s="13" t="s">
        <v>86</v>
      </c>
      <c r="AW226" s="13" t="s">
        <v>33</v>
      </c>
      <c r="AX226" s="13" t="s">
        <v>76</v>
      </c>
      <c r="AY226" s="287" t="s">
        <v>414</v>
      </c>
    </row>
    <row r="227" s="14" customFormat="1">
      <c r="A227" s="14"/>
      <c r="B227" s="288"/>
      <c r="C227" s="289"/>
      <c r="D227" s="230" t="s">
        <v>758</v>
      </c>
      <c r="E227" s="290" t="s">
        <v>1</v>
      </c>
      <c r="F227" s="291" t="s">
        <v>760</v>
      </c>
      <c r="G227" s="289"/>
      <c r="H227" s="292">
        <v>66</v>
      </c>
      <c r="I227" s="293"/>
      <c r="J227" s="289"/>
      <c r="K227" s="289"/>
      <c r="L227" s="294"/>
      <c r="M227" s="295"/>
      <c r="N227" s="296"/>
      <c r="O227" s="296"/>
      <c r="P227" s="296"/>
      <c r="Q227" s="296"/>
      <c r="R227" s="296"/>
      <c r="S227" s="296"/>
      <c r="T227" s="297"/>
      <c r="U227" s="14"/>
      <c r="V227" s="14"/>
      <c r="W227" s="14"/>
      <c r="X227" s="14"/>
      <c r="Y227" s="14"/>
      <c r="Z227" s="14"/>
      <c r="AA227" s="14"/>
      <c r="AB227" s="14"/>
      <c r="AC227" s="14"/>
      <c r="AD227" s="14"/>
      <c r="AE227" s="14"/>
      <c r="AT227" s="298" t="s">
        <v>758</v>
      </c>
      <c r="AU227" s="298" t="s">
        <v>86</v>
      </c>
      <c r="AV227" s="14" t="s">
        <v>415</v>
      </c>
      <c r="AW227" s="14" t="s">
        <v>33</v>
      </c>
      <c r="AX227" s="14" t="s">
        <v>84</v>
      </c>
      <c r="AY227" s="298" t="s">
        <v>414</v>
      </c>
    </row>
    <row r="228" s="2" customFormat="1" ht="21.75" customHeight="1">
      <c r="A228" s="39"/>
      <c r="B228" s="40"/>
      <c r="C228" s="234" t="s">
        <v>7</v>
      </c>
      <c r="D228" s="234" t="s">
        <v>443</v>
      </c>
      <c r="E228" s="235" t="s">
        <v>2257</v>
      </c>
      <c r="F228" s="236" t="s">
        <v>2258</v>
      </c>
      <c r="G228" s="237" t="s">
        <v>632</v>
      </c>
      <c r="H228" s="238">
        <v>1980</v>
      </c>
      <c r="I228" s="239"/>
      <c r="J228" s="240">
        <f>ROUND(I228*H228,2)</f>
        <v>0</v>
      </c>
      <c r="K228" s="236" t="s">
        <v>720</v>
      </c>
      <c r="L228" s="45"/>
      <c r="M228" s="241" t="s">
        <v>1</v>
      </c>
      <c r="N228" s="242" t="s">
        <v>41</v>
      </c>
      <c r="O228" s="92"/>
      <c r="P228" s="226">
        <f>O228*H228</f>
        <v>0</v>
      </c>
      <c r="Q228" s="226">
        <v>0</v>
      </c>
      <c r="R228" s="226">
        <f>Q228*H228</f>
        <v>0</v>
      </c>
      <c r="S228" s="226">
        <v>0</v>
      </c>
      <c r="T228" s="227">
        <f>S228*H228</f>
        <v>0</v>
      </c>
      <c r="U228" s="39"/>
      <c r="V228" s="39"/>
      <c r="W228" s="39"/>
      <c r="X228" s="39"/>
      <c r="Y228" s="39"/>
      <c r="Z228" s="39"/>
      <c r="AA228" s="39"/>
      <c r="AB228" s="39"/>
      <c r="AC228" s="39"/>
      <c r="AD228" s="39"/>
      <c r="AE228" s="39"/>
      <c r="AR228" s="228" t="s">
        <v>415</v>
      </c>
      <c r="AT228" s="228" t="s">
        <v>443</v>
      </c>
      <c r="AU228" s="228" t="s">
        <v>86</v>
      </c>
      <c r="AY228" s="18" t="s">
        <v>414</v>
      </c>
      <c r="BE228" s="229">
        <f>IF(N228="základní",J228,0)</f>
        <v>0</v>
      </c>
      <c r="BF228" s="229">
        <f>IF(N228="snížená",J228,0)</f>
        <v>0</v>
      </c>
      <c r="BG228" s="229">
        <f>IF(N228="zákl. přenesená",J228,0)</f>
        <v>0</v>
      </c>
      <c r="BH228" s="229">
        <f>IF(N228="sníž. přenesená",J228,0)</f>
        <v>0</v>
      </c>
      <c r="BI228" s="229">
        <f>IF(N228="nulová",J228,0)</f>
        <v>0</v>
      </c>
      <c r="BJ228" s="18" t="s">
        <v>84</v>
      </c>
      <c r="BK228" s="229">
        <f>ROUND(I228*H228,2)</f>
        <v>0</v>
      </c>
      <c r="BL228" s="18" t="s">
        <v>415</v>
      </c>
      <c r="BM228" s="228" t="s">
        <v>2259</v>
      </c>
    </row>
    <row r="229" s="2" customFormat="1">
      <c r="A229" s="39"/>
      <c r="B229" s="40"/>
      <c r="C229" s="41"/>
      <c r="D229" s="230" t="s">
        <v>417</v>
      </c>
      <c r="E229" s="41"/>
      <c r="F229" s="231" t="s">
        <v>2260</v>
      </c>
      <c r="G229" s="41"/>
      <c r="H229" s="41"/>
      <c r="I229" s="156"/>
      <c r="J229" s="41"/>
      <c r="K229" s="41"/>
      <c r="L229" s="45"/>
      <c r="M229" s="232"/>
      <c r="N229" s="233"/>
      <c r="O229" s="92"/>
      <c r="P229" s="92"/>
      <c r="Q229" s="92"/>
      <c r="R229" s="92"/>
      <c r="S229" s="92"/>
      <c r="T229" s="93"/>
      <c r="U229" s="39"/>
      <c r="V229" s="39"/>
      <c r="W229" s="39"/>
      <c r="X229" s="39"/>
      <c r="Y229" s="39"/>
      <c r="Z229" s="39"/>
      <c r="AA229" s="39"/>
      <c r="AB229" s="39"/>
      <c r="AC229" s="39"/>
      <c r="AD229" s="39"/>
      <c r="AE229" s="39"/>
      <c r="AT229" s="18" t="s">
        <v>417</v>
      </c>
      <c r="AU229" s="18" t="s">
        <v>86</v>
      </c>
    </row>
    <row r="230" s="13" customFormat="1">
      <c r="A230" s="13"/>
      <c r="B230" s="277"/>
      <c r="C230" s="278"/>
      <c r="D230" s="230" t="s">
        <v>758</v>
      </c>
      <c r="E230" s="279" t="s">
        <v>1</v>
      </c>
      <c r="F230" s="280" t="s">
        <v>2261</v>
      </c>
      <c r="G230" s="278"/>
      <c r="H230" s="281">
        <v>1980</v>
      </c>
      <c r="I230" s="282"/>
      <c r="J230" s="278"/>
      <c r="K230" s="278"/>
      <c r="L230" s="283"/>
      <c r="M230" s="284"/>
      <c r="N230" s="285"/>
      <c r="O230" s="285"/>
      <c r="P230" s="285"/>
      <c r="Q230" s="285"/>
      <c r="R230" s="285"/>
      <c r="S230" s="285"/>
      <c r="T230" s="286"/>
      <c r="U230" s="13"/>
      <c r="V230" s="13"/>
      <c r="W230" s="13"/>
      <c r="X230" s="13"/>
      <c r="Y230" s="13"/>
      <c r="Z230" s="13"/>
      <c r="AA230" s="13"/>
      <c r="AB230" s="13"/>
      <c r="AC230" s="13"/>
      <c r="AD230" s="13"/>
      <c r="AE230" s="13"/>
      <c r="AT230" s="287" t="s">
        <v>758</v>
      </c>
      <c r="AU230" s="287" t="s">
        <v>86</v>
      </c>
      <c r="AV230" s="13" t="s">
        <v>86</v>
      </c>
      <c r="AW230" s="13" t="s">
        <v>33</v>
      </c>
      <c r="AX230" s="13" t="s">
        <v>76</v>
      </c>
      <c r="AY230" s="287" t="s">
        <v>414</v>
      </c>
    </row>
    <row r="231" s="14" customFormat="1">
      <c r="A231" s="14"/>
      <c r="B231" s="288"/>
      <c r="C231" s="289"/>
      <c r="D231" s="230" t="s">
        <v>758</v>
      </c>
      <c r="E231" s="290" t="s">
        <v>1</v>
      </c>
      <c r="F231" s="291" t="s">
        <v>760</v>
      </c>
      <c r="G231" s="289"/>
      <c r="H231" s="292">
        <v>1980</v>
      </c>
      <c r="I231" s="293"/>
      <c r="J231" s="289"/>
      <c r="K231" s="289"/>
      <c r="L231" s="294"/>
      <c r="M231" s="295"/>
      <c r="N231" s="296"/>
      <c r="O231" s="296"/>
      <c r="P231" s="296"/>
      <c r="Q231" s="296"/>
      <c r="R231" s="296"/>
      <c r="S231" s="296"/>
      <c r="T231" s="297"/>
      <c r="U231" s="14"/>
      <c r="V231" s="14"/>
      <c r="W231" s="14"/>
      <c r="X231" s="14"/>
      <c r="Y231" s="14"/>
      <c r="Z231" s="14"/>
      <c r="AA231" s="14"/>
      <c r="AB231" s="14"/>
      <c r="AC231" s="14"/>
      <c r="AD231" s="14"/>
      <c r="AE231" s="14"/>
      <c r="AT231" s="298" t="s">
        <v>758</v>
      </c>
      <c r="AU231" s="298" t="s">
        <v>86</v>
      </c>
      <c r="AV231" s="14" t="s">
        <v>415</v>
      </c>
      <c r="AW231" s="14" t="s">
        <v>33</v>
      </c>
      <c r="AX231" s="14" t="s">
        <v>84</v>
      </c>
      <c r="AY231" s="298" t="s">
        <v>414</v>
      </c>
    </row>
    <row r="232" s="2" customFormat="1" ht="21.75" customHeight="1">
      <c r="A232" s="39"/>
      <c r="B232" s="40"/>
      <c r="C232" s="234" t="s">
        <v>494</v>
      </c>
      <c r="D232" s="234" t="s">
        <v>443</v>
      </c>
      <c r="E232" s="235" t="s">
        <v>2262</v>
      </c>
      <c r="F232" s="236" t="s">
        <v>2263</v>
      </c>
      <c r="G232" s="237" t="s">
        <v>632</v>
      </c>
      <c r="H232" s="238">
        <v>66</v>
      </c>
      <c r="I232" s="239"/>
      <c r="J232" s="240">
        <f>ROUND(I232*H232,2)</f>
        <v>0</v>
      </c>
      <c r="K232" s="236" t="s">
        <v>720</v>
      </c>
      <c r="L232" s="45"/>
      <c r="M232" s="241" t="s">
        <v>1</v>
      </c>
      <c r="N232" s="242" t="s">
        <v>41</v>
      </c>
      <c r="O232" s="92"/>
      <c r="P232" s="226">
        <f>O232*H232</f>
        <v>0</v>
      </c>
      <c r="Q232" s="226">
        <v>0</v>
      </c>
      <c r="R232" s="226">
        <f>Q232*H232</f>
        <v>0</v>
      </c>
      <c r="S232" s="226">
        <v>0</v>
      </c>
      <c r="T232" s="227">
        <f>S232*H232</f>
        <v>0</v>
      </c>
      <c r="U232" s="39"/>
      <c r="V232" s="39"/>
      <c r="W232" s="39"/>
      <c r="X232" s="39"/>
      <c r="Y232" s="39"/>
      <c r="Z232" s="39"/>
      <c r="AA232" s="39"/>
      <c r="AB232" s="39"/>
      <c r="AC232" s="39"/>
      <c r="AD232" s="39"/>
      <c r="AE232" s="39"/>
      <c r="AR232" s="228" t="s">
        <v>415</v>
      </c>
      <c r="AT232" s="228" t="s">
        <v>443</v>
      </c>
      <c r="AU232" s="228" t="s">
        <v>86</v>
      </c>
      <c r="AY232" s="18" t="s">
        <v>414</v>
      </c>
      <c r="BE232" s="229">
        <f>IF(N232="základní",J232,0)</f>
        <v>0</v>
      </c>
      <c r="BF232" s="229">
        <f>IF(N232="snížená",J232,0)</f>
        <v>0</v>
      </c>
      <c r="BG232" s="229">
        <f>IF(N232="zákl. přenesená",J232,0)</f>
        <v>0</v>
      </c>
      <c r="BH232" s="229">
        <f>IF(N232="sníž. přenesená",J232,0)</f>
        <v>0</v>
      </c>
      <c r="BI232" s="229">
        <f>IF(N232="nulová",J232,0)</f>
        <v>0</v>
      </c>
      <c r="BJ232" s="18" t="s">
        <v>84</v>
      </c>
      <c r="BK232" s="229">
        <f>ROUND(I232*H232,2)</f>
        <v>0</v>
      </c>
      <c r="BL232" s="18" t="s">
        <v>415</v>
      </c>
      <c r="BM232" s="228" t="s">
        <v>2264</v>
      </c>
    </row>
    <row r="233" s="2" customFormat="1">
      <c r="A233" s="39"/>
      <c r="B233" s="40"/>
      <c r="C233" s="41"/>
      <c r="D233" s="230" t="s">
        <v>417</v>
      </c>
      <c r="E233" s="41"/>
      <c r="F233" s="231" t="s">
        <v>2265</v>
      </c>
      <c r="G233" s="41"/>
      <c r="H233" s="41"/>
      <c r="I233" s="156"/>
      <c r="J233" s="41"/>
      <c r="K233" s="41"/>
      <c r="L233" s="45"/>
      <c r="M233" s="232"/>
      <c r="N233" s="233"/>
      <c r="O233" s="92"/>
      <c r="P233" s="92"/>
      <c r="Q233" s="92"/>
      <c r="R233" s="92"/>
      <c r="S233" s="92"/>
      <c r="T233" s="93"/>
      <c r="U233" s="39"/>
      <c r="V233" s="39"/>
      <c r="W233" s="39"/>
      <c r="X233" s="39"/>
      <c r="Y233" s="39"/>
      <c r="Z233" s="39"/>
      <c r="AA233" s="39"/>
      <c r="AB233" s="39"/>
      <c r="AC233" s="39"/>
      <c r="AD233" s="39"/>
      <c r="AE233" s="39"/>
      <c r="AT233" s="18" t="s">
        <v>417</v>
      </c>
      <c r="AU233" s="18" t="s">
        <v>86</v>
      </c>
    </row>
    <row r="234" s="13" customFormat="1">
      <c r="A234" s="13"/>
      <c r="B234" s="277"/>
      <c r="C234" s="278"/>
      <c r="D234" s="230" t="s">
        <v>758</v>
      </c>
      <c r="E234" s="279" t="s">
        <v>1</v>
      </c>
      <c r="F234" s="280" t="s">
        <v>2255</v>
      </c>
      <c r="G234" s="278"/>
      <c r="H234" s="281">
        <v>36</v>
      </c>
      <c r="I234" s="282"/>
      <c r="J234" s="278"/>
      <c r="K234" s="278"/>
      <c r="L234" s="283"/>
      <c r="M234" s="284"/>
      <c r="N234" s="285"/>
      <c r="O234" s="285"/>
      <c r="P234" s="285"/>
      <c r="Q234" s="285"/>
      <c r="R234" s="285"/>
      <c r="S234" s="285"/>
      <c r="T234" s="286"/>
      <c r="U234" s="13"/>
      <c r="V234" s="13"/>
      <c r="W234" s="13"/>
      <c r="X234" s="13"/>
      <c r="Y234" s="13"/>
      <c r="Z234" s="13"/>
      <c r="AA234" s="13"/>
      <c r="AB234" s="13"/>
      <c r="AC234" s="13"/>
      <c r="AD234" s="13"/>
      <c r="AE234" s="13"/>
      <c r="AT234" s="287" t="s">
        <v>758</v>
      </c>
      <c r="AU234" s="287" t="s">
        <v>86</v>
      </c>
      <c r="AV234" s="13" t="s">
        <v>86</v>
      </c>
      <c r="AW234" s="13" t="s">
        <v>33</v>
      </c>
      <c r="AX234" s="13" t="s">
        <v>76</v>
      </c>
      <c r="AY234" s="287" t="s">
        <v>414</v>
      </c>
    </row>
    <row r="235" s="13" customFormat="1">
      <c r="A235" s="13"/>
      <c r="B235" s="277"/>
      <c r="C235" s="278"/>
      <c r="D235" s="230" t="s">
        <v>758</v>
      </c>
      <c r="E235" s="279" t="s">
        <v>1</v>
      </c>
      <c r="F235" s="280" t="s">
        <v>2256</v>
      </c>
      <c r="G235" s="278"/>
      <c r="H235" s="281">
        <v>30</v>
      </c>
      <c r="I235" s="282"/>
      <c r="J235" s="278"/>
      <c r="K235" s="278"/>
      <c r="L235" s="283"/>
      <c r="M235" s="284"/>
      <c r="N235" s="285"/>
      <c r="O235" s="285"/>
      <c r="P235" s="285"/>
      <c r="Q235" s="285"/>
      <c r="R235" s="285"/>
      <c r="S235" s="285"/>
      <c r="T235" s="286"/>
      <c r="U235" s="13"/>
      <c r="V235" s="13"/>
      <c r="W235" s="13"/>
      <c r="X235" s="13"/>
      <c r="Y235" s="13"/>
      <c r="Z235" s="13"/>
      <c r="AA235" s="13"/>
      <c r="AB235" s="13"/>
      <c r="AC235" s="13"/>
      <c r="AD235" s="13"/>
      <c r="AE235" s="13"/>
      <c r="AT235" s="287" t="s">
        <v>758</v>
      </c>
      <c r="AU235" s="287" t="s">
        <v>86</v>
      </c>
      <c r="AV235" s="13" t="s">
        <v>86</v>
      </c>
      <c r="AW235" s="13" t="s">
        <v>33</v>
      </c>
      <c r="AX235" s="13" t="s">
        <v>76</v>
      </c>
      <c r="AY235" s="287" t="s">
        <v>414</v>
      </c>
    </row>
    <row r="236" s="14" customFormat="1">
      <c r="A236" s="14"/>
      <c r="B236" s="288"/>
      <c r="C236" s="289"/>
      <c r="D236" s="230" t="s">
        <v>758</v>
      </c>
      <c r="E236" s="290" t="s">
        <v>1</v>
      </c>
      <c r="F236" s="291" t="s">
        <v>760</v>
      </c>
      <c r="G236" s="289"/>
      <c r="H236" s="292">
        <v>66</v>
      </c>
      <c r="I236" s="293"/>
      <c r="J236" s="289"/>
      <c r="K236" s="289"/>
      <c r="L236" s="294"/>
      <c r="M236" s="295"/>
      <c r="N236" s="296"/>
      <c r="O236" s="296"/>
      <c r="P236" s="296"/>
      <c r="Q236" s="296"/>
      <c r="R236" s="296"/>
      <c r="S236" s="296"/>
      <c r="T236" s="297"/>
      <c r="U236" s="14"/>
      <c r="V236" s="14"/>
      <c r="W236" s="14"/>
      <c r="X236" s="14"/>
      <c r="Y236" s="14"/>
      <c r="Z236" s="14"/>
      <c r="AA236" s="14"/>
      <c r="AB236" s="14"/>
      <c r="AC236" s="14"/>
      <c r="AD236" s="14"/>
      <c r="AE236" s="14"/>
      <c r="AT236" s="298" t="s">
        <v>758</v>
      </c>
      <c r="AU236" s="298" t="s">
        <v>86</v>
      </c>
      <c r="AV236" s="14" t="s">
        <v>415</v>
      </c>
      <c r="AW236" s="14" t="s">
        <v>33</v>
      </c>
      <c r="AX236" s="14" t="s">
        <v>84</v>
      </c>
      <c r="AY236" s="298" t="s">
        <v>414</v>
      </c>
    </row>
    <row r="237" s="2" customFormat="1" ht="21.75" customHeight="1">
      <c r="A237" s="39"/>
      <c r="B237" s="40"/>
      <c r="C237" s="234" t="s">
        <v>498</v>
      </c>
      <c r="D237" s="234" t="s">
        <v>443</v>
      </c>
      <c r="E237" s="235" t="s">
        <v>1773</v>
      </c>
      <c r="F237" s="236" t="s">
        <v>1774</v>
      </c>
      <c r="G237" s="237" t="s">
        <v>755</v>
      </c>
      <c r="H237" s="238">
        <v>57.799999999999997</v>
      </c>
      <c r="I237" s="239"/>
      <c r="J237" s="240">
        <f>ROUND(I237*H237,2)</f>
        <v>0</v>
      </c>
      <c r="K237" s="236" t="s">
        <v>720</v>
      </c>
      <c r="L237" s="45"/>
      <c r="M237" s="241" t="s">
        <v>1</v>
      </c>
      <c r="N237" s="242" t="s">
        <v>41</v>
      </c>
      <c r="O237" s="92"/>
      <c r="P237" s="226">
        <f>O237*H237</f>
        <v>0</v>
      </c>
      <c r="Q237" s="226">
        <v>0</v>
      </c>
      <c r="R237" s="226">
        <f>Q237*H237</f>
        <v>0</v>
      </c>
      <c r="S237" s="226">
        <v>0</v>
      </c>
      <c r="T237" s="227">
        <f>S237*H237</f>
        <v>0</v>
      </c>
      <c r="U237" s="39"/>
      <c r="V237" s="39"/>
      <c r="W237" s="39"/>
      <c r="X237" s="39"/>
      <c r="Y237" s="39"/>
      <c r="Z237" s="39"/>
      <c r="AA237" s="39"/>
      <c r="AB237" s="39"/>
      <c r="AC237" s="39"/>
      <c r="AD237" s="39"/>
      <c r="AE237" s="39"/>
      <c r="AR237" s="228" t="s">
        <v>415</v>
      </c>
      <c r="AT237" s="228" t="s">
        <v>443</v>
      </c>
      <c r="AU237" s="228" t="s">
        <v>86</v>
      </c>
      <c r="AY237" s="18" t="s">
        <v>414</v>
      </c>
      <c r="BE237" s="229">
        <f>IF(N237="základní",J237,0)</f>
        <v>0</v>
      </c>
      <c r="BF237" s="229">
        <f>IF(N237="snížená",J237,0)</f>
        <v>0</v>
      </c>
      <c r="BG237" s="229">
        <f>IF(N237="zákl. přenesená",J237,0)</f>
        <v>0</v>
      </c>
      <c r="BH237" s="229">
        <f>IF(N237="sníž. přenesená",J237,0)</f>
        <v>0</v>
      </c>
      <c r="BI237" s="229">
        <f>IF(N237="nulová",J237,0)</f>
        <v>0</v>
      </c>
      <c r="BJ237" s="18" t="s">
        <v>84</v>
      </c>
      <c r="BK237" s="229">
        <f>ROUND(I237*H237,2)</f>
        <v>0</v>
      </c>
      <c r="BL237" s="18" t="s">
        <v>415</v>
      </c>
      <c r="BM237" s="228" t="s">
        <v>2266</v>
      </c>
    </row>
    <row r="238" s="2" customFormat="1">
      <c r="A238" s="39"/>
      <c r="B238" s="40"/>
      <c r="C238" s="41"/>
      <c r="D238" s="230" t="s">
        <v>417</v>
      </c>
      <c r="E238" s="41"/>
      <c r="F238" s="231" t="s">
        <v>1776</v>
      </c>
      <c r="G238" s="41"/>
      <c r="H238" s="41"/>
      <c r="I238" s="156"/>
      <c r="J238" s="41"/>
      <c r="K238" s="41"/>
      <c r="L238" s="45"/>
      <c r="M238" s="232"/>
      <c r="N238" s="233"/>
      <c r="O238" s="92"/>
      <c r="P238" s="92"/>
      <c r="Q238" s="92"/>
      <c r="R238" s="92"/>
      <c r="S238" s="92"/>
      <c r="T238" s="93"/>
      <c r="U238" s="39"/>
      <c r="V238" s="39"/>
      <c r="W238" s="39"/>
      <c r="X238" s="39"/>
      <c r="Y238" s="39"/>
      <c r="Z238" s="39"/>
      <c r="AA238" s="39"/>
      <c r="AB238" s="39"/>
      <c r="AC238" s="39"/>
      <c r="AD238" s="39"/>
      <c r="AE238" s="39"/>
      <c r="AT238" s="18" t="s">
        <v>417</v>
      </c>
      <c r="AU238" s="18" t="s">
        <v>86</v>
      </c>
    </row>
    <row r="239" s="13" customFormat="1">
      <c r="A239" s="13"/>
      <c r="B239" s="277"/>
      <c r="C239" s="278"/>
      <c r="D239" s="230" t="s">
        <v>758</v>
      </c>
      <c r="E239" s="279" t="s">
        <v>1</v>
      </c>
      <c r="F239" s="280" t="s">
        <v>2267</v>
      </c>
      <c r="G239" s="278"/>
      <c r="H239" s="281">
        <v>57.799999999999997</v>
      </c>
      <c r="I239" s="282"/>
      <c r="J239" s="278"/>
      <c r="K239" s="278"/>
      <c r="L239" s="283"/>
      <c r="M239" s="284"/>
      <c r="N239" s="285"/>
      <c r="O239" s="285"/>
      <c r="P239" s="285"/>
      <c r="Q239" s="285"/>
      <c r="R239" s="285"/>
      <c r="S239" s="285"/>
      <c r="T239" s="286"/>
      <c r="U239" s="13"/>
      <c r="V239" s="13"/>
      <c r="W239" s="13"/>
      <c r="X239" s="13"/>
      <c r="Y239" s="13"/>
      <c r="Z239" s="13"/>
      <c r="AA239" s="13"/>
      <c r="AB239" s="13"/>
      <c r="AC239" s="13"/>
      <c r="AD239" s="13"/>
      <c r="AE239" s="13"/>
      <c r="AT239" s="287" t="s">
        <v>758</v>
      </c>
      <c r="AU239" s="287" t="s">
        <v>86</v>
      </c>
      <c r="AV239" s="13" t="s">
        <v>86</v>
      </c>
      <c r="AW239" s="13" t="s">
        <v>33</v>
      </c>
      <c r="AX239" s="13" t="s">
        <v>76</v>
      </c>
      <c r="AY239" s="287" t="s">
        <v>414</v>
      </c>
    </row>
    <row r="240" s="14" customFormat="1">
      <c r="A240" s="14"/>
      <c r="B240" s="288"/>
      <c r="C240" s="289"/>
      <c r="D240" s="230" t="s">
        <v>758</v>
      </c>
      <c r="E240" s="290" t="s">
        <v>1</v>
      </c>
      <c r="F240" s="291" t="s">
        <v>760</v>
      </c>
      <c r="G240" s="289"/>
      <c r="H240" s="292">
        <v>57.799999999999997</v>
      </c>
      <c r="I240" s="293"/>
      <c r="J240" s="289"/>
      <c r="K240" s="289"/>
      <c r="L240" s="294"/>
      <c r="M240" s="295"/>
      <c r="N240" s="296"/>
      <c r="O240" s="296"/>
      <c r="P240" s="296"/>
      <c r="Q240" s="296"/>
      <c r="R240" s="296"/>
      <c r="S240" s="296"/>
      <c r="T240" s="297"/>
      <c r="U240" s="14"/>
      <c r="V240" s="14"/>
      <c r="W240" s="14"/>
      <c r="X240" s="14"/>
      <c r="Y240" s="14"/>
      <c r="Z240" s="14"/>
      <c r="AA240" s="14"/>
      <c r="AB240" s="14"/>
      <c r="AC240" s="14"/>
      <c r="AD240" s="14"/>
      <c r="AE240" s="14"/>
      <c r="AT240" s="298" t="s">
        <v>758</v>
      </c>
      <c r="AU240" s="298" t="s">
        <v>86</v>
      </c>
      <c r="AV240" s="14" t="s">
        <v>415</v>
      </c>
      <c r="AW240" s="14" t="s">
        <v>33</v>
      </c>
      <c r="AX240" s="14" t="s">
        <v>84</v>
      </c>
      <c r="AY240" s="298" t="s">
        <v>414</v>
      </c>
    </row>
    <row r="241" s="2" customFormat="1" ht="21.75" customHeight="1">
      <c r="A241" s="39"/>
      <c r="B241" s="40"/>
      <c r="C241" s="234" t="s">
        <v>502</v>
      </c>
      <c r="D241" s="234" t="s">
        <v>443</v>
      </c>
      <c r="E241" s="235" t="s">
        <v>1778</v>
      </c>
      <c r="F241" s="236" t="s">
        <v>1779</v>
      </c>
      <c r="G241" s="237" t="s">
        <v>755</v>
      </c>
      <c r="H241" s="238">
        <v>1734</v>
      </c>
      <c r="I241" s="239"/>
      <c r="J241" s="240">
        <f>ROUND(I241*H241,2)</f>
        <v>0</v>
      </c>
      <c r="K241" s="236" t="s">
        <v>720</v>
      </c>
      <c r="L241" s="45"/>
      <c r="M241" s="241" t="s">
        <v>1</v>
      </c>
      <c r="N241" s="242" t="s">
        <v>41</v>
      </c>
      <c r="O241" s="92"/>
      <c r="P241" s="226">
        <f>O241*H241</f>
        <v>0</v>
      </c>
      <c r="Q241" s="226">
        <v>0</v>
      </c>
      <c r="R241" s="226">
        <f>Q241*H241</f>
        <v>0</v>
      </c>
      <c r="S241" s="226">
        <v>0</v>
      </c>
      <c r="T241" s="227">
        <f>S241*H241</f>
        <v>0</v>
      </c>
      <c r="U241" s="39"/>
      <c r="V241" s="39"/>
      <c r="W241" s="39"/>
      <c r="X241" s="39"/>
      <c r="Y241" s="39"/>
      <c r="Z241" s="39"/>
      <c r="AA241" s="39"/>
      <c r="AB241" s="39"/>
      <c r="AC241" s="39"/>
      <c r="AD241" s="39"/>
      <c r="AE241" s="39"/>
      <c r="AR241" s="228" t="s">
        <v>415</v>
      </c>
      <c r="AT241" s="228" t="s">
        <v>443</v>
      </c>
      <c r="AU241" s="228" t="s">
        <v>86</v>
      </c>
      <c r="AY241" s="18" t="s">
        <v>414</v>
      </c>
      <c r="BE241" s="229">
        <f>IF(N241="základní",J241,0)</f>
        <v>0</v>
      </c>
      <c r="BF241" s="229">
        <f>IF(N241="snížená",J241,0)</f>
        <v>0</v>
      </c>
      <c r="BG241" s="229">
        <f>IF(N241="zákl. přenesená",J241,0)</f>
        <v>0</v>
      </c>
      <c r="BH241" s="229">
        <f>IF(N241="sníž. přenesená",J241,0)</f>
        <v>0</v>
      </c>
      <c r="BI241" s="229">
        <f>IF(N241="nulová",J241,0)</f>
        <v>0</v>
      </c>
      <c r="BJ241" s="18" t="s">
        <v>84</v>
      </c>
      <c r="BK241" s="229">
        <f>ROUND(I241*H241,2)</f>
        <v>0</v>
      </c>
      <c r="BL241" s="18" t="s">
        <v>415</v>
      </c>
      <c r="BM241" s="228" t="s">
        <v>2268</v>
      </c>
    </row>
    <row r="242" s="2" customFormat="1">
      <c r="A242" s="39"/>
      <c r="B242" s="40"/>
      <c r="C242" s="41"/>
      <c r="D242" s="230" t="s">
        <v>417</v>
      </c>
      <c r="E242" s="41"/>
      <c r="F242" s="231" t="s">
        <v>1781</v>
      </c>
      <c r="G242" s="41"/>
      <c r="H242" s="41"/>
      <c r="I242" s="156"/>
      <c r="J242" s="41"/>
      <c r="K242" s="41"/>
      <c r="L242" s="45"/>
      <c r="M242" s="232"/>
      <c r="N242" s="233"/>
      <c r="O242" s="92"/>
      <c r="P242" s="92"/>
      <c r="Q242" s="92"/>
      <c r="R242" s="92"/>
      <c r="S242" s="92"/>
      <c r="T242" s="93"/>
      <c r="U242" s="39"/>
      <c r="V242" s="39"/>
      <c r="W242" s="39"/>
      <c r="X242" s="39"/>
      <c r="Y242" s="39"/>
      <c r="Z242" s="39"/>
      <c r="AA242" s="39"/>
      <c r="AB242" s="39"/>
      <c r="AC242" s="39"/>
      <c r="AD242" s="39"/>
      <c r="AE242" s="39"/>
      <c r="AT242" s="18" t="s">
        <v>417</v>
      </c>
      <c r="AU242" s="18" t="s">
        <v>86</v>
      </c>
    </row>
    <row r="243" s="13" customFormat="1">
      <c r="A243" s="13"/>
      <c r="B243" s="277"/>
      <c r="C243" s="278"/>
      <c r="D243" s="230" t="s">
        <v>758</v>
      </c>
      <c r="E243" s="279" t="s">
        <v>1</v>
      </c>
      <c r="F243" s="280" t="s">
        <v>2269</v>
      </c>
      <c r="G243" s="278"/>
      <c r="H243" s="281">
        <v>1734</v>
      </c>
      <c r="I243" s="282"/>
      <c r="J243" s="278"/>
      <c r="K243" s="278"/>
      <c r="L243" s="283"/>
      <c r="M243" s="284"/>
      <c r="N243" s="285"/>
      <c r="O243" s="285"/>
      <c r="P243" s="285"/>
      <c r="Q243" s="285"/>
      <c r="R243" s="285"/>
      <c r="S243" s="285"/>
      <c r="T243" s="286"/>
      <c r="U243" s="13"/>
      <c r="V243" s="13"/>
      <c r="W243" s="13"/>
      <c r="X243" s="13"/>
      <c r="Y243" s="13"/>
      <c r="Z243" s="13"/>
      <c r="AA243" s="13"/>
      <c r="AB243" s="13"/>
      <c r="AC243" s="13"/>
      <c r="AD243" s="13"/>
      <c r="AE243" s="13"/>
      <c r="AT243" s="287" t="s">
        <v>758</v>
      </c>
      <c r="AU243" s="287" t="s">
        <v>86</v>
      </c>
      <c r="AV243" s="13" t="s">
        <v>86</v>
      </c>
      <c r="AW243" s="13" t="s">
        <v>33</v>
      </c>
      <c r="AX243" s="13" t="s">
        <v>84</v>
      </c>
      <c r="AY243" s="287" t="s">
        <v>414</v>
      </c>
    </row>
    <row r="244" s="2" customFormat="1" ht="21.75" customHeight="1">
      <c r="A244" s="39"/>
      <c r="B244" s="40"/>
      <c r="C244" s="234" t="s">
        <v>875</v>
      </c>
      <c r="D244" s="234" t="s">
        <v>443</v>
      </c>
      <c r="E244" s="235" t="s">
        <v>1783</v>
      </c>
      <c r="F244" s="236" t="s">
        <v>1784</v>
      </c>
      <c r="G244" s="237" t="s">
        <v>755</v>
      </c>
      <c r="H244" s="238">
        <v>57.799999999999997</v>
      </c>
      <c r="I244" s="239"/>
      <c r="J244" s="240">
        <f>ROUND(I244*H244,2)</f>
        <v>0</v>
      </c>
      <c r="K244" s="236" t="s">
        <v>720</v>
      </c>
      <c r="L244" s="45"/>
      <c r="M244" s="241" t="s">
        <v>1</v>
      </c>
      <c r="N244" s="242" t="s">
        <v>41</v>
      </c>
      <c r="O244" s="92"/>
      <c r="P244" s="226">
        <f>O244*H244</f>
        <v>0</v>
      </c>
      <c r="Q244" s="226">
        <v>0</v>
      </c>
      <c r="R244" s="226">
        <f>Q244*H244</f>
        <v>0</v>
      </c>
      <c r="S244" s="226">
        <v>0</v>
      </c>
      <c r="T244" s="227">
        <f>S244*H244</f>
        <v>0</v>
      </c>
      <c r="U244" s="39"/>
      <c r="V244" s="39"/>
      <c r="W244" s="39"/>
      <c r="X244" s="39"/>
      <c r="Y244" s="39"/>
      <c r="Z244" s="39"/>
      <c r="AA244" s="39"/>
      <c r="AB244" s="39"/>
      <c r="AC244" s="39"/>
      <c r="AD244" s="39"/>
      <c r="AE244" s="39"/>
      <c r="AR244" s="228" t="s">
        <v>415</v>
      </c>
      <c r="AT244" s="228" t="s">
        <v>443</v>
      </c>
      <c r="AU244" s="228" t="s">
        <v>86</v>
      </c>
      <c r="AY244" s="18" t="s">
        <v>414</v>
      </c>
      <c r="BE244" s="229">
        <f>IF(N244="základní",J244,0)</f>
        <v>0</v>
      </c>
      <c r="BF244" s="229">
        <f>IF(N244="snížená",J244,0)</f>
        <v>0</v>
      </c>
      <c r="BG244" s="229">
        <f>IF(N244="zákl. přenesená",J244,0)</f>
        <v>0</v>
      </c>
      <c r="BH244" s="229">
        <f>IF(N244="sníž. přenesená",J244,0)</f>
        <v>0</v>
      </c>
      <c r="BI244" s="229">
        <f>IF(N244="nulová",J244,0)</f>
        <v>0</v>
      </c>
      <c r="BJ244" s="18" t="s">
        <v>84</v>
      </c>
      <c r="BK244" s="229">
        <f>ROUND(I244*H244,2)</f>
        <v>0</v>
      </c>
      <c r="BL244" s="18" t="s">
        <v>415</v>
      </c>
      <c r="BM244" s="228" t="s">
        <v>2270</v>
      </c>
    </row>
    <row r="245" s="2" customFormat="1">
      <c r="A245" s="39"/>
      <c r="B245" s="40"/>
      <c r="C245" s="41"/>
      <c r="D245" s="230" t="s">
        <v>417</v>
      </c>
      <c r="E245" s="41"/>
      <c r="F245" s="231" t="s">
        <v>1786</v>
      </c>
      <c r="G245" s="41"/>
      <c r="H245" s="41"/>
      <c r="I245" s="156"/>
      <c r="J245" s="41"/>
      <c r="K245" s="41"/>
      <c r="L245" s="45"/>
      <c r="M245" s="232"/>
      <c r="N245" s="233"/>
      <c r="O245" s="92"/>
      <c r="P245" s="92"/>
      <c r="Q245" s="92"/>
      <c r="R245" s="92"/>
      <c r="S245" s="92"/>
      <c r="T245" s="93"/>
      <c r="U245" s="39"/>
      <c r="V245" s="39"/>
      <c r="W245" s="39"/>
      <c r="X245" s="39"/>
      <c r="Y245" s="39"/>
      <c r="Z245" s="39"/>
      <c r="AA245" s="39"/>
      <c r="AB245" s="39"/>
      <c r="AC245" s="39"/>
      <c r="AD245" s="39"/>
      <c r="AE245" s="39"/>
      <c r="AT245" s="18" t="s">
        <v>417</v>
      </c>
      <c r="AU245" s="18" t="s">
        <v>86</v>
      </c>
    </row>
    <row r="246" s="2" customFormat="1" ht="16.5" customHeight="1">
      <c r="A246" s="39"/>
      <c r="B246" s="40"/>
      <c r="C246" s="234" t="s">
        <v>880</v>
      </c>
      <c r="D246" s="234" t="s">
        <v>443</v>
      </c>
      <c r="E246" s="235" t="s">
        <v>1794</v>
      </c>
      <c r="F246" s="236" t="s">
        <v>1795</v>
      </c>
      <c r="G246" s="237" t="s">
        <v>531</v>
      </c>
      <c r="H246" s="238">
        <v>9.5999999999999996</v>
      </c>
      <c r="I246" s="239"/>
      <c r="J246" s="240">
        <f>ROUND(I246*H246,2)</f>
        <v>0</v>
      </c>
      <c r="K246" s="236" t="s">
        <v>720</v>
      </c>
      <c r="L246" s="45"/>
      <c r="M246" s="241" t="s">
        <v>1</v>
      </c>
      <c r="N246" s="242" t="s">
        <v>41</v>
      </c>
      <c r="O246" s="92"/>
      <c r="P246" s="226">
        <f>O246*H246</f>
        <v>0</v>
      </c>
      <c r="Q246" s="226">
        <v>0</v>
      </c>
      <c r="R246" s="226">
        <f>Q246*H246</f>
        <v>0</v>
      </c>
      <c r="S246" s="226">
        <v>0.00050000000000000001</v>
      </c>
      <c r="T246" s="227">
        <f>S246*H246</f>
        <v>0.0047999999999999996</v>
      </c>
      <c r="U246" s="39"/>
      <c r="V246" s="39"/>
      <c r="W246" s="39"/>
      <c r="X246" s="39"/>
      <c r="Y246" s="39"/>
      <c r="Z246" s="39"/>
      <c r="AA246" s="39"/>
      <c r="AB246" s="39"/>
      <c r="AC246" s="39"/>
      <c r="AD246" s="39"/>
      <c r="AE246" s="39"/>
      <c r="AR246" s="228" t="s">
        <v>415</v>
      </c>
      <c r="AT246" s="228" t="s">
        <v>443</v>
      </c>
      <c r="AU246" s="228" t="s">
        <v>86</v>
      </c>
      <c r="AY246" s="18" t="s">
        <v>414</v>
      </c>
      <c r="BE246" s="229">
        <f>IF(N246="základní",J246,0)</f>
        <v>0</v>
      </c>
      <c r="BF246" s="229">
        <f>IF(N246="snížená",J246,0)</f>
        <v>0</v>
      </c>
      <c r="BG246" s="229">
        <f>IF(N246="zákl. přenesená",J246,0)</f>
        <v>0</v>
      </c>
      <c r="BH246" s="229">
        <f>IF(N246="sníž. přenesená",J246,0)</f>
        <v>0</v>
      </c>
      <c r="BI246" s="229">
        <f>IF(N246="nulová",J246,0)</f>
        <v>0</v>
      </c>
      <c r="BJ246" s="18" t="s">
        <v>84</v>
      </c>
      <c r="BK246" s="229">
        <f>ROUND(I246*H246,2)</f>
        <v>0</v>
      </c>
      <c r="BL246" s="18" t="s">
        <v>415</v>
      </c>
      <c r="BM246" s="228" t="s">
        <v>2271</v>
      </c>
    </row>
    <row r="247" s="2" customFormat="1">
      <c r="A247" s="39"/>
      <c r="B247" s="40"/>
      <c r="C247" s="41"/>
      <c r="D247" s="230" t="s">
        <v>417</v>
      </c>
      <c r="E247" s="41"/>
      <c r="F247" s="231" t="s">
        <v>1797</v>
      </c>
      <c r="G247" s="41"/>
      <c r="H247" s="41"/>
      <c r="I247" s="156"/>
      <c r="J247" s="41"/>
      <c r="K247" s="41"/>
      <c r="L247" s="45"/>
      <c r="M247" s="232"/>
      <c r="N247" s="233"/>
      <c r="O247" s="92"/>
      <c r="P247" s="92"/>
      <c r="Q247" s="92"/>
      <c r="R247" s="92"/>
      <c r="S247" s="92"/>
      <c r="T247" s="93"/>
      <c r="U247" s="39"/>
      <c r="V247" s="39"/>
      <c r="W247" s="39"/>
      <c r="X247" s="39"/>
      <c r="Y247" s="39"/>
      <c r="Z247" s="39"/>
      <c r="AA247" s="39"/>
      <c r="AB247" s="39"/>
      <c r="AC247" s="39"/>
      <c r="AD247" s="39"/>
      <c r="AE247" s="39"/>
      <c r="AT247" s="18" t="s">
        <v>417</v>
      </c>
      <c r="AU247" s="18" t="s">
        <v>86</v>
      </c>
    </row>
    <row r="248" s="15" customFormat="1">
      <c r="A248" s="15"/>
      <c r="B248" s="299"/>
      <c r="C248" s="300"/>
      <c r="D248" s="230" t="s">
        <v>758</v>
      </c>
      <c r="E248" s="301" t="s">
        <v>1</v>
      </c>
      <c r="F248" s="302" t="s">
        <v>2272</v>
      </c>
      <c r="G248" s="300"/>
      <c r="H248" s="301" t="s">
        <v>1</v>
      </c>
      <c r="I248" s="303"/>
      <c r="J248" s="300"/>
      <c r="K248" s="300"/>
      <c r="L248" s="304"/>
      <c r="M248" s="305"/>
      <c r="N248" s="306"/>
      <c r="O248" s="306"/>
      <c r="P248" s="306"/>
      <c r="Q248" s="306"/>
      <c r="R248" s="306"/>
      <c r="S248" s="306"/>
      <c r="T248" s="307"/>
      <c r="U248" s="15"/>
      <c r="V248" s="15"/>
      <c r="W248" s="15"/>
      <c r="X248" s="15"/>
      <c r="Y248" s="15"/>
      <c r="Z248" s="15"/>
      <c r="AA248" s="15"/>
      <c r="AB248" s="15"/>
      <c r="AC248" s="15"/>
      <c r="AD248" s="15"/>
      <c r="AE248" s="15"/>
      <c r="AT248" s="308" t="s">
        <v>758</v>
      </c>
      <c r="AU248" s="308" t="s">
        <v>86</v>
      </c>
      <c r="AV248" s="15" t="s">
        <v>84</v>
      </c>
      <c r="AW248" s="15" t="s">
        <v>33</v>
      </c>
      <c r="AX248" s="15" t="s">
        <v>76</v>
      </c>
      <c r="AY248" s="308" t="s">
        <v>414</v>
      </c>
    </row>
    <row r="249" s="13" customFormat="1">
      <c r="A249" s="13"/>
      <c r="B249" s="277"/>
      <c r="C249" s="278"/>
      <c r="D249" s="230" t="s">
        <v>758</v>
      </c>
      <c r="E249" s="279" t="s">
        <v>1</v>
      </c>
      <c r="F249" s="280" t="s">
        <v>2273</v>
      </c>
      <c r="G249" s="278"/>
      <c r="H249" s="281">
        <v>9.5999999999999996</v>
      </c>
      <c r="I249" s="282"/>
      <c r="J249" s="278"/>
      <c r="K249" s="278"/>
      <c r="L249" s="283"/>
      <c r="M249" s="284"/>
      <c r="N249" s="285"/>
      <c r="O249" s="285"/>
      <c r="P249" s="285"/>
      <c r="Q249" s="285"/>
      <c r="R249" s="285"/>
      <c r="S249" s="285"/>
      <c r="T249" s="286"/>
      <c r="U249" s="13"/>
      <c r="V249" s="13"/>
      <c r="W249" s="13"/>
      <c r="X249" s="13"/>
      <c r="Y249" s="13"/>
      <c r="Z249" s="13"/>
      <c r="AA249" s="13"/>
      <c r="AB249" s="13"/>
      <c r="AC249" s="13"/>
      <c r="AD249" s="13"/>
      <c r="AE249" s="13"/>
      <c r="AT249" s="287" t="s">
        <v>758</v>
      </c>
      <c r="AU249" s="287" t="s">
        <v>86</v>
      </c>
      <c r="AV249" s="13" t="s">
        <v>86</v>
      </c>
      <c r="AW249" s="13" t="s">
        <v>33</v>
      </c>
      <c r="AX249" s="13" t="s">
        <v>84</v>
      </c>
      <c r="AY249" s="287" t="s">
        <v>414</v>
      </c>
    </row>
    <row r="250" s="2" customFormat="1" ht="21.75" customHeight="1">
      <c r="A250" s="39"/>
      <c r="B250" s="40"/>
      <c r="C250" s="234" t="s">
        <v>884</v>
      </c>
      <c r="D250" s="234" t="s">
        <v>443</v>
      </c>
      <c r="E250" s="235" t="s">
        <v>1800</v>
      </c>
      <c r="F250" s="236" t="s">
        <v>1801</v>
      </c>
      <c r="G250" s="237" t="s">
        <v>531</v>
      </c>
      <c r="H250" s="238">
        <v>9.5999999999999996</v>
      </c>
      <c r="I250" s="239"/>
      <c r="J250" s="240">
        <f>ROUND(I250*H250,2)</f>
        <v>0</v>
      </c>
      <c r="K250" s="236" t="s">
        <v>720</v>
      </c>
      <c r="L250" s="45"/>
      <c r="M250" s="241" t="s">
        <v>1</v>
      </c>
      <c r="N250" s="242" t="s">
        <v>41</v>
      </c>
      <c r="O250" s="92"/>
      <c r="P250" s="226">
        <f>O250*H250</f>
        <v>0</v>
      </c>
      <c r="Q250" s="226">
        <v>0</v>
      </c>
      <c r="R250" s="226">
        <f>Q250*H250</f>
        <v>0</v>
      </c>
      <c r="S250" s="226">
        <v>0.00050000000000000001</v>
      </c>
      <c r="T250" s="227">
        <f>S250*H250</f>
        <v>0.0047999999999999996</v>
      </c>
      <c r="U250" s="39"/>
      <c r="V250" s="39"/>
      <c r="W250" s="39"/>
      <c r="X250" s="39"/>
      <c r="Y250" s="39"/>
      <c r="Z250" s="39"/>
      <c r="AA250" s="39"/>
      <c r="AB250" s="39"/>
      <c r="AC250" s="39"/>
      <c r="AD250" s="39"/>
      <c r="AE250" s="39"/>
      <c r="AR250" s="228" t="s">
        <v>415</v>
      </c>
      <c r="AT250" s="228" t="s">
        <v>443</v>
      </c>
      <c r="AU250" s="228" t="s">
        <v>86</v>
      </c>
      <c r="AY250" s="18" t="s">
        <v>414</v>
      </c>
      <c r="BE250" s="229">
        <f>IF(N250="základní",J250,0)</f>
        <v>0</v>
      </c>
      <c r="BF250" s="229">
        <f>IF(N250="snížená",J250,0)</f>
        <v>0</v>
      </c>
      <c r="BG250" s="229">
        <f>IF(N250="zákl. přenesená",J250,0)</f>
        <v>0</v>
      </c>
      <c r="BH250" s="229">
        <f>IF(N250="sníž. přenesená",J250,0)</f>
        <v>0</v>
      </c>
      <c r="BI250" s="229">
        <f>IF(N250="nulová",J250,0)</f>
        <v>0</v>
      </c>
      <c r="BJ250" s="18" t="s">
        <v>84</v>
      </c>
      <c r="BK250" s="229">
        <f>ROUND(I250*H250,2)</f>
        <v>0</v>
      </c>
      <c r="BL250" s="18" t="s">
        <v>415</v>
      </c>
      <c r="BM250" s="228" t="s">
        <v>2274</v>
      </c>
    </row>
    <row r="251" s="2" customFormat="1">
      <c r="A251" s="39"/>
      <c r="B251" s="40"/>
      <c r="C251" s="41"/>
      <c r="D251" s="230" t="s">
        <v>417</v>
      </c>
      <c r="E251" s="41"/>
      <c r="F251" s="231" t="s">
        <v>1803</v>
      </c>
      <c r="G251" s="41"/>
      <c r="H251" s="41"/>
      <c r="I251" s="156"/>
      <c r="J251" s="41"/>
      <c r="K251" s="41"/>
      <c r="L251" s="45"/>
      <c r="M251" s="232"/>
      <c r="N251" s="233"/>
      <c r="O251" s="92"/>
      <c r="P251" s="92"/>
      <c r="Q251" s="92"/>
      <c r="R251" s="92"/>
      <c r="S251" s="92"/>
      <c r="T251" s="93"/>
      <c r="U251" s="39"/>
      <c r="V251" s="39"/>
      <c r="W251" s="39"/>
      <c r="X251" s="39"/>
      <c r="Y251" s="39"/>
      <c r="Z251" s="39"/>
      <c r="AA251" s="39"/>
      <c r="AB251" s="39"/>
      <c r="AC251" s="39"/>
      <c r="AD251" s="39"/>
      <c r="AE251" s="39"/>
      <c r="AT251" s="18" t="s">
        <v>417</v>
      </c>
      <c r="AU251" s="18" t="s">
        <v>86</v>
      </c>
    </row>
    <row r="252" s="15" customFormat="1">
      <c r="A252" s="15"/>
      <c r="B252" s="299"/>
      <c r="C252" s="300"/>
      <c r="D252" s="230" t="s">
        <v>758</v>
      </c>
      <c r="E252" s="301" t="s">
        <v>1</v>
      </c>
      <c r="F252" s="302" t="s">
        <v>2272</v>
      </c>
      <c r="G252" s="300"/>
      <c r="H252" s="301" t="s">
        <v>1</v>
      </c>
      <c r="I252" s="303"/>
      <c r="J252" s="300"/>
      <c r="K252" s="300"/>
      <c r="L252" s="304"/>
      <c r="M252" s="305"/>
      <c r="N252" s="306"/>
      <c r="O252" s="306"/>
      <c r="P252" s="306"/>
      <c r="Q252" s="306"/>
      <c r="R252" s="306"/>
      <c r="S252" s="306"/>
      <c r="T252" s="307"/>
      <c r="U252" s="15"/>
      <c r="V252" s="15"/>
      <c r="W252" s="15"/>
      <c r="X252" s="15"/>
      <c r="Y252" s="15"/>
      <c r="Z252" s="15"/>
      <c r="AA252" s="15"/>
      <c r="AB252" s="15"/>
      <c r="AC252" s="15"/>
      <c r="AD252" s="15"/>
      <c r="AE252" s="15"/>
      <c r="AT252" s="308" t="s">
        <v>758</v>
      </c>
      <c r="AU252" s="308" t="s">
        <v>86</v>
      </c>
      <c r="AV252" s="15" t="s">
        <v>84</v>
      </c>
      <c r="AW252" s="15" t="s">
        <v>33</v>
      </c>
      <c r="AX252" s="15" t="s">
        <v>76</v>
      </c>
      <c r="AY252" s="308" t="s">
        <v>414</v>
      </c>
    </row>
    <row r="253" s="13" customFormat="1">
      <c r="A253" s="13"/>
      <c r="B253" s="277"/>
      <c r="C253" s="278"/>
      <c r="D253" s="230" t="s">
        <v>758</v>
      </c>
      <c r="E253" s="279" t="s">
        <v>1</v>
      </c>
      <c r="F253" s="280" t="s">
        <v>2273</v>
      </c>
      <c r="G253" s="278"/>
      <c r="H253" s="281">
        <v>9.5999999999999996</v>
      </c>
      <c r="I253" s="282"/>
      <c r="J253" s="278"/>
      <c r="K253" s="278"/>
      <c r="L253" s="283"/>
      <c r="M253" s="284"/>
      <c r="N253" s="285"/>
      <c r="O253" s="285"/>
      <c r="P253" s="285"/>
      <c r="Q253" s="285"/>
      <c r="R253" s="285"/>
      <c r="S253" s="285"/>
      <c r="T253" s="286"/>
      <c r="U253" s="13"/>
      <c r="V253" s="13"/>
      <c r="W253" s="13"/>
      <c r="X253" s="13"/>
      <c r="Y253" s="13"/>
      <c r="Z253" s="13"/>
      <c r="AA253" s="13"/>
      <c r="AB253" s="13"/>
      <c r="AC253" s="13"/>
      <c r="AD253" s="13"/>
      <c r="AE253" s="13"/>
      <c r="AT253" s="287" t="s">
        <v>758</v>
      </c>
      <c r="AU253" s="287" t="s">
        <v>86</v>
      </c>
      <c r="AV253" s="13" t="s">
        <v>86</v>
      </c>
      <c r="AW253" s="13" t="s">
        <v>33</v>
      </c>
      <c r="AX253" s="13" t="s">
        <v>84</v>
      </c>
      <c r="AY253" s="287" t="s">
        <v>414</v>
      </c>
    </row>
    <row r="254" s="2" customFormat="1" ht="21.75" customHeight="1">
      <c r="A254" s="39"/>
      <c r="B254" s="40"/>
      <c r="C254" s="234" t="s">
        <v>888</v>
      </c>
      <c r="D254" s="234" t="s">
        <v>443</v>
      </c>
      <c r="E254" s="235" t="s">
        <v>2275</v>
      </c>
      <c r="F254" s="236" t="s">
        <v>2276</v>
      </c>
      <c r="G254" s="237" t="s">
        <v>984</v>
      </c>
      <c r="H254" s="238">
        <v>247</v>
      </c>
      <c r="I254" s="239"/>
      <c r="J254" s="240">
        <f>ROUND(I254*H254,2)</f>
        <v>0</v>
      </c>
      <c r="K254" s="236" t="s">
        <v>720</v>
      </c>
      <c r="L254" s="45"/>
      <c r="M254" s="241" t="s">
        <v>1</v>
      </c>
      <c r="N254" s="242" t="s">
        <v>41</v>
      </c>
      <c r="O254" s="92"/>
      <c r="P254" s="226">
        <f>O254*H254</f>
        <v>0</v>
      </c>
      <c r="Q254" s="226">
        <v>0</v>
      </c>
      <c r="R254" s="226">
        <f>Q254*H254</f>
        <v>0</v>
      </c>
      <c r="S254" s="226">
        <v>0.001</v>
      </c>
      <c r="T254" s="227">
        <f>S254*H254</f>
        <v>0.247</v>
      </c>
      <c r="U254" s="39"/>
      <c r="V254" s="39"/>
      <c r="W254" s="39"/>
      <c r="X254" s="39"/>
      <c r="Y254" s="39"/>
      <c r="Z254" s="39"/>
      <c r="AA254" s="39"/>
      <c r="AB254" s="39"/>
      <c r="AC254" s="39"/>
      <c r="AD254" s="39"/>
      <c r="AE254" s="39"/>
      <c r="AR254" s="228" t="s">
        <v>415</v>
      </c>
      <c r="AT254" s="228" t="s">
        <v>443</v>
      </c>
      <c r="AU254" s="228" t="s">
        <v>86</v>
      </c>
      <c r="AY254" s="18" t="s">
        <v>414</v>
      </c>
      <c r="BE254" s="229">
        <f>IF(N254="základní",J254,0)</f>
        <v>0</v>
      </c>
      <c r="BF254" s="229">
        <f>IF(N254="snížená",J254,0)</f>
        <v>0</v>
      </c>
      <c r="BG254" s="229">
        <f>IF(N254="zákl. přenesená",J254,0)</f>
        <v>0</v>
      </c>
      <c r="BH254" s="229">
        <f>IF(N254="sníž. přenesená",J254,0)</f>
        <v>0</v>
      </c>
      <c r="BI254" s="229">
        <f>IF(N254="nulová",J254,0)</f>
        <v>0</v>
      </c>
      <c r="BJ254" s="18" t="s">
        <v>84</v>
      </c>
      <c r="BK254" s="229">
        <f>ROUND(I254*H254,2)</f>
        <v>0</v>
      </c>
      <c r="BL254" s="18" t="s">
        <v>415</v>
      </c>
      <c r="BM254" s="228" t="s">
        <v>2277</v>
      </c>
    </row>
    <row r="255" s="2" customFormat="1">
      <c r="A255" s="39"/>
      <c r="B255" s="40"/>
      <c r="C255" s="41"/>
      <c r="D255" s="230" t="s">
        <v>417</v>
      </c>
      <c r="E255" s="41"/>
      <c r="F255" s="231" t="s">
        <v>2278</v>
      </c>
      <c r="G255" s="41"/>
      <c r="H255" s="41"/>
      <c r="I255" s="156"/>
      <c r="J255" s="41"/>
      <c r="K255" s="41"/>
      <c r="L255" s="45"/>
      <c r="M255" s="232"/>
      <c r="N255" s="233"/>
      <c r="O255" s="92"/>
      <c r="P255" s="92"/>
      <c r="Q255" s="92"/>
      <c r="R255" s="92"/>
      <c r="S255" s="92"/>
      <c r="T255" s="93"/>
      <c r="U255" s="39"/>
      <c r="V255" s="39"/>
      <c r="W255" s="39"/>
      <c r="X255" s="39"/>
      <c r="Y255" s="39"/>
      <c r="Z255" s="39"/>
      <c r="AA255" s="39"/>
      <c r="AB255" s="39"/>
      <c r="AC255" s="39"/>
      <c r="AD255" s="39"/>
      <c r="AE255" s="39"/>
      <c r="AT255" s="18" t="s">
        <v>417</v>
      </c>
      <c r="AU255" s="18" t="s">
        <v>86</v>
      </c>
    </row>
    <row r="256" s="2" customFormat="1">
      <c r="A256" s="39"/>
      <c r="B256" s="40"/>
      <c r="C256" s="41"/>
      <c r="D256" s="230" t="s">
        <v>722</v>
      </c>
      <c r="E256" s="41"/>
      <c r="F256" s="268" t="s">
        <v>2279</v>
      </c>
      <c r="G256" s="41"/>
      <c r="H256" s="41"/>
      <c r="I256" s="156"/>
      <c r="J256" s="41"/>
      <c r="K256" s="41"/>
      <c r="L256" s="45"/>
      <c r="M256" s="232"/>
      <c r="N256" s="233"/>
      <c r="O256" s="92"/>
      <c r="P256" s="92"/>
      <c r="Q256" s="92"/>
      <c r="R256" s="92"/>
      <c r="S256" s="92"/>
      <c r="T256" s="93"/>
      <c r="U256" s="39"/>
      <c r="V256" s="39"/>
      <c r="W256" s="39"/>
      <c r="X256" s="39"/>
      <c r="Y256" s="39"/>
      <c r="Z256" s="39"/>
      <c r="AA256" s="39"/>
      <c r="AB256" s="39"/>
      <c r="AC256" s="39"/>
      <c r="AD256" s="39"/>
      <c r="AE256" s="39"/>
      <c r="AT256" s="18" t="s">
        <v>722</v>
      </c>
      <c r="AU256" s="18" t="s">
        <v>86</v>
      </c>
    </row>
    <row r="257" s="15" customFormat="1">
      <c r="A257" s="15"/>
      <c r="B257" s="299"/>
      <c r="C257" s="300"/>
      <c r="D257" s="230" t="s">
        <v>758</v>
      </c>
      <c r="E257" s="301" t="s">
        <v>1</v>
      </c>
      <c r="F257" s="302" t="s">
        <v>2201</v>
      </c>
      <c r="G257" s="300"/>
      <c r="H257" s="301" t="s">
        <v>1</v>
      </c>
      <c r="I257" s="303"/>
      <c r="J257" s="300"/>
      <c r="K257" s="300"/>
      <c r="L257" s="304"/>
      <c r="M257" s="305"/>
      <c r="N257" s="306"/>
      <c r="O257" s="306"/>
      <c r="P257" s="306"/>
      <c r="Q257" s="306"/>
      <c r="R257" s="306"/>
      <c r="S257" s="306"/>
      <c r="T257" s="307"/>
      <c r="U257" s="15"/>
      <c r="V257" s="15"/>
      <c r="W257" s="15"/>
      <c r="X257" s="15"/>
      <c r="Y257" s="15"/>
      <c r="Z257" s="15"/>
      <c r="AA257" s="15"/>
      <c r="AB257" s="15"/>
      <c r="AC257" s="15"/>
      <c r="AD257" s="15"/>
      <c r="AE257" s="15"/>
      <c r="AT257" s="308" t="s">
        <v>758</v>
      </c>
      <c r="AU257" s="308" t="s">
        <v>86</v>
      </c>
      <c r="AV257" s="15" t="s">
        <v>84</v>
      </c>
      <c r="AW257" s="15" t="s">
        <v>33</v>
      </c>
      <c r="AX257" s="15" t="s">
        <v>76</v>
      </c>
      <c r="AY257" s="308" t="s">
        <v>414</v>
      </c>
    </row>
    <row r="258" s="13" customFormat="1">
      <c r="A258" s="13"/>
      <c r="B258" s="277"/>
      <c r="C258" s="278"/>
      <c r="D258" s="230" t="s">
        <v>758</v>
      </c>
      <c r="E258" s="279" t="s">
        <v>1</v>
      </c>
      <c r="F258" s="280" t="s">
        <v>2202</v>
      </c>
      <c r="G258" s="278"/>
      <c r="H258" s="281">
        <v>247</v>
      </c>
      <c r="I258" s="282"/>
      <c r="J258" s="278"/>
      <c r="K258" s="278"/>
      <c r="L258" s="283"/>
      <c r="M258" s="284"/>
      <c r="N258" s="285"/>
      <c r="O258" s="285"/>
      <c r="P258" s="285"/>
      <c r="Q258" s="285"/>
      <c r="R258" s="285"/>
      <c r="S258" s="285"/>
      <c r="T258" s="286"/>
      <c r="U258" s="13"/>
      <c r="V258" s="13"/>
      <c r="W258" s="13"/>
      <c r="X258" s="13"/>
      <c r="Y258" s="13"/>
      <c r="Z258" s="13"/>
      <c r="AA258" s="13"/>
      <c r="AB258" s="13"/>
      <c r="AC258" s="13"/>
      <c r="AD258" s="13"/>
      <c r="AE258" s="13"/>
      <c r="AT258" s="287" t="s">
        <v>758</v>
      </c>
      <c r="AU258" s="287" t="s">
        <v>86</v>
      </c>
      <c r="AV258" s="13" t="s">
        <v>86</v>
      </c>
      <c r="AW258" s="13" t="s">
        <v>33</v>
      </c>
      <c r="AX258" s="13" t="s">
        <v>84</v>
      </c>
      <c r="AY258" s="287" t="s">
        <v>414</v>
      </c>
    </row>
    <row r="259" s="2" customFormat="1" ht="33" customHeight="1">
      <c r="A259" s="39"/>
      <c r="B259" s="40"/>
      <c r="C259" s="234" t="s">
        <v>894</v>
      </c>
      <c r="D259" s="234" t="s">
        <v>443</v>
      </c>
      <c r="E259" s="235" t="s">
        <v>2280</v>
      </c>
      <c r="F259" s="236" t="s">
        <v>2281</v>
      </c>
      <c r="G259" s="237" t="s">
        <v>755</v>
      </c>
      <c r="H259" s="238">
        <v>12.24</v>
      </c>
      <c r="I259" s="239"/>
      <c r="J259" s="240">
        <f>ROUND(I259*H259,2)</f>
        <v>0</v>
      </c>
      <c r="K259" s="236" t="s">
        <v>720</v>
      </c>
      <c r="L259" s="45"/>
      <c r="M259" s="241" t="s">
        <v>1</v>
      </c>
      <c r="N259" s="242" t="s">
        <v>41</v>
      </c>
      <c r="O259" s="92"/>
      <c r="P259" s="226">
        <f>O259*H259</f>
        <v>0</v>
      </c>
      <c r="Q259" s="226">
        <v>0</v>
      </c>
      <c r="R259" s="226">
        <f>Q259*H259</f>
        <v>0</v>
      </c>
      <c r="S259" s="226">
        <v>2.2000000000000002</v>
      </c>
      <c r="T259" s="227">
        <f>S259*H259</f>
        <v>26.928000000000004</v>
      </c>
      <c r="U259" s="39"/>
      <c r="V259" s="39"/>
      <c r="W259" s="39"/>
      <c r="X259" s="39"/>
      <c r="Y259" s="39"/>
      <c r="Z259" s="39"/>
      <c r="AA259" s="39"/>
      <c r="AB259" s="39"/>
      <c r="AC259" s="39"/>
      <c r="AD259" s="39"/>
      <c r="AE259" s="39"/>
      <c r="AR259" s="228" t="s">
        <v>415</v>
      </c>
      <c r="AT259" s="228" t="s">
        <v>443</v>
      </c>
      <c r="AU259" s="228" t="s">
        <v>86</v>
      </c>
      <c r="AY259" s="18" t="s">
        <v>414</v>
      </c>
      <c r="BE259" s="229">
        <f>IF(N259="základní",J259,0)</f>
        <v>0</v>
      </c>
      <c r="BF259" s="229">
        <f>IF(N259="snížená",J259,0)</f>
        <v>0</v>
      </c>
      <c r="BG259" s="229">
        <f>IF(N259="zákl. přenesená",J259,0)</f>
        <v>0</v>
      </c>
      <c r="BH259" s="229">
        <f>IF(N259="sníž. přenesená",J259,0)</f>
        <v>0</v>
      </c>
      <c r="BI259" s="229">
        <f>IF(N259="nulová",J259,0)</f>
        <v>0</v>
      </c>
      <c r="BJ259" s="18" t="s">
        <v>84</v>
      </c>
      <c r="BK259" s="229">
        <f>ROUND(I259*H259,2)</f>
        <v>0</v>
      </c>
      <c r="BL259" s="18" t="s">
        <v>415</v>
      </c>
      <c r="BM259" s="228" t="s">
        <v>2282</v>
      </c>
    </row>
    <row r="260" s="2" customFormat="1">
      <c r="A260" s="39"/>
      <c r="B260" s="40"/>
      <c r="C260" s="41"/>
      <c r="D260" s="230" t="s">
        <v>417</v>
      </c>
      <c r="E260" s="41"/>
      <c r="F260" s="231" t="s">
        <v>2283</v>
      </c>
      <c r="G260" s="41"/>
      <c r="H260" s="41"/>
      <c r="I260" s="156"/>
      <c r="J260" s="41"/>
      <c r="K260" s="41"/>
      <c r="L260" s="45"/>
      <c r="M260" s="232"/>
      <c r="N260" s="233"/>
      <c r="O260" s="92"/>
      <c r="P260" s="92"/>
      <c r="Q260" s="92"/>
      <c r="R260" s="92"/>
      <c r="S260" s="92"/>
      <c r="T260" s="93"/>
      <c r="U260" s="39"/>
      <c r="V260" s="39"/>
      <c r="W260" s="39"/>
      <c r="X260" s="39"/>
      <c r="Y260" s="39"/>
      <c r="Z260" s="39"/>
      <c r="AA260" s="39"/>
      <c r="AB260" s="39"/>
      <c r="AC260" s="39"/>
      <c r="AD260" s="39"/>
      <c r="AE260" s="39"/>
      <c r="AT260" s="18" t="s">
        <v>417</v>
      </c>
      <c r="AU260" s="18" t="s">
        <v>86</v>
      </c>
    </row>
    <row r="261" s="15" customFormat="1">
      <c r="A261" s="15"/>
      <c r="B261" s="299"/>
      <c r="C261" s="300"/>
      <c r="D261" s="230" t="s">
        <v>758</v>
      </c>
      <c r="E261" s="301" t="s">
        <v>1</v>
      </c>
      <c r="F261" s="302" t="s">
        <v>2284</v>
      </c>
      <c r="G261" s="300"/>
      <c r="H261" s="301" t="s">
        <v>1</v>
      </c>
      <c r="I261" s="303"/>
      <c r="J261" s="300"/>
      <c r="K261" s="300"/>
      <c r="L261" s="304"/>
      <c r="M261" s="305"/>
      <c r="N261" s="306"/>
      <c r="O261" s="306"/>
      <c r="P261" s="306"/>
      <c r="Q261" s="306"/>
      <c r="R261" s="306"/>
      <c r="S261" s="306"/>
      <c r="T261" s="307"/>
      <c r="U261" s="15"/>
      <c r="V261" s="15"/>
      <c r="W261" s="15"/>
      <c r="X261" s="15"/>
      <c r="Y261" s="15"/>
      <c r="Z261" s="15"/>
      <c r="AA261" s="15"/>
      <c r="AB261" s="15"/>
      <c r="AC261" s="15"/>
      <c r="AD261" s="15"/>
      <c r="AE261" s="15"/>
      <c r="AT261" s="308" t="s">
        <v>758</v>
      </c>
      <c r="AU261" s="308" t="s">
        <v>86</v>
      </c>
      <c r="AV261" s="15" t="s">
        <v>84</v>
      </c>
      <c r="AW261" s="15" t="s">
        <v>33</v>
      </c>
      <c r="AX261" s="15" t="s">
        <v>76</v>
      </c>
      <c r="AY261" s="308" t="s">
        <v>414</v>
      </c>
    </row>
    <row r="262" s="13" customFormat="1">
      <c r="A262" s="13"/>
      <c r="B262" s="277"/>
      <c r="C262" s="278"/>
      <c r="D262" s="230" t="s">
        <v>758</v>
      </c>
      <c r="E262" s="279" t="s">
        <v>1</v>
      </c>
      <c r="F262" s="280" t="s">
        <v>2285</v>
      </c>
      <c r="G262" s="278"/>
      <c r="H262" s="281">
        <v>12.24</v>
      </c>
      <c r="I262" s="282"/>
      <c r="J262" s="278"/>
      <c r="K262" s="278"/>
      <c r="L262" s="283"/>
      <c r="M262" s="284"/>
      <c r="N262" s="285"/>
      <c r="O262" s="285"/>
      <c r="P262" s="285"/>
      <c r="Q262" s="285"/>
      <c r="R262" s="285"/>
      <c r="S262" s="285"/>
      <c r="T262" s="286"/>
      <c r="U262" s="13"/>
      <c r="V262" s="13"/>
      <c r="W262" s="13"/>
      <c r="X262" s="13"/>
      <c r="Y262" s="13"/>
      <c r="Z262" s="13"/>
      <c r="AA262" s="13"/>
      <c r="AB262" s="13"/>
      <c r="AC262" s="13"/>
      <c r="AD262" s="13"/>
      <c r="AE262" s="13"/>
      <c r="AT262" s="287" t="s">
        <v>758</v>
      </c>
      <c r="AU262" s="287" t="s">
        <v>86</v>
      </c>
      <c r="AV262" s="13" t="s">
        <v>86</v>
      </c>
      <c r="AW262" s="13" t="s">
        <v>33</v>
      </c>
      <c r="AX262" s="13" t="s">
        <v>84</v>
      </c>
      <c r="AY262" s="287" t="s">
        <v>414</v>
      </c>
    </row>
    <row r="263" s="2" customFormat="1" ht="21.75" customHeight="1">
      <c r="A263" s="39"/>
      <c r="B263" s="40"/>
      <c r="C263" s="234" t="s">
        <v>899</v>
      </c>
      <c r="D263" s="234" t="s">
        <v>443</v>
      </c>
      <c r="E263" s="235" t="s">
        <v>2286</v>
      </c>
      <c r="F263" s="236" t="s">
        <v>2287</v>
      </c>
      <c r="G263" s="237" t="s">
        <v>755</v>
      </c>
      <c r="H263" s="238">
        <v>12.24</v>
      </c>
      <c r="I263" s="239"/>
      <c r="J263" s="240">
        <f>ROUND(I263*H263,2)</f>
        <v>0</v>
      </c>
      <c r="K263" s="236" t="s">
        <v>720</v>
      </c>
      <c r="L263" s="45"/>
      <c r="M263" s="241" t="s">
        <v>1</v>
      </c>
      <c r="N263" s="242" t="s">
        <v>41</v>
      </c>
      <c r="O263" s="92"/>
      <c r="P263" s="226">
        <f>O263*H263</f>
        <v>0</v>
      </c>
      <c r="Q263" s="226">
        <v>0</v>
      </c>
      <c r="R263" s="226">
        <f>Q263*H263</f>
        <v>0</v>
      </c>
      <c r="S263" s="226">
        <v>0.043999999999999997</v>
      </c>
      <c r="T263" s="227">
        <f>S263*H263</f>
        <v>0.53855999999999993</v>
      </c>
      <c r="U263" s="39"/>
      <c r="V263" s="39"/>
      <c r="W263" s="39"/>
      <c r="X263" s="39"/>
      <c r="Y263" s="39"/>
      <c r="Z263" s="39"/>
      <c r="AA263" s="39"/>
      <c r="AB263" s="39"/>
      <c r="AC263" s="39"/>
      <c r="AD263" s="39"/>
      <c r="AE263" s="39"/>
      <c r="AR263" s="228" t="s">
        <v>415</v>
      </c>
      <c r="AT263" s="228" t="s">
        <v>443</v>
      </c>
      <c r="AU263" s="228" t="s">
        <v>86</v>
      </c>
      <c r="AY263" s="18" t="s">
        <v>414</v>
      </c>
      <c r="BE263" s="229">
        <f>IF(N263="základní",J263,0)</f>
        <v>0</v>
      </c>
      <c r="BF263" s="229">
        <f>IF(N263="snížená",J263,0)</f>
        <v>0</v>
      </c>
      <c r="BG263" s="229">
        <f>IF(N263="zákl. přenesená",J263,0)</f>
        <v>0</v>
      </c>
      <c r="BH263" s="229">
        <f>IF(N263="sníž. přenesená",J263,0)</f>
        <v>0</v>
      </c>
      <c r="BI263" s="229">
        <f>IF(N263="nulová",J263,0)</f>
        <v>0</v>
      </c>
      <c r="BJ263" s="18" t="s">
        <v>84</v>
      </c>
      <c r="BK263" s="229">
        <f>ROUND(I263*H263,2)</f>
        <v>0</v>
      </c>
      <c r="BL263" s="18" t="s">
        <v>415</v>
      </c>
      <c r="BM263" s="228" t="s">
        <v>2288</v>
      </c>
    </row>
    <row r="264" s="2" customFormat="1">
      <c r="A264" s="39"/>
      <c r="B264" s="40"/>
      <c r="C264" s="41"/>
      <c r="D264" s="230" t="s">
        <v>417</v>
      </c>
      <c r="E264" s="41"/>
      <c r="F264" s="231" t="s">
        <v>2289</v>
      </c>
      <c r="G264" s="41"/>
      <c r="H264" s="41"/>
      <c r="I264" s="156"/>
      <c r="J264" s="41"/>
      <c r="K264" s="41"/>
      <c r="L264" s="45"/>
      <c r="M264" s="232"/>
      <c r="N264" s="233"/>
      <c r="O264" s="92"/>
      <c r="P264" s="92"/>
      <c r="Q264" s="92"/>
      <c r="R264" s="92"/>
      <c r="S264" s="92"/>
      <c r="T264" s="93"/>
      <c r="U264" s="39"/>
      <c r="V264" s="39"/>
      <c r="W264" s="39"/>
      <c r="X264" s="39"/>
      <c r="Y264" s="39"/>
      <c r="Z264" s="39"/>
      <c r="AA264" s="39"/>
      <c r="AB264" s="39"/>
      <c r="AC264" s="39"/>
      <c r="AD264" s="39"/>
      <c r="AE264" s="39"/>
      <c r="AT264" s="18" t="s">
        <v>417</v>
      </c>
      <c r="AU264" s="18" t="s">
        <v>86</v>
      </c>
    </row>
    <row r="265" s="2" customFormat="1" ht="21.75" customHeight="1">
      <c r="A265" s="39"/>
      <c r="B265" s="40"/>
      <c r="C265" s="234" t="s">
        <v>903</v>
      </c>
      <c r="D265" s="234" t="s">
        <v>443</v>
      </c>
      <c r="E265" s="235" t="s">
        <v>2290</v>
      </c>
      <c r="F265" s="236" t="s">
        <v>2291</v>
      </c>
      <c r="G265" s="237" t="s">
        <v>509</v>
      </c>
      <c r="H265" s="238">
        <v>1</v>
      </c>
      <c r="I265" s="239"/>
      <c r="J265" s="240">
        <f>ROUND(I265*H265,2)</f>
        <v>0</v>
      </c>
      <c r="K265" s="236" t="s">
        <v>720</v>
      </c>
      <c r="L265" s="45"/>
      <c r="M265" s="241" t="s">
        <v>1</v>
      </c>
      <c r="N265" s="242" t="s">
        <v>41</v>
      </c>
      <c r="O265" s="92"/>
      <c r="P265" s="226">
        <f>O265*H265</f>
        <v>0</v>
      </c>
      <c r="Q265" s="226">
        <v>0</v>
      </c>
      <c r="R265" s="226">
        <f>Q265*H265</f>
        <v>0</v>
      </c>
      <c r="S265" s="226">
        <v>0.0040000000000000001</v>
      </c>
      <c r="T265" s="227">
        <f>S265*H265</f>
        <v>0.0040000000000000001</v>
      </c>
      <c r="U265" s="39"/>
      <c r="V265" s="39"/>
      <c r="W265" s="39"/>
      <c r="X265" s="39"/>
      <c r="Y265" s="39"/>
      <c r="Z265" s="39"/>
      <c r="AA265" s="39"/>
      <c r="AB265" s="39"/>
      <c r="AC265" s="39"/>
      <c r="AD265" s="39"/>
      <c r="AE265" s="39"/>
      <c r="AR265" s="228" t="s">
        <v>415</v>
      </c>
      <c r="AT265" s="228" t="s">
        <v>443</v>
      </c>
      <c r="AU265" s="228" t="s">
        <v>86</v>
      </c>
      <c r="AY265" s="18" t="s">
        <v>414</v>
      </c>
      <c r="BE265" s="229">
        <f>IF(N265="základní",J265,0)</f>
        <v>0</v>
      </c>
      <c r="BF265" s="229">
        <f>IF(N265="snížená",J265,0)</f>
        <v>0</v>
      </c>
      <c r="BG265" s="229">
        <f>IF(N265="zákl. přenesená",J265,0)</f>
        <v>0</v>
      </c>
      <c r="BH265" s="229">
        <f>IF(N265="sníž. přenesená",J265,0)</f>
        <v>0</v>
      </c>
      <c r="BI265" s="229">
        <f>IF(N265="nulová",J265,0)</f>
        <v>0</v>
      </c>
      <c r="BJ265" s="18" t="s">
        <v>84</v>
      </c>
      <c r="BK265" s="229">
        <f>ROUND(I265*H265,2)</f>
        <v>0</v>
      </c>
      <c r="BL265" s="18" t="s">
        <v>415</v>
      </c>
      <c r="BM265" s="228" t="s">
        <v>2292</v>
      </c>
    </row>
    <row r="266" s="2" customFormat="1">
      <c r="A266" s="39"/>
      <c r="B266" s="40"/>
      <c r="C266" s="41"/>
      <c r="D266" s="230" t="s">
        <v>417</v>
      </c>
      <c r="E266" s="41"/>
      <c r="F266" s="231" t="s">
        <v>2293</v>
      </c>
      <c r="G266" s="41"/>
      <c r="H266" s="41"/>
      <c r="I266" s="156"/>
      <c r="J266" s="41"/>
      <c r="K266" s="41"/>
      <c r="L266" s="45"/>
      <c r="M266" s="232"/>
      <c r="N266" s="233"/>
      <c r="O266" s="92"/>
      <c r="P266" s="92"/>
      <c r="Q266" s="92"/>
      <c r="R266" s="92"/>
      <c r="S266" s="92"/>
      <c r="T266" s="93"/>
      <c r="U266" s="39"/>
      <c r="V266" s="39"/>
      <c r="W266" s="39"/>
      <c r="X266" s="39"/>
      <c r="Y266" s="39"/>
      <c r="Z266" s="39"/>
      <c r="AA266" s="39"/>
      <c r="AB266" s="39"/>
      <c r="AC266" s="39"/>
      <c r="AD266" s="39"/>
      <c r="AE266" s="39"/>
      <c r="AT266" s="18" t="s">
        <v>417</v>
      </c>
      <c r="AU266" s="18" t="s">
        <v>86</v>
      </c>
    </row>
    <row r="267" s="2" customFormat="1" ht="21.75" customHeight="1">
      <c r="A267" s="39"/>
      <c r="B267" s="40"/>
      <c r="C267" s="234" t="s">
        <v>908</v>
      </c>
      <c r="D267" s="234" t="s">
        <v>443</v>
      </c>
      <c r="E267" s="235" t="s">
        <v>2294</v>
      </c>
      <c r="F267" s="236" t="s">
        <v>2295</v>
      </c>
      <c r="G267" s="237" t="s">
        <v>531</v>
      </c>
      <c r="H267" s="238">
        <v>1.6000000000000001</v>
      </c>
      <c r="I267" s="239"/>
      <c r="J267" s="240">
        <f>ROUND(I267*H267,2)</f>
        <v>0</v>
      </c>
      <c r="K267" s="236" t="s">
        <v>720</v>
      </c>
      <c r="L267" s="45"/>
      <c r="M267" s="241" t="s">
        <v>1</v>
      </c>
      <c r="N267" s="242" t="s">
        <v>41</v>
      </c>
      <c r="O267" s="92"/>
      <c r="P267" s="226">
        <f>O267*H267</f>
        <v>0</v>
      </c>
      <c r="Q267" s="226">
        <v>0.00122</v>
      </c>
      <c r="R267" s="226">
        <f>Q267*H267</f>
        <v>0.001952</v>
      </c>
      <c r="S267" s="226">
        <v>0.070000000000000007</v>
      </c>
      <c r="T267" s="227">
        <f>S267*H267</f>
        <v>0.11200000000000002</v>
      </c>
      <c r="U267" s="39"/>
      <c r="V267" s="39"/>
      <c r="W267" s="39"/>
      <c r="X267" s="39"/>
      <c r="Y267" s="39"/>
      <c r="Z267" s="39"/>
      <c r="AA267" s="39"/>
      <c r="AB267" s="39"/>
      <c r="AC267" s="39"/>
      <c r="AD267" s="39"/>
      <c r="AE267" s="39"/>
      <c r="AR267" s="228" t="s">
        <v>415</v>
      </c>
      <c r="AT267" s="228" t="s">
        <v>443</v>
      </c>
      <c r="AU267" s="228" t="s">
        <v>86</v>
      </c>
      <c r="AY267" s="18" t="s">
        <v>414</v>
      </c>
      <c r="BE267" s="229">
        <f>IF(N267="základní",J267,0)</f>
        <v>0</v>
      </c>
      <c r="BF267" s="229">
        <f>IF(N267="snížená",J267,0)</f>
        <v>0</v>
      </c>
      <c r="BG267" s="229">
        <f>IF(N267="zákl. přenesená",J267,0)</f>
        <v>0</v>
      </c>
      <c r="BH267" s="229">
        <f>IF(N267="sníž. přenesená",J267,0)</f>
        <v>0</v>
      </c>
      <c r="BI267" s="229">
        <f>IF(N267="nulová",J267,0)</f>
        <v>0</v>
      </c>
      <c r="BJ267" s="18" t="s">
        <v>84</v>
      </c>
      <c r="BK267" s="229">
        <f>ROUND(I267*H267,2)</f>
        <v>0</v>
      </c>
      <c r="BL267" s="18" t="s">
        <v>415</v>
      </c>
      <c r="BM267" s="228" t="s">
        <v>2296</v>
      </c>
    </row>
    <row r="268" s="2" customFormat="1">
      <c r="A268" s="39"/>
      <c r="B268" s="40"/>
      <c r="C268" s="41"/>
      <c r="D268" s="230" t="s">
        <v>417</v>
      </c>
      <c r="E268" s="41"/>
      <c r="F268" s="231" t="s">
        <v>2297</v>
      </c>
      <c r="G268" s="41"/>
      <c r="H268" s="41"/>
      <c r="I268" s="156"/>
      <c r="J268" s="41"/>
      <c r="K268" s="41"/>
      <c r="L268" s="45"/>
      <c r="M268" s="232"/>
      <c r="N268" s="233"/>
      <c r="O268" s="92"/>
      <c r="P268" s="92"/>
      <c r="Q268" s="92"/>
      <c r="R268" s="92"/>
      <c r="S268" s="92"/>
      <c r="T268" s="93"/>
      <c r="U268" s="39"/>
      <c r="V268" s="39"/>
      <c r="W268" s="39"/>
      <c r="X268" s="39"/>
      <c r="Y268" s="39"/>
      <c r="Z268" s="39"/>
      <c r="AA268" s="39"/>
      <c r="AB268" s="39"/>
      <c r="AC268" s="39"/>
      <c r="AD268" s="39"/>
      <c r="AE268" s="39"/>
      <c r="AT268" s="18" t="s">
        <v>417</v>
      </c>
      <c r="AU268" s="18" t="s">
        <v>86</v>
      </c>
    </row>
    <row r="269" s="13" customFormat="1">
      <c r="A269" s="13"/>
      <c r="B269" s="277"/>
      <c r="C269" s="278"/>
      <c r="D269" s="230" t="s">
        <v>758</v>
      </c>
      <c r="E269" s="279" t="s">
        <v>1</v>
      </c>
      <c r="F269" s="280" t="s">
        <v>2298</v>
      </c>
      <c r="G269" s="278"/>
      <c r="H269" s="281">
        <v>1.6000000000000001</v>
      </c>
      <c r="I269" s="282"/>
      <c r="J269" s="278"/>
      <c r="K269" s="278"/>
      <c r="L269" s="283"/>
      <c r="M269" s="284"/>
      <c r="N269" s="285"/>
      <c r="O269" s="285"/>
      <c r="P269" s="285"/>
      <c r="Q269" s="285"/>
      <c r="R269" s="285"/>
      <c r="S269" s="285"/>
      <c r="T269" s="286"/>
      <c r="U269" s="13"/>
      <c r="V269" s="13"/>
      <c r="W269" s="13"/>
      <c r="X269" s="13"/>
      <c r="Y269" s="13"/>
      <c r="Z269" s="13"/>
      <c r="AA269" s="13"/>
      <c r="AB269" s="13"/>
      <c r="AC269" s="13"/>
      <c r="AD269" s="13"/>
      <c r="AE269" s="13"/>
      <c r="AT269" s="287" t="s">
        <v>758</v>
      </c>
      <c r="AU269" s="287" t="s">
        <v>86</v>
      </c>
      <c r="AV269" s="13" t="s">
        <v>86</v>
      </c>
      <c r="AW269" s="13" t="s">
        <v>33</v>
      </c>
      <c r="AX269" s="13" t="s">
        <v>84</v>
      </c>
      <c r="AY269" s="287" t="s">
        <v>414</v>
      </c>
    </row>
    <row r="270" s="2" customFormat="1" ht="21.75" customHeight="1">
      <c r="A270" s="39"/>
      <c r="B270" s="40"/>
      <c r="C270" s="234" t="s">
        <v>914</v>
      </c>
      <c r="D270" s="234" t="s">
        <v>443</v>
      </c>
      <c r="E270" s="235" t="s">
        <v>1810</v>
      </c>
      <c r="F270" s="236" t="s">
        <v>1811</v>
      </c>
      <c r="G270" s="237" t="s">
        <v>632</v>
      </c>
      <c r="H270" s="238">
        <v>544.05999999999995</v>
      </c>
      <c r="I270" s="239"/>
      <c r="J270" s="240">
        <f>ROUND(I270*H270,2)</f>
        <v>0</v>
      </c>
      <c r="K270" s="236" t="s">
        <v>720</v>
      </c>
      <c r="L270" s="45"/>
      <c r="M270" s="241" t="s">
        <v>1</v>
      </c>
      <c r="N270" s="242" t="s">
        <v>41</v>
      </c>
      <c r="O270" s="92"/>
      <c r="P270" s="226">
        <f>O270*H270</f>
        <v>0</v>
      </c>
      <c r="Q270" s="226">
        <v>0</v>
      </c>
      <c r="R270" s="226">
        <f>Q270*H270</f>
        <v>0</v>
      </c>
      <c r="S270" s="226">
        <v>0</v>
      </c>
      <c r="T270" s="227">
        <f>S270*H270</f>
        <v>0</v>
      </c>
      <c r="U270" s="39"/>
      <c r="V270" s="39"/>
      <c r="W270" s="39"/>
      <c r="X270" s="39"/>
      <c r="Y270" s="39"/>
      <c r="Z270" s="39"/>
      <c r="AA270" s="39"/>
      <c r="AB270" s="39"/>
      <c r="AC270" s="39"/>
      <c r="AD270" s="39"/>
      <c r="AE270" s="39"/>
      <c r="AR270" s="228" t="s">
        <v>415</v>
      </c>
      <c r="AT270" s="228" t="s">
        <v>443</v>
      </c>
      <c r="AU270" s="228" t="s">
        <v>86</v>
      </c>
      <c r="AY270" s="18" t="s">
        <v>414</v>
      </c>
      <c r="BE270" s="229">
        <f>IF(N270="základní",J270,0)</f>
        <v>0</v>
      </c>
      <c r="BF270" s="229">
        <f>IF(N270="snížená",J270,0)</f>
        <v>0</v>
      </c>
      <c r="BG270" s="229">
        <f>IF(N270="zákl. přenesená",J270,0)</f>
        <v>0</v>
      </c>
      <c r="BH270" s="229">
        <f>IF(N270="sníž. přenesená",J270,0)</f>
        <v>0</v>
      </c>
      <c r="BI270" s="229">
        <f>IF(N270="nulová",J270,0)</f>
        <v>0</v>
      </c>
      <c r="BJ270" s="18" t="s">
        <v>84</v>
      </c>
      <c r="BK270" s="229">
        <f>ROUND(I270*H270,2)</f>
        <v>0</v>
      </c>
      <c r="BL270" s="18" t="s">
        <v>415</v>
      </c>
      <c r="BM270" s="228" t="s">
        <v>2299</v>
      </c>
    </row>
    <row r="271" s="2" customFormat="1">
      <c r="A271" s="39"/>
      <c r="B271" s="40"/>
      <c r="C271" s="41"/>
      <c r="D271" s="230" t="s">
        <v>417</v>
      </c>
      <c r="E271" s="41"/>
      <c r="F271" s="231" t="s">
        <v>1811</v>
      </c>
      <c r="G271" s="41"/>
      <c r="H271" s="41"/>
      <c r="I271" s="156"/>
      <c r="J271" s="41"/>
      <c r="K271" s="41"/>
      <c r="L271" s="45"/>
      <c r="M271" s="232"/>
      <c r="N271" s="233"/>
      <c r="O271" s="92"/>
      <c r="P271" s="92"/>
      <c r="Q271" s="92"/>
      <c r="R271" s="92"/>
      <c r="S271" s="92"/>
      <c r="T271" s="93"/>
      <c r="U271" s="39"/>
      <c r="V271" s="39"/>
      <c r="W271" s="39"/>
      <c r="X271" s="39"/>
      <c r="Y271" s="39"/>
      <c r="Z271" s="39"/>
      <c r="AA271" s="39"/>
      <c r="AB271" s="39"/>
      <c r="AC271" s="39"/>
      <c r="AD271" s="39"/>
      <c r="AE271" s="39"/>
      <c r="AT271" s="18" t="s">
        <v>417</v>
      </c>
      <c r="AU271" s="18" t="s">
        <v>86</v>
      </c>
    </row>
    <row r="272" s="15" customFormat="1">
      <c r="A272" s="15"/>
      <c r="B272" s="299"/>
      <c r="C272" s="300"/>
      <c r="D272" s="230" t="s">
        <v>758</v>
      </c>
      <c r="E272" s="301" t="s">
        <v>1</v>
      </c>
      <c r="F272" s="302" t="s">
        <v>2300</v>
      </c>
      <c r="G272" s="300"/>
      <c r="H272" s="301" t="s">
        <v>1</v>
      </c>
      <c r="I272" s="303"/>
      <c r="J272" s="300"/>
      <c r="K272" s="300"/>
      <c r="L272" s="304"/>
      <c r="M272" s="305"/>
      <c r="N272" s="306"/>
      <c r="O272" s="306"/>
      <c r="P272" s="306"/>
      <c r="Q272" s="306"/>
      <c r="R272" s="306"/>
      <c r="S272" s="306"/>
      <c r="T272" s="307"/>
      <c r="U272" s="15"/>
      <c r="V272" s="15"/>
      <c r="W272" s="15"/>
      <c r="X272" s="15"/>
      <c r="Y272" s="15"/>
      <c r="Z272" s="15"/>
      <c r="AA272" s="15"/>
      <c r="AB272" s="15"/>
      <c r="AC272" s="15"/>
      <c r="AD272" s="15"/>
      <c r="AE272" s="15"/>
      <c r="AT272" s="308" t="s">
        <v>758</v>
      </c>
      <c r="AU272" s="308" t="s">
        <v>86</v>
      </c>
      <c r="AV272" s="15" t="s">
        <v>84</v>
      </c>
      <c r="AW272" s="15" t="s">
        <v>33</v>
      </c>
      <c r="AX272" s="15" t="s">
        <v>76</v>
      </c>
      <c r="AY272" s="308" t="s">
        <v>414</v>
      </c>
    </row>
    <row r="273" s="13" customFormat="1">
      <c r="A273" s="13"/>
      <c r="B273" s="277"/>
      <c r="C273" s="278"/>
      <c r="D273" s="230" t="s">
        <v>758</v>
      </c>
      <c r="E273" s="279" t="s">
        <v>1</v>
      </c>
      <c r="F273" s="280" t="s">
        <v>2301</v>
      </c>
      <c r="G273" s="278"/>
      <c r="H273" s="281">
        <v>140</v>
      </c>
      <c r="I273" s="282"/>
      <c r="J273" s="278"/>
      <c r="K273" s="278"/>
      <c r="L273" s="283"/>
      <c r="M273" s="284"/>
      <c r="N273" s="285"/>
      <c r="O273" s="285"/>
      <c r="P273" s="285"/>
      <c r="Q273" s="285"/>
      <c r="R273" s="285"/>
      <c r="S273" s="285"/>
      <c r="T273" s="286"/>
      <c r="U273" s="13"/>
      <c r="V273" s="13"/>
      <c r="W273" s="13"/>
      <c r="X273" s="13"/>
      <c r="Y273" s="13"/>
      <c r="Z273" s="13"/>
      <c r="AA273" s="13"/>
      <c r="AB273" s="13"/>
      <c r="AC273" s="13"/>
      <c r="AD273" s="13"/>
      <c r="AE273" s="13"/>
      <c r="AT273" s="287" t="s">
        <v>758</v>
      </c>
      <c r="AU273" s="287" t="s">
        <v>86</v>
      </c>
      <c r="AV273" s="13" t="s">
        <v>86</v>
      </c>
      <c r="AW273" s="13" t="s">
        <v>33</v>
      </c>
      <c r="AX273" s="13" t="s">
        <v>76</v>
      </c>
      <c r="AY273" s="287" t="s">
        <v>414</v>
      </c>
    </row>
    <row r="274" s="15" customFormat="1">
      <c r="A274" s="15"/>
      <c r="B274" s="299"/>
      <c r="C274" s="300"/>
      <c r="D274" s="230" t="s">
        <v>758</v>
      </c>
      <c r="E274" s="301" t="s">
        <v>1</v>
      </c>
      <c r="F274" s="302" t="s">
        <v>2302</v>
      </c>
      <c r="G274" s="300"/>
      <c r="H274" s="301" t="s">
        <v>1</v>
      </c>
      <c r="I274" s="303"/>
      <c r="J274" s="300"/>
      <c r="K274" s="300"/>
      <c r="L274" s="304"/>
      <c r="M274" s="305"/>
      <c r="N274" s="306"/>
      <c r="O274" s="306"/>
      <c r="P274" s="306"/>
      <c r="Q274" s="306"/>
      <c r="R274" s="306"/>
      <c r="S274" s="306"/>
      <c r="T274" s="307"/>
      <c r="U274" s="15"/>
      <c r="V274" s="15"/>
      <c r="W274" s="15"/>
      <c r="X274" s="15"/>
      <c r="Y274" s="15"/>
      <c r="Z274" s="15"/>
      <c r="AA274" s="15"/>
      <c r="AB274" s="15"/>
      <c r="AC274" s="15"/>
      <c r="AD274" s="15"/>
      <c r="AE274" s="15"/>
      <c r="AT274" s="308" t="s">
        <v>758</v>
      </c>
      <c r="AU274" s="308" t="s">
        <v>86</v>
      </c>
      <c r="AV274" s="15" t="s">
        <v>84</v>
      </c>
      <c r="AW274" s="15" t="s">
        <v>33</v>
      </c>
      <c r="AX274" s="15" t="s">
        <v>76</v>
      </c>
      <c r="AY274" s="308" t="s">
        <v>414</v>
      </c>
    </row>
    <row r="275" s="13" customFormat="1">
      <c r="A275" s="13"/>
      <c r="B275" s="277"/>
      <c r="C275" s="278"/>
      <c r="D275" s="230" t="s">
        <v>758</v>
      </c>
      <c r="E275" s="279" t="s">
        <v>1</v>
      </c>
      <c r="F275" s="280" t="s">
        <v>1606</v>
      </c>
      <c r="G275" s="278"/>
      <c r="H275" s="281">
        <v>100</v>
      </c>
      <c r="I275" s="282"/>
      <c r="J275" s="278"/>
      <c r="K275" s="278"/>
      <c r="L275" s="283"/>
      <c r="M275" s="284"/>
      <c r="N275" s="285"/>
      <c r="O275" s="285"/>
      <c r="P275" s="285"/>
      <c r="Q275" s="285"/>
      <c r="R275" s="285"/>
      <c r="S275" s="285"/>
      <c r="T275" s="286"/>
      <c r="U275" s="13"/>
      <c r="V275" s="13"/>
      <c r="W275" s="13"/>
      <c r="X275" s="13"/>
      <c r="Y275" s="13"/>
      <c r="Z275" s="13"/>
      <c r="AA275" s="13"/>
      <c r="AB275" s="13"/>
      <c r="AC275" s="13"/>
      <c r="AD275" s="13"/>
      <c r="AE275" s="13"/>
      <c r="AT275" s="287" t="s">
        <v>758</v>
      </c>
      <c r="AU275" s="287" t="s">
        <v>86</v>
      </c>
      <c r="AV275" s="13" t="s">
        <v>86</v>
      </c>
      <c r="AW275" s="13" t="s">
        <v>33</v>
      </c>
      <c r="AX275" s="13" t="s">
        <v>76</v>
      </c>
      <c r="AY275" s="287" t="s">
        <v>414</v>
      </c>
    </row>
    <row r="276" s="15" customFormat="1">
      <c r="A276" s="15"/>
      <c r="B276" s="299"/>
      <c r="C276" s="300"/>
      <c r="D276" s="230" t="s">
        <v>758</v>
      </c>
      <c r="E276" s="301" t="s">
        <v>1</v>
      </c>
      <c r="F276" s="302" t="s">
        <v>2303</v>
      </c>
      <c r="G276" s="300"/>
      <c r="H276" s="301" t="s">
        <v>1</v>
      </c>
      <c r="I276" s="303"/>
      <c r="J276" s="300"/>
      <c r="K276" s="300"/>
      <c r="L276" s="304"/>
      <c r="M276" s="305"/>
      <c r="N276" s="306"/>
      <c r="O276" s="306"/>
      <c r="P276" s="306"/>
      <c r="Q276" s="306"/>
      <c r="R276" s="306"/>
      <c r="S276" s="306"/>
      <c r="T276" s="307"/>
      <c r="U276" s="15"/>
      <c r="V276" s="15"/>
      <c r="W276" s="15"/>
      <c r="X276" s="15"/>
      <c r="Y276" s="15"/>
      <c r="Z276" s="15"/>
      <c r="AA276" s="15"/>
      <c r="AB276" s="15"/>
      <c r="AC276" s="15"/>
      <c r="AD276" s="15"/>
      <c r="AE276" s="15"/>
      <c r="AT276" s="308" t="s">
        <v>758</v>
      </c>
      <c r="AU276" s="308" t="s">
        <v>86</v>
      </c>
      <c r="AV276" s="15" t="s">
        <v>84</v>
      </c>
      <c r="AW276" s="15" t="s">
        <v>33</v>
      </c>
      <c r="AX276" s="15" t="s">
        <v>76</v>
      </c>
      <c r="AY276" s="308" t="s">
        <v>414</v>
      </c>
    </row>
    <row r="277" s="13" customFormat="1">
      <c r="A277" s="13"/>
      <c r="B277" s="277"/>
      <c r="C277" s="278"/>
      <c r="D277" s="230" t="s">
        <v>758</v>
      </c>
      <c r="E277" s="279" t="s">
        <v>1</v>
      </c>
      <c r="F277" s="280" t="s">
        <v>2304</v>
      </c>
      <c r="G277" s="278"/>
      <c r="H277" s="281">
        <v>28.91</v>
      </c>
      <c r="I277" s="282"/>
      <c r="J277" s="278"/>
      <c r="K277" s="278"/>
      <c r="L277" s="283"/>
      <c r="M277" s="284"/>
      <c r="N277" s="285"/>
      <c r="O277" s="285"/>
      <c r="P277" s="285"/>
      <c r="Q277" s="285"/>
      <c r="R277" s="285"/>
      <c r="S277" s="285"/>
      <c r="T277" s="286"/>
      <c r="U277" s="13"/>
      <c r="V277" s="13"/>
      <c r="W277" s="13"/>
      <c r="X277" s="13"/>
      <c r="Y277" s="13"/>
      <c r="Z277" s="13"/>
      <c r="AA277" s="13"/>
      <c r="AB277" s="13"/>
      <c r="AC277" s="13"/>
      <c r="AD277" s="13"/>
      <c r="AE277" s="13"/>
      <c r="AT277" s="287" t="s">
        <v>758</v>
      </c>
      <c r="AU277" s="287" t="s">
        <v>86</v>
      </c>
      <c r="AV277" s="13" t="s">
        <v>86</v>
      </c>
      <c r="AW277" s="13" t="s">
        <v>33</v>
      </c>
      <c r="AX277" s="13" t="s">
        <v>76</v>
      </c>
      <c r="AY277" s="287" t="s">
        <v>414</v>
      </c>
    </row>
    <row r="278" s="15" customFormat="1">
      <c r="A278" s="15"/>
      <c r="B278" s="299"/>
      <c r="C278" s="300"/>
      <c r="D278" s="230" t="s">
        <v>758</v>
      </c>
      <c r="E278" s="301" t="s">
        <v>1</v>
      </c>
      <c r="F278" s="302" t="s">
        <v>2305</v>
      </c>
      <c r="G278" s="300"/>
      <c r="H278" s="301" t="s">
        <v>1</v>
      </c>
      <c r="I278" s="303"/>
      <c r="J278" s="300"/>
      <c r="K278" s="300"/>
      <c r="L278" s="304"/>
      <c r="M278" s="305"/>
      <c r="N278" s="306"/>
      <c r="O278" s="306"/>
      <c r="P278" s="306"/>
      <c r="Q278" s="306"/>
      <c r="R278" s="306"/>
      <c r="S278" s="306"/>
      <c r="T278" s="307"/>
      <c r="U278" s="15"/>
      <c r="V278" s="15"/>
      <c r="W278" s="15"/>
      <c r="X278" s="15"/>
      <c r="Y278" s="15"/>
      <c r="Z278" s="15"/>
      <c r="AA278" s="15"/>
      <c r="AB278" s="15"/>
      <c r="AC278" s="15"/>
      <c r="AD278" s="15"/>
      <c r="AE278" s="15"/>
      <c r="AT278" s="308" t="s">
        <v>758</v>
      </c>
      <c r="AU278" s="308" t="s">
        <v>86</v>
      </c>
      <c r="AV278" s="15" t="s">
        <v>84</v>
      </c>
      <c r="AW278" s="15" t="s">
        <v>33</v>
      </c>
      <c r="AX278" s="15" t="s">
        <v>76</v>
      </c>
      <c r="AY278" s="308" t="s">
        <v>414</v>
      </c>
    </row>
    <row r="279" s="13" customFormat="1">
      <c r="A279" s="13"/>
      <c r="B279" s="277"/>
      <c r="C279" s="278"/>
      <c r="D279" s="230" t="s">
        <v>758</v>
      </c>
      <c r="E279" s="279" t="s">
        <v>1</v>
      </c>
      <c r="F279" s="280" t="s">
        <v>987</v>
      </c>
      <c r="G279" s="278"/>
      <c r="H279" s="281">
        <v>48</v>
      </c>
      <c r="I279" s="282"/>
      <c r="J279" s="278"/>
      <c r="K279" s="278"/>
      <c r="L279" s="283"/>
      <c r="M279" s="284"/>
      <c r="N279" s="285"/>
      <c r="O279" s="285"/>
      <c r="P279" s="285"/>
      <c r="Q279" s="285"/>
      <c r="R279" s="285"/>
      <c r="S279" s="285"/>
      <c r="T279" s="286"/>
      <c r="U279" s="13"/>
      <c r="V279" s="13"/>
      <c r="W279" s="13"/>
      <c r="X279" s="13"/>
      <c r="Y279" s="13"/>
      <c r="Z279" s="13"/>
      <c r="AA279" s="13"/>
      <c r="AB279" s="13"/>
      <c r="AC279" s="13"/>
      <c r="AD279" s="13"/>
      <c r="AE279" s="13"/>
      <c r="AT279" s="287" t="s">
        <v>758</v>
      </c>
      <c r="AU279" s="287" t="s">
        <v>86</v>
      </c>
      <c r="AV279" s="13" t="s">
        <v>86</v>
      </c>
      <c r="AW279" s="13" t="s">
        <v>33</v>
      </c>
      <c r="AX279" s="13" t="s">
        <v>76</v>
      </c>
      <c r="AY279" s="287" t="s">
        <v>414</v>
      </c>
    </row>
    <row r="280" s="15" customFormat="1">
      <c r="A280" s="15"/>
      <c r="B280" s="299"/>
      <c r="C280" s="300"/>
      <c r="D280" s="230" t="s">
        <v>758</v>
      </c>
      <c r="E280" s="301" t="s">
        <v>1</v>
      </c>
      <c r="F280" s="302" t="s">
        <v>2306</v>
      </c>
      <c r="G280" s="300"/>
      <c r="H280" s="301" t="s">
        <v>1</v>
      </c>
      <c r="I280" s="303"/>
      <c r="J280" s="300"/>
      <c r="K280" s="300"/>
      <c r="L280" s="304"/>
      <c r="M280" s="305"/>
      <c r="N280" s="306"/>
      <c r="O280" s="306"/>
      <c r="P280" s="306"/>
      <c r="Q280" s="306"/>
      <c r="R280" s="306"/>
      <c r="S280" s="306"/>
      <c r="T280" s="307"/>
      <c r="U280" s="15"/>
      <c r="V280" s="15"/>
      <c r="W280" s="15"/>
      <c r="X280" s="15"/>
      <c r="Y280" s="15"/>
      <c r="Z280" s="15"/>
      <c r="AA280" s="15"/>
      <c r="AB280" s="15"/>
      <c r="AC280" s="15"/>
      <c r="AD280" s="15"/>
      <c r="AE280" s="15"/>
      <c r="AT280" s="308" t="s">
        <v>758</v>
      </c>
      <c r="AU280" s="308" t="s">
        <v>86</v>
      </c>
      <c r="AV280" s="15" t="s">
        <v>84</v>
      </c>
      <c r="AW280" s="15" t="s">
        <v>33</v>
      </c>
      <c r="AX280" s="15" t="s">
        <v>76</v>
      </c>
      <c r="AY280" s="308" t="s">
        <v>414</v>
      </c>
    </row>
    <row r="281" s="13" customFormat="1">
      <c r="A281" s="13"/>
      <c r="B281" s="277"/>
      <c r="C281" s="278"/>
      <c r="D281" s="230" t="s">
        <v>758</v>
      </c>
      <c r="E281" s="279" t="s">
        <v>1</v>
      </c>
      <c r="F281" s="280" t="s">
        <v>2307</v>
      </c>
      <c r="G281" s="278"/>
      <c r="H281" s="281">
        <v>227.15000000000001</v>
      </c>
      <c r="I281" s="282"/>
      <c r="J281" s="278"/>
      <c r="K281" s="278"/>
      <c r="L281" s="283"/>
      <c r="M281" s="284"/>
      <c r="N281" s="285"/>
      <c r="O281" s="285"/>
      <c r="P281" s="285"/>
      <c r="Q281" s="285"/>
      <c r="R281" s="285"/>
      <c r="S281" s="285"/>
      <c r="T281" s="286"/>
      <c r="U281" s="13"/>
      <c r="V281" s="13"/>
      <c r="W281" s="13"/>
      <c r="X281" s="13"/>
      <c r="Y281" s="13"/>
      <c r="Z281" s="13"/>
      <c r="AA281" s="13"/>
      <c r="AB281" s="13"/>
      <c r="AC281" s="13"/>
      <c r="AD281" s="13"/>
      <c r="AE281" s="13"/>
      <c r="AT281" s="287" t="s">
        <v>758</v>
      </c>
      <c r="AU281" s="287" t="s">
        <v>86</v>
      </c>
      <c r="AV281" s="13" t="s">
        <v>86</v>
      </c>
      <c r="AW281" s="13" t="s">
        <v>33</v>
      </c>
      <c r="AX281" s="13" t="s">
        <v>76</v>
      </c>
      <c r="AY281" s="287" t="s">
        <v>414</v>
      </c>
    </row>
    <row r="282" s="14" customFormat="1">
      <c r="A282" s="14"/>
      <c r="B282" s="288"/>
      <c r="C282" s="289"/>
      <c r="D282" s="230" t="s">
        <v>758</v>
      </c>
      <c r="E282" s="290" t="s">
        <v>1</v>
      </c>
      <c r="F282" s="291" t="s">
        <v>760</v>
      </c>
      <c r="G282" s="289"/>
      <c r="H282" s="292">
        <v>544.06000000000006</v>
      </c>
      <c r="I282" s="293"/>
      <c r="J282" s="289"/>
      <c r="K282" s="289"/>
      <c r="L282" s="294"/>
      <c r="M282" s="295"/>
      <c r="N282" s="296"/>
      <c r="O282" s="296"/>
      <c r="P282" s="296"/>
      <c r="Q282" s="296"/>
      <c r="R282" s="296"/>
      <c r="S282" s="296"/>
      <c r="T282" s="297"/>
      <c r="U282" s="14"/>
      <c r="V282" s="14"/>
      <c r="W282" s="14"/>
      <c r="X282" s="14"/>
      <c r="Y282" s="14"/>
      <c r="Z282" s="14"/>
      <c r="AA282" s="14"/>
      <c r="AB282" s="14"/>
      <c r="AC282" s="14"/>
      <c r="AD282" s="14"/>
      <c r="AE282" s="14"/>
      <c r="AT282" s="298" t="s">
        <v>758</v>
      </c>
      <c r="AU282" s="298" t="s">
        <v>86</v>
      </c>
      <c r="AV282" s="14" t="s">
        <v>415</v>
      </c>
      <c r="AW282" s="14" t="s">
        <v>33</v>
      </c>
      <c r="AX282" s="14" t="s">
        <v>84</v>
      </c>
      <c r="AY282" s="298" t="s">
        <v>414</v>
      </c>
    </row>
    <row r="283" s="2" customFormat="1" ht="21.75" customHeight="1">
      <c r="A283" s="39"/>
      <c r="B283" s="40"/>
      <c r="C283" s="234" t="s">
        <v>922</v>
      </c>
      <c r="D283" s="234" t="s">
        <v>443</v>
      </c>
      <c r="E283" s="235" t="s">
        <v>1835</v>
      </c>
      <c r="F283" s="236" t="s">
        <v>1836</v>
      </c>
      <c r="G283" s="237" t="s">
        <v>531</v>
      </c>
      <c r="H283" s="238">
        <v>15</v>
      </c>
      <c r="I283" s="239"/>
      <c r="J283" s="240">
        <f>ROUND(I283*H283,2)</f>
        <v>0</v>
      </c>
      <c r="K283" s="236" t="s">
        <v>720</v>
      </c>
      <c r="L283" s="45"/>
      <c r="M283" s="241" t="s">
        <v>1</v>
      </c>
      <c r="N283" s="242" t="s">
        <v>41</v>
      </c>
      <c r="O283" s="92"/>
      <c r="P283" s="226">
        <f>O283*H283</f>
        <v>0</v>
      </c>
      <c r="Q283" s="226">
        <v>0.00247</v>
      </c>
      <c r="R283" s="226">
        <f>Q283*H283</f>
        <v>0.03705</v>
      </c>
      <c r="S283" s="226">
        <v>0</v>
      </c>
      <c r="T283" s="227">
        <f>S283*H283</f>
        <v>0</v>
      </c>
      <c r="U283" s="39"/>
      <c r="V283" s="39"/>
      <c r="W283" s="39"/>
      <c r="X283" s="39"/>
      <c r="Y283" s="39"/>
      <c r="Z283" s="39"/>
      <c r="AA283" s="39"/>
      <c r="AB283" s="39"/>
      <c r="AC283" s="39"/>
      <c r="AD283" s="39"/>
      <c r="AE283" s="39"/>
      <c r="AR283" s="228" t="s">
        <v>415</v>
      </c>
      <c r="AT283" s="228" t="s">
        <v>443</v>
      </c>
      <c r="AU283" s="228" t="s">
        <v>86</v>
      </c>
      <c r="AY283" s="18" t="s">
        <v>414</v>
      </c>
      <c r="BE283" s="229">
        <f>IF(N283="základní",J283,0)</f>
        <v>0</v>
      </c>
      <c r="BF283" s="229">
        <f>IF(N283="snížená",J283,0)</f>
        <v>0</v>
      </c>
      <c r="BG283" s="229">
        <f>IF(N283="zákl. přenesená",J283,0)</f>
        <v>0</v>
      </c>
      <c r="BH283" s="229">
        <f>IF(N283="sníž. přenesená",J283,0)</f>
        <v>0</v>
      </c>
      <c r="BI283" s="229">
        <f>IF(N283="nulová",J283,0)</f>
        <v>0</v>
      </c>
      <c r="BJ283" s="18" t="s">
        <v>84</v>
      </c>
      <c r="BK283" s="229">
        <f>ROUND(I283*H283,2)</f>
        <v>0</v>
      </c>
      <c r="BL283" s="18" t="s">
        <v>415</v>
      </c>
      <c r="BM283" s="228" t="s">
        <v>2308</v>
      </c>
    </row>
    <row r="284" s="2" customFormat="1">
      <c r="A284" s="39"/>
      <c r="B284" s="40"/>
      <c r="C284" s="41"/>
      <c r="D284" s="230" t="s">
        <v>417</v>
      </c>
      <c r="E284" s="41"/>
      <c r="F284" s="231" t="s">
        <v>1838</v>
      </c>
      <c r="G284" s="41"/>
      <c r="H284" s="41"/>
      <c r="I284" s="156"/>
      <c r="J284" s="41"/>
      <c r="K284" s="41"/>
      <c r="L284" s="45"/>
      <c r="M284" s="232"/>
      <c r="N284" s="233"/>
      <c r="O284" s="92"/>
      <c r="P284" s="92"/>
      <c r="Q284" s="92"/>
      <c r="R284" s="92"/>
      <c r="S284" s="92"/>
      <c r="T284" s="93"/>
      <c r="U284" s="39"/>
      <c r="V284" s="39"/>
      <c r="W284" s="39"/>
      <c r="X284" s="39"/>
      <c r="Y284" s="39"/>
      <c r="Z284" s="39"/>
      <c r="AA284" s="39"/>
      <c r="AB284" s="39"/>
      <c r="AC284" s="39"/>
      <c r="AD284" s="39"/>
      <c r="AE284" s="39"/>
      <c r="AT284" s="18" t="s">
        <v>417</v>
      </c>
      <c r="AU284" s="18" t="s">
        <v>86</v>
      </c>
    </row>
    <row r="285" s="15" customFormat="1">
      <c r="A285" s="15"/>
      <c r="B285" s="299"/>
      <c r="C285" s="300"/>
      <c r="D285" s="230" t="s">
        <v>758</v>
      </c>
      <c r="E285" s="301" t="s">
        <v>1</v>
      </c>
      <c r="F285" s="302" t="s">
        <v>2309</v>
      </c>
      <c r="G285" s="300"/>
      <c r="H285" s="301" t="s">
        <v>1</v>
      </c>
      <c r="I285" s="303"/>
      <c r="J285" s="300"/>
      <c r="K285" s="300"/>
      <c r="L285" s="304"/>
      <c r="M285" s="305"/>
      <c r="N285" s="306"/>
      <c r="O285" s="306"/>
      <c r="P285" s="306"/>
      <c r="Q285" s="306"/>
      <c r="R285" s="306"/>
      <c r="S285" s="306"/>
      <c r="T285" s="307"/>
      <c r="U285" s="15"/>
      <c r="V285" s="15"/>
      <c r="W285" s="15"/>
      <c r="X285" s="15"/>
      <c r="Y285" s="15"/>
      <c r="Z285" s="15"/>
      <c r="AA285" s="15"/>
      <c r="AB285" s="15"/>
      <c r="AC285" s="15"/>
      <c r="AD285" s="15"/>
      <c r="AE285" s="15"/>
      <c r="AT285" s="308" t="s">
        <v>758</v>
      </c>
      <c r="AU285" s="308" t="s">
        <v>86</v>
      </c>
      <c r="AV285" s="15" t="s">
        <v>84</v>
      </c>
      <c r="AW285" s="15" t="s">
        <v>33</v>
      </c>
      <c r="AX285" s="15" t="s">
        <v>76</v>
      </c>
      <c r="AY285" s="308" t="s">
        <v>414</v>
      </c>
    </row>
    <row r="286" s="13" customFormat="1">
      <c r="A286" s="13"/>
      <c r="B286" s="277"/>
      <c r="C286" s="278"/>
      <c r="D286" s="230" t="s">
        <v>758</v>
      </c>
      <c r="E286" s="279" t="s">
        <v>1</v>
      </c>
      <c r="F286" s="280" t="s">
        <v>8</v>
      </c>
      <c r="G286" s="278"/>
      <c r="H286" s="281">
        <v>15</v>
      </c>
      <c r="I286" s="282"/>
      <c r="J286" s="278"/>
      <c r="K286" s="278"/>
      <c r="L286" s="283"/>
      <c r="M286" s="284"/>
      <c r="N286" s="285"/>
      <c r="O286" s="285"/>
      <c r="P286" s="285"/>
      <c r="Q286" s="285"/>
      <c r="R286" s="285"/>
      <c r="S286" s="285"/>
      <c r="T286" s="286"/>
      <c r="U286" s="13"/>
      <c r="V286" s="13"/>
      <c r="W286" s="13"/>
      <c r="X286" s="13"/>
      <c r="Y286" s="13"/>
      <c r="Z286" s="13"/>
      <c r="AA286" s="13"/>
      <c r="AB286" s="13"/>
      <c r="AC286" s="13"/>
      <c r="AD286" s="13"/>
      <c r="AE286" s="13"/>
      <c r="AT286" s="287" t="s">
        <v>758</v>
      </c>
      <c r="AU286" s="287" t="s">
        <v>86</v>
      </c>
      <c r="AV286" s="13" t="s">
        <v>86</v>
      </c>
      <c r="AW286" s="13" t="s">
        <v>33</v>
      </c>
      <c r="AX286" s="13" t="s">
        <v>84</v>
      </c>
      <c r="AY286" s="287" t="s">
        <v>414</v>
      </c>
    </row>
    <row r="287" s="11" customFormat="1" ht="22.8" customHeight="1">
      <c r="A287" s="11"/>
      <c r="B287" s="254"/>
      <c r="C287" s="255"/>
      <c r="D287" s="256" t="s">
        <v>75</v>
      </c>
      <c r="E287" s="275" t="s">
        <v>892</v>
      </c>
      <c r="F287" s="275" t="s">
        <v>893</v>
      </c>
      <c r="G287" s="255"/>
      <c r="H287" s="255"/>
      <c r="I287" s="258"/>
      <c r="J287" s="276">
        <f>BK287</f>
        <v>0</v>
      </c>
      <c r="K287" s="255"/>
      <c r="L287" s="260"/>
      <c r="M287" s="261"/>
      <c r="N287" s="262"/>
      <c r="O287" s="262"/>
      <c r="P287" s="263">
        <f>SUM(P288:P301)</f>
        <v>0</v>
      </c>
      <c r="Q287" s="262"/>
      <c r="R287" s="263">
        <f>SUM(R288:R301)</f>
        <v>0</v>
      </c>
      <c r="S287" s="262"/>
      <c r="T287" s="264">
        <f>SUM(T288:T301)</f>
        <v>0</v>
      </c>
      <c r="U287" s="11"/>
      <c r="V287" s="11"/>
      <c r="W287" s="11"/>
      <c r="X287" s="11"/>
      <c r="Y287" s="11"/>
      <c r="Z287" s="11"/>
      <c r="AA287" s="11"/>
      <c r="AB287" s="11"/>
      <c r="AC287" s="11"/>
      <c r="AD287" s="11"/>
      <c r="AE287" s="11"/>
      <c r="AR287" s="265" t="s">
        <v>84</v>
      </c>
      <c r="AT287" s="266" t="s">
        <v>75</v>
      </c>
      <c r="AU287" s="266" t="s">
        <v>84</v>
      </c>
      <c r="AY287" s="265" t="s">
        <v>414</v>
      </c>
      <c r="BK287" s="267">
        <f>SUM(BK288:BK301)</f>
        <v>0</v>
      </c>
    </row>
    <row r="288" s="2" customFormat="1" ht="21.75" customHeight="1">
      <c r="A288" s="39"/>
      <c r="B288" s="40"/>
      <c r="C288" s="234" t="s">
        <v>926</v>
      </c>
      <c r="D288" s="234" t="s">
        <v>443</v>
      </c>
      <c r="E288" s="235" t="s">
        <v>2310</v>
      </c>
      <c r="F288" s="236" t="s">
        <v>2311</v>
      </c>
      <c r="G288" s="237" t="s">
        <v>897</v>
      </c>
      <c r="H288" s="238">
        <v>27.579000000000001</v>
      </c>
      <c r="I288" s="239"/>
      <c r="J288" s="240">
        <f>ROUND(I288*H288,2)</f>
        <v>0</v>
      </c>
      <c r="K288" s="236" t="s">
        <v>720</v>
      </c>
      <c r="L288" s="45"/>
      <c r="M288" s="241" t="s">
        <v>1</v>
      </c>
      <c r="N288" s="242" t="s">
        <v>41</v>
      </c>
      <c r="O288" s="92"/>
      <c r="P288" s="226">
        <f>O288*H288</f>
        <v>0</v>
      </c>
      <c r="Q288" s="226">
        <v>0</v>
      </c>
      <c r="R288" s="226">
        <f>Q288*H288</f>
        <v>0</v>
      </c>
      <c r="S288" s="226">
        <v>0</v>
      </c>
      <c r="T288" s="227">
        <f>S288*H288</f>
        <v>0</v>
      </c>
      <c r="U288" s="39"/>
      <c r="V288" s="39"/>
      <c r="W288" s="39"/>
      <c r="X288" s="39"/>
      <c r="Y288" s="39"/>
      <c r="Z288" s="39"/>
      <c r="AA288" s="39"/>
      <c r="AB288" s="39"/>
      <c r="AC288" s="39"/>
      <c r="AD288" s="39"/>
      <c r="AE288" s="39"/>
      <c r="AR288" s="228" t="s">
        <v>415</v>
      </c>
      <c r="AT288" s="228" t="s">
        <v>443</v>
      </c>
      <c r="AU288" s="228" t="s">
        <v>86</v>
      </c>
      <c r="AY288" s="18" t="s">
        <v>414</v>
      </c>
      <c r="BE288" s="229">
        <f>IF(N288="základní",J288,0)</f>
        <v>0</v>
      </c>
      <c r="BF288" s="229">
        <f>IF(N288="snížená",J288,0)</f>
        <v>0</v>
      </c>
      <c r="BG288" s="229">
        <f>IF(N288="zákl. přenesená",J288,0)</f>
        <v>0</v>
      </c>
      <c r="BH288" s="229">
        <f>IF(N288="sníž. přenesená",J288,0)</f>
        <v>0</v>
      </c>
      <c r="BI288" s="229">
        <f>IF(N288="nulová",J288,0)</f>
        <v>0</v>
      </c>
      <c r="BJ288" s="18" t="s">
        <v>84</v>
      </c>
      <c r="BK288" s="229">
        <f>ROUND(I288*H288,2)</f>
        <v>0</v>
      </c>
      <c r="BL288" s="18" t="s">
        <v>415</v>
      </c>
      <c r="BM288" s="228" t="s">
        <v>2312</v>
      </c>
    </row>
    <row r="289" s="2" customFormat="1">
      <c r="A289" s="39"/>
      <c r="B289" s="40"/>
      <c r="C289" s="41"/>
      <c r="D289" s="230" t="s">
        <v>417</v>
      </c>
      <c r="E289" s="41"/>
      <c r="F289" s="231" t="s">
        <v>2313</v>
      </c>
      <c r="G289" s="41"/>
      <c r="H289" s="41"/>
      <c r="I289" s="156"/>
      <c r="J289" s="41"/>
      <c r="K289" s="41"/>
      <c r="L289" s="45"/>
      <c r="M289" s="232"/>
      <c r="N289" s="233"/>
      <c r="O289" s="92"/>
      <c r="P289" s="92"/>
      <c r="Q289" s="92"/>
      <c r="R289" s="92"/>
      <c r="S289" s="92"/>
      <c r="T289" s="93"/>
      <c r="U289" s="39"/>
      <c r="V289" s="39"/>
      <c r="W289" s="39"/>
      <c r="X289" s="39"/>
      <c r="Y289" s="39"/>
      <c r="Z289" s="39"/>
      <c r="AA289" s="39"/>
      <c r="AB289" s="39"/>
      <c r="AC289" s="39"/>
      <c r="AD289" s="39"/>
      <c r="AE289" s="39"/>
      <c r="AT289" s="18" t="s">
        <v>417</v>
      </c>
      <c r="AU289" s="18" t="s">
        <v>86</v>
      </c>
    </row>
    <row r="290" s="13" customFormat="1">
      <c r="A290" s="13"/>
      <c r="B290" s="277"/>
      <c r="C290" s="278"/>
      <c r="D290" s="230" t="s">
        <v>758</v>
      </c>
      <c r="E290" s="279" t="s">
        <v>1</v>
      </c>
      <c r="F290" s="280" t="s">
        <v>2314</v>
      </c>
      <c r="G290" s="278"/>
      <c r="H290" s="281">
        <v>27.579000000000001</v>
      </c>
      <c r="I290" s="282"/>
      <c r="J290" s="278"/>
      <c r="K290" s="278"/>
      <c r="L290" s="283"/>
      <c r="M290" s="284"/>
      <c r="N290" s="285"/>
      <c r="O290" s="285"/>
      <c r="P290" s="285"/>
      <c r="Q290" s="285"/>
      <c r="R290" s="285"/>
      <c r="S290" s="285"/>
      <c r="T290" s="286"/>
      <c r="U290" s="13"/>
      <c r="V290" s="13"/>
      <c r="W290" s="13"/>
      <c r="X290" s="13"/>
      <c r="Y290" s="13"/>
      <c r="Z290" s="13"/>
      <c r="AA290" s="13"/>
      <c r="AB290" s="13"/>
      <c r="AC290" s="13"/>
      <c r="AD290" s="13"/>
      <c r="AE290" s="13"/>
      <c r="AT290" s="287" t="s">
        <v>758</v>
      </c>
      <c r="AU290" s="287" t="s">
        <v>86</v>
      </c>
      <c r="AV290" s="13" t="s">
        <v>86</v>
      </c>
      <c r="AW290" s="13" t="s">
        <v>33</v>
      </c>
      <c r="AX290" s="13" t="s">
        <v>84</v>
      </c>
      <c r="AY290" s="287" t="s">
        <v>414</v>
      </c>
    </row>
    <row r="291" s="2" customFormat="1" ht="21.75" customHeight="1">
      <c r="A291" s="39"/>
      <c r="B291" s="40"/>
      <c r="C291" s="234" t="s">
        <v>931</v>
      </c>
      <c r="D291" s="234" t="s">
        <v>443</v>
      </c>
      <c r="E291" s="235" t="s">
        <v>1847</v>
      </c>
      <c r="F291" s="236" t="s">
        <v>1848</v>
      </c>
      <c r="G291" s="237" t="s">
        <v>897</v>
      </c>
      <c r="H291" s="238">
        <v>28.734999999999999</v>
      </c>
      <c r="I291" s="239"/>
      <c r="J291" s="240">
        <f>ROUND(I291*H291,2)</f>
        <v>0</v>
      </c>
      <c r="K291" s="236" t="s">
        <v>720</v>
      </c>
      <c r="L291" s="45"/>
      <c r="M291" s="241" t="s">
        <v>1</v>
      </c>
      <c r="N291" s="242" t="s">
        <v>41</v>
      </c>
      <c r="O291" s="92"/>
      <c r="P291" s="226">
        <f>O291*H291</f>
        <v>0</v>
      </c>
      <c r="Q291" s="226">
        <v>0</v>
      </c>
      <c r="R291" s="226">
        <f>Q291*H291</f>
        <v>0</v>
      </c>
      <c r="S291" s="226">
        <v>0</v>
      </c>
      <c r="T291" s="227">
        <f>S291*H291</f>
        <v>0</v>
      </c>
      <c r="U291" s="39"/>
      <c r="V291" s="39"/>
      <c r="W291" s="39"/>
      <c r="X291" s="39"/>
      <c r="Y291" s="39"/>
      <c r="Z291" s="39"/>
      <c r="AA291" s="39"/>
      <c r="AB291" s="39"/>
      <c r="AC291" s="39"/>
      <c r="AD291" s="39"/>
      <c r="AE291" s="39"/>
      <c r="AR291" s="228" t="s">
        <v>415</v>
      </c>
      <c r="AT291" s="228" t="s">
        <v>443</v>
      </c>
      <c r="AU291" s="228" t="s">
        <v>86</v>
      </c>
      <c r="AY291" s="18" t="s">
        <v>414</v>
      </c>
      <c r="BE291" s="229">
        <f>IF(N291="základní",J291,0)</f>
        <v>0</v>
      </c>
      <c r="BF291" s="229">
        <f>IF(N291="snížená",J291,0)</f>
        <v>0</v>
      </c>
      <c r="BG291" s="229">
        <f>IF(N291="zákl. přenesená",J291,0)</f>
        <v>0</v>
      </c>
      <c r="BH291" s="229">
        <f>IF(N291="sníž. přenesená",J291,0)</f>
        <v>0</v>
      </c>
      <c r="BI291" s="229">
        <f>IF(N291="nulová",J291,0)</f>
        <v>0</v>
      </c>
      <c r="BJ291" s="18" t="s">
        <v>84</v>
      </c>
      <c r="BK291" s="229">
        <f>ROUND(I291*H291,2)</f>
        <v>0</v>
      </c>
      <c r="BL291" s="18" t="s">
        <v>415</v>
      </c>
      <c r="BM291" s="228" t="s">
        <v>2315</v>
      </c>
    </row>
    <row r="292" s="2" customFormat="1">
      <c r="A292" s="39"/>
      <c r="B292" s="40"/>
      <c r="C292" s="41"/>
      <c r="D292" s="230" t="s">
        <v>417</v>
      </c>
      <c r="E292" s="41"/>
      <c r="F292" s="231" t="s">
        <v>1850</v>
      </c>
      <c r="G292" s="41"/>
      <c r="H292" s="41"/>
      <c r="I292" s="156"/>
      <c r="J292" s="41"/>
      <c r="K292" s="41"/>
      <c r="L292" s="45"/>
      <c r="M292" s="232"/>
      <c r="N292" s="233"/>
      <c r="O292" s="92"/>
      <c r="P292" s="92"/>
      <c r="Q292" s="92"/>
      <c r="R292" s="92"/>
      <c r="S292" s="92"/>
      <c r="T292" s="93"/>
      <c r="U292" s="39"/>
      <c r="V292" s="39"/>
      <c r="W292" s="39"/>
      <c r="X292" s="39"/>
      <c r="Y292" s="39"/>
      <c r="Z292" s="39"/>
      <c r="AA292" s="39"/>
      <c r="AB292" s="39"/>
      <c r="AC292" s="39"/>
      <c r="AD292" s="39"/>
      <c r="AE292" s="39"/>
      <c r="AT292" s="18" t="s">
        <v>417</v>
      </c>
      <c r="AU292" s="18" t="s">
        <v>86</v>
      </c>
    </row>
    <row r="293" s="13" customFormat="1">
      <c r="A293" s="13"/>
      <c r="B293" s="277"/>
      <c r="C293" s="278"/>
      <c r="D293" s="230" t="s">
        <v>758</v>
      </c>
      <c r="E293" s="279" t="s">
        <v>1</v>
      </c>
      <c r="F293" s="280" t="s">
        <v>2316</v>
      </c>
      <c r="G293" s="278"/>
      <c r="H293" s="281">
        <v>28.734999999999999</v>
      </c>
      <c r="I293" s="282"/>
      <c r="J293" s="278"/>
      <c r="K293" s="278"/>
      <c r="L293" s="283"/>
      <c r="M293" s="284"/>
      <c r="N293" s="285"/>
      <c r="O293" s="285"/>
      <c r="P293" s="285"/>
      <c r="Q293" s="285"/>
      <c r="R293" s="285"/>
      <c r="S293" s="285"/>
      <c r="T293" s="286"/>
      <c r="U293" s="13"/>
      <c r="V293" s="13"/>
      <c r="W293" s="13"/>
      <c r="X293" s="13"/>
      <c r="Y293" s="13"/>
      <c r="Z293" s="13"/>
      <c r="AA293" s="13"/>
      <c r="AB293" s="13"/>
      <c r="AC293" s="13"/>
      <c r="AD293" s="13"/>
      <c r="AE293" s="13"/>
      <c r="AT293" s="287" t="s">
        <v>758</v>
      </c>
      <c r="AU293" s="287" t="s">
        <v>86</v>
      </c>
      <c r="AV293" s="13" t="s">
        <v>86</v>
      </c>
      <c r="AW293" s="13" t="s">
        <v>33</v>
      </c>
      <c r="AX293" s="13" t="s">
        <v>84</v>
      </c>
      <c r="AY293" s="287" t="s">
        <v>414</v>
      </c>
    </row>
    <row r="294" s="2" customFormat="1" ht="16.5" customHeight="1">
      <c r="A294" s="39"/>
      <c r="B294" s="40"/>
      <c r="C294" s="234" t="s">
        <v>935</v>
      </c>
      <c r="D294" s="234" t="s">
        <v>443</v>
      </c>
      <c r="E294" s="235" t="s">
        <v>1851</v>
      </c>
      <c r="F294" s="236" t="s">
        <v>1852</v>
      </c>
      <c r="G294" s="237" t="s">
        <v>897</v>
      </c>
      <c r="H294" s="238">
        <v>316.08499999999998</v>
      </c>
      <c r="I294" s="239"/>
      <c r="J294" s="240">
        <f>ROUND(I294*H294,2)</f>
        <v>0</v>
      </c>
      <c r="K294" s="236" t="s">
        <v>720</v>
      </c>
      <c r="L294" s="45"/>
      <c r="M294" s="241" t="s">
        <v>1</v>
      </c>
      <c r="N294" s="242" t="s">
        <v>41</v>
      </c>
      <c r="O294" s="92"/>
      <c r="P294" s="226">
        <f>O294*H294</f>
        <v>0</v>
      </c>
      <c r="Q294" s="226">
        <v>0</v>
      </c>
      <c r="R294" s="226">
        <f>Q294*H294</f>
        <v>0</v>
      </c>
      <c r="S294" s="226">
        <v>0</v>
      </c>
      <c r="T294" s="227">
        <f>S294*H294</f>
        <v>0</v>
      </c>
      <c r="U294" s="39"/>
      <c r="V294" s="39"/>
      <c r="W294" s="39"/>
      <c r="X294" s="39"/>
      <c r="Y294" s="39"/>
      <c r="Z294" s="39"/>
      <c r="AA294" s="39"/>
      <c r="AB294" s="39"/>
      <c r="AC294" s="39"/>
      <c r="AD294" s="39"/>
      <c r="AE294" s="39"/>
      <c r="AR294" s="228" t="s">
        <v>415</v>
      </c>
      <c r="AT294" s="228" t="s">
        <v>443</v>
      </c>
      <c r="AU294" s="228" t="s">
        <v>86</v>
      </c>
      <c r="AY294" s="18" t="s">
        <v>414</v>
      </c>
      <c r="BE294" s="229">
        <f>IF(N294="základní",J294,0)</f>
        <v>0</v>
      </c>
      <c r="BF294" s="229">
        <f>IF(N294="snížená",J294,0)</f>
        <v>0</v>
      </c>
      <c r="BG294" s="229">
        <f>IF(N294="zákl. přenesená",J294,0)</f>
        <v>0</v>
      </c>
      <c r="BH294" s="229">
        <f>IF(N294="sníž. přenesená",J294,0)</f>
        <v>0</v>
      </c>
      <c r="BI294" s="229">
        <f>IF(N294="nulová",J294,0)</f>
        <v>0</v>
      </c>
      <c r="BJ294" s="18" t="s">
        <v>84</v>
      </c>
      <c r="BK294" s="229">
        <f>ROUND(I294*H294,2)</f>
        <v>0</v>
      </c>
      <c r="BL294" s="18" t="s">
        <v>415</v>
      </c>
      <c r="BM294" s="228" t="s">
        <v>2317</v>
      </c>
    </row>
    <row r="295" s="2" customFormat="1">
      <c r="A295" s="39"/>
      <c r="B295" s="40"/>
      <c r="C295" s="41"/>
      <c r="D295" s="230" t="s">
        <v>417</v>
      </c>
      <c r="E295" s="41"/>
      <c r="F295" s="231" t="s">
        <v>1854</v>
      </c>
      <c r="G295" s="41"/>
      <c r="H295" s="41"/>
      <c r="I295" s="156"/>
      <c r="J295" s="41"/>
      <c r="K295" s="41"/>
      <c r="L295" s="45"/>
      <c r="M295" s="232"/>
      <c r="N295" s="233"/>
      <c r="O295" s="92"/>
      <c r="P295" s="92"/>
      <c r="Q295" s="92"/>
      <c r="R295" s="92"/>
      <c r="S295" s="92"/>
      <c r="T295" s="93"/>
      <c r="U295" s="39"/>
      <c r="V295" s="39"/>
      <c r="W295" s="39"/>
      <c r="X295" s="39"/>
      <c r="Y295" s="39"/>
      <c r="Z295" s="39"/>
      <c r="AA295" s="39"/>
      <c r="AB295" s="39"/>
      <c r="AC295" s="39"/>
      <c r="AD295" s="39"/>
      <c r="AE295" s="39"/>
      <c r="AT295" s="18" t="s">
        <v>417</v>
      </c>
      <c r="AU295" s="18" t="s">
        <v>86</v>
      </c>
    </row>
    <row r="296" s="2" customFormat="1">
      <c r="A296" s="39"/>
      <c r="B296" s="40"/>
      <c r="C296" s="41"/>
      <c r="D296" s="230" t="s">
        <v>722</v>
      </c>
      <c r="E296" s="41"/>
      <c r="F296" s="268" t="s">
        <v>2318</v>
      </c>
      <c r="G296" s="41"/>
      <c r="H296" s="41"/>
      <c r="I296" s="156"/>
      <c r="J296" s="41"/>
      <c r="K296" s="41"/>
      <c r="L296" s="45"/>
      <c r="M296" s="232"/>
      <c r="N296" s="233"/>
      <c r="O296" s="92"/>
      <c r="P296" s="92"/>
      <c r="Q296" s="92"/>
      <c r="R296" s="92"/>
      <c r="S296" s="92"/>
      <c r="T296" s="93"/>
      <c r="U296" s="39"/>
      <c r="V296" s="39"/>
      <c r="W296" s="39"/>
      <c r="X296" s="39"/>
      <c r="Y296" s="39"/>
      <c r="Z296" s="39"/>
      <c r="AA296" s="39"/>
      <c r="AB296" s="39"/>
      <c r="AC296" s="39"/>
      <c r="AD296" s="39"/>
      <c r="AE296" s="39"/>
      <c r="AT296" s="18" t="s">
        <v>722</v>
      </c>
      <c r="AU296" s="18" t="s">
        <v>86</v>
      </c>
    </row>
    <row r="297" s="13" customFormat="1">
      <c r="A297" s="13"/>
      <c r="B297" s="277"/>
      <c r="C297" s="278"/>
      <c r="D297" s="230" t="s">
        <v>758</v>
      </c>
      <c r="E297" s="279" t="s">
        <v>1</v>
      </c>
      <c r="F297" s="280" t="s">
        <v>2319</v>
      </c>
      <c r="G297" s="278"/>
      <c r="H297" s="281">
        <v>316.08499999999998</v>
      </c>
      <c r="I297" s="282"/>
      <c r="J297" s="278"/>
      <c r="K297" s="278"/>
      <c r="L297" s="283"/>
      <c r="M297" s="284"/>
      <c r="N297" s="285"/>
      <c r="O297" s="285"/>
      <c r="P297" s="285"/>
      <c r="Q297" s="285"/>
      <c r="R297" s="285"/>
      <c r="S297" s="285"/>
      <c r="T297" s="286"/>
      <c r="U297" s="13"/>
      <c r="V297" s="13"/>
      <c r="W297" s="13"/>
      <c r="X297" s="13"/>
      <c r="Y297" s="13"/>
      <c r="Z297" s="13"/>
      <c r="AA297" s="13"/>
      <c r="AB297" s="13"/>
      <c r="AC297" s="13"/>
      <c r="AD297" s="13"/>
      <c r="AE297" s="13"/>
      <c r="AT297" s="287" t="s">
        <v>758</v>
      </c>
      <c r="AU297" s="287" t="s">
        <v>86</v>
      </c>
      <c r="AV297" s="13" t="s">
        <v>86</v>
      </c>
      <c r="AW297" s="13" t="s">
        <v>33</v>
      </c>
      <c r="AX297" s="13" t="s">
        <v>84</v>
      </c>
      <c r="AY297" s="287" t="s">
        <v>414</v>
      </c>
    </row>
    <row r="298" s="2" customFormat="1" ht="21.75" customHeight="1">
      <c r="A298" s="39"/>
      <c r="B298" s="40"/>
      <c r="C298" s="234" t="s">
        <v>940</v>
      </c>
      <c r="D298" s="234" t="s">
        <v>443</v>
      </c>
      <c r="E298" s="235" t="s">
        <v>1857</v>
      </c>
      <c r="F298" s="236" t="s">
        <v>1858</v>
      </c>
      <c r="G298" s="237" t="s">
        <v>897</v>
      </c>
      <c r="H298" s="238">
        <v>28.734999999999999</v>
      </c>
      <c r="I298" s="239"/>
      <c r="J298" s="240">
        <f>ROUND(I298*H298,2)</f>
        <v>0</v>
      </c>
      <c r="K298" s="236" t="s">
        <v>720</v>
      </c>
      <c r="L298" s="45"/>
      <c r="M298" s="241" t="s">
        <v>1</v>
      </c>
      <c r="N298" s="242" t="s">
        <v>41</v>
      </c>
      <c r="O298" s="92"/>
      <c r="P298" s="226">
        <f>O298*H298</f>
        <v>0</v>
      </c>
      <c r="Q298" s="226">
        <v>0</v>
      </c>
      <c r="R298" s="226">
        <f>Q298*H298</f>
        <v>0</v>
      </c>
      <c r="S298" s="226">
        <v>0</v>
      </c>
      <c r="T298" s="227">
        <f>S298*H298</f>
        <v>0</v>
      </c>
      <c r="U298" s="39"/>
      <c r="V298" s="39"/>
      <c r="W298" s="39"/>
      <c r="X298" s="39"/>
      <c r="Y298" s="39"/>
      <c r="Z298" s="39"/>
      <c r="AA298" s="39"/>
      <c r="AB298" s="39"/>
      <c r="AC298" s="39"/>
      <c r="AD298" s="39"/>
      <c r="AE298" s="39"/>
      <c r="AR298" s="228" t="s">
        <v>415</v>
      </c>
      <c r="AT298" s="228" t="s">
        <v>443</v>
      </c>
      <c r="AU298" s="228" t="s">
        <v>86</v>
      </c>
      <c r="AY298" s="18" t="s">
        <v>414</v>
      </c>
      <c r="BE298" s="229">
        <f>IF(N298="základní",J298,0)</f>
        <v>0</v>
      </c>
      <c r="BF298" s="229">
        <f>IF(N298="snížená",J298,0)</f>
        <v>0</v>
      </c>
      <c r="BG298" s="229">
        <f>IF(N298="zákl. přenesená",J298,0)</f>
        <v>0</v>
      </c>
      <c r="BH298" s="229">
        <f>IF(N298="sníž. přenesená",J298,0)</f>
        <v>0</v>
      </c>
      <c r="BI298" s="229">
        <f>IF(N298="nulová",J298,0)</f>
        <v>0</v>
      </c>
      <c r="BJ298" s="18" t="s">
        <v>84</v>
      </c>
      <c r="BK298" s="229">
        <f>ROUND(I298*H298,2)</f>
        <v>0</v>
      </c>
      <c r="BL298" s="18" t="s">
        <v>415</v>
      </c>
      <c r="BM298" s="228" t="s">
        <v>2320</v>
      </c>
    </row>
    <row r="299" s="2" customFormat="1">
      <c r="A299" s="39"/>
      <c r="B299" s="40"/>
      <c r="C299" s="41"/>
      <c r="D299" s="230" t="s">
        <v>417</v>
      </c>
      <c r="E299" s="41"/>
      <c r="F299" s="231" t="s">
        <v>1860</v>
      </c>
      <c r="G299" s="41"/>
      <c r="H299" s="41"/>
      <c r="I299" s="156"/>
      <c r="J299" s="41"/>
      <c r="K299" s="41"/>
      <c r="L299" s="45"/>
      <c r="M299" s="232"/>
      <c r="N299" s="233"/>
      <c r="O299" s="92"/>
      <c r="P299" s="92"/>
      <c r="Q299" s="92"/>
      <c r="R299" s="92"/>
      <c r="S299" s="92"/>
      <c r="T299" s="93"/>
      <c r="U299" s="39"/>
      <c r="V299" s="39"/>
      <c r="W299" s="39"/>
      <c r="X299" s="39"/>
      <c r="Y299" s="39"/>
      <c r="Z299" s="39"/>
      <c r="AA299" s="39"/>
      <c r="AB299" s="39"/>
      <c r="AC299" s="39"/>
      <c r="AD299" s="39"/>
      <c r="AE299" s="39"/>
      <c r="AT299" s="18" t="s">
        <v>417</v>
      </c>
      <c r="AU299" s="18" t="s">
        <v>86</v>
      </c>
    </row>
    <row r="300" s="2" customFormat="1" ht="33" customHeight="1">
      <c r="A300" s="39"/>
      <c r="B300" s="40"/>
      <c r="C300" s="234" t="s">
        <v>944</v>
      </c>
      <c r="D300" s="234" t="s">
        <v>443</v>
      </c>
      <c r="E300" s="235" t="s">
        <v>2044</v>
      </c>
      <c r="F300" s="236" t="s">
        <v>2045</v>
      </c>
      <c r="G300" s="237" t="s">
        <v>897</v>
      </c>
      <c r="H300" s="238">
        <v>0.90900000000000003</v>
      </c>
      <c r="I300" s="239"/>
      <c r="J300" s="240">
        <f>ROUND(I300*H300,2)</f>
        <v>0</v>
      </c>
      <c r="K300" s="236" t="s">
        <v>720</v>
      </c>
      <c r="L300" s="45"/>
      <c r="M300" s="241" t="s">
        <v>1</v>
      </c>
      <c r="N300" s="242" t="s">
        <v>41</v>
      </c>
      <c r="O300" s="92"/>
      <c r="P300" s="226">
        <f>O300*H300</f>
        <v>0</v>
      </c>
      <c r="Q300" s="226">
        <v>0</v>
      </c>
      <c r="R300" s="226">
        <f>Q300*H300</f>
        <v>0</v>
      </c>
      <c r="S300" s="226">
        <v>0</v>
      </c>
      <c r="T300" s="227">
        <f>S300*H300</f>
        <v>0</v>
      </c>
      <c r="U300" s="39"/>
      <c r="V300" s="39"/>
      <c r="W300" s="39"/>
      <c r="X300" s="39"/>
      <c r="Y300" s="39"/>
      <c r="Z300" s="39"/>
      <c r="AA300" s="39"/>
      <c r="AB300" s="39"/>
      <c r="AC300" s="39"/>
      <c r="AD300" s="39"/>
      <c r="AE300" s="39"/>
      <c r="AR300" s="228" t="s">
        <v>415</v>
      </c>
      <c r="AT300" s="228" t="s">
        <v>443</v>
      </c>
      <c r="AU300" s="228" t="s">
        <v>86</v>
      </c>
      <c r="AY300" s="18" t="s">
        <v>414</v>
      </c>
      <c r="BE300" s="229">
        <f>IF(N300="základní",J300,0)</f>
        <v>0</v>
      </c>
      <c r="BF300" s="229">
        <f>IF(N300="snížená",J300,0)</f>
        <v>0</v>
      </c>
      <c r="BG300" s="229">
        <f>IF(N300="zákl. přenesená",J300,0)</f>
        <v>0</v>
      </c>
      <c r="BH300" s="229">
        <f>IF(N300="sníž. přenesená",J300,0)</f>
        <v>0</v>
      </c>
      <c r="BI300" s="229">
        <f>IF(N300="nulová",J300,0)</f>
        <v>0</v>
      </c>
      <c r="BJ300" s="18" t="s">
        <v>84</v>
      </c>
      <c r="BK300" s="229">
        <f>ROUND(I300*H300,2)</f>
        <v>0</v>
      </c>
      <c r="BL300" s="18" t="s">
        <v>415</v>
      </c>
      <c r="BM300" s="228" t="s">
        <v>2321</v>
      </c>
    </row>
    <row r="301" s="2" customFormat="1">
      <c r="A301" s="39"/>
      <c r="B301" s="40"/>
      <c r="C301" s="41"/>
      <c r="D301" s="230" t="s">
        <v>417</v>
      </c>
      <c r="E301" s="41"/>
      <c r="F301" s="231" t="s">
        <v>2047</v>
      </c>
      <c r="G301" s="41"/>
      <c r="H301" s="41"/>
      <c r="I301" s="156"/>
      <c r="J301" s="41"/>
      <c r="K301" s="41"/>
      <c r="L301" s="45"/>
      <c r="M301" s="232"/>
      <c r="N301" s="233"/>
      <c r="O301" s="92"/>
      <c r="P301" s="92"/>
      <c r="Q301" s="92"/>
      <c r="R301" s="92"/>
      <c r="S301" s="92"/>
      <c r="T301" s="93"/>
      <c r="U301" s="39"/>
      <c r="V301" s="39"/>
      <c r="W301" s="39"/>
      <c r="X301" s="39"/>
      <c r="Y301" s="39"/>
      <c r="Z301" s="39"/>
      <c r="AA301" s="39"/>
      <c r="AB301" s="39"/>
      <c r="AC301" s="39"/>
      <c r="AD301" s="39"/>
      <c r="AE301" s="39"/>
      <c r="AT301" s="18" t="s">
        <v>417</v>
      </c>
      <c r="AU301" s="18" t="s">
        <v>86</v>
      </c>
    </row>
    <row r="302" s="11" customFormat="1" ht="22.8" customHeight="1">
      <c r="A302" s="11"/>
      <c r="B302" s="254"/>
      <c r="C302" s="255"/>
      <c r="D302" s="256" t="s">
        <v>75</v>
      </c>
      <c r="E302" s="275" t="s">
        <v>912</v>
      </c>
      <c r="F302" s="275" t="s">
        <v>913</v>
      </c>
      <c r="G302" s="255"/>
      <c r="H302" s="255"/>
      <c r="I302" s="258"/>
      <c r="J302" s="276">
        <f>BK302</f>
        <v>0</v>
      </c>
      <c r="K302" s="255"/>
      <c r="L302" s="260"/>
      <c r="M302" s="261"/>
      <c r="N302" s="262"/>
      <c r="O302" s="262"/>
      <c r="P302" s="263">
        <f>SUM(P303:P305)</f>
        <v>0</v>
      </c>
      <c r="Q302" s="262"/>
      <c r="R302" s="263">
        <f>SUM(R303:R305)</f>
        <v>0</v>
      </c>
      <c r="S302" s="262"/>
      <c r="T302" s="264">
        <f>SUM(T303:T305)</f>
        <v>0</v>
      </c>
      <c r="U302" s="11"/>
      <c r="V302" s="11"/>
      <c r="W302" s="11"/>
      <c r="X302" s="11"/>
      <c r="Y302" s="11"/>
      <c r="Z302" s="11"/>
      <c r="AA302" s="11"/>
      <c r="AB302" s="11"/>
      <c r="AC302" s="11"/>
      <c r="AD302" s="11"/>
      <c r="AE302" s="11"/>
      <c r="AR302" s="265" t="s">
        <v>84</v>
      </c>
      <c r="AT302" s="266" t="s">
        <v>75</v>
      </c>
      <c r="AU302" s="266" t="s">
        <v>84</v>
      </c>
      <c r="AY302" s="265" t="s">
        <v>414</v>
      </c>
      <c r="BK302" s="267">
        <f>SUM(BK303:BK305)</f>
        <v>0</v>
      </c>
    </row>
    <row r="303" s="2" customFormat="1" ht="21.75" customHeight="1">
      <c r="A303" s="39"/>
      <c r="B303" s="40"/>
      <c r="C303" s="234" t="s">
        <v>948</v>
      </c>
      <c r="D303" s="234" t="s">
        <v>443</v>
      </c>
      <c r="E303" s="235" t="s">
        <v>1867</v>
      </c>
      <c r="F303" s="236" t="s">
        <v>1868</v>
      </c>
      <c r="G303" s="237" t="s">
        <v>897</v>
      </c>
      <c r="H303" s="238">
        <v>72.072000000000003</v>
      </c>
      <c r="I303" s="239"/>
      <c r="J303" s="240">
        <f>ROUND(I303*H303,2)</f>
        <v>0</v>
      </c>
      <c r="K303" s="236" t="s">
        <v>720</v>
      </c>
      <c r="L303" s="45"/>
      <c r="M303" s="241" t="s">
        <v>1</v>
      </c>
      <c r="N303" s="242" t="s">
        <v>41</v>
      </c>
      <c r="O303" s="92"/>
      <c r="P303" s="226">
        <f>O303*H303</f>
        <v>0</v>
      </c>
      <c r="Q303" s="226">
        <v>0</v>
      </c>
      <c r="R303" s="226">
        <f>Q303*H303</f>
        <v>0</v>
      </c>
      <c r="S303" s="226">
        <v>0</v>
      </c>
      <c r="T303" s="227">
        <f>S303*H303</f>
        <v>0</v>
      </c>
      <c r="U303" s="39"/>
      <c r="V303" s="39"/>
      <c r="W303" s="39"/>
      <c r="X303" s="39"/>
      <c r="Y303" s="39"/>
      <c r="Z303" s="39"/>
      <c r="AA303" s="39"/>
      <c r="AB303" s="39"/>
      <c r="AC303" s="39"/>
      <c r="AD303" s="39"/>
      <c r="AE303" s="39"/>
      <c r="AR303" s="228" t="s">
        <v>415</v>
      </c>
      <c r="AT303" s="228" t="s">
        <v>443</v>
      </c>
      <c r="AU303" s="228" t="s">
        <v>86</v>
      </c>
      <c r="AY303" s="18" t="s">
        <v>414</v>
      </c>
      <c r="BE303" s="229">
        <f>IF(N303="základní",J303,0)</f>
        <v>0</v>
      </c>
      <c r="BF303" s="229">
        <f>IF(N303="snížená",J303,0)</f>
        <v>0</v>
      </c>
      <c r="BG303" s="229">
        <f>IF(N303="zákl. přenesená",J303,0)</f>
        <v>0</v>
      </c>
      <c r="BH303" s="229">
        <f>IF(N303="sníž. přenesená",J303,0)</f>
        <v>0</v>
      </c>
      <c r="BI303" s="229">
        <f>IF(N303="nulová",J303,0)</f>
        <v>0</v>
      </c>
      <c r="BJ303" s="18" t="s">
        <v>84</v>
      </c>
      <c r="BK303" s="229">
        <f>ROUND(I303*H303,2)</f>
        <v>0</v>
      </c>
      <c r="BL303" s="18" t="s">
        <v>415</v>
      </c>
      <c r="BM303" s="228" t="s">
        <v>2322</v>
      </c>
    </row>
    <row r="304" s="2" customFormat="1">
      <c r="A304" s="39"/>
      <c r="B304" s="40"/>
      <c r="C304" s="41"/>
      <c r="D304" s="230" t="s">
        <v>417</v>
      </c>
      <c r="E304" s="41"/>
      <c r="F304" s="231" t="s">
        <v>1870</v>
      </c>
      <c r="G304" s="41"/>
      <c r="H304" s="41"/>
      <c r="I304" s="156"/>
      <c r="J304" s="41"/>
      <c r="K304" s="41"/>
      <c r="L304" s="45"/>
      <c r="M304" s="232"/>
      <c r="N304" s="233"/>
      <c r="O304" s="92"/>
      <c r="P304" s="92"/>
      <c r="Q304" s="92"/>
      <c r="R304" s="92"/>
      <c r="S304" s="92"/>
      <c r="T304" s="93"/>
      <c r="U304" s="39"/>
      <c r="V304" s="39"/>
      <c r="W304" s="39"/>
      <c r="X304" s="39"/>
      <c r="Y304" s="39"/>
      <c r="Z304" s="39"/>
      <c r="AA304" s="39"/>
      <c r="AB304" s="39"/>
      <c r="AC304" s="39"/>
      <c r="AD304" s="39"/>
      <c r="AE304" s="39"/>
      <c r="AT304" s="18" t="s">
        <v>417</v>
      </c>
      <c r="AU304" s="18" t="s">
        <v>86</v>
      </c>
    </row>
    <row r="305" s="2" customFormat="1">
      <c r="A305" s="39"/>
      <c r="B305" s="40"/>
      <c r="C305" s="41"/>
      <c r="D305" s="230" t="s">
        <v>722</v>
      </c>
      <c r="E305" s="41"/>
      <c r="F305" s="268" t="s">
        <v>2323</v>
      </c>
      <c r="G305" s="41"/>
      <c r="H305" s="41"/>
      <c r="I305" s="156"/>
      <c r="J305" s="41"/>
      <c r="K305" s="41"/>
      <c r="L305" s="45"/>
      <c r="M305" s="232"/>
      <c r="N305" s="233"/>
      <c r="O305" s="92"/>
      <c r="P305" s="92"/>
      <c r="Q305" s="92"/>
      <c r="R305" s="92"/>
      <c r="S305" s="92"/>
      <c r="T305" s="93"/>
      <c r="U305" s="39"/>
      <c r="V305" s="39"/>
      <c r="W305" s="39"/>
      <c r="X305" s="39"/>
      <c r="Y305" s="39"/>
      <c r="Z305" s="39"/>
      <c r="AA305" s="39"/>
      <c r="AB305" s="39"/>
      <c r="AC305" s="39"/>
      <c r="AD305" s="39"/>
      <c r="AE305" s="39"/>
      <c r="AT305" s="18" t="s">
        <v>722</v>
      </c>
      <c r="AU305" s="18" t="s">
        <v>86</v>
      </c>
    </row>
    <row r="306" s="11" customFormat="1" ht="25.92" customHeight="1">
      <c r="A306" s="11"/>
      <c r="B306" s="254"/>
      <c r="C306" s="255"/>
      <c r="D306" s="256" t="s">
        <v>75</v>
      </c>
      <c r="E306" s="257" t="s">
        <v>918</v>
      </c>
      <c r="F306" s="257" t="s">
        <v>919</v>
      </c>
      <c r="G306" s="255"/>
      <c r="H306" s="255"/>
      <c r="I306" s="258"/>
      <c r="J306" s="259">
        <f>BK306</f>
        <v>0</v>
      </c>
      <c r="K306" s="255"/>
      <c r="L306" s="260"/>
      <c r="M306" s="261"/>
      <c r="N306" s="262"/>
      <c r="O306" s="262"/>
      <c r="P306" s="263">
        <f>P307+P330</f>
        <v>0</v>
      </c>
      <c r="Q306" s="262"/>
      <c r="R306" s="263">
        <f>R307+R330</f>
        <v>0.020160000000000001</v>
      </c>
      <c r="S306" s="262"/>
      <c r="T306" s="264">
        <f>T307+T330</f>
        <v>0.90860000000000007</v>
      </c>
      <c r="U306" s="11"/>
      <c r="V306" s="11"/>
      <c r="W306" s="11"/>
      <c r="X306" s="11"/>
      <c r="Y306" s="11"/>
      <c r="Z306" s="11"/>
      <c r="AA306" s="11"/>
      <c r="AB306" s="11"/>
      <c r="AC306" s="11"/>
      <c r="AD306" s="11"/>
      <c r="AE306" s="11"/>
      <c r="AR306" s="265" t="s">
        <v>84</v>
      </c>
      <c r="AT306" s="266" t="s">
        <v>75</v>
      </c>
      <c r="AU306" s="266" t="s">
        <v>76</v>
      </c>
      <c r="AY306" s="265" t="s">
        <v>414</v>
      </c>
      <c r="BK306" s="267">
        <f>BK307+BK330</f>
        <v>0</v>
      </c>
    </row>
    <row r="307" s="11" customFormat="1" ht="22.8" customHeight="1">
      <c r="A307" s="11"/>
      <c r="B307" s="254"/>
      <c r="C307" s="255"/>
      <c r="D307" s="256" t="s">
        <v>75</v>
      </c>
      <c r="E307" s="275" t="s">
        <v>2324</v>
      </c>
      <c r="F307" s="275" t="s">
        <v>2325</v>
      </c>
      <c r="G307" s="255"/>
      <c r="H307" s="255"/>
      <c r="I307" s="258"/>
      <c r="J307" s="276">
        <f>BK307</f>
        <v>0</v>
      </c>
      <c r="K307" s="255"/>
      <c r="L307" s="260"/>
      <c r="M307" s="261"/>
      <c r="N307" s="262"/>
      <c r="O307" s="262"/>
      <c r="P307" s="263">
        <f>SUM(P308:P329)</f>
        <v>0</v>
      </c>
      <c r="Q307" s="262"/>
      <c r="R307" s="263">
        <f>SUM(R308:R329)</f>
        <v>0</v>
      </c>
      <c r="S307" s="262"/>
      <c r="T307" s="264">
        <f>SUM(T308:T329)</f>
        <v>0.90860000000000007</v>
      </c>
      <c r="U307" s="11"/>
      <c r="V307" s="11"/>
      <c r="W307" s="11"/>
      <c r="X307" s="11"/>
      <c r="Y307" s="11"/>
      <c r="Z307" s="11"/>
      <c r="AA307" s="11"/>
      <c r="AB307" s="11"/>
      <c r="AC307" s="11"/>
      <c r="AD307" s="11"/>
      <c r="AE307" s="11"/>
      <c r="AR307" s="265" t="s">
        <v>84</v>
      </c>
      <c r="AT307" s="266" t="s">
        <v>75</v>
      </c>
      <c r="AU307" s="266" t="s">
        <v>84</v>
      </c>
      <c r="AY307" s="265" t="s">
        <v>414</v>
      </c>
      <c r="BK307" s="267">
        <f>SUM(BK308:BK329)</f>
        <v>0</v>
      </c>
    </row>
    <row r="308" s="2" customFormat="1" ht="16.5" customHeight="1">
      <c r="A308" s="39"/>
      <c r="B308" s="40"/>
      <c r="C308" s="234" t="s">
        <v>952</v>
      </c>
      <c r="D308" s="234" t="s">
        <v>443</v>
      </c>
      <c r="E308" s="235" t="s">
        <v>2326</v>
      </c>
      <c r="F308" s="236" t="s">
        <v>2327</v>
      </c>
      <c r="G308" s="237" t="s">
        <v>632</v>
      </c>
      <c r="H308" s="238">
        <v>227.15000000000001</v>
      </c>
      <c r="I308" s="239"/>
      <c r="J308" s="240">
        <f>ROUND(I308*H308,2)</f>
        <v>0</v>
      </c>
      <c r="K308" s="236" t="s">
        <v>2328</v>
      </c>
      <c r="L308" s="45"/>
      <c r="M308" s="241" t="s">
        <v>1</v>
      </c>
      <c r="N308" s="242" t="s">
        <v>41</v>
      </c>
      <c r="O308" s="92"/>
      <c r="P308" s="226">
        <f>O308*H308</f>
        <v>0</v>
      </c>
      <c r="Q308" s="226">
        <v>0</v>
      </c>
      <c r="R308" s="226">
        <f>Q308*H308</f>
        <v>0</v>
      </c>
      <c r="S308" s="226">
        <v>0.0040000000000000001</v>
      </c>
      <c r="T308" s="227">
        <f>S308*H308</f>
        <v>0.90860000000000007</v>
      </c>
      <c r="U308" s="39"/>
      <c r="V308" s="39"/>
      <c r="W308" s="39"/>
      <c r="X308" s="39"/>
      <c r="Y308" s="39"/>
      <c r="Z308" s="39"/>
      <c r="AA308" s="39"/>
      <c r="AB308" s="39"/>
      <c r="AC308" s="39"/>
      <c r="AD308" s="39"/>
      <c r="AE308" s="39"/>
      <c r="AR308" s="228" t="s">
        <v>470</v>
      </c>
      <c r="AT308" s="228" t="s">
        <v>443</v>
      </c>
      <c r="AU308" s="228" t="s">
        <v>86</v>
      </c>
      <c r="AY308" s="18" t="s">
        <v>414</v>
      </c>
      <c r="BE308" s="229">
        <f>IF(N308="základní",J308,0)</f>
        <v>0</v>
      </c>
      <c r="BF308" s="229">
        <f>IF(N308="snížená",J308,0)</f>
        <v>0</v>
      </c>
      <c r="BG308" s="229">
        <f>IF(N308="zákl. přenesená",J308,0)</f>
        <v>0</v>
      </c>
      <c r="BH308" s="229">
        <f>IF(N308="sníž. přenesená",J308,0)</f>
        <v>0</v>
      </c>
      <c r="BI308" s="229">
        <f>IF(N308="nulová",J308,0)</f>
        <v>0</v>
      </c>
      <c r="BJ308" s="18" t="s">
        <v>84</v>
      </c>
      <c r="BK308" s="229">
        <f>ROUND(I308*H308,2)</f>
        <v>0</v>
      </c>
      <c r="BL308" s="18" t="s">
        <v>470</v>
      </c>
      <c r="BM308" s="228" t="s">
        <v>2329</v>
      </c>
    </row>
    <row r="309" s="2" customFormat="1">
      <c r="A309" s="39"/>
      <c r="B309" s="40"/>
      <c r="C309" s="41"/>
      <c r="D309" s="230" t="s">
        <v>417</v>
      </c>
      <c r="E309" s="41"/>
      <c r="F309" s="231" t="s">
        <v>2330</v>
      </c>
      <c r="G309" s="41"/>
      <c r="H309" s="41"/>
      <c r="I309" s="156"/>
      <c r="J309" s="41"/>
      <c r="K309" s="41"/>
      <c r="L309" s="45"/>
      <c r="M309" s="232"/>
      <c r="N309" s="233"/>
      <c r="O309" s="92"/>
      <c r="P309" s="92"/>
      <c r="Q309" s="92"/>
      <c r="R309" s="92"/>
      <c r="S309" s="92"/>
      <c r="T309" s="93"/>
      <c r="U309" s="39"/>
      <c r="V309" s="39"/>
      <c r="W309" s="39"/>
      <c r="X309" s="39"/>
      <c r="Y309" s="39"/>
      <c r="Z309" s="39"/>
      <c r="AA309" s="39"/>
      <c r="AB309" s="39"/>
      <c r="AC309" s="39"/>
      <c r="AD309" s="39"/>
      <c r="AE309" s="39"/>
      <c r="AT309" s="18" t="s">
        <v>417</v>
      </c>
      <c r="AU309" s="18" t="s">
        <v>86</v>
      </c>
    </row>
    <row r="310" s="15" customFormat="1">
      <c r="A310" s="15"/>
      <c r="B310" s="299"/>
      <c r="C310" s="300"/>
      <c r="D310" s="230" t="s">
        <v>758</v>
      </c>
      <c r="E310" s="301" t="s">
        <v>1</v>
      </c>
      <c r="F310" s="302" t="s">
        <v>2331</v>
      </c>
      <c r="G310" s="300"/>
      <c r="H310" s="301" t="s">
        <v>1</v>
      </c>
      <c r="I310" s="303"/>
      <c r="J310" s="300"/>
      <c r="K310" s="300"/>
      <c r="L310" s="304"/>
      <c r="M310" s="305"/>
      <c r="N310" s="306"/>
      <c r="O310" s="306"/>
      <c r="P310" s="306"/>
      <c r="Q310" s="306"/>
      <c r="R310" s="306"/>
      <c r="S310" s="306"/>
      <c r="T310" s="307"/>
      <c r="U310" s="15"/>
      <c r="V310" s="15"/>
      <c r="W310" s="15"/>
      <c r="X310" s="15"/>
      <c r="Y310" s="15"/>
      <c r="Z310" s="15"/>
      <c r="AA310" s="15"/>
      <c r="AB310" s="15"/>
      <c r="AC310" s="15"/>
      <c r="AD310" s="15"/>
      <c r="AE310" s="15"/>
      <c r="AT310" s="308" t="s">
        <v>758</v>
      </c>
      <c r="AU310" s="308" t="s">
        <v>86</v>
      </c>
      <c r="AV310" s="15" t="s">
        <v>84</v>
      </c>
      <c r="AW310" s="15" t="s">
        <v>33</v>
      </c>
      <c r="AX310" s="15" t="s">
        <v>76</v>
      </c>
      <c r="AY310" s="308" t="s">
        <v>414</v>
      </c>
    </row>
    <row r="311" s="15" customFormat="1">
      <c r="A311" s="15"/>
      <c r="B311" s="299"/>
      <c r="C311" s="300"/>
      <c r="D311" s="230" t="s">
        <v>758</v>
      </c>
      <c r="E311" s="301" t="s">
        <v>1</v>
      </c>
      <c r="F311" s="302" t="s">
        <v>2332</v>
      </c>
      <c r="G311" s="300"/>
      <c r="H311" s="301" t="s">
        <v>1</v>
      </c>
      <c r="I311" s="303"/>
      <c r="J311" s="300"/>
      <c r="K311" s="300"/>
      <c r="L311" s="304"/>
      <c r="M311" s="305"/>
      <c r="N311" s="306"/>
      <c r="O311" s="306"/>
      <c r="P311" s="306"/>
      <c r="Q311" s="306"/>
      <c r="R311" s="306"/>
      <c r="S311" s="306"/>
      <c r="T311" s="307"/>
      <c r="U311" s="15"/>
      <c r="V311" s="15"/>
      <c r="W311" s="15"/>
      <c r="X311" s="15"/>
      <c r="Y311" s="15"/>
      <c r="Z311" s="15"/>
      <c r="AA311" s="15"/>
      <c r="AB311" s="15"/>
      <c r="AC311" s="15"/>
      <c r="AD311" s="15"/>
      <c r="AE311" s="15"/>
      <c r="AT311" s="308" t="s">
        <v>758</v>
      </c>
      <c r="AU311" s="308" t="s">
        <v>86</v>
      </c>
      <c r="AV311" s="15" t="s">
        <v>84</v>
      </c>
      <c r="AW311" s="15" t="s">
        <v>33</v>
      </c>
      <c r="AX311" s="15" t="s">
        <v>76</v>
      </c>
      <c r="AY311" s="308" t="s">
        <v>414</v>
      </c>
    </row>
    <row r="312" s="13" customFormat="1">
      <c r="A312" s="13"/>
      <c r="B312" s="277"/>
      <c r="C312" s="278"/>
      <c r="D312" s="230" t="s">
        <v>758</v>
      </c>
      <c r="E312" s="279" t="s">
        <v>1</v>
      </c>
      <c r="F312" s="280" t="s">
        <v>2333</v>
      </c>
      <c r="G312" s="278"/>
      <c r="H312" s="281">
        <v>202.37000000000001</v>
      </c>
      <c r="I312" s="282"/>
      <c r="J312" s="278"/>
      <c r="K312" s="278"/>
      <c r="L312" s="283"/>
      <c r="M312" s="284"/>
      <c r="N312" s="285"/>
      <c r="O312" s="285"/>
      <c r="P312" s="285"/>
      <c r="Q312" s="285"/>
      <c r="R312" s="285"/>
      <c r="S312" s="285"/>
      <c r="T312" s="286"/>
      <c r="U312" s="13"/>
      <c r="V312" s="13"/>
      <c r="W312" s="13"/>
      <c r="X312" s="13"/>
      <c r="Y312" s="13"/>
      <c r="Z312" s="13"/>
      <c r="AA312" s="13"/>
      <c r="AB312" s="13"/>
      <c r="AC312" s="13"/>
      <c r="AD312" s="13"/>
      <c r="AE312" s="13"/>
      <c r="AT312" s="287" t="s">
        <v>758</v>
      </c>
      <c r="AU312" s="287" t="s">
        <v>86</v>
      </c>
      <c r="AV312" s="13" t="s">
        <v>86</v>
      </c>
      <c r="AW312" s="13" t="s">
        <v>33</v>
      </c>
      <c r="AX312" s="13" t="s">
        <v>76</v>
      </c>
      <c r="AY312" s="287" t="s">
        <v>414</v>
      </c>
    </row>
    <row r="313" s="15" customFormat="1">
      <c r="A313" s="15"/>
      <c r="B313" s="299"/>
      <c r="C313" s="300"/>
      <c r="D313" s="230" t="s">
        <v>758</v>
      </c>
      <c r="E313" s="301" t="s">
        <v>1</v>
      </c>
      <c r="F313" s="302" t="s">
        <v>2334</v>
      </c>
      <c r="G313" s="300"/>
      <c r="H313" s="301" t="s">
        <v>1</v>
      </c>
      <c r="I313" s="303"/>
      <c r="J313" s="300"/>
      <c r="K313" s="300"/>
      <c r="L313" s="304"/>
      <c r="M313" s="305"/>
      <c r="N313" s="306"/>
      <c r="O313" s="306"/>
      <c r="P313" s="306"/>
      <c r="Q313" s="306"/>
      <c r="R313" s="306"/>
      <c r="S313" s="306"/>
      <c r="T313" s="307"/>
      <c r="U313" s="15"/>
      <c r="V313" s="15"/>
      <c r="W313" s="15"/>
      <c r="X313" s="15"/>
      <c r="Y313" s="15"/>
      <c r="Z313" s="15"/>
      <c r="AA313" s="15"/>
      <c r="AB313" s="15"/>
      <c r="AC313" s="15"/>
      <c r="AD313" s="15"/>
      <c r="AE313" s="15"/>
      <c r="AT313" s="308" t="s">
        <v>758</v>
      </c>
      <c r="AU313" s="308" t="s">
        <v>86</v>
      </c>
      <c r="AV313" s="15" t="s">
        <v>84</v>
      </c>
      <c r="AW313" s="15" t="s">
        <v>33</v>
      </c>
      <c r="AX313" s="15" t="s">
        <v>76</v>
      </c>
      <c r="AY313" s="308" t="s">
        <v>414</v>
      </c>
    </row>
    <row r="314" s="13" customFormat="1">
      <c r="A314" s="13"/>
      <c r="B314" s="277"/>
      <c r="C314" s="278"/>
      <c r="D314" s="230" t="s">
        <v>758</v>
      </c>
      <c r="E314" s="279" t="s">
        <v>1</v>
      </c>
      <c r="F314" s="280" t="s">
        <v>2335</v>
      </c>
      <c r="G314" s="278"/>
      <c r="H314" s="281">
        <v>24.780000000000001</v>
      </c>
      <c r="I314" s="282"/>
      <c r="J314" s="278"/>
      <c r="K314" s="278"/>
      <c r="L314" s="283"/>
      <c r="M314" s="284"/>
      <c r="N314" s="285"/>
      <c r="O314" s="285"/>
      <c r="P314" s="285"/>
      <c r="Q314" s="285"/>
      <c r="R314" s="285"/>
      <c r="S314" s="285"/>
      <c r="T314" s="286"/>
      <c r="U314" s="13"/>
      <c r="V314" s="13"/>
      <c r="W314" s="13"/>
      <c r="X314" s="13"/>
      <c r="Y314" s="13"/>
      <c r="Z314" s="13"/>
      <c r="AA314" s="13"/>
      <c r="AB314" s="13"/>
      <c r="AC314" s="13"/>
      <c r="AD314" s="13"/>
      <c r="AE314" s="13"/>
      <c r="AT314" s="287" t="s">
        <v>758</v>
      </c>
      <c r="AU314" s="287" t="s">
        <v>86</v>
      </c>
      <c r="AV314" s="13" t="s">
        <v>86</v>
      </c>
      <c r="AW314" s="13" t="s">
        <v>33</v>
      </c>
      <c r="AX314" s="13" t="s">
        <v>76</v>
      </c>
      <c r="AY314" s="287" t="s">
        <v>414</v>
      </c>
    </row>
    <row r="315" s="14" customFormat="1">
      <c r="A315" s="14"/>
      <c r="B315" s="288"/>
      <c r="C315" s="289"/>
      <c r="D315" s="230" t="s">
        <v>758</v>
      </c>
      <c r="E315" s="290" t="s">
        <v>1</v>
      </c>
      <c r="F315" s="291" t="s">
        <v>760</v>
      </c>
      <c r="G315" s="289"/>
      <c r="H315" s="292">
        <v>227.15000000000001</v>
      </c>
      <c r="I315" s="293"/>
      <c r="J315" s="289"/>
      <c r="K315" s="289"/>
      <c r="L315" s="294"/>
      <c r="M315" s="295"/>
      <c r="N315" s="296"/>
      <c r="O315" s="296"/>
      <c r="P315" s="296"/>
      <c r="Q315" s="296"/>
      <c r="R315" s="296"/>
      <c r="S315" s="296"/>
      <c r="T315" s="297"/>
      <c r="U315" s="14"/>
      <c r="V315" s="14"/>
      <c r="W315" s="14"/>
      <c r="X315" s="14"/>
      <c r="Y315" s="14"/>
      <c r="Z315" s="14"/>
      <c r="AA315" s="14"/>
      <c r="AB315" s="14"/>
      <c r="AC315" s="14"/>
      <c r="AD315" s="14"/>
      <c r="AE315" s="14"/>
      <c r="AT315" s="298" t="s">
        <v>758</v>
      </c>
      <c r="AU315" s="298" t="s">
        <v>86</v>
      </c>
      <c r="AV315" s="14" t="s">
        <v>415</v>
      </c>
      <c r="AW315" s="14" t="s">
        <v>33</v>
      </c>
      <c r="AX315" s="14" t="s">
        <v>84</v>
      </c>
      <c r="AY315" s="298" t="s">
        <v>414</v>
      </c>
    </row>
    <row r="316" s="2" customFormat="1" ht="21.75" customHeight="1">
      <c r="A316" s="39"/>
      <c r="B316" s="40"/>
      <c r="C316" s="234" t="s">
        <v>958</v>
      </c>
      <c r="D316" s="234" t="s">
        <v>443</v>
      </c>
      <c r="E316" s="235" t="s">
        <v>2336</v>
      </c>
      <c r="F316" s="236" t="s">
        <v>2337</v>
      </c>
      <c r="G316" s="237" t="s">
        <v>632</v>
      </c>
      <c r="H316" s="238">
        <v>227.15000000000001</v>
      </c>
      <c r="I316" s="239"/>
      <c r="J316" s="240">
        <f>ROUND(I316*H316,2)</f>
        <v>0</v>
      </c>
      <c r="K316" s="236" t="s">
        <v>1</v>
      </c>
      <c r="L316" s="45"/>
      <c r="M316" s="241" t="s">
        <v>1</v>
      </c>
      <c r="N316" s="242" t="s">
        <v>41</v>
      </c>
      <c r="O316" s="92"/>
      <c r="P316" s="226">
        <f>O316*H316</f>
        <v>0</v>
      </c>
      <c r="Q316" s="226">
        <v>0</v>
      </c>
      <c r="R316" s="226">
        <f>Q316*H316</f>
        <v>0</v>
      </c>
      <c r="S316" s="226">
        <v>0</v>
      </c>
      <c r="T316" s="227">
        <f>S316*H316</f>
        <v>0</v>
      </c>
      <c r="U316" s="39"/>
      <c r="V316" s="39"/>
      <c r="W316" s="39"/>
      <c r="X316" s="39"/>
      <c r="Y316" s="39"/>
      <c r="Z316" s="39"/>
      <c r="AA316" s="39"/>
      <c r="AB316" s="39"/>
      <c r="AC316" s="39"/>
      <c r="AD316" s="39"/>
      <c r="AE316" s="39"/>
      <c r="AR316" s="228" t="s">
        <v>415</v>
      </c>
      <c r="AT316" s="228" t="s">
        <v>443</v>
      </c>
      <c r="AU316" s="228" t="s">
        <v>86</v>
      </c>
      <c r="AY316" s="18" t="s">
        <v>414</v>
      </c>
      <c r="BE316" s="229">
        <f>IF(N316="základní",J316,0)</f>
        <v>0</v>
      </c>
      <c r="BF316" s="229">
        <f>IF(N316="snížená",J316,0)</f>
        <v>0</v>
      </c>
      <c r="BG316" s="229">
        <f>IF(N316="zákl. přenesená",J316,0)</f>
        <v>0</v>
      </c>
      <c r="BH316" s="229">
        <f>IF(N316="sníž. přenesená",J316,0)</f>
        <v>0</v>
      </c>
      <c r="BI316" s="229">
        <f>IF(N316="nulová",J316,0)</f>
        <v>0</v>
      </c>
      <c r="BJ316" s="18" t="s">
        <v>84</v>
      </c>
      <c r="BK316" s="229">
        <f>ROUND(I316*H316,2)</f>
        <v>0</v>
      </c>
      <c r="BL316" s="18" t="s">
        <v>415</v>
      </c>
      <c r="BM316" s="228" t="s">
        <v>2338</v>
      </c>
    </row>
    <row r="317" s="2" customFormat="1">
      <c r="A317" s="39"/>
      <c r="B317" s="40"/>
      <c r="C317" s="41"/>
      <c r="D317" s="230" t="s">
        <v>417</v>
      </c>
      <c r="E317" s="41"/>
      <c r="F317" s="231" t="s">
        <v>2337</v>
      </c>
      <c r="G317" s="41"/>
      <c r="H317" s="41"/>
      <c r="I317" s="156"/>
      <c r="J317" s="41"/>
      <c r="K317" s="41"/>
      <c r="L317" s="45"/>
      <c r="M317" s="232"/>
      <c r="N317" s="233"/>
      <c r="O317" s="92"/>
      <c r="P317" s="92"/>
      <c r="Q317" s="92"/>
      <c r="R317" s="92"/>
      <c r="S317" s="92"/>
      <c r="T317" s="93"/>
      <c r="U317" s="39"/>
      <c r="V317" s="39"/>
      <c r="W317" s="39"/>
      <c r="X317" s="39"/>
      <c r="Y317" s="39"/>
      <c r="Z317" s="39"/>
      <c r="AA317" s="39"/>
      <c r="AB317" s="39"/>
      <c r="AC317" s="39"/>
      <c r="AD317" s="39"/>
      <c r="AE317" s="39"/>
      <c r="AT317" s="18" t="s">
        <v>417</v>
      </c>
      <c r="AU317" s="18" t="s">
        <v>86</v>
      </c>
    </row>
    <row r="318" s="15" customFormat="1">
      <c r="A318" s="15"/>
      <c r="B318" s="299"/>
      <c r="C318" s="300"/>
      <c r="D318" s="230" t="s">
        <v>758</v>
      </c>
      <c r="E318" s="301" t="s">
        <v>1</v>
      </c>
      <c r="F318" s="302" t="s">
        <v>2332</v>
      </c>
      <c r="G318" s="300"/>
      <c r="H318" s="301" t="s">
        <v>1</v>
      </c>
      <c r="I318" s="303"/>
      <c r="J318" s="300"/>
      <c r="K318" s="300"/>
      <c r="L318" s="304"/>
      <c r="M318" s="305"/>
      <c r="N318" s="306"/>
      <c r="O318" s="306"/>
      <c r="P318" s="306"/>
      <c r="Q318" s="306"/>
      <c r="R318" s="306"/>
      <c r="S318" s="306"/>
      <c r="T318" s="307"/>
      <c r="U318" s="15"/>
      <c r="V318" s="15"/>
      <c r="W318" s="15"/>
      <c r="X318" s="15"/>
      <c r="Y318" s="15"/>
      <c r="Z318" s="15"/>
      <c r="AA318" s="15"/>
      <c r="AB318" s="15"/>
      <c r="AC318" s="15"/>
      <c r="AD318" s="15"/>
      <c r="AE318" s="15"/>
      <c r="AT318" s="308" t="s">
        <v>758</v>
      </c>
      <c r="AU318" s="308" t="s">
        <v>86</v>
      </c>
      <c r="AV318" s="15" t="s">
        <v>84</v>
      </c>
      <c r="AW318" s="15" t="s">
        <v>33</v>
      </c>
      <c r="AX318" s="15" t="s">
        <v>76</v>
      </c>
      <c r="AY318" s="308" t="s">
        <v>414</v>
      </c>
    </row>
    <row r="319" s="13" customFormat="1">
      <c r="A319" s="13"/>
      <c r="B319" s="277"/>
      <c r="C319" s="278"/>
      <c r="D319" s="230" t="s">
        <v>758</v>
      </c>
      <c r="E319" s="279" t="s">
        <v>1</v>
      </c>
      <c r="F319" s="280" t="s">
        <v>2333</v>
      </c>
      <c r="G319" s="278"/>
      <c r="H319" s="281">
        <v>202.37000000000001</v>
      </c>
      <c r="I319" s="282"/>
      <c r="J319" s="278"/>
      <c r="K319" s="278"/>
      <c r="L319" s="283"/>
      <c r="M319" s="284"/>
      <c r="N319" s="285"/>
      <c r="O319" s="285"/>
      <c r="P319" s="285"/>
      <c r="Q319" s="285"/>
      <c r="R319" s="285"/>
      <c r="S319" s="285"/>
      <c r="T319" s="286"/>
      <c r="U319" s="13"/>
      <c r="V319" s="13"/>
      <c r="W319" s="13"/>
      <c r="X319" s="13"/>
      <c r="Y319" s="13"/>
      <c r="Z319" s="13"/>
      <c r="AA319" s="13"/>
      <c r="AB319" s="13"/>
      <c r="AC319" s="13"/>
      <c r="AD319" s="13"/>
      <c r="AE319" s="13"/>
      <c r="AT319" s="287" t="s">
        <v>758</v>
      </c>
      <c r="AU319" s="287" t="s">
        <v>86</v>
      </c>
      <c r="AV319" s="13" t="s">
        <v>86</v>
      </c>
      <c r="AW319" s="13" t="s">
        <v>33</v>
      </c>
      <c r="AX319" s="13" t="s">
        <v>76</v>
      </c>
      <c r="AY319" s="287" t="s">
        <v>414</v>
      </c>
    </row>
    <row r="320" s="15" customFormat="1">
      <c r="A320" s="15"/>
      <c r="B320" s="299"/>
      <c r="C320" s="300"/>
      <c r="D320" s="230" t="s">
        <v>758</v>
      </c>
      <c r="E320" s="301" t="s">
        <v>1</v>
      </c>
      <c r="F320" s="302" t="s">
        <v>2334</v>
      </c>
      <c r="G320" s="300"/>
      <c r="H320" s="301" t="s">
        <v>1</v>
      </c>
      <c r="I320" s="303"/>
      <c r="J320" s="300"/>
      <c r="K320" s="300"/>
      <c r="L320" s="304"/>
      <c r="M320" s="305"/>
      <c r="N320" s="306"/>
      <c r="O320" s="306"/>
      <c r="P320" s="306"/>
      <c r="Q320" s="306"/>
      <c r="R320" s="306"/>
      <c r="S320" s="306"/>
      <c r="T320" s="307"/>
      <c r="U320" s="15"/>
      <c r="V320" s="15"/>
      <c r="W320" s="15"/>
      <c r="X320" s="15"/>
      <c r="Y320" s="15"/>
      <c r="Z320" s="15"/>
      <c r="AA320" s="15"/>
      <c r="AB320" s="15"/>
      <c r="AC320" s="15"/>
      <c r="AD320" s="15"/>
      <c r="AE320" s="15"/>
      <c r="AT320" s="308" t="s">
        <v>758</v>
      </c>
      <c r="AU320" s="308" t="s">
        <v>86</v>
      </c>
      <c r="AV320" s="15" t="s">
        <v>84</v>
      </c>
      <c r="AW320" s="15" t="s">
        <v>33</v>
      </c>
      <c r="AX320" s="15" t="s">
        <v>76</v>
      </c>
      <c r="AY320" s="308" t="s">
        <v>414</v>
      </c>
    </row>
    <row r="321" s="13" customFormat="1">
      <c r="A321" s="13"/>
      <c r="B321" s="277"/>
      <c r="C321" s="278"/>
      <c r="D321" s="230" t="s">
        <v>758</v>
      </c>
      <c r="E321" s="279" t="s">
        <v>1</v>
      </c>
      <c r="F321" s="280" t="s">
        <v>2335</v>
      </c>
      <c r="G321" s="278"/>
      <c r="H321" s="281">
        <v>24.780000000000001</v>
      </c>
      <c r="I321" s="282"/>
      <c r="J321" s="278"/>
      <c r="K321" s="278"/>
      <c r="L321" s="283"/>
      <c r="M321" s="284"/>
      <c r="N321" s="285"/>
      <c r="O321" s="285"/>
      <c r="P321" s="285"/>
      <c r="Q321" s="285"/>
      <c r="R321" s="285"/>
      <c r="S321" s="285"/>
      <c r="T321" s="286"/>
      <c r="U321" s="13"/>
      <c r="V321" s="13"/>
      <c r="W321" s="13"/>
      <c r="X321" s="13"/>
      <c r="Y321" s="13"/>
      <c r="Z321" s="13"/>
      <c r="AA321" s="13"/>
      <c r="AB321" s="13"/>
      <c r="AC321" s="13"/>
      <c r="AD321" s="13"/>
      <c r="AE321" s="13"/>
      <c r="AT321" s="287" t="s">
        <v>758</v>
      </c>
      <c r="AU321" s="287" t="s">
        <v>86</v>
      </c>
      <c r="AV321" s="13" t="s">
        <v>86</v>
      </c>
      <c r="AW321" s="13" t="s">
        <v>33</v>
      </c>
      <c r="AX321" s="13" t="s">
        <v>76</v>
      </c>
      <c r="AY321" s="287" t="s">
        <v>414</v>
      </c>
    </row>
    <row r="322" s="14" customFormat="1">
      <c r="A322" s="14"/>
      <c r="B322" s="288"/>
      <c r="C322" s="289"/>
      <c r="D322" s="230" t="s">
        <v>758</v>
      </c>
      <c r="E322" s="290" t="s">
        <v>1</v>
      </c>
      <c r="F322" s="291" t="s">
        <v>760</v>
      </c>
      <c r="G322" s="289"/>
      <c r="H322" s="292">
        <v>227.15000000000001</v>
      </c>
      <c r="I322" s="293"/>
      <c r="J322" s="289"/>
      <c r="K322" s="289"/>
      <c r="L322" s="294"/>
      <c r="M322" s="295"/>
      <c r="N322" s="296"/>
      <c r="O322" s="296"/>
      <c r="P322" s="296"/>
      <c r="Q322" s="296"/>
      <c r="R322" s="296"/>
      <c r="S322" s="296"/>
      <c r="T322" s="297"/>
      <c r="U322" s="14"/>
      <c r="V322" s="14"/>
      <c r="W322" s="14"/>
      <c r="X322" s="14"/>
      <c r="Y322" s="14"/>
      <c r="Z322" s="14"/>
      <c r="AA322" s="14"/>
      <c r="AB322" s="14"/>
      <c r="AC322" s="14"/>
      <c r="AD322" s="14"/>
      <c r="AE322" s="14"/>
      <c r="AT322" s="298" t="s">
        <v>758</v>
      </c>
      <c r="AU322" s="298" t="s">
        <v>86</v>
      </c>
      <c r="AV322" s="14" t="s">
        <v>415</v>
      </c>
      <c r="AW322" s="14" t="s">
        <v>33</v>
      </c>
      <c r="AX322" s="14" t="s">
        <v>84</v>
      </c>
      <c r="AY322" s="298" t="s">
        <v>414</v>
      </c>
    </row>
    <row r="323" s="2" customFormat="1" ht="21.75" customHeight="1">
      <c r="A323" s="39"/>
      <c r="B323" s="40"/>
      <c r="C323" s="234" t="s">
        <v>965</v>
      </c>
      <c r="D323" s="234" t="s">
        <v>443</v>
      </c>
      <c r="E323" s="235" t="s">
        <v>2339</v>
      </c>
      <c r="F323" s="236" t="s">
        <v>2340</v>
      </c>
      <c r="G323" s="237" t="s">
        <v>531</v>
      </c>
      <c r="H323" s="238">
        <v>41.299999999999997</v>
      </c>
      <c r="I323" s="239"/>
      <c r="J323" s="240">
        <f>ROUND(I323*H323,2)</f>
        <v>0</v>
      </c>
      <c r="K323" s="236" t="s">
        <v>1</v>
      </c>
      <c r="L323" s="45"/>
      <c r="M323" s="241" t="s">
        <v>1</v>
      </c>
      <c r="N323" s="242" t="s">
        <v>41</v>
      </c>
      <c r="O323" s="92"/>
      <c r="P323" s="226">
        <f>O323*H323</f>
        <v>0</v>
      </c>
      <c r="Q323" s="226">
        <v>0</v>
      </c>
      <c r="R323" s="226">
        <f>Q323*H323</f>
        <v>0</v>
      </c>
      <c r="S323" s="226">
        <v>0</v>
      </c>
      <c r="T323" s="227">
        <f>S323*H323</f>
        <v>0</v>
      </c>
      <c r="U323" s="39"/>
      <c r="V323" s="39"/>
      <c r="W323" s="39"/>
      <c r="X323" s="39"/>
      <c r="Y323" s="39"/>
      <c r="Z323" s="39"/>
      <c r="AA323" s="39"/>
      <c r="AB323" s="39"/>
      <c r="AC323" s="39"/>
      <c r="AD323" s="39"/>
      <c r="AE323" s="39"/>
      <c r="AR323" s="228" t="s">
        <v>415</v>
      </c>
      <c r="AT323" s="228" t="s">
        <v>443</v>
      </c>
      <c r="AU323" s="228" t="s">
        <v>86</v>
      </c>
      <c r="AY323" s="18" t="s">
        <v>414</v>
      </c>
      <c r="BE323" s="229">
        <f>IF(N323="základní",J323,0)</f>
        <v>0</v>
      </c>
      <c r="BF323" s="229">
        <f>IF(N323="snížená",J323,0)</f>
        <v>0</v>
      </c>
      <c r="BG323" s="229">
        <f>IF(N323="zákl. přenesená",J323,0)</f>
        <v>0</v>
      </c>
      <c r="BH323" s="229">
        <f>IF(N323="sníž. přenesená",J323,0)</f>
        <v>0</v>
      </c>
      <c r="BI323" s="229">
        <f>IF(N323="nulová",J323,0)</f>
        <v>0</v>
      </c>
      <c r="BJ323" s="18" t="s">
        <v>84</v>
      </c>
      <c r="BK323" s="229">
        <f>ROUND(I323*H323,2)</f>
        <v>0</v>
      </c>
      <c r="BL323" s="18" t="s">
        <v>415</v>
      </c>
      <c r="BM323" s="228" t="s">
        <v>2341</v>
      </c>
    </row>
    <row r="324" s="2" customFormat="1">
      <c r="A324" s="39"/>
      <c r="B324" s="40"/>
      <c r="C324" s="41"/>
      <c r="D324" s="230" t="s">
        <v>417</v>
      </c>
      <c r="E324" s="41"/>
      <c r="F324" s="231" t="s">
        <v>2340</v>
      </c>
      <c r="G324" s="41"/>
      <c r="H324" s="41"/>
      <c r="I324" s="156"/>
      <c r="J324" s="41"/>
      <c r="K324" s="41"/>
      <c r="L324" s="45"/>
      <c r="M324" s="232"/>
      <c r="N324" s="233"/>
      <c r="O324" s="92"/>
      <c r="P324" s="92"/>
      <c r="Q324" s="92"/>
      <c r="R324" s="92"/>
      <c r="S324" s="92"/>
      <c r="T324" s="93"/>
      <c r="U324" s="39"/>
      <c r="V324" s="39"/>
      <c r="W324" s="39"/>
      <c r="X324" s="39"/>
      <c r="Y324" s="39"/>
      <c r="Z324" s="39"/>
      <c r="AA324" s="39"/>
      <c r="AB324" s="39"/>
      <c r="AC324" s="39"/>
      <c r="AD324" s="39"/>
      <c r="AE324" s="39"/>
      <c r="AT324" s="18" t="s">
        <v>417</v>
      </c>
      <c r="AU324" s="18" t="s">
        <v>86</v>
      </c>
    </row>
    <row r="325" s="2" customFormat="1">
      <c r="A325" s="39"/>
      <c r="B325" s="40"/>
      <c r="C325" s="41"/>
      <c r="D325" s="230" t="s">
        <v>722</v>
      </c>
      <c r="E325" s="41"/>
      <c r="F325" s="268" t="s">
        <v>2342</v>
      </c>
      <c r="G325" s="41"/>
      <c r="H325" s="41"/>
      <c r="I325" s="156"/>
      <c r="J325" s="41"/>
      <c r="K325" s="41"/>
      <c r="L325" s="45"/>
      <c r="M325" s="232"/>
      <c r="N325" s="233"/>
      <c r="O325" s="92"/>
      <c r="P325" s="92"/>
      <c r="Q325" s="92"/>
      <c r="R325" s="92"/>
      <c r="S325" s="92"/>
      <c r="T325" s="93"/>
      <c r="U325" s="39"/>
      <c r="V325" s="39"/>
      <c r="W325" s="39"/>
      <c r="X325" s="39"/>
      <c r="Y325" s="39"/>
      <c r="Z325" s="39"/>
      <c r="AA325" s="39"/>
      <c r="AB325" s="39"/>
      <c r="AC325" s="39"/>
      <c r="AD325" s="39"/>
      <c r="AE325" s="39"/>
      <c r="AT325" s="18" t="s">
        <v>722</v>
      </c>
      <c r="AU325" s="18" t="s">
        <v>86</v>
      </c>
    </row>
    <row r="326" s="13" customFormat="1">
      <c r="A326" s="13"/>
      <c r="B326" s="277"/>
      <c r="C326" s="278"/>
      <c r="D326" s="230" t="s">
        <v>758</v>
      </c>
      <c r="E326" s="279" t="s">
        <v>1</v>
      </c>
      <c r="F326" s="280" t="s">
        <v>2343</v>
      </c>
      <c r="G326" s="278"/>
      <c r="H326" s="281">
        <v>41.299999999999997</v>
      </c>
      <c r="I326" s="282"/>
      <c r="J326" s="278"/>
      <c r="K326" s="278"/>
      <c r="L326" s="283"/>
      <c r="M326" s="284"/>
      <c r="N326" s="285"/>
      <c r="O326" s="285"/>
      <c r="P326" s="285"/>
      <c r="Q326" s="285"/>
      <c r="R326" s="285"/>
      <c r="S326" s="285"/>
      <c r="T326" s="286"/>
      <c r="U326" s="13"/>
      <c r="V326" s="13"/>
      <c r="W326" s="13"/>
      <c r="X326" s="13"/>
      <c r="Y326" s="13"/>
      <c r="Z326" s="13"/>
      <c r="AA326" s="13"/>
      <c r="AB326" s="13"/>
      <c r="AC326" s="13"/>
      <c r="AD326" s="13"/>
      <c r="AE326" s="13"/>
      <c r="AT326" s="287" t="s">
        <v>758</v>
      </c>
      <c r="AU326" s="287" t="s">
        <v>86</v>
      </c>
      <c r="AV326" s="13" t="s">
        <v>86</v>
      </c>
      <c r="AW326" s="13" t="s">
        <v>33</v>
      </c>
      <c r="AX326" s="13" t="s">
        <v>76</v>
      </c>
      <c r="AY326" s="287" t="s">
        <v>414</v>
      </c>
    </row>
    <row r="327" s="14" customFormat="1">
      <c r="A327" s="14"/>
      <c r="B327" s="288"/>
      <c r="C327" s="289"/>
      <c r="D327" s="230" t="s">
        <v>758</v>
      </c>
      <c r="E327" s="290" t="s">
        <v>1</v>
      </c>
      <c r="F327" s="291" t="s">
        <v>760</v>
      </c>
      <c r="G327" s="289"/>
      <c r="H327" s="292">
        <v>41.299999999999997</v>
      </c>
      <c r="I327" s="293"/>
      <c r="J327" s="289"/>
      <c r="K327" s="289"/>
      <c r="L327" s="294"/>
      <c r="M327" s="295"/>
      <c r="N327" s="296"/>
      <c r="O327" s="296"/>
      <c r="P327" s="296"/>
      <c r="Q327" s="296"/>
      <c r="R327" s="296"/>
      <c r="S327" s="296"/>
      <c r="T327" s="297"/>
      <c r="U327" s="14"/>
      <c r="V327" s="14"/>
      <c r="W327" s="14"/>
      <c r="X327" s="14"/>
      <c r="Y327" s="14"/>
      <c r="Z327" s="14"/>
      <c r="AA327" s="14"/>
      <c r="AB327" s="14"/>
      <c r="AC327" s="14"/>
      <c r="AD327" s="14"/>
      <c r="AE327" s="14"/>
      <c r="AT327" s="298" t="s">
        <v>758</v>
      </c>
      <c r="AU327" s="298" t="s">
        <v>86</v>
      </c>
      <c r="AV327" s="14" t="s">
        <v>415</v>
      </c>
      <c r="AW327" s="14" t="s">
        <v>33</v>
      </c>
      <c r="AX327" s="14" t="s">
        <v>84</v>
      </c>
      <c r="AY327" s="298" t="s">
        <v>414</v>
      </c>
    </row>
    <row r="328" s="2" customFormat="1" ht="21.75" customHeight="1">
      <c r="A328" s="39"/>
      <c r="B328" s="40"/>
      <c r="C328" s="234" t="s">
        <v>969</v>
      </c>
      <c r="D328" s="234" t="s">
        <v>443</v>
      </c>
      <c r="E328" s="235" t="s">
        <v>2344</v>
      </c>
      <c r="F328" s="236" t="s">
        <v>2345</v>
      </c>
      <c r="G328" s="237" t="s">
        <v>961</v>
      </c>
      <c r="H328" s="309"/>
      <c r="I328" s="239"/>
      <c r="J328" s="240">
        <f>ROUND(I328*H328,2)</f>
        <v>0</v>
      </c>
      <c r="K328" s="236" t="s">
        <v>720</v>
      </c>
      <c r="L328" s="45"/>
      <c r="M328" s="241" t="s">
        <v>1</v>
      </c>
      <c r="N328" s="242" t="s">
        <v>41</v>
      </c>
      <c r="O328" s="92"/>
      <c r="P328" s="226">
        <f>O328*H328</f>
        <v>0</v>
      </c>
      <c r="Q328" s="226">
        <v>0</v>
      </c>
      <c r="R328" s="226">
        <f>Q328*H328</f>
        <v>0</v>
      </c>
      <c r="S328" s="226">
        <v>0</v>
      </c>
      <c r="T328" s="227">
        <f>S328*H328</f>
        <v>0</v>
      </c>
      <c r="U328" s="39"/>
      <c r="V328" s="39"/>
      <c r="W328" s="39"/>
      <c r="X328" s="39"/>
      <c r="Y328" s="39"/>
      <c r="Z328" s="39"/>
      <c r="AA328" s="39"/>
      <c r="AB328" s="39"/>
      <c r="AC328" s="39"/>
      <c r="AD328" s="39"/>
      <c r="AE328" s="39"/>
      <c r="AR328" s="228" t="s">
        <v>470</v>
      </c>
      <c r="AT328" s="228" t="s">
        <v>443</v>
      </c>
      <c r="AU328" s="228" t="s">
        <v>86</v>
      </c>
      <c r="AY328" s="18" t="s">
        <v>414</v>
      </c>
      <c r="BE328" s="229">
        <f>IF(N328="základní",J328,0)</f>
        <v>0</v>
      </c>
      <c r="BF328" s="229">
        <f>IF(N328="snížená",J328,0)</f>
        <v>0</v>
      </c>
      <c r="BG328" s="229">
        <f>IF(N328="zákl. přenesená",J328,0)</f>
        <v>0</v>
      </c>
      <c r="BH328" s="229">
        <f>IF(N328="sníž. přenesená",J328,0)</f>
        <v>0</v>
      </c>
      <c r="BI328" s="229">
        <f>IF(N328="nulová",J328,0)</f>
        <v>0</v>
      </c>
      <c r="BJ328" s="18" t="s">
        <v>84</v>
      </c>
      <c r="BK328" s="229">
        <f>ROUND(I328*H328,2)</f>
        <v>0</v>
      </c>
      <c r="BL328" s="18" t="s">
        <v>470</v>
      </c>
      <c r="BM328" s="228" t="s">
        <v>2346</v>
      </c>
    </row>
    <row r="329" s="2" customFormat="1">
      <c r="A329" s="39"/>
      <c r="B329" s="40"/>
      <c r="C329" s="41"/>
      <c r="D329" s="230" t="s">
        <v>417</v>
      </c>
      <c r="E329" s="41"/>
      <c r="F329" s="231" t="s">
        <v>2347</v>
      </c>
      <c r="G329" s="41"/>
      <c r="H329" s="41"/>
      <c r="I329" s="156"/>
      <c r="J329" s="41"/>
      <c r="K329" s="41"/>
      <c r="L329" s="45"/>
      <c r="M329" s="232"/>
      <c r="N329" s="233"/>
      <c r="O329" s="92"/>
      <c r="P329" s="92"/>
      <c r="Q329" s="92"/>
      <c r="R329" s="92"/>
      <c r="S329" s="92"/>
      <c r="T329" s="93"/>
      <c r="U329" s="39"/>
      <c r="V329" s="39"/>
      <c r="W329" s="39"/>
      <c r="X329" s="39"/>
      <c r="Y329" s="39"/>
      <c r="Z329" s="39"/>
      <c r="AA329" s="39"/>
      <c r="AB329" s="39"/>
      <c r="AC329" s="39"/>
      <c r="AD329" s="39"/>
      <c r="AE329" s="39"/>
      <c r="AT329" s="18" t="s">
        <v>417</v>
      </c>
      <c r="AU329" s="18" t="s">
        <v>86</v>
      </c>
    </row>
    <row r="330" s="11" customFormat="1" ht="22.8" customHeight="1">
      <c r="A330" s="11"/>
      <c r="B330" s="254"/>
      <c r="C330" s="255"/>
      <c r="D330" s="256" t="s">
        <v>75</v>
      </c>
      <c r="E330" s="275" t="s">
        <v>1049</v>
      </c>
      <c r="F330" s="275" t="s">
        <v>1050</v>
      </c>
      <c r="G330" s="255"/>
      <c r="H330" s="255"/>
      <c r="I330" s="258"/>
      <c r="J330" s="276">
        <f>BK330</f>
        <v>0</v>
      </c>
      <c r="K330" s="255"/>
      <c r="L330" s="260"/>
      <c r="M330" s="261"/>
      <c r="N330" s="262"/>
      <c r="O330" s="262"/>
      <c r="P330" s="263">
        <f>SUM(P331:P335)</f>
        <v>0</v>
      </c>
      <c r="Q330" s="262"/>
      <c r="R330" s="263">
        <f>SUM(R331:R335)</f>
        <v>0.020160000000000001</v>
      </c>
      <c r="S330" s="262"/>
      <c r="T330" s="264">
        <f>SUM(T331:T335)</f>
        <v>0</v>
      </c>
      <c r="U330" s="11"/>
      <c r="V330" s="11"/>
      <c r="W330" s="11"/>
      <c r="X330" s="11"/>
      <c r="Y330" s="11"/>
      <c r="Z330" s="11"/>
      <c r="AA330" s="11"/>
      <c r="AB330" s="11"/>
      <c r="AC330" s="11"/>
      <c r="AD330" s="11"/>
      <c r="AE330" s="11"/>
      <c r="AR330" s="265" t="s">
        <v>86</v>
      </c>
      <c r="AT330" s="266" t="s">
        <v>75</v>
      </c>
      <c r="AU330" s="266" t="s">
        <v>84</v>
      </c>
      <c r="AY330" s="265" t="s">
        <v>414</v>
      </c>
      <c r="BK330" s="267">
        <f>SUM(BK331:BK335)</f>
        <v>0</v>
      </c>
    </row>
    <row r="331" s="2" customFormat="1" ht="21.75" customHeight="1">
      <c r="A331" s="39"/>
      <c r="B331" s="40"/>
      <c r="C331" s="234" t="s">
        <v>973</v>
      </c>
      <c r="D331" s="234" t="s">
        <v>443</v>
      </c>
      <c r="E331" s="235" t="s">
        <v>1871</v>
      </c>
      <c r="F331" s="236" t="s">
        <v>1872</v>
      </c>
      <c r="G331" s="237" t="s">
        <v>632</v>
      </c>
      <c r="H331" s="238">
        <v>96</v>
      </c>
      <c r="I331" s="239"/>
      <c r="J331" s="240">
        <f>ROUND(I331*H331,2)</f>
        <v>0</v>
      </c>
      <c r="K331" s="236" t="s">
        <v>720</v>
      </c>
      <c r="L331" s="45"/>
      <c r="M331" s="241" t="s">
        <v>1</v>
      </c>
      <c r="N331" s="242" t="s">
        <v>41</v>
      </c>
      <c r="O331" s="92"/>
      <c r="P331" s="226">
        <f>O331*H331</f>
        <v>0</v>
      </c>
      <c r="Q331" s="226">
        <v>0.00021000000000000001</v>
      </c>
      <c r="R331" s="226">
        <f>Q331*H331</f>
        <v>0.020160000000000001</v>
      </c>
      <c r="S331" s="226">
        <v>0</v>
      </c>
      <c r="T331" s="227">
        <f>S331*H331</f>
        <v>0</v>
      </c>
      <c r="U331" s="39"/>
      <c r="V331" s="39"/>
      <c r="W331" s="39"/>
      <c r="X331" s="39"/>
      <c r="Y331" s="39"/>
      <c r="Z331" s="39"/>
      <c r="AA331" s="39"/>
      <c r="AB331" s="39"/>
      <c r="AC331" s="39"/>
      <c r="AD331" s="39"/>
      <c r="AE331" s="39"/>
      <c r="AR331" s="228" t="s">
        <v>470</v>
      </c>
      <c r="AT331" s="228" t="s">
        <v>443</v>
      </c>
      <c r="AU331" s="228" t="s">
        <v>86</v>
      </c>
      <c r="AY331" s="18" t="s">
        <v>414</v>
      </c>
      <c r="BE331" s="229">
        <f>IF(N331="základní",J331,0)</f>
        <v>0</v>
      </c>
      <c r="BF331" s="229">
        <f>IF(N331="snížená",J331,0)</f>
        <v>0</v>
      </c>
      <c r="BG331" s="229">
        <f>IF(N331="zákl. přenesená",J331,0)</f>
        <v>0</v>
      </c>
      <c r="BH331" s="229">
        <f>IF(N331="sníž. přenesená",J331,0)</f>
        <v>0</v>
      </c>
      <c r="BI331" s="229">
        <f>IF(N331="nulová",J331,0)</f>
        <v>0</v>
      </c>
      <c r="BJ331" s="18" t="s">
        <v>84</v>
      </c>
      <c r="BK331" s="229">
        <f>ROUND(I331*H331,2)</f>
        <v>0</v>
      </c>
      <c r="BL331" s="18" t="s">
        <v>470</v>
      </c>
      <c r="BM331" s="228" t="s">
        <v>2348</v>
      </c>
    </row>
    <row r="332" s="2" customFormat="1">
      <c r="A332" s="39"/>
      <c r="B332" s="40"/>
      <c r="C332" s="41"/>
      <c r="D332" s="230" t="s">
        <v>417</v>
      </c>
      <c r="E332" s="41"/>
      <c r="F332" s="231" t="s">
        <v>1874</v>
      </c>
      <c r="G332" s="41"/>
      <c r="H332" s="41"/>
      <c r="I332" s="156"/>
      <c r="J332" s="41"/>
      <c r="K332" s="41"/>
      <c r="L332" s="45"/>
      <c r="M332" s="232"/>
      <c r="N332" s="233"/>
      <c r="O332" s="92"/>
      <c r="P332" s="92"/>
      <c r="Q332" s="92"/>
      <c r="R332" s="92"/>
      <c r="S332" s="92"/>
      <c r="T332" s="93"/>
      <c r="U332" s="39"/>
      <c r="V332" s="39"/>
      <c r="W332" s="39"/>
      <c r="X332" s="39"/>
      <c r="Y332" s="39"/>
      <c r="Z332" s="39"/>
      <c r="AA332" s="39"/>
      <c r="AB332" s="39"/>
      <c r="AC332" s="39"/>
      <c r="AD332" s="39"/>
      <c r="AE332" s="39"/>
      <c r="AT332" s="18" t="s">
        <v>417</v>
      </c>
      <c r="AU332" s="18" t="s">
        <v>86</v>
      </c>
    </row>
    <row r="333" s="2" customFormat="1">
      <c r="A333" s="39"/>
      <c r="B333" s="40"/>
      <c r="C333" s="41"/>
      <c r="D333" s="230" t="s">
        <v>722</v>
      </c>
      <c r="E333" s="41"/>
      <c r="F333" s="268" t="s">
        <v>1875</v>
      </c>
      <c r="G333" s="41"/>
      <c r="H333" s="41"/>
      <c r="I333" s="156"/>
      <c r="J333" s="41"/>
      <c r="K333" s="41"/>
      <c r="L333" s="45"/>
      <c r="M333" s="232"/>
      <c r="N333" s="233"/>
      <c r="O333" s="92"/>
      <c r="P333" s="92"/>
      <c r="Q333" s="92"/>
      <c r="R333" s="92"/>
      <c r="S333" s="92"/>
      <c r="T333" s="93"/>
      <c r="U333" s="39"/>
      <c r="V333" s="39"/>
      <c r="W333" s="39"/>
      <c r="X333" s="39"/>
      <c r="Y333" s="39"/>
      <c r="Z333" s="39"/>
      <c r="AA333" s="39"/>
      <c r="AB333" s="39"/>
      <c r="AC333" s="39"/>
      <c r="AD333" s="39"/>
      <c r="AE333" s="39"/>
      <c r="AT333" s="18" t="s">
        <v>722</v>
      </c>
      <c r="AU333" s="18" t="s">
        <v>86</v>
      </c>
    </row>
    <row r="334" s="15" customFormat="1">
      <c r="A334" s="15"/>
      <c r="B334" s="299"/>
      <c r="C334" s="300"/>
      <c r="D334" s="230" t="s">
        <v>758</v>
      </c>
      <c r="E334" s="301" t="s">
        <v>1</v>
      </c>
      <c r="F334" s="302" t="s">
        <v>1876</v>
      </c>
      <c r="G334" s="300"/>
      <c r="H334" s="301" t="s">
        <v>1</v>
      </c>
      <c r="I334" s="303"/>
      <c r="J334" s="300"/>
      <c r="K334" s="300"/>
      <c r="L334" s="304"/>
      <c r="M334" s="305"/>
      <c r="N334" s="306"/>
      <c r="O334" s="306"/>
      <c r="P334" s="306"/>
      <c r="Q334" s="306"/>
      <c r="R334" s="306"/>
      <c r="S334" s="306"/>
      <c r="T334" s="307"/>
      <c r="U334" s="15"/>
      <c r="V334" s="15"/>
      <c r="W334" s="15"/>
      <c r="X334" s="15"/>
      <c r="Y334" s="15"/>
      <c r="Z334" s="15"/>
      <c r="AA334" s="15"/>
      <c r="AB334" s="15"/>
      <c r="AC334" s="15"/>
      <c r="AD334" s="15"/>
      <c r="AE334" s="15"/>
      <c r="AT334" s="308" t="s">
        <v>758</v>
      </c>
      <c r="AU334" s="308" t="s">
        <v>86</v>
      </c>
      <c r="AV334" s="15" t="s">
        <v>84</v>
      </c>
      <c r="AW334" s="15" t="s">
        <v>33</v>
      </c>
      <c r="AX334" s="15" t="s">
        <v>76</v>
      </c>
      <c r="AY334" s="308" t="s">
        <v>414</v>
      </c>
    </row>
    <row r="335" s="13" customFormat="1">
      <c r="A335" s="13"/>
      <c r="B335" s="277"/>
      <c r="C335" s="278"/>
      <c r="D335" s="230" t="s">
        <v>758</v>
      </c>
      <c r="E335" s="279" t="s">
        <v>1</v>
      </c>
      <c r="F335" s="280" t="s">
        <v>2349</v>
      </c>
      <c r="G335" s="278"/>
      <c r="H335" s="281">
        <v>96</v>
      </c>
      <c r="I335" s="282"/>
      <c r="J335" s="278"/>
      <c r="K335" s="278"/>
      <c r="L335" s="283"/>
      <c r="M335" s="311"/>
      <c r="N335" s="312"/>
      <c r="O335" s="312"/>
      <c r="P335" s="312"/>
      <c r="Q335" s="312"/>
      <c r="R335" s="312"/>
      <c r="S335" s="312"/>
      <c r="T335" s="313"/>
      <c r="U335" s="13"/>
      <c r="V335" s="13"/>
      <c r="W335" s="13"/>
      <c r="X335" s="13"/>
      <c r="Y335" s="13"/>
      <c r="Z335" s="13"/>
      <c r="AA335" s="13"/>
      <c r="AB335" s="13"/>
      <c r="AC335" s="13"/>
      <c r="AD335" s="13"/>
      <c r="AE335" s="13"/>
      <c r="AT335" s="287" t="s">
        <v>758</v>
      </c>
      <c r="AU335" s="287" t="s">
        <v>86</v>
      </c>
      <c r="AV335" s="13" t="s">
        <v>86</v>
      </c>
      <c r="AW335" s="13" t="s">
        <v>33</v>
      </c>
      <c r="AX335" s="13" t="s">
        <v>84</v>
      </c>
      <c r="AY335" s="287" t="s">
        <v>414</v>
      </c>
    </row>
    <row r="336" s="2" customFormat="1" ht="6.96" customHeight="1">
      <c r="A336" s="39"/>
      <c r="B336" s="67"/>
      <c r="C336" s="68"/>
      <c r="D336" s="68"/>
      <c r="E336" s="68"/>
      <c r="F336" s="68"/>
      <c r="G336" s="68"/>
      <c r="H336" s="68"/>
      <c r="I336" s="194"/>
      <c r="J336" s="68"/>
      <c r="K336" s="68"/>
      <c r="L336" s="45"/>
      <c r="M336" s="39"/>
      <c r="O336" s="39"/>
      <c r="P336" s="39"/>
      <c r="Q336" s="39"/>
      <c r="R336" s="39"/>
      <c r="S336" s="39"/>
      <c r="T336" s="39"/>
      <c r="U336" s="39"/>
      <c r="V336" s="39"/>
      <c r="W336" s="39"/>
      <c r="X336" s="39"/>
      <c r="Y336" s="39"/>
      <c r="Z336" s="39"/>
      <c r="AA336" s="39"/>
      <c r="AB336" s="39"/>
      <c r="AC336" s="39"/>
      <c r="AD336" s="39"/>
      <c r="AE336" s="39"/>
    </row>
  </sheetData>
  <sheetProtection sheet="1" autoFilter="0" formatColumns="0" formatRows="0" objects="1" scenarios="1" spinCount="100000" saltValue="9T6DD3oXne7hwpqdncMnmJA+eWeq7AkRKYJq9peA9+VSNAcnNfj8hxeR4jSrF9G/4J7sSYDnHiu9QWCFQ12mlw==" hashValue="iA5XacyNifIwzuo67OTVE2gofO66z7lE4yHvx1kKFS9ONeqYlWAkWQrINFpQQv7h/dduP/HnXKHbtp8NJIrF4g==" algorithmName="SHA-512" password="CC35"/>
  <autoFilter ref="C130:K335"/>
  <mergeCells count="12">
    <mergeCell ref="E7:H7"/>
    <mergeCell ref="E9:H9"/>
    <mergeCell ref="E11:H11"/>
    <mergeCell ref="E20:H20"/>
    <mergeCell ref="E29:H29"/>
    <mergeCell ref="E85:H85"/>
    <mergeCell ref="E87:H87"/>
    <mergeCell ref="E89:H89"/>
    <mergeCell ref="E119:H119"/>
    <mergeCell ref="E121:H121"/>
    <mergeCell ref="E123:H123"/>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24.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165</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2142</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2350</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ROUND(J123,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ROUND((SUM(BE123:BE187)),  2)</f>
        <v>0</v>
      </c>
      <c r="G35" s="39"/>
      <c r="H35" s="39"/>
      <c r="I35" s="173">
        <v>0.20999999999999999</v>
      </c>
      <c r="J35" s="172">
        <f>ROUND(((SUM(BE123:BE187))*I35),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ROUND((SUM(BF123:BF187)),  2)</f>
        <v>0</v>
      </c>
      <c r="G36" s="39"/>
      <c r="H36" s="39"/>
      <c r="I36" s="173">
        <v>0.14999999999999999</v>
      </c>
      <c r="J36" s="172">
        <f>ROUND(((SUM(BF123:BF187))*I36),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ROUND((SUM(BG123:BG187)),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ROUND((SUM(BH123:BH187)),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ROUND((SUM(BI123:BI187)),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2142</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 xml:space="preserve">002 - ZRN - most v km 6,706 - svršek </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J123</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732</v>
      </c>
      <c r="E99" s="250"/>
      <c r="F99" s="250"/>
      <c r="G99" s="250"/>
      <c r="H99" s="250"/>
      <c r="I99" s="251"/>
      <c r="J99" s="252">
        <f>J124</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735</v>
      </c>
      <c r="E100" s="271"/>
      <c r="F100" s="271"/>
      <c r="G100" s="271"/>
      <c r="H100" s="271"/>
      <c r="I100" s="272"/>
      <c r="J100" s="273">
        <f>J125</f>
        <v>0</v>
      </c>
      <c r="K100" s="134"/>
      <c r="L100" s="274"/>
      <c r="S100" s="12"/>
      <c r="T100" s="12"/>
      <c r="U100" s="12"/>
      <c r="V100" s="12"/>
      <c r="W100" s="12"/>
      <c r="X100" s="12"/>
      <c r="Y100" s="12"/>
      <c r="Z100" s="12"/>
      <c r="AA100" s="12"/>
      <c r="AB100" s="12"/>
      <c r="AC100" s="12"/>
      <c r="AD100" s="12"/>
      <c r="AE100" s="12"/>
    </row>
    <row r="101" hidden="1" s="10" customFormat="1" ht="24.96" customHeight="1">
      <c r="A101" s="10"/>
      <c r="B101" s="247"/>
      <c r="C101" s="248"/>
      <c r="D101" s="249" t="s">
        <v>662</v>
      </c>
      <c r="E101" s="250"/>
      <c r="F101" s="250"/>
      <c r="G101" s="250"/>
      <c r="H101" s="250"/>
      <c r="I101" s="251"/>
      <c r="J101" s="252">
        <f>J177</f>
        <v>0</v>
      </c>
      <c r="K101" s="248"/>
      <c r="L101" s="253"/>
      <c r="S101" s="10"/>
      <c r="T101" s="10"/>
      <c r="U101" s="10"/>
      <c r="V101" s="10"/>
      <c r="W101" s="10"/>
      <c r="X101" s="10"/>
      <c r="Y101" s="10"/>
      <c r="Z101" s="10"/>
      <c r="AA101" s="10"/>
      <c r="AB101" s="10"/>
      <c r="AC101" s="10"/>
      <c r="AD101" s="10"/>
      <c r="AE101" s="10"/>
    </row>
    <row r="102" hidden="1" s="2" customFormat="1" ht="21.84" customHeight="1">
      <c r="A102" s="39"/>
      <c r="B102" s="40"/>
      <c r="C102" s="41"/>
      <c r="D102" s="41"/>
      <c r="E102" s="41"/>
      <c r="F102" s="41"/>
      <c r="G102" s="41"/>
      <c r="H102" s="41"/>
      <c r="I102" s="156"/>
      <c r="J102" s="41"/>
      <c r="K102" s="41"/>
      <c r="L102" s="64"/>
      <c r="S102" s="39"/>
      <c r="T102" s="39"/>
      <c r="U102" s="39"/>
      <c r="V102" s="39"/>
      <c r="W102" s="39"/>
      <c r="X102" s="39"/>
      <c r="Y102" s="39"/>
      <c r="Z102" s="39"/>
      <c r="AA102" s="39"/>
      <c r="AB102" s="39"/>
      <c r="AC102" s="39"/>
      <c r="AD102" s="39"/>
      <c r="AE102" s="39"/>
    </row>
    <row r="103" hidden="1" s="2" customFormat="1" ht="6.96" customHeight="1">
      <c r="A103" s="39"/>
      <c r="B103" s="67"/>
      <c r="C103" s="68"/>
      <c r="D103" s="68"/>
      <c r="E103" s="68"/>
      <c r="F103" s="68"/>
      <c r="G103" s="68"/>
      <c r="H103" s="68"/>
      <c r="I103" s="194"/>
      <c r="J103" s="68"/>
      <c r="K103" s="68"/>
      <c r="L103" s="64"/>
      <c r="S103" s="39"/>
      <c r="T103" s="39"/>
      <c r="U103" s="39"/>
      <c r="V103" s="39"/>
      <c r="W103" s="39"/>
      <c r="X103" s="39"/>
      <c r="Y103" s="39"/>
      <c r="Z103" s="39"/>
      <c r="AA103" s="39"/>
      <c r="AB103" s="39"/>
      <c r="AC103" s="39"/>
      <c r="AD103" s="39"/>
      <c r="AE103" s="39"/>
    </row>
    <row r="104" hidden="1"/>
    <row r="105" hidden="1"/>
    <row r="106" hidden="1"/>
    <row r="107" s="2" customFormat="1" ht="6.96" customHeight="1">
      <c r="A107" s="39"/>
      <c r="B107" s="69"/>
      <c r="C107" s="70"/>
      <c r="D107" s="70"/>
      <c r="E107" s="70"/>
      <c r="F107" s="70"/>
      <c r="G107" s="70"/>
      <c r="H107" s="70"/>
      <c r="I107" s="197"/>
      <c r="J107" s="70"/>
      <c r="K107" s="70"/>
      <c r="L107" s="64"/>
      <c r="S107" s="39"/>
      <c r="T107" s="39"/>
      <c r="U107" s="39"/>
      <c r="V107" s="39"/>
      <c r="W107" s="39"/>
      <c r="X107" s="39"/>
      <c r="Y107" s="39"/>
      <c r="Z107" s="39"/>
      <c r="AA107" s="39"/>
      <c r="AB107" s="39"/>
      <c r="AC107" s="39"/>
      <c r="AD107" s="39"/>
      <c r="AE107" s="39"/>
    </row>
    <row r="108" s="2" customFormat="1" ht="24.96" customHeight="1">
      <c r="A108" s="39"/>
      <c r="B108" s="40"/>
      <c r="C108" s="24" t="s">
        <v>396</v>
      </c>
      <c r="D108" s="41"/>
      <c r="E108" s="41"/>
      <c r="F108" s="41"/>
      <c r="G108" s="41"/>
      <c r="H108" s="41"/>
      <c r="I108" s="156"/>
      <c r="J108" s="41"/>
      <c r="K108" s="41"/>
      <c r="L108" s="64"/>
      <c r="S108" s="39"/>
      <c r="T108" s="39"/>
      <c r="U108" s="39"/>
      <c r="V108" s="39"/>
      <c r="W108" s="39"/>
      <c r="X108" s="39"/>
      <c r="Y108" s="39"/>
      <c r="Z108" s="39"/>
      <c r="AA108" s="39"/>
      <c r="AB108" s="39"/>
      <c r="AC108" s="39"/>
      <c r="AD108" s="39"/>
      <c r="AE108" s="39"/>
    </row>
    <row r="109" s="2" customFormat="1" ht="6.96" customHeight="1">
      <c r="A109" s="39"/>
      <c r="B109" s="40"/>
      <c r="C109" s="41"/>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s="2" customFormat="1" ht="12" customHeight="1">
      <c r="A110" s="39"/>
      <c r="B110" s="40"/>
      <c r="C110" s="33" t="s">
        <v>16</v>
      </c>
      <c r="D110" s="41"/>
      <c r="E110" s="41"/>
      <c r="F110" s="41"/>
      <c r="G110" s="41"/>
      <c r="H110" s="41"/>
      <c r="I110" s="156"/>
      <c r="J110" s="41"/>
      <c r="K110" s="41"/>
      <c r="L110" s="64"/>
      <c r="S110" s="39"/>
      <c r="T110" s="39"/>
      <c r="U110" s="39"/>
      <c r="V110" s="39"/>
      <c r="W110" s="39"/>
      <c r="X110" s="39"/>
      <c r="Y110" s="39"/>
      <c r="Z110" s="39"/>
      <c r="AA110" s="39"/>
      <c r="AB110" s="39"/>
      <c r="AC110" s="39"/>
      <c r="AD110" s="39"/>
      <c r="AE110" s="39"/>
    </row>
    <row r="111" s="2" customFormat="1" ht="23.25" customHeight="1">
      <c r="A111" s="39"/>
      <c r="B111" s="40"/>
      <c r="C111" s="41"/>
      <c r="D111" s="41"/>
      <c r="E111" s="198" t="str">
        <f>E7</f>
        <v>Oprava trati v úseku 1.TK a 2.TK Děčín Prostřední Žleb - Dolní Žleb_OPRAVA č. 2</v>
      </c>
      <c r="F111" s="33"/>
      <c r="G111" s="33"/>
      <c r="H111" s="33"/>
      <c r="I111" s="156"/>
      <c r="J111" s="41"/>
      <c r="K111" s="41"/>
      <c r="L111" s="64"/>
      <c r="S111" s="39"/>
      <c r="T111" s="39"/>
      <c r="U111" s="39"/>
      <c r="V111" s="39"/>
      <c r="W111" s="39"/>
      <c r="X111" s="39"/>
      <c r="Y111" s="39"/>
      <c r="Z111" s="39"/>
      <c r="AA111" s="39"/>
      <c r="AB111" s="39"/>
      <c r="AC111" s="39"/>
      <c r="AD111" s="39"/>
      <c r="AE111" s="39"/>
    </row>
    <row r="112" s="1" customFormat="1" ht="12" customHeight="1">
      <c r="B112" s="22"/>
      <c r="C112" s="33" t="s">
        <v>389</v>
      </c>
      <c r="D112" s="23"/>
      <c r="E112" s="23"/>
      <c r="F112" s="23"/>
      <c r="G112" s="23"/>
      <c r="H112" s="23"/>
      <c r="I112" s="148"/>
      <c r="J112" s="23"/>
      <c r="K112" s="23"/>
      <c r="L112" s="21"/>
    </row>
    <row r="113" s="2" customFormat="1" ht="16.5" customHeight="1">
      <c r="A113" s="39"/>
      <c r="B113" s="40"/>
      <c r="C113" s="41"/>
      <c r="D113" s="41"/>
      <c r="E113" s="198" t="s">
        <v>2142</v>
      </c>
      <c r="F113" s="41"/>
      <c r="G113" s="41"/>
      <c r="H113" s="41"/>
      <c r="I113" s="156"/>
      <c r="J113" s="41"/>
      <c r="K113" s="41"/>
      <c r="L113" s="64"/>
      <c r="S113" s="39"/>
      <c r="T113" s="39"/>
      <c r="U113" s="39"/>
      <c r="V113" s="39"/>
      <c r="W113" s="39"/>
      <c r="X113" s="39"/>
      <c r="Y113" s="39"/>
      <c r="Z113" s="39"/>
      <c r="AA113" s="39"/>
      <c r="AB113" s="39"/>
      <c r="AC113" s="39"/>
      <c r="AD113" s="39"/>
      <c r="AE113" s="39"/>
    </row>
    <row r="114" s="2" customFormat="1" ht="12" customHeight="1">
      <c r="A114" s="39"/>
      <c r="B114" s="40"/>
      <c r="C114" s="33" t="s">
        <v>715</v>
      </c>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2" customFormat="1" ht="16.5" customHeight="1">
      <c r="A115" s="39"/>
      <c r="B115" s="40"/>
      <c r="C115" s="41"/>
      <c r="D115" s="41"/>
      <c r="E115" s="77" t="str">
        <f>E11</f>
        <v xml:space="preserve">002 - ZRN - most v km 6,706 - svršek </v>
      </c>
      <c r="F115" s="41"/>
      <c r="G115" s="41"/>
      <c r="H115" s="41"/>
      <c r="I115" s="156"/>
      <c r="J115" s="41"/>
      <c r="K115" s="41"/>
      <c r="L115" s="64"/>
      <c r="S115" s="39"/>
      <c r="T115" s="39"/>
      <c r="U115" s="39"/>
      <c r="V115" s="39"/>
      <c r="W115" s="39"/>
      <c r="X115" s="39"/>
      <c r="Y115" s="39"/>
      <c r="Z115" s="39"/>
      <c r="AA115" s="39"/>
      <c r="AB115" s="39"/>
      <c r="AC115" s="39"/>
      <c r="AD115" s="39"/>
      <c r="AE115" s="39"/>
    </row>
    <row r="116" s="2" customFormat="1" ht="6.96" customHeight="1">
      <c r="A116" s="39"/>
      <c r="B116" s="40"/>
      <c r="C116" s="41"/>
      <c r="D116" s="41"/>
      <c r="E116" s="41"/>
      <c r="F116" s="41"/>
      <c r="G116" s="41"/>
      <c r="H116" s="41"/>
      <c r="I116" s="156"/>
      <c r="J116" s="41"/>
      <c r="K116" s="41"/>
      <c r="L116" s="64"/>
      <c r="S116" s="39"/>
      <c r="T116" s="39"/>
      <c r="U116" s="39"/>
      <c r="V116" s="39"/>
      <c r="W116" s="39"/>
      <c r="X116" s="39"/>
      <c r="Y116" s="39"/>
      <c r="Z116" s="39"/>
      <c r="AA116" s="39"/>
      <c r="AB116" s="39"/>
      <c r="AC116" s="39"/>
      <c r="AD116" s="39"/>
      <c r="AE116" s="39"/>
    </row>
    <row r="117" s="2" customFormat="1" ht="12" customHeight="1">
      <c r="A117" s="39"/>
      <c r="B117" s="40"/>
      <c r="C117" s="33" t="s">
        <v>20</v>
      </c>
      <c r="D117" s="41"/>
      <c r="E117" s="41"/>
      <c r="F117" s="28" t="str">
        <f>F14</f>
        <v xml:space="preserve"> </v>
      </c>
      <c r="G117" s="41"/>
      <c r="H117" s="41"/>
      <c r="I117" s="158" t="s">
        <v>22</v>
      </c>
      <c r="J117" s="80" t="str">
        <f>IF(J14="","",J14)</f>
        <v>21. 11. 2019</v>
      </c>
      <c r="K117" s="41"/>
      <c r="L117" s="64"/>
      <c r="S117" s="39"/>
      <c r="T117" s="39"/>
      <c r="U117" s="39"/>
      <c r="V117" s="39"/>
      <c r="W117" s="39"/>
      <c r="X117" s="39"/>
      <c r="Y117" s="39"/>
      <c r="Z117" s="39"/>
      <c r="AA117" s="39"/>
      <c r="AB117" s="39"/>
      <c r="AC117" s="39"/>
      <c r="AD117" s="39"/>
      <c r="AE117" s="39"/>
    </row>
    <row r="118" s="2" customFormat="1" ht="6.96" customHeight="1">
      <c r="A118" s="39"/>
      <c r="B118" s="40"/>
      <c r="C118" s="41"/>
      <c r="D118" s="41"/>
      <c r="E118" s="41"/>
      <c r="F118" s="41"/>
      <c r="G118" s="41"/>
      <c r="H118" s="41"/>
      <c r="I118" s="156"/>
      <c r="J118" s="41"/>
      <c r="K118" s="41"/>
      <c r="L118" s="64"/>
      <c r="S118" s="39"/>
      <c r="T118" s="39"/>
      <c r="U118" s="39"/>
      <c r="V118" s="39"/>
      <c r="W118" s="39"/>
      <c r="X118" s="39"/>
      <c r="Y118" s="39"/>
      <c r="Z118" s="39"/>
      <c r="AA118" s="39"/>
      <c r="AB118" s="39"/>
      <c r="AC118" s="39"/>
      <c r="AD118" s="39"/>
      <c r="AE118" s="39"/>
    </row>
    <row r="119" s="2" customFormat="1" ht="15.15" customHeight="1">
      <c r="A119" s="39"/>
      <c r="B119" s="40"/>
      <c r="C119" s="33" t="s">
        <v>24</v>
      </c>
      <c r="D119" s="41"/>
      <c r="E119" s="41"/>
      <c r="F119" s="28" t="str">
        <f>E17</f>
        <v/>
      </c>
      <c r="G119" s="41"/>
      <c r="H119" s="41"/>
      <c r="I119" s="158" t="s">
        <v>32</v>
      </c>
      <c r="J119" s="37" t="str">
        <f>E23</f>
        <v xml:space="preserve"> </v>
      </c>
      <c r="K119" s="41"/>
      <c r="L119" s="64"/>
      <c r="S119" s="39"/>
      <c r="T119" s="39"/>
      <c r="U119" s="39"/>
      <c r="V119" s="39"/>
      <c r="W119" s="39"/>
      <c r="X119" s="39"/>
      <c r="Y119" s="39"/>
      <c r="Z119" s="39"/>
      <c r="AA119" s="39"/>
      <c r="AB119" s="39"/>
      <c r="AC119" s="39"/>
      <c r="AD119" s="39"/>
      <c r="AE119" s="39"/>
    </row>
    <row r="120" s="2" customFormat="1" ht="15.15" customHeight="1">
      <c r="A120" s="39"/>
      <c r="B120" s="40"/>
      <c r="C120" s="33" t="s">
        <v>30</v>
      </c>
      <c r="D120" s="41"/>
      <c r="E120" s="41"/>
      <c r="F120" s="28" t="str">
        <f>IF(E20="","",E20)</f>
        <v>Vyplň údaj</v>
      </c>
      <c r="G120" s="41"/>
      <c r="H120" s="41"/>
      <c r="I120" s="158" t="s">
        <v>34</v>
      </c>
      <c r="J120" s="37" t="str">
        <f>E26</f>
        <v xml:space="preserve"> </v>
      </c>
      <c r="K120" s="41"/>
      <c r="L120" s="64"/>
      <c r="S120" s="39"/>
      <c r="T120" s="39"/>
      <c r="U120" s="39"/>
      <c r="V120" s="39"/>
      <c r="W120" s="39"/>
      <c r="X120" s="39"/>
      <c r="Y120" s="39"/>
      <c r="Z120" s="39"/>
      <c r="AA120" s="39"/>
      <c r="AB120" s="39"/>
      <c r="AC120" s="39"/>
      <c r="AD120" s="39"/>
      <c r="AE120" s="39"/>
    </row>
    <row r="121" s="2" customFormat="1" ht="10.32" customHeight="1">
      <c r="A121" s="39"/>
      <c r="B121" s="40"/>
      <c r="C121" s="41"/>
      <c r="D121" s="41"/>
      <c r="E121" s="41"/>
      <c r="F121" s="41"/>
      <c r="G121" s="41"/>
      <c r="H121" s="41"/>
      <c r="I121" s="156"/>
      <c r="J121" s="41"/>
      <c r="K121" s="41"/>
      <c r="L121" s="64"/>
      <c r="S121" s="39"/>
      <c r="T121" s="39"/>
      <c r="U121" s="39"/>
      <c r="V121" s="39"/>
      <c r="W121" s="39"/>
      <c r="X121" s="39"/>
      <c r="Y121" s="39"/>
      <c r="Z121" s="39"/>
      <c r="AA121" s="39"/>
      <c r="AB121" s="39"/>
      <c r="AC121" s="39"/>
      <c r="AD121" s="39"/>
      <c r="AE121" s="39"/>
    </row>
    <row r="122" s="9" customFormat="1" ht="29.28" customHeight="1">
      <c r="A122" s="204"/>
      <c r="B122" s="205"/>
      <c r="C122" s="206" t="s">
        <v>397</v>
      </c>
      <c r="D122" s="207" t="s">
        <v>61</v>
      </c>
      <c r="E122" s="207" t="s">
        <v>57</v>
      </c>
      <c r="F122" s="207" t="s">
        <v>58</v>
      </c>
      <c r="G122" s="207" t="s">
        <v>398</v>
      </c>
      <c r="H122" s="207" t="s">
        <v>399</v>
      </c>
      <c r="I122" s="208" t="s">
        <v>400</v>
      </c>
      <c r="J122" s="207" t="s">
        <v>393</v>
      </c>
      <c r="K122" s="209" t="s">
        <v>401</v>
      </c>
      <c r="L122" s="210"/>
      <c r="M122" s="101" t="s">
        <v>1</v>
      </c>
      <c r="N122" s="102" t="s">
        <v>40</v>
      </c>
      <c r="O122" s="102" t="s">
        <v>402</v>
      </c>
      <c r="P122" s="102" t="s">
        <v>403</v>
      </c>
      <c r="Q122" s="102" t="s">
        <v>404</v>
      </c>
      <c r="R122" s="102" t="s">
        <v>405</v>
      </c>
      <c r="S122" s="102" t="s">
        <v>406</v>
      </c>
      <c r="T122" s="103" t="s">
        <v>407</v>
      </c>
      <c r="U122" s="204"/>
      <c r="V122" s="204"/>
      <c r="W122" s="204"/>
      <c r="X122" s="204"/>
      <c r="Y122" s="204"/>
      <c r="Z122" s="204"/>
      <c r="AA122" s="204"/>
      <c r="AB122" s="204"/>
      <c r="AC122" s="204"/>
      <c r="AD122" s="204"/>
      <c r="AE122" s="204"/>
    </row>
    <row r="123" s="2" customFormat="1" ht="22.8" customHeight="1">
      <c r="A123" s="39"/>
      <c r="B123" s="40"/>
      <c r="C123" s="108" t="s">
        <v>408</v>
      </c>
      <c r="D123" s="41"/>
      <c r="E123" s="41"/>
      <c r="F123" s="41"/>
      <c r="G123" s="41"/>
      <c r="H123" s="41"/>
      <c r="I123" s="156"/>
      <c r="J123" s="211">
        <f>BK123</f>
        <v>0</v>
      </c>
      <c r="K123" s="41"/>
      <c r="L123" s="45"/>
      <c r="M123" s="104"/>
      <c r="N123" s="212"/>
      <c r="O123" s="105"/>
      <c r="P123" s="213">
        <f>P124+P177</f>
        <v>0</v>
      </c>
      <c r="Q123" s="105"/>
      <c r="R123" s="213">
        <f>R124+R177</f>
        <v>90.121560000000002</v>
      </c>
      <c r="S123" s="105"/>
      <c r="T123" s="214">
        <f>T124+T177</f>
        <v>0</v>
      </c>
      <c r="U123" s="39"/>
      <c r="V123" s="39"/>
      <c r="W123" s="39"/>
      <c r="X123" s="39"/>
      <c r="Y123" s="39"/>
      <c r="Z123" s="39"/>
      <c r="AA123" s="39"/>
      <c r="AB123" s="39"/>
      <c r="AC123" s="39"/>
      <c r="AD123" s="39"/>
      <c r="AE123" s="39"/>
      <c r="AT123" s="18" t="s">
        <v>75</v>
      </c>
      <c r="AU123" s="18" t="s">
        <v>395</v>
      </c>
      <c r="BK123" s="215">
        <f>BK124+BK177</f>
        <v>0</v>
      </c>
    </row>
    <row r="124" s="11" customFormat="1" ht="25.92" customHeight="1">
      <c r="A124" s="11"/>
      <c r="B124" s="254"/>
      <c r="C124" s="255"/>
      <c r="D124" s="256" t="s">
        <v>75</v>
      </c>
      <c r="E124" s="257" t="s">
        <v>750</v>
      </c>
      <c r="F124" s="257" t="s">
        <v>751</v>
      </c>
      <c r="G124" s="255"/>
      <c r="H124" s="255"/>
      <c r="I124" s="258"/>
      <c r="J124" s="259">
        <f>BK124</f>
        <v>0</v>
      </c>
      <c r="K124" s="255"/>
      <c r="L124" s="260"/>
      <c r="M124" s="261"/>
      <c r="N124" s="262"/>
      <c r="O124" s="262"/>
      <c r="P124" s="263">
        <f>P125</f>
        <v>0</v>
      </c>
      <c r="Q124" s="262"/>
      <c r="R124" s="263">
        <f>R125</f>
        <v>90.121560000000002</v>
      </c>
      <c r="S124" s="262"/>
      <c r="T124" s="264">
        <f>T125</f>
        <v>0</v>
      </c>
      <c r="U124" s="11"/>
      <c r="V124" s="11"/>
      <c r="W124" s="11"/>
      <c r="X124" s="11"/>
      <c r="Y124" s="11"/>
      <c r="Z124" s="11"/>
      <c r="AA124" s="11"/>
      <c r="AB124" s="11"/>
      <c r="AC124" s="11"/>
      <c r="AD124" s="11"/>
      <c r="AE124" s="11"/>
      <c r="AR124" s="265" t="s">
        <v>84</v>
      </c>
      <c r="AT124" s="266" t="s">
        <v>75</v>
      </c>
      <c r="AU124" s="266" t="s">
        <v>76</v>
      </c>
      <c r="AY124" s="265" t="s">
        <v>414</v>
      </c>
      <c r="BK124" s="267">
        <f>BK125</f>
        <v>0</v>
      </c>
    </row>
    <row r="125" s="11" customFormat="1" ht="22.8" customHeight="1">
      <c r="A125" s="11"/>
      <c r="B125" s="254"/>
      <c r="C125" s="255"/>
      <c r="D125" s="256" t="s">
        <v>75</v>
      </c>
      <c r="E125" s="275" t="s">
        <v>427</v>
      </c>
      <c r="F125" s="275" t="s">
        <v>773</v>
      </c>
      <c r="G125" s="255"/>
      <c r="H125" s="255"/>
      <c r="I125" s="258"/>
      <c r="J125" s="276">
        <f>BK125</f>
        <v>0</v>
      </c>
      <c r="K125" s="255"/>
      <c r="L125" s="260"/>
      <c r="M125" s="261"/>
      <c r="N125" s="262"/>
      <c r="O125" s="262"/>
      <c r="P125" s="263">
        <f>SUM(P126:P176)</f>
        <v>0</v>
      </c>
      <c r="Q125" s="262"/>
      <c r="R125" s="263">
        <f>SUM(R126:R176)</f>
        <v>90.121560000000002</v>
      </c>
      <c r="S125" s="262"/>
      <c r="T125" s="264">
        <f>SUM(T126:T176)</f>
        <v>0</v>
      </c>
      <c r="U125" s="11"/>
      <c r="V125" s="11"/>
      <c r="W125" s="11"/>
      <c r="X125" s="11"/>
      <c r="Y125" s="11"/>
      <c r="Z125" s="11"/>
      <c r="AA125" s="11"/>
      <c r="AB125" s="11"/>
      <c r="AC125" s="11"/>
      <c r="AD125" s="11"/>
      <c r="AE125" s="11"/>
      <c r="AR125" s="265" t="s">
        <v>84</v>
      </c>
      <c r="AT125" s="266" t="s">
        <v>75</v>
      </c>
      <c r="AU125" s="266" t="s">
        <v>84</v>
      </c>
      <c r="AY125" s="265" t="s">
        <v>414</v>
      </c>
      <c r="BK125" s="267">
        <f>SUM(BK126:BK176)</f>
        <v>0</v>
      </c>
    </row>
    <row r="126" s="2" customFormat="1" ht="21.75" customHeight="1">
      <c r="A126" s="39"/>
      <c r="B126" s="40"/>
      <c r="C126" s="234" t="s">
        <v>84</v>
      </c>
      <c r="D126" s="234" t="s">
        <v>443</v>
      </c>
      <c r="E126" s="235" t="s">
        <v>2351</v>
      </c>
      <c r="F126" s="236" t="s">
        <v>2352</v>
      </c>
      <c r="G126" s="237" t="s">
        <v>755</v>
      </c>
      <c r="H126" s="238">
        <v>110</v>
      </c>
      <c r="I126" s="239"/>
      <c r="J126" s="240">
        <f>ROUND(I126*H126,2)</f>
        <v>0</v>
      </c>
      <c r="K126" s="236" t="s">
        <v>665</v>
      </c>
      <c r="L126" s="45"/>
      <c r="M126" s="241" t="s">
        <v>1</v>
      </c>
      <c r="N126" s="242" t="s">
        <v>41</v>
      </c>
      <c r="O126" s="92"/>
      <c r="P126" s="226">
        <f>O126*H126</f>
        <v>0</v>
      </c>
      <c r="Q126" s="226">
        <v>0</v>
      </c>
      <c r="R126" s="226">
        <f>Q126*H126</f>
        <v>0</v>
      </c>
      <c r="S126" s="226">
        <v>0</v>
      </c>
      <c r="T126" s="227">
        <f>S126*H126</f>
        <v>0</v>
      </c>
      <c r="U126" s="39"/>
      <c r="V126" s="39"/>
      <c r="W126" s="39"/>
      <c r="X126" s="39"/>
      <c r="Y126" s="39"/>
      <c r="Z126" s="39"/>
      <c r="AA126" s="39"/>
      <c r="AB126" s="39"/>
      <c r="AC126" s="39"/>
      <c r="AD126" s="39"/>
      <c r="AE126" s="39"/>
      <c r="AR126" s="228" t="s">
        <v>415</v>
      </c>
      <c r="AT126" s="228" t="s">
        <v>443</v>
      </c>
      <c r="AU126" s="228" t="s">
        <v>86</v>
      </c>
      <c r="AY126" s="18" t="s">
        <v>414</v>
      </c>
      <c r="BE126" s="229">
        <f>IF(N126="základní",J126,0)</f>
        <v>0</v>
      </c>
      <c r="BF126" s="229">
        <f>IF(N126="snížená",J126,0)</f>
        <v>0</v>
      </c>
      <c r="BG126" s="229">
        <f>IF(N126="zákl. přenesená",J126,0)</f>
        <v>0</v>
      </c>
      <c r="BH126" s="229">
        <f>IF(N126="sníž. přenesená",J126,0)</f>
        <v>0</v>
      </c>
      <c r="BI126" s="229">
        <f>IF(N126="nulová",J126,0)</f>
        <v>0</v>
      </c>
      <c r="BJ126" s="18" t="s">
        <v>84</v>
      </c>
      <c r="BK126" s="229">
        <f>ROUND(I126*H126,2)</f>
        <v>0</v>
      </c>
      <c r="BL126" s="18" t="s">
        <v>415</v>
      </c>
      <c r="BM126" s="228" t="s">
        <v>2353</v>
      </c>
    </row>
    <row r="127" s="2" customFormat="1">
      <c r="A127" s="39"/>
      <c r="B127" s="40"/>
      <c r="C127" s="41"/>
      <c r="D127" s="230" t="s">
        <v>417</v>
      </c>
      <c r="E127" s="41"/>
      <c r="F127" s="231" t="s">
        <v>2354</v>
      </c>
      <c r="G127" s="41"/>
      <c r="H127" s="41"/>
      <c r="I127" s="156"/>
      <c r="J127" s="41"/>
      <c r="K127" s="41"/>
      <c r="L127" s="45"/>
      <c r="M127" s="232"/>
      <c r="N127" s="233"/>
      <c r="O127" s="92"/>
      <c r="P127" s="92"/>
      <c r="Q127" s="92"/>
      <c r="R127" s="92"/>
      <c r="S127" s="92"/>
      <c r="T127" s="93"/>
      <c r="U127" s="39"/>
      <c r="V127" s="39"/>
      <c r="W127" s="39"/>
      <c r="X127" s="39"/>
      <c r="Y127" s="39"/>
      <c r="Z127" s="39"/>
      <c r="AA127" s="39"/>
      <c r="AB127" s="39"/>
      <c r="AC127" s="39"/>
      <c r="AD127" s="39"/>
      <c r="AE127" s="39"/>
      <c r="AT127" s="18" t="s">
        <v>417</v>
      </c>
      <c r="AU127" s="18" t="s">
        <v>86</v>
      </c>
    </row>
    <row r="128" s="15" customFormat="1">
      <c r="A128" s="15"/>
      <c r="B128" s="299"/>
      <c r="C128" s="300"/>
      <c r="D128" s="230" t="s">
        <v>758</v>
      </c>
      <c r="E128" s="301" t="s">
        <v>1</v>
      </c>
      <c r="F128" s="302" t="s">
        <v>2355</v>
      </c>
      <c r="G128" s="300"/>
      <c r="H128" s="301" t="s">
        <v>1</v>
      </c>
      <c r="I128" s="303"/>
      <c r="J128" s="300"/>
      <c r="K128" s="300"/>
      <c r="L128" s="304"/>
      <c r="M128" s="305"/>
      <c r="N128" s="306"/>
      <c r="O128" s="306"/>
      <c r="P128" s="306"/>
      <c r="Q128" s="306"/>
      <c r="R128" s="306"/>
      <c r="S128" s="306"/>
      <c r="T128" s="307"/>
      <c r="U128" s="15"/>
      <c r="V128" s="15"/>
      <c r="W128" s="15"/>
      <c r="X128" s="15"/>
      <c r="Y128" s="15"/>
      <c r="Z128" s="15"/>
      <c r="AA128" s="15"/>
      <c r="AB128" s="15"/>
      <c r="AC128" s="15"/>
      <c r="AD128" s="15"/>
      <c r="AE128" s="15"/>
      <c r="AT128" s="308" t="s">
        <v>758</v>
      </c>
      <c r="AU128" s="308" t="s">
        <v>86</v>
      </c>
      <c r="AV128" s="15" t="s">
        <v>84</v>
      </c>
      <c r="AW128" s="15" t="s">
        <v>33</v>
      </c>
      <c r="AX128" s="15" t="s">
        <v>76</v>
      </c>
      <c r="AY128" s="308" t="s">
        <v>414</v>
      </c>
    </row>
    <row r="129" s="13" customFormat="1">
      <c r="A129" s="13"/>
      <c r="B129" s="277"/>
      <c r="C129" s="278"/>
      <c r="D129" s="230" t="s">
        <v>758</v>
      </c>
      <c r="E129" s="279" t="s">
        <v>1</v>
      </c>
      <c r="F129" s="280" t="s">
        <v>2356</v>
      </c>
      <c r="G129" s="278"/>
      <c r="H129" s="281">
        <v>110</v>
      </c>
      <c r="I129" s="282"/>
      <c r="J129" s="278"/>
      <c r="K129" s="278"/>
      <c r="L129" s="283"/>
      <c r="M129" s="284"/>
      <c r="N129" s="285"/>
      <c r="O129" s="285"/>
      <c r="P129" s="285"/>
      <c r="Q129" s="285"/>
      <c r="R129" s="285"/>
      <c r="S129" s="285"/>
      <c r="T129" s="286"/>
      <c r="U129" s="13"/>
      <c r="V129" s="13"/>
      <c r="W129" s="13"/>
      <c r="X129" s="13"/>
      <c r="Y129" s="13"/>
      <c r="Z129" s="13"/>
      <c r="AA129" s="13"/>
      <c r="AB129" s="13"/>
      <c r="AC129" s="13"/>
      <c r="AD129" s="13"/>
      <c r="AE129" s="13"/>
      <c r="AT129" s="287" t="s">
        <v>758</v>
      </c>
      <c r="AU129" s="287" t="s">
        <v>86</v>
      </c>
      <c r="AV129" s="13" t="s">
        <v>86</v>
      </c>
      <c r="AW129" s="13" t="s">
        <v>33</v>
      </c>
      <c r="AX129" s="13" t="s">
        <v>84</v>
      </c>
      <c r="AY129" s="287" t="s">
        <v>414</v>
      </c>
    </row>
    <row r="130" s="2" customFormat="1" ht="21.75" customHeight="1">
      <c r="A130" s="39"/>
      <c r="B130" s="40"/>
      <c r="C130" s="234" t="s">
        <v>86</v>
      </c>
      <c r="D130" s="234" t="s">
        <v>443</v>
      </c>
      <c r="E130" s="235" t="s">
        <v>2357</v>
      </c>
      <c r="F130" s="236" t="s">
        <v>2358</v>
      </c>
      <c r="G130" s="237" t="s">
        <v>755</v>
      </c>
      <c r="H130" s="238">
        <v>110</v>
      </c>
      <c r="I130" s="239"/>
      <c r="J130" s="240">
        <f>ROUND(I130*H130,2)</f>
        <v>0</v>
      </c>
      <c r="K130" s="236" t="s">
        <v>665</v>
      </c>
      <c r="L130" s="45"/>
      <c r="M130" s="241" t="s">
        <v>1</v>
      </c>
      <c r="N130" s="242" t="s">
        <v>41</v>
      </c>
      <c r="O130" s="92"/>
      <c r="P130" s="226">
        <f>O130*H130</f>
        <v>0</v>
      </c>
      <c r="Q130" s="226">
        <v>0</v>
      </c>
      <c r="R130" s="226">
        <f>Q130*H130</f>
        <v>0</v>
      </c>
      <c r="S130" s="226">
        <v>0</v>
      </c>
      <c r="T130" s="227">
        <f>S130*H130</f>
        <v>0</v>
      </c>
      <c r="U130" s="39"/>
      <c r="V130" s="39"/>
      <c r="W130" s="39"/>
      <c r="X130" s="39"/>
      <c r="Y130" s="39"/>
      <c r="Z130" s="39"/>
      <c r="AA130" s="39"/>
      <c r="AB130" s="39"/>
      <c r="AC130" s="39"/>
      <c r="AD130" s="39"/>
      <c r="AE130" s="39"/>
      <c r="AR130" s="228" t="s">
        <v>415</v>
      </c>
      <c r="AT130" s="228" t="s">
        <v>443</v>
      </c>
      <c r="AU130" s="228" t="s">
        <v>86</v>
      </c>
      <c r="AY130" s="18" t="s">
        <v>414</v>
      </c>
      <c r="BE130" s="229">
        <f>IF(N130="základní",J130,0)</f>
        <v>0</v>
      </c>
      <c r="BF130" s="229">
        <f>IF(N130="snížená",J130,0)</f>
        <v>0</v>
      </c>
      <c r="BG130" s="229">
        <f>IF(N130="zákl. přenesená",J130,0)</f>
        <v>0</v>
      </c>
      <c r="BH130" s="229">
        <f>IF(N130="sníž. přenesená",J130,0)</f>
        <v>0</v>
      </c>
      <c r="BI130" s="229">
        <f>IF(N130="nulová",J130,0)</f>
        <v>0</v>
      </c>
      <c r="BJ130" s="18" t="s">
        <v>84</v>
      </c>
      <c r="BK130" s="229">
        <f>ROUND(I130*H130,2)</f>
        <v>0</v>
      </c>
      <c r="BL130" s="18" t="s">
        <v>415</v>
      </c>
      <c r="BM130" s="228" t="s">
        <v>2359</v>
      </c>
    </row>
    <row r="131" s="2" customFormat="1">
      <c r="A131" s="39"/>
      <c r="B131" s="40"/>
      <c r="C131" s="41"/>
      <c r="D131" s="230" t="s">
        <v>417</v>
      </c>
      <c r="E131" s="41"/>
      <c r="F131" s="231" t="s">
        <v>2360</v>
      </c>
      <c r="G131" s="41"/>
      <c r="H131" s="41"/>
      <c r="I131" s="156"/>
      <c r="J131" s="41"/>
      <c r="K131" s="41"/>
      <c r="L131" s="45"/>
      <c r="M131" s="232"/>
      <c r="N131" s="233"/>
      <c r="O131" s="92"/>
      <c r="P131" s="92"/>
      <c r="Q131" s="92"/>
      <c r="R131" s="92"/>
      <c r="S131" s="92"/>
      <c r="T131" s="93"/>
      <c r="U131" s="39"/>
      <c r="V131" s="39"/>
      <c r="W131" s="39"/>
      <c r="X131" s="39"/>
      <c r="Y131" s="39"/>
      <c r="Z131" s="39"/>
      <c r="AA131" s="39"/>
      <c r="AB131" s="39"/>
      <c r="AC131" s="39"/>
      <c r="AD131" s="39"/>
      <c r="AE131" s="39"/>
      <c r="AT131" s="18" t="s">
        <v>417</v>
      </c>
      <c r="AU131" s="18" t="s">
        <v>86</v>
      </c>
    </row>
    <row r="132" s="2" customFormat="1">
      <c r="A132" s="39"/>
      <c r="B132" s="40"/>
      <c r="C132" s="41"/>
      <c r="D132" s="230" t="s">
        <v>722</v>
      </c>
      <c r="E132" s="41"/>
      <c r="F132" s="268" t="s">
        <v>2361</v>
      </c>
      <c r="G132" s="41"/>
      <c r="H132" s="41"/>
      <c r="I132" s="156"/>
      <c r="J132" s="41"/>
      <c r="K132" s="41"/>
      <c r="L132" s="45"/>
      <c r="M132" s="232"/>
      <c r="N132" s="233"/>
      <c r="O132" s="92"/>
      <c r="P132" s="92"/>
      <c r="Q132" s="92"/>
      <c r="R132" s="92"/>
      <c r="S132" s="92"/>
      <c r="T132" s="93"/>
      <c r="U132" s="39"/>
      <c r="V132" s="39"/>
      <c r="W132" s="39"/>
      <c r="X132" s="39"/>
      <c r="Y132" s="39"/>
      <c r="Z132" s="39"/>
      <c r="AA132" s="39"/>
      <c r="AB132" s="39"/>
      <c r="AC132" s="39"/>
      <c r="AD132" s="39"/>
      <c r="AE132" s="39"/>
      <c r="AT132" s="18" t="s">
        <v>722</v>
      </c>
      <c r="AU132" s="18" t="s">
        <v>86</v>
      </c>
    </row>
    <row r="133" s="15" customFormat="1">
      <c r="A133" s="15"/>
      <c r="B133" s="299"/>
      <c r="C133" s="300"/>
      <c r="D133" s="230" t="s">
        <v>758</v>
      </c>
      <c r="E133" s="301" t="s">
        <v>1</v>
      </c>
      <c r="F133" s="302" t="s">
        <v>2362</v>
      </c>
      <c r="G133" s="300"/>
      <c r="H133" s="301" t="s">
        <v>1</v>
      </c>
      <c r="I133" s="303"/>
      <c r="J133" s="300"/>
      <c r="K133" s="300"/>
      <c r="L133" s="304"/>
      <c r="M133" s="305"/>
      <c r="N133" s="306"/>
      <c r="O133" s="306"/>
      <c r="P133" s="306"/>
      <c r="Q133" s="306"/>
      <c r="R133" s="306"/>
      <c r="S133" s="306"/>
      <c r="T133" s="307"/>
      <c r="U133" s="15"/>
      <c r="V133" s="15"/>
      <c r="W133" s="15"/>
      <c r="X133" s="15"/>
      <c r="Y133" s="15"/>
      <c r="Z133" s="15"/>
      <c r="AA133" s="15"/>
      <c r="AB133" s="15"/>
      <c r="AC133" s="15"/>
      <c r="AD133" s="15"/>
      <c r="AE133" s="15"/>
      <c r="AT133" s="308" t="s">
        <v>758</v>
      </c>
      <c r="AU133" s="308" t="s">
        <v>86</v>
      </c>
      <c r="AV133" s="15" t="s">
        <v>84</v>
      </c>
      <c r="AW133" s="15" t="s">
        <v>33</v>
      </c>
      <c r="AX133" s="15" t="s">
        <v>76</v>
      </c>
      <c r="AY133" s="308" t="s">
        <v>414</v>
      </c>
    </row>
    <row r="134" s="13" customFormat="1">
      <c r="A134" s="13"/>
      <c r="B134" s="277"/>
      <c r="C134" s="278"/>
      <c r="D134" s="230" t="s">
        <v>758</v>
      </c>
      <c r="E134" s="279" t="s">
        <v>1</v>
      </c>
      <c r="F134" s="280" t="s">
        <v>2363</v>
      </c>
      <c r="G134" s="278"/>
      <c r="H134" s="281">
        <v>55</v>
      </c>
      <c r="I134" s="282"/>
      <c r="J134" s="278"/>
      <c r="K134" s="278"/>
      <c r="L134" s="283"/>
      <c r="M134" s="284"/>
      <c r="N134" s="285"/>
      <c r="O134" s="285"/>
      <c r="P134" s="285"/>
      <c r="Q134" s="285"/>
      <c r="R134" s="285"/>
      <c r="S134" s="285"/>
      <c r="T134" s="286"/>
      <c r="U134" s="13"/>
      <c r="V134" s="13"/>
      <c r="W134" s="13"/>
      <c r="X134" s="13"/>
      <c r="Y134" s="13"/>
      <c r="Z134" s="13"/>
      <c r="AA134" s="13"/>
      <c r="AB134" s="13"/>
      <c r="AC134" s="13"/>
      <c r="AD134" s="13"/>
      <c r="AE134" s="13"/>
      <c r="AT134" s="287" t="s">
        <v>758</v>
      </c>
      <c r="AU134" s="287" t="s">
        <v>86</v>
      </c>
      <c r="AV134" s="13" t="s">
        <v>86</v>
      </c>
      <c r="AW134" s="13" t="s">
        <v>33</v>
      </c>
      <c r="AX134" s="13" t="s">
        <v>76</v>
      </c>
      <c r="AY134" s="287" t="s">
        <v>414</v>
      </c>
    </row>
    <row r="135" s="15" customFormat="1">
      <c r="A135" s="15"/>
      <c r="B135" s="299"/>
      <c r="C135" s="300"/>
      <c r="D135" s="230" t="s">
        <v>758</v>
      </c>
      <c r="E135" s="301" t="s">
        <v>1</v>
      </c>
      <c r="F135" s="302" t="s">
        <v>2364</v>
      </c>
      <c r="G135" s="300"/>
      <c r="H135" s="301" t="s">
        <v>1</v>
      </c>
      <c r="I135" s="303"/>
      <c r="J135" s="300"/>
      <c r="K135" s="300"/>
      <c r="L135" s="304"/>
      <c r="M135" s="305"/>
      <c r="N135" s="306"/>
      <c r="O135" s="306"/>
      <c r="P135" s="306"/>
      <c r="Q135" s="306"/>
      <c r="R135" s="306"/>
      <c r="S135" s="306"/>
      <c r="T135" s="307"/>
      <c r="U135" s="15"/>
      <c r="V135" s="15"/>
      <c r="W135" s="15"/>
      <c r="X135" s="15"/>
      <c r="Y135" s="15"/>
      <c r="Z135" s="15"/>
      <c r="AA135" s="15"/>
      <c r="AB135" s="15"/>
      <c r="AC135" s="15"/>
      <c r="AD135" s="15"/>
      <c r="AE135" s="15"/>
      <c r="AT135" s="308" t="s">
        <v>758</v>
      </c>
      <c r="AU135" s="308" t="s">
        <v>86</v>
      </c>
      <c r="AV135" s="15" t="s">
        <v>84</v>
      </c>
      <c r="AW135" s="15" t="s">
        <v>33</v>
      </c>
      <c r="AX135" s="15" t="s">
        <v>76</v>
      </c>
      <c r="AY135" s="308" t="s">
        <v>414</v>
      </c>
    </row>
    <row r="136" s="13" customFormat="1">
      <c r="A136" s="13"/>
      <c r="B136" s="277"/>
      <c r="C136" s="278"/>
      <c r="D136" s="230" t="s">
        <v>758</v>
      </c>
      <c r="E136" s="279" t="s">
        <v>1</v>
      </c>
      <c r="F136" s="280" t="s">
        <v>2363</v>
      </c>
      <c r="G136" s="278"/>
      <c r="H136" s="281">
        <v>55</v>
      </c>
      <c r="I136" s="282"/>
      <c r="J136" s="278"/>
      <c r="K136" s="278"/>
      <c r="L136" s="283"/>
      <c r="M136" s="284"/>
      <c r="N136" s="285"/>
      <c r="O136" s="285"/>
      <c r="P136" s="285"/>
      <c r="Q136" s="285"/>
      <c r="R136" s="285"/>
      <c r="S136" s="285"/>
      <c r="T136" s="286"/>
      <c r="U136" s="13"/>
      <c r="V136" s="13"/>
      <c r="W136" s="13"/>
      <c r="X136" s="13"/>
      <c r="Y136" s="13"/>
      <c r="Z136" s="13"/>
      <c r="AA136" s="13"/>
      <c r="AB136" s="13"/>
      <c r="AC136" s="13"/>
      <c r="AD136" s="13"/>
      <c r="AE136" s="13"/>
      <c r="AT136" s="287" t="s">
        <v>758</v>
      </c>
      <c r="AU136" s="287" t="s">
        <v>86</v>
      </c>
      <c r="AV136" s="13" t="s">
        <v>86</v>
      </c>
      <c r="AW136" s="13" t="s">
        <v>33</v>
      </c>
      <c r="AX136" s="13" t="s">
        <v>76</v>
      </c>
      <c r="AY136" s="287" t="s">
        <v>414</v>
      </c>
    </row>
    <row r="137" s="14" customFormat="1">
      <c r="A137" s="14"/>
      <c r="B137" s="288"/>
      <c r="C137" s="289"/>
      <c r="D137" s="230" t="s">
        <v>758</v>
      </c>
      <c r="E137" s="290" t="s">
        <v>1</v>
      </c>
      <c r="F137" s="291" t="s">
        <v>760</v>
      </c>
      <c r="G137" s="289"/>
      <c r="H137" s="292">
        <v>110</v>
      </c>
      <c r="I137" s="293"/>
      <c r="J137" s="289"/>
      <c r="K137" s="289"/>
      <c r="L137" s="294"/>
      <c r="M137" s="295"/>
      <c r="N137" s="296"/>
      <c r="O137" s="296"/>
      <c r="P137" s="296"/>
      <c r="Q137" s="296"/>
      <c r="R137" s="296"/>
      <c r="S137" s="296"/>
      <c r="T137" s="297"/>
      <c r="U137" s="14"/>
      <c r="V137" s="14"/>
      <c r="W137" s="14"/>
      <c r="X137" s="14"/>
      <c r="Y137" s="14"/>
      <c r="Z137" s="14"/>
      <c r="AA137" s="14"/>
      <c r="AB137" s="14"/>
      <c r="AC137" s="14"/>
      <c r="AD137" s="14"/>
      <c r="AE137" s="14"/>
      <c r="AT137" s="298" t="s">
        <v>758</v>
      </c>
      <c r="AU137" s="298" t="s">
        <v>86</v>
      </c>
      <c r="AV137" s="14" t="s">
        <v>415</v>
      </c>
      <c r="AW137" s="14" t="s">
        <v>33</v>
      </c>
      <c r="AX137" s="14" t="s">
        <v>84</v>
      </c>
      <c r="AY137" s="298" t="s">
        <v>414</v>
      </c>
    </row>
    <row r="138" s="2" customFormat="1" ht="21.75" customHeight="1">
      <c r="A138" s="39"/>
      <c r="B138" s="40"/>
      <c r="C138" s="216" t="s">
        <v>114</v>
      </c>
      <c r="D138" s="216" t="s">
        <v>409</v>
      </c>
      <c r="E138" s="217" t="s">
        <v>2365</v>
      </c>
      <c r="F138" s="218" t="s">
        <v>2366</v>
      </c>
      <c r="G138" s="219" t="s">
        <v>897</v>
      </c>
      <c r="H138" s="220">
        <v>89.814999999999998</v>
      </c>
      <c r="I138" s="221"/>
      <c r="J138" s="222">
        <f>ROUND(I138*H138,2)</f>
        <v>0</v>
      </c>
      <c r="K138" s="218" t="s">
        <v>665</v>
      </c>
      <c r="L138" s="223"/>
      <c r="M138" s="224" t="s">
        <v>1</v>
      </c>
      <c r="N138" s="225" t="s">
        <v>41</v>
      </c>
      <c r="O138" s="92"/>
      <c r="P138" s="226">
        <f>O138*H138</f>
        <v>0</v>
      </c>
      <c r="Q138" s="226">
        <v>1</v>
      </c>
      <c r="R138" s="226">
        <f>Q138*H138</f>
        <v>89.814999999999998</v>
      </c>
      <c r="S138" s="226">
        <v>0</v>
      </c>
      <c r="T138" s="227">
        <f>S138*H138</f>
        <v>0</v>
      </c>
      <c r="U138" s="39"/>
      <c r="V138" s="39"/>
      <c r="W138" s="39"/>
      <c r="X138" s="39"/>
      <c r="Y138" s="39"/>
      <c r="Z138" s="39"/>
      <c r="AA138" s="39"/>
      <c r="AB138" s="39"/>
      <c r="AC138" s="39"/>
      <c r="AD138" s="39"/>
      <c r="AE138" s="39"/>
      <c r="AR138" s="228" t="s">
        <v>413</v>
      </c>
      <c r="AT138" s="228" t="s">
        <v>409</v>
      </c>
      <c r="AU138" s="228" t="s">
        <v>86</v>
      </c>
      <c r="AY138" s="18" t="s">
        <v>414</v>
      </c>
      <c r="BE138" s="229">
        <f>IF(N138="základní",J138,0)</f>
        <v>0</v>
      </c>
      <c r="BF138" s="229">
        <f>IF(N138="snížená",J138,0)</f>
        <v>0</v>
      </c>
      <c r="BG138" s="229">
        <f>IF(N138="zákl. přenesená",J138,0)</f>
        <v>0</v>
      </c>
      <c r="BH138" s="229">
        <f>IF(N138="sníž. přenesená",J138,0)</f>
        <v>0</v>
      </c>
      <c r="BI138" s="229">
        <f>IF(N138="nulová",J138,0)</f>
        <v>0</v>
      </c>
      <c r="BJ138" s="18" t="s">
        <v>84</v>
      </c>
      <c r="BK138" s="229">
        <f>ROUND(I138*H138,2)</f>
        <v>0</v>
      </c>
      <c r="BL138" s="18" t="s">
        <v>415</v>
      </c>
      <c r="BM138" s="228" t="s">
        <v>2367</v>
      </c>
    </row>
    <row r="139" s="2" customFormat="1">
      <c r="A139" s="39"/>
      <c r="B139" s="40"/>
      <c r="C139" s="41"/>
      <c r="D139" s="230" t="s">
        <v>417</v>
      </c>
      <c r="E139" s="41"/>
      <c r="F139" s="231" t="s">
        <v>2366</v>
      </c>
      <c r="G139" s="41"/>
      <c r="H139" s="41"/>
      <c r="I139" s="156"/>
      <c r="J139" s="41"/>
      <c r="K139" s="41"/>
      <c r="L139" s="45"/>
      <c r="M139" s="232"/>
      <c r="N139" s="233"/>
      <c r="O139" s="92"/>
      <c r="P139" s="92"/>
      <c r="Q139" s="92"/>
      <c r="R139" s="92"/>
      <c r="S139" s="92"/>
      <c r="T139" s="93"/>
      <c r="U139" s="39"/>
      <c r="V139" s="39"/>
      <c r="W139" s="39"/>
      <c r="X139" s="39"/>
      <c r="Y139" s="39"/>
      <c r="Z139" s="39"/>
      <c r="AA139" s="39"/>
      <c r="AB139" s="39"/>
      <c r="AC139" s="39"/>
      <c r="AD139" s="39"/>
      <c r="AE139" s="39"/>
      <c r="AT139" s="18" t="s">
        <v>417</v>
      </c>
      <c r="AU139" s="18" t="s">
        <v>86</v>
      </c>
    </row>
    <row r="140" s="13" customFormat="1">
      <c r="A140" s="13"/>
      <c r="B140" s="277"/>
      <c r="C140" s="278"/>
      <c r="D140" s="230" t="s">
        <v>758</v>
      </c>
      <c r="E140" s="279" t="s">
        <v>1</v>
      </c>
      <c r="F140" s="280" t="s">
        <v>2368</v>
      </c>
      <c r="G140" s="278"/>
      <c r="H140" s="281">
        <v>89.814999999999998</v>
      </c>
      <c r="I140" s="282"/>
      <c r="J140" s="278"/>
      <c r="K140" s="278"/>
      <c r="L140" s="283"/>
      <c r="M140" s="284"/>
      <c r="N140" s="285"/>
      <c r="O140" s="285"/>
      <c r="P140" s="285"/>
      <c r="Q140" s="285"/>
      <c r="R140" s="285"/>
      <c r="S140" s="285"/>
      <c r="T140" s="286"/>
      <c r="U140" s="13"/>
      <c r="V140" s="13"/>
      <c r="W140" s="13"/>
      <c r="X140" s="13"/>
      <c r="Y140" s="13"/>
      <c r="Z140" s="13"/>
      <c r="AA140" s="13"/>
      <c r="AB140" s="13"/>
      <c r="AC140" s="13"/>
      <c r="AD140" s="13"/>
      <c r="AE140" s="13"/>
      <c r="AT140" s="287" t="s">
        <v>758</v>
      </c>
      <c r="AU140" s="287" t="s">
        <v>86</v>
      </c>
      <c r="AV140" s="13" t="s">
        <v>86</v>
      </c>
      <c r="AW140" s="13" t="s">
        <v>33</v>
      </c>
      <c r="AX140" s="13" t="s">
        <v>76</v>
      </c>
      <c r="AY140" s="287" t="s">
        <v>414</v>
      </c>
    </row>
    <row r="141" s="14" customFormat="1">
      <c r="A141" s="14"/>
      <c r="B141" s="288"/>
      <c r="C141" s="289"/>
      <c r="D141" s="230" t="s">
        <v>758</v>
      </c>
      <c r="E141" s="290" t="s">
        <v>1</v>
      </c>
      <c r="F141" s="291" t="s">
        <v>760</v>
      </c>
      <c r="G141" s="289"/>
      <c r="H141" s="292">
        <v>89.814999999999998</v>
      </c>
      <c r="I141" s="293"/>
      <c r="J141" s="289"/>
      <c r="K141" s="289"/>
      <c r="L141" s="294"/>
      <c r="M141" s="295"/>
      <c r="N141" s="296"/>
      <c r="O141" s="296"/>
      <c r="P141" s="296"/>
      <c r="Q141" s="296"/>
      <c r="R141" s="296"/>
      <c r="S141" s="296"/>
      <c r="T141" s="297"/>
      <c r="U141" s="14"/>
      <c r="V141" s="14"/>
      <c r="W141" s="14"/>
      <c r="X141" s="14"/>
      <c r="Y141" s="14"/>
      <c r="Z141" s="14"/>
      <c r="AA141" s="14"/>
      <c r="AB141" s="14"/>
      <c r="AC141" s="14"/>
      <c r="AD141" s="14"/>
      <c r="AE141" s="14"/>
      <c r="AT141" s="298" t="s">
        <v>758</v>
      </c>
      <c r="AU141" s="298" t="s">
        <v>86</v>
      </c>
      <c r="AV141" s="14" t="s">
        <v>415</v>
      </c>
      <c r="AW141" s="14" t="s">
        <v>33</v>
      </c>
      <c r="AX141" s="14" t="s">
        <v>84</v>
      </c>
      <c r="AY141" s="298" t="s">
        <v>414</v>
      </c>
    </row>
    <row r="142" s="2" customFormat="1" ht="21.75" customHeight="1">
      <c r="A142" s="39"/>
      <c r="B142" s="40"/>
      <c r="C142" s="234" t="s">
        <v>415</v>
      </c>
      <c r="D142" s="234" t="s">
        <v>443</v>
      </c>
      <c r="E142" s="235" t="s">
        <v>2369</v>
      </c>
      <c r="F142" s="236" t="s">
        <v>2370</v>
      </c>
      <c r="G142" s="237" t="s">
        <v>1421</v>
      </c>
      <c r="H142" s="238">
        <v>0.050000000000000003</v>
      </c>
      <c r="I142" s="239"/>
      <c r="J142" s="240">
        <f>ROUND(I142*H142,2)</f>
        <v>0</v>
      </c>
      <c r="K142" s="236" t="s">
        <v>665</v>
      </c>
      <c r="L142" s="45"/>
      <c r="M142" s="241" t="s">
        <v>1</v>
      </c>
      <c r="N142" s="242" t="s">
        <v>41</v>
      </c>
      <c r="O142" s="92"/>
      <c r="P142" s="226">
        <f>O142*H142</f>
        <v>0</v>
      </c>
      <c r="Q142" s="226">
        <v>0</v>
      </c>
      <c r="R142" s="226">
        <f>Q142*H142</f>
        <v>0</v>
      </c>
      <c r="S142" s="226">
        <v>0</v>
      </c>
      <c r="T142" s="227">
        <f>S142*H142</f>
        <v>0</v>
      </c>
      <c r="U142" s="39"/>
      <c r="V142" s="39"/>
      <c r="W142" s="39"/>
      <c r="X142" s="39"/>
      <c r="Y142" s="39"/>
      <c r="Z142" s="39"/>
      <c r="AA142" s="39"/>
      <c r="AB142" s="39"/>
      <c r="AC142" s="39"/>
      <c r="AD142" s="39"/>
      <c r="AE142" s="39"/>
      <c r="AR142" s="228" t="s">
        <v>415</v>
      </c>
      <c r="AT142" s="228" t="s">
        <v>443</v>
      </c>
      <c r="AU142" s="228" t="s">
        <v>86</v>
      </c>
      <c r="AY142" s="18" t="s">
        <v>414</v>
      </c>
      <c r="BE142" s="229">
        <f>IF(N142="základní",J142,0)</f>
        <v>0</v>
      </c>
      <c r="BF142" s="229">
        <f>IF(N142="snížená",J142,0)</f>
        <v>0</v>
      </c>
      <c r="BG142" s="229">
        <f>IF(N142="zákl. přenesená",J142,0)</f>
        <v>0</v>
      </c>
      <c r="BH142" s="229">
        <f>IF(N142="sníž. přenesená",J142,0)</f>
        <v>0</v>
      </c>
      <c r="BI142" s="229">
        <f>IF(N142="nulová",J142,0)</f>
        <v>0</v>
      </c>
      <c r="BJ142" s="18" t="s">
        <v>84</v>
      </c>
      <c r="BK142" s="229">
        <f>ROUND(I142*H142,2)</f>
        <v>0</v>
      </c>
      <c r="BL142" s="18" t="s">
        <v>415</v>
      </c>
      <c r="BM142" s="228" t="s">
        <v>2371</v>
      </c>
    </row>
    <row r="143" s="2" customFormat="1">
      <c r="A143" s="39"/>
      <c r="B143" s="40"/>
      <c r="C143" s="41"/>
      <c r="D143" s="230" t="s">
        <v>417</v>
      </c>
      <c r="E143" s="41"/>
      <c r="F143" s="231" t="s">
        <v>2372</v>
      </c>
      <c r="G143" s="41"/>
      <c r="H143" s="41"/>
      <c r="I143" s="156"/>
      <c r="J143" s="41"/>
      <c r="K143" s="41"/>
      <c r="L143" s="45"/>
      <c r="M143" s="232"/>
      <c r="N143" s="233"/>
      <c r="O143" s="92"/>
      <c r="P143" s="92"/>
      <c r="Q143" s="92"/>
      <c r="R143" s="92"/>
      <c r="S143" s="92"/>
      <c r="T143" s="93"/>
      <c r="U143" s="39"/>
      <c r="V143" s="39"/>
      <c r="W143" s="39"/>
      <c r="X143" s="39"/>
      <c r="Y143" s="39"/>
      <c r="Z143" s="39"/>
      <c r="AA143" s="39"/>
      <c r="AB143" s="39"/>
      <c r="AC143" s="39"/>
      <c r="AD143" s="39"/>
      <c r="AE143" s="39"/>
      <c r="AT143" s="18" t="s">
        <v>417</v>
      </c>
      <c r="AU143" s="18" t="s">
        <v>86</v>
      </c>
    </row>
    <row r="144" s="15" customFormat="1">
      <c r="A144" s="15"/>
      <c r="B144" s="299"/>
      <c r="C144" s="300"/>
      <c r="D144" s="230" t="s">
        <v>758</v>
      </c>
      <c r="E144" s="301" t="s">
        <v>1</v>
      </c>
      <c r="F144" s="302" t="s">
        <v>2355</v>
      </c>
      <c r="G144" s="300"/>
      <c r="H144" s="301" t="s">
        <v>1</v>
      </c>
      <c r="I144" s="303"/>
      <c r="J144" s="300"/>
      <c r="K144" s="300"/>
      <c r="L144" s="304"/>
      <c r="M144" s="305"/>
      <c r="N144" s="306"/>
      <c r="O144" s="306"/>
      <c r="P144" s="306"/>
      <c r="Q144" s="306"/>
      <c r="R144" s="306"/>
      <c r="S144" s="306"/>
      <c r="T144" s="307"/>
      <c r="U144" s="15"/>
      <c r="V144" s="15"/>
      <c r="W144" s="15"/>
      <c r="X144" s="15"/>
      <c r="Y144" s="15"/>
      <c r="Z144" s="15"/>
      <c r="AA144" s="15"/>
      <c r="AB144" s="15"/>
      <c r="AC144" s="15"/>
      <c r="AD144" s="15"/>
      <c r="AE144" s="15"/>
      <c r="AT144" s="308" t="s">
        <v>758</v>
      </c>
      <c r="AU144" s="308" t="s">
        <v>86</v>
      </c>
      <c r="AV144" s="15" t="s">
        <v>84</v>
      </c>
      <c r="AW144" s="15" t="s">
        <v>33</v>
      </c>
      <c r="AX144" s="15" t="s">
        <v>76</v>
      </c>
      <c r="AY144" s="308" t="s">
        <v>414</v>
      </c>
    </row>
    <row r="145" s="13" customFormat="1">
      <c r="A145" s="13"/>
      <c r="B145" s="277"/>
      <c r="C145" s="278"/>
      <c r="D145" s="230" t="s">
        <v>758</v>
      </c>
      <c r="E145" s="279" t="s">
        <v>1</v>
      </c>
      <c r="F145" s="280" t="s">
        <v>2373</v>
      </c>
      <c r="G145" s="278"/>
      <c r="H145" s="281">
        <v>0.050000000000000003</v>
      </c>
      <c r="I145" s="282"/>
      <c r="J145" s="278"/>
      <c r="K145" s="278"/>
      <c r="L145" s="283"/>
      <c r="M145" s="284"/>
      <c r="N145" s="285"/>
      <c r="O145" s="285"/>
      <c r="P145" s="285"/>
      <c r="Q145" s="285"/>
      <c r="R145" s="285"/>
      <c r="S145" s="285"/>
      <c r="T145" s="286"/>
      <c r="U145" s="13"/>
      <c r="V145" s="13"/>
      <c r="W145" s="13"/>
      <c r="X145" s="13"/>
      <c r="Y145" s="13"/>
      <c r="Z145" s="13"/>
      <c r="AA145" s="13"/>
      <c r="AB145" s="13"/>
      <c r="AC145" s="13"/>
      <c r="AD145" s="13"/>
      <c r="AE145" s="13"/>
      <c r="AT145" s="287" t="s">
        <v>758</v>
      </c>
      <c r="AU145" s="287" t="s">
        <v>86</v>
      </c>
      <c r="AV145" s="13" t="s">
        <v>86</v>
      </c>
      <c r="AW145" s="13" t="s">
        <v>33</v>
      </c>
      <c r="AX145" s="13" t="s">
        <v>84</v>
      </c>
      <c r="AY145" s="287" t="s">
        <v>414</v>
      </c>
    </row>
    <row r="146" s="2" customFormat="1" ht="21.75" customHeight="1">
      <c r="A146" s="39"/>
      <c r="B146" s="40"/>
      <c r="C146" s="234" t="s">
        <v>427</v>
      </c>
      <c r="D146" s="234" t="s">
        <v>443</v>
      </c>
      <c r="E146" s="235" t="s">
        <v>2374</v>
      </c>
      <c r="F146" s="236" t="s">
        <v>2375</v>
      </c>
      <c r="G146" s="237" t="s">
        <v>1421</v>
      </c>
      <c r="H146" s="238">
        <v>0.050000000000000003</v>
      </c>
      <c r="I146" s="239"/>
      <c r="J146" s="240">
        <f>ROUND(I146*H146,2)</f>
        <v>0</v>
      </c>
      <c r="K146" s="236" t="s">
        <v>665</v>
      </c>
      <c r="L146" s="45"/>
      <c r="M146" s="241" t="s">
        <v>1</v>
      </c>
      <c r="N146" s="242" t="s">
        <v>41</v>
      </c>
      <c r="O146" s="92"/>
      <c r="P146" s="226">
        <f>O146*H146</f>
        <v>0</v>
      </c>
      <c r="Q146" s="226">
        <v>0</v>
      </c>
      <c r="R146" s="226">
        <f>Q146*H146</f>
        <v>0</v>
      </c>
      <c r="S146" s="226">
        <v>0</v>
      </c>
      <c r="T146" s="227">
        <f>S146*H146</f>
        <v>0</v>
      </c>
      <c r="U146" s="39"/>
      <c r="V146" s="39"/>
      <c r="W146" s="39"/>
      <c r="X146" s="39"/>
      <c r="Y146" s="39"/>
      <c r="Z146" s="39"/>
      <c r="AA146" s="39"/>
      <c r="AB146" s="39"/>
      <c r="AC146" s="39"/>
      <c r="AD146" s="39"/>
      <c r="AE146" s="39"/>
      <c r="AR146" s="228" t="s">
        <v>415</v>
      </c>
      <c r="AT146" s="228" t="s">
        <v>443</v>
      </c>
      <c r="AU146" s="228" t="s">
        <v>86</v>
      </c>
      <c r="AY146" s="18" t="s">
        <v>414</v>
      </c>
      <c r="BE146" s="229">
        <f>IF(N146="základní",J146,0)</f>
        <v>0</v>
      </c>
      <c r="BF146" s="229">
        <f>IF(N146="snížená",J146,0)</f>
        <v>0</v>
      </c>
      <c r="BG146" s="229">
        <f>IF(N146="zákl. přenesená",J146,0)</f>
        <v>0</v>
      </c>
      <c r="BH146" s="229">
        <f>IF(N146="sníž. přenesená",J146,0)</f>
        <v>0</v>
      </c>
      <c r="BI146" s="229">
        <f>IF(N146="nulová",J146,0)</f>
        <v>0</v>
      </c>
      <c r="BJ146" s="18" t="s">
        <v>84</v>
      </c>
      <c r="BK146" s="229">
        <f>ROUND(I146*H146,2)</f>
        <v>0</v>
      </c>
      <c r="BL146" s="18" t="s">
        <v>415</v>
      </c>
      <c r="BM146" s="228" t="s">
        <v>2376</v>
      </c>
    </row>
    <row r="147" s="2" customFormat="1">
      <c r="A147" s="39"/>
      <c r="B147" s="40"/>
      <c r="C147" s="41"/>
      <c r="D147" s="230" t="s">
        <v>417</v>
      </c>
      <c r="E147" s="41"/>
      <c r="F147" s="231" t="s">
        <v>2377</v>
      </c>
      <c r="G147" s="41"/>
      <c r="H147" s="41"/>
      <c r="I147" s="156"/>
      <c r="J147" s="41"/>
      <c r="K147" s="41"/>
      <c r="L147" s="45"/>
      <c r="M147" s="232"/>
      <c r="N147" s="233"/>
      <c r="O147" s="92"/>
      <c r="P147" s="92"/>
      <c r="Q147" s="92"/>
      <c r="R147" s="92"/>
      <c r="S147" s="92"/>
      <c r="T147" s="93"/>
      <c r="U147" s="39"/>
      <c r="V147" s="39"/>
      <c r="W147" s="39"/>
      <c r="X147" s="39"/>
      <c r="Y147" s="39"/>
      <c r="Z147" s="39"/>
      <c r="AA147" s="39"/>
      <c r="AB147" s="39"/>
      <c r="AC147" s="39"/>
      <c r="AD147" s="39"/>
      <c r="AE147" s="39"/>
      <c r="AT147" s="18" t="s">
        <v>417</v>
      </c>
      <c r="AU147" s="18" t="s">
        <v>86</v>
      </c>
    </row>
    <row r="148" s="15" customFormat="1">
      <c r="A148" s="15"/>
      <c r="B148" s="299"/>
      <c r="C148" s="300"/>
      <c r="D148" s="230" t="s">
        <v>758</v>
      </c>
      <c r="E148" s="301" t="s">
        <v>1</v>
      </c>
      <c r="F148" s="302" t="s">
        <v>2355</v>
      </c>
      <c r="G148" s="300"/>
      <c r="H148" s="301" t="s">
        <v>1</v>
      </c>
      <c r="I148" s="303"/>
      <c r="J148" s="300"/>
      <c r="K148" s="300"/>
      <c r="L148" s="304"/>
      <c r="M148" s="305"/>
      <c r="N148" s="306"/>
      <c r="O148" s="306"/>
      <c r="P148" s="306"/>
      <c r="Q148" s="306"/>
      <c r="R148" s="306"/>
      <c r="S148" s="306"/>
      <c r="T148" s="307"/>
      <c r="U148" s="15"/>
      <c r="V148" s="15"/>
      <c r="W148" s="15"/>
      <c r="X148" s="15"/>
      <c r="Y148" s="15"/>
      <c r="Z148" s="15"/>
      <c r="AA148" s="15"/>
      <c r="AB148" s="15"/>
      <c r="AC148" s="15"/>
      <c r="AD148" s="15"/>
      <c r="AE148" s="15"/>
      <c r="AT148" s="308" t="s">
        <v>758</v>
      </c>
      <c r="AU148" s="308" t="s">
        <v>86</v>
      </c>
      <c r="AV148" s="15" t="s">
        <v>84</v>
      </c>
      <c r="AW148" s="15" t="s">
        <v>33</v>
      </c>
      <c r="AX148" s="15" t="s">
        <v>76</v>
      </c>
      <c r="AY148" s="308" t="s">
        <v>414</v>
      </c>
    </row>
    <row r="149" s="13" customFormat="1">
      <c r="A149" s="13"/>
      <c r="B149" s="277"/>
      <c r="C149" s="278"/>
      <c r="D149" s="230" t="s">
        <v>758</v>
      </c>
      <c r="E149" s="279" t="s">
        <v>1</v>
      </c>
      <c r="F149" s="280" t="s">
        <v>2373</v>
      </c>
      <c r="G149" s="278"/>
      <c r="H149" s="281">
        <v>0.050000000000000003</v>
      </c>
      <c r="I149" s="282"/>
      <c r="J149" s="278"/>
      <c r="K149" s="278"/>
      <c r="L149" s="283"/>
      <c r="M149" s="284"/>
      <c r="N149" s="285"/>
      <c r="O149" s="285"/>
      <c r="P149" s="285"/>
      <c r="Q149" s="285"/>
      <c r="R149" s="285"/>
      <c r="S149" s="285"/>
      <c r="T149" s="286"/>
      <c r="U149" s="13"/>
      <c r="V149" s="13"/>
      <c r="W149" s="13"/>
      <c r="X149" s="13"/>
      <c r="Y149" s="13"/>
      <c r="Z149" s="13"/>
      <c r="AA149" s="13"/>
      <c r="AB149" s="13"/>
      <c r="AC149" s="13"/>
      <c r="AD149" s="13"/>
      <c r="AE149" s="13"/>
      <c r="AT149" s="287" t="s">
        <v>758</v>
      </c>
      <c r="AU149" s="287" t="s">
        <v>86</v>
      </c>
      <c r="AV149" s="13" t="s">
        <v>86</v>
      </c>
      <c r="AW149" s="13" t="s">
        <v>33</v>
      </c>
      <c r="AX149" s="13" t="s">
        <v>84</v>
      </c>
      <c r="AY149" s="287" t="s">
        <v>414</v>
      </c>
    </row>
    <row r="150" s="2" customFormat="1" ht="21.75" customHeight="1">
      <c r="A150" s="39"/>
      <c r="B150" s="40"/>
      <c r="C150" s="234" t="s">
        <v>431</v>
      </c>
      <c r="D150" s="234" t="s">
        <v>443</v>
      </c>
      <c r="E150" s="235" t="s">
        <v>2378</v>
      </c>
      <c r="F150" s="236" t="s">
        <v>2379</v>
      </c>
      <c r="G150" s="237" t="s">
        <v>509</v>
      </c>
      <c r="H150" s="238">
        <v>8</v>
      </c>
      <c r="I150" s="239"/>
      <c r="J150" s="240">
        <f>ROUND(I150*H150,2)</f>
        <v>0</v>
      </c>
      <c r="K150" s="236" t="s">
        <v>665</v>
      </c>
      <c r="L150" s="45"/>
      <c r="M150" s="241" t="s">
        <v>1</v>
      </c>
      <c r="N150" s="242" t="s">
        <v>41</v>
      </c>
      <c r="O150" s="92"/>
      <c r="P150" s="226">
        <f>O150*H150</f>
        <v>0</v>
      </c>
      <c r="Q150" s="226">
        <v>0</v>
      </c>
      <c r="R150" s="226">
        <f>Q150*H150</f>
        <v>0</v>
      </c>
      <c r="S150" s="226">
        <v>0</v>
      </c>
      <c r="T150" s="227">
        <f>S150*H150</f>
        <v>0</v>
      </c>
      <c r="U150" s="39"/>
      <c r="V150" s="39"/>
      <c r="W150" s="39"/>
      <c r="X150" s="39"/>
      <c r="Y150" s="39"/>
      <c r="Z150" s="39"/>
      <c r="AA150" s="39"/>
      <c r="AB150" s="39"/>
      <c r="AC150" s="39"/>
      <c r="AD150" s="39"/>
      <c r="AE150" s="39"/>
      <c r="AR150" s="228" t="s">
        <v>415</v>
      </c>
      <c r="AT150" s="228" t="s">
        <v>443</v>
      </c>
      <c r="AU150" s="228" t="s">
        <v>86</v>
      </c>
      <c r="AY150" s="18" t="s">
        <v>414</v>
      </c>
      <c r="BE150" s="229">
        <f>IF(N150="základní",J150,0)</f>
        <v>0</v>
      </c>
      <c r="BF150" s="229">
        <f>IF(N150="snížená",J150,0)</f>
        <v>0</v>
      </c>
      <c r="BG150" s="229">
        <f>IF(N150="zákl. přenesená",J150,0)</f>
        <v>0</v>
      </c>
      <c r="BH150" s="229">
        <f>IF(N150="sníž. přenesená",J150,0)</f>
        <v>0</v>
      </c>
      <c r="BI150" s="229">
        <f>IF(N150="nulová",J150,0)</f>
        <v>0</v>
      </c>
      <c r="BJ150" s="18" t="s">
        <v>84</v>
      </c>
      <c r="BK150" s="229">
        <f>ROUND(I150*H150,2)</f>
        <v>0</v>
      </c>
      <c r="BL150" s="18" t="s">
        <v>415</v>
      </c>
      <c r="BM150" s="228" t="s">
        <v>2380</v>
      </c>
    </row>
    <row r="151" s="2" customFormat="1">
      <c r="A151" s="39"/>
      <c r="B151" s="40"/>
      <c r="C151" s="41"/>
      <c r="D151" s="230" t="s">
        <v>417</v>
      </c>
      <c r="E151" s="41"/>
      <c r="F151" s="231" t="s">
        <v>2381</v>
      </c>
      <c r="G151" s="41"/>
      <c r="H151" s="41"/>
      <c r="I151" s="156"/>
      <c r="J151" s="41"/>
      <c r="K151" s="41"/>
      <c r="L151" s="45"/>
      <c r="M151" s="232"/>
      <c r="N151" s="233"/>
      <c r="O151" s="92"/>
      <c r="P151" s="92"/>
      <c r="Q151" s="92"/>
      <c r="R151" s="92"/>
      <c r="S151" s="92"/>
      <c r="T151" s="93"/>
      <c r="U151" s="39"/>
      <c r="V151" s="39"/>
      <c r="W151" s="39"/>
      <c r="X151" s="39"/>
      <c r="Y151" s="39"/>
      <c r="Z151" s="39"/>
      <c r="AA151" s="39"/>
      <c r="AB151" s="39"/>
      <c r="AC151" s="39"/>
      <c r="AD151" s="39"/>
      <c r="AE151" s="39"/>
      <c r="AT151" s="18" t="s">
        <v>417</v>
      </c>
      <c r="AU151" s="18" t="s">
        <v>86</v>
      </c>
    </row>
    <row r="152" s="15" customFormat="1">
      <c r="A152" s="15"/>
      <c r="B152" s="299"/>
      <c r="C152" s="300"/>
      <c r="D152" s="230" t="s">
        <v>758</v>
      </c>
      <c r="E152" s="301" t="s">
        <v>1</v>
      </c>
      <c r="F152" s="302" t="s">
        <v>2382</v>
      </c>
      <c r="G152" s="300"/>
      <c r="H152" s="301" t="s">
        <v>1</v>
      </c>
      <c r="I152" s="303"/>
      <c r="J152" s="300"/>
      <c r="K152" s="300"/>
      <c r="L152" s="304"/>
      <c r="M152" s="305"/>
      <c r="N152" s="306"/>
      <c r="O152" s="306"/>
      <c r="P152" s="306"/>
      <c r="Q152" s="306"/>
      <c r="R152" s="306"/>
      <c r="S152" s="306"/>
      <c r="T152" s="307"/>
      <c r="U152" s="15"/>
      <c r="V152" s="15"/>
      <c r="W152" s="15"/>
      <c r="X152" s="15"/>
      <c r="Y152" s="15"/>
      <c r="Z152" s="15"/>
      <c r="AA152" s="15"/>
      <c r="AB152" s="15"/>
      <c r="AC152" s="15"/>
      <c r="AD152" s="15"/>
      <c r="AE152" s="15"/>
      <c r="AT152" s="308" t="s">
        <v>758</v>
      </c>
      <c r="AU152" s="308" t="s">
        <v>86</v>
      </c>
      <c r="AV152" s="15" t="s">
        <v>84</v>
      </c>
      <c r="AW152" s="15" t="s">
        <v>33</v>
      </c>
      <c r="AX152" s="15" t="s">
        <v>76</v>
      </c>
      <c r="AY152" s="308" t="s">
        <v>414</v>
      </c>
    </row>
    <row r="153" s="13" customFormat="1">
      <c r="A153" s="13"/>
      <c r="B153" s="277"/>
      <c r="C153" s="278"/>
      <c r="D153" s="230" t="s">
        <v>758</v>
      </c>
      <c r="E153" s="279" t="s">
        <v>1</v>
      </c>
      <c r="F153" s="280" t="s">
        <v>2383</v>
      </c>
      <c r="G153" s="278"/>
      <c r="H153" s="281">
        <v>8</v>
      </c>
      <c r="I153" s="282"/>
      <c r="J153" s="278"/>
      <c r="K153" s="278"/>
      <c r="L153" s="283"/>
      <c r="M153" s="284"/>
      <c r="N153" s="285"/>
      <c r="O153" s="285"/>
      <c r="P153" s="285"/>
      <c r="Q153" s="285"/>
      <c r="R153" s="285"/>
      <c r="S153" s="285"/>
      <c r="T153" s="286"/>
      <c r="U153" s="13"/>
      <c r="V153" s="13"/>
      <c r="W153" s="13"/>
      <c r="X153" s="13"/>
      <c r="Y153" s="13"/>
      <c r="Z153" s="13"/>
      <c r="AA153" s="13"/>
      <c r="AB153" s="13"/>
      <c r="AC153" s="13"/>
      <c r="AD153" s="13"/>
      <c r="AE153" s="13"/>
      <c r="AT153" s="287" t="s">
        <v>758</v>
      </c>
      <c r="AU153" s="287" t="s">
        <v>86</v>
      </c>
      <c r="AV153" s="13" t="s">
        <v>86</v>
      </c>
      <c r="AW153" s="13" t="s">
        <v>33</v>
      </c>
      <c r="AX153" s="13" t="s">
        <v>84</v>
      </c>
      <c r="AY153" s="287" t="s">
        <v>414</v>
      </c>
    </row>
    <row r="154" s="2" customFormat="1" ht="21.75" customHeight="1">
      <c r="A154" s="39"/>
      <c r="B154" s="40"/>
      <c r="C154" s="234" t="s">
        <v>435</v>
      </c>
      <c r="D154" s="234" t="s">
        <v>443</v>
      </c>
      <c r="E154" s="235" t="s">
        <v>2384</v>
      </c>
      <c r="F154" s="236" t="s">
        <v>2385</v>
      </c>
      <c r="G154" s="237" t="s">
        <v>509</v>
      </c>
      <c r="H154" s="238">
        <v>32</v>
      </c>
      <c r="I154" s="239"/>
      <c r="J154" s="240">
        <f>ROUND(I154*H154,2)</f>
        <v>0</v>
      </c>
      <c r="K154" s="236" t="s">
        <v>665</v>
      </c>
      <c r="L154" s="45"/>
      <c r="M154" s="241" t="s">
        <v>1</v>
      </c>
      <c r="N154" s="242" t="s">
        <v>41</v>
      </c>
      <c r="O154" s="92"/>
      <c r="P154" s="226">
        <f>O154*H154</f>
        <v>0</v>
      </c>
      <c r="Q154" s="226">
        <v>0</v>
      </c>
      <c r="R154" s="226">
        <f>Q154*H154</f>
        <v>0</v>
      </c>
      <c r="S154" s="226">
        <v>0</v>
      </c>
      <c r="T154" s="227">
        <f>S154*H154</f>
        <v>0</v>
      </c>
      <c r="U154" s="39"/>
      <c r="V154" s="39"/>
      <c r="W154" s="39"/>
      <c r="X154" s="39"/>
      <c r="Y154" s="39"/>
      <c r="Z154" s="39"/>
      <c r="AA154" s="39"/>
      <c r="AB154" s="39"/>
      <c r="AC154" s="39"/>
      <c r="AD154" s="39"/>
      <c r="AE154" s="39"/>
      <c r="AR154" s="228" t="s">
        <v>415</v>
      </c>
      <c r="AT154" s="228" t="s">
        <v>443</v>
      </c>
      <c r="AU154" s="228" t="s">
        <v>86</v>
      </c>
      <c r="AY154" s="18" t="s">
        <v>414</v>
      </c>
      <c r="BE154" s="229">
        <f>IF(N154="základní",J154,0)</f>
        <v>0</v>
      </c>
      <c r="BF154" s="229">
        <f>IF(N154="snížená",J154,0)</f>
        <v>0</v>
      </c>
      <c r="BG154" s="229">
        <f>IF(N154="zákl. přenesená",J154,0)</f>
        <v>0</v>
      </c>
      <c r="BH154" s="229">
        <f>IF(N154="sníž. přenesená",J154,0)</f>
        <v>0</v>
      </c>
      <c r="BI154" s="229">
        <f>IF(N154="nulová",J154,0)</f>
        <v>0</v>
      </c>
      <c r="BJ154" s="18" t="s">
        <v>84</v>
      </c>
      <c r="BK154" s="229">
        <f>ROUND(I154*H154,2)</f>
        <v>0</v>
      </c>
      <c r="BL154" s="18" t="s">
        <v>415</v>
      </c>
      <c r="BM154" s="228" t="s">
        <v>2386</v>
      </c>
    </row>
    <row r="155" s="2" customFormat="1">
      <c r="A155" s="39"/>
      <c r="B155" s="40"/>
      <c r="C155" s="41"/>
      <c r="D155" s="230" t="s">
        <v>417</v>
      </c>
      <c r="E155" s="41"/>
      <c r="F155" s="231" t="s">
        <v>2387</v>
      </c>
      <c r="G155" s="41"/>
      <c r="H155" s="41"/>
      <c r="I155" s="156"/>
      <c r="J155" s="41"/>
      <c r="K155" s="41"/>
      <c r="L155" s="45"/>
      <c r="M155" s="232"/>
      <c r="N155" s="233"/>
      <c r="O155" s="92"/>
      <c r="P155" s="92"/>
      <c r="Q155" s="92"/>
      <c r="R155" s="92"/>
      <c r="S155" s="92"/>
      <c r="T155" s="93"/>
      <c r="U155" s="39"/>
      <c r="V155" s="39"/>
      <c r="W155" s="39"/>
      <c r="X155" s="39"/>
      <c r="Y155" s="39"/>
      <c r="Z155" s="39"/>
      <c r="AA155" s="39"/>
      <c r="AB155" s="39"/>
      <c r="AC155" s="39"/>
      <c r="AD155" s="39"/>
      <c r="AE155" s="39"/>
      <c r="AT155" s="18" t="s">
        <v>417</v>
      </c>
      <c r="AU155" s="18" t="s">
        <v>86</v>
      </c>
    </row>
    <row r="156" s="2" customFormat="1">
      <c r="A156" s="39"/>
      <c r="B156" s="40"/>
      <c r="C156" s="41"/>
      <c r="D156" s="230" t="s">
        <v>722</v>
      </c>
      <c r="E156" s="41"/>
      <c r="F156" s="268" t="s">
        <v>2388</v>
      </c>
      <c r="G156" s="41"/>
      <c r="H156" s="41"/>
      <c r="I156" s="156"/>
      <c r="J156" s="41"/>
      <c r="K156" s="41"/>
      <c r="L156" s="45"/>
      <c r="M156" s="232"/>
      <c r="N156" s="233"/>
      <c r="O156" s="92"/>
      <c r="P156" s="92"/>
      <c r="Q156" s="92"/>
      <c r="R156" s="92"/>
      <c r="S156" s="92"/>
      <c r="T156" s="93"/>
      <c r="U156" s="39"/>
      <c r="V156" s="39"/>
      <c r="W156" s="39"/>
      <c r="X156" s="39"/>
      <c r="Y156" s="39"/>
      <c r="Z156" s="39"/>
      <c r="AA156" s="39"/>
      <c r="AB156" s="39"/>
      <c r="AC156" s="39"/>
      <c r="AD156" s="39"/>
      <c r="AE156" s="39"/>
      <c r="AT156" s="18" t="s">
        <v>722</v>
      </c>
      <c r="AU156" s="18" t="s">
        <v>86</v>
      </c>
    </row>
    <row r="157" s="13" customFormat="1">
      <c r="A157" s="13"/>
      <c r="B157" s="277"/>
      <c r="C157" s="278"/>
      <c r="D157" s="230" t="s">
        <v>758</v>
      </c>
      <c r="E157" s="279" t="s">
        <v>1</v>
      </c>
      <c r="F157" s="280" t="s">
        <v>2389</v>
      </c>
      <c r="G157" s="278"/>
      <c r="H157" s="281">
        <v>32</v>
      </c>
      <c r="I157" s="282"/>
      <c r="J157" s="278"/>
      <c r="K157" s="278"/>
      <c r="L157" s="283"/>
      <c r="M157" s="284"/>
      <c r="N157" s="285"/>
      <c r="O157" s="285"/>
      <c r="P157" s="285"/>
      <c r="Q157" s="285"/>
      <c r="R157" s="285"/>
      <c r="S157" s="285"/>
      <c r="T157" s="286"/>
      <c r="U157" s="13"/>
      <c r="V157" s="13"/>
      <c r="W157" s="13"/>
      <c r="X157" s="13"/>
      <c r="Y157" s="13"/>
      <c r="Z157" s="13"/>
      <c r="AA157" s="13"/>
      <c r="AB157" s="13"/>
      <c r="AC157" s="13"/>
      <c r="AD157" s="13"/>
      <c r="AE157" s="13"/>
      <c r="AT157" s="287" t="s">
        <v>758</v>
      </c>
      <c r="AU157" s="287" t="s">
        <v>86</v>
      </c>
      <c r="AV157" s="13" t="s">
        <v>86</v>
      </c>
      <c r="AW157" s="13" t="s">
        <v>33</v>
      </c>
      <c r="AX157" s="13" t="s">
        <v>84</v>
      </c>
      <c r="AY157" s="287" t="s">
        <v>414</v>
      </c>
    </row>
    <row r="158" s="2" customFormat="1" ht="21.75" customHeight="1">
      <c r="A158" s="39"/>
      <c r="B158" s="40"/>
      <c r="C158" s="234" t="s">
        <v>413</v>
      </c>
      <c r="D158" s="234" t="s">
        <v>443</v>
      </c>
      <c r="E158" s="235" t="s">
        <v>2390</v>
      </c>
      <c r="F158" s="236" t="s">
        <v>2391</v>
      </c>
      <c r="G158" s="237" t="s">
        <v>509</v>
      </c>
      <c r="H158" s="238">
        <v>8</v>
      </c>
      <c r="I158" s="239"/>
      <c r="J158" s="240">
        <f>ROUND(I158*H158,2)</f>
        <v>0</v>
      </c>
      <c r="K158" s="236" t="s">
        <v>665</v>
      </c>
      <c r="L158" s="45"/>
      <c r="M158" s="241" t="s">
        <v>1</v>
      </c>
      <c r="N158" s="242" t="s">
        <v>41</v>
      </c>
      <c r="O158" s="92"/>
      <c r="P158" s="226">
        <f>O158*H158</f>
        <v>0</v>
      </c>
      <c r="Q158" s="226">
        <v>0</v>
      </c>
      <c r="R158" s="226">
        <f>Q158*H158</f>
        <v>0</v>
      </c>
      <c r="S158" s="226">
        <v>0</v>
      </c>
      <c r="T158" s="227">
        <f>S158*H158</f>
        <v>0</v>
      </c>
      <c r="U158" s="39"/>
      <c r="V158" s="39"/>
      <c r="W158" s="39"/>
      <c r="X158" s="39"/>
      <c r="Y158" s="39"/>
      <c r="Z158" s="39"/>
      <c r="AA158" s="39"/>
      <c r="AB158" s="39"/>
      <c r="AC158" s="39"/>
      <c r="AD158" s="39"/>
      <c r="AE158" s="39"/>
      <c r="AR158" s="228" t="s">
        <v>415</v>
      </c>
      <c r="AT158" s="228" t="s">
        <v>443</v>
      </c>
      <c r="AU158" s="228" t="s">
        <v>86</v>
      </c>
      <c r="AY158" s="18" t="s">
        <v>414</v>
      </c>
      <c r="BE158" s="229">
        <f>IF(N158="základní",J158,0)</f>
        <v>0</v>
      </c>
      <c r="BF158" s="229">
        <f>IF(N158="snížená",J158,0)</f>
        <v>0</v>
      </c>
      <c r="BG158" s="229">
        <f>IF(N158="zákl. přenesená",J158,0)</f>
        <v>0</v>
      </c>
      <c r="BH158" s="229">
        <f>IF(N158="sníž. přenesená",J158,0)</f>
        <v>0</v>
      </c>
      <c r="BI158" s="229">
        <f>IF(N158="nulová",J158,0)</f>
        <v>0</v>
      </c>
      <c r="BJ158" s="18" t="s">
        <v>84</v>
      </c>
      <c r="BK158" s="229">
        <f>ROUND(I158*H158,2)</f>
        <v>0</v>
      </c>
      <c r="BL158" s="18" t="s">
        <v>415</v>
      </c>
      <c r="BM158" s="228" t="s">
        <v>2392</v>
      </c>
    </row>
    <row r="159" s="2" customFormat="1">
      <c r="A159" s="39"/>
      <c r="B159" s="40"/>
      <c r="C159" s="41"/>
      <c r="D159" s="230" t="s">
        <v>417</v>
      </c>
      <c r="E159" s="41"/>
      <c r="F159" s="231" t="s">
        <v>2393</v>
      </c>
      <c r="G159" s="41"/>
      <c r="H159" s="41"/>
      <c r="I159" s="156"/>
      <c r="J159" s="41"/>
      <c r="K159" s="41"/>
      <c r="L159" s="45"/>
      <c r="M159" s="232"/>
      <c r="N159" s="233"/>
      <c r="O159" s="92"/>
      <c r="P159" s="92"/>
      <c r="Q159" s="92"/>
      <c r="R159" s="92"/>
      <c r="S159" s="92"/>
      <c r="T159" s="93"/>
      <c r="U159" s="39"/>
      <c r="V159" s="39"/>
      <c r="W159" s="39"/>
      <c r="X159" s="39"/>
      <c r="Y159" s="39"/>
      <c r="Z159" s="39"/>
      <c r="AA159" s="39"/>
      <c r="AB159" s="39"/>
      <c r="AC159" s="39"/>
      <c r="AD159" s="39"/>
      <c r="AE159" s="39"/>
      <c r="AT159" s="18" t="s">
        <v>417</v>
      </c>
      <c r="AU159" s="18" t="s">
        <v>86</v>
      </c>
    </row>
    <row r="160" s="2" customFormat="1">
      <c r="A160" s="39"/>
      <c r="B160" s="40"/>
      <c r="C160" s="41"/>
      <c r="D160" s="230" t="s">
        <v>722</v>
      </c>
      <c r="E160" s="41"/>
      <c r="F160" s="268" t="s">
        <v>2394</v>
      </c>
      <c r="G160" s="41"/>
      <c r="H160" s="41"/>
      <c r="I160" s="156"/>
      <c r="J160" s="41"/>
      <c r="K160" s="41"/>
      <c r="L160" s="45"/>
      <c r="M160" s="232"/>
      <c r="N160" s="233"/>
      <c r="O160" s="92"/>
      <c r="P160" s="92"/>
      <c r="Q160" s="92"/>
      <c r="R160" s="92"/>
      <c r="S160" s="92"/>
      <c r="T160" s="93"/>
      <c r="U160" s="39"/>
      <c r="V160" s="39"/>
      <c r="W160" s="39"/>
      <c r="X160" s="39"/>
      <c r="Y160" s="39"/>
      <c r="Z160" s="39"/>
      <c r="AA160" s="39"/>
      <c r="AB160" s="39"/>
      <c r="AC160" s="39"/>
      <c r="AD160" s="39"/>
      <c r="AE160" s="39"/>
      <c r="AT160" s="18" t="s">
        <v>722</v>
      </c>
      <c r="AU160" s="18" t="s">
        <v>86</v>
      </c>
    </row>
    <row r="161" s="13" customFormat="1">
      <c r="A161" s="13"/>
      <c r="B161" s="277"/>
      <c r="C161" s="278"/>
      <c r="D161" s="230" t="s">
        <v>758</v>
      </c>
      <c r="E161" s="279" t="s">
        <v>1</v>
      </c>
      <c r="F161" s="280" t="s">
        <v>2395</v>
      </c>
      <c r="G161" s="278"/>
      <c r="H161" s="281">
        <v>8</v>
      </c>
      <c r="I161" s="282"/>
      <c r="J161" s="278"/>
      <c r="K161" s="278"/>
      <c r="L161" s="283"/>
      <c r="M161" s="284"/>
      <c r="N161" s="285"/>
      <c r="O161" s="285"/>
      <c r="P161" s="285"/>
      <c r="Q161" s="285"/>
      <c r="R161" s="285"/>
      <c r="S161" s="285"/>
      <c r="T161" s="286"/>
      <c r="U161" s="13"/>
      <c r="V161" s="13"/>
      <c r="W161" s="13"/>
      <c r="X161" s="13"/>
      <c r="Y161" s="13"/>
      <c r="Z161" s="13"/>
      <c r="AA161" s="13"/>
      <c r="AB161" s="13"/>
      <c r="AC161" s="13"/>
      <c r="AD161" s="13"/>
      <c r="AE161" s="13"/>
      <c r="AT161" s="287" t="s">
        <v>758</v>
      </c>
      <c r="AU161" s="287" t="s">
        <v>86</v>
      </c>
      <c r="AV161" s="13" t="s">
        <v>86</v>
      </c>
      <c r="AW161" s="13" t="s">
        <v>33</v>
      </c>
      <c r="AX161" s="13" t="s">
        <v>84</v>
      </c>
      <c r="AY161" s="287" t="s">
        <v>414</v>
      </c>
    </row>
    <row r="162" s="2" customFormat="1" ht="21.75" customHeight="1">
      <c r="A162" s="39"/>
      <c r="B162" s="40"/>
      <c r="C162" s="234" t="s">
        <v>442</v>
      </c>
      <c r="D162" s="234" t="s">
        <v>443</v>
      </c>
      <c r="E162" s="235" t="s">
        <v>2396</v>
      </c>
      <c r="F162" s="236" t="s">
        <v>2397</v>
      </c>
      <c r="G162" s="237" t="s">
        <v>509</v>
      </c>
      <c r="H162" s="238">
        <v>8</v>
      </c>
      <c r="I162" s="239"/>
      <c r="J162" s="240">
        <f>ROUND(I162*H162,2)</f>
        <v>0</v>
      </c>
      <c r="K162" s="236" t="s">
        <v>665</v>
      </c>
      <c r="L162" s="45"/>
      <c r="M162" s="241" t="s">
        <v>1</v>
      </c>
      <c r="N162" s="242" t="s">
        <v>41</v>
      </c>
      <c r="O162" s="92"/>
      <c r="P162" s="226">
        <f>O162*H162</f>
        <v>0</v>
      </c>
      <c r="Q162" s="226">
        <v>0</v>
      </c>
      <c r="R162" s="226">
        <f>Q162*H162</f>
        <v>0</v>
      </c>
      <c r="S162" s="226">
        <v>0</v>
      </c>
      <c r="T162" s="227">
        <f>S162*H162</f>
        <v>0</v>
      </c>
      <c r="U162" s="39"/>
      <c r="V162" s="39"/>
      <c r="W162" s="39"/>
      <c r="X162" s="39"/>
      <c r="Y162" s="39"/>
      <c r="Z162" s="39"/>
      <c r="AA162" s="39"/>
      <c r="AB162" s="39"/>
      <c r="AC162" s="39"/>
      <c r="AD162" s="39"/>
      <c r="AE162" s="39"/>
      <c r="AR162" s="228" t="s">
        <v>415</v>
      </c>
      <c r="AT162" s="228" t="s">
        <v>443</v>
      </c>
      <c r="AU162" s="228" t="s">
        <v>86</v>
      </c>
      <c r="AY162" s="18" t="s">
        <v>414</v>
      </c>
      <c r="BE162" s="229">
        <f>IF(N162="základní",J162,0)</f>
        <v>0</v>
      </c>
      <c r="BF162" s="229">
        <f>IF(N162="snížená",J162,0)</f>
        <v>0</v>
      </c>
      <c r="BG162" s="229">
        <f>IF(N162="zákl. přenesená",J162,0)</f>
        <v>0</v>
      </c>
      <c r="BH162" s="229">
        <f>IF(N162="sníž. přenesená",J162,0)</f>
        <v>0</v>
      </c>
      <c r="BI162" s="229">
        <f>IF(N162="nulová",J162,0)</f>
        <v>0</v>
      </c>
      <c r="BJ162" s="18" t="s">
        <v>84</v>
      </c>
      <c r="BK162" s="229">
        <f>ROUND(I162*H162,2)</f>
        <v>0</v>
      </c>
      <c r="BL162" s="18" t="s">
        <v>415</v>
      </c>
      <c r="BM162" s="228" t="s">
        <v>2398</v>
      </c>
    </row>
    <row r="163" s="2" customFormat="1">
      <c r="A163" s="39"/>
      <c r="B163" s="40"/>
      <c r="C163" s="41"/>
      <c r="D163" s="230" t="s">
        <v>417</v>
      </c>
      <c r="E163" s="41"/>
      <c r="F163" s="231" t="s">
        <v>2399</v>
      </c>
      <c r="G163" s="41"/>
      <c r="H163" s="41"/>
      <c r="I163" s="156"/>
      <c r="J163" s="41"/>
      <c r="K163" s="41"/>
      <c r="L163" s="45"/>
      <c r="M163" s="232"/>
      <c r="N163" s="233"/>
      <c r="O163" s="92"/>
      <c r="P163" s="92"/>
      <c r="Q163" s="92"/>
      <c r="R163" s="92"/>
      <c r="S163" s="92"/>
      <c r="T163" s="93"/>
      <c r="U163" s="39"/>
      <c r="V163" s="39"/>
      <c r="W163" s="39"/>
      <c r="X163" s="39"/>
      <c r="Y163" s="39"/>
      <c r="Z163" s="39"/>
      <c r="AA163" s="39"/>
      <c r="AB163" s="39"/>
      <c r="AC163" s="39"/>
      <c r="AD163" s="39"/>
      <c r="AE163" s="39"/>
      <c r="AT163" s="18" t="s">
        <v>417</v>
      </c>
      <c r="AU163" s="18" t="s">
        <v>86</v>
      </c>
    </row>
    <row r="164" s="2" customFormat="1">
      <c r="A164" s="39"/>
      <c r="B164" s="40"/>
      <c r="C164" s="41"/>
      <c r="D164" s="230" t="s">
        <v>722</v>
      </c>
      <c r="E164" s="41"/>
      <c r="F164" s="268" t="s">
        <v>2394</v>
      </c>
      <c r="G164" s="41"/>
      <c r="H164" s="41"/>
      <c r="I164" s="156"/>
      <c r="J164" s="41"/>
      <c r="K164" s="41"/>
      <c r="L164" s="45"/>
      <c r="M164" s="232"/>
      <c r="N164" s="233"/>
      <c r="O164" s="92"/>
      <c r="P164" s="92"/>
      <c r="Q164" s="92"/>
      <c r="R164" s="92"/>
      <c r="S164" s="92"/>
      <c r="T164" s="93"/>
      <c r="U164" s="39"/>
      <c r="V164" s="39"/>
      <c r="W164" s="39"/>
      <c r="X164" s="39"/>
      <c r="Y164" s="39"/>
      <c r="Z164" s="39"/>
      <c r="AA164" s="39"/>
      <c r="AB164" s="39"/>
      <c r="AC164" s="39"/>
      <c r="AD164" s="39"/>
      <c r="AE164" s="39"/>
      <c r="AT164" s="18" t="s">
        <v>722</v>
      </c>
      <c r="AU164" s="18" t="s">
        <v>86</v>
      </c>
    </row>
    <row r="165" s="15" customFormat="1">
      <c r="A165" s="15"/>
      <c r="B165" s="299"/>
      <c r="C165" s="300"/>
      <c r="D165" s="230" t="s">
        <v>758</v>
      </c>
      <c r="E165" s="301" t="s">
        <v>1</v>
      </c>
      <c r="F165" s="302" t="s">
        <v>2400</v>
      </c>
      <c r="G165" s="300"/>
      <c r="H165" s="301" t="s">
        <v>1</v>
      </c>
      <c r="I165" s="303"/>
      <c r="J165" s="300"/>
      <c r="K165" s="300"/>
      <c r="L165" s="304"/>
      <c r="M165" s="305"/>
      <c r="N165" s="306"/>
      <c r="O165" s="306"/>
      <c r="P165" s="306"/>
      <c r="Q165" s="306"/>
      <c r="R165" s="306"/>
      <c r="S165" s="306"/>
      <c r="T165" s="307"/>
      <c r="U165" s="15"/>
      <c r="V165" s="15"/>
      <c r="W165" s="15"/>
      <c r="X165" s="15"/>
      <c r="Y165" s="15"/>
      <c r="Z165" s="15"/>
      <c r="AA165" s="15"/>
      <c r="AB165" s="15"/>
      <c r="AC165" s="15"/>
      <c r="AD165" s="15"/>
      <c r="AE165" s="15"/>
      <c r="AT165" s="308" t="s">
        <v>758</v>
      </c>
      <c r="AU165" s="308" t="s">
        <v>86</v>
      </c>
      <c r="AV165" s="15" t="s">
        <v>84</v>
      </c>
      <c r="AW165" s="15" t="s">
        <v>33</v>
      </c>
      <c r="AX165" s="15" t="s">
        <v>76</v>
      </c>
      <c r="AY165" s="308" t="s">
        <v>414</v>
      </c>
    </row>
    <row r="166" s="13" customFormat="1">
      <c r="A166" s="13"/>
      <c r="B166" s="277"/>
      <c r="C166" s="278"/>
      <c r="D166" s="230" t="s">
        <v>758</v>
      </c>
      <c r="E166" s="279" t="s">
        <v>1</v>
      </c>
      <c r="F166" s="280" t="s">
        <v>2395</v>
      </c>
      <c r="G166" s="278"/>
      <c r="H166" s="281">
        <v>8</v>
      </c>
      <c r="I166" s="282"/>
      <c r="J166" s="278"/>
      <c r="K166" s="278"/>
      <c r="L166" s="283"/>
      <c r="M166" s="284"/>
      <c r="N166" s="285"/>
      <c r="O166" s="285"/>
      <c r="P166" s="285"/>
      <c r="Q166" s="285"/>
      <c r="R166" s="285"/>
      <c r="S166" s="285"/>
      <c r="T166" s="286"/>
      <c r="U166" s="13"/>
      <c r="V166" s="13"/>
      <c r="W166" s="13"/>
      <c r="X166" s="13"/>
      <c r="Y166" s="13"/>
      <c r="Z166" s="13"/>
      <c r="AA166" s="13"/>
      <c r="AB166" s="13"/>
      <c r="AC166" s="13"/>
      <c r="AD166" s="13"/>
      <c r="AE166" s="13"/>
      <c r="AT166" s="287" t="s">
        <v>758</v>
      </c>
      <c r="AU166" s="287" t="s">
        <v>86</v>
      </c>
      <c r="AV166" s="13" t="s">
        <v>86</v>
      </c>
      <c r="AW166" s="13" t="s">
        <v>33</v>
      </c>
      <c r="AX166" s="13" t="s">
        <v>84</v>
      </c>
      <c r="AY166" s="287" t="s">
        <v>414</v>
      </c>
    </row>
    <row r="167" s="2" customFormat="1" ht="21.75" customHeight="1">
      <c r="A167" s="39"/>
      <c r="B167" s="40"/>
      <c r="C167" s="216" t="s">
        <v>447</v>
      </c>
      <c r="D167" s="216" t="s">
        <v>409</v>
      </c>
      <c r="E167" s="217" t="s">
        <v>2401</v>
      </c>
      <c r="F167" s="218" t="s">
        <v>2402</v>
      </c>
      <c r="G167" s="219" t="s">
        <v>509</v>
      </c>
      <c r="H167" s="220">
        <v>16</v>
      </c>
      <c r="I167" s="221"/>
      <c r="J167" s="222">
        <f>ROUND(I167*H167,2)</f>
        <v>0</v>
      </c>
      <c r="K167" s="218" t="s">
        <v>665</v>
      </c>
      <c r="L167" s="223"/>
      <c r="M167" s="224" t="s">
        <v>1</v>
      </c>
      <c r="N167" s="225" t="s">
        <v>41</v>
      </c>
      <c r="O167" s="92"/>
      <c r="P167" s="226">
        <f>O167*H167</f>
        <v>0</v>
      </c>
      <c r="Q167" s="226">
        <v>0.01796</v>
      </c>
      <c r="R167" s="226">
        <f>Q167*H167</f>
        <v>0.28736</v>
      </c>
      <c r="S167" s="226">
        <v>0</v>
      </c>
      <c r="T167" s="227">
        <f>S167*H167</f>
        <v>0</v>
      </c>
      <c r="U167" s="39"/>
      <c r="V167" s="39"/>
      <c r="W167" s="39"/>
      <c r="X167" s="39"/>
      <c r="Y167" s="39"/>
      <c r="Z167" s="39"/>
      <c r="AA167" s="39"/>
      <c r="AB167" s="39"/>
      <c r="AC167" s="39"/>
      <c r="AD167" s="39"/>
      <c r="AE167" s="39"/>
      <c r="AR167" s="228" t="s">
        <v>413</v>
      </c>
      <c r="AT167" s="228" t="s">
        <v>409</v>
      </c>
      <c r="AU167" s="228" t="s">
        <v>86</v>
      </c>
      <c r="AY167" s="18" t="s">
        <v>414</v>
      </c>
      <c r="BE167" s="229">
        <f>IF(N167="základní",J167,0)</f>
        <v>0</v>
      </c>
      <c r="BF167" s="229">
        <f>IF(N167="snížená",J167,0)</f>
        <v>0</v>
      </c>
      <c r="BG167" s="229">
        <f>IF(N167="zákl. přenesená",J167,0)</f>
        <v>0</v>
      </c>
      <c r="BH167" s="229">
        <f>IF(N167="sníž. přenesená",J167,0)</f>
        <v>0</v>
      </c>
      <c r="BI167" s="229">
        <f>IF(N167="nulová",J167,0)</f>
        <v>0</v>
      </c>
      <c r="BJ167" s="18" t="s">
        <v>84</v>
      </c>
      <c r="BK167" s="229">
        <f>ROUND(I167*H167,2)</f>
        <v>0</v>
      </c>
      <c r="BL167" s="18" t="s">
        <v>415</v>
      </c>
      <c r="BM167" s="228" t="s">
        <v>2403</v>
      </c>
    </row>
    <row r="168" s="2" customFormat="1">
      <c r="A168" s="39"/>
      <c r="B168" s="40"/>
      <c r="C168" s="41"/>
      <c r="D168" s="230" t="s">
        <v>417</v>
      </c>
      <c r="E168" s="41"/>
      <c r="F168" s="231" t="s">
        <v>2402</v>
      </c>
      <c r="G168" s="41"/>
      <c r="H168" s="41"/>
      <c r="I168" s="156"/>
      <c r="J168" s="41"/>
      <c r="K168" s="41"/>
      <c r="L168" s="45"/>
      <c r="M168" s="232"/>
      <c r="N168" s="233"/>
      <c r="O168" s="92"/>
      <c r="P168" s="92"/>
      <c r="Q168" s="92"/>
      <c r="R168" s="92"/>
      <c r="S168" s="92"/>
      <c r="T168" s="93"/>
      <c r="U168" s="39"/>
      <c r="V168" s="39"/>
      <c r="W168" s="39"/>
      <c r="X168" s="39"/>
      <c r="Y168" s="39"/>
      <c r="Z168" s="39"/>
      <c r="AA168" s="39"/>
      <c r="AB168" s="39"/>
      <c r="AC168" s="39"/>
      <c r="AD168" s="39"/>
      <c r="AE168" s="39"/>
      <c r="AT168" s="18" t="s">
        <v>417</v>
      </c>
      <c r="AU168" s="18" t="s">
        <v>86</v>
      </c>
    </row>
    <row r="169" s="13" customFormat="1">
      <c r="A169" s="13"/>
      <c r="B169" s="277"/>
      <c r="C169" s="278"/>
      <c r="D169" s="230" t="s">
        <v>758</v>
      </c>
      <c r="E169" s="279" t="s">
        <v>1</v>
      </c>
      <c r="F169" s="280" t="s">
        <v>2404</v>
      </c>
      <c r="G169" s="278"/>
      <c r="H169" s="281">
        <v>16</v>
      </c>
      <c r="I169" s="282"/>
      <c r="J169" s="278"/>
      <c r="K169" s="278"/>
      <c r="L169" s="283"/>
      <c r="M169" s="284"/>
      <c r="N169" s="285"/>
      <c r="O169" s="285"/>
      <c r="P169" s="285"/>
      <c r="Q169" s="285"/>
      <c r="R169" s="285"/>
      <c r="S169" s="285"/>
      <c r="T169" s="286"/>
      <c r="U169" s="13"/>
      <c r="V169" s="13"/>
      <c r="W169" s="13"/>
      <c r="X169" s="13"/>
      <c r="Y169" s="13"/>
      <c r="Z169" s="13"/>
      <c r="AA169" s="13"/>
      <c r="AB169" s="13"/>
      <c r="AC169" s="13"/>
      <c r="AD169" s="13"/>
      <c r="AE169" s="13"/>
      <c r="AT169" s="287" t="s">
        <v>758</v>
      </c>
      <c r="AU169" s="287" t="s">
        <v>86</v>
      </c>
      <c r="AV169" s="13" t="s">
        <v>86</v>
      </c>
      <c r="AW169" s="13" t="s">
        <v>33</v>
      </c>
      <c r="AX169" s="13" t="s">
        <v>84</v>
      </c>
      <c r="AY169" s="287" t="s">
        <v>414</v>
      </c>
    </row>
    <row r="170" s="2" customFormat="1" ht="21.75" customHeight="1">
      <c r="A170" s="39"/>
      <c r="B170" s="40"/>
      <c r="C170" s="216" t="s">
        <v>451</v>
      </c>
      <c r="D170" s="216" t="s">
        <v>409</v>
      </c>
      <c r="E170" s="217" t="s">
        <v>2405</v>
      </c>
      <c r="F170" s="218" t="s">
        <v>2406</v>
      </c>
      <c r="G170" s="219" t="s">
        <v>509</v>
      </c>
      <c r="H170" s="220">
        <v>32</v>
      </c>
      <c r="I170" s="221"/>
      <c r="J170" s="222">
        <f>ROUND(I170*H170,2)</f>
        <v>0</v>
      </c>
      <c r="K170" s="218" t="s">
        <v>665</v>
      </c>
      <c r="L170" s="223"/>
      <c r="M170" s="224" t="s">
        <v>1</v>
      </c>
      <c r="N170" s="225" t="s">
        <v>41</v>
      </c>
      <c r="O170" s="92"/>
      <c r="P170" s="226">
        <f>O170*H170</f>
        <v>0</v>
      </c>
      <c r="Q170" s="226">
        <v>0.00059999999999999995</v>
      </c>
      <c r="R170" s="226">
        <f>Q170*H170</f>
        <v>0.019199999999999998</v>
      </c>
      <c r="S170" s="226">
        <v>0</v>
      </c>
      <c r="T170" s="227">
        <f>S170*H170</f>
        <v>0</v>
      </c>
      <c r="U170" s="39"/>
      <c r="V170" s="39"/>
      <c r="W170" s="39"/>
      <c r="X170" s="39"/>
      <c r="Y170" s="39"/>
      <c r="Z170" s="39"/>
      <c r="AA170" s="39"/>
      <c r="AB170" s="39"/>
      <c r="AC170" s="39"/>
      <c r="AD170" s="39"/>
      <c r="AE170" s="39"/>
      <c r="AR170" s="228" t="s">
        <v>413</v>
      </c>
      <c r="AT170" s="228" t="s">
        <v>409</v>
      </c>
      <c r="AU170" s="228" t="s">
        <v>86</v>
      </c>
      <c r="AY170" s="18" t="s">
        <v>414</v>
      </c>
      <c r="BE170" s="229">
        <f>IF(N170="základní",J170,0)</f>
        <v>0</v>
      </c>
      <c r="BF170" s="229">
        <f>IF(N170="snížená",J170,0)</f>
        <v>0</v>
      </c>
      <c r="BG170" s="229">
        <f>IF(N170="zákl. přenesená",J170,0)</f>
        <v>0</v>
      </c>
      <c r="BH170" s="229">
        <f>IF(N170="sníž. přenesená",J170,0)</f>
        <v>0</v>
      </c>
      <c r="BI170" s="229">
        <f>IF(N170="nulová",J170,0)</f>
        <v>0</v>
      </c>
      <c r="BJ170" s="18" t="s">
        <v>84</v>
      </c>
      <c r="BK170" s="229">
        <f>ROUND(I170*H170,2)</f>
        <v>0</v>
      </c>
      <c r="BL170" s="18" t="s">
        <v>415</v>
      </c>
      <c r="BM170" s="228" t="s">
        <v>2407</v>
      </c>
    </row>
    <row r="171" s="2" customFormat="1">
      <c r="A171" s="39"/>
      <c r="B171" s="40"/>
      <c r="C171" s="41"/>
      <c r="D171" s="230" t="s">
        <v>417</v>
      </c>
      <c r="E171" s="41"/>
      <c r="F171" s="231" t="s">
        <v>2406</v>
      </c>
      <c r="G171" s="41"/>
      <c r="H171" s="41"/>
      <c r="I171" s="156"/>
      <c r="J171" s="41"/>
      <c r="K171" s="41"/>
      <c r="L171" s="45"/>
      <c r="M171" s="232"/>
      <c r="N171" s="233"/>
      <c r="O171" s="92"/>
      <c r="P171" s="92"/>
      <c r="Q171" s="92"/>
      <c r="R171" s="92"/>
      <c r="S171" s="92"/>
      <c r="T171" s="93"/>
      <c r="U171" s="39"/>
      <c r="V171" s="39"/>
      <c r="W171" s="39"/>
      <c r="X171" s="39"/>
      <c r="Y171" s="39"/>
      <c r="Z171" s="39"/>
      <c r="AA171" s="39"/>
      <c r="AB171" s="39"/>
      <c r="AC171" s="39"/>
      <c r="AD171" s="39"/>
      <c r="AE171" s="39"/>
      <c r="AT171" s="18" t="s">
        <v>417</v>
      </c>
      <c r="AU171" s="18" t="s">
        <v>86</v>
      </c>
    </row>
    <row r="172" s="13" customFormat="1">
      <c r="A172" s="13"/>
      <c r="B172" s="277"/>
      <c r="C172" s="278"/>
      <c r="D172" s="230" t="s">
        <v>758</v>
      </c>
      <c r="E172" s="279" t="s">
        <v>1</v>
      </c>
      <c r="F172" s="280" t="s">
        <v>2389</v>
      </c>
      <c r="G172" s="278"/>
      <c r="H172" s="281">
        <v>32</v>
      </c>
      <c r="I172" s="282"/>
      <c r="J172" s="278"/>
      <c r="K172" s="278"/>
      <c r="L172" s="283"/>
      <c r="M172" s="284"/>
      <c r="N172" s="285"/>
      <c r="O172" s="285"/>
      <c r="P172" s="285"/>
      <c r="Q172" s="285"/>
      <c r="R172" s="285"/>
      <c r="S172" s="285"/>
      <c r="T172" s="286"/>
      <c r="U172" s="13"/>
      <c r="V172" s="13"/>
      <c r="W172" s="13"/>
      <c r="X172" s="13"/>
      <c r="Y172" s="13"/>
      <c r="Z172" s="13"/>
      <c r="AA172" s="13"/>
      <c r="AB172" s="13"/>
      <c r="AC172" s="13"/>
      <c r="AD172" s="13"/>
      <c r="AE172" s="13"/>
      <c r="AT172" s="287" t="s">
        <v>758</v>
      </c>
      <c r="AU172" s="287" t="s">
        <v>86</v>
      </c>
      <c r="AV172" s="13" t="s">
        <v>86</v>
      </c>
      <c r="AW172" s="13" t="s">
        <v>33</v>
      </c>
      <c r="AX172" s="13" t="s">
        <v>84</v>
      </c>
      <c r="AY172" s="287" t="s">
        <v>414</v>
      </c>
    </row>
    <row r="173" s="2" customFormat="1" ht="21.75" customHeight="1">
      <c r="A173" s="39"/>
      <c r="B173" s="40"/>
      <c r="C173" s="234" t="s">
        <v>455</v>
      </c>
      <c r="D173" s="234" t="s">
        <v>443</v>
      </c>
      <c r="E173" s="235" t="s">
        <v>2408</v>
      </c>
      <c r="F173" s="236" t="s">
        <v>2409</v>
      </c>
      <c r="G173" s="237" t="s">
        <v>509</v>
      </c>
      <c r="H173" s="238">
        <v>82</v>
      </c>
      <c r="I173" s="239"/>
      <c r="J173" s="240">
        <f>ROUND(I173*H173,2)</f>
        <v>0</v>
      </c>
      <c r="K173" s="236" t="s">
        <v>665</v>
      </c>
      <c r="L173" s="45"/>
      <c r="M173" s="241" t="s">
        <v>1</v>
      </c>
      <c r="N173" s="242" t="s">
        <v>41</v>
      </c>
      <c r="O173" s="92"/>
      <c r="P173" s="226">
        <f>O173*H173</f>
        <v>0</v>
      </c>
      <c r="Q173" s="226">
        <v>0</v>
      </c>
      <c r="R173" s="226">
        <f>Q173*H173</f>
        <v>0</v>
      </c>
      <c r="S173" s="226">
        <v>0</v>
      </c>
      <c r="T173" s="227">
        <f>S173*H173</f>
        <v>0</v>
      </c>
      <c r="U173" s="39"/>
      <c r="V173" s="39"/>
      <c r="W173" s="39"/>
      <c r="X173" s="39"/>
      <c r="Y173" s="39"/>
      <c r="Z173" s="39"/>
      <c r="AA173" s="39"/>
      <c r="AB173" s="39"/>
      <c r="AC173" s="39"/>
      <c r="AD173" s="39"/>
      <c r="AE173" s="39"/>
      <c r="AR173" s="228" t="s">
        <v>415</v>
      </c>
      <c r="AT173" s="228" t="s">
        <v>443</v>
      </c>
      <c r="AU173" s="228" t="s">
        <v>86</v>
      </c>
      <c r="AY173" s="18" t="s">
        <v>414</v>
      </c>
      <c r="BE173" s="229">
        <f>IF(N173="základní",J173,0)</f>
        <v>0</v>
      </c>
      <c r="BF173" s="229">
        <f>IF(N173="snížená",J173,0)</f>
        <v>0</v>
      </c>
      <c r="BG173" s="229">
        <f>IF(N173="zákl. přenesená",J173,0)</f>
        <v>0</v>
      </c>
      <c r="BH173" s="229">
        <f>IF(N173="sníž. přenesená",J173,0)</f>
        <v>0</v>
      </c>
      <c r="BI173" s="229">
        <f>IF(N173="nulová",J173,0)</f>
        <v>0</v>
      </c>
      <c r="BJ173" s="18" t="s">
        <v>84</v>
      </c>
      <c r="BK173" s="229">
        <f>ROUND(I173*H173,2)</f>
        <v>0</v>
      </c>
      <c r="BL173" s="18" t="s">
        <v>415</v>
      </c>
      <c r="BM173" s="228" t="s">
        <v>2410</v>
      </c>
    </row>
    <row r="174" s="2" customFormat="1">
      <c r="A174" s="39"/>
      <c r="B174" s="40"/>
      <c r="C174" s="41"/>
      <c r="D174" s="230" t="s">
        <v>417</v>
      </c>
      <c r="E174" s="41"/>
      <c r="F174" s="231" t="s">
        <v>2411</v>
      </c>
      <c r="G174" s="41"/>
      <c r="H174" s="41"/>
      <c r="I174" s="156"/>
      <c r="J174" s="41"/>
      <c r="K174" s="41"/>
      <c r="L174" s="45"/>
      <c r="M174" s="232"/>
      <c r="N174" s="233"/>
      <c r="O174" s="92"/>
      <c r="P174" s="92"/>
      <c r="Q174" s="92"/>
      <c r="R174" s="92"/>
      <c r="S174" s="92"/>
      <c r="T174" s="93"/>
      <c r="U174" s="39"/>
      <c r="V174" s="39"/>
      <c r="W174" s="39"/>
      <c r="X174" s="39"/>
      <c r="Y174" s="39"/>
      <c r="Z174" s="39"/>
      <c r="AA174" s="39"/>
      <c r="AB174" s="39"/>
      <c r="AC174" s="39"/>
      <c r="AD174" s="39"/>
      <c r="AE174" s="39"/>
      <c r="AT174" s="18" t="s">
        <v>417</v>
      </c>
      <c r="AU174" s="18" t="s">
        <v>86</v>
      </c>
    </row>
    <row r="175" s="15" customFormat="1">
      <c r="A175" s="15"/>
      <c r="B175" s="299"/>
      <c r="C175" s="300"/>
      <c r="D175" s="230" t="s">
        <v>758</v>
      </c>
      <c r="E175" s="301" t="s">
        <v>1</v>
      </c>
      <c r="F175" s="302" t="s">
        <v>2400</v>
      </c>
      <c r="G175" s="300"/>
      <c r="H175" s="301" t="s">
        <v>1</v>
      </c>
      <c r="I175" s="303"/>
      <c r="J175" s="300"/>
      <c r="K175" s="300"/>
      <c r="L175" s="304"/>
      <c r="M175" s="305"/>
      <c r="N175" s="306"/>
      <c r="O175" s="306"/>
      <c r="P175" s="306"/>
      <c r="Q175" s="306"/>
      <c r="R175" s="306"/>
      <c r="S175" s="306"/>
      <c r="T175" s="307"/>
      <c r="U175" s="15"/>
      <c r="V175" s="15"/>
      <c r="W175" s="15"/>
      <c r="X175" s="15"/>
      <c r="Y175" s="15"/>
      <c r="Z175" s="15"/>
      <c r="AA175" s="15"/>
      <c r="AB175" s="15"/>
      <c r="AC175" s="15"/>
      <c r="AD175" s="15"/>
      <c r="AE175" s="15"/>
      <c r="AT175" s="308" t="s">
        <v>758</v>
      </c>
      <c r="AU175" s="308" t="s">
        <v>86</v>
      </c>
      <c r="AV175" s="15" t="s">
        <v>84</v>
      </c>
      <c r="AW175" s="15" t="s">
        <v>33</v>
      </c>
      <c r="AX175" s="15" t="s">
        <v>76</v>
      </c>
      <c r="AY175" s="308" t="s">
        <v>414</v>
      </c>
    </row>
    <row r="176" s="13" customFormat="1">
      <c r="A176" s="13"/>
      <c r="B176" s="277"/>
      <c r="C176" s="278"/>
      <c r="D176" s="230" t="s">
        <v>758</v>
      </c>
      <c r="E176" s="279" t="s">
        <v>1</v>
      </c>
      <c r="F176" s="280" t="s">
        <v>2412</v>
      </c>
      <c r="G176" s="278"/>
      <c r="H176" s="281">
        <v>82</v>
      </c>
      <c r="I176" s="282"/>
      <c r="J176" s="278"/>
      <c r="K176" s="278"/>
      <c r="L176" s="283"/>
      <c r="M176" s="284"/>
      <c r="N176" s="285"/>
      <c r="O176" s="285"/>
      <c r="P176" s="285"/>
      <c r="Q176" s="285"/>
      <c r="R176" s="285"/>
      <c r="S176" s="285"/>
      <c r="T176" s="286"/>
      <c r="U176" s="13"/>
      <c r="V176" s="13"/>
      <c r="W176" s="13"/>
      <c r="X176" s="13"/>
      <c r="Y176" s="13"/>
      <c r="Z176" s="13"/>
      <c r="AA176" s="13"/>
      <c r="AB176" s="13"/>
      <c r="AC176" s="13"/>
      <c r="AD176" s="13"/>
      <c r="AE176" s="13"/>
      <c r="AT176" s="287" t="s">
        <v>758</v>
      </c>
      <c r="AU176" s="287" t="s">
        <v>86</v>
      </c>
      <c r="AV176" s="13" t="s">
        <v>86</v>
      </c>
      <c r="AW176" s="13" t="s">
        <v>33</v>
      </c>
      <c r="AX176" s="13" t="s">
        <v>84</v>
      </c>
      <c r="AY176" s="287" t="s">
        <v>414</v>
      </c>
    </row>
    <row r="177" s="11" customFormat="1" ht="25.92" customHeight="1">
      <c r="A177" s="11"/>
      <c r="B177" s="254"/>
      <c r="C177" s="255"/>
      <c r="D177" s="256" t="s">
        <v>75</v>
      </c>
      <c r="E177" s="257" t="s">
        <v>691</v>
      </c>
      <c r="F177" s="257" t="s">
        <v>692</v>
      </c>
      <c r="G177" s="255"/>
      <c r="H177" s="255"/>
      <c r="I177" s="258"/>
      <c r="J177" s="259">
        <f>BK177</f>
        <v>0</v>
      </c>
      <c r="K177" s="255"/>
      <c r="L177" s="260"/>
      <c r="M177" s="261"/>
      <c r="N177" s="262"/>
      <c r="O177" s="262"/>
      <c r="P177" s="263">
        <f>SUM(P178:P187)</f>
        <v>0</v>
      </c>
      <c r="Q177" s="262"/>
      <c r="R177" s="263">
        <f>SUM(R178:R187)</f>
        <v>0</v>
      </c>
      <c r="S177" s="262"/>
      <c r="T177" s="264">
        <f>SUM(T178:T187)</f>
        <v>0</v>
      </c>
      <c r="U177" s="11"/>
      <c r="V177" s="11"/>
      <c r="W177" s="11"/>
      <c r="X177" s="11"/>
      <c r="Y177" s="11"/>
      <c r="Z177" s="11"/>
      <c r="AA177" s="11"/>
      <c r="AB177" s="11"/>
      <c r="AC177" s="11"/>
      <c r="AD177" s="11"/>
      <c r="AE177" s="11"/>
      <c r="AR177" s="265" t="s">
        <v>415</v>
      </c>
      <c r="AT177" s="266" t="s">
        <v>75</v>
      </c>
      <c r="AU177" s="266" t="s">
        <v>76</v>
      </c>
      <c r="AY177" s="265" t="s">
        <v>414</v>
      </c>
      <c r="BK177" s="267">
        <f>SUM(BK178:BK187)</f>
        <v>0</v>
      </c>
    </row>
    <row r="178" s="2" customFormat="1" ht="21.75" customHeight="1">
      <c r="A178" s="39"/>
      <c r="B178" s="40"/>
      <c r="C178" s="234" t="s">
        <v>459</v>
      </c>
      <c r="D178" s="234" t="s">
        <v>443</v>
      </c>
      <c r="E178" s="235" t="s">
        <v>1538</v>
      </c>
      <c r="F178" s="236" t="s">
        <v>1539</v>
      </c>
      <c r="G178" s="237" t="s">
        <v>897</v>
      </c>
      <c r="H178" s="238">
        <v>188.815</v>
      </c>
      <c r="I178" s="239"/>
      <c r="J178" s="240">
        <f>ROUND(I178*H178,2)</f>
        <v>0</v>
      </c>
      <c r="K178" s="236" t="s">
        <v>665</v>
      </c>
      <c r="L178" s="45"/>
      <c r="M178" s="241" t="s">
        <v>1</v>
      </c>
      <c r="N178" s="242" t="s">
        <v>41</v>
      </c>
      <c r="O178" s="92"/>
      <c r="P178" s="226">
        <f>O178*H178</f>
        <v>0</v>
      </c>
      <c r="Q178" s="226">
        <v>0</v>
      </c>
      <c r="R178" s="226">
        <f>Q178*H178</f>
        <v>0</v>
      </c>
      <c r="S178" s="226">
        <v>0</v>
      </c>
      <c r="T178" s="227">
        <f>S178*H178</f>
        <v>0</v>
      </c>
      <c r="U178" s="39"/>
      <c r="V178" s="39"/>
      <c r="W178" s="39"/>
      <c r="X178" s="39"/>
      <c r="Y178" s="39"/>
      <c r="Z178" s="39"/>
      <c r="AA178" s="39"/>
      <c r="AB178" s="39"/>
      <c r="AC178" s="39"/>
      <c r="AD178" s="39"/>
      <c r="AE178" s="39"/>
      <c r="AR178" s="228" t="s">
        <v>695</v>
      </c>
      <c r="AT178" s="228" t="s">
        <v>443</v>
      </c>
      <c r="AU178" s="228" t="s">
        <v>84</v>
      </c>
      <c r="AY178" s="18" t="s">
        <v>414</v>
      </c>
      <c r="BE178" s="229">
        <f>IF(N178="základní",J178,0)</f>
        <v>0</v>
      </c>
      <c r="BF178" s="229">
        <f>IF(N178="snížená",J178,0)</f>
        <v>0</v>
      </c>
      <c r="BG178" s="229">
        <f>IF(N178="zákl. přenesená",J178,0)</f>
        <v>0</v>
      </c>
      <c r="BH178" s="229">
        <f>IF(N178="sníž. přenesená",J178,0)</f>
        <v>0</v>
      </c>
      <c r="BI178" s="229">
        <f>IF(N178="nulová",J178,0)</f>
        <v>0</v>
      </c>
      <c r="BJ178" s="18" t="s">
        <v>84</v>
      </c>
      <c r="BK178" s="229">
        <f>ROUND(I178*H178,2)</f>
        <v>0</v>
      </c>
      <c r="BL178" s="18" t="s">
        <v>695</v>
      </c>
      <c r="BM178" s="228" t="s">
        <v>2413</v>
      </c>
    </row>
    <row r="179" s="2" customFormat="1">
      <c r="A179" s="39"/>
      <c r="B179" s="40"/>
      <c r="C179" s="41"/>
      <c r="D179" s="230" t="s">
        <v>417</v>
      </c>
      <c r="E179" s="41"/>
      <c r="F179" s="231" t="s">
        <v>1541</v>
      </c>
      <c r="G179" s="41"/>
      <c r="H179" s="41"/>
      <c r="I179" s="156"/>
      <c r="J179" s="41"/>
      <c r="K179" s="41"/>
      <c r="L179" s="45"/>
      <c r="M179" s="232"/>
      <c r="N179" s="233"/>
      <c r="O179" s="92"/>
      <c r="P179" s="92"/>
      <c r="Q179" s="92"/>
      <c r="R179" s="92"/>
      <c r="S179" s="92"/>
      <c r="T179" s="93"/>
      <c r="U179" s="39"/>
      <c r="V179" s="39"/>
      <c r="W179" s="39"/>
      <c r="X179" s="39"/>
      <c r="Y179" s="39"/>
      <c r="Z179" s="39"/>
      <c r="AA179" s="39"/>
      <c r="AB179" s="39"/>
      <c r="AC179" s="39"/>
      <c r="AD179" s="39"/>
      <c r="AE179" s="39"/>
      <c r="AT179" s="18" t="s">
        <v>417</v>
      </c>
      <c r="AU179" s="18" t="s">
        <v>84</v>
      </c>
    </row>
    <row r="180" s="15" customFormat="1">
      <c r="A180" s="15"/>
      <c r="B180" s="299"/>
      <c r="C180" s="300"/>
      <c r="D180" s="230" t="s">
        <v>758</v>
      </c>
      <c r="E180" s="301" t="s">
        <v>1</v>
      </c>
      <c r="F180" s="302" t="s">
        <v>2414</v>
      </c>
      <c r="G180" s="300"/>
      <c r="H180" s="301" t="s">
        <v>1</v>
      </c>
      <c r="I180" s="303"/>
      <c r="J180" s="300"/>
      <c r="K180" s="300"/>
      <c r="L180" s="304"/>
      <c r="M180" s="305"/>
      <c r="N180" s="306"/>
      <c r="O180" s="306"/>
      <c r="P180" s="306"/>
      <c r="Q180" s="306"/>
      <c r="R180" s="306"/>
      <c r="S180" s="306"/>
      <c r="T180" s="307"/>
      <c r="U180" s="15"/>
      <c r="V180" s="15"/>
      <c r="W180" s="15"/>
      <c r="X180" s="15"/>
      <c r="Y180" s="15"/>
      <c r="Z180" s="15"/>
      <c r="AA180" s="15"/>
      <c r="AB180" s="15"/>
      <c r="AC180" s="15"/>
      <c r="AD180" s="15"/>
      <c r="AE180" s="15"/>
      <c r="AT180" s="308" t="s">
        <v>758</v>
      </c>
      <c r="AU180" s="308" t="s">
        <v>84</v>
      </c>
      <c r="AV180" s="15" t="s">
        <v>84</v>
      </c>
      <c r="AW180" s="15" t="s">
        <v>33</v>
      </c>
      <c r="AX180" s="15" t="s">
        <v>76</v>
      </c>
      <c r="AY180" s="308" t="s">
        <v>414</v>
      </c>
    </row>
    <row r="181" s="13" customFormat="1">
      <c r="A181" s="13"/>
      <c r="B181" s="277"/>
      <c r="C181" s="278"/>
      <c r="D181" s="230" t="s">
        <v>758</v>
      </c>
      <c r="E181" s="279" t="s">
        <v>1</v>
      </c>
      <c r="F181" s="280" t="s">
        <v>2368</v>
      </c>
      <c r="G181" s="278"/>
      <c r="H181" s="281">
        <v>89.814999999999998</v>
      </c>
      <c r="I181" s="282"/>
      <c r="J181" s="278"/>
      <c r="K181" s="278"/>
      <c r="L181" s="283"/>
      <c r="M181" s="284"/>
      <c r="N181" s="285"/>
      <c r="O181" s="285"/>
      <c r="P181" s="285"/>
      <c r="Q181" s="285"/>
      <c r="R181" s="285"/>
      <c r="S181" s="285"/>
      <c r="T181" s="286"/>
      <c r="U181" s="13"/>
      <c r="V181" s="13"/>
      <c r="W181" s="13"/>
      <c r="X181" s="13"/>
      <c r="Y181" s="13"/>
      <c r="Z181" s="13"/>
      <c r="AA181" s="13"/>
      <c r="AB181" s="13"/>
      <c r="AC181" s="13"/>
      <c r="AD181" s="13"/>
      <c r="AE181" s="13"/>
      <c r="AT181" s="287" t="s">
        <v>758</v>
      </c>
      <c r="AU181" s="287" t="s">
        <v>84</v>
      </c>
      <c r="AV181" s="13" t="s">
        <v>86</v>
      </c>
      <c r="AW181" s="13" t="s">
        <v>33</v>
      </c>
      <c r="AX181" s="13" t="s">
        <v>76</v>
      </c>
      <c r="AY181" s="287" t="s">
        <v>414</v>
      </c>
    </row>
    <row r="182" s="15" customFormat="1">
      <c r="A182" s="15"/>
      <c r="B182" s="299"/>
      <c r="C182" s="300"/>
      <c r="D182" s="230" t="s">
        <v>758</v>
      </c>
      <c r="E182" s="301" t="s">
        <v>1</v>
      </c>
      <c r="F182" s="302" t="s">
        <v>2415</v>
      </c>
      <c r="G182" s="300"/>
      <c r="H182" s="301" t="s">
        <v>1</v>
      </c>
      <c r="I182" s="303"/>
      <c r="J182" s="300"/>
      <c r="K182" s="300"/>
      <c r="L182" s="304"/>
      <c r="M182" s="305"/>
      <c r="N182" s="306"/>
      <c r="O182" s="306"/>
      <c r="P182" s="306"/>
      <c r="Q182" s="306"/>
      <c r="R182" s="306"/>
      <c r="S182" s="306"/>
      <c r="T182" s="307"/>
      <c r="U182" s="15"/>
      <c r="V182" s="15"/>
      <c r="W182" s="15"/>
      <c r="X182" s="15"/>
      <c r="Y182" s="15"/>
      <c r="Z182" s="15"/>
      <c r="AA182" s="15"/>
      <c r="AB182" s="15"/>
      <c r="AC182" s="15"/>
      <c r="AD182" s="15"/>
      <c r="AE182" s="15"/>
      <c r="AT182" s="308" t="s">
        <v>758</v>
      </c>
      <c r="AU182" s="308" t="s">
        <v>84</v>
      </c>
      <c r="AV182" s="15" t="s">
        <v>84</v>
      </c>
      <c r="AW182" s="15" t="s">
        <v>33</v>
      </c>
      <c r="AX182" s="15" t="s">
        <v>76</v>
      </c>
      <c r="AY182" s="308" t="s">
        <v>414</v>
      </c>
    </row>
    <row r="183" s="13" customFormat="1">
      <c r="A183" s="13"/>
      <c r="B183" s="277"/>
      <c r="C183" s="278"/>
      <c r="D183" s="230" t="s">
        <v>758</v>
      </c>
      <c r="E183" s="279" t="s">
        <v>1</v>
      </c>
      <c r="F183" s="280" t="s">
        <v>2416</v>
      </c>
      <c r="G183" s="278"/>
      <c r="H183" s="281">
        <v>99</v>
      </c>
      <c r="I183" s="282"/>
      <c r="J183" s="278"/>
      <c r="K183" s="278"/>
      <c r="L183" s="283"/>
      <c r="M183" s="284"/>
      <c r="N183" s="285"/>
      <c r="O183" s="285"/>
      <c r="P183" s="285"/>
      <c r="Q183" s="285"/>
      <c r="R183" s="285"/>
      <c r="S183" s="285"/>
      <c r="T183" s="286"/>
      <c r="U183" s="13"/>
      <c r="V183" s="13"/>
      <c r="W183" s="13"/>
      <c r="X183" s="13"/>
      <c r="Y183" s="13"/>
      <c r="Z183" s="13"/>
      <c r="AA183" s="13"/>
      <c r="AB183" s="13"/>
      <c r="AC183" s="13"/>
      <c r="AD183" s="13"/>
      <c r="AE183" s="13"/>
      <c r="AT183" s="287" t="s">
        <v>758</v>
      </c>
      <c r="AU183" s="287" t="s">
        <v>84</v>
      </c>
      <c r="AV183" s="13" t="s">
        <v>86</v>
      </c>
      <c r="AW183" s="13" t="s">
        <v>33</v>
      </c>
      <c r="AX183" s="13" t="s">
        <v>76</v>
      </c>
      <c r="AY183" s="287" t="s">
        <v>414</v>
      </c>
    </row>
    <row r="184" s="14" customFormat="1">
      <c r="A184" s="14"/>
      <c r="B184" s="288"/>
      <c r="C184" s="289"/>
      <c r="D184" s="230" t="s">
        <v>758</v>
      </c>
      <c r="E184" s="290" t="s">
        <v>1</v>
      </c>
      <c r="F184" s="291" t="s">
        <v>760</v>
      </c>
      <c r="G184" s="289"/>
      <c r="H184" s="292">
        <v>188.815</v>
      </c>
      <c r="I184" s="293"/>
      <c r="J184" s="289"/>
      <c r="K184" s="289"/>
      <c r="L184" s="294"/>
      <c r="M184" s="295"/>
      <c r="N184" s="296"/>
      <c r="O184" s="296"/>
      <c r="P184" s="296"/>
      <c r="Q184" s="296"/>
      <c r="R184" s="296"/>
      <c r="S184" s="296"/>
      <c r="T184" s="297"/>
      <c r="U184" s="14"/>
      <c r="V184" s="14"/>
      <c r="W184" s="14"/>
      <c r="X184" s="14"/>
      <c r="Y184" s="14"/>
      <c r="Z184" s="14"/>
      <c r="AA184" s="14"/>
      <c r="AB184" s="14"/>
      <c r="AC184" s="14"/>
      <c r="AD184" s="14"/>
      <c r="AE184" s="14"/>
      <c r="AT184" s="298" t="s">
        <v>758</v>
      </c>
      <c r="AU184" s="298" t="s">
        <v>84</v>
      </c>
      <c r="AV184" s="14" t="s">
        <v>415</v>
      </c>
      <c r="AW184" s="14" t="s">
        <v>33</v>
      </c>
      <c r="AX184" s="14" t="s">
        <v>84</v>
      </c>
      <c r="AY184" s="298" t="s">
        <v>414</v>
      </c>
    </row>
    <row r="185" s="2" customFormat="1" ht="21.75" customHeight="1">
      <c r="A185" s="39"/>
      <c r="B185" s="40"/>
      <c r="C185" s="234" t="s">
        <v>463</v>
      </c>
      <c r="D185" s="234" t="s">
        <v>443</v>
      </c>
      <c r="E185" s="235" t="s">
        <v>2417</v>
      </c>
      <c r="F185" s="236" t="s">
        <v>2418</v>
      </c>
      <c r="G185" s="237" t="s">
        <v>897</v>
      </c>
      <c r="H185" s="238">
        <v>99</v>
      </c>
      <c r="I185" s="239"/>
      <c r="J185" s="240">
        <f>ROUND(I185*H185,2)</f>
        <v>0</v>
      </c>
      <c r="K185" s="236" t="s">
        <v>665</v>
      </c>
      <c r="L185" s="45"/>
      <c r="M185" s="241" t="s">
        <v>1</v>
      </c>
      <c r="N185" s="242" t="s">
        <v>41</v>
      </c>
      <c r="O185" s="92"/>
      <c r="P185" s="226">
        <f>O185*H185</f>
        <v>0</v>
      </c>
      <c r="Q185" s="226">
        <v>0</v>
      </c>
      <c r="R185" s="226">
        <f>Q185*H185</f>
        <v>0</v>
      </c>
      <c r="S185" s="226">
        <v>0</v>
      </c>
      <c r="T185" s="227">
        <f>S185*H185</f>
        <v>0</v>
      </c>
      <c r="U185" s="39"/>
      <c r="V185" s="39"/>
      <c r="W185" s="39"/>
      <c r="X185" s="39"/>
      <c r="Y185" s="39"/>
      <c r="Z185" s="39"/>
      <c r="AA185" s="39"/>
      <c r="AB185" s="39"/>
      <c r="AC185" s="39"/>
      <c r="AD185" s="39"/>
      <c r="AE185" s="39"/>
      <c r="AR185" s="228" t="s">
        <v>695</v>
      </c>
      <c r="AT185" s="228" t="s">
        <v>443</v>
      </c>
      <c r="AU185" s="228" t="s">
        <v>84</v>
      </c>
      <c r="AY185" s="18" t="s">
        <v>414</v>
      </c>
      <c r="BE185" s="229">
        <f>IF(N185="základní",J185,0)</f>
        <v>0</v>
      </c>
      <c r="BF185" s="229">
        <f>IF(N185="snížená",J185,0)</f>
        <v>0</v>
      </c>
      <c r="BG185" s="229">
        <f>IF(N185="zákl. přenesená",J185,0)</f>
        <v>0</v>
      </c>
      <c r="BH185" s="229">
        <f>IF(N185="sníž. přenesená",J185,0)</f>
        <v>0</v>
      </c>
      <c r="BI185" s="229">
        <f>IF(N185="nulová",J185,0)</f>
        <v>0</v>
      </c>
      <c r="BJ185" s="18" t="s">
        <v>84</v>
      </c>
      <c r="BK185" s="229">
        <f>ROUND(I185*H185,2)</f>
        <v>0</v>
      </c>
      <c r="BL185" s="18" t="s">
        <v>695</v>
      </c>
      <c r="BM185" s="228" t="s">
        <v>2419</v>
      </c>
    </row>
    <row r="186" s="2" customFormat="1">
      <c r="A186" s="39"/>
      <c r="B186" s="40"/>
      <c r="C186" s="41"/>
      <c r="D186" s="230" t="s">
        <v>417</v>
      </c>
      <c r="E186" s="41"/>
      <c r="F186" s="231" t="s">
        <v>2420</v>
      </c>
      <c r="G186" s="41"/>
      <c r="H186" s="41"/>
      <c r="I186" s="156"/>
      <c r="J186" s="41"/>
      <c r="K186" s="41"/>
      <c r="L186" s="45"/>
      <c r="M186" s="232"/>
      <c r="N186" s="233"/>
      <c r="O186" s="92"/>
      <c r="P186" s="92"/>
      <c r="Q186" s="92"/>
      <c r="R186" s="92"/>
      <c r="S186" s="92"/>
      <c r="T186" s="93"/>
      <c r="U186" s="39"/>
      <c r="V186" s="39"/>
      <c r="W186" s="39"/>
      <c r="X186" s="39"/>
      <c r="Y186" s="39"/>
      <c r="Z186" s="39"/>
      <c r="AA186" s="39"/>
      <c r="AB186" s="39"/>
      <c r="AC186" s="39"/>
      <c r="AD186" s="39"/>
      <c r="AE186" s="39"/>
      <c r="AT186" s="18" t="s">
        <v>417</v>
      </c>
      <c r="AU186" s="18" t="s">
        <v>84</v>
      </c>
    </row>
    <row r="187" s="13" customFormat="1">
      <c r="A187" s="13"/>
      <c r="B187" s="277"/>
      <c r="C187" s="278"/>
      <c r="D187" s="230" t="s">
        <v>758</v>
      </c>
      <c r="E187" s="279" t="s">
        <v>1</v>
      </c>
      <c r="F187" s="280" t="s">
        <v>2416</v>
      </c>
      <c r="G187" s="278"/>
      <c r="H187" s="281">
        <v>99</v>
      </c>
      <c r="I187" s="282"/>
      <c r="J187" s="278"/>
      <c r="K187" s="278"/>
      <c r="L187" s="283"/>
      <c r="M187" s="311"/>
      <c r="N187" s="312"/>
      <c r="O187" s="312"/>
      <c r="P187" s="312"/>
      <c r="Q187" s="312"/>
      <c r="R187" s="312"/>
      <c r="S187" s="312"/>
      <c r="T187" s="313"/>
      <c r="U187" s="13"/>
      <c r="V187" s="13"/>
      <c r="W187" s="13"/>
      <c r="X187" s="13"/>
      <c r="Y187" s="13"/>
      <c r="Z187" s="13"/>
      <c r="AA187" s="13"/>
      <c r="AB187" s="13"/>
      <c r="AC187" s="13"/>
      <c r="AD187" s="13"/>
      <c r="AE187" s="13"/>
      <c r="AT187" s="287" t="s">
        <v>758</v>
      </c>
      <c r="AU187" s="287" t="s">
        <v>84</v>
      </c>
      <c r="AV187" s="13" t="s">
        <v>86</v>
      </c>
      <c r="AW187" s="13" t="s">
        <v>33</v>
      </c>
      <c r="AX187" s="13" t="s">
        <v>84</v>
      </c>
      <c r="AY187" s="287" t="s">
        <v>414</v>
      </c>
    </row>
    <row r="188" s="2" customFormat="1" ht="6.96" customHeight="1">
      <c r="A188" s="39"/>
      <c r="B188" s="67"/>
      <c r="C188" s="68"/>
      <c r="D188" s="68"/>
      <c r="E188" s="68"/>
      <c r="F188" s="68"/>
      <c r="G188" s="68"/>
      <c r="H188" s="68"/>
      <c r="I188" s="194"/>
      <c r="J188" s="68"/>
      <c r="K188" s="68"/>
      <c r="L188" s="45"/>
      <c r="M188" s="39"/>
      <c r="O188" s="39"/>
      <c r="P188" s="39"/>
      <c r="Q188" s="39"/>
      <c r="R188" s="39"/>
      <c r="S188" s="39"/>
      <c r="T188" s="39"/>
      <c r="U188" s="39"/>
      <c r="V188" s="39"/>
      <c r="W188" s="39"/>
      <c r="X188" s="39"/>
      <c r="Y188" s="39"/>
      <c r="Z188" s="39"/>
      <c r="AA188" s="39"/>
      <c r="AB188" s="39"/>
      <c r="AC188" s="39"/>
      <c r="AD188" s="39"/>
      <c r="AE188" s="39"/>
    </row>
  </sheetData>
  <sheetProtection sheet="1" autoFilter="0" formatColumns="0" formatRows="0" objects="1" scenarios="1" spinCount="100000" saltValue="wmgMD6gYev/PiV7XhDKWrcBeFn26bPhGbFWlZLIuU+NpV6Hqgxd+hbnBY39Ji/4nbHkNUUkyU8i9cIIgAymLiA==" hashValue="YiHGrx2+spAvjTphpY01qMnB/FI+lF9ibBxA3hLbtwgFZOAdkQsLM0ErTwsCQnvqmYZIrAhJCXWKbckw71D+7w==" algorithmName="SHA-512" password="CC35"/>
  <autoFilter ref="C122:K187"/>
  <mergeCells count="12">
    <mergeCell ref="E7:H7"/>
    <mergeCell ref="E9:H9"/>
    <mergeCell ref="E11:H11"/>
    <mergeCell ref="E20:H20"/>
    <mergeCell ref="E29:H29"/>
    <mergeCell ref="E85:H85"/>
    <mergeCell ref="E87:H87"/>
    <mergeCell ref="E89:H89"/>
    <mergeCell ref="E111:H111"/>
    <mergeCell ref="E113:H113"/>
    <mergeCell ref="E115:H115"/>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25.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168</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2142</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2421</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ROUND(J124,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ROUND((SUM(BE124:BE140)),  2)</f>
        <v>0</v>
      </c>
      <c r="G35" s="39"/>
      <c r="H35" s="39"/>
      <c r="I35" s="173">
        <v>0.20999999999999999</v>
      </c>
      <c r="J35" s="172">
        <f>ROUND(((SUM(BE124:BE140))*I35),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ROUND((SUM(BF124:BF140)),  2)</f>
        <v>0</v>
      </c>
      <c r="G36" s="39"/>
      <c r="H36" s="39"/>
      <c r="I36" s="173">
        <v>0.14999999999999999</v>
      </c>
      <c r="J36" s="172">
        <f>ROUND(((SUM(BF124:BF140))*I36),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ROUND((SUM(BG124:BG140)),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ROUND((SUM(BH124:BH140)),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ROUND((SUM(BI124:BI140)),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2142</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003 - VRN - most v km 6,706</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J124</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746</v>
      </c>
      <c r="E99" s="250"/>
      <c r="F99" s="250"/>
      <c r="G99" s="250"/>
      <c r="H99" s="250"/>
      <c r="I99" s="251"/>
      <c r="J99" s="252">
        <f>J125</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1889</v>
      </c>
      <c r="E100" s="271"/>
      <c r="F100" s="271"/>
      <c r="G100" s="271"/>
      <c r="H100" s="271"/>
      <c r="I100" s="272"/>
      <c r="J100" s="273">
        <f>J126</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747</v>
      </c>
      <c r="E101" s="271"/>
      <c r="F101" s="271"/>
      <c r="G101" s="271"/>
      <c r="H101" s="271"/>
      <c r="I101" s="272"/>
      <c r="J101" s="273">
        <f>J133</f>
        <v>0</v>
      </c>
      <c r="K101" s="134"/>
      <c r="L101" s="274"/>
      <c r="S101" s="12"/>
      <c r="T101" s="12"/>
      <c r="U101" s="12"/>
      <c r="V101" s="12"/>
      <c r="W101" s="12"/>
      <c r="X101" s="12"/>
      <c r="Y101" s="12"/>
      <c r="Z101" s="12"/>
      <c r="AA101" s="12"/>
      <c r="AB101" s="12"/>
      <c r="AC101" s="12"/>
      <c r="AD101" s="12"/>
      <c r="AE101" s="12"/>
    </row>
    <row r="102" hidden="1" s="12" customFormat="1" ht="19.92" customHeight="1">
      <c r="A102" s="12"/>
      <c r="B102" s="269"/>
      <c r="C102" s="134"/>
      <c r="D102" s="270" t="s">
        <v>2422</v>
      </c>
      <c r="E102" s="271"/>
      <c r="F102" s="271"/>
      <c r="G102" s="271"/>
      <c r="H102" s="271"/>
      <c r="I102" s="272"/>
      <c r="J102" s="273">
        <f>J137</f>
        <v>0</v>
      </c>
      <c r="K102" s="134"/>
      <c r="L102" s="274"/>
      <c r="S102" s="12"/>
      <c r="T102" s="12"/>
      <c r="U102" s="12"/>
      <c r="V102" s="12"/>
      <c r="W102" s="12"/>
      <c r="X102" s="12"/>
      <c r="Y102" s="12"/>
      <c r="Z102" s="12"/>
      <c r="AA102" s="12"/>
      <c r="AB102" s="12"/>
      <c r="AC102" s="12"/>
      <c r="AD102" s="12"/>
      <c r="AE102" s="12"/>
    </row>
    <row r="103" hidden="1" s="2" customFormat="1" ht="21.84" customHeight="1">
      <c r="A103" s="39"/>
      <c r="B103" s="40"/>
      <c r="C103" s="41"/>
      <c r="D103" s="41"/>
      <c r="E103" s="41"/>
      <c r="F103" s="41"/>
      <c r="G103" s="41"/>
      <c r="H103" s="41"/>
      <c r="I103" s="156"/>
      <c r="J103" s="41"/>
      <c r="K103" s="41"/>
      <c r="L103" s="64"/>
      <c r="S103" s="39"/>
      <c r="T103" s="39"/>
      <c r="U103" s="39"/>
      <c r="V103" s="39"/>
      <c r="W103" s="39"/>
      <c r="X103" s="39"/>
      <c r="Y103" s="39"/>
      <c r="Z103" s="39"/>
      <c r="AA103" s="39"/>
      <c r="AB103" s="39"/>
      <c r="AC103" s="39"/>
      <c r="AD103" s="39"/>
      <c r="AE103" s="39"/>
    </row>
    <row r="104" hidden="1" s="2" customFormat="1" ht="6.96" customHeight="1">
      <c r="A104" s="39"/>
      <c r="B104" s="67"/>
      <c r="C104" s="68"/>
      <c r="D104" s="68"/>
      <c r="E104" s="68"/>
      <c r="F104" s="68"/>
      <c r="G104" s="68"/>
      <c r="H104" s="68"/>
      <c r="I104" s="194"/>
      <c r="J104" s="68"/>
      <c r="K104" s="68"/>
      <c r="L104" s="64"/>
      <c r="S104" s="39"/>
      <c r="T104" s="39"/>
      <c r="U104" s="39"/>
      <c r="V104" s="39"/>
      <c r="W104" s="39"/>
      <c r="X104" s="39"/>
      <c r="Y104" s="39"/>
      <c r="Z104" s="39"/>
      <c r="AA104" s="39"/>
      <c r="AB104" s="39"/>
      <c r="AC104" s="39"/>
      <c r="AD104" s="39"/>
      <c r="AE104" s="39"/>
    </row>
    <row r="105" hidden="1"/>
    <row r="106" hidden="1"/>
    <row r="107" hidden="1"/>
    <row r="108" s="2" customFormat="1" ht="6.96" customHeight="1">
      <c r="A108" s="39"/>
      <c r="B108" s="69"/>
      <c r="C108" s="70"/>
      <c r="D108" s="70"/>
      <c r="E108" s="70"/>
      <c r="F108" s="70"/>
      <c r="G108" s="70"/>
      <c r="H108" s="70"/>
      <c r="I108" s="197"/>
      <c r="J108" s="70"/>
      <c r="K108" s="70"/>
      <c r="L108" s="64"/>
      <c r="S108" s="39"/>
      <c r="T108" s="39"/>
      <c r="U108" s="39"/>
      <c r="V108" s="39"/>
      <c r="W108" s="39"/>
      <c r="X108" s="39"/>
      <c r="Y108" s="39"/>
      <c r="Z108" s="39"/>
      <c r="AA108" s="39"/>
      <c r="AB108" s="39"/>
      <c r="AC108" s="39"/>
      <c r="AD108" s="39"/>
      <c r="AE108" s="39"/>
    </row>
    <row r="109" s="2" customFormat="1" ht="24.96" customHeight="1">
      <c r="A109" s="39"/>
      <c r="B109" s="40"/>
      <c r="C109" s="24" t="s">
        <v>396</v>
      </c>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s="2" customFormat="1" ht="6.96" customHeight="1">
      <c r="A110" s="39"/>
      <c r="B110" s="40"/>
      <c r="C110" s="41"/>
      <c r="D110" s="41"/>
      <c r="E110" s="41"/>
      <c r="F110" s="41"/>
      <c r="G110" s="41"/>
      <c r="H110" s="41"/>
      <c r="I110" s="156"/>
      <c r="J110" s="41"/>
      <c r="K110" s="41"/>
      <c r="L110" s="64"/>
      <c r="S110" s="39"/>
      <c r="T110" s="39"/>
      <c r="U110" s="39"/>
      <c r="V110" s="39"/>
      <c r="W110" s="39"/>
      <c r="X110" s="39"/>
      <c r="Y110" s="39"/>
      <c r="Z110" s="39"/>
      <c r="AA110" s="39"/>
      <c r="AB110" s="39"/>
      <c r="AC110" s="39"/>
      <c r="AD110" s="39"/>
      <c r="AE110" s="39"/>
    </row>
    <row r="111" s="2" customFormat="1" ht="12" customHeight="1">
      <c r="A111" s="39"/>
      <c r="B111" s="40"/>
      <c r="C111" s="33" t="s">
        <v>16</v>
      </c>
      <c r="D111" s="41"/>
      <c r="E111" s="41"/>
      <c r="F111" s="41"/>
      <c r="G111" s="41"/>
      <c r="H111" s="41"/>
      <c r="I111" s="156"/>
      <c r="J111" s="41"/>
      <c r="K111" s="41"/>
      <c r="L111" s="64"/>
      <c r="S111" s="39"/>
      <c r="T111" s="39"/>
      <c r="U111" s="39"/>
      <c r="V111" s="39"/>
      <c r="W111" s="39"/>
      <c r="X111" s="39"/>
      <c r="Y111" s="39"/>
      <c r="Z111" s="39"/>
      <c r="AA111" s="39"/>
      <c r="AB111" s="39"/>
      <c r="AC111" s="39"/>
      <c r="AD111" s="39"/>
      <c r="AE111" s="39"/>
    </row>
    <row r="112" s="2" customFormat="1" ht="23.25" customHeight="1">
      <c r="A112" s="39"/>
      <c r="B112" s="40"/>
      <c r="C112" s="41"/>
      <c r="D112" s="41"/>
      <c r="E112" s="198" t="str">
        <f>E7</f>
        <v>Oprava trati v úseku 1.TK a 2.TK Děčín Prostřední Žleb - Dolní Žleb_OPRAVA č. 2</v>
      </c>
      <c r="F112" s="33"/>
      <c r="G112" s="33"/>
      <c r="H112" s="33"/>
      <c r="I112" s="156"/>
      <c r="J112" s="41"/>
      <c r="K112" s="41"/>
      <c r="L112" s="64"/>
      <c r="S112" s="39"/>
      <c r="T112" s="39"/>
      <c r="U112" s="39"/>
      <c r="V112" s="39"/>
      <c r="W112" s="39"/>
      <c r="X112" s="39"/>
      <c r="Y112" s="39"/>
      <c r="Z112" s="39"/>
      <c r="AA112" s="39"/>
      <c r="AB112" s="39"/>
      <c r="AC112" s="39"/>
      <c r="AD112" s="39"/>
      <c r="AE112" s="39"/>
    </row>
    <row r="113" s="1" customFormat="1" ht="12" customHeight="1">
      <c r="B113" s="22"/>
      <c r="C113" s="33" t="s">
        <v>389</v>
      </c>
      <c r="D113" s="23"/>
      <c r="E113" s="23"/>
      <c r="F113" s="23"/>
      <c r="G113" s="23"/>
      <c r="H113" s="23"/>
      <c r="I113" s="148"/>
      <c r="J113" s="23"/>
      <c r="K113" s="23"/>
      <c r="L113" s="21"/>
    </row>
    <row r="114" s="2" customFormat="1" ht="16.5" customHeight="1">
      <c r="A114" s="39"/>
      <c r="B114" s="40"/>
      <c r="C114" s="41"/>
      <c r="D114" s="41"/>
      <c r="E114" s="198" t="s">
        <v>2142</v>
      </c>
      <c r="F114" s="41"/>
      <c r="G114" s="41"/>
      <c r="H114" s="41"/>
      <c r="I114" s="156"/>
      <c r="J114" s="41"/>
      <c r="K114" s="41"/>
      <c r="L114" s="64"/>
      <c r="S114" s="39"/>
      <c r="T114" s="39"/>
      <c r="U114" s="39"/>
      <c r="V114" s="39"/>
      <c r="W114" s="39"/>
      <c r="X114" s="39"/>
      <c r="Y114" s="39"/>
      <c r="Z114" s="39"/>
      <c r="AA114" s="39"/>
      <c r="AB114" s="39"/>
      <c r="AC114" s="39"/>
      <c r="AD114" s="39"/>
      <c r="AE114" s="39"/>
    </row>
    <row r="115" s="2" customFormat="1" ht="12" customHeight="1">
      <c r="A115" s="39"/>
      <c r="B115" s="40"/>
      <c r="C115" s="33" t="s">
        <v>715</v>
      </c>
      <c r="D115" s="41"/>
      <c r="E115" s="41"/>
      <c r="F115" s="41"/>
      <c r="G115" s="41"/>
      <c r="H115" s="41"/>
      <c r="I115" s="156"/>
      <c r="J115" s="41"/>
      <c r="K115" s="41"/>
      <c r="L115" s="64"/>
      <c r="S115" s="39"/>
      <c r="T115" s="39"/>
      <c r="U115" s="39"/>
      <c r="V115" s="39"/>
      <c r="W115" s="39"/>
      <c r="X115" s="39"/>
      <c r="Y115" s="39"/>
      <c r="Z115" s="39"/>
      <c r="AA115" s="39"/>
      <c r="AB115" s="39"/>
      <c r="AC115" s="39"/>
      <c r="AD115" s="39"/>
      <c r="AE115" s="39"/>
    </row>
    <row r="116" s="2" customFormat="1" ht="16.5" customHeight="1">
      <c r="A116" s="39"/>
      <c r="B116" s="40"/>
      <c r="C116" s="41"/>
      <c r="D116" s="41"/>
      <c r="E116" s="77" t="str">
        <f>E11</f>
        <v>003 - VRN - most v km 6,706</v>
      </c>
      <c r="F116" s="41"/>
      <c r="G116" s="41"/>
      <c r="H116" s="41"/>
      <c r="I116" s="156"/>
      <c r="J116" s="41"/>
      <c r="K116" s="41"/>
      <c r="L116" s="64"/>
      <c r="S116" s="39"/>
      <c r="T116" s="39"/>
      <c r="U116" s="39"/>
      <c r="V116" s="39"/>
      <c r="W116" s="39"/>
      <c r="X116" s="39"/>
      <c r="Y116" s="39"/>
      <c r="Z116" s="39"/>
      <c r="AA116" s="39"/>
      <c r="AB116" s="39"/>
      <c r="AC116" s="39"/>
      <c r="AD116" s="39"/>
      <c r="AE116" s="39"/>
    </row>
    <row r="117" s="2" customFormat="1" ht="6.96" customHeight="1">
      <c r="A117" s="39"/>
      <c r="B117" s="40"/>
      <c r="C117" s="41"/>
      <c r="D117" s="41"/>
      <c r="E117" s="41"/>
      <c r="F117" s="41"/>
      <c r="G117" s="41"/>
      <c r="H117" s="41"/>
      <c r="I117" s="156"/>
      <c r="J117" s="41"/>
      <c r="K117" s="41"/>
      <c r="L117" s="64"/>
      <c r="S117" s="39"/>
      <c r="T117" s="39"/>
      <c r="U117" s="39"/>
      <c r="V117" s="39"/>
      <c r="W117" s="39"/>
      <c r="X117" s="39"/>
      <c r="Y117" s="39"/>
      <c r="Z117" s="39"/>
      <c r="AA117" s="39"/>
      <c r="AB117" s="39"/>
      <c r="AC117" s="39"/>
      <c r="AD117" s="39"/>
      <c r="AE117" s="39"/>
    </row>
    <row r="118" s="2" customFormat="1" ht="12" customHeight="1">
      <c r="A118" s="39"/>
      <c r="B118" s="40"/>
      <c r="C118" s="33" t="s">
        <v>20</v>
      </c>
      <c r="D118" s="41"/>
      <c r="E118" s="41"/>
      <c r="F118" s="28" t="str">
        <f>F14</f>
        <v xml:space="preserve"> </v>
      </c>
      <c r="G118" s="41"/>
      <c r="H118" s="41"/>
      <c r="I118" s="158" t="s">
        <v>22</v>
      </c>
      <c r="J118" s="80" t="str">
        <f>IF(J14="","",J14)</f>
        <v>21. 11. 2019</v>
      </c>
      <c r="K118" s="41"/>
      <c r="L118" s="64"/>
      <c r="S118" s="39"/>
      <c r="T118" s="39"/>
      <c r="U118" s="39"/>
      <c r="V118" s="39"/>
      <c r="W118" s="39"/>
      <c r="X118" s="39"/>
      <c r="Y118" s="39"/>
      <c r="Z118" s="39"/>
      <c r="AA118" s="39"/>
      <c r="AB118" s="39"/>
      <c r="AC118" s="39"/>
      <c r="AD118" s="39"/>
      <c r="AE118" s="39"/>
    </row>
    <row r="119" s="2" customFormat="1" ht="6.96" customHeight="1">
      <c r="A119" s="39"/>
      <c r="B119" s="40"/>
      <c r="C119" s="41"/>
      <c r="D119" s="41"/>
      <c r="E119" s="41"/>
      <c r="F119" s="41"/>
      <c r="G119" s="41"/>
      <c r="H119" s="41"/>
      <c r="I119" s="156"/>
      <c r="J119" s="41"/>
      <c r="K119" s="41"/>
      <c r="L119" s="64"/>
      <c r="S119" s="39"/>
      <c r="T119" s="39"/>
      <c r="U119" s="39"/>
      <c r="V119" s="39"/>
      <c r="W119" s="39"/>
      <c r="X119" s="39"/>
      <c r="Y119" s="39"/>
      <c r="Z119" s="39"/>
      <c r="AA119" s="39"/>
      <c r="AB119" s="39"/>
      <c r="AC119" s="39"/>
      <c r="AD119" s="39"/>
      <c r="AE119" s="39"/>
    </row>
    <row r="120" s="2" customFormat="1" ht="15.15" customHeight="1">
      <c r="A120" s="39"/>
      <c r="B120" s="40"/>
      <c r="C120" s="33" t="s">
        <v>24</v>
      </c>
      <c r="D120" s="41"/>
      <c r="E120" s="41"/>
      <c r="F120" s="28" t="str">
        <f>E17</f>
        <v/>
      </c>
      <c r="G120" s="41"/>
      <c r="H120" s="41"/>
      <c r="I120" s="158" t="s">
        <v>32</v>
      </c>
      <c r="J120" s="37" t="str">
        <f>E23</f>
        <v xml:space="preserve"> </v>
      </c>
      <c r="K120" s="41"/>
      <c r="L120" s="64"/>
      <c r="S120" s="39"/>
      <c r="T120" s="39"/>
      <c r="U120" s="39"/>
      <c r="V120" s="39"/>
      <c r="W120" s="39"/>
      <c r="X120" s="39"/>
      <c r="Y120" s="39"/>
      <c r="Z120" s="39"/>
      <c r="AA120" s="39"/>
      <c r="AB120" s="39"/>
      <c r="AC120" s="39"/>
      <c r="AD120" s="39"/>
      <c r="AE120" s="39"/>
    </row>
    <row r="121" s="2" customFormat="1" ht="15.15" customHeight="1">
      <c r="A121" s="39"/>
      <c r="B121" s="40"/>
      <c r="C121" s="33" t="s">
        <v>30</v>
      </c>
      <c r="D121" s="41"/>
      <c r="E121" s="41"/>
      <c r="F121" s="28" t="str">
        <f>IF(E20="","",E20)</f>
        <v>Vyplň údaj</v>
      </c>
      <c r="G121" s="41"/>
      <c r="H121" s="41"/>
      <c r="I121" s="158" t="s">
        <v>34</v>
      </c>
      <c r="J121" s="37" t="str">
        <f>E26</f>
        <v xml:space="preserve"> </v>
      </c>
      <c r="K121" s="41"/>
      <c r="L121" s="64"/>
      <c r="S121" s="39"/>
      <c r="T121" s="39"/>
      <c r="U121" s="39"/>
      <c r="V121" s="39"/>
      <c r="W121" s="39"/>
      <c r="X121" s="39"/>
      <c r="Y121" s="39"/>
      <c r="Z121" s="39"/>
      <c r="AA121" s="39"/>
      <c r="AB121" s="39"/>
      <c r="AC121" s="39"/>
      <c r="AD121" s="39"/>
      <c r="AE121" s="39"/>
    </row>
    <row r="122" s="2" customFormat="1" ht="10.32" customHeight="1">
      <c r="A122" s="39"/>
      <c r="B122" s="40"/>
      <c r="C122" s="41"/>
      <c r="D122" s="41"/>
      <c r="E122" s="41"/>
      <c r="F122" s="41"/>
      <c r="G122" s="41"/>
      <c r="H122" s="41"/>
      <c r="I122" s="156"/>
      <c r="J122" s="41"/>
      <c r="K122" s="41"/>
      <c r="L122" s="64"/>
      <c r="S122" s="39"/>
      <c r="T122" s="39"/>
      <c r="U122" s="39"/>
      <c r="V122" s="39"/>
      <c r="W122" s="39"/>
      <c r="X122" s="39"/>
      <c r="Y122" s="39"/>
      <c r="Z122" s="39"/>
      <c r="AA122" s="39"/>
      <c r="AB122" s="39"/>
      <c r="AC122" s="39"/>
      <c r="AD122" s="39"/>
      <c r="AE122" s="39"/>
    </row>
    <row r="123" s="9" customFormat="1" ht="29.28" customHeight="1">
      <c r="A123" s="204"/>
      <c r="B123" s="205"/>
      <c r="C123" s="206" t="s">
        <v>397</v>
      </c>
      <c r="D123" s="207" t="s">
        <v>61</v>
      </c>
      <c r="E123" s="207" t="s">
        <v>57</v>
      </c>
      <c r="F123" s="207" t="s">
        <v>58</v>
      </c>
      <c r="G123" s="207" t="s">
        <v>398</v>
      </c>
      <c r="H123" s="207" t="s">
        <v>399</v>
      </c>
      <c r="I123" s="208" t="s">
        <v>400</v>
      </c>
      <c r="J123" s="207" t="s">
        <v>393</v>
      </c>
      <c r="K123" s="209" t="s">
        <v>401</v>
      </c>
      <c r="L123" s="210"/>
      <c r="M123" s="101" t="s">
        <v>1</v>
      </c>
      <c r="N123" s="102" t="s">
        <v>40</v>
      </c>
      <c r="O123" s="102" t="s">
        <v>402</v>
      </c>
      <c r="P123" s="102" t="s">
        <v>403</v>
      </c>
      <c r="Q123" s="102" t="s">
        <v>404</v>
      </c>
      <c r="R123" s="102" t="s">
        <v>405</v>
      </c>
      <c r="S123" s="102" t="s">
        <v>406</v>
      </c>
      <c r="T123" s="103" t="s">
        <v>407</v>
      </c>
      <c r="U123" s="204"/>
      <c r="V123" s="204"/>
      <c r="W123" s="204"/>
      <c r="X123" s="204"/>
      <c r="Y123" s="204"/>
      <c r="Z123" s="204"/>
      <c r="AA123" s="204"/>
      <c r="AB123" s="204"/>
      <c r="AC123" s="204"/>
      <c r="AD123" s="204"/>
      <c r="AE123" s="204"/>
    </row>
    <row r="124" s="2" customFormat="1" ht="22.8" customHeight="1">
      <c r="A124" s="39"/>
      <c r="B124" s="40"/>
      <c r="C124" s="108" t="s">
        <v>408</v>
      </c>
      <c r="D124" s="41"/>
      <c r="E124" s="41"/>
      <c r="F124" s="41"/>
      <c r="G124" s="41"/>
      <c r="H124" s="41"/>
      <c r="I124" s="156"/>
      <c r="J124" s="211">
        <f>BK124</f>
        <v>0</v>
      </c>
      <c r="K124" s="41"/>
      <c r="L124" s="45"/>
      <c r="M124" s="104"/>
      <c r="N124" s="212"/>
      <c r="O124" s="105"/>
      <c r="P124" s="213">
        <f>P125</f>
        <v>0</v>
      </c>
      <c r="Q124" s="105"/>
      <c r="R124" s="213">
        <f>R125</f>
        <v>0</v>
      </c>
      <c r="S124" s="105"/>
      <c r="T124" s="214">
        <f>T125</f>
        <v>0</v>
      </c>
      <c r="U124" s="39"/>
      <c r="V124" s="39"/>
      <c r="W124" s="39"/>
      <c r="X124" s="39"/>
      <c r="Y124" s="39"/>
      <c r="Z124" s="39"/>
      <c r="AA124" s="39"/>
      <c r="AB124" s="39"/>
      <c r="AC124" s="39"/>
      <c r="AD124" s="39"/>
      <c r="AE124" s="39"/>
      <c r="AT124" s="18" t="s">
        <v>75</v>
      </c>
      <c r="AU124" s="18" t="s">
        <v>395</v>
      </c>
      <c r="BK124" s="215">
        <f>BK125</f>
        <v>0</v>
      </c>
    </row>
    <row r="125" s="11" customFormat="1" ht="25.92" customHeight="1">
      <c r="A125" s="11"/>
      <c r="B125" s="254"/>
      <c r="C125" s="255"/>
      <c r="D125" s="256" t="s">
        <v>75</v>
      </c>
      <c r="E125" s="257" t="s">
        <v>128</v>
      </c>
      <c r="F125" s="257" t="s">
        <v>1096</v>
      </c>
      <c r="G125" s="255"/>
      <c r="H125" s="255"/>
      <c r="I125" s="258"/>
      <c r="J125" s="259">
        <f>BK125</f>
        <v>0</v>
      </c>
      <c r="K125" s="255"/>
      <c r="L125" s="260"/>
      <c r="M125" s="261"/>
      <c r="N125" s="262"/>
      <c r="O125" s="262"/>
      <c r="P125" s="263">
        <f>P126+P133+P137</f>
        <v>0</v>
      </c>
      <c r="Q125" s="262"/>
      <c r="R125" s="263">
        <f>R126+R133+R137</f>
        <v>0</v>
      </c>
      <c r="S125" s="262"/>
      <c r="T125" s="264">
        <f>T126+T133+T137</f>
        <v>0</v>
      </c>
      <c r="U125" s="11"/>
      <c r="V125" s="11"/>
      <c r="W125" s="11"/>
      <c r="X125" s="11"/>
      <c r="Y125" s="11"/>
      <c r="Z125" s="11"/>
      <c r="AA125" s="11"/>
      <c r="AB125" s="11"/>
      <c r="AC125" s="11"/>
      <c r="AD125" s="11"/>
      <c r="AE125" s="11"/>
      <c r="AR125" s="265" t="s">
        <v>427</v>
      </c>
      <c r="AT125" s="266" t="s">
        <v>75</v>
      </c>
      <c r="AU125" s="266" t="s">
        <v>76</v>
      </c>
      <c r="AY125" s="265" t="s">
        <v>414</v>
      </c>
      <c r="BK125" s="267">
        <f>BK126+BK133+BK137</f>
        <v>0</v>
      </c>
    </row>
    <row r="126" s="11" customFormat="1" ht="22.8" customHeight="1">
      <c r="A126" s="11"/>
      <c r="B126" s="254"/>
      <c r="C126" s="255"/>
      <c r="D126" s="256" t="s">
        <v>75</v>
      </c>
      <c r="E126" s="275" t="s">
        <v>1890</v>
      </c>
      <c r="F126" s="275" t="s">
        <v>1891</v>
      </c>
      <c r="G126" s="255"/>
      <c r="H126" s="255"/>
      <c r="I126" s="258"/>
      <c r="J126" s="276">
        <f>BK126</f>
        <v>0</v>
      </c>
      <c r="K126" s="255"/>
      <c r="L126" s="260"/>
      <c r="M126" s="261"/>
      <c r="N126" s="262"/>
      <c r="O126" s="262"/>
      <c r="P126" s="263">
        <f>SUM(P127:P132)</f>
        <v>0</v>
      </c>
      <c r="Q126" s="262"/>
      <c r="R126" s="263">
        <f>SUM(R127:R132)</f>
        <v>0</v>
      </c>
      <c r="S126" s="262"/>
      <c r="T126" s="264">
        <f>SUM(T127:T132)</f>
        <v>0</v>
      </c>
      <c r="U126" s="11"/>
      <c r="V126" s="11"/>
      <c r="W126" s="11"/>
      <c r="X126" s="11"/>
      <c r="Y126" s="11"/>
      <c r="Z126" s="11"/>
      <c r="AA126" s="11"/>
      <c r="AB126" s="11"/>
      <c r="AC126" s="11"/>
      <c r="AD126" s="11"/>
      <c r="AE126" s="11"/>
      <c r="AR126" s="265" t="s">
        <v>427</v>
      </c>
      <c r="AT126" s="266" t="s">
        <v>75</v>
      </c>
      <c r="AU126" s="266" t="s">
        <v>84</v>
      </c>
      <c r="AY126" s="265" t="s">
        <v>414</v>
      </c>
      <c r="BK126" s="267">
        <f>SUM(BK127:BK132)</f>
        <v>0</v>
      </c>
    </row>
    <row r="127" s="2" customFormat="1" ht="16.5" customHeight="1">
      <c r="A127" s="39"/>
      <c r="B127" s="40"/>
      <c r="C127" s="234" t="s">
        <v>84</v>
      </c>
      <c r="D127" s="234" t="s">
        <v>443</v>
      </c>
      <c r="E127" s="235" t="s">
        <v>2423</v>
      </c>
      <c r="F127" s="236" t="s">
        <v>2424</v>
      </c>
      <c r="G127" s="237" t="s">
        <v>1686</v>
      </c>
      <c r="H127" s="238">
        <v>11266.389999999999</v>
      </c>
      <c r="I127" s="239"/>
      <c r="J127" s="240">
        <f>ROUND(I127*H127,2)</f>
        <v>0</v>
      </c>
      <c r="K127" s="236" t="s">
        <v>720</v>
      </c>
      <c r="L127" s="45"/>
      <c r="M127" s="241" t="s">
        <v>1</v>
      </c>
      <c r="N127" s="242" t="s">
        <v>41</v>
      </c>
      <c r="O127" s="92"/>
      <c r="P127" s="226">
        <f>O127*H127</f>
        <v>0</v>
      </c>
      <c r="Q127" s="226">
        <v>0</v>
      </c>
      <c r="R127" s="226">
        <f>Q127*H127</f>
        <v>0</v>
      </c>
      <c r="S127" s="226">
        <v>0</v>
      </c>
      <c r="T127" s="227">
        <f>S127*H127</f>
        <v>0</v>
      </c>
      <c r="U127" s="39"/>
      <c r="V127" s="39"/>
      <c r="W127" s="39"/>
      <c r="X127" s="39"/>
      <c r="Y127" s="39"/>
      <c r="Z127" s="39"/>
      <c r="AA127" s="39"/>
      <c r="AB127" s="39"/>
      <c r="AC127" s="39"/>
      <c r="AD127" s="39"/>
      <c r="AE127" s="39"/>
      <c r="AR127" s="228" t="s">
        <v>1102</v>
      </c>
      <c r="AT127" s="228" t="s">
        <v>443</v>
      </c>
      <c r="AU127" s="228" t="s">
        <v>86</v>
      </c>
      <c r="AY127" s="18" t="s">
        <v>414</v>
      </c>
      <c r="BE127" s="229">
        <f>IF(N127="základní",J127,0)</f>
        <v>0</v>
      </c>
      <c r="BF127" s="229">
        <f>IF(N127="snížená",J127,0)</f>
        <v>0</v>
      </c>
      <c r="BG127" s="229">
        <f>IF(N127="zákl. přenesená",J127,0)</f>
        <v>0</v>
      </c>
      <c r="BH127" s="229">
        <f>IF(N127="sníž. přenesená",J127,0)</f>
        <v>0</v>
      </c>
      <c r="BI127" s="229">
        <f>IF(N127="nulová",J127,0)</f>
        <v>0</v>
      </c>
      <c r="BJ127" s="18" t="s">
        <v>84</v>
      </c>
      <c r="BK127" s="229">
        <f>ROUND(I127*H127,2)</f>
        <v>0</v>
      </c>
      <c r="BL127" s="18" t="s">
        <v>1102</v>
      </c>
      <c r="BM127" s="228" t="s">
        <v>2425</v>
      </c>
    </row>
    <row r="128" s="2" customFormat="1">
      <c r="A128" s="39"/>
      <c r="B128" s="40"/>
      <c r="C128" s="41"/>
      <c r="D128" s="230" t="s">
        <v>417</v>
      </c>
      <c r="E128" s="41"/>
      <c r="F128" s="231" t="s">
        <v>2424</v>
      </c>
      <c r="G128" s="41"/>
      <c r="H128" s="41"/>
      <c r="I128" s="156"/>
      <c r="J128" s="41"/>
      <c r="K128" s="41"/>
      <c r="L128" s="45"/>
      <c r="M128" s="232"/>
      <c r="N128" s="233"/>
      <c r="O128" s="92"/>
      <c r="P128" s="92"/>
      <c r="Q128" s="92"/>
      <c r="R128" s="92"/>
      <c r="S128" s="92"/>
      <c r="T128" s="93"/>
      <c r="U128" s="39"/>
      <c r="V128" s="39"/>
      <c r="W128" s="39"/>
      <c r="X128" s="39"/>
      <c r="Y128" s="39"/>
      <c r="Z128" s="39"/>
      <c r="AA128" s="39"/>
      <c r="AB128" s="39"/>
      <c r="AC128" s="39"/>
      <c r="AD128" s="39"/>
      <c r="AE128" s="39"/>
      <c r="AT128" s="18" t="s">
        <v>417</v>
      </c>
      <c r="AU128" s="18" t="s">
        <v>86</v>
      </c>
    </row>
    <row r="129" s="2" customFormat="1">
      <c r="A129" s="39"/>
      <c r="B129" s="40"/>
      <c r="C129" s="41"/>
      <c r="D129" s="230" t="s">
        <v>722</v>
      </c>
      <c r="E129" s="41"/>
      <c r="F129" s="268" t="s">
        <v>2426</v>
      </c>
      <c r="G129" s="41"/>
      <c r="H129" s="41"/>
      <c r="I129" s="156"/>
      <c r="J129" s="41"/>
      <c r="K129" s="41"/>
      <c r="L129" s="45"/>
      <c r="M129" s="232"/>
      <c r="N129" s="233"/>
      <c r="O129" s="92"/>
      <c r="P129" s="92"/>
      <c r="Q129" s="92"/>
      <c r="R129" s="92"/>
      <c r="S129" s="92"/>
      <c r="T129" s="93"/>
      <c r="U129" s="39"/>
      <c r="V129" s="39"/>
      <c r="W129" s="39"/>
      <c r="X129" s="39"/>
      <c r="Y129" s="39"/>
      <c r="Z129" s="39"/>
      <c r="AA129" s="39"/>
      <c r="AB129" s="39"/>
      <c r="AC129" s="39"/>
      <c r="AD129" s="39"/>
      <c r="AE129" s="39"/>
      <c r="AT129" s="18" t="s">
        <v>722</v>
      </c>
      <c r="AU129" s="18" t="s">
        <v>86</v>
      </c>
    </row>
    <row r="130" s="2" customFormat="1" ht="16.5" customHeight="1">
      <c r="A130" s="39"/>
      <c r="B130" s="40"/>
      <c r="C130" s="234" t="s">
        <v>86</v>
      </c>
      <c r="D130" s="234" t="s">
        <v>443</v>
      </c>
      <c r="E130" s="235" t="s">
        <v>1892</v>
      </c>
      <c r="F130" s="236" t="s">
        <v>1893</v>
      </c>
      <c r="G130" s="237" t="s">
        <v>1686</v>
      </c>
      <c r="H130" s="238">
        <v>11266.389999999999</v>
      </c>
      <c r="I130" s="239"/>
      <c r="J130" s="240">
        <f>ROUND(I130*H130,2)</f>
        <v>0</v>
      </c>
      <c r="K130" s="236" t="s">
        <v>720</v>
      </c>
      <c r="L130" s="45"/>
      <c r="M130" s="241" t="s">
        <v>1</v>
      </c>
      <c r="N130" s="242" t="s">
        <v>41</v>
      </c>
      <c r="O130" s="92"/>
      <c r="P130" s="226">
        <f>O130*H130</f>
        <v>0</v>
      </c>
      <c r="Q130" s="226">
        <v>0</v>
      </c>
      <c r="R130" s="226">
        <f>Q130*H130</f>
        <v>0</v>
      </c>
      <c r="S130" s="226">
        <v>0</v>
      </c>
      <c r="T130" s="227">
        <f>S130*H130</f>
        <v>0</v>
      </c>
      <c r="U130" s="39"/>
      <c r="V130" s="39"/>
      <c r="W130" s="39"/>
      <c r="X130" s="39"/>
      <c r="Y130" s="39"/>
      <c r="Z130" s="39"/>
      <c r="AA130" s="39"/>
      <c r="AB130" s="39"/>
      <c r="AC130" s="39"/>
      <c r="AD130" s="39"/>
      <c r="AE130" s="39"/>
      <c r="AR130" s="228" t="s">
        <v>1102</v>
      </c>
      <c r="AT130" s="228" t="s">
        <v>443</v>
      </c>
      <c r="AU130" s="228" t="s">
        <v>86</v>
      </c>
      <c r="AY130" s="18" t="s">
        <v>414</v>
      </c>
      <c r="BE130" s="229">
        <f>IF(N130="základní",J130,0)</f>
        <v>0</v>
      </c>
      <c r="BF130" s="229">
        <f>IF(N130="snížená",J130,0)</f>
        <v>0</v>
      </c>
      <c r="BG130" s="229">
        <f>IF(N130="zákl. přenesená",J130,0)</f>
        <v>0</v>
      </c>
      <c r="BH130" s="229">
        <f>IF(N130="sníž. přenesená",J130,0)</f>
        <v>0</v>
      </c>
      <c r="BI130" s="229">
        <f>IF(N130="nulová",J130,0)</f>
        <v>0</v>
      </c>
      <c r="BJ130" s="18" t="s">
        <v>84</v>
      </c>
      <c r="BK130" s="229">
        <f>ROUND(I130*H130,2)</f>
        <v>0</v>
      </c>
      <c r="BL130" s="18" t="s">
        <v>1102</v>
      </c>
      <c r="BM130" s="228" t="s">
        <v>2427</v>
      </c>
    </row>
    <row r="131" s="2" customFormat="1">
      <c r="A131" s="39"/>
      <c r="B131" s="40"/>
      <c r="C131" s="41"/>
      <c r="D131" s="230" t="s">
        <v>417</v>
      </c>
      <c r="E131" s="41"/>
      <c r="F131" s="231" t="s">
        <v>1893</v>
      </c>
      <c r="G131" s="41"/>
      <c r="H131" s="41"/>
      <c r="I131" s="156"/>
      <c r="J131" s="41"/>
      <c r="K131" s="41"/>
      <c r="L131" s="45"/>
      <c r="M131" s="232"/>
      <c r="N131" s="233"/>
      <c r="O131" s="92"/>
      <c r="P131" s="92"/>
      <c r="Q131" s="92"/>
      <c r="R131" s="92"/>
      <c r="S131" s="92"/>
      <c r="T131" s="93"/>
      <c r="U131" s="39"/>
      <c r="V131" s="39"/>
      <c r="W131" s="39"/>
      <c r="X131" s="39"/>
      <c r="Y131" s="39"/>
      <c r="Z131" s="39"/>
      <c r="AA131" s="39"/>
      <c r="AB131" s="39"/>
      <c r="AC131" s="39"/>
      <c r="AD131" s="39"/>
      <c r="AE131" s="39"/>
      <c r="AT131" s="18" t="s">
        <v>417</v>
      </c>
      <c r="AU131" s="18" t="s">
        <v>86</v>
      </c>
    </row>
    <row r="132" s="2" customFormat="1">
      <c r="A132" s="39"/>
      <c r="B132" s="40"/>
      <c r="C132" s="41"/>
      <c r="D132" s="230" t="s">
        <v>722</v>
      </c>
      <c r="E132" s="41"/>
      <c r="F132" s="268" t="s">
        <v>2428</v>
      </c>
      <c r="G132" s="41"/>
      <c r="H132" s="41"/>
      <c r="I132" s="156"/>
      <c r="J132" s="41"/>
      <c r="K132" s="41"/>
      <c r="L132" s="45"/>
      <c r="M132" s="232"/>
      <c r="N132" s="233"/>
      <c r="O132" s="92"/>
      <c r="P132" s="92"/>
      <c r="Q132" s="92"/>
      <c r="R132" s="92"/>
      <c r="S132" s="92"/>
      <c r="T132" s="93"/>
      <c r="U132" s="39"/>
      <c r="V132" s="39"/>
      <c r="W132" s="39"/>
      <c r="X132" s="39"/>
      <c r="Y132" s="39"/>
      <c r="Z132" s="39"/>
      <c r="AA132" s="39"/>
      <c r="AB132" s="39"/>
      <c r="AC132" s="39"/>
      <c r="AD132" s="39"/>
      <c r="AE132" s="39"/>
      <c r="AT132" s="18" t="s">
        <v>722</v>
      </c>
      <c r="AU132" s="18" t="s">
        <v>86</v>
      </c>
    </row>
    <row r="133" s="11" customFormat="1" ht="22.8" customHeight="1">
      <c r="A133" s="11"/>
      <c r="B133" s="254"/>
      <c r="C133" s="255"/>
      <c r="D133" s="256" t="s">
        <v>75</v>
      </c>
      <c r="E133" s="275" t="s">
        <v>1097</v>
      </c>
      <c r="F133" s="275" t="s">
        <v>1098</v>
      </c>
      <c r="G133" s="255"/>
      <c r="H133" s="255"/>
      <c r="I133" s="258"/>
      <c r="J133" s="276">
        <f>BK133</f>
        <v>0</v>
      </c>
      <c r="K133" s="255"/>
      <c r="L133" s="260"/>
      <c r="M133" s="261"/>
      <c r="N133" s="262"/>
      <c r="O133" s="262"/>
      <c r="P133" s="263">
        <f>SUM(P134:P136)</f>
        <v>0</v>
      </c>
      <c r="Q133" s="262"/>
      <c r="R133" s="263">
        <f>SUM(R134:R136)</f>
        <v>0</v>
      </c>
      <c r="S133" s="262"/>
      <c r="T133" s="264">
        <f>SUM(T134:T136)</f>
        <v>0</v>
      </c>
      <c r="U133" s="11"/>
      <c r="V133" s="11"/>
      <c r="W133" s="11"/>
      <c r="X133" s="11"/>
      <c r="Y133" s="11"/>
      <c r="Z133" s="11"/>
      <c r="AA133" s="11"/>
      <c r="AB133" s="11"/>
      <c r="AC133" s="11"/>
      <c r="AD133" s="11"/>
      <c r="AE133" s="11"/>
      <c r="AR133" s="265" t="s">
        <v>427</v>
      </c>
      <c r="AT133" s="266" t="s">
        <v>75</v>
      </c>
      <c r="AU133" s="266" t="s">
        <v>84</v>
      </c>
      <c r="AY133" s="265" t="s">
        <v>414</v>
      </c>
      <c r="BK133" s="267">
        <f>SUM(BK134:BK136)</f>
        <v>0</v>
      </c>
    </row>
    <row r="134" s="2" customFormat="1" ht="16.5" customHeight="1">
      <c r="A134" s="39"/>
      <c r="B134" s="40"/>
      <c r="C134" s="234" t="s">
        <v>114</v>
      </c>
      <c r="D134" s="234" t="s">
        <v>443</v>
      </c>
      <c r="E134" s="235" t="s">
        <v>1100</v>
      </c>
      <c r="F134" s="236" t="s">
        <v>1098</v>
      </c>
      <c r="G134" s="237" t="s">
        <v>1686</v>
      </c>
      <c r="H134" s="238">
        <v>11266.389999999999</v>
      </c>
      <c r="I134" s="239"/>
      <c r="J134" s="240">
        <f>ROUND(I134*H134,2)</f>
        <v>0</v>
      </c>
      <c r="K134" s="236" t="s">
        <v>720</v>
      </c>
      <c r="L134" s="45"/>
      <c r="M134" s="241" t="s">
        <v>1</v>
      </c>
      <c r="N134" s="242" t="s">
        <v>41</v>
      </c>
      <c r="O134" s="92"/>
      <c r="P134" s="226">
        <f>O134*H134</f>
        <v>0</v>
      </c>
      <c r="Q134" s="226">
        <v>0</v>
      </c>
      <c r="R134" s="226">
        <f>Q134*H134</f>
        <v>0</v>
      </c>
      <c r="S134" s="226">
        <v>0</v>
      </c>
      <c r="T134" s="227">
        <f>S134*H134</f>
        <v>0</v>
      </c>
      <c r="U134" s="39"/>
      <c r="V134" s="39"/>
      <c r="W134" s="39"/>
      <c r="X134" s="39"/>
      <c r="Y134" s="39"/>
      <c r="Z134" s="39"/>
      <c r="AA134" s="39"/>
      <c r="AB134" s="39"/>
      <c r="AC134" s="39"/>
      <c r="AD134" s="39"/>
      <c r="AE134" s="39"/>
      <c r="AR134" s="228" t="s">
        <v>1102</v>
      </c>
      <c r="AT134" s="228" t="s">
        <v>443</v>
      </c>
      <c r="AU134" s="228" t="s">
        <v>86</v>
      </c>
      <c r="AY134" s="18" t="s">
        <v>414</v>
      </c>
      <c r="BE134" s="229">
        <f>IF(N134="základní",J134,0)</f>
        <v>0</v>
      </c>
      <c r="BF134" s="229">
        <f>IF(N134="snížená",J134,0)</f>
        <v>0</v>
      </c>
      <c r="BG134" s="229">
        <f>IF(N134="zákl. přenesená",J134,0)</f>
        <v>0</v>
      </c>
      <c r="BH134" s="229">
        <f>IF(N134="sníž. přenesená",J134,0)</f>
        <v>0</v>
      </c>
      <c r="BI134" s="229">
        <f>IF(N134="nulová",J134,0)</f>
        <v>0</v>
      </c>
      <c r="BJ134" s="18" t="s">
        <v>84</v>
      </c>
      <c r="BK134" s="229">
        <f>ROUND(I134*H134,2)</f>
        <v>0</v>
      </c>
      <c r="BL134" s="18" t="s">
        <v>1102</v>
      </c>
      <c r="BM134" s="228" t="s">
        <v>2429</v>
      </c>
    </row>
    <row r="135" s="2" customFormat="1">
      <c r="A135" s="39"/>
      <c r="B135" s="40"/>
      <c r="C135" s="41"/>
      <c r="D135" s="230" t="s">
        <v>417</v>
      </c>
      <c r="E135" s="41"/>
      <c r="F135" s="231" t="s">
        <v>1098</v>
      </c>
      <c r="G135" s="41"/>
      <c r="H135" s="41"/>
      <c r="I135" s="156"/>
      <c r="J135" s="41"/>
      <c r="K135" s="41"/>
      <c r="L135" s="45"/>
      <c r="M135" s="232"/>
      <c r="N135" s="233"/>
      <c r="O135" s="92"/>
      <c r="P135" s="92"/>
      <c r="Q135" s="92"/>
      <c r="R135" s="92"/>
      <c r="S135" s="92"/>
      <c r="T135" s="93"/>
      <c r="U135" s="39"/>
      <c r="V135" s="39"/>
      <c r="W135" s="39"/>
      <c r="X135" s="39"/>
      <c r="Y135" s="39"/>
      <c r="Z135" s="39"/>
      <c r="AA135" s="39"/>
      <c r="AB135" s="39"/>
      <c r="AC135" s="39"/>
      <c r="AD135" s="39"/>
      <c r="AE135" s="39"/>
      <c r="AT135" s="18" t="s">
        <v>417</v>
      </c>
      <c r="AU135" s="18" t="s">
        <v>86</v>
      </c>
    </row>
    <row r="136" s="2" customFormat="1">
      <c r="A136" s="39"/>
      <c r="B136" s="40"/>
      <c r="C136" s="41"/>
      <c r="D136" s="230" t="s">
        <v>722</v>
      </c>
      <c r="E136" s="41"/>
      <c r="F136" s="268" t="s">
        <v>2430</v>
      </c>
      <c r="G136" s="41"/>
      <c r="H136" s="41"/>
      <c r="I136" s="156"/>
      <c r="J136" s="41"/>
      <c r="K136" s="41"/>
      <c r="L136" s="45"/>
      <c r="M136" s="232"/>
      <c r="N136" s="233"/>
      <c r="O136" s="92"/>
      <c r="P136" s="92"/>
      <c r="Q136" s="92"/>
      <c r="R136" s="92"/>
      <c r="S136" s="92"/>
      <c r="T136" s="93"/>
      <c r="U136" s="39"/>
      <c r="V136" s="39"/>
      <c r="W136" s="39"/>
      <c r="X136" s="39"/>
      <c r="Y136" s="39"/>
      <c r="Z136" s="39"/>
      <c r="AA136" s="39"/>
      <c r="AB136" s="39"/>
      <c r="AC136" s="39"/>
      <c r="AD136" s="39"/>
      <c r="AE136" s="39"/>
      <c r="AT136" s="18" t="s">
        <v>722</v>
      </c>
      <c r="AU136" s="18" t="s">
        <v>86</v>
      </c>
    </row>
    <row r="137" s="11" customFormat="1" ht="22.8" customHeight="1">
      <c r="A137" s="11"/>
      <c r="B137" s="254"/>
      <c r="C137" s="255"/>
      <c r="D137" s="256" t="s">
        <v>75</v>
      </c>
      <c r="E137" s="275" t="s">
        <v>2431</v>
      </c>
      <c r="F137" s="275" t="s">
        <v>2432</v>
      </c>
      <c r="G137" s="255"/>
      <c r="H137" s="255"/>
      <c r="I137" s="258"/>
      <c r="J137" s="276">
        <f>BK137</f>
        <v>0</v>
      </c>
      <c r="K137" s="255"/>
      <c r="L137" s="260"/>
      <c r="M137" s="261"/>
      <c r="N137" s="262"/>
      <c r="O137" s="262"/>
      <c r="P137" s="263">
        <f>SUM(P138:P140)</f>
        <v>0</v>
      </c>
      <c r="Q137" s="262"/>
      <c r="R137" s="263">
        <f>SUM(R138:R140)</f>
        <v>0</v>
      </c>
      <c r="S137" s="262"/>
      <c r="T137" s="264">
        <f>SUM(T138:T140)</f>
        <v>0</v>
      </c>
      <c r="U137" s="11"/>
      <c r="V137" s="11"/>
      <c r="W137" s="11"/>
      <c r="X137" s="11"/>
      <c r="Y137" s="11"/>
      <c r="Z137" s="11"/>
      <c r="AA137" s="11"/>
      <c r="AB137" s="11"/>
      <c r="AC137" s="11"/>
      <c r="AD137" s="11"/>
      <c r="AE137" s="11"/>
      <c r="AR137" s="265" t="s">
        <v>427</v>
      </c>
      <c r="AT137" s="266" t="s">
        <v>75</v>
      </c>
      <c r="AU137" s="266" t="s">
        <v>84</v>
      </c>
      <c r="AY137" s="265" t="s">
        <v>414</v>
      </c>
      <c r="BK137" s="267">
        <f>SUM(BK138:BK140)</f>
        <v>0</v>
      </c>
    </row>
    <row r="138" s="2" customFormat="1" ht="16.5" customHeight="1">
      <c r="A138" s="39"/>
      <c r="B138" s="40"/>
      <c r="C138" s="234" t="s">
        <v>415</v>
      </c>
      <c r="D138" s="234" t="s">
        <v>443</v>
      </c>
      <c r="E138" s="235" t="s">
        <v>2433</v>
      </c>
      <c r="F138" s="236" t="s">
        <v>2434</v>
      </c>
      <c r="G138" s="237" t="s">
        <v>1686</v>
      </c>
      <c r="H138" s="238">
        <v>1</v>
      </c>
      <c r="I138" s="239"/>
      <c r="J138" s="240">
        <f>ROUND(I138*H138,2)</f>
        <v>0</v>
      </c>
      <c r="K138" s="236" t="s">
        <v>720</v>
      </c>
      <c r="L138" s="45"/>
      <c r="M138" s="241" t="s">
        <v>1</v>
      </c>
      <c r="N138" s="242" t="s">
        <v>41</v>
      </c>
      <c r="O138" s="92"/>
      <c r="P138" s="226">
        <f>O138*H138</f>
        <v>0</v>
      </c>
      <c r="Q138" s="226">
        <v>0</v>
      </c>
      <c r="R138" s="226">
        <f>Q138*H138</f>
        <v>0</v>
      </c>
      <c r="S138" s="226">
        <v>0</v>
      </c>
      <c r="T138" s="227">
        <f>S138*H138</f>
        <v>0</v>
      </c>
      <c r="U138" s="39"/>
      <c r="V138" s="39"/>
      <c r="W138" s="39"/>
      <c r="X138" s="39"/>
      <c r="Y138" s="39"/>
      <c r="Z138" s="39"/>
      <c r="AA138" s="39"/>
      <c r="AB138" s="39"/>
      <c r="AC138" s="39"/>
      <c r="AD138" s="39"/>
      <c r="AE138" s="39"/>
      <c r="AR138" s="228" t="s">
        <v>1102</v>
      </c>
      <c r="AT138" s="228" t="s">
        <v>443</v>
      </c>
      <c r="AU138" s="228" t="s">
        <v>86</v>
      </c>
      <c r="AY138" s="18" t="s">
        <v>414</v>
      </c>
      <c r="BE138" s="229">
        <f>IF(N138="základní",J138,0)</f>
        <v>0</v>
      </c>
      <c r="BF138" s="229">
        <f>IF(N138="snížená",J138,0)</f>
        <v>0</v>
      </c>
      <c r="BG138" s="229">
        <f>IF(N138="zákl. přenesená",J138,0)</f>
        <v>0</v>
      </c>
      <c r="BH138" s="229">
        <f>IF(N138="sníž. přenesená",J138,0)</f>
        <v>0</v>
      </c>
      <c r="BI138" s="229">
        <f>IF(N138="nulová",J138,0)</f>
        <v>0</v>
      </c>
      <c r="BJ138" s="18" t="s">
        <v>84</v>
      </c>
      <c r="BK138" s="229">
        <f>ROUND(I138*H138,2)</f>
        <v>0</v>
      </c>
      <c r="BL138" s="18" t="s">
        <v>1102</v>
      </c>
      <c r="BM138" s="228" t="s">
        <v>2435</v>
      </c>
    </row>
    <row r="139" s="2" customFormat="1">
      <c r="A139" s="39"/>
      <c r="B139" s="40"/>
      <c r="C139" s="41"/>
      <c r="D139" s="230" t="s">
        <v>417</v>
      </c>
      <c r="E139" s="41"/>
      <c r="F139" s="231" t="s">
        <v>2434</v>
      </c>
      <c r="G139" s="41"/>
      <c r="H139" s="41"/>
      <c r="I139" s="156"/>
      <c r="J139" s="41"/>
      <c r="K139" s="41"/>
      <c r="L139" s="45"/>
      <c r="M139" s="232"/>
      <c r="N139" s="233"/>
      <c r="O139" s="92"/>
      <c r="P139" s="92"/>
      <c r="Q139" s="92"/>
      <c r="R139" s="92"/>
      <c r="S139" s="92"/>
      <c r="T139" s="93"/>
      <c r="U139" s="39"/>
      <c r="V139" s="39"/>
      <c r="W139" s="39"/>
      <c r="X139" s="39"/>
      <c r="Y139" s="39"/>
      <c r="Z139" s="39"/>
      <c r="AA139" s="39"/>
      <c r="AB139" s="39"/>
      <c r="AC139" s="39"/>
      <c r="AD139" s="39"/>
      <c r="AE139" s="39"/>
      <c r="AT139" s="18" t="s">
        <v>417</v>
      </c>
      <c r="AU139" s="18" t="s">
        <v>86</v>
      </c>
    </row>
    <row r="140" s="2" customFormat="1">
      <c r="A140" s="39"/>
      <c r="B140" s="40"/>
      <c r="C140" s="41"/>
      <c r="D140" s="230" t="s">
        <v>722</v>
      </c>
      <c r="E140" s="41"/>
      <c r="F140" s="268" t="s">
        <v>2436</v>
      </c>
      <c r="G140" s="41"/>
      <c r="H140" s="41"/>
      <c r="I140" s="156"/>
      <c r="J140" s="41"/>
      <c r="K140" s="41"/>
      <c r="L140" s="45"/>
      <c r="M140" s="243"/>
      <c r="N140" s="244"/>
      <c r="O140" s="245"/>
      <c r="P140" s="245"/>
      <c r="Q140" s="245"/>
      <c r="R140" s="245"/>
      <c r="S140" s="245"/>
      <c r="T140" s="246"/>
      <c r="U140" s="39"/>
      <c r="V140" s="39"/>
      <c r="W140" s="39"/>
      <c r="X140" s="39"/>
      <c r="Y140" s="39"/>
      <c r="Z140" s="39"/>
      <c r="AA140" s="39"/>
      <c r="AB140" s="39"/>
      <c r="AC140" s="39"/>
      <c r="AD140" s="39"/>
      <c r="AE140" s="39"/>
      <c r="AT140" s="18" t="s">
        <v>722</v>
      </c>
      <c r="AU140" s="18" t="s">
        <v>86</v>
      </c>
    </row>
    <row r="141" s="2" customFormat="1" ht="6.96" customHeight="1">
      <c r="A141" s="39"/>
      <c r="B141" s="67"/>
      <c r="C141" s="68"/>
      <c r="D141" s="68"/>
      <c r="E141" s="68"/>
      <c r="F141" s="68"/>
      <c r="G141" s="68"/>
      <c r="H141" s="68"/>
      <c r="I141" s="194"/>
      <c r="J141" s="68"/>
      <c r="K141" s="68"/>
      <c r="L141" s="45"/>
      <c r="M141" s="39"/>
      <c r="O141" s="39"/>
      <c r="P141" s="39"/>
      <c r="Q141" s="39"/>
      <c r="R141" s="39"/>
      <c r="S141" s="39"/>
      <c r="T141" s="39"/>
      <c r="U141" s="39"/>
      <c r="V141" s="39"/>
      <c r="W141" s="39"/>
      <c r="X141" s="39"/>
      <c r="Y141" s="39"/>
      <c r="Z141" s="39"/>
      <c r="AA141" s="39"/>
      <c r="AB141" s="39"/>
      <c r="AC141" s="39"/>
      <c r="AD141" s="39"/>
      <c r="AE141" s="39"/>
    </row>
  </sheetData>
  <sheetProtection sheet="1" autoFilter="0" formatColumns="0" formatRows="0" objects="1" scenarios="1" spinCount="100000" saltValue="sm5L259GPie98OW7asqynhzs9soF72EnOLd2UILsogQYpNvDG3dRo614ZAVb6GFG54w1+eizQ7oXpRAMSaWrhg==" hashValue="XL/q2R1nyBGB4kfdBMhKJls7YR58elcxYcn5ahu0vCEO8dCRLywRivFFVyX0xjU1NoeUNVfWbI71DpiF4jyg9A==" algorithmName="SHA-512" password="CC35"/>
  <autoFilter ref="C123:K140"/>
  <mergeCells count="12">
    <mergeCell ref="E7:H7"/>
    <mergeCell ref="E9:H9"/>
    <mergeCell ref="E11:H11"/>
    <mergeCell ref="E20:H20"/>
    <mergeCell ref="E29:H29"/>
    <mergeCell ref="E85:H85"/>
    <mergeCell ref="E87:H87"/>
    <mergeCell ref="E89:H89"/>
    <mergeCell ref="E112:H112"/>
    <mergeCell ref="E114:H114"/>
    <mergeCell ref="E116:H116"/>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26.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173</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2437</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2438</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ROUND(J131,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ROUND((SUM(BE131:BE363)),  2)</f>
        <v>0</v>
      </c>
      <c r="G35" s="39"/>
      <c r="H35" s="39"/>
      <c r="I35" s="173">
        <v>0.20999999999999999</v>
      </c>
      <c r="J35" s="172">
        <f>ROUND(((SUM(BE131:BE363))*I35),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ROUND((SUM(BF131:BF363)),  2)</f>
        <v>0</v>
      </c>
      <c r="G36" s="39"/>
      <c r="H36" s="39"/>
      <c r="I36" s="173">
        <v>0.14999999999999999</v>
      </c>
      <c r="J36" s="172">
        <f>ROUND(((SUM(BF131:BF363))*I36),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ROUND((SUM(BG131:BG363)),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ROUND((SUM(BH131:BH363)),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ROUND((SUM(BI131:BI363)),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2437</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001 - ZRN - most v km 7,021</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J131</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732</v>
      </c>
      <c r="E99" s="250"/>
      <c r="F99" s="250"/>
      <c r="G99" s="250"/>
      <c r="H99" s="250"/>
      <c r="I99" s="251"/>
      <c r="J99" s="252">
        <f>J132</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1712</v>
      </c>
      <c r="E100" s="271"/>
      <c r="F100" s="271"/>
      <c r="G100" s="271"/>
      <c r="H100" s="271"/>
      <c r="I100" s="272"/>
      <c r="J100" s="273">
        <f>J133</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2144</v>
      </c>
      <c r="E101" s="271"/>
      <c r="F101" s="271"/>
      <c r="G101" s="271"/>
      <c r="H101" s="271"/>
      <c r="I101" s="272"/>
      <c r="J101" s="273">
        <f>J175</f>
        <v>0</v>
      </c>
      <c r="K101" s="134"/>
      <c r="L101" s="274"/>
      <c r="S101" s="12"/>
      <c r="T101" s="12"/>
      <c r="U101" s="12"/>
      <c r="V101" s="12"/>
      <c r="W101" s="12"/>
      <c r="X101" s="12"/>
      <c r="Y101" s="12"/>
      <c r="Z101" s="12"/>
      <c r="AA101" s="12"/>
      <c r="AB101" s="12"/>
      <c r="AC101" s="12"/>
      <c r="AD101" s="12"/>
      <c r="AE101" s="12"/>
    </row>
    <row r="102" hidden="1" s="12" customFormat="1" ht="19.92" customHeight="1">
      <c r="A102" s="12"/>
      <c r="B102" s="269"/>
      <c r="C102" s="134"/>
      <c r="D102" s="270" t="s">
        <v>734</v>
      </c>
      <c r="E102" s="271"/>
      <c r="F102" s="271"/>
      <c r="G102" s="271"/>
      <c r="H102" s="271"/>
      <c r="I102" s="272"/>
      <c r="J102" s="273">
        <f>J179</f>
        <v>0</v>
      </c>
      <c r="K102" s="134"/>
      <c r="L102" s="274"/>
      <c r="S102" s="12"/>
      <c r="T102" s="12"/>
      <c r="U102" s="12"/>
      <c r="V102" s="12"/>
      <c r="W102" s="12"/>
      <c r="X102" s="12"/>
      <c r="Y102" s="12"/>
      <c r="Z102" s="12"/>
      <c r="AA102" s="12"/>
      <c r="AB102" s="12"/>
      <c r="AC102" s="12"/>
      <c r="AD102" s="12"/>
      <c r="AE102" s="12"/>
    </row>
    <row r="103" hidden="1" s="12" customFormat="1" ht="19.92" customHeight="1">
      <c r="A103" s="12"/>
      <c r="B103" s="269"/>
      <c r="C103" s="134"/>
      <c r="D103" s="270" t="s">
        <v>736</v>
      </c>
      <c r="E103" s="271"/>
      <c r="F103" s="271"/>
      <c r="G103" s="271"/>
      <c r="H103" s="271"/>
      <c r="I103" s="272"/>
      <c r="J103" s="273">
        <f>J216</f>
        <v>0</v>
      </c>
      <c r="K103" s="134"/>
      <c r="L103" s="274"/>
      <c r="S103" s="12"/>
      <c r="T103" s="12"/>
      <c r="U103" s="12"/>
      <c r="V103" s="12"/>
      <c r="W103" s="12"/>
      <c r="X103" s="12"/>
      <c r="Y103" s="12"/>
      <c r="Z103" s="12"/>
      <c r="AA103" s="12"/>
      <c r="AB103" s="12"/>
      <c r="AC103" s="12"/>
      <c r="AD103" s="12"/>
      <c r="AE103" s="12"/>
    </row>
    <row r="104" hidden="1" s="12" customFormat="1" ht="19.92" customHeight="1">
      <c r="A104" s="12"/>
      <c r="B104" s="269"/>
      <c r="C104" s="134"/>
      <c r="D104" s="270" t="s">
        <v>737</v>
      </c>
      <c r="E104" s="271"/>
      <c r="F104" s="271"/>
      <c r="G104" s="271"/>
      <c r="H104" s="271"/>
      <c r="I104" s="272"/>
      <c r="J104" s="273">
        <f>J244</f>
        <v>0</v>
      </c>
      <c r="K104" s="134"/>
      <c r="L104" s="274"/>
      <c r="S104" s="12"/>
      <c r="T104" s="12"/>
      <c r="U104" s="12"/>
      <c r="V104" s="12"/>
      <c r="W104" s="12"/>
      <c r="X104" s="12"/>
      <c r="Y104" s="12"/>
      <c r="Z104" s="12"/>
      <c r="AA104" s="12"/>
      <c r="AB104" s="12"/>
      <c r="AC104" s="12"/>
      <c r="AD104" s="12"/>
      <c r="AE104" s="12"/>
    </row>
    <row r="105" hidden="1" s="12" customFormat="1" ht="19.92" customHeight="1">
      <c r="A105" s="12"/>
      <c r="B105" s="269"/>
      <c r="C105" s="134"/>
      <c r="D105" s="270" t="s">
        <v>738</v>
      </c>
      <c r="E105" s="271"/>
      <c r="F105" s="271"/>
      <c r="G105" s="271"/>
      <c r="H105" s="271"/>
      <c r="I105" s="272"/>
      <c r="J105" s="273">
        <f>J324</f>
        <v>0</v>
      </c>
      <c r="K105" s="134"/>
      <c r="L105" s="274"/>
      <c r="S105" s="12"/>
      <c r="T105" s="12"/>
      <c r="U105" s="12"/>
      <c r="V105" s="12"/>
      <c r="W105" s="12"/>
      <c r="X105" s="12"/>
      <c r="Y105" s="12"/>
      <c r="Z105" s="12"/>
      <c r="AA105" s="12"/>
      <c r="AB105" s="12"/>
      <c r="AC105" s="12"/>
      <c r="AD105" s="12"/>
      <c r="AE105" s="12"/>
    </row>
    <row r="106" hidden="1" s="12" customFormat="1" ht="19.92" customHeight="1">
      <c r="A106" s="12"/>
      <c r="B106" s="269"/>
      <c r="C106" s="134"/>
      <c r="D106" s="270" t="s">
        <v>739</v>
      </c>
      <c r="E106" s="271"/>
      <c r="F106" s="271"/>
      <c r="G106" s="271"/>
      <c r="H106" s="271"/>
      <c r="I106" s="272"/>
      <c r="J106" s="273">
        <f>J338</f>
        <v>0</v>
      </c>
      <c r="K106" s="134"/>
      <c r="L106" s="274"/>
      <c r="S106" s="12"/>
      <c r="T106" s="12"/>
      <c r="U106" s="12"/>
      <c r="V106" s="12"/>
      <c r="W106" s="12"/>
      <c r="X106" s="12"/>
      <c r="Y106" s="12"/>
      <c r="Z106" s="12"/>
      <c r="AA106" s="12"/>
      <c r="AB106" s="12"/>
      <c r="AC106" s="12"/>
      <c r="AD106" s="12"/>
      <c r="AE106" s="12"/>
    </row>
    <row r="107" hidden="1" s="10" customFormat="1" ht="24.96" customHeight="1">
      <c r="A107" s="10"/>
      <c r="B107" s="247"/>
      <c r="C107" s="248"/>
      <c r="D107" s="249" t="s">
        <v>740</v>
      </c>
      <c r="E107" s="250"/>
      <c r="F107" s="250"/>
      <c r="G107" s="250"/>
      <c r="H107" s="250"/>
      <c r="I107" s="251"/>
      <c r="J107" s="252">
        <f>J341</f>
        <v>0</v>
      </c>
      <c r="K107" s="248"/>
      <c r="L107" s="253"/>
      <c r="S107" s="10"/>
      <c r="T107" s="10"/>
      <c r="U107" s="10"/>
      <c r="V107" s="10"/>
      <c r="W107" s="10"/>
      <c r="X107" s="10"/>
      <c r="Y107" s="10"/>
      <c r="Z107" s="10"/>
      <c r="AA107" s="10"/>
      <c r="AB107" s="10"/>
      <c r="AC107" s="10"/>
      <c r="AD107" s="10"/>
      <c r="AE107" s="10"/>
    </row>
    <row r="108" hidden="1" s="12" customFormat="1" ht="19.92" customHeight="1">
      <c r="A108" s="12"/>
      <c r="B108" s="269"/>
      <c r="C108" s="134"/>
      <c r="D108" s="270" t="s">
        <v>2145</v>
      </c>
      <c r="E108" s="271"/>
      <c r="F108" s="271"/>
      <c r="G108" s="271"/>
      <c r="H108" s="271"/>
      <c r="I108" s="272"/>
      <c r="J108" s="273">
        <f>J342</f>
        <v>0</v>
      </c>
      <c r="K108" s="134"/>
      <c r="L108" s="274"/>
      <c r="S108" s="12"/>
      <c r="T108" s="12"/>
      <c r="U108" s="12"/>
      <c r="V108" s="12"/>
      <c r="W108" s="12"/>
      <c r="X108" s="12"/>
      <c r="Y108" s="12"/>
      <c r="Z108" s="12"/>
      <c r="AA108" s="12"/>
      <c r="AB108" s="12"/>
      <c r="AC108" s="12"/>
      <c r="AD108" s="12"/>
      <c r="AE108" s="12"/>
    </row>
    <row r="109" hidden="1" s="12" customFormat="1" ht="19.92" customHeight="1">
      <c r="A109" s="12"/>
      <c r="B109" s="269"/>
      <c r="C109" s="134"/>
      <c r="D109" s="270" t="s">
        <v>744</v>
      </c>
      <c r="E109" s="271"/>
      <c r="F109" s="271"/>
      <c r="G109" s="271"/>
      <c r="H109" s="271"/>
      <c r="I109" s="272"/>
      <c r="J109" s="273">
        <f>J352</f>
        <v>0</v>
      </c>
      <c r="K109" s="134"/>
      <c r="L109" s="274"/>
      <c r="S109" s="12"/>
      <c r="T109" s="12"/>
      <c r="U109" s="12"/>
      <c r="V109" s="12"/>
      <c r="W109" s="12"/>
      <c r="X109" s="12"/>
      <c r="Y109" s="12"/>
      <c r="Z109" s="12"/>
      <c r="AA109" s="12"/>
      <c r="AB109" s="12"/>
      <c r="AC109" s="12"/>
      <c r="AD109" s="12"/>
      <c r="AE109" s="12"/>
    </row>
    <row r="110" hidden="1" s="2" customFormat="1" ht="21.84" customHeight="1">
      <c r="A110" s="39"/>
      <c r="B110" s="40"/>
      <c r="C110" s="41"/>
      <c r="D110" s="41"/>
      <c r="E110" s="41"/>
      <c r="F110" s="41"/>
      <c r="G110" s="41"/>
      <c r="H110" s="41"/>
      <c r="I110" s="156"/>
      <c r="J110" s="41"/>
      <c r="K110" s="41"/>
      <c r="L110" s="64"/>
      <c r="S110" s="39"/>
      <c r="T110" s="39"/>
      <c r="U110" s="39"/>
      <c r="V110" s="39"/>
      <c r="W110" s="39"/>
      <c r="X110" s="39"/>
      <c r="Y110" s="39"/>
      <c r="Z110" s="39"/>
      <c r="AA110" s="39"/>
      <c r="AB110" s="39"/>
      <c r="AC110" s="39"/>
      <c r="AD110" s="39"/>
      <c r="AE110" s="39"/>
    </row>
    <row r="111" hidden="1" s="2" customFormat="1" ht="6.96" customHeight="1">
      <c r="A111" s="39"/>
      <c r="B111" s="67"/>
      <c r="C111" s="68"/>
      <c r="D111" s="68"/>
      <c r="E111" s="68"/>
      <c r="F111" s="68"/>
      <c r="G111" s="68"/>
      <c r="H111" s="68"/>
      <c r="I111" s="194"/>
      <c r="J111" s="68"/>
      <c r="K111" s="68"/>
      <c r="L111" s="64"/>
      <c r="S111" s="39"/>
      <c r="T111" s="39"/>
      <c r="U111" s="39"/>
      <c r="V111" s="39"/>
      <c r="W111" s="39"/>
      <c r="X111" s="39"/>
      <c r="Y111" s="39"/>
      <c r="Z111" s="39"/>
      <c r="AA111" s="39"/>
      <c r="AB111" s="39"/>
      <c r="AC111" s="39"/>
      <c r="AD111" s="39"/>
      <c r="AE111" s="39"/>
    </row>
    <row r="112" hidden="1"/>
    <row r="113" hidden="1"/>
    <row r="114" hidden="1"/>
    <row r="115" s="2" customFormat="1" ht="6.96" customHeight="1">
      <c r="A115" s="39"/>
      <c r="B115" s="69"/>
      <c r="C115" s="70"/>
      <c r="D115" s="70"/>
      <c r="E115" s="70"/>
      <c r="F115" s="70"/>
      <c r="G115" s="70"/>
      <c r="H115" s="70"/>
      <c r="I115" s="197"/>
      <c r="J115" s="70"/>
      <c r="K115" s="70"/>
      <c r="L115" s="64"/>
      <c r="S115" s="39"/>
      <c r="T115" s="39"/>
      <c r="U115" s="39"/>
      <c r="V115" s="39"/>
      <c r="W115" s="39"/>
      <c r="X115" s="39"/>
      <c r="Y115" s="39"/>
      <c r="Z115" s="39"/>
      <c r="AA115" s="39"/>
      <c r="AB115" s="39"/>
      <c r="AC115" s="39"/>
      <c r="AD115" s="39"/>
      <c r="AE115" s="39"/>
    </row>
    <row r="116" s="2" customFormat="1" ht="24.96" customHeight="1">
      <c r="A116" s="39"/>
      <c r="B116" s="40"/>
      <c r="C116" s="24" t="s">
        <v>396</v>
      </c>
      <c r="D116" s="41"/>
      <c r="E116" s="41"/>
      <c r="F116" s="41"/>
      <c r="G116" s="41"/>
      <c r="H116" s="41"/>
      <c r="I116" s="156"/>
      <c r="J116" s="41"/>
      <c r="K116" s="41"/>
      <c r="L116" s="64"/>
      <c r="S116" s="39"/>
      <c r="T116" s="39"/>
      <c r="U116" s="39"/>
      <c r="V116" s="39"/>
      <c r="W116" s="39"/>
      <c r="X116" s="39"/>
      <c r="Y116" s="39"/>
      <c r="Z116" s="39"/>
      <c r="AA116" s="39"/>
      <c r="AB116" s="39"/>
      <c r="AC116" s="39"/>
      <c r="AD116" s="39"/>
      <c r="AE116" s="39"/>
    </row>
    <row r="117" s="2" customFormat="1" ht="6.96" customHeight="1">
      <c r="A117" s="39"/>
      <c r="B117" s="40"/>
      <c r="C117" s="41"/>
      <c r="D117" s="41"/>
      <c r="E117" s="41"/>
      <c r="F117" s="41"/>
      <c r="G117" s="41"/>
      <c r="H117" s="41"/>
      <c r="I117" s="156"/>
      <c r="J117" s="41"/>
      <c r="K117" s="41"/>
      <c r="L117" s="64"/>
      <c r="S117" s="39"/>
      <c r="T117" s="39"/>
      <c r="U117" s="39"/>
      <c r="V117" s="39"/>
      <c r="W117" s="39"/>
      <c r="X117" s="39"/>
      <c r="Y117" s="39"/>
      <c r="Z117" s="39"/>
      <c r="AA117" s="39"/>
      <c r="AB117" s="39"/>
      <c r="AC117" s="39"/>
      <c r="AD117" s="39"/>
      <c r="AE117" s="39"/>
    </row>
    <row r="118" s="2" customFormat="1" ht="12" customHeight="1">
      <c r="A118" s="39"/>
      <c r="B118" s="40"/>
      <c r="C118" s="33" t="s">
        <v>16</v>
      </c>
      <c r="D118" s="41"/>
      <c r="E118" s="41"/>
      <c r="F118" s="41"/>
      <c r="G118" s="41"/>
      <c r="H118" s="41"/>
      <c r="I118" s="156"/>
      <c r="J118" s="41"/>
      <c r="K118" s="41"/>
      <c r="L118" s="64"/>
      <c r="S118" s="39"/>
      <c r="T118" s="39"/>
      <c r="U118" s="39"/>
      <c r="V118" s="39"/>
      <c r="W118" s="39"/>
      <c r="X118" s="39"/>
      <c r="Y118" s="39"/>
      <c r="Z118" s="39"/>
      <c r="AA118" s="39"/>
      <c r="AB118" s="39"/>
      <c r="AC118" s="39"/>
      <c r="AD118" s="39"/>
      <c r="AE118" s="39"/>
    </row>
    <row r="119" s="2" customFormat="1" ht="23.25" customHeight="1">
      <c r="A119" s="39"/>
      <c r="B119" s="40"/>
      <c r="C119" s="41"/>
      <c r="D119" s="41"/>
      <c r="E119" s="198" t="str">
        <f>E7</f>
        <v>Oprava trati v úseku 1.TK a 2.TK Děčín Prostřední Žleb - Dolní Žleb_OPRAVA č. 2</v>
      </c>
      <c r="F119" s="33"/>
      <c r="G119" s="33"/>
      <c r="H119" s="33"/>
      <c r="I119" s="156"/>
      <c r="J119" s="41"/>
      <c r="K119" s="41"/>
      <c r="L119" s="64"/>
      <c r="S119" s="39"/>
      <c r="T119" s="39"/>
      <c r="U119" s="39"/>
      <c r="V119" s="39"/>
      <c r="W119" s="39"/>
      <c r="X119" s="39"/>
      <c r="Y119" s="39"/>
      <c r="Z119" s="39"/>
      <c r="AA119" s="39"/>
      <c r="AB119" s="39"/>
      <c r="AC119" s="39"/>
      <c r="AD119" s="39"/>
      <c r="AE119" s="39"/>
    </row>
    <row r="120" s="1" customFormat="1" ht="12" customHeight="1">
      <c r="B120" s="22"/>
      <c r="C120" s="33" t="s">
        <v>389</v>
      </c>
      <c r="D120" s="23"/>
      <c r="E120" s="23"/>
      <c r="F120" s="23"/>
      <c r="G120" s="23"/>
      <c r="H120" s="23"/>
      <c r="I120" s="148"/>
      <c r="J120" s="23"/>
      <c r="K120" s="23"/>
      <c r="L120" s="21"/>
    </row>
    <row r="121" s="2" customFormat="1" ht="16.5" customHeight="1">
      <c r="A121" s="39"/>
      <c r="B121" s="40"/>
      <c r="C121" s="41"/>
      <c r="D121" s="41"/>
      <c r="E121" s="198" t="s">
        <v>2437</v>
      </c>
      <c r="F121" s="41"/>
      <c r="G121" s="41"/>
      <c r="H121" s="41"/>
      <c r="I121" s="156"/>
      <c r="J121" s="41"/>
      <c r="K121" s="41"/>
      <c r="L121" s="64"/>
      <c r="S121" s="39"/>
      <c r="T121" s="39"/>
      <c r="U121" s="39"/>
      <c r="V121" s="39"/>
      <c r="W121" s="39"/>
      <c r="X121" s="39"/>
      <c r="Y121" s="39"/>
      <c r="Z121" s="39"/>
      <c r="AA121" s="39"/>
      <c r="AB121" s="39"/>
      <c r="AC121" s="39"/>
      <c r="AD121" s="39"/>
      <c r="AE121" s="39"/>
    </row>
    <row r="122" s="2" customFormat="1" ht="12" customHeight="1">
      <c r="A122" s="39"/>
      <c r="B122" s="40"/>
      <c r="C122" s="33" t="s">
        <v>715</v>
      </c>
      <c r="D122" s="41"/>
      <c r="E122" s="41"/>
      <c r="F122" s="41"/>
      <c r="G122" s="41"/>
      <c r="H122" s="41"/>
      <c r="I122" s="156"/>
      <c r="J122" s="41"/>
      <c r="K122" s="41"/>
      <c r="L122" s="64"/>
      <c r="S122" s="39"/>
      <c r="T122" s="39"/>
      <c r="U122" s="39"/>
      <c r="V122" s="39"/>
      <c r="W122" s="39"/>
      <c r="X122" s="39"/>
      <c r="Y122" s="39"/>
      <c r="Z122" s="39"/>
      <c r="AA122" s="39"/>
      <c r="AB122" s="39"/>
      <c r="AC122" s="39"/>
      <c r="AD122" s="39"/>
      <c r="AE122" s="39"/>
    </row>
    <row r="123" s="2" customFormat="1" ht="16.5" customHeight="1">
      <c r="A123" s="39"/>
      <c r="B123" s="40"/>
      <c r="C123" s="41"/>
      <c r="D123" s="41"/>
      <c r="E123" s="77" t="str">
        <f>E11</f>
        <v>001 - ZRN - most v km 7,021</v>
      </c>
      <c r="F123" s="41"/>
      <c r="G123" s="41"/>
      <c r="H123" s="41"/>
      <c r="I123" s="156"/>
      <c r="J123" s="41"/>
      <c r="K123" s="41"/>
      <c r="L123" s="64"/>
      <c r="S123" s="39"/>
      <c r="T123" s="39"/>
      <c r="U123" s="39"/>
      <c r="V123" s="39"/>
      <c r="W123" s="39"/>
      <c r="X123" s="39"/>
      <c r="Y123" s="39"/>
      <c r="Z123" s="39"/>
      <c r="AA123" s="39"/>
      <c r="AB123" s="39"/>
      <c r="AC123" s="39"/>
      <c r="AD123" s="39"/>
      <c r="AE123" s="39"/>
    </row>
    <row r="124" s="2" customFormat="1" ht="6.96" customHeight="1">
      <c r="A124" s="39"/>
      <c r="B124" s="40"/>
      <c r="C124" s="41"/>
      <c r="D124" s="41"/>
      <c r="E124" s="41"/>
      <c r="F124" s="41"/>
      <c r="G124" s="41"/>
      <c r="H124" s="41"/>
      <c r="I124" s="156"/>
      <c r="J124" s="41"/>
      <c r="K124" s="41"/>
      <c r="L124" s="64"/>
      <c r="S124" s="39"/>
      <c r="T124" s="39"/>
      <c r="U124" s="39"/>
      <c r="V124" s="39"/>
      <c r="W124" s="39"/>
      <c r="X124" s="39"/>
      <c r="Y124" s="39"/>
      <c r="Z124" s="39"/>
      <c r="AA124" s="39"/>
      <c r="AB124" s="39"/>
      <c r="AC124" s="39"/>
      <c r="AD124" s="39"/>
      <c r="AE124" s="39"/>
    </row>
    <row r="125" s="2" customFormat="1" ht="12" customHeight="1">
      <c r="A125" s="39"/>
      <c r="B125" s="40"/>
      <c r="C125" s="33" t="s">
        <v>20</v>
      </c>
      <c r="D125" s="41"/>
      <c r="E125" s="41"/>
      <c r="F125" s="28" t="str">
        <f>F14</f>
        <v xml:space="preserve"> </v>
      </c>
      <c r="G125" s="41"/>
      <c r="H125" s="41"/>
      <c r="I125" s="158" t="s">
        <v>22</v>
      </c>
      <c r="J125" s="80" t="str">
        <f>IF(J14="","",J14)</f>
        <v>21. 11. 2019</v>
      </c>
      <c r="K125" s="41"/>
      <c r="L125" s="64"/>
      <c r="S125" s="39"/>
      <c r="T125" s="39"/>
      <c r="U125" s="39"/>
      <c r="V125" s="39"/>
      <c r="W125" s="39"/>
      <c r="X125" s="39"/>
      <c r="Y125" s="39"/>
      <c r="Z125" s="39"/>
      <c r="AA125" s="39"/>
      <c r="AB125" s="39"/>
      <c r="AC125" s="39"/>
      <c r="AD125" s="39"/>
      <c r="AE125" s="39"/>
    </row>
    <row r="126" s="2" customFormat="1" ht="6.96" customHeight="1">
      <c r="A126" s="39"/>
      <c r="B126" s="40"/>
      <c r="C126" s="41"/>
      <c r="D126" s="41"/>
      <c r="E126" s="41"/>
      <c r="F126" s="41"/>
      <c r="G126" s="41"/>
      <c r="H126" s="41"/>
      <c r="I126" s="156"/>
      <c r="J126" s="41"/>
      <c r="K126" s="41"/>
      <c r="L126" s="64"/>
      <c r="S126" s="39"/>
      <c r="T126" s="39"/>
      <c r="U126" s="39"/>
      <c r="V126" s="39"/>
      <c r="W126" s="39"/>
      <c r="X126" s="39"/>
      <c r="Y126" s="39"/>
      <c r="Z126" s="39"/>
      <c r="AA126" s="39"/>
      <c r="AB126" s="39"/>
      <c r="AC126" s="39"/>
      <c r="AD126" s="39"/>
      <c r="AE126" s="39"/>
    </row>
    <row r="127" s="2" customFormat="1" ht="15.15" customHeight="1">
      <c r="A127" s="39"/>
      <c r="B127" s="40"/>
      <c r="C127" s="33" t="s">
        <v>24</v>
      </c>
      <c r="D127" s="41"/>
      <c r="E127" s="41"/>
      <c r="F127" s="28" t="str">
        <f>E17</f>
        <v/>
      </c>
      <c r="G127" s="41"/>
      <c r="H127" s="41"/>
      <c r="I127" s="158" t="s">
        <v>32</v>
      </c>
      <c r="J127" s="37" t="str">
        <f>E23</f>
        <v xml:space="preserve"> </v>
      </c>
      <c r="K127" s="41"/>
      <c r="L127" s="64"/>
      <c r="S127" s="39"/>
      <c r="T127" s="39"/>
      <c r="U127" s="39"/>
      <c r="V127" s="39"/>
      <c r="W127" s="39"/>
      <c r="X127" s="39"/>
      <c r="Y127" s="39"/>
      <c r="Z127" s="39"/>
      <c r="AA127" s="39"/>
      <c r="AB127" s="39"/>
      <c r="AC127" s="39"/>
      <c r="AD127" s="39"/>
      <c r="AE127" s="39"/>
    </row>
    <row r="128" s="2" customFormat="1" ht="15.15" customHeight="1">
      <c r="A128" s="39"/>
      <c r="B128" s="40"/>
      <c r="C128" s="33" t="s">
        <v>30</v>
      </c>
      <c r="D128" s="41"/>
      <c r="E128" s="41"/>
      <c r="F128" s="28" t="str">
        <f>IF(E20="","",E20)</f>
        <v>Vyplň údaj</v>
      </c>
      <c r="G128" s="41"/>
      <c r="H128" s="41"/>
      <c r="I128" s="158" t="s">
        <v>34</v>
      </c>
      <c r="J128" s="37" t="str">
        <f>E26</f>
        <v xml:space="preserve"> </v>
      </c>
      <c r="K128" s="41"/>
      <c r="L128" s="64"/>
      <c r="S128" s="39"/>
      <c r="T128" s="39"/>
      <c r="U128" s="39"/>
      <c r="V128" s="39"/>
      <c r="W128" s="39"/>
      <c r="X128" s="39"/>
      <c r="Y128" s="39"/>
      <c r="Z128" s="39"/>
      <c r="AA128" s="39"/>
      <c r="AB128" s="39"/>
      <c r="AC128" s="39"/>
      <c r="AD128" s="39"/>
      <c r="AE128" s="39"/>
    </row>
    <row r="129" s="2" customFormat="1" ht="10.32" customHeight="1">
      <c r="A129" s="39"/>
      <c r="B129" s="40"/>
      <c r="C129" s="41"/>
      <c r="D129" s="41"/>
      <c r="E129" s="41"/>
      <c r="F129" s="41"/>
      <c r="G129" s="41"/>
      <c r="H129" s="41"/>
      <c r="I129" s="156"/>
      <c r="J129" s="41"/>
      <c r="K129" s="41"/>
      <c r="L129" s="64"/>
      <c r="S129" s="39"/>
      <c r="T129" s="39"/>
      <c r="U129" s="39"/>
      <c r="V129" s="39"/>
      <c r="W129" s="39"/>
      <c r="X129" s="39"/>
      <c r="Y129" s="39"/>
      <c r="Z129" s="39"/>
      <c r="AA129" s="39"/>
      <c r="AB129" s="39"/>
      <c r="AC129" s="39"/>
      <c r="AD129" s="39"/>
      <c r="AE129" s="39"/>
    </row>
    <row r="130" s="9" customFormat="1" ht="29.28" customHeight="1">
      <c r="A130" s="204"/>
      <c r="B130" s="205"/>
      <c r="C130" s="206" t="s">
        <v>397</v>
      </c>
      <c r="D130" s="207" t="s">
        <v>61</v>
      </c>
      <c r="E130" s="207" t="s">
        <v>57</v>
      </c>
      <c r="F130" s="207" t="s">
        <v>58</v>
      </c>
      <c r="G130" s="207" t="s">
        <v>398</v>
      </c>
      <c r="H130" s="207" t="s">
        <v>399</v>
      </c>
      <c r="I130" s="208" t="s">
        <v>400</v>
      </c>
      <c r="J130" s="207" t="s">
        <v>393</v>
      </c>
      <c r="K130" s="209" t="s">
        <v>401</v>
      </c>
      <c r="L130" s="210"/>
      <c r="M130" s="101" t="s">
        <v>1</v>
      </c>
      <c r="N130" s="102" t="s">
        <v>40</v>
      </c>
      <c r="O130" s="102" t="s">
        <v>402</v>
      </c>
      <c r="P130" s="102" t="s">
        <v>403</v>
      </c>
      <c r="Q130" s="102" t="s">
        <v>404</v>
      </c>
      <c r="R130" s="102" t="s">
        <v>405</v>
      </c>
      <c r="S130" s="102" t="s">
        <v>406</v>
      </c>
      <c r="T130" s="103" t="s">
        <v>407</v>
      </c>
      <c r="U130" s="204"/>
      <c r="V130" s="204"/>
      <c r="W130" s="204"/>
      <c r="X130" s="204"/>
      <c r="Y130" s="204"/>
      <c r="Z130" s="204"/>
      <c r="AA130" s="204"/>
      <c r="AB130" s="204"/>
      <c r="AC130" s="204"/>
      <c r="AD130" s="204"/>
      <c r="AE130" s="204"/>
    </row>
    <row r="131" s="2" customFormat="1" ht="22.8" customHeight="1">
      <c r="A131" s="39"/>
      <c r="B131" s="40"/>
      <c r="C131" s="108" t="s">
        <v>408</v>
      </c>
      <c r="D131" s="41"/>
      <c r="E131" s="41"/>
      <c r="F131" s="41"/>
      <c r="G131" s="41"/>
      <c r="H131" s="41"/>
      <c r="I131" s="156"/>
      <c r="J131" s="211">
        <f>BK131</f>
        <v>0</v>
      </c>
      <c r="K131" s="41"/>
      <c r="L131" s="45"/>
      <c r="M131" s="104"/>
      <c r="N131" s="212"/>
      <c r="O131" s="105"/>
      <c r="P131" s="213">
        <f>P132+P341</f>
        <v>0</v>
      </c>
      <c r="Q131" s="105"/>
      <c r="R131" s="213">
        <f>R132+R341</f>
        <v>73.93898668544</v>
      </c>
      <c r="S131" s="105"/>
      <c r="T131" s="214">
        <f>T132+T341</f>
        <v>2.0010469999999998</v>
      </c>
      <c r="U131" s="39"/>
      <c r="V131" s="39"/>
      <c r="W131" s="39"/>
      <c r="X131" s="39"/>
      <c r="Y131" s="39"/>
      <c r="Z131" s="39"/>
      <c r="AA131" s="39"/>
      <c r="AB131" s="39"/>
      <c r="AC131" s="39"/>
      <c r="AD131" s="39"/>
      <c r="AE131" s="39"/>
      <c r="AT131" s="18" t="s">
        <v>75</v>
      </c>
      <c r="AU131" s="18" t="s">
        <v>395</v>
      </c>
      <c r="BK131" s="215">
        <f>BK132+BK341</f>
        <v>0</v>
      </c>
    </row>
    <row r="132" s="11" customFormat="1" ht="25.92" customHeight="1">
      <c r="A132" s="11"/>
      <c r="B132" s="254"/>
      <c r="C132" s="255"/>
      <c r="D132" s="256" t="s">
        <v>75</v>
      </c>
      <c r="E132" s="257" t="s">
        <v>750</v>
      </c>
      <c r="F132" s="257" t="s">
        <v>751</v>
      </c>
      <c r="G132" s="255"/>
      <c r="H132" s="255"/>
      <c r="I132" s="258"/>
      <c r="J132" s="259">
        <f>BK132</f>
        <v>0</v>
      </c>
      <c r="K132" s="255"/>
      <c r="L132" s="260"/>
      <c r="M132" s="261"/>
      <c r="N132" s="262"/>
      <c r="O132" s="262"/>
      <c r="P132" s="263">
        <f>P133+P175+P179+P216+P244+P324+P338</f>
        <v>0</v>
      </c>
      <c r="Q132" s="262"/>
      <c r="R132" s="263">
        <f>R133+R175+R179+R216+R244+R324+R338</f>
        <v>73.93898668544</v>
      </c>
      <c r="S132" s="262"/>
      <c r="T132" s="264">
        <f>T133+T175+T179+T216+T244+T324+T338</f>
        <v>2.0010469999999998</v>
      </c>
      <c r="U132" s="11"/>
      <c r="V132" s="11"/>
      <c r="W132" s="11"/>
      <c r="X132" s="11"/>
      <c r="Y132" s="11"/>
      <c r="Z132" s="11"/>
      <c r="AA132" s="11"/>
      <c r="AB132" s="11"/>
      <c r="AC132" s="11"/>
      <c r="AD132" s="11"/>
      <c r="AE132" s="11"/>
      <c r="AR132" s="265" t="s">
        <v>84</v>
      </c>
      <c r="AT132" s="266" t="s">
        <v>75</v>
      </c>
      <c r="AU132" s="266" t="s">
        <v>76</v>
      </c>
      <c r="AY132" s="265" t="s">
        <v>414</v>
      </c>
      <c r="BK132" s="267">
        <f>BK133+BK175+BK179+BK216+BK244+BK324+BK338</f>
        <v>0</v>
      </c>
    </row>
    <row r="133" s="11" customFormat="1" ht="22.8" customHeight="1">
      <c r="A133" s="11"/>
      <c r="B133" s="254"/>
      <c r="C133" s="255"/>
      <c r="D133" s="256" t="s">
        <v>75</v>
      </c>
      <c r="E133" s="275" t="s">
        <v>84</v>
      </c>
      <c r="F133" s="275" t="s">
        <v>1714</v>
      </c>
      <c r="G133" s="255"/>
      <c r="H133" s="255"/>
      <c r="I133" s="258"/>
      <c r="J133" s="276">
        <f>BK133</f>
        <v>0</v>
      </c>
      <c r="K133" s="255"/>
      <c r="L133" s="260"/>
      <c r="M133" s="261"/>
      <c r="N133" s="262"/>
      <c r="O133" s="262"/>
      <c r="P133" s="263">
        <f>SUM(P134:P174)</f>
        <v>0</v>
      </c>
      <c r="Q133" s="262"/>
      <c r="R133" s="263">
        <f>SUM(R134:R174)</f>
        <v>10.417285999999999</v>
      </c>
      <c r="S133" s="262"/>
      <c r="T133" s="264">
        <f>SUM(T134:T174)</f>
        <v>0</v>
      </c>
      <c r="U133" s="11"/>
      <c r="V133" s="11"/>
      <c r="W133" s="11"/>
      <c r="X133" s="11"/>
      <c r="Y133" s="11"/>
      <c r="Z133" s="11"/>
      <c r="AA133" s="11"/>
      <c r="AB133" s="11"/>
      <c r="AC133" s="11"/>
      <c r="AD133" s="11"/>
      <c r="AE133" s="11"/>
      <c r="AR133" s="265" t="s">
        <v>84</v>
      </c>
      <c r="AT133" s="266" t="s">
        <v>75</v>
      </c>
      <c r="AU133" s="266" t="s">
        <v>84</v>
      </c>
      <c r="AY133" s="265" t="s">
        <v>414</v>
      </c>
      <c r="BK133" s="267">
        <f>SUM(BK134:BK174)</f>
        <v>0</v>
      </c>
    </row>
    <row r="134" s="2" customFormat="1" ht="21.75" customHeight="1">
      <c r="A134" s="39"/>
      <c r="B134" s="40"/>
      <c r="C134" s="234" t="s">
        <v>84</v>
      </c>
      <c r="D134" s="234" t="s">
        <v>443</v>
      </c>
      <c r="E134" s="235" t="s">
        <v>1715</v>
      </c>
      <c r="F134" s="236" t="s">
        <v>1716</v>
      </c>
      <c r="G134" s="237" t="s">
        <v>632</v>
      </c>
      <c r="H134" s="238">
        <v>58</v>
      </c>
      <c r="I134" s="239"/>
      <c r="J134" s="240">
        <f>ROUND(I134*H134,2)</f>
        <v>0</v>
      </c>
      <c r="K134" s="236" t="s">
        <v>720</v>
      </c>
      <c r="L134" s="45"/>
      <c r="M134" s="241" t="s">
        <v>1</v>
      </c>
      <c r="N134" s="242" t="s">
        <v>41</v>
      </c>
      <c r="O134" s="92"/>
      <c r="P134" s="226">
        <f>O134*H134</f>
        <v>0</v>
      </c>
      <c r="Q134" s="226">
        <v>0</v>
      </c>
      <c r="R134" s="226">
        <f>Q134*H134</f>
        <v>0</v>
      </c>
      <c r="S134" s="226">
        <v>0</v>
      </c>
      <c r="T134" s="227">
        <f>S134*H134</f>
        <v>0</v>
      </c>
      <c r="U134" s="39"/>
      <c r="V134" s="39"/>
      <c r="W134" s="39"/>
      <c r="X134" s="39"/>
      <c r="Y134" s="39"/>
      <c r="Z134" s="39"/>
      <c r="AA134" s="39"/>
      <c r="AB134" s="39"/>
      <c r="AC134" s="39"/>
      <c r="AD134" s="39"/>
      <c r="AE134" s="39"/>
      <c r="AR134" s="228" t="s">
        <v>415</v>
      </c>
      <c r="AT134" s="228" t="s">
        <v>443</v>
      </c>
      <c r="AU134" s="228" t="s">
        <v>86</v>
      </c>
      <c r="AY134" s="18" t="s">
        <v>414</v>
      </c>
      <c r="BE134" s="229">
        <f>IF(N134="základní",J134,0)</f>
        <v>0</v>
      </c>
      <c r="BF134" s="229">
        <f>IF(N134="snížená",J134,0)</f>
        <v>0</v>
      </c>
      <c r="BG134" s="229">
        <f>IF(N134="zákl. přenesená",J134,0)</f>
        <v>0</v>
      </c>
      <c r="BH134" s="229">
        <f>IF(N134="sníž. přenesená",J134,0)</f>
        <v>0</v>
      </c>
      <c r="BI134" s="229">
        <f>IF(N134="nulová",J134,0)</f>
        <v>0</v>
      </c>
      <c r="BJ134" s="18" t="s">
        <v>84</v>
      </c>
      <c r="BK134" s="229">
        <f>ROUND(I134*H134,2)</f>
        <v>0</v>
      </c>
      <c r="BL134" s="18" t="s">
        <v>415</v>
      </c>
      <c r="BM134" s="228" t="s">
        <v>2439</v>
      </c>
    </row>
    <row r="135" s="2" customFormat="1">
      <c r="A135" s="39"/>
      <c r="B135" s="40"/>
      <c r="C135" s="41"/>
      <c r="D135" s="230" t="s">
        <v>417</v>
      </c>
      <c r="E135" s="41"/>
      <c r="F135" s="231" t="s">
        <v>1718</v>
      </c>
      <c r="G135" s="41"/>
      <c r="H135" s="41"/>
      <c r="I135" s="156"/>
      <c r="J135" s="41"/>
      <c r="K135" s="41"/>
      <c r="L135" s="45"/>
      <c r="M135" s="232"/>
      <c r="N135" s="233"/>
      <c r="O135" s="92"/>
      <c r="P135" s="92"/>
      <c r="Q135" s="92"/>
      <c r="R135" s="92"/>
      <c r="S135" s="92"/>
      <c r="T135" s="93"/>
      <c r="U135" s="39"/>
      <c r="V135" s="39"/>
      <c r="W135" s="39"/>
      <c r="X135" s="39"/>
      <c r="Y135" s="39"/>
      <c r="Z135" s="39"/>
      <c r="AA135" s="39"/>
      <c r="AB135" s="39"/>
      <c r="AC135" s="39"/>
      <c r="AD135" s="39"/>
      <c r="AE135" s="39"/>
      <c r="AT135" s="18" t="s">
        <v>417</v>
      </c>
      <c r="AU135" s="18" t="s">
        <v>86</v>
      </c>
    </row>
    <row r="136" s="2" customFormat="1">
      <c r="A136" s="39"/>
      <c r="B136" s="40"/>
      <c r="C136" s="41"/>
      <c r="D136" s="230" t="s">
        <v>722</v>
      </c>
      <c r="E136" s="41"/>
      <c r="F136" s="268" t="s">
        <v>2440</v>
      </c>
      <c r="G136" s="41"/>
      <c r="H136" s="41"/>
      <c r="I136" s="156"/>
      <c r="J136" s="41"/>
      <c r="K136" s="41"/>
      <c r="L136" s="45"/>
      <c r="M136" s="232"/>
      <c r="N136" s="233"/>
      <c r="O136" s="92"/>
      <c r="P136" s="92"/>
      <c r="Q136" s="92"/>
      <c r="R136" s="92"/>
      <c r="S136" s="92"/>
      <c r="T136" s="93"/>
      <c r="U136" s="39"/>
      <c r="V136" s="39"/>
      <c r="W136" s="39"/>
      <c r="X136" s="39"/>
      <c r="Y136" s="39"/>
      <c r="Z136" s="39"/>
      <c r="AA136" s="39"/>
      <c r="AB136" s="39"/>
      <c r="AC136" s="39"/>
      <c r="AD136" s="39"/>
      <c r="AE136" s="39"/>
      <c r="AT136" s="18" t="s">
        <v>722</v>
      </c>
      <c r="AU136" s="18" t="s">
        <v>86</v>
      </c>
    </row>
    <row r="137" s="13" customFormat="1">
      <c r="A137" s="13"/>
      <c r="B137" s="277"/>
      <c r="C137" s="278"/>
      <c r="D137" s="230" t="s">
        <v>758</v>
      </c>
      <c r="E137" s="279" t="s">
        <v>1</v>
      </c>
      <c r="F137" s="280" t="s">
        <v>2441</v>
      </c>
      <c r="G137" s="278"/>
      <c r="H137" s="281">
        <v>58</v>
      </c>
      <c r="I137" s="282"/>
      <c r="J137" s="278"/>
      <c r="K137" s="278"/>
      <c r="L137" s="283"/>
      <c r="M137" s="284"/>
      <c r="N137" s="285"/>
      <c r="O137" s="285"/>
      <c r="P137" s="285"/>
      <c r="Q137" s="285"/>
      <c r="R137" s="285"/>
      <c r="S137" s="285"/>
      <c r="T137" s="286"/>
      <c r="U137" s="13"/>
      <c r="V137" s="13"/>
      <c r="W137" s="13"/>
      <c r="X137" s="13"/>
      <c r="Y137" s="13"/>
      <c r="Z137" s="13"/>
      <c r="AA137" s="13"/>
      <c r="AB137" s="13"/>
      <c r="AC137" s="13"/>
      <c r="AD137" s="13"/>
      <c r="AE137" s="13"/>
      <c r="AT137" s="287" t="s">
        <v>758</v>
      </c>
      <c r="AU137" s="287" t="s">
        <v>86</v>
      </c>
      <c r="AV137" s="13" t="s">
        <v>86</v>
      </c>
      <c r="AW137" s="13" t="s">
        <v>33</v>
      </c>
      <c r="AX137" s="13" t="s">
        <v>84</v>
      </c>
      <c r="AY137" s="287" t="s">
        <v>414</v>
      </c>
    </row>
    <row r="138" s="2" customFormat="1" ht="21.75" customHeight="1">
      <c r="A138" s="39"/>
      <c r="B138" s="40"/>
      <c r="C138" s="234" t="s">
        <v>86</v>
      </c>
      <c r="D138" s="234" t="s">
        <v>443</v>
      </c>
      <c r="E138" s="235" t="s">
        <v>1721</v>
      </c>
      <c r="F138" s="236" t="s">
        <v>1722</v>
      </c>
      <c r="G138" s="237" t="s">
        <v>755</v>
      </c>
      <c r="H138" s="238">
        <v>1.1599999999999999</v>
      </c>
      <c r="I138" s="239"/>
      <c r="J138" s="240">
        <f>ROUND(I138*H138,2)</f>
        <v>0</v>
      </c>
      <c r="K138" s="236" t="s">
        <v>720</v>
      </c>
      <c r="L138" s="45"/>
      <c r="M138" s="241" t="s">
        <v>1</v>
      </c>
      <c r="N138" s="242" t="s">
        <v>41</v>
      </c>
      <c r="O138" s="92"/>
      <c r="P138" s="226">
        <f>O138*H138</f>
        <v>0</v>
      </c>
      <c r="Q138" s="226">
        <v>0</v>
      </c>
      <c r="R138" s="226">
        <f>Q138*H138</f>
        <v>0</v>
      </c>
      <c r="S138" s="226">
        <v>0</v>
      </c>
      <c r="T138" s="227">
        <f>S138*H138</f>
        <v>0</v>
      </c>
      <c r="U138" s="39"/>
      <c r="V138" s="39"/>
      <c r="W138" s="39"/>
      <c r="X138" s="39"/>
      <c r="Y138" s="39"/>
      <c r="Z138" s="39"/>
      <c r="AA138" s="39"/>
      <c r="AB138" s="39"/>
      <c r="AC138" s="39"/>
      <c r="AD138" s="39"/>
      <c r="AE138" s="39"/>
      <c r="AR138" s="228" t="s">
        <v>415</v>
      </c>
      <c r="AT138" s="228" t="s">
        <v>443</v>
      </c>
      <c r="AU138" s="228" t="s">
        <v>86</v>
      </c>
      <c r="AY138" s="18" t="s">
        <v>414</v>
      </c>
      <c r="BE138" s="229">
        <f>IF(N138="základní",J138,0)</f>
        <v>0</v>
      </c>
      <c r="BF138" s="229">
        <f>IF(N138="snížená",J138,0)</f>
        <v>0</v>
      </c>
      <c r="BG138" s="229">
        <f>IF(N138="zákl. přenesená",J138,0)</f>
        <v>0</v>
      </c>
      <c r="BH138" s="229">
        <f>IF(N138="sníž. přenesená",J138,0)</f>
        <v>0</v>
      </c>
      <c r="BI138" s="229">
        <f>IF(N138="nulová",J138,0)</f>
        <v>0</v>
      </c>
      <c r="BJ138" s="18" t="s">
        <v>84</v>
      </c>
      <c r="BK138" s="229">
        <f>ROUND(I138*H138,2)</f>
        <v>0</v>
      </c>
      <c r="BL138" s="18" t="s">
        <v>415</v>
      </c>
      <c r="BM138" s="228" t="s">
        <v>2442</v>
      </c>
    </row>
    <row r="139" s="2" customFormat="1">
      <c r="A139" s="39"/>
      <c r="B139" s="40"/>
      <c r="C139" s="41"/>
      <c r="D139" s="230" t="s">
        <v>417</v>
      </c>
      <c r="E139" s="41"/>
      <c r="F139" s="231" t="s">
        <v>1724</v>
      </c>
      <c r="G139" s="41"/>
      <c r="H139" s="41"/>
      <c r="I139" s="156"/>
      <c r="J139" s="41"/>
      <c r="K139" s="41"/>
      <c r="L139" s="45"/>
      <c r="M139" s="232"/>
      <c r="N139" s="233"/>
      <c r="O139" s="92"/>
      <c r="P139" s="92"/>
      <c r="Q139" s="92"/>
      <c r="R139" s="92"/>
      <c r="S139" s="92"/>
      <c r="T139" s="93"/>
      <c r="U139" s="39"/>
      <c r="V139" s="39"/>
      <c r="W139" s="39"/>
      <c r="X139" s="39"/>
      <c r="Y139" s="39"/>
      <c r="Z139" s="39"/>
      <c r="AA139" s="39"/>
      <c r="AB139" s="39"/>
      <c r="AC139" s="39"/>
      <c r="AD139" s="39"/>
      <c r="AE139" s="39"/>
      <c r="AT139" s="18" t="s">
        <v>417</v>
      </c>
      <c r="AU139" s="18" t="s">
        <v>86</v>
      </c>
    </row>
    <row r="140" s="13" customFormat="1">
      <c r="A140" s="13"/>
      <c r="B140" s="277"/>
      <c r="C140" s="278"/>
      <c r="D140" s="230" t="s">
        <v>758</v>
      </c>
      <c r="E140" s="279" t="s">
        <v>1</v>
      </c>
      <c r="F140" s="280" t="s">
        <v>2443</v>
      </c>
      <c r="G140" s="278"/>
      <c r="H140" s="281">
        <v>1.1599999999999999</v>
      </c>
      <c r="I140" s="282"/>
      <c r="J140" s="278"/>
      <c r="K140" s="278"/>
      <c r="L140" s="283"/>
      <c r="M140" s="284"/>
      <c r="N140" s="285"/>
      <c r="O140" s="285"/>
      <c r="P140" s="285"/>
      <c r="Q140" s="285"/>
      <c r="R140" s="285"/>
      <c r="S140" s="285"/>
      <c r="T140" s="286"/>
      <c r="U140" s="13"/>
      <c r="V140" s="13"/>
      <c r="W140" s="13"/>
      <c r="X140" s="13"/>
      <c r="Y140" s="13"/>
      <c r="Z140" s="13"/>
      <c r="AA140" s="13"/>
      <c r="AB140" s="13"/>
      <c r="AC140" s="13"/>
      <c r="AD140" s="13"/>
      <c r="AE140" s="13"/>
      <c r="AT140" s="287" t="s">
        <v>758</v>
      </c>
      <c r="AU140" s="287" t="s">
        <v>86</v>
      </c>
      <c r="AV140" s="13" t="s">
        <v>86</v>
      </c>
      <c r="AW140" s="13" t="s">
        <v>33</v>
      </c>
      <c r="AX140" s="13" t="s">
        <v>84</v>
      </c>
      <c r="AY140" s="287" t="s">
        <v>414</v>
      </c>
    </row>
    <row r="141" s="2" customFormat="1" ht="21.75" customHeight="1">
      <c r="A141" s="39"/>
      <c r="B141" s="40"/>
      <c r="C141" s="234" t="s">
        <v>114</v>
      </c>
      <c r="D141" s="234" t="s">
        <v>443</v>
      </c>
      <c r="E141" s="235" t="s">
        <v>2146</v>
      </c>
      <c r="F141" s="236" t="s">
        <v>2147</v>
      </c>
      <c r="G141" s="237" t="s">
        <v>531</v>
      </c>
      <c r="H141" s="238">
        <v>20</v>
      </c>
      <c r="I141" s="239"/>
      <c r="J141" s="240">
        <f>ROUND(I141*H141,2)</f>
        <v>0</v>
      </c>
      <c r="K141" s="236" t="s">
        <v>720</v>
      </c>
      <c r="L141" s="45"/>
      <c r="M141" s="241" t="s">
        <v>1</v>
      </c>
      <c r="N141" s="242" t="s">
        <v>41</v>
      </c>
      <c r="O141" s="92"/>
      <c r="P141" s="226">
        <f>O141*H141</f>
        <v>0</v>
      </c>
      <c r="Q141" s="226">
        <v>0.036904300000000001</v>
      </c>
      <c r="R141" s="226">
        <f>Q141*H141</f>
        <v>0.73808600000000002</v>
      </c>
      <c r="S141" s="226">
        <v>0</v>
      </c>
      <c r="T141" s="227">
        <f>S141*H141</f>
        <v>0</v>
      </c>
      <c r="U141" s="39"/>
      <c r="V141" s="39"/>
      <c r="W141" s="39"/>
      <c r="X141" s="39"/>
      <c r="Y141" s="39"/>
      <c r="Z141" s="39"/>
      <c r="AA141" s="39"/>
      <c r="AB141" s="39"/>
      <c r="AC141" s="39"/>
      <c r="AD141" s="39"/>
      <c r="AE141" s="39"/>
      <c r="AR141" s="228" t="s">
        <v>415</v>
      </c>
      <c r="AT141" s="228" t="s">
        <v>443</v>
      </c>
      <c r="AU141" s="228" t="s">
        <v>86</v>
      </c>
      <c r="AY141" s="18" t="s">
        <v>414</v>
      </c>
      <c r="BE141" s="229">
        <f>IF(N141="základní",J141,0)</f>
        <v>0</v>
      </c>
      <c r="BF141" s="229">
        <f>IF(N141="snížená",J141,0)</f>
        <v>0</v>
      </c>
      <c r="BG141" s="229">
        <f>IF(N141="zákl. přenesená",J141,0)</f>
        <v>0</v>
      </c>
      <c r="BH141" s="229">
        <f>IF(N141="sníž. přenesená",J141,0)</f>
        <v>0</v>
      </c>
      <c r="BI141" s="229">
        <f>IF(N141="nulová",J141,0)</f>
        <v>0</v>
      </c>
      <c r="BJ141" s="18" t="s">
        <v>84</v>
      </c>
      <c r="BK141" s="229">
        <f>ROUND(I141*H141,2)</f>
        <v>0</v>
      </c>
      <c r="BL141" s="18" t="s">
        <v>415</v>
      </c>
      <c r="BM141" s="228" t="s">
        <v>2444</v>
      </c>
    </row>
    <row r="142" s="2" customFormat="1">
      <c r="A142" s="39"/>
      <c r="B142" s="40"/>
      <c r="C142" s="41"/>
      <c r="D142" s="230" t="s">
        <v>417</v>
      </c>
      <c r="E142" s="41"/>
      <c r="F142" s="231" t="s">
        <v>2149</v>
      </c>
      <c r="G142" s="41"/>
      <c r="H142" s="41"/>
      <c r="I142" s="156"/>
      <c r="J142" s="41"/>
      <c r="K142" s="41"/>
      <c r="L142" s="45"/>
      <c r="M142" s="232"/>
      <c r="N142" s="233"/>
      <c r="O142" s="92"/>
      <c r="P142" s="92"/>
      <c r="Q142" s="92"/>
      <c r="R142" s="92"/>
      <c r="S142" s="92"/>
      <c r="T142" s="93"/>
      <c r="U142" s="39"/>
      <c r="V142" s="39"/>
      <c r="W142" s="39"/>
      <c r="X142" s="39"/>
      <c r="Y142" s="39"/>
      <c r="Z142" s="39"/>
      <c r="AA142" s="39"/>
      <c r="AB142" s="39"/>
      <c r="AC142" s="39"/>
      <c r="AD142" s="39"/>
      <c r="AE142" s="39"/>
      <c r="AT142" s="18" t="s">
        <v>417</v>
      </c>
      <c r="AU142" s="18" t="s">
        <v>86</v>
      </c>
    </row>
    <row r="143" s="2" customFormat="1">
      <c r="A143" s="39"/>
      <c r="B143" s="40"/>
      <c r="C143" s="41"/>
      <c r="D143" s="230" t="s">
        <v>722</v>
      </c>
      <c r="E143" s="41"/>
      <c r="F143" s="268" t="s">
        <v>2150</v>
      </c>
      <c r="G143" s="41"/>
      <c r="H143" s="41"/>
      <c r="I143" s="156"/>
      <c r="J143" s="41"/>
      <c r="K143" s="41"/>
      <c r="L143" s="45"/>
      <c r="M143" s="232"/>
      <c r="N143" s="233"/>
      <c r="O143" s="92"/>
      <c r="P143" s="92"/>
      <c r="Q143" s="92"/>
      <c r="R143" s="92"/>
      <c r="S143" s="92"/>
      <c r="T143" s="93"/>
      <c r="U143" s="39"/>
      <c r="V143" s="39"/>
      <c r="W143" s="39"/>
      <c r="X143" s="39"/>
      <c r="Y143" s="39"/>
      <c r="Z143" s="39"/>
      <c r="AA143" s="39"/>
      <c r="AB143" s="39"/>
      <c r="AC143" s="39"/>
      <c r="AD143" s="39"/>
      <c r="AE143" s="39"/>
      <c r="AT143" s="18" t="s">
        <v>722</v>
      </c>
      <c r="AU143" s="18" t="s">
        <v>86</v>
      </c>
    </row>
    <row r="144" s="2" customFormat="1" ht="21.75" customHeight="1">
      <c r="A144" s="39"/>
      <c r="B144" s="40"/>
      <c r="C144" s="234" t="s">
        <v>415</v>
      </c>
      <c r="D144" s="234" t="s">
        <v>443</v>
      </c>
      <c r="E144" s="235" t="s">
        <v>2445</v>
      </c>
      <c r="F144" s="236" t="s">
        <v>2446</v>
      </c>
      <c r="G144" s="237" t="s">
        <v>755</v>
      </c>
      <c r="H144" s="238">
        <v>14.800000000000001</v>
      </c>
      <c r="I144" s="239"/>
      <c r="J144" s="240">
        <f>ROUND(I144*H144,2)</f>
        <v>0</v>
      </c>
      <c r="K144" s="236" t="s">
        <v>720</v>
      </c>
      <c r="L144" s="45"/>
      <c r="M144" s="241" t="s">
        <v>1</v>
      </c>
      <c r="N144" s="242" t="s">
        <v>41</v>
      </c>
      <c r="O144" s="92"/>
      <c r="P144" s="226">
        <f>O144*H144</f>
        <v>0</v>
      </c>
      <c r="Q144" s="226">
        <v>0</v>
      </c>
      <c r="R144" s="226">
        <f>Q144*H144</f>
        <v>0</v>
      </c>
      <c r="S144" s="226">
        <v>0</v>
      </c>
      <c r="T144" s="227">
        <f>S144*H144</f>
        <v>0</v>
      </c>
      <c r="U144" s="39"/>
      <c r="V144" s="39"/>
      <c r="W144" s="39"/>
      <c r="X144" s="39"/>
      <c r="Y144" s="39"/>
      <c r="Z144" s="39"/>
      <c r="AA144" s="39"/>
      <c r="AB144" s="39"/>
      <c r="AC144" s="39"/>
      <c r="AD144" s="39"/>
      <c r="AE144" s="39"/>
      <c r="AR144" s="228" t="s">
        <v>415</v>
      </c>
      <c r="AT144" s="228" t="s">
        <v>443</v>
      </c>
      <c r="AU144" s="228" t="s">
        <v>86</v>
      </c>
      <c r="AY144" s="18" t="s">
        <v>414</v>
      </c>
      <c r="BE144" s="229">
        <f>IF(N144="základní",J144,0)</f>
        <v>0</v>
      </c>
      <c r="BF144" s="229">
        <f>IF(N144="snížená",J144,0)</f>
        <v>0</v>
      </c>
      <c r="BG144" s="229">
        <f>IF(N144="zákl. přenesená",J144,0)</f>
        <v>0</v>
      </c>
      <c r="BH144" s="229">
        <f>IF(N144="sníž. přenesená",J144,0)</f>
        <v>0</v>
      </c>
      <c r="BI144" s="229">
        <f>IF(N144="nulová",J144,0)</f>
        <v>0</v>
      </c>
      <c r="BJ144" s="18" t="s">
        <v>84</v>
      </c>
      <c r="BK144" s="229">
        <f>ROUND(I144*H144,2)</f>
        <v>0</v>
      </c>
      <c r="BL144" s="18" t="s">
        <v>415</v>
      </c>
      <c r="BM144" s="228" t="s">
        <v>2447</v>
      </c>
    </row>
    <row r="145" s="2" customFormat="1">
      <c r="A145" s="39"/>
      <c r="B145" s="40"/>
      <c r="C145" s="41"/>
      <c r="D145" s="230" t="s">
        <v>417</v>
      </c>
      <c r="E145" s="41"/>
      <c r="F145" s="231" t="s">
        <v>2448</v>
      </c>
      <c r="G145" s="41"/>
      <c r="H145" s="41"/>
      <c r="I145" s="156"/>
      <c r="J145" s="41"/>
      <c r="K145" s="41"/>
      <c r="L145" s="45"/>
      <c r="M145" s="232"/>
      <c r="N145" s="233"/>
      <c r="O145" s="92"/>
      <c r="P145" s="92"/>
      <c r="Q145" s="92"/>
      <c r="R145" s="92"/>
      <c r="S145" s="92"/>
      <c r="T145" s="93"/>
      <c r="U145" s="39"/>
      <c r="V145" s="39"/>
      <c r="W145" s="39"/>
      <c r="X145" s="39"/>
      <c r="Y145" s="39"/>
      <c r="Z145" s="39"/>
      <c r="AA145" s="39"/>
      <c r="AB145" s="39"/>
      <c r="AC145" s="39"/>
      <c r="AD145" s="39"/>
      <c r="AE145" s="39"/>
      <c r="AT145" s="18" t="s">
        <v>417</v>
      </c>
      <c r="AU145" s="18" t="s">
        <v>86</v>
      </c>
    </row>
    <row r="146" s="2" customFormat="1">
      <c r="A146" s="39"/>
      <c r="B146" s="40"/>
      <c r="C146" s="41"/>
      <c r="D146" s="230" t="s">
        <v>722</v>
      </c>
      <c r="E146" s="41"/>
      <c r="F146" s="268" t="s">
        <v>2449</v>
      </c>
      <c r="G146" s="41"/>
      <c r="H146" s="41"/>
      <c r="I146" s="156"/>
      <c r="J146" s="41"/>
      <c r="K146" s="41"/>
      <c r="L146" s="45"/>
      <c r="M146" s="232"/>
      <c r="N146" s="233"/>
      <c r="O146" s="92"/>
      <c r="P146" s="92"/>
      <c r="Q146" s="92"/>
      <c r="R146" s="92"/>
      <c r="S146" s="92"/>
      <c r="T146" s="93"/>
      <c r="U146" s="39"/>
      <c r="V146" s="39"/>
      <c r="W146" s="39"/>
      <c r="X146" s="39"/>
      <c r="Y146" s="39"/>
      <c r="Z146" s="39"/>
      <c r="AA146" s="39"/>
      <c r="AB146" s="39"/>
      <c r="AC146" s="39"/>
      <c r="AD146" s="39"/>
      <c r="AE146" s="39"/>
      <c r="AT146" s="18" t="s">
        <v>722</v>
      </c>
      <c r="AU146" s="18" t="s">
        <v>86</v>
      </c>
    </row>
    <row r="147" s="13" customFormat="1">
      <c r="A147" s="13"/>
      <c r="B147" s="277"/>
      <c r="C147" s="278"/>
      <c r="D147" s="230" t="s">
        <v>758</v>
      </c>
      <c r="E147" s="279" t="s">
        <v>1</v>
      </c>
      <c r="F147" s="280" t="s">
        <v>2450</v>
      </c>
      <c r="G147" s="278"/>
      <c r="H147" s="281">
        <v>6</v>
      </c>
      <c r="I147" s="282"/>
      <c r="J147" s="278"/>
      <c r="K147" s="278"/>
      <c r="L147" s="283"/>
      <c r="M147" s="284"/>
      <c r="N147" s="285"/>
      <c r="O147" s="285"/>
      <c r="P147" s="285"/>
      <c r="Q147" s="285"/>
      <c r="R147" s="285"/>
      <c r="S147" s="285"/>
      <c r="T147" s="286"/>
      <c r="U147" s="13"/>
      <c r="V147" s="13"/>
      <c r="W147" s="13"/>
      <c r="X147" s="13"/>
      <c r="Y147" s="13"/>
      <c r="Z147" s="13"/>
      <c r="AA147" s="13"/>
      <c r="AB147" s="13"/>
      <c r="AC147" s="13"/>
      <c r="AD147" s="13"/>
      <c r="AE147" s="13"/>
      <c r="AT147" s="287" t="s">
        <v>758</v>
      </c>
      <c r="AU147" s="287" t="s">
        <v>86</v>
      </c>
      <c r="AV147" s="13" t="s">
        <v>86</v>
      </c>
      <c r="AW147" s="13" t="s">
        <v>33</v>
      </c>
      <c r="AX147" s="13" t="s">
        <v>76</v>
      </c>
      <c r="AY147" s="287" t="s">
        <v>414</v>
      </c>
    </row>
    <row r="148" s="13" customFormat="1">
      <c r="A148" s="13"/>
      <c r="B148" s="277"/>
      <c r="C148" s="278"/>
      <c r="D148" s="230" t="s">
        <v>758</v>
      </c>
      <c r="E148" s="279" t="s">
        <v>1</v>
      </c>
      <c r="F148" s="280" t="s">
        <v>2451</v>
      </c>
      <c r="G148" s="278"/>
      <c r="H148" s="281">
        <v>8.8000000000000007</v>
      </c>
      <c r="I148" s="282"/>
      <c r="J148" s="278"/>
      <c r="K148" s="278"/>
      <c r="L148" s="283"/>
      <c r="M148" s="284"/>
      <c r="N148" s="285"/>
      <c r="O148" s="285"/>
      <c r="P148" s="285"/>
      <c r="Q148" s="285"/>
      <c r="R148" s="285"/>
      <c r="S148" s="285"/>
      <c r="T148" s="286"/>
      <c r="U148" s="13"/>
      <c r="V148" s="13"/>
      <c r="W148" s="13"/>
      <c r="X148" s="13"/>
      <c r="Y148" s="13"/>
      <c r="Z148" s="13"/>
      <c r="AA148" s="13"/>
      <c r="AB148" s="13"/>
      <c r="AC148" s="13"/>
      <c r="AD148" s="13"/>
      <c r="AE148" s="13"/>
      <c r="AT148" s="287" t="s">
        <v>758</v>
      </c>
      <c r="AU148" s="287" t="s">
        <v>86</v>
      </c>
      <c r="AV148" s="13" t="s">
        <v>86</v>
      </c>
      <c r="AW148" s="13" t="s">
        <v>33</v>
      </c>
      <c r="AX148" s="13" t="s">
        <v>76</v>
      </c>
      <c r="AY148" s="287" t="s">
        <v>414</v>
      </c>
    </row>
    <row r="149" s="14" customFormat="1">
      <c r="A149" s="14"/>
      <c r="B149" s="288"/>
      <c r="C149" s="289"/>
      <c r="D149" s="230" t="s">
        <v>758</v>
      </c>
      <c r="E149" s="290" t="s">
        <v>1</v>
      </c>
      <c r="F149" s="291" t="s">
        <v>760</v>
      </c>
      <c r="G149" s="289"/>
      <c r="H149" s="292">
        <v>14.800000000000001</v>
      </c>
      <c r="I149" s="293"/>
      <c r="J149" s="289"/>
      <c r="K149" s="289"/>
      <c r="L149" s="294"/>
      <c r="M149" s="295"/>
      <c r="N149" s="296"/>
      <c r="O149" s="296"/>
      <c r="P149" s="296"/>
      <c r="Q149" s="296"/>
      <c r="R149" s="296"/>
      <c r="S149" s="296"/>
      <c r="T149" s="297"/>
      <c r="U149" s="14"/>
      <c r="V149" s="14"/>
      <c r="W149" s="14"/>
      <c r="X149" s="14"/>
      <c r="Y149" s="14"/>
      <c r="Z149" s="14"/>
      <c r="AA149" s="14"/>
      <c r="AB149" s="14"/>
      <c r="AC149" s="14"/>
      <c r="AD149" s="14"/>
      <c r="AE149" s="14"/>
      <c r="AT149" s="298" t="s">
        <v>758</v>
      </c>
      <c r="AU149" s="298" t="s">
        <v>86</v>
      </c>
      <c r="AV149" s="14" t="s">
        <v>415</v>
      </c>
      <c r="AW149" s="14" t="s">
        <v>33</v>
      </c>
      <c r="AX149" s="14" t="s">
        <v>84</v>
      </c>
      <c r="AY149" s="298" t="s">
        <v>414</v>
      </c>
    </row>
    <row r="150" s="2" customFormat="1" ht="21.75" customHeight="1">
      <c r="A150" s="39"/>
      <c r="B150" s="40"/>
      <c r="C150" s="234" t="s">
        <v>427</v>
      </c>
      <c r="D150" s="234" t="s">
        <v>443</v>
      </c>
      <c r="E150" s="235" t="s">
        <v>2452</v>
      </c>
      <c r="F150" s="236" t="s">
        <v>2453</v>
      </c>
      <c r="G150" s="237" t="s">
        <v>755</v>
      </c>
      <c r="H150" s="238">
        <v>7.4000000000000004</v>
      </c>
      <c r="I150" s="239"/>
      <c r="J150" s="240">
        <f>ROUND(I150*H150,2)</f>
        <v>0</v>
      </c>
      <c r="K150" s="236" t="s">
        <v>720</v>
      </c>
      <c r="L150" s="45"/>
      <c r="M150" s="241" t="s">
        <v>1</v>
      </c>
      <c r="N150" s="242" t="s">
        <v>41</v>
      </c>
      <c r="O150" s="92"/>
      <c r="P150" s="226">
        <f>O150*H150</f>
        <v>0</v>
      </c>
      <c r="Q150" s="226">
        <v>0</v>
      </c>
      <c r="R150" s="226">
        <f>Q150*H150</f>
        <v>0</v>
      </c>
      <c r="S150" s="226">
        <v>0</v>
      </c>
      <c r="T150" s="227">
        <f>S150*H150</f>
        <v>0</v>
      </c>
      <c r="U150" s="39"/>
      <c r="V150" s="39"/>
      <c r="W150" s="39"/>
      <c r="X150" s="39"/>
      <c r="Y150" s="39"/>
      <c r="Z150" s="39"/>
      <c r="AA150" s="39"/>
      <c r="AB150" s="39"/>
      <c r="AC150" s="39"/>
      <c r="AD150" s="39"/>
      <c r="AE150" s="39"/>
      <c r="AR150" s="228" t="s">
        <v>415</v>
      </c>
      <c r="AT150" s="228" t="s">
        <v>443</v>
      </c>
      <c r="AU150" s="228" t="s">
        <v>86</v>
      </c>
      <c r="AY150" s="18" t="s">
        <v>414</v>
      </c>
      <c r="BE150" s="229">
        <f>IF(N150="základní",J150,0)</f>
        <v>0</v>
      </c>
      <c r="BF150" s="229">
        <f>IF(N150="snížená",J150,0)</f>
        <v>0</v>
      </c>
      <c r="BG150" s="229">
        <f>IF(N150="zákl. přenesená",J150,0)</f>
        <v>0</v>
      </c>
      <c r="BH150" s="229">
        <f>IF(N150="sníž. přenesená",J150,0)</f>
        <v>0</v>
      </c>
      <c r="BI150" s="229">
        <f>IF(N150="nulová",J150,0)</f>
        <v>0</v>
      </c>
      <c r="BJ150" s="18" t="s">
        <v>84</v>
      </c>
      <c r="BK150" s="229">
        <f>ROUND(I150*H150,2)</f>
        <v>0</v>
      </c>
      <c r="BL150" s="18" t="s">
        <v>415</v>
      </c>
      <c r="BM150" s="228" t="s">
        <v>2454</v>
      </c>
    </row>
    <row r="151" s="2" customFormat="1">
      <c r="A151" s="39"/>
      <c r="B151" s="40"/>
      <c r="C151" s="41"/>
      <c r="D151" s="230" t="s">
        <v>417</v>
      </c>
      <c r="E151" s="41"/>
      <c r="F151" s="231" t="s">
        <v>2455</v>
      </c>
      <c r="G151" s="41"/>
      <c r="H151" s="41"/>
      <c r="I151" s="156"/>
      <c r="J151" s="41"/>
      <c r="K151" s="41"/>
      <c r="L151" s="45"/>
      <c r="M151" s="232"/>
      <c r="N151" s="233"/>
      <c r="O151" s="92"/>
      <c r="P151" s="92"/>
      <c r="Q151" s="92"/>
      <c r="R151" s="92"/>
      <c r="S151" s="92"/>
      <c r="T151" s="93"/>
      <c r="U151" s="39"/>
      <c r="V151" s="39"/>
      <c r="W151" s="39"/>
      <c r="X151" s="39"/>
      <c r="Y151" s="39"/>
      <c r="Z151" s="39"/>
      <c r="AA151" s="39"/>
      <c r="AB151" s="39"/>
      <c r="AC151" s="39"/>
      <c r="AD151" s="39"/>
      <c r="AE151" s="39"/>
      <c r="AT151" s="18" t="s">
        <v>417</v>
      </c>
      <c r="AU151" s="18" t="s">
        <v>86</v>
      </c>
    </row>
    <row r="152" s="13" customFormat="1">
      <c r="A152" s="13"/>
      <c r="B152" s="277"/>
      <c r="C152" s="278"/>
      <c r="D152" s="230" t="s">
        <v>758</v>
      </c>
      <c r="E152" s="279" t="s">
        <v>1</v>
      </c>
      <c r="F152" s="280" t="s">
        <v>2456</v>
      </c>
      <c r="G152" s="278"/>
      <c r="H152" s="281">
        <v>7.4000000000000004</v>
      </c>
      <c r="I152" s="282"/>
      <c r="J152" s="278"/>
      <c r="K152" s="278"/>
      <c r="L152" s="283"/>
      <c r="M152" s="284"/>
      <c r="N152" s="285"/>
      <c r="O152" s="285"/>
      <c r="P152" s="285"/>
      <c r="Q152" s="285"/>
      <c r="R152" s="285"/>
      <c r="S152" s="285"/>
      <c r="T152" s="286"/>
      <c r="U152" s="13"/>
      <c r="V152" s="13"/>
      <c r="W152" s="13"/>
      <c r="X152" s="13"/>
      <c r="Y152" s="13"/>
      <c r="Z152" s="13"/>
      <c r="AA152" s="13"/>
      <c r="AB152" s="13"/>
      <c r="AC152" s="13"/>
      <c r="AD152" s="13"/>
      <c r="AE152" s="13"/>
      <c r="AT152" s="287" t="s">
        <v>758</v>
      </c>
      <c r="AU152" s="287" t="s">
        <v>86</v>
      </c>
      <c r="AV152" s="13" t="s">
        <v>86</v>
      </c>
      <c r="AW152" s="13" t="s">
        <v>33</v>
      </c>
      <c r="AX152" s="13" t="s">
        <v>84</v>
      </c>
      <c r="AY152" s="287" t="s">
        <v>414</v>
      </c>
    </row>
    <row r="153" s="2" customFormat="1" ht="21.75" customHeight="1">
      <c r="A153" s="39"/>
      <c r="B153" s="40"/>
      <c r="C153" s="234" t="s">
        <v>431</v>
      </c>
      <c r="D153" s="234" t="s">
        <v>443</v>
      </c>
      <c r="E153" s="235" t="s">
        <v>2155</v>
      </c>
      <c r="F153" s="236" t="s">
        <v>2156</v>
      </c>
      <c r="G153" s="237" t="s">
        <v>632</v>
      </c>
      <c r="H153" s="238">
        <v>39.600000000000001</v>
      </c>
      <c r="I153" s="239"/>
      <c r="J153" s="240">
        <f>ROUND(I153*H153,2)</f>
        <v>0</v>
      </c>
      <c r="K153" s="236" t="s">
        <v>720</v>
      </c>
      <c r="L153" s="45"/>
      <c r="M153" s="241" t="s">
        <v>1</v>
      </c>
      <c r="N153" s="242" t="s">
        <v>41</v>
      </c>
      <c r="O153" s="92"/>
      <c r="P153" s="226">
        <f>O153*H153</f>
        <v>0</v>
      </c>
      <c r="Q153" s="226">
        <v>0.002</v>
      </c>
      <c r="R153" s="226">
        <f>Q153*H153</f>
        <v>0.079200000000000007</v>
      </c>
      <c r="S153" s="226">
        <v>0</v>
      </c>
      <c r="T153" s="227">
        <f>S153*H153</f>
        <v>0</v>
      </c>
      <c r="U153" s="39"/>
      <c r="V153" s="39"/>
      <c r="W153" s="39"/>
      <c r="X153" s="39"/>
      <c r="Y153" s="39"/>
      <c r="Z153" s="39"/>
      <c r="AA153" s="39"/>
      <c r="AB153" s="39"/>
      <c r="AC153" s="39"/>
      <c r="AD153" s="39"/>
      <c r="AE153" s="39"/>
      <c r="AR153" s="228" t="s">
        <v>415</v>
      </c>
      <c r="AT153" s="228" t="s">
        <v>443</v>
      </c>
      <c r="AU153" s="228" t="s">
        <v>86</v>
      </c>
      <c r="AY153" s="18" t="s">
        <v>414</v>
      </c>
      <c r="BE153" s="229">
        <f>IF(N153="základní",J153,0)</f>
        <v>0</v>
      </c>
      <c r="BF153" s="229">
        <f>IF(N153="snížená",J153,0)</f>
        <v>0</v>
      </c>
      <c r="BG153" s="229">
        <f>IF(N153="zákl. přenesená",J153,0)</f>
        <v>0</v>
      </c>
      <c r="BH153" s="229">
        <f>IF(N153="sníž. přenesená",J153,0)</f>
        <v>0</v>
      </c>
      <c r="BI153" s="229">
        <f>IF(N153="nulová",J153,0)</f>
        <v>0</v>
      </c>
      <c r="BJ153" s="18" t="s">
        <v>84</v>
      </c>
      <c r="BK153" s="229">
        <f>ROUND(I153*H153,2)</f>
        <v>0</v>
      </c>
      <c r="BL153" s="18" t="s">
        <v>415</v>
      </c>
      <c r="BM153" s="228" t="s">
        <v>2457</v>
      </c>
    </row>
    <row r="154" s="2" customFormat="1">
      <c r="A154" s="39"/>
      <c r="B154" s="40"/>
      <c r="C154" s="41"/>
      <c r="D154" s="230" t="s">
        <v>417</v>
      </c>
      <c r="E154" s="41"/>
      <c r="F154" s="231" t="s">
        <v>2158</v>
      </c>
      <c r="G154" s="41"/>
      <c r="H154" s="41"/>
      <c r="I154" s="156"/>
      <c r="J154" s="41"/>
      <c r="K154" s="41"/>
      <c r="L154" s="45"/>
      <c r="M154" s="232"/>
      <c r="N154" s="233"/>
      <c r="O154" s="92"/>
      <c r="P154" s="92"/>
      <c r="Q154" s="92"/>
      <c r="R154" s="92"/>
      <c r="S154" s="92"/>
      <c r="T154" s="93"/>
      <c r="U154" s="39"/>
      <c r="V154" s="39"/>
      <c r="W154" s="39"/>
      <c r="X154" s="39"/>
      <c r="Y154" s="39"/>
      <c r="Z154" s="39"/>
      <c r="AA154" s="39"/>
      <c r="AB154" s="39"/>
      <c r="AC154" s="39"/>
      <c r="AD154" s="39"/>
      <c r="AE154" s="39"/>
      <c r="AT154" s="18" t="s">
        <v>417</v>
      </c>
      <c r="AU154" s="18" t="s">
        <v>86</v>
      </c>
    </row>
    <row r="155" s="2" customFormat="1">
      <c r="A155" s="39"/>
      <c r="B155" s="40"/>
      <c r="C155" s="41"/>
      <c r="D155" s="230" t="s">
        <v>722</v>
      </c>
      <c r="E155" s="41"/>
      <c r="F155" s="268" t="s">
        <v>2458</v>
      </c>
      <c r="G155" s="41"/>
      <c r="H155" s="41"/>
      <c r="I155" s="156"/>
      <c r="J155" s="41"/>
      <c r="K155" s="41"/>
      <c r="L155" s="45"/>
      <c r="M155" s="232"/>
      <c r="N155" s="233"/>
      <c r="O155" s="92"/>
      <c r="P155" s="92"/>
      <c r="Q155" s="92"/>
      <c r="R155" s="92"/>
      <c r="S155" s="92"/>
      <c r="T155" s="93"/>
      <c r="U155" s="39"/>
      <c r="V155" s="39"/>
      <c r="W155" s="39"/>
      <c r="X155" s="39"/>
      <c r="Y155" s="39"/>
      <c r="Z155" s="39"/>
      <c r="AA155" s="39"/>
      <c r="AB155" s="39"/>
      <c r="AC155" s="39"/>
      <c r="AD155" s="39"/>
      <c r="AE155" s="39"/>
      <c r="AT155" s="18" t="s">
        <v>722</v>
      </c>
      <c r="AU155" s="18" t="s">
        <v>86</v>
      </c>
    </row>
    <row r="156" s="13" customFormat="1">
      <c r="A156" s="13"/>
      <c r="B156" s="277"/>
      <c r="C156" s="278"/>
      <c r="D156" s="230" t="s">
        <v>758</v>
      </c>
      <c r="E156" s="279" t="s">
        <v>1</v>
      </c>
      <c r="F156" s="280" t="s">
        <v>2459</v>
      </c>
      <c r="G156" s="278"/>
      <c r="H156" s="281">
        <v>39.600000000000001</v>
      </c>
      <c r="I156" s="282"/>
      <c r="J156" s="278"/>
      <c r="K156" s="278"/>
      <c r="L156" s="283"/>
      <c r="M156" s="284"/>
      <c r="N156" s="285"/>
      <c r="O156" s="285"/>
      <c r="P156" s="285"/>
      <c r="Q156" s="285"/>
      <c r="R156" s="285"/>
      <c r="S156" s="285"/>
      <c r="T156" s="286"/>
      <c r="U156" s="13"/>
      <c r="V156" s="13"/>
      <c r="W156" s="13"/>
      <c r="X156" s="13"/>
      <c r="Y156" s="13"/>
      <c r="Z156" s="13"/>
      <c r="AA156" s="13"/>
      <c r="AB156" s="13"/>
      <c r="AC156" s="13"/>
      <c r="AD156" s="13"/>
      <c r="AE156" s="13"/>
      <c r="AT156" s="287" t="s">
        <v>758</v>
      </c>
      <c r="AU156" s="287" t="s">
        <v>86</v>
      </c>
      <c r="AV156" s="13" t="s">
        <v>86</v>
      </c>
      <c r="AW156" s="13" t="s">
        <v>33</v>
      </c>
      <c r="AX156" s="13" t="s">
        <v>84</v>
      </c>
      <c r="AY156" s="287" t="s">
        <v>414</v>
      </c>
    </row>
    <row r="157" s="2" customFormat="1" ht="21.75" customHeight="1">
      <c r="A157" s="39"/>
      <c r="B157" s="40"/>
      <c r="C157" s="234" t="s">
        <v>435</v>
      </c>
      <c r="D157" s="234" t="s">
        <v>443</v>
      </c>
      <c r="E157" s="235" t="s">
        <v>2160</v>
      </c>
      <c r="F157" s="236" t="s">
        <v>2161</v>
      </c>
      <c r="G157" s="237" t="s">
        <v>632</v>
      </c>
      <c r="H157" s="238">
        <v>39.600000000000001</v>
      </c>
      <c r="I157" s="239"/>
      <c r="J157" s="240">
        <f>ROUND(I157*H157,2)</f>
        <v>0</v>
      </c>
      <c r="K157" s="236" t="s">
        <v>720</v>
      </c>
      <c r="L157" s="45"/>
      <c r="M157" s="241" t="s">
        <v>1</v>
      </c>
      <c r="N157" s="242" t="s">
        <v>41</v>
      </c>
      <c r="O157" s="92"/>
      <c r="P157" s="226">
        <f>O157*H157</f>
        <v>0</v>
      </c>
      <c r="Q157" s="226">
        <v>0</v>
      </c>
      <c r="R157" s="226">
        <f>Q157*H157</f>
        <v>0</v>
      </c>
      <c r="S157" s="226">
        <v>0</v>
      </c>
      <c r="T157" s="227">
        <f>S157*H157</f>
        <v>0</v>
      </c>
      <c r="U157" s="39"/>
      <c r="V157" s="39"/>
      <c r="W157" s="39"/>
      <c r="X157" s="39"/>
      <c r="Y157" s="39"/>
      <c r="Z157" s="39"/>
      <c r="AA157" s="39"/>
      <c r="AB157" s="39"/>
      <c r="AC157" s="39"/>
      <c r="AD157" s="39"/>
      <c r="AE157" s="39"/>
      <c r="AR157" s="228" t="s">
        <v>415</v>
      </c>
      <c r="AT157" s="228" t="s">
        <v>443</v>
      </c>
      <c r="AU157" s="228" t="s">
        <v>86</v>
      </c>
      <c r="AY157" s="18" t="s">
        <v>414</v>
      </c>
      <c r="BE157" s="229">
        <f>IF(N157="základní",J157,0)</f>
        <v>0</v>
      </c>
      <c r="BF157" s="229">
        <f>IF(N157="snížená",J157,0)</f>
        <v>0</v>
      </c>
      <c r="BG157" s="229">
        <f>IF(N157="zákl. přenesená",J157,0)</f>
        <v>0</v>
      </c>
      <c r="BH157" s="229">
        <f>IF(N157="sníž. přenesená",J157,0)</f>
        <v>0</v>
      </c>
      <c r="BI157" s="229">
        <f>IF(N157="nulová",J157,0)</f>
        <v>0</v>
      </c>
      <c r="BJ157" s="18" t="s">
        <v>84</v>
      </c>
      <c r="BK157" s="229">
        <f>ROUND(I157*H157,2)</f>
        <v>0</v>
      </c>
      <c r="BL157" s="18" t="s">
        <v>415</v>
      </c>
      <c r="BM157" s="228" t="s">
        <v>2460</v>
      </c>
    </row>
    <row r="158" s="2" customFormat="1">
      <c r="A158" s="39"/>
      <c r="B158" s="40"/>
      <c r="C158" s="41"/>
      <c r="D158" s="230" t="s">
        <v>417</v>
      </c>
      <c r="E158" s="41"/>
      <c r="F158" s="231" t="s">
        <v>2163</v>
      </c>
      <c r="G158" s="41"/>
      <c r="H158" s="41"/>
      <c r="I158" s="156"/>
      <c r="J158" s="41"/>
      <c r="K158" s="41"/>
      <c r="L158" s="45"/>
      <c r="M158" s="232"/>
      <c r="N158" s="233"/>
      <c r="O158" s="92"/>
      <c r="P158" s="92"/>
      <c r="Q158" s="92"/>
      <c r="R158" s="92"/>
      <c r="S158" s="92"/>
      <c r="T158" s="93"/>
      <c r="U158" s="39"/>
      <c r="V158" s="39"/>
      <c r="W158" s="39"/>
      <c r="X158" s="39"/>
      <c r="Y158" s="39"/>
      <c r="Z158" s="39"/>
      <c r="AA158" s="39"/>
      <c r="AB158" s="39"/>
      <c r="AC158" s="39"/>
      <c r="AD158" s="39"/>
      <c r="AE158" s="39"/>
      <c r="AT158" s="18" t="s">
        <v>417</v>
      </c>
      <c r="AU158" s="18" t="s">
        <v>86</v>
      </c>
    </row>
    <row r="159" s="2" customFormat="1">
      <c r="A159" s="39"/>
      <c r="B159" s="40"/>
      <c r="C159" s="41"/>
      <c r="D159" s="230" t="s">
        <v>722</v>
      </c>
      <c r="E159" s="41"/>
      <c r="F159" s="268" t="s">
        <v>2458</v>
      </c>
      <c r="G159" s="41"/>
      <c r="H159" s="41"/>
      <c r="I159" s="156"/>
      <c r="J159" s="41"/>
      <c r="K159" s="41"/>
      <c r="L159" s="45"/>
      <c r="M159" s="232"/>
      <c r="N159" s="233"/>
      <c r="O159" s="92"/>
      <c r="P159" s="92"/>
      <c r="Q159" s="92"/>
      <c r="R159" s="92"/>
      <c r="S159" s="92"/>
      <c r="T159" s="93"/>
      <c r="U159" s="39"/>
      <c r="V159" s="39"/>
      <c r="W159" s="39"/>
      <c r="X159" s="39"/>
      <c r="Y159" s="39"/>
      <c r="Z159" s="39"/>
      <c r="AA159" s="39"/>
      <c r="AB159" s="39"/>
      <c r="AC159" s="39"/>
      <c r="AD159" s="39"/>
      <c r="AE159" s="39"/>
      <c r="AT159" s="18" t="s">
        <v>722</v>
      </c>
      <c r="AU159" s="18" t="s">
        <v>86</v>
      </c>
    </row>
    <row r="160" s="2" customFormat="1" ht="21.75" customHeight="1">
      <c r="A160" s="39"/>
      <c r="B160" s="40"/>
      <c r="C160" s="234" t="s">
        <v>413</v>
      </c>
      <c r="D160" s="234" t="s">
        <v>443</v>
      </c>
      <c r="E160" s="235" t="s">
        <v>2164</v>
      </c>
      <c r="F160" s="236" t="s">
        <v>2165</v>
      </c>
      <c r="G160" s="237" t="s">
        <v>755</v>
      </c>
      <c r="H160" s="238">
        <v>14.800000000000001</v>
      </c>
      <c r="I160" s="239"/>
      <c r="J160" s="240">
        <f>ROUND(I160*H160,2)</f>
        <v>0</v>
      </c>
      <c r="K160" s="236" t="s">
        <v>720</v>
      </c>
      <c r="L160" s="45"/>
      <c r="M160" s="241" t="s">
        <v>1</v>
      </c>
      <c r="N160" s="242" t="s">
        <v>41</v>
      </c>
      <c r="O160" s="92"/>
      <c r="P160" s="226">
        <f>O160*H160</f>
        <v>0</v>
      </c>
      <c r="Q160" s="226">
        <v>0</v>
      </c>
      <c r="R160" s="226">
        <f>Q160*H160</f>
        <v>0</v>
      </c>
      <c r="S160" s="226">
        <v>0</v>
      </c>
      <c r="T160" s="227">
        <f>S160*H160</f>
        <v>0</v>
      </c>
      <c r="U160" s="39"/>
      <c r="V160" s="39"/>
      <c r="W160" s="39"/>
      <c r="X160" s="39"/>
      <c r="Y160" s="39"/>
      <c r="Z160" s="39"/>
      <c r="AA160" s="39"/>
      <c r="AB160" s="39"/>
      <c r="AC160" s="39"/>
      <c r="AD160" s="39"/>
      <c r="AE160" s="39"/>
      <c r="AR160" s="228" t="s">
        <v>415</v>
      </c>
      <c r="AT160" s="228" t="s">
        <v>443</v>
      </c>
      <c r="AU160" s="228" t="s">
        <v>86</v>
      </c>
      <c r="AY160" s="18" t="s">
        <v>414</v>
      </c>
      <c r="BE160" s="229">
        <f>IF(N160="základní",J160,0)</f>
        <v>0</v>
      </c>
      <c r="BF160" s="229">
        <f>IF(N160="snížená",J160,0)</f>
        <v>0</v>
      </c>
      <c r="BG160" s="229">
        <f>IF(N160="zákl. přenesená",J160,0)</f>
        <v>0</v>
      </c>
      <c r="BH160" s="229">
        <f>IF(N160="sníž. přenesená",J160,0)</f>
        <v>0</v>
      </c>
      <c r="BI160" s="229">
        <f>IF(N160="nulová",J160,0)</f>
        <v>0</v>
      </c>
      <c r="BJ160" s="18" t="s">
        <v>84</v>
      </c>
      <c r="BK160" s="229">
        <f>ROUND(I160*H160,2)</f>
        <v>0</v>
      </c>
      <c r="BL160" s="18" t="s">
        <v>415</v>
      </c>
      <c r="BM160" s="228" t="s">
        <v>2461</v>
      </c>
    </row>
    <row r="161" s="2" customFormat="1">
      <c r="A161" s="39"/>
      <c r="B161" s="40"/>
      <c r="C161" s="41"/>
      <c r="D161" s="230" t="s">
        <v>417</v>
      </c>
      <c r="E161" s="41"/>
      <c r="F161" s="231" t="s">
        <v>2167</v>
      </c>
      <c r="G161" s="41"/>
      <c r="H161" s="41"/>
      <c r="I161" s="156"/>
      <c r="J161" s="41"/>
      <c r="K161" s="41"/>
      <c r="L161" s="45"/>
      <c r="M161" s="232"/>
      <c r="N161" s="233"/>
      <c r="O161" s="92"/>
      <c r="P161" s="92"/>
      <c r="Q161" s="92"/>
      <c r="R161" s="92"/>
      <c r="S161" s="92"/>
      <c r="T161" s="93"/>
      <c r="U161" s="39"/>
      <c r="V161" s="39"/>
      <c r="W161" s="39"/>
      <c r="X161" s="39"/>
      <c r="Y161" s="39"/>
      <c r="Z161" s="39"/>
      <c r="AA161" s="39"/>
      <c r="AB161" s="39"/>
      <c r="AC161" s="39"/>
      <c r="AD161" s="39"/>
      <c r="AE161" s="39"/>
      <c r="AT161" s="18" t="s">
        <v>417</v>
      </c>
      <c r="AU161" s="18" t="s">
        <v>86</v>
      </c>
    </row>
    <row r="162" s="2" customFormat="1" ht="21.75" customHeight="1">
      <c r="A162" s="39"/>
      <c r="B162" s="40"/>
      <c r="C162" s="234" t="s">
        <v>442</v>
      </c>
      <c r="D162" s="234" t="s">
        <v>443</v>
      </c>
      <c r="E162" s="235" t="s">
        <v>2168</v>
      </c>
      <c r="F162" s="236" t="s">
        <v>2169</v>
      </c>
      <c r="G162" s="237" t="s">
        <v>755</v>
      </c>
      <c r="H162" s="238">
        <v>44.399999999999999</v>
      </c>
      <c r="I162" s="239"/>
      <c r="J162" s="240">
        <f>ROUND(I162*H162,2)</f>
        <v>0</v>
      </c>
      <c r="K162" s="236" t="s">
        <v>720</v>
      </c>
      <c r="L162" s="45"/>
      <c r="M162" s="241" t="s">
        <v>1</v>
      </c>
      <c r="N162" s="242" t="s">
        <v>41</v>
      </c>
      <c r="O162" s="92"/>
      <c r="P162" s="226">
        <f>O162*H162</f>
        <v>0</v>
      </c>
      <c r="Q162" s="226">
        <v>0</v>
      </c>
      <c r="R162" s="226">
        <f>Q162*H162</f>
        <v>0</v>
      </c>
      <c r="S162" s="226">
        <v>0</v>
      </c>
      <c r="T162" s="227">
        <f>S162*H162</f>
        <v>0</v>
      </c>
      <c r="U162" s="39"/>
      <c r="V162" s="39"/>
      <c r="W162" s="39"/>
      <c r="X162" s="39"/>
      <c r="Y162" s="39"/>
      <c r="Z162" s="39"/>
      <c r="AA162" s="39"/>
      <c r="AB162" s="39"/>
      <c r="AC162" s="39"/>
      <c r="AD162" s="39"/>
      <c r="AE162" s="39"/>
      <c r="AR162" s="228" t="s">
        <v>415</v>
      </c>
      <c r="AT162" s="228" t="s">
        <v>443</v>
      </c>
      <c r="AU162" s="228" t="s">
        <v>86</v>
      </c>
      <c r="AY162" s="18" t="s">
        <v>414</v>
      </c>
      <c r="BE162" s="229">
        <f>IF(N162="základní",J162,0)</f>
        <v>0</v>
      </c>
      <c r="BF162" s="229">
        <f>IF(N162="snížená",J162,0)</f>
        <v>0</v>
      </c>
      <c r="BG162" s="229">
        <f>IF(N162="zákl. přenesená",J162,0)</f>
        <v>0</v>
      </c>
      <c r="BH162" s="229">
        <f>IF(N162="sníž. přenesená",J162,0)</f>
        <v>0</v>
      </c>
      <c r="BI162" s="229">
        <f>IF(N162="nulová",J162,0)</f>
        <v>0</v>
      </c>
      <c r="BJ162" s="18" t="s">
        <v>84</v>
      </c>
      <c r="BK162" s="229">
        <f>ROUND(I162*H162,2)</f>
        <v>0</v>
      </c>
      <c r="BL162" s="18" t="s">
        <v>415</v>
      </c>
      <c r="BM162" s="228" t="s">
        <v>2462</v>
      </c>
    </row>
    <row r="163" s="2" customFormat="1">
      <c r="A163" s="39"/>
      <c r="B163" s="40"/>
      <c r="C163" s="41"/>
      <c r="D163" s="230" t="s">
        <v>417</v>
      </c>
      <c r="E163" s="41"/>
      <c r="F163" s="231" t="s">
        <v>2171</v>
      </c>
      <c r="G163" s="41"/>
      <c r="H163" s="41"/>
      <c r="I163" s="156"/>
      <c r="J163" s="41"/>
      <c r="K163" s="41"/>
      <c r="L163" s="45"/>
      <c r="M163" s="232"/>
      <c r="N163" s="233"/>
      <c r="O163" s="92"/>
      <c r="P163" s="92"/>
      <c r="Q163" s="92"/>
      <c r="R163" s="92"/>
      <c r="S163" s="92"/>
      <c r="T163" s="93"/>
      <c r="U163" s="39"/>
      <c r="V163" s="39"/>
      <c r="W163" s="39"/>
      <c r="X163" s="39"/>
      <c r="Y163" s="39"/>
      <c r="Z163" s="39"/>
      <c r="AA163" s="39"/>
      <c r="AB163" s="39"/>
      <c r="AC163" s="39"/>
      <c r="AD163" s="39"/>
      <c r="AE163" s="39"/>
      <c r="AT163" s="18" t="s">
        <v>417</v>
      </c>
      <c r="AU163" s="18" t="s">
        <v>86</v>
      </c>
    </row>
    <row r="164" s="2" customFormat="1">
      <c r="A164" s="39"/>
      <c r="B164" s="40"/>
      <c r="C164" s="41"/>
      <c r="D164" s="230" t="s">
        <v>722</v>
      </c>
      <c r="E164" s="41"/>
      <c r="F164" s="268" t="s">
        <v>2463</v>
      </c>
      <c r="G164" s="41"/>
      <c r="H164" s="41"/>
      <c r="I164" s="156"/>
      <c r="J164" s="41"/>
      <c r="K164" s="41"/>
      <c r="L164" s="45"/>
      <c r="M164" s="232"/>
      <c r="N164" s="233"/>
      <c r="O164" s="92"/>
      <c r="P164" s="92"/>
      <c r="Q164" s="92"/>
      <c r="R164" s="92"/>
      <c r="S164" s="92"/>
      <c r="T164" s="93"/>
      <c r="U164" s="39"/>
      <c r="V164" s="39"/>
      <c r="W164" s="39"/>
      <c r="X164" s="39"/>
      <c r="Y164" s="39"/>
      <c r="Z164" s="39"/>
      <c r="AA164" s="39"/>
      <c r="AB164" s="39"/>
      <c r="AC164" s="39"/>
      <c r="AD164" s="39"/>
      <c r="AE164" s="39"/>
      <c r="AT164" s="18" t="s">
        <v>722</v>
      </c>
      <c r="AU164" s="18" t="s">
        <v>86</v>
      </c>
    </row>
    <row r="165" s="13" customFormat="1">
      <c r="A165" s="13"/>
      <c r="B165" s="277"/>
      <c r="C165" s="278"/>
      <c r="D165" s="230" t="s">
        <v>758</v>
      </c>
      <c r="E165" s="279" t="s">
        <v>1</v>
      </c>
      <c r="F165" s="280" t="s">
        <v>2464</v>
      </c>
      <c r="G165" s="278"/>
      <c r="H165" s="281">
        <v>44.399999999999999</v>
      </c>
      <c r="I165" s="282"/>
      <c r="J165" s="278"/>
      <c r="K165" s="278"/>
      <c r="L165" s="283"/>
      <c r="M165" s="284"/>
      <c r="N165" s="285"/>
      <c r="O165" s="285"/>
      <c r="P165" s="285"/>
      <c r="Q165" s="285"/>
      <c r="R165" s="285"/>
      <c r="S165" s="285"/>
      <c r="T165" s="286"/>
      <c r="U165" s="13"/>
      <c r="V165" s="13"/>
      <c r="W165" s="13"/>
      <c r="X165" s="13"/>
      <c r="Y165" s="13"/>
      <c r="Z165" s="13"/>
      <c r="AA165" s="13"/>
      <c r="AB165" s="13"/>
      <c r="AC165" s="13"/>
      <c r="AD165" s="13"/>
      <c r="AE165" s="13"/>
      <c r="AT165" s="287" t="s">
        <v>758</v>
      </c>
      <c r="AU165" s="287" t="s">
        <v>86</v>
      </c>
      <c r="AV165" s="13" t="s">
        <v>86</v>
      </c>
      <c r="AW165" s="13" t="s">
        <v>33</v>
      </c>
      <c r="AX165" s="13" t="s">
        <v>84</v>
      </c>
      <c r="AY165" s="287" t="s">
        <v>414</v>
      </c>
    </row>
    <row r="166" s="2" customFormat="1" ht="21.75" customHeight="1">
      <c r="A166" s="39"/>
      <c r="B166" s="40"/>
      <c r="C166" s="234" t="s">
        <v>447</v>
      </c>
      <c r="D166" s="234" t="s">
        <v>443</v>
      </c>
      <c r="E166" s="235" t="s">
        <v>2178</v>
      </c>
      <c r="F166" s="236" t="s">
        <v>2179</v>
      </c>
      <c r="G166" s="237" t="s">
        <v>897</v>
      </c>
      <c r="H166" s="238">
        <v>29.600000000000001</v>
      </c>
      <c r="I166" s="239"/>
      <c r="J166" s="240">
        <f>ROUND(I166*H166,2)</f>
        <v>0</v>
      </c>
      <c r="K166" s="236" t="s">
        <v>720</v>
      </c>
      <c r="L166" s="45"/>
      <c r="M166" s="241" t="s">
        <v>1</v>
      </c>
      <c r="N166" s="242" t="s">
        <v>41</v>
      </c>
      <c r="O166" s="92"/>
      <c r="P166" s="226">
        <f>O166*H166</f>
        <v>0</v>
      </c>
      <c r="Q166" s="226">
        <v>0</v>
      </c>
      <c r="R166" s="226">
        <f>Q166*H166</f>
        <v>0</v>
      </c>
      <c r="S166" s="226">
        <v>0</v>
      </c>
      <c r="T166" s="227">
        <f>S166*H166</f>
        <v>0</v>
      </c>
      <c r="U166" s="39"/>
      <c r="V166" s="39"/>
      <c r="W166" s="39"/>
      <c r="X166" s="39"/>
      <c r="Y166" s="39"/>
      <c r="Z166" s="39"/>
      <c r="AA166" s="39"/>
      <c r="AB166" s="39"/>
      <c r="AC166" s="39"/>
      <c r="AD166" s="39"/>
      <c r="AE166" s="39"/>
      <c r="AR166" s="228" t="s">
        <v>415</v>
      </c>
      <c r="AT166" s="228" t="s">
        <v>443</v>
      </c>
      <c r="AU166" s="228" t="s">
        <v>86</v>
      </c>
      <c r="AY166" s="18" t="s">
        <v>414</v>
      </c>
      <c r="BE166" s="229">
        <f>IF(N166="základní",J166,0)</f>
        <v>0</v>
      </c>
      <c r="BF166" s="229">
        <f>IF(N166="snížená",J166,0)</f>
        <v>0</v>
      </c>
      <c r="BG166" s="229">
        <f>IF(N166="zákl. přenesená",J166,0)</f>
        <v>0</v>
      </c>
      <c r="BH166" s="229">
        <f>IF(N166="sníž. přenesená",J166,0)</f>
        <v>0</v>
      </c>
      <c r="BI166" s="229">
        <f>IF(N166="nulová",J166,0)</f>
        <v>0</v>
      </c>
      <c r="BJ166" s="18" t="s">
        <v>84</v>
      </c>
      <c r="BK166" s="229">
        <f>ROUND(I166*H166,2)</f>
        <v>0</v>
      </c>
      <c r="BL166" s="18" t="s">
        <v>415</v>
      </c>
      <c r="BM166" s="228" t="s">
        <v>2465</v>
      </c>
    </row>
    <row r="167" s="2" customFormat="1">
      <c r="A167" s="39"/>
      <c r="B167" s="40"/>
      <c r="C167" s="41"/>
      <c r="D167" s="230" t="s">
        <v>417</v>
      </c>
      <c r="E167" s="41"/>
      <c r="F167" s="231" t="s">
        <v>1864</v>
      </c>
      <c r="G167" s="41"/>
      <c r="H167" s="41"/>
      <c r="I167" s="156"/>
      <c r="J167" s="41"/>
      <c r="K167" s="41"/>
      <c r="L167" s="45"/>
      <c r="M167" s="232"/>
      <c r="N167" s="233"/>
      <c r="O167" s="92"/>
      <c r="P167" s="92"/>
      <c r="Q167" s="92"/>
      <c r="R167" s="92"/>
      <c r="S167" s="92"/>
      <c r="T167" s="93"/>
      <c r="U167" s="39"/>
      <c r="V167" s="39"/>
      <c r="W167" s="39"/>
      <c r="X167" s="39"/>
      <c r="Y167" s="39"/>
      <c r="Z167" s="39"/>
      <c r="AA167" s="39"/>
      <c r="AB167" s="39"/>
      <c r="AC167" s="39"/>
      <c r="AD167" s="39"/>
      <c r="AE167" s="39"/>
      <c r="AT167" s="18" t="s">
        <v>417</v>
      </c>
      <c r="AU167" s="18" t="s">
        <v>86</v>
      </c>
    </row>
    <row r="168" s="13" customFormat="1">
      <c r="A168" s="13"/>
      <c r="B168" s="277"/>
      <c r="C168" s="278"/>
      <c r="D168" s="230" t="s">
        <v>758</v>
      </c>
      <c r="E168" s="279" t="s">
        <v>1</v>
      </c>
      <c r="F168" s="280" t="s">
        <v>2466</v>
      </c>
      <c r="G168" s="278"/>
      <c r="H168" s="281">
        <v>29.600000000000001</v>
      </c>
      <c r="I168" s="282"/>
      <c r="J168" s="278"/>
      <c r="K168" s="278"/>
      <c r="L168" s="283"/>
      <c r="M168" s="284"/>
      <c r="N168" s="285"/>
      <c r="O168" s="285"/>
      <c r="P168" s="285"/>
      <c r="Q168" s="285"/>
      <c r="R168" s="285"/>
      <c r="S168" s="285"/>
      <c r="T168" s="286"/>
      <c r="U168" s="13"/>
      <c r="V168" s="13"/>
      <c r="W168" s="13"/>
      <c r="X168" s="13"/>
      <c r="Y168" s="13"/>
      <c r="Z168" s="13"/>
      <c r="AA168" s="13"/>
      <c r="AB168" s="13"/>
      <c r="AC168" s="13"/>
      <c r="AD168" s="13"/>
      <c r="AE168" s="13"/>
      <c r="AT168" s="287" t="s">
        <v>758</v>
      </c>
      <c r="AU168" s="287" t="s">
        <v>86</v>
      </c>
      <c r="AV168" s="13" t="s">
        <v>86</v>
      </c>
      <c r="AW168" s="13" t="s">
        <v>33</v>
      </c>
      <c r="AX168" s="13" t="s">
        <v>84</v>
      </c>
      <c r="AY168" s="287" t="s">
        <v>414</v>
      </c>
    </row>
    <row r="169" s="2" customFormat="1" ht="21.75" customHeight="1">
      <c r="A169" s="39"/>
      <c r="B169" s="40"/>
      <c r="C169" s="234" t="s">
        <v>451</v>
      </c>
      <c r="D169" s="234" t="s">
        <v>443</v>
      </c>
      <c r="E169" s="235" t="s">
        <v>2181</v>
      </c>
      <c r="F169" s="236" t="s">
        <v>2182</v>
      </c>
      <c r="G169" s="237" t="s">
        <v>755</v>
      </c>
      <c r="H169" s="238">
        <v>6</v>
      </c>
      <c r="I169" s="239"/>
      <c r="J169" s="240">
        <f>ROUND(I169*H169,2)</f>
        <v>0</v>
      </c>
      <c r="K169" s="236" t="s">
        <v>720</v>
      </c>
      <c r="L169" s="45"/>
      <c r="M169" s="241" t="s">
        <v>1</v>
      </c>
      <c r="N169" s="242" t="s">
        <v>41</v>
      </c>
      <c r="O169" s="92"/>
      <c r="P169" s="226">
        <f>O169*H169</f>
        <v>0</v>
      </c>
      <c r="Q169" s="226">
        <v>0</v>
      </c>
      <c r="R169" s="226">
        <f>Q169*H169</f>
        <v>0</v>
      </c>
      <c r="S169" s="226">
        <v>0</v>
      </c>
      <c r="T169" s="227">
        <f>S169*H169</f>
        <v>0</v>
      </c>
      <c r="U169" s="39"/>
      <c r="V169" s="39"/>
      <c r="W169" s="39"/>
      <c r="X169" s="39"/>
      <c r="Y169" s="39"/>
      <c r="Z169" s="39"/>
      <c r="AA169" s="39"/>
      <c r="AB169" s="39"/>
      <c r="AC169" s="39"/>
      <c r="AD169" s="39"/>
      <c r="AE169" s="39"/>
      <c r="AR169" s="228" t="s">
        <v>415</v>
      </c>
      <c r="AT169" s="228" t="s">
        <v>443</v>
      </c>
      <c r="AU169" s="228" t="s">
        <v>86</v>
      </c>
      <c r="AY169" s="18" t="s">
        <v>414</v>
      </c>
      <c r="BE169" s="229">
        <f>IF(N169="základní",J169,0)</f>
        <v>0</v>
      </c>
      <c r="BF169" s="229">
        <f>IF(N169="snížená",J169,0)</f>
        <v>0</v>
      </c>
      <c r="BG169" s="229">
        <f>IF(N169="zákl. přenesená",J169,0)</f>
        <v>0</v>
      </c>
      <c r="BH169" s="229">
        <f>IF(N169="sníž. přenesená",J169,0)</f>
        <v>0</v>
      </c>
      <c r="BI169" s="229">
        <f>IF(N169="nulová",J169,0)</f>
        <v>0</v>
      </c>
      <c r="BJ169" s="18" t="s">
        <v>84</v>
      </c>
      <c r="BK169" s="229">
        <f>ROUND(I169*H169,2)</f>
        <v>0</v>
      </c>
      <c r="BL169" s="18" t="s">
        <v>415</v>
      </c>
      <c r="BM169" s="228" t="s">
        <v>2467</v>
      </c>
    </row>
    <row r="170" s="2" customFormat="1">
      <c r="A170" s="39"/>
      <c r="B170" s="40"/>
      <c r="C170" s="41"/>
      <c r="D170" s="230" t="s">
        <v>417</v>
      </c>
      <c r="E170" s="41"/>
      <c r="F170" s="231" t="s">
        <v>2184</v>
      </c>
      <c r="G170" s="41"/>
      <c r="H170" s="41"/>
      <c r="I170" s="156"/>
      <c r="J170" s="41"/>
      <c r="K170" s="41"/>
      <c r="L170" s="45"/>
      <c r="M170" s="232"/>
      <c r="N170" s="233"/>
      <c r="O170" s="92"/>
      <c r="P170" s="92"/>
      <c r="Q170" s="92"/>
      <c r="R170" s="92"/>
      <c r="S170" s="92"/>
      <c r="T170" s="93"/>
      <c r="U170" s="39"/>
      <c r="V170" s="39"/>
      <c r="W170" s="39"/>
      <c r="X170" s="39"/>
      <c r="Y170" s="39"/>
      <c r="Z170" s="39"/>
      <c r="AA170" s="39"/>
      <c r="AB170" s="39"/>
      <c r="AC170" s="39"/>
      <c r="AD170" s="39"/>
      <c r="AE170" s="39"/>
      <c r="AT170" s="18" t="s">
        <v>417</v>
      </c>
      <c r="AU170" s="18" t="s">
        <v>86</v>
      </c>
    </row>
    <row r="171" s="2" customFormat="1">
      <c r="A171" s="39"/>
      <c r="B171" s="40"/>
      <c r="C171" s="41"/>
      <c r="D171" s="230" t="s">
        <v>722</v>
      </c>
      <c r="E171" s="41"/>
      <c r="F171" s="268" t="s">
        <v>2468</v>
      </c>
      <c r="G171" s="41"/>
      <c r="H171" s="41"/>
      <c r="I171" s="156"/>
      <c r="J171" s="41"/>
      <c r="K171" s="41"/>
      <c r="L171" s="45"/>
      <c r="M171" s="232"/>
      <c r="N171" s="233"/>
      <c r="O171" s="92"/>
      <c r="P171" s="92"/>
      <c r="Q171" s="92"/>
      <c r="R171" s="92"/>
      <c r="S171" s="92"/>
      <c r="T171" s="93"/>
      <c r="U171" s="39"/>
      <c r="V171" s="39"/>
      <c r="W171" s="39"/>
      <c r="X171" s="39"/>
      <c r="Y171" s="39"/>
      <c r="Z171" s="39"/>
      <c r="AA171" s="39"/>
      <c r="AB171" s="39"/>
      <c r="AC171" s="39"/>
      <c r="AD171" s="39"/>
      <c r="AE171" s="39"/>
      <c r="AT171" s="18" t="s">
        <v>722</v>
      </c>
      <c r="AU171" s="18" t="s">
        <v>86</v>
      </c>
    </row>
    <row r="172" s="2" customFormat="1" ht="16.5" customHeight="1">
      <c r="A172" s="39"/>
      <c r="B172" s="40"/>
      <c r="C172" s="216" t="s">
        <v>455</v>
      </c>
      <c r="D172" s="216" t="s">
        <v>409</v>
      </c>
      <c r="E172" s="217" t="s">
        <v>2469</v>
      </c>
      <c r="F172" s="218" t="s">
        <v>2470</v>
      </c>
      <c r="G172" s="219" t="s">
        <v>897</v>
      </c>
      <c r="H172" s="220">
        <v>9.5999999999999996</v>
      </c>
      <c r="I172" s="221"/>
      <c r="J172" s="222">
        <f>ROUND(I172*H172,2)</f>
        <v>0</v>
      </c>
      <c r="K172" s="218" t="s">
        <v>720</v>
      </c>
      <c r="L172" s="223"/>
      <c r="M172" s="224" t="s">
        <v>1</v>
      </c>
      <c r="N172" s="225" t="s">
        <v>41</v>
      </c>
      <c r="O172" s="92"/>
      <c r="P172" s="226">
        <f>O172*H172</f>
        <v>0</v>
      </c>
      <c r="Q172" s="226">
        <v>1</v>
      </c>
      <c r="R172" s="226">
        <f>Q172*H172</f>
        <v>9.5999999999999996</v>
      </c>
      <c r="S172" s="226">
        <v>0</v>
      </c>
      <c r="T172" s="227">
        <f>S172*H172</f>
        <v>0</v>
      </c>
      <c r="U172" s="39"/>
      <c r="V172" s="39"/>
      <c r="W172" s="39"/>
      <c r="X172" s="39"/>
      <c r="Y172" s="39"/>
      <c r="Z172" s="39"/>
      <c r="AA172" s="39"/>
      <c r="AB172" s="39"/>
      <c r="AC172" s="39"/>
      <c r="AD172" s="39"/>
      <c r="AE172" s="39"/>
      <c r="AR172" s="228" t="s">
        <v>413</v>
      </c>
      <c r="AT172" s="228" t="s">
        <v>409</v>
      </c>
      <c r="AU172" s="228" t="s">
        <v>86</v>
      </c>
      <c r="AY172" s="18" t="s">
        <v>414</v>
      </c>
      <c r="BE172" s="229">
        <f>IF(N172="základní",J172,0)</f>
        <v>0</v>
      </c>
      <c r="BF172" s="229">
        <f>IF(N172="snížená",J172,0)</f>
        <v>0</v>
      </c>
      <c r="BG172" s="229">
        <f>IF(N172="zákl. přenesená",J172,0)</f>
        <v>0</v>
      </c>
      <c r="BH172" s="229">
        <f>IF(N172="sníž. přenesená",J172,0)</f>
        <v>0</v>
      </c>
      <c r="BI172" s="229">
        <f>IF(N172="nulová",J172,0)</f>
        <v>0</v>
      </c>
      <c r="BJ172" s="18" t="s">
        <v>84</v>
      </c>
      <c r="BK172" s="229">
        <f>ROUND(I172*H172,2)</f>
        <v>0</v>
      </c>
      <c r="BL172" s="18" t="s">
        <v>415</v>
      </c>
      <c r="BM172" s="228" t="s">
        <v>2471</v>
      </c>
    </row>
    <row r="173" s="2" customFormat="1">
      <c r="A173" s="39"/>
      <c r="B173" s="40"/>
      <c r="C173" s="41"/>
      <c r="D173" s="230" t="s">
        <v>417</v>
      </c>
      <c r="E173" s="41"/>
      <c r="F173" s="231" t="s">
        <v>2470</v>
      </c>
      <c r="G173" s="41"/>
      <c r="H173" s="41"/>
      <c r="I173" s="156"/>
      <c r="J173" s="41"/>
      <c r="K173" s="41"/>
      <c r="L173" s="45"/>
      <c r="M173" s="232"/>
      <c r="N173" s="233"/>
      <c r="O173" s="92"/>
      <c r="P173" s="92"/>
      <c r="Q173" s="92"/>
      <c r="R173" s="92"/>
      <c r="S173" s="92"/>
      <c r="T173" s="93"/>
      <c r="U173" s="39"/>
      <c r="V173" s="39"/>
      <c r="W173" s="39"/>
      <c r="X173" s="39"/>
      <c r="Y173" s="39"/>
      <c r="Z173" s="39"/>
      <c r="AA173" s="39"/>
      <c r="AB173" s="39"/>
      <c r="AC173" s="39"/>
      <c r="AD173" s="39"/>
      <c r="AE173" s="39"/>
      <c r="AT173" s="18" t="s">
        <v>417</v>
      </c>
      <c r="AU173" s="18" t="s">
        <v>86</v>
      </c>
    </row>
    <row r="174" s="13" customFormat="1">
      <c r="A174" s="13"/>
      <c r="B174" s="277"/>
      <c r="C174" s="278"/>
      <c r="D174" s="230" t="s">
        <v>758</v>
      </c>
      <c r="E174" s="279" t="s">
        <v>1</v>
      </c>
      <c r="F174" s="280" t="s">
        <v>2472</v>
      </c>
      <c r="G174" s="278"/>
      <c r="H174" s="281">
        <v>9.5999999999999996</v>
      </c>
      <c r="I174" s="282"/>
      <c r="J174" s="278"/>
      <c r="K174" s="278"/>
      <c r="L174" s="283"/>
      <c r="M174" s="284"/>
      <c r="N174" s="285"/>
      <c r="O174" s="285"/>
      <c r="P174" s="285"/>
      <c r="Q174" s="285"/>
      <c r="R174" s="285"/>
      <c r="S174" s="285"/>
      <c r="T174" s="286"/>
      <c r="U174" s="13"/>
      <c r="V174" s="13"/>
      <c r="W174" s="13"/>
      <c r="X174" s="13"/>
      <c r="Y174" s="13"/>
      <c r="Z174" s="13"/>
      <c r="AA174" s="13"/>
      <c r="AB174" s="13"/>
      <c r="AC174" s="13"/>
      <c r="AD174" s="13"/>
      <c r="AE174" s="13"/>
      <c r="AT174" s="287" t="s">
        <v>758</v>
      </c>
      <c r="AU174" s="287" t="s">
        <v>86</v>
      </c>
      <c r="AV174" s="13" t="s">
        <v>86</v>
      </c>
      <c r="AW174" s="13" t="s">
        <v>33</v>
      </c>
      <c r="AX174" s="13" t="s">
        <v>84</v>
      </c>
      <c r="AY174" s="287" t="s">
        <v>414</v>
      </c>
    </row>
    <row r="175" s="11" customFormat="1" ht="22.8" customHeight="1">
      <c r="A175" s="11"/>
      <c r="B175" s="254"/>
      <c r="C175" s="255"/>
      <c r="D175" s="256" t="s">
        <v>75</v>
      </c>
      <c r="E175" s="275" t="s">
        <v>86</v>
      </c>
      <c r="F175" s="275" t="s">
        <v>2190</v>
      </c>
      <c r="G175" s="255"/>
      <c r="H175" s="255"/>
      <c r="I175" s="258"/>
      <c r="J175" s="276">
        <f>BK175</f>
        <v>0</v>
      </c>
      <c r="K175" s="255"/>
      <c r="L175" s="260"/>
      <c r="M175" s="261"/>
      <c r="N175" s="262"/>
      <c r="O175" s="262"/>
      <c r="P175" s="263">
        <f>SUM(P176:P178)</f>
        <v>0</v>
      </c>
      <c r="Q175" s="262"/>
      <c r="R175" s="263">
        <f>SUM(R176:R178)</f>
        <v>33.544851999999999</v>
      </c>
      <c r="S175" s="262"/>
      <c r="T175" s="264">
        <f>SUM(T176:T178)</f>
        <v>0</v>
      </c>
      <c r="U175" s="11"/>
      <c r="V175" s="11"/>
      <c r="W175" s="11"/>
      <c r="X175" s="11"/>
      <c r="Y175" s="11"/>
      <c r="Z175" s="11"/>
      <c r="AA175" s="11"/>
      <c r="AB175" s="11"/>
      <c r="AC175" s="11"/>
      <c r="AD175" s="11"/>
      <c r="AE175" s="11"/>
      <c r="AR175" s="265" t="s">
        <v>84</v>
      </c>
      <c r="AT175" s="266" t="s">
        <v>75</v>
      </c>
      <c r="AU175" s="266" t="s">
        <v>84</v>
      </c>
      <c r="AY175" s="265" t="s">
        <v>414</v>
      </c>
      <c r="BK175" s="267">
        <f>SUM(BK176:BK178)</f>
        <v>0</v>
      </c>
    </row>
    <row r="176" s="2" customFormat="1" ht="21.75" customHeight="1">
      <c r="A176" s="39"/>
      <c r="B176" s="40"/>
      <c r="C176" s="234" t="s">
        <v>459</v>
      </c>
      <c r="D176" s="234" t="s">
        <v>443</v>
      </c>
      <c r="E176" s="235" t="s">
        <v>2191</v>
      </c>
      <c r="F176" s="236" t="s">
        <v>2192</v>
      </c>
      <c r="G176" s="237" t="s">
        <v>531</v>
      </c>
      <c r="H176" s="238">
        <v>22</v>
      </c>
      <c r="I176" s="239"/>
      <c r="J176" s="240">
        <f>ROUND(I176*H176,2)</f>
        <v>0</v>
      </c>
      <c r="K176" s="236" t="s">
        <v>720</v>
      </c>
      <c r="L176" s="45"/>
      <c r="M176" s="241" t="s">
        <v>1</v>
      </c>
      <c r="N176" s="242" t="s">
        <v>41</v>
      </c>
      <c r="O176" s="92"/>
      <c r="P176" s="226">
        <f>O176*H176</f>
        <v>0</v>
      </c>
      <c r="Q176" s="226">
        <v>1.5247660000000001</v>
      </c>
      <c r="R176" s="226">
        <f>Q176*H176</f>
        <v>33.544851999999999</v>
      </c>
      <c r="S176" s="226">
        <v>0</v>
      </c>
      <c r="T176" s="227">
        <f>S176*H176</f>
        <v>0</v>
      </c>
      <c r="U176" s="39"/>
      <c r="V176" s="39"/>
      <c r="W176" s="39"/>
      <c r="X176" s="39"/>
      <c r="Y176" s="39"/>
      <c r="Z176" s="39"/>
      <c r="AA176" s="39"/>
      <c r="AB176" s="39"/>
      <c r="AC176" s="39"/>
      <c r="AD176" s="39"/>
      <c r="AE176" s="39"/>
      <c r="AR176" s="228" t="s">
        <v>415</v>
      </c>
      <c r="AT176" s="228" t="s">
        <v>443</v>
      </c>
      <c r="AU176" s="228" t="s">
        <v>86</v>
      </c>
      <c r="AY176" s="18" t="s">
        <v>414</v>
      </c>
      <c r="BE176" s="229">
        <f>IF(N176="základní",J176,0)</f>
        <v>0</v>
      </c>
      <c r="BF176" s="229">
        <f>IF(N176="snížená",J176,0)</f>
        <v>0</v>
      </c>
      <c r="BG176" s="229">
        <f>IF(N176="zákl. přenesená",J176,0)</f>
        <v>0</v>
      </c>
      <c r="BH176" s="229">
        <f>IF(N176="sníž. přenesená",J176,0)</f>
        <v>0</v>
      </c>
      <c r="BI176" s="229">
        <f>IF(N176="nulová",J176,0)</f>
        <v>0</v>
      </c>
      <c r="BJ176" s="18" t="s">
        <v>84</v>
      </c>
      <c r="BK176" s="229">
        <f>ROUND(I176*H176,2)</f>
        <v>0</v>
      </c>
      <c r="BL176" s="18" t="s">
        <v>415</v>
      </c>
      <c r="BM176" s="228" t="s">
        <v>2473</v>
      </c>
    </row>
    <row r="177" s="2" customFormat="1">
      <c r="A177" s="39"/>
      <c r="B177" s="40"/>
      <c r="C177" s="41"/>
      <c r="D177" s="230" t="s">
        <v>417</v>
      </c>
      <c r="E177" s="41"/>
      <c r="F177" s="231" t="s">
        <v>2194</v>
      </c>
      <c r="G177" s="41"/>
      <c r="H177" s="41"/>
      <c r="I177" s="156"/>
      <c r="J177" s="41"/>
      <c r="K177" s="41"/>
      <c r="L177" s="45"/>
      <c r="M177" s="232"/>
      <c r="N177" s="233"/>
      <c r="O177" s="92"/>
      <c r="P177" s="92"/>
      <c r="Q177" s="92"/>
      <c r="R177" s="92"/>
      <c r="S177" s="92"/>
      <c r="T177" s="93"/>
      <c r="U177" s="39"/>
      <c r="V177" s="39"/>
      <c r="W177" s="39"/>
      <c r="X177" s="39"/>
      <c r="Y177" s="39"/>
      <c r="Z177" s="39"/>
      <c r="AA177" s="39"/>
      <c r="AB177" s="39"/>
      <c r="AC177" s="39"/>
      <c r="AD177" s="39"/>
      <c r="AE177" s="39"/>
      <c r="AT177" s="18" t="s">
        <v>417</v>
      </c>
      <c r="AU177" s="18" t="s">
        <v>86</v>
      </c>
    </row>
    <row r="178" s="13" customFormat="1">
      <c r="A178" s="13"/>
      <c r="B178" s="277"/>
      <c r="C178" s="278"/>
      <c r="D178" s="230" t="s">
        <v>758</v>
      </c>
      <c r="E178" s="279" t="s">
        <v>1</v>
      </c>
      <c r="F178" s="280" t="s">
        <v>2474</v>
      </c>
      <c r="G178" s="278"/>
      <c r="H178" s="281">
        <v>22</v>
      </c>
      <c r="I178" s="282"/>
      <c r="J178" s="278"/>
      <c r="K178" s="278"/>
      <c r="L178" s="283"/>
      <c r="M178" s="284"/>
      <c r="N178" s="285"/>
      <c r="O178" s="285"/>
      <c r="P178" s="285"/>
      <c r="Q178" s="285"/>
      <c r="R178" s="285"/>
      <c r="S178" s="285"/>
      <c r="T178" s="286"/>
      <c r="U178" s="13"/>
      <c r="V178" s="13"/>
      <c r="W178" s="13"/>
      <c r="X178" s="13"/>
      <c r="Y178" s="13"/>
      <c r="Z178" s="13"/>
      <c r="AA178" s="13"/>
      <c r="AB178" s="13"/>
      <c r="AC178" s="13"/>
      <c r="AD178" s="13"/>
      <c r="AE178" s="13"/>
      <c r="AT178" s="287" t="s">
        <v>758</v>
      </c>
      <c r="AU178" s="287" t="s">
        <v>86</v>
      </c>
      <c r="AV178" s="13" t="s">
        <v>86</v>
      </c>
      <c r="AW178" s="13" t="s">
        <v>33</v>
      </c>
      <c r="AX178" s="13" t="s">
        <v>84</v>
      </c>
      <c r="AY178" s="287" t="s">
        <v>414</v>
      </c>
    </row>
    <row r="179" s="11" customFormat="1" ht="22.8" customHeight="1">
      <c r="A179" s="11"/>
      <c r="B179" s="254"/>
      <c r="C179" s="255"/>
      <c r="D179" s="256" t="s">
        <v>75</v>
      </c>
      <c r="E179" s="275" t="s">
        <v>415</v>
      </c>
      <c r="F179" s="275" t="s">
        <v>761</v>
      </c>
      <c r="G179" s="255"/>
      <c r="H179" s="255"/>
      <c r="I179" s="258"/>
      <c r="J179" s="276">
        <f>BK179</f>
        <v>0</v>
      </c>
      <c r="K179" s="255"/>
      <c r="L179" s="260"/>
      <c r="M179" s="261"/>
      <c r="N179" s="262"/>
      <c r="O179" s="262"/>
      <c r="P179" s="263">
        <f>SUM(P180:P215)</f>
        <v>0</v>
      </c>
      <c r="Q179" s="262"/>
      <c r="R179" s="263">
        <f>SUM(R180:R215)</f>
        <v>28.226089558000002</v>
      </c>
      <c r="S179" s="262"/>
      <c r="T179" s="264">
        <f>SUM(T180:T215)</f>
        <v>0</v>
      </c>
      <c r="U179" s="11"/>
      <c r="V179" s="11"/>
      <c r="W179" s="11"/>
      <c r="X179" s="11"/>
      <c r="Y179" s="11"/>
      <c r="Z179" s="11"/>
      <c r="AA179" s="11"/>
      <c r="AB179" s="11"/>
      <c r="AC179" s="11"/>
      <c r="AD179" s="11"/>
      <c r="AE179" s="11"/>
      <c r="AR179" s="265" t="s">
        <v>84</v>
      </c>
      <c r="AT179" s="266" t="s">
        <v>75</v>
      </c>
      <c r="AU179" s="266" t="s">
        <v>84</v>
      </c>
      <c r="AY179" s="265" t="s">
        <v>414</v>
      </c>
      <c r="BK179" s="267">
        <f>SUM(BK180:BK215)</f>
        <v>0</v>
      </c>
    </row>
    <row r="180" s="2" customFormat="1" ht="21.75" customHeight="1">
      <c r="A180" s="39"/>
      <c r="B180" s="40"/>
      <c r="C180" s="234" t="s">
        <v>463</v>
      </c>
      <c r="D180" s="234" t="s">
        <v>443</v>
      </c>
      <c r="E180" s="235" t="s">
        <v>2085</v>
      </c>
      <c r="F180" s="236" t="s">
        <v>2086</v>
      </c>
      <c r="G180" s="237" t="s">
        <v>897</v>
      </c>
      <c r="H180" s="238">
        <v>0.39100000000000001</v>
      </c>
      <c r="I180" s="239"/>
      <c r="J180" s="240">
        <f>ROUND(I180*H180,2)</f>
        <v>0</v>
      </c>
      <c r="K180" s="236" t="s">
        <v>720</v>
      </c>
      <c r="L180" s="45"/>
      <c r="M180" s="241" t="s">
        <v>1</v>
      </c>
      <c r="N180" s="242" t="s">
        <v>41</v>
      </c>
      <c r="O180" s="92"/>
      <c r="P180" s="226">
        <f>O180*H180</f>
        <v>0</v>
      </c>
      <c r="Q180" s="226">
        <v>1.0597380000000001</v>
      </c>
      <c r="R180" s="226">
        <f>Q180*H180</f>
        <v>0.41435755800000001</v>
      </c>
      <c r="S180" s="226">
        <v>0</v>
      </c>
      <c r="T180" s="227">
        <f>S180*H180</f>
        <v>0</v>
      </c>
      <c r="U180" s="39"/>
      <c r="V180" s="39"/>
      <c r="W180" s="39"/>
      <c r="X180" s="39"/>
      <c r="Y180" s="39"/>
      <c r="Z180" s="39"/>
      <c r="AA180" s="39"/>
      <c r="AB180" s="39"/>
      <c r="AC180" s="39"/>
      <c r="AD180" s="39"/>
      <c r="AE180" s="39"/>
      <c r="AR180" s="228" t="s">
        <v>415</v>
      </c>
      <c r="AT180" s="228" t="s">
        <v>443</v>
      </c>
      <c r="AU180" s="228" t="s">
        <v>86</v>
      </c>
      <c r="AY180" s="18" t="s">
        <v>414</v>
      </c>
      <c r="BE180" s="229">
        <f>IF(N180="základní",J180,0)</f>
        <v>0</v>
      </c>
      <c r="BF180" s="229">
        <f>IF(N180="snížená",J180,0)</f>
        <v>0</v>
      </c>
      <c r="BG180" s="229">
        <f>IF(N180="zákl. přenesená",J180,0)</f>
        <v>0</v>
      </c>
      <c r="BH180" s="229">
        <f>IF(N180="sníž. přenesená",J180,0)</f>
        <v>0</v>
      </c>
      <c r="BI180" s="229">
        <f>IF(N180="nulová",J180,0)</f>
        <v>0</v>
      </c>
      <c r="BJ180" s="18" t="s">
        <v>84</v>
      </c>
      <c r="BK180" s="229">
        <f>ROUND(I180*H180,2)</f>
        <v>0</v>
      </c>
      <c r="BL180" s="18" t="s">
        <v>415</v>
      </c>
      <c r="BM180" s="228" t="s">
        <v>2475</v>
      </c>
    </row>
    <row r="181" s="2" customFormat="1">
      <c r="A181" s="39"/>
      <c r="B181" s="40"/>
      <c r="C181" s="41"/>
      <c r="D181" s="230" t="s">
        <v>417</v>
      </c>
      <c r="E181" s="41"/>
      <c r="F181" s="231" t="s">
        <v>2088</v>
      </c>
      <c r="G181" s="41"/>
      <c r="H181" s="41"/>
      <c r="I181" s="156"/>
      <c r="J181" s="41"/>
      <c r="K181" s="41"/>
      <c r="L181" s="45"/>
      <c r="M181" s="232"/>
      <c r="N181" s="233"/>
      <c r="O181" s="92"/>
      <c r="P181" s="92"/>
      <c r="Q181" s="92"/>
      <c r="R181" s="92"/>
      <c r="S181" s="92"/>
      <c r="T181" s="93"/>
      <c r="U181" s="39"/>
      <c r="V181" s="39"/>
      <c r="W181" s="39"/>
      <c r="X181" s="39"/>
      <c r="Y181" s="39"/>
      <c r="Z181" s="39"/>
      <c r="AA181" s="39"/>
      <c r="AB181" s="39"/>
      <c r="AC181" s="39"/>
      <c r="AD181" s="39"/>
      <c r="AE181" s="39"/>
      <c r="AT181" s="18" t="s">
        <v>417</v>
      </c>
      <c r="AU181" s="18" t="s">
        <v>86</v>
      </c>
    </row>
    <row r="182" s="13" customFormat="1">
      <c r="A182" s="13"/>
      <c r="B182" s="277"/>
      <c r="C182" s="278"/>
      <c r="D182" s="230" t="s">
        <v>758</v>
      </c>
      <c r="E182" s="279" t="s">
        <v>1</v>
      </c>
      <c r="F182" s="280" t="s">
        <v>2476</v>
      </c>
      <c r="G182" s="278"/>
      <c r="H182" s="281">
        <v>0.39100000000000001</v>
      </c>
      <c r="I182" s="282"/>
      <c r="J182" s="278"/>
      <c r="K182" s="278"/>
      <c r="L182" s="283"/>
      <c r="M182" s="284"/>
      <c r="N182" s="285"/>
      <c r="O182" s="285"/>
      <c r="P182" s="285"/>
      <c r="Q182" s="285"/>
      <c r="R182" s="285"/>
      <c r="S182" s="285"/>
      <c r="T182" s="286"/>
      <c r="U182" s="13"/>
      <c r="V182" s="13"/>
      <c r="W182" s="13"/>
      <c r="X182" s="13"/>
      <c r="Y182" s="13"/>
      <c r="Z182" s="13"/>
      <c r="AA182" s="13"/>
      <c r="AB182" s="13"/>
      <c r="AC182" s="13"/>
      <c r="AD182" s="13"/>
      <c r="AE182" s="13"/>
      <c r="AT182" s="287" t="s">
        <v>758</v>
      </c>
      <c r="AU182" s="287" t="s">
        <v>86</v>
      </c>
      <c r="AV182" s="13" t="s">
        <v>86</v>
      </c>
      <c r="AW182" s="13" t="s">
        <v>33</v>
      </c>
      <c r="AX182" s="13" t="s">
        <v>84</v>
      </c>
      <c r="AY182" s="287" t="s">
        <v>414</v>
      </c>
    </row>
    <row r="183" s="2" customFormat="1" ht="21.75" customHeight="1">
      <c r="A183" s="39"/>
      <c r="B183" s="40"/>
      <c r="C183" s="234" t="s">
        <v>8</v>
      </c>
      <c r="D183" s="234" t="s">
        <v>443</v>
      </c>
      <c r="E183" s="235" t="s">
        <v>2196</v>
      </c>
      <c r="F183" s="236" t="s">
        <v>2197</v>
      </c>
      <c r="G183" s="237" t="s">
        <v>984</v>
      </c>
      <c r="H183" s="238">
        <v>247</v>
      </c>
      <c r="I183" s="239"/>
      <c r="J183" s="240">
        <f>ROUND(I183*H183,2)</f>
        <v>0</v>
      </c>
      <c r="K183" s="236" t="s">
        <v>720</v>
      </c>
      <c r="L183" s="45"/>
      <c r="M183" s="241" t="s">
        <v>1</v>
      </c>
      <c r="N183" s="242" t="s">
        <v>41</v>
      </c>
      <c r="O183" s="92"/>
      <c r="P183" s="226">
        <f>O183*H183</f>
        <v>0</v>
      </c>
      <c r="Q183" s="226">
        <v>0</v>
      </c>
      <c r="R183" s="226">
        <f>Q183*H183</f>
        <v>0</v>
      </c>
      <c r="S183" s="226">
        <v>0</v>
      </c>
      <c r="T183" s="227">
        <f>S183*H183</f>
        <v>0</v>
      </c>
      <c r="U183" s="39"/>
      <c r="V183" s="39"/>
      <c r="W183" s="39"/>
      <c r="X183" s="39"/>
      <c r="Y183" s="39"/>
      <c r="Z183" s="39"/>
      <c r="AA183" s="39"/>
      <c r="AB183" s="39"/>
      <c r="AC183" s="39"/>
      <c r="AD183" s="39"/>
      <c r="AE183" s="39"/>
      <c r="AR183" s="228" t="s">
        <v>415</v>
      </c>
      <c r="AT183" s="228" t="s">
        <v>443</v>
      </c>
      <c r="AU183" s="228" t="s">
        <v>86</v>
      </c>
      <c r="AY183" s="18" t="s">
        <v>414</v>
      </c>
      <c r="BE183" s="229">
        <f>IF(N183="základní",J183,0)</f>
        <v>0</v>
      </c>
      <c r="BF183" s="229">
        <f>IF(N183="snížená",J183,0)</f>
        <v>0</v>
      </c>
      <c r="BG183" s="229">
        <f>IF(N183="zákl. přenesená",J183,0)</f>
        <v>0</v>
      </c>
      <c r="BH183" s="229">
        <f>IF(N183="sníž. přenesená",J183,0)</f>
        <v>0</v>
      </c>
      <c r="BI183" s="229">
        <f>IF(N183="nulová",J183,0)</f>
        <v>0</v>
      </c>
      <c r="BJ183" s="18" t="s">
        <v>84</v>
      </c>
      <c r="BK183" s="229">
        <f>ROUND(I183*H183,2)</f>
        <v>0</v>
      </c>
      <c r="BL183" s="18" t="s">
        <v>415</v>
      </c>
      <c r="BM183" s="228" t="s">
        <v>2477</v>
      </c>
    </row>
    <row r="184" s="2" customFormat="1">
      <c r="A184" s="39"/>
      <c r="B184" s="40"/>
      <c r="C184" s="41"/>
      <c r="D184" s="230" t="s">
        <v>417</v>
      </c>
      <c r="E184" s="41"/>
      <c r="F184" s="231" t="s">
        <v>2199</v>
      </c>
      <c r="G184" s="41"/>
      <c r="H184" s="41"/>
      <c r="I184" s="156"/>
      <c r="J184" s="41"/>
      <c r="K184" s="41"/>
      <c r="L184" s="45"/>
      <c r="M184" s="232"/>
      <c r="N184" s="233"/>
      <c r="O184" s="92"/>
      <c r="P184" s="92"/>
      <c r="Q184" s="92"/>
      <c r="R184" s="92"/>
      <c r="S184" s="92"/>
      <c r="T184" s="93"/>
      <c r="U184" s="39"/>
      <c r="V184" s="39"/>
      <c r="W184" s="39"/>
      <c r="X184" s="39"/>
      <c r="Y184" s="39"/>
      <c r="Z184" s="39"/>
      <c r="AA184" s="39"/>
      <c r="AB184" s="39"/>
      <c r="AC184" s="39"/>
      <c r="AD184" s="39"/>
      <c r="AE184" s="39"/>
      <c r="AT184" s="18" t="s">
        <v>417</v>
      </c>
      <c r="AU184" s="18" t="s">
        <v>86</v>
      </c>
    </row>
    <row r="185" s="2" customFormat="1">
      <c r="A185" s="39"/>
      <c r="B185" s="40"/>
      <c r="C185" s="41"/>
      <c r="D185" s="230" t="s">
        <v>722</v>
      </c>
      <c r="E185" s="41"/>
      <c r="F185" s="268" t="s">
        <v>2200</v>
      </c>
      <c r="G185" s="41"/>
      <c r="H185" s="41"/>
      <c r="I185" s="156"/>
      <c r="J185" s="41"/>
      <c r="K185" s="41"/>
      <c r="L185" s="45"/>
      <c r="M185" s="232"/>
      <c r="N185" s="233"/>
      <c r="O185" s="92"/>
      <c r="P185" s="92"/>
      <c r="Q185" s="92"/>
      <c r="R185" s="92"/>
      <c r="S185" s="92"/>
      <c r="T185" s="93"/>
      <c r="U185" s="39"/>
      <c r="V185" s="39"/>
      <c r="W185" s="39"/>
      <c r="X185" s="39"/>
      <c r="Y185" s="39"/>
      <c r="Z185" s="39"/>
      <c r="AA185" s="39"/>
      <c r="AB185" s="39"/>
      <c r="AC185" s="39"/>
      <c r="AD185" s="39"/>
      <c r="AE185" s="39"/>
      <c r="AT185" s="18" t="s">
        <v>722</v>
      </c>
      <c r="AU185" s="18" t="s">
        <v>86</v>
      </c>
    </row>
    <row r="186" s="15" customFormat="1">
      <c r="A186" s="15"/>
      <c r="B186" s="299"/>
      <c r="C186" s="300"/>
      <c r="D186" s="230" t="s">
        <v>758</v>
      </c>
      <c r="E186" s="301" t="s">
        <v>1</v>
      </c>
      <c r="F186" s="302" t="s">
        <v>2201</v>
      </c>
      <c r="G186" s="300"/>
      <c r="H186" s="301" t="s">
        <v>1</v>
      </c>
      <c r="I186" s="303"/>
      <c r="J186" s="300"/>
      <c r="K186" s="300"/>
      <c r="L186" s="304"/>
      <c r="M186" s="305"/>
      <c r="N186" s="306"/>
      <c r="O186" s="306"/>
      <c r="P186" s="306"/>
      <c r="Q186" s="306"/>
      <c r="R186" s="306"/>
      <c r="S186" s="306"/>
      <c r="T186" s="307"/>
      <c r="U186" s="15"/>
      <c r="V186" s="15"/>
      <c r="W186" s="15"/>
      <c r="X186" s="15"/>
      <c r="Y186" s="15"/>
      <c r="Z186" s="15"/>
      <c r="AA186" s="15"/>
      <c r="AB186" s="15"/>
      <c r="AC186" s="15"/>
      <c r="AD186" s="15"/>
      <c r="AE186" s="15"/>
      <c r="AT186" s="308" t="s">
        <v>758</v>
      </c>
      <c r="AU186" s="308" t="s">
        <v>86</v>
      </c>
      <c r="AV186" s="15" t="s">
        <v>84</v>
      </c>
      <c r="AW186" s="15" t="s">
        <v>33</v>
      </c>
      <c r="AX186" s="15" t="s">
        <v>76</v>
      </c>
      <c r="AY186" s="308" t="s">
        <v>414</v>
      </c>
    </row>
    <row r="187" s="13" customFormat="1">
      <c r="A187" s="13"/>
      <c r="B187" s="277"/>
      <c r="C187" s="278"/>
      <c r="D187" s="230" t="s">
        <v>758</v>
      </c>
      <c r="E187" s="279" t="s">
        <v>1</v>
      </c>
      <c r="F187" s="280" t="s">
        <v>2202</v>
      </c>
      <c r="G187" s="278"/>
      <c r="H187" s="281">
        <v>247</v>
      </c>
      <c r="I187" s="282"/>
      <c r="J187" s="278"/>
      <c r="K187" s="278"/>
      <c r="L187" s="283"/>
      <c r="M187" s="284"/>
      <c r="N187" s="285"/>
      <c r="O187" s="285"/>
      <c r="P187" s="285"/>
      <c r="Q187" s="285"/>
      <c r="R187" s="285"/>
      <c r="S187" s="285"/>
      <c r="T187" s="286"/>
      <c r="U187" s="13"/>
      <c r="V187" s="13"/>
      <c r="W187" s="13"/>
      <c r="X187" s="13"/>
      <c r="Y187" s="13"/>
      <c r="Z187" s="13"/>
      <c r="AA187" s="13"/>
      <c r="AB187" s="13"/>
      <c r="AC187" s="13"/>
      <c r="AD187" s="13"/>
      <c r="AE187" s="13"/>
      <c r="AT187" s="287" t="s">
        <v>758</v>
      </c>
      <c r="AU187" s="287" t="s">
        <v>86</v>
      </c>
      <c r="AV187" s="13" t="s">
        <v>86</v>
      </c>
      <c r="AW187" s="13" t="s">
        <v>33</v>
      </c>
      <c r="AX187" s="13" t="s">
        <v>84</v>
      </c>
      <c r="AY187" s="287" t="s">
        <v>414</v>
      </c>
    </row>
    <row r="188" s="2" customFormat="1" ht="21.75" customHeight="1">
      <c r="A188" s="39"/>
      <c r="B188" s="40"/>
      <c r="C188" s="234" t="s">
        <v>470</v>
      </c>
      <c r="D188" s="234" t="s">
        <v>443</v>
      </c>
      <c r="E188" s="235" t="s">
        <v>2203</v>
      </c>
      <c r="F188" s="236" t="s">
        <v>2204</v>
      </c>
      <c r="G188" s="237" t="s">
        <v>984</v>
      </c>
      <c r="H188" s="238">
        <v>247</v>
      </c>
      <c r="I188" s="239"/>
      <c r="J188" s="240">
        <f>ROUND(I188*H188,2)</f>
        <v>0</v>
      </c>
      <c r="K188" s="236" t="s">
        <v>720</v>
      </c>
      <c r="L188" s="45"/>
      <c r="M188" s="241" t="s">
        <v>1</v>
      </c>
      <c r="N188" s="242" t="s">
        <v>41</v>
      </c>
      <c r="O188" s="92"/>
      <c r="P188" s="226">
        <f>O188*H188</f>
        <v>0</v>
      </c>
      <c r="Q188" s="226">
        <v>0</v>
      </c>
      <c r="R188" s="226">
        <f>Q188*H188</f>
        <v>0</v>
      </c>
      <c r="S188" s="226">
        <v>0</v>
      </c>
      <c r="T188" s="227">
        <f>S188*H188</f>
        <v>0</v>
      </c>
      <c r="U188" s="39"/>
      <c r="V188" s="39"/>
      <c r="W188" s="39"/>
      <c r="X188" s="39"/>
      <c r="Y188" s="39"/>
      <c r="Z188" s="39"/>
      <c r="AA188" s="39"/>
      <c r="AB188" s="39"/>
      <c r="AC188" s="39"/>
      <c r="AD188" s="39"/>
      <c r="AE188" s="39"/>
      <c r="AR188" s="228" t="s">
        <v>415</v>
      </c>
      <c r="AT188" s="228" t="s">
        <v>443</v>
      </c>
      <c r="AU188" s="228" t="s">
        <v>86</v>
      </c>
      <c r="AY188" s="18" t="s">
        <v>414</v>
      </c>
      <c r="BE188" s="229">
        <f>IF(N188="základní",J188,0)</f>
        <v>0</v>
      </c>
      <c r="BF188" s="229">
        <f>IF(N188="snížená",J188,0)</f>
        <v>0</v>
      </c>
      <c r="BG188" s="229">
        <f>IF(N188="zákl. přenesená",J188,0)</f>
        <v>0</v>
      </c>
      <c r="BH188" s="229">
        <f>IF(N188="sníž. přenesená",J188,0)</f>
        <v>0</v>
      </c>
      <c r="BI188" s="229">
        <f>IF(N188="nulová",J188,0)</f>
        <v>0</v>
      </c>
      <c r="BJ188" s="18" t="s">
        <v>84</v>
      </c>
      <c r="BK188" s="229">
        <f>ROUND(I188*H188,2)</f>
        <v>0</v>
      </c>
      <c r="BL188" s="18" t="s">
        <v>415</v>
      </c>
      <c r="BM188" s="228" t="s">
        <v>2478</v>
      </c>
    </row>
    <row r="189" s="2" customFormat="1">
      <c r="A189" s="39"/>
      <c r="B189" s="40"/>
      <c r="C189" s="41"/>
      <c r="D189" s="230" t="s">
        <v>417</v>
      </c>
      <c r="E189" s="41"/>
      <c r="F189" s="231" t="s">
        <v>2206</v>
      </c>
      <c r="G189" s="41"/>
      <c r="H189" s="41"/>
      <c r="I189" s="156"/>
      <c r="J189" s="41"/>
      <c r="K189" s="41"/>
      <c r="L189" s="45"/>
      <c r="M189" s="232"/>
      <c r="N189" s="233"/>
      <c r="O189" s="92"/>
      <c r="P189" s="92"/>
      <c r="Q189" s="92"/>
      <c r="R189" s="92"/>
      <c r="S189" s="92"/>
      <c r="T189" s="93"/>
      <c r="U189" s="39"/>
      <c r="V189" s="39"/>
      <c r="W189" s="39"/>
      <c r="X189" s="39"/>
      <c r="Y189" s="39"/>
      <c r="Z189" s="39"/>
      <c r="AA189" s="39"/>
      <c r="AB189" s="39"/>
      <c r="AC189" s="39"/>
      <c r="AD189" s="39"/>
      <c r="AE189" s="39"/>
      <c r="AT189" s="18" t="s">
        <v>417</v>
      </c>
      <c r="AU189" s="18" t="s">
        <v>86</v>
      </c>
    </row>
    <row r="190" s="15" customFormat="1">
      <c r="A190" s="15"/>
      <c r="B190" s="299"/>
      <c r="C190" s="300"/>
      <c r="D190" s="230" t="s">
        <v>758</v>
      </c>
      <c r="E190" s="301" t="s">
        <v>1</v>
      </c>
      <c r="F190" s="302" t="s">
        <v>2201</v>
      </c>
      <c r="G190" s="300"/>
      <c r="H190" s="301" t="s">
        <v>1</v>
      </c>
      <c r="I190" s="303"/>
      <c r="J190" s="300"/>
      <c r="K190" s="300"/>
      <c r="L190" s="304"/>
      <c r="M190" s="305"/>
      <c r="N190" s="306"/>
      <c r="O190" s="306"/>
      <c r="P190" s="306"/>
      <c r="Q190" s="306"/>
      <c r="R190" s="306"/>
      <c r="S190" s="306"/>
      <c r="T190" s="307"/>
      <c r="U190" s="15"/>
      <c r="V190" s="15"/>
      <c r="W190" s="15"/>
      <c r="X190" s="15"/>
      <c r="Y190" s="15"/>
      <c r="Z190" s="15"/>
      <c r="AA190" s="15"/>
      <c r="AB190" s="15"/>
      <c r="AC190" s="15"/>
      <c r="AD190" s="15"/>
      <c r="AE190" s="15"/>
      <c r="AT190" s="308" t="s">
        <v>758</v>
      </c>
      <c r="AU190" s="308" t="s">
        <v>86</v>
      </c>
      <c r="AV190" s="15" t="s">
        <v>84</v>
      </c>
      <c r="AW190" s="15" t="s">
        <v>33</v>
      </c>
      <c r="AX190" s="15" t="s">
        <v>76</v>
      </c>
      <c r="AY190" s="308" t="s">
        <v>414</v>
      </c>
    </row>
    <row r="191" s="13" customFormat="1">
      <c r="A191" s="13"/>
      <c r="B191" s="277"/>
      <c r="C191" s="278"/>
      <c r="D191" s="230" t="s">
        <v>758</v>
      </c>
      <c r="E191" s="279" t="s">
        <v>1</v>
      </c>
      <c r="F191" s="280" t="s">
        <v>2202</v>
      </c>
      <c r="G191" s="278"/>
      <c r="H191" s="281">
        <v>247</v>
      </c>
      <c r="I191" s="282"/>
      <c r="J191" s="278"/>
      <c r="K191" s="278"/>
      <c r="L191" s="283"/>
      <c r="M191" s="284"/>
      <c r="N191" s="285"/>
      <c r="O191" s="285"/>
      <c r="P191" s="285"/>
      <c r="Q191" s="285"/>
      <c r="R191" s="285"/>
      <c r="S191" s="285"/>
      <c r="T191" s="286"/>
      <c r="U191" s="13"/>
      <c r="V191" s="13"/>
      <c r="W191" s="13"/>
      <c r="X191" s="13"/>
      <c r="Y191" s="13"/>
      <c r="Z191" s="13"/>
      <c r="AA191" s="13"/>
      <c r="AB191" s="13"/>
      <c r="AC191" s="13"/>
      <c r="AD191" s="13"/>
      <c r="AE191" s="13"/>
      <c r="AT191" s="287" t="s">
        <v>758</v>
      </c>
      <c r="AU191" s="287" t="s">
        <v>86</v>
      </c>
      <c r="AV191" s="13" t="s">
        <v>86</v>
      </c>
      <c r="AW191" s="13" t="s">
        <v>33</v>
      </c>
      <c r="AX191" s="13" t="s">
        <v>84</v>
      </c>
      <c r="AY191" s="287" t="s">
        <v>414</v>
      </c>
    </row>
    <row r="192" s="2" customFormat="1" ht="16.5" customHeight="1">
      <c r="A192" s="39"/>
      <c r="B192" s="40"/>
      <c r="C192" s="216" t="s">
        <v>475</v>
      </c>
      <c r="D192" s="216" t="s">
        <v>409</v>
      </c>
      <c r="E192" s="217" t="s">
        <v>2207</v>
      </c>
      <c r="F192" s="218" t="s">
        <v>2208</v>
      </c>
      <c r="G192" s="219" t="s">
        <v>897</v>
      </c>
      <c r="H192" s="220">
        <v>0.23000000000000001</v>
      </c>
      <c r="I192" s="221"/>
      <c r="J192" s="222">
        <f>ROUND(I192*H192,2)</f>
        <v>0</v>
      </c>
      <c r="K192" s="218" t="s">
        <v>720</v>
      </c>
      <c r="L192" s="223"/>
      <c r="M192" s="224" t="s">
        <v>1</v>
      </c>
      <c r="N192" s="225" t="s">
        <v>41</v>
      </c>
      <c r="O192" s="92"/>
      <c r="P192" s="226">
        <f>O192*H192</f>
        <v>0</v>
      </c>
      <c r="Q192" s="226">
        <v>1</v>
      </c>
      <c r="R192" s="226">
        <f>Q192*H192</f>
        <v>0.23000000000000001</v>
      </c>
      <c r="S192" s="226">
        <v>0</v>
      </c>
      <c r="T192" s="227">
        <f>S192*H192</f>
        <v>0</v>
      </c>
      <c r="U192" s="39"/>
      <c r="V192" s="39"/>
      <c r="W192" s="39"/>
      <c r="X192" s="39"/>
      <c r="Y192" s="39"/>
      <c r="Z192" s="39"/>
      <c r="AA192" s="39"/>
      <c r="AB192" s="39"/>
      <c r="AC192" s="39"/>
      <c r="AD192" s="39"/>
      <c r="AE192" s="39"/>
      <c r="AR192" s="228" t="s">
        <v>413</v>
      </c>
      <c r="AT192" s="228" t="s">
        <v>409</v>
      </c>
      <c r="AU192" s="228" t="s">
        <v>86</v>
      </c>
      <c r="AY192" s="18" t="s">
        <v>414</v>
      </c>
      <c r="BE192" s="229">
        <f>IF(N192="základní",J192,0)</f>
        <v>0</v>
      </c>
      <c r="BF192" s="229">
        <f>IF(N192="snížená",J192,0)</f>
        <v>0</v>
      </c>
      <c r="BG192" s="229">
        <f>IF(N192="zákl. přenesená",J192,0)</f>
        <v>0</v>
      </c>
      <c r="BH192" s="229">
        <f>IF(N192="sníž. přenesená",J192,0)</f>
        <v>0</v>
      </c>
      <c r="BI192" s="229">
        <f>IF(N192="nulová",J192,0)</f>
        <v>0</v>
      </c>
      <c r="BJ192" s="18" t="s">
        <v>84</v>
      </c>
      <c r="BK192" s="229">
        <f>ROUND(I192*H192,2)</f>
        <v>0</v>
      </c>
      <c r="BL192" s="18" t="s">
        <v>415</v>
      </c>
      <c r="BM192" s="228" t="s">
        <v>2479</v>
      </c>
    </row>
    <row r="193" s="2" customFormat="1">
      <c r="A193" s="39"/>
      <c r="B193" s="40"/>
      <c r="C193" s="41"/>
      <c r="D193" s="230" t="s">
        <v>417</v>
      </c>
      <c r="E193" s="41"/>
      <c r="F193" s="231" t="s">
        <v>2208</v>
      </c>
      <c r="G193" s="41"/>
      <c r="H193" s="41"/>
      <c r="I193" s="156"/>
      <c r="J193" s="41"/>
      <c r="K193" s="41"/>
      <c r="L193" s="45"/>
      <c r="M193" s="232"/>
      <c r="N193" s="233"/>
      <c r="O193" s="92"/>
      <c r="P193" s="92"/>
      <c r="Q193" s="92"/>
      <c r="R193" s="92"/>
      <c r="S193" s="92"/>
      <c r="T193" s="93"/>
      <c r="U193" s="39"/>
      <c r="V193" s="39"/>
      <c r="W193" s="39"/>
      <c r="X193" s="39"/>
      <c r="Y193" s="39"/>
      <c r="Z193" s="39"/>
      <c r="AA193" s="39"/>
      <c r="AB193" s="39"/>
      <c r="AC193" s="39"/>
      <c r="AD193" s="39"/>
      <c r="AE193" s="39"/>
      <c r="AT193" s="18" t="s">
        <v>417</v>
      </c>
      <c r="AU193" s="18" t="s">
        <v>86</v>
      </c>
    </row>
    <row r="194" s="2" customFormat="1">
      <c r="A194" s="39"/>
      <c r="B194" s="40"/>
      <c r="C194" s="41"/>
      <c r="D194" s="230" t="s">
        <v>722</v>
      </c>
      <c r="E194" s="41"/>
      <c r="F194" s="268" t="s">
        <v>2210</v>
      </c>
      <c r="G194" s="41"/>
      <c r="H194" s="41"/>
      <c r="I194" s="156"/>
      <c r="J194" s="41"/>
      <c r="K194" s="41"/>
      <c r="L194" s="45"/>
      <c r="M194" s="232"/>
      <c r="N194" s="233"/>
      <c r="O194" s="92"/>
      <c r="P194" s="92"/>
      <c r="Q194" s="92"/>
      <c r="R194" s="92"/>
      <c r="S194" s="92"/>
      <c r="T194" s="93"/>
      <c r="U194" s="39"/>
      <c r="V194" s="39"/>
      <c r="W194" s="39"/>
      <c r="X194" s="39"/>
      <c r="Y194" s="39"/>
      <c r="Z194" s="39"/>
      <c r="AA194" s="39"/>
      <c r="AB194" s="39"/>
      <c r="AC194" s="39"/>
      <c r="AD194" s="39"/>
      <c r="AE194" s="39"/>
      <c r="AT194" s="18" t="s">
        <v>722</v>
      </c>
      <c r="AU194" s="18" t="s">
        <v>86</v>
      </c>
    </row>
    <row r="195" s="15" customFormat="1">
      <c r="A195" s="15"/>
      <c r="B195" s="299"/>
      <c r="C195" s="300"/>
      <c r="D195" s="230" t="s">
        <v>758</v>
      </c>
      <c r="E195" s="301" t="s">
        <v>1</v>
      </c>
      <c r="F195" s="302" t="s">
        <v>2211</v>
      </c>
      <c r="G195" s="300"/>
      <c r="H195" s="301" t="s">
        <v>1</v>
      </c>
      <c r="I195" s="303"/>
      <c r="J195" s="300"/>
      <c r="K195" s="300"/>
      <c r="L195" s="304"/>
      <c r="M195" s="305"/>
      <c r="N195" s="306"/>
      <c r="O195" s="306"/>
      <c r="P195" s="306"/>
      <c r="Q195" s="306"/>
      <c r="R195" s="306"/>
      <c r="S195" s="306"/>
      <c r="T195" s="307"/>
      <c r="U195" s="15"/>
      <c r="V195" s="15"/>
      <c r="W195" s="15"/>
      <c r="X195" s="15"/>
      <c r="Y195" s="15"/>
      <c r="Z195" s="15"/>
      <c r="AA195" s="15"/>
      <c r="AB195" s="15"/>
      <c r="AC195" s="15"/>
      <c r="AD195" s="15"/>
      <c r="AE195" s="15"/>
      <c r="AT195" s="308" t="s">
        <v>758</v>
      </c>
      <c r="AU195" s="308" t="s">
        <v>86</v>
      </c>
      <c r="AV195" s="15" t="s">
        <v>84</v>
      </c>
      <c r="AW195" s="15" t="s">
        <v>33</v>
      </c>
      <c r="AX195" s="15" t="s">
        <v>76</v>
      </c>
      <c r="AY195" s="308" t="s">
        <v>414</v>
      </c>
    </row>
    <row r="196" s="13" customFormat="1">
      <c r="A196" s="13"/>
      <c r="B196" s="277"/>
      <c r="C196" s="278"/>
      <c r="D196" s="230" t="s">
        <v>758</v>
      </c>
      <c r="E196" s="279" t="s">
        <v>1</v>
      </c>
      <c r="F196" s="280" t="s">
        <v>2212</v>
      </c>
      <c r="G196" s="278"/>
      <c r="H196" s="281">
        <v>0.081000000000000003</v>
      </c>
      <c r="I196" s="282"/>
      <c r="J196" s="278"/>
      <c r="K196" s="278"/>
      <c r="L196" s="283"/>
      <c r="M196" s="284"/>
      <c r="N196" s="285"/>
      <c r="O196" s="285"/>
      <c r="P196" s="285"/>
      <c r="Q196" s="285"/>
      <c r="R196" s="285"/>
      <c r="S196" s="285"/>
      <c r="T196" s="286"/>
      <c r="U196" s="13"/>
      <c r="V196" s="13"/>
      <c r="W196" s="13"/>
      <c r="X196" s="13"/>
      <c r="Y196" s="13"/>
      <c r="Z196" s="13"/>
      <c r="AA196" s="13"/>
      <c r="AB196" s="13"/>
      <c r="AC196" s="13"/>
      <c r="AD196" s="13"/>
      <c r="AE196" s="13"/>
      <c r="AT196" s="287" t="s">
        <v>758</v>
      </c>
      <c r="AU196" s="287" t="s">
        <v>86</v>
      </c>
      <c r="AV196" s="13" t="s">
        <v>86</v>
      </c>
      <c r="AW196" s="13" t="s">
        <v>33</v>
      </c>
      <c r="AX196" s="13" t="s">
        <v>76</v>
      </c>
      <c r="AY196" s="287" t="s">
        <v>414</v>
      </c>
    </row>
    <row r="197" s="13" customFormat="1">
      <c r="A197" s="13"/>
      <c r="B197" s="277"/>
      <c r="C197" s="278"/>
      <c r="D197" s="230" t="s">
        <v>758</v>
      </c>
      <c r="E197" s="279" t="s">
        <v>1</v>
      </c>
      <c r="F197" s="280" t="s">
        <v>2213</v>
      </c>
      <c r="G197" s="278"/>
      <c r="H197" s="281">
        <v>0.069000000000000006</v>
      </c>
      <c r="I197" s="282"/>
      <c r="J197" s="278"/>
      <c r="K197" s="278"/>
      <c r="L197" s="283"/>
      <c r="M197" s="284"/>
      <c r="N197" s="285"/>
      <c r="O197" s="285"/>
      <c r="P197" s="285"/>
      <c r="Q197" s="285"/>
      <c r="R197" s="285"/>
      <c r="S197" s="285"/>
      <c r="T197" s="286"/>
      <c r="U197" s="13"/>
      <c r="V197" s="13"/>
      <c r="W197" s="13"/>
      <c r="X197" s="13"/>
      <c r="Y197" s="13"/>
      <c r="Z197" s="13"/>
      <c r="AA197" s="13"/>
      <c r="AB197" s="13"/>
      <c r="AC197" s="13"/>
      <c r="AD197" s="13"/>
      <c r="AE197" s="13"/>
      <c r="AT197" s="287" t="s">
        <v>758</v>
      </c>
      <c r="AU197" s="287" t="s">
        <v>86</v>
      </c>
      <c r="AV197" s="13" t="s">
        <v>86</v>
      </c>
      <c r="AW197" s="13" t="s">
        <v>33</v>
      </c>
      <c r="AX197" s="13" t="s">
        <v>76</v>
      </c>
      <c r="AY197" s="287" t="s">
        <v>414</v>
      </c>
    </row>
    <row r="198" s="13" customFormat="1">
      <c r="A198" s="13"/>
      <c r="B198" s="277"/>
      <c r="C198" s="278"/>
      <c r="D198" s="230" t="s">
        <v>758</v>
      </c>
      <c r="E198" s="279" t="s">
        <v>1</v>
      </c>
      <c r="F198" s="280" t="s">
        <v>2214</v>
      </c>
      <c r="G198" s="278"/>
      <c r="H198" s="281">
        <v>0.068000000000000005</v>
      </c>
      <c r="I198" s="282"/>
      <c r="J198" s="278"/>
      <c r="K198" s="278"/>
      <c r="L198" s="283"/>
      <c r="M198" s="284"/>
      <c r="N198" s="285"/>
      <c r="O198" s="285"/>
      <c r="P198" s="285"/>
      <c r="Q198" s="285"/>
      <c r="R198" s="285"/>
      <c r="S198" s="285"/>
      <c r="T198" s="286"/>
      <c r="U198" s="13"/>
      <c r="V198" s="13"/>
      <c r="W198" s="13"/>
      <c r="X198" s="13"/>
      <c r="Y198" s="13"/>
      <c r="Z198" s="13"/>
      <c r="AA198" s="13"/>
      <c r="AB198" s="13"/>
      <c r="AC198" s="13"/>
      <c r="AD198" s="13"/>
      <c r="AE198" s="13"/>
      <c r="AT198" s="287" t="s">
        <v>758</v>
      </c>
      <c r="AU198" s="287" t="s">
        <v>86</v>
      </c>
      <c r="AV198" s="13" t="s">
        <v>86</v>
      </c>
      <c r="AW198" s="13" t="s">
        <v>33</v>
      </c>
      <c r="AX198" s="13" t="s">
        <v>76</v>
      </c>
      <c r="AY198" s="287" t="s">
        <v>414</v>
      </c>
    </row>
    <row r="199" s="13" customFormat="1">
      <c r="A199" s="13"/>
      <c r="B199" s="277"/>
      <c r="C199" s="278"/>
      <c r="D199" s="230" t="s">
        <v>758</v>
      </c>
      <c r="E199" s="279" t="s">
        <v>1</v>
      </c>
      <c r="F199" s="280" t="s">
        <v>2215</v>
      </c>
      <c r="G199" s="278"/>
      <c r="H199" s="281">
        <v>0.0050000000000000001</v>
      </c>
      <c r="I199" s="282"/>
      <c r="J199" s="278"/>
      <c r="K199" s="278"/>
      <c r="L199" s="283"/>
      <c r="M199" s="284"/>
      <c r="N199" s="285"/>
      <c r="O199" s="285"/>
      <c r="P199" s="285"/>
      <c r="Q199" s="285"/>
      <c r="R199" s="285"/>
      <c r="S199" s="285"/>
      <c r="T199" s="286"/>
      <c r="U199" s="13"/>
      <c r="V199" s="13"/>
      <c r="W199" s="13"/>
      <c r="X199" s="13"/>
      <c r="Y199" s="13"/>
      <c r="Z199" s="13"/>
      <c r="AA199" s="13"/>
      <c r="AB199" s="13"/>
      <c r="AC199" s="13"/>
      <c r="AD199" s="13"/>
      <c r="AE199" s="13"/>
      <c r="AT199" s="287" t="s">
        <v>758</v>
      </c>
      <c r="AU199" s="287" t="s">
        <v>86</v>
      </c>
      <c r="AV199" s="13" t="s">
        <v>86</v>
      </c>
      <c r="AW199" s="13" t="s">
        <v>33</v>
      </c>
      <c r="AX199" s="13" t="s">
        <v>76</v>
      </c>
      <c r="AY199" s="287" t="s">
        <v>414</v>
      </c>
    </row>
    <row r="200" s="13" customFormat="1">
      <c r="A200" s="13"/>
      <c r="B200" s="277"/>
      <c r="C200" s="278"/>
      <c r="D200" s="230" t="s">
        <v>758</v>
      </c>
      <c r="E200" s="279" t="s">
        <v>1</v>
      </c>
      <c r="F200" s="280" t="s">
        <v>2216</v>
      </c>
      <c r="G200" s="278"/>
      <c r="H200" s="281">
        <v>0.0070000000000000001</v>
      </c>
      <c r="I200" s="282"/>
      <c r="J200" s="278"/>
      <c r="K200" s="278"/>
      <c r="L200" s="283"/>
      <c r="M200" s="284"/>
      <c r="N200" s="285"/>
      <c r="O200" s="285"/>
      <c r="P200" s="285"/>
      <c r="Q200" s="285"/>
      <c r="R200" s="285"/>
      <c r="S200" s="285"/>
      <c r="T200" s="286"/>
      <c r="U200" s="13"/>
      <c r="V200" s="13"/>
      <c r="W200" s="13"/>
      <c r="X200" s="13"/>
      <c r="Y200" s="13"/>
      <c r="Z200" s="13"/>
      <c r="AA200" s="13"/>
      <c r="AB200" s="13"/>
      <c r="AC200" s="13"/>
      <c r="AD200" s="13"/>
      <c r="AE200" s="13"/>
      <c r="AT200" s="287" t="s">
        <v>758</v>
      </c>
      <c r="AU200" s="287" t="s">
        <v>86</v>
      </c>
      <c r="AV200" s="13" t="s">
        <v>86</v>
      </c>
      <c r="AW200" s="13" t="s">
        <v>33</v>
      </c>
      <c r="AX200" s="13" t="s">
        <v>76</v>
      </c>
      <c r="AY200" s="287" t="s">
        <v>414</v>
      </c>
    </row>
    <row r="201" s="14" customFormat="1">
      <c r="A201" s="14"/>
      <c r="B201" s="288"/>
      <c r="C201" s="289"/>
      <c r="D201" s="230" t="s">
        <v>758</v>
      </c>
      <c r="E201" s="290" t="s">
        <v>1</v>
      </c>
      <c r="F201" s="291" t="s">
        <v>760</v>
      </c>
      <c r="G201" s="289"/>
      <c r="H201" s="292">
        <v>0.23000000000000004</v>
      </c>
      <c r="I201" s="293"/>
      <c r="J201" s="289"/>
      <c r="K201" s="289"/>
      <c r="L201" s="294"/>
      <c r="M201" s="295"/>
      <c r="N201" s="296"/>
      <c r="O201" s="296"/>
      <c r="P201" s="296"/>
      <c r="Q201" s="296"/>
      <c r="R201" s="296"/>
      <c r="S201" s="296"/>
      <c r="T201" s="297"/>
      <c r="U201" s="14"/>
      <c r="V201" s="14"/>
      <c r="W201" s="14"/>
      <c r="X201" s="14"/>
      <c r="Y201" s="14"/>
      <c r="Z201" s="14"/>
      <c r="AA201" s="14"/>
      <c r="AB201" s="14"/>
      <c r="AC201" s="14"/>
      <c r="AD201" s="14"/>
      <c r="AE201" s="14"/>
      <c r="AT201" s="298" t="s">
        <v>758</v>
      </c>
      <c r="AU201" s="298" t="s">
        <v>86</v>
      </c>
      <c r="AV201" s="14" t="s">
        <v>415</v>
      </c>
      <c r="AW201" s="14" t="s">
        <v>33</v>
      </c>
      <c r="AX201" s="14" t="s">
        <v>84</v>
      </c>
      <c r="AY201" s="298" t="s">
        <v>414</v>
      </c>
    </row>
    <row r="202" s="2" customFormat="1" ht="16.5" customHeight="1">
      <c r="A202" s="39"/>
      <c r="B202" s="40"/>
      <c r="C202" s="216" t="s">
        <v>479</v>
      </c>
      <c r="D202" s="216" t="s">
        <v>409</v>
      </c>
      <c r="E202" s="217" t="s">
        <v>2217</v>
      </c>
      <c r="F202" s="218" t="s">
        <v>2218</v>
      </c>
      <c r="G202" s="219" t="s">
        <v>897</v>
      </c>
      <c r="H202" s="220">
        <v>0.017000000000000001</v>
      </c>
      <c r="I202" s="221"/>
      <c r="J202" s="222">
        <f>ROUND(I202*H202,2)</f>
        <v>0</v>
      </c>
      <c r="K202" s="218" t="s">
        <v>720</v>
      </c>
      <c r="L202" s="223"/>
      <c r="M202" s="224" t="s">
        <v>1</v>
      </c>
      <c r="N202" s="225" t="s">
        <v>41</v>
      </c>
      <c r="O202" s="92"/>
      <c r="P202" s="226">
        <f>O202*H202</f>
        <v>0</v>
      </c>
      <c r="Q202" s="226">
        <v>1</v>
      </c>
      <c r="R202" s="226">
        <f>Q202*H202</f>
        <v>0.017000000000000001</v>
      </c>
      <c r="S202" s="226">
        <v>0</v>
      </c>
      <c r="T202" s="227">
        <f>S202*H202</f>
        <v>0</v>
      </c>
      <c r="U202" s="39"/>
      <c r="V202" s="39"/>
      <c r="W202" s="39"/>
      <c r="X202" s="39"/>
      <c r="Y202" s="39"/>
      <c r="Z202" s="39"/>
      <c r="AA202" s="39"/>
      <c r="AB202" s="39"/>
      <c r="AC202" s="39"/>
      <c r="AD202" s="39"/>
      <c r="AE202" s="39"/>
      <c r="AR202" s="228" t="s">
        <v>413</v>
      </c>
      <c r="AT202" s="228" t="s">
        <v>409</v>
      </c>
      <c r="AU202" s="228" t="s">
        <v>86</v>
      </c>
      <c r="AY202" s="18" t="s">
        <v>414</v>
      </c>
      <c r="BE202" s="229">
        <f>IF(N202="základní",J202,0)</f>
        <v>0</v>
      </c>
      <c r="BF202" s="229">
        <f>IF(N202="snížená",J202,0)</f>
        <v>0</v>
      </c>
      <c r="BG202" s="229">
        <f>IF(N202="zákl. přenesená",J202,0)</f>
        <v>0</v>
      </c>
      <c r="BH202" s="229">
        <f>IF(N202="sníž. přenesená",J202,0)</f>
        <v>0</v>
      </c>
      <c r="BI202" s="229">
        <f>IF(N202="nulová",J202,0)</f>
        <v>0</v>
      </c>
      <c r="BJ202" s="18" t="s">
        <v>84</v>
      </c>
      <c r="BK202" s="229">
        <f>ROUND(I202*H202,2)</f>
        <v>0</v>
      </c>
      <c r="BL202" s="18" t="s">
        <v>415</v>
      </c>
      <c r="BM202" s="228" t="s">
        <v>2480</v>
      </c>
    </row>
    <row r="203" s="2" customFormat="1">
      <c r="A203" s="39"/>
      <c r="B203" s="40"/>
      <c r="C203" s="41"/>
      <c r="D203" s="230" t="s">
        <v>417</v>
      </c>
      <c r="E203" s="41"/>
      <c r="F203" s="231" t="s">
        <v>2218</v>
      </c>
      <c r="G203" s="41"/>
      <c r="H203" s="41"/>
      <c r="I203" s="156"/>
      <c r="J203" s="41"/>
      <c r="K203" s="41"/>
      <c r="L203" s="45"/>
      <c r="M203" s="232"/>
      <c r="N203" s="233"/>
      <c r="O203" s="92"/>
      <c r="P203" s="92"/>
      <c r="Q203" s="92"/>
      <c r="R203" s="92"/>
      <c r="S203" s="92"/>
      <c r="T203" s="93"/>
      <c r="U203" s="39"/>
      <c r="V203" s="39"/>
      <c r="W203" s="39"/>
      <c r="X203" s="39"/>
      <c r="Y203" s="39"/>
      <c r="Z203" s="39"/>
      <c r="AA203" s="39"/>
      <c r="AB203" s="39"/>
      <c r="AC203" s="39"/>
      <c r="AD203" s="39"/>
      <c r="AE203" s="39"/>
      <c r="AT203" s="18" t="s">
        <v>417</v>
      </c>
      <c r="AU203" s="18" t="s">
        <v>86</v>
      </c>
    </row>
    <row r="204" s="2" customFormat="1">
      <c r="A204" s="39"/>
      <c r="B204" s="40"/>
      <c r="C204" s="41"/>
      <c r="D204" s="230" t="s">
        <v>722</v>
      </c>
      <c r="E204" s="41"/>
      <c r="F204" s="268" t="s">
        <v>2220</v>
      </c>
      <c r="G204" s="41"/>
      <c r="H204" s="41"/>
      <c r="I204" s="156"/>
      <c r="J204" s="41"/>
      <c r="K204" s="41"/>
      <c r="L204" s="45"/>
      <c r="M204" s="232"/>
      <c r="N204" s="233"/>
      <c r="O204" s="92"/>
      <c r="P204" s="92"/>
      <c r="Q204" s="92"/>
      <c r="R204" s="92"/>
      <c r="S204" s="92"/>
      <c r="T204" s="93"/>
      <c r="U204" s="39"/>
      <c r="V204" s="39"/>
      <c r="W204" s="39"/>
      <c r="X204" s="39"/>
      <c r="Y204" s="39"/>
      <c r="Z204" s="39"/>
      <c r="AA204" s="39"/>
      <c r="AB204" s="39"/>
      <c r="AC204" s="39"/>
      <c r="AD204" s="39"/>
      <c r="AE204" s="39"/>
      <c r="AT204" s="18" t="s">
        <v>722</v>
      </c>
      <c r="AU204" s="18" t="s">
        <v>86</v>
      </c>
    </row>
    <row r="205" s="15" customFormat="1">
      <c r="A205" s="15"/>
      <c r="B205" s="299"/>
      <c r="C205" s="300"/>
      <c r="D205" s="230" t="s">
        <v>758</v>
      </c>
      <c r="E205" s="301" t="s">
        <v>1</v>
      </c>
      <c r="F205" s="302" t="s">
        <v>2211</v>
      </c>
      <c r="G205" s="300"/>
      <c r="H205" s="301" t="s">
        <v>1</v>
      </c>
      <c r="I205" s="303"/>
      <c r="J205" s="300"/>
      <c r="K205" s="300"/>
      <c r="L205" s="304"/>
      <c r="M205" s="305"/>
      <c r="N205" s="306"/>
      <c r="O205" s="306"/>
      <c r="P205" s="306"/>
      <c r="Q205" s="306"/>
      <c r="R205" s="306"/>
      <c r="S205" s="306"/>
      <c r="T205" s="307"/>
      <c r="U205" s="15"/>
      <c r="V205" s="15"/>
      <c r="W205" s="15"/>
      <c r="X205" s="15"/>
      <c r="Y205" s="15"/>
      <c r="Z205" s="15"/>
      <c r="AA205" s="15"/>
      <c r="AB205" s="15"/>
      <c r="AC205" s="15"/>
      <c r="AD205" s="15"/>
      <c r="AE205" s="15"/>
      <c r="AT205" s="308" t="s">
        <v>758</v>
      </c>
      <c r="AU205" s="308" t="s">
        <v>86</v>
      </c>
      <c r="AV205" s="15" t="s">
        <v>84</v>
      </c>
      <c r="AW205" s="15" t="s">
        <v>33</v>
      </c>
      <c r="AX205" s="15" t="s">
        <v>76</v>
      </c>
      <c r="AY205" s="308" t="s">
        <v>414</v>
      </c>
    </row>
    <row r="206" s="13" customFormat="1">
      <c r="A206" s="13"/>
      <c r="B206" s="277"/>
      <c r="C206" s="278"/>
      <c r="D206" s="230" t="s">
        <v>758</v>
      </c>
      <c r="E206" s="279" t="s">
        <v>1</v>
      </c>
      <c r="F206" s="280" t="s">
        <v>2221</v>
      </c>
      <c r="G206" s="278"/>
      <c r="H206" s="281">
        <v>0.002</v>
      </c>
      <c r="I206" s="282"/>
      <c r="J206" s="278"/>
      <c r="K206" s="278"/>
      <c r="L206" s="283"/>
      <c r="M206" s="284"/>
      <c r="N206" s="285"/>
      <c r="O206" s="285"/>
      <c r="P206" s="285"/>
      <c r="Q206" s="285"/>
      <c r="R206" s="285"/>
      <c r="S206" s="285"/>
      <c r="T206" s="286"/>
      <c r="U206" s="13"/>
      <c r="V206" s="13"/>
      <c r="W206" s="13"/>
      <c r="X206" s="13"/>
      <c r="Y206" s="13"/>
      <c r="Z206" s="13"/>
      <c r="AA206" s="13"/>
      <c r="AB206" s="13"/>
      <c r="AC206" s="13"/>
      <c r="AD206" s="13"/>
      <c r="AE206" s="13"/>
      <c r="AT206" s="287" t="s">
        <v>758</v>
      </c>
      <c r="AU206" s="287" t="s">
        <v>86</v>
      </c>
      <c r="AV206" s="13" t="s">
        <v>86</v>
      </c>
      <c r="AW206" s="13" t="s">
        <v>33</v>
      </c>
      <c r="AX206" s="13" t="s">
        <v>76</v>
      </c>
      <c r="AY206" s="287" t="s">
        <v>414</v>
      </c>
    </row>
    <row r="207" s="13" customFormat="1">
      <c r="A207" s="13"/>
      <c r="B207" s="277"/>
      <c r="C207" s="278"/>
      <c r="D207" s="230" t="s">
        <v>758</v>
      </c>
      <c r="E207" s="279" t="s">
        <v>1</v>
      </c>
      <c r="F207" s="280" t="s">
        <v>2222</v>
      </c>
      <c r="G207" s="278"/>
      <c r="H207" s="281">
        <v>0.0060000000000000001</v>
      </c>
      <c r="I207" s="282"/>
      <c r="J207" s="278"/>
      <c r="K207" s="278"/>
      <c r="L207" s="283"/>
      <c r="M207" s="284"/>
      <c r="N207" s="285"/>
      <c r="O207" s="285"/>
      <c r="P207" s="285"/>
      <c r="Q207" s="285"/>
      <c r="R207" s="285"/>
      <c r="S207" s="285"/>
      <c r="T207" s="286"/>
      <c r="U207" s="13"/>
      <c r="V207" s="13"/>
      <c r="W207" s="13"/>
      <c r="X207" s="13"/>
      <c r="Y207" s="13"/>
      <c r="Z207" s="13"/>
      <c r="AA207" s="13"/>
      <c r="AB207" s="13"/>
      <c r="AC207" s="13"/>
      <c r="AD207" s="13"/>
      <c r="AE207" s="13"/>
      <c r="AT207" s="287" t="s">
        <v>758</v>
      </c>
      <c r="AU207" s="287" t="s">
        <v>86</v>
      </c>
      <c r="AV207" s="13" t="s">
        <v>86</v>
      </c>
      <c r="AW207" s="13" t="s">
        <v>33</v>
      </c>
      <c r="AX207" s="13" t="s">
        <v>76</v>
      </c>
      <c r="AY207" s="287" t="s">
        <v>414</v>
      </c>
    </row>
    <row r="208" s="13" customFormat="1">
      <c r="A208" s="13"/>
      <c r="B208" s="277"/>
      <c r="C208" s="278"/>
      <c r="D208" s="230" t="s">
        <v>758</v>
      </c>
      <c r="E208" s="279" t="s">
        <v>1</v>
      </c>
      <c r="F208" s="280" t="s">
        <v>2223</v>
      </c>
      <c r="G208" s="278"/>
      <c r="H208" s="281">
        <v>0.0089999999999999993</v>
      </c>
      <c r="I208" s="282"/>
      <c r="J208" s="278"/>
      <c r="K208" s="278"/>
      <c r="L208" s="283"/>
      <c r="M208" s="284"/>
      <c r="N208" s="285"/>
      <c r="O208" s="285"/>
      <c r="P208" s="285"/>
      <c r="Q208" s="285"/>
      <c r="R208" s="285"/>
      <c r="S208" s="285"/>
      <c r="T208" s="286"/>
      <c r="U208" s="13"/>
      <c r="V208" s="13"/>
      <c r="W208" s="13"/>
      <c r="X208" s="13"/>
      <c r="Y208" s="13"/>
      <c r="Z208" s="13"/>
      <c r="AA208" s="13"/>
      <c r="AB208" s="13"/>
      <c r="AC208" s="13"/>
      <c r="AD208" s="13"/>
      <c r="AE208" s="13"/>
      <c r="AT208" s="287" t="s">
        <v>758</v>
      </c>
      <c r="AU208" s="287" t="s">
        <v>86</v>
      </c>
      <c r="AV208" s="13" t="s">
        <v>86</v>
      </c>
      <c r="AW208" s="13" t="s">
        <v>33</v>
      </c>
      <c r="AX208" s="13" t="s">
        <v>76</v>
      </c>
      <c r="AY208" s="287" t="s">
        <v>414</v>
      </c>
    </row>
    <row r="209" s="14" customFormat="1">
      <c r="A209" s="14"/>
      <c r="B209" s="288"/>
      <c r="C209" s="289"/>
      <c r="D209" s="230" t="s">
        <v>758</v>
      </c>
      <c r="E209" s="290" t="s">
        <v>1</v>
      </c>
      <c r="F209" s="291" t="s">
        <v>760</v>
      </c>
      <c r="G209" s="289"/>
      <c r="H209" s="292">
        <v>0.017000000000000001</v>
      </c>
      <c r="I209" s="293"/>
      <c r="J209" s="289"/>
      <c r="K209" s="289"/>
      <c r="L209" s="294"/>
      <c r="M209" s="295"/>
      <c r="N209" s="296"/>
      <c r="O209" s="296"/>
      <c r="P209" s="296"/>
      <c r="Q209" s="296"/>
      <c r="R209" s="296"/>
      <c r="S209" s="296"/>
      <c r="T209" s="297"/>
      <c r="U209" s="14"/>
      <c r="V209" s="14"/>
      <c r="W209" s="14"/>
      <c r="X209" s="14"/>
      <c r="Y209" s="14"/>
      <c r="Z209" s="14"/>
      <c r="AA209" s="14"/>
      <c r="AB209" s="14"/>
      <c r="AC209" s="14"/>
      <c r="AD209" s="14"/>
      <c r="AE209" s="14"/>
      <c r="AT209" s="298" t="s">
        <v>758</v>
      </c>
      <c r="AU209" s="298" t="s">
        <v>86</v>
      </c>
      <c r="AV209" s="14" t="s">
        <v>415</v>
      </c>
      <c r="AW209" s="14" t="s">
        <v>33</v>
      </c>
      <c r="AX209" s="14" t="s">
        <v>84</v>
      </c>
      <c r="AY209" s="298" t="s">
        <v>414</v>
      </c>
    </row>
    <row r="210" s="2" customFormat="1" ht="21.75" customHeight="1">
      <c r="A210" s="39"/>
      <c r="B210" s="40"/>
      <c r="C210" s="234" t="s">
        <v>483</v>
      </c>
      <c r="D210" s="234" t="s">
        <v>443</v>
      </c>
      <c r="E210" s="235" t="s">
        <v>2481</v>
      </c>
      <c r="F210" s="236" t="s">
        <v>2482</v>
      </c>
      <c r="G210" s="237" t="s">
        <v>755</v>
      </c>
      <c r="H210" s="238">
        <v>8.8000000000000007</v>
      </c>
      <c r="I210" s="239"/>
      <c r="J210" s="240">
        <f>ROUND(I210*H210,2)</f>
        <v>0</v>
      </c>
      <c r="K210" s="236" t="s">
        <v>720</v>
      </c>
      <c r="L210" s="45"/>
      <c r="M210" s="241" t="s">
        <v>1</v>
      </c>
      <c r="N210" s="242" t="s">
        <v>41</v>
      </c>
      <c r="O210" s="92"/>
      <c r="P210" s="226">
        <f>O210*H210</f>
        <v>0</v>
      </c>
      <c r="Q210" s="226">
        <v>2.4815800000000001</v>
      </c>
      <c r="R210" s="226">
        <f>Q210*H210</f>
        <v>21.837904000000002</v>
      </c>
      <c r="S210" s="226">
        <v>0</v>
      </c>
      <c r="T210" s="227">
        <f>S210*H210</f>
        <v>0</v>
      </c>
      <c r="U210" s="39"/>
      <c r="V210" s="39"/>
      <c r="W210" s="39"/>
      <c r="X210" s="39"/>
      <c r="Y210" s="39"/>
      <c r="Z210" s="39"/>
      <c r="AA210" s="39"/>
      <c r="AB210" s="39"/>
      <c r="AC210" s="39"/>
      <c r="AD210" s="39"/>
      <c r="AE210" s="39"/>
      <c r="AR210" s="228" t="s">
        <v>415</v>
      </c>
      <c r="AT210" s="228" t="s">
        <v>443</v>
      </c>
      <c r="AU210" s="228" t="s">
        <v>86</v>
      </c>
      <c r="AY210" s="18" t="s">
        <v>414</v>
      </c>
      <c r="BE210" s="229">
        <f>IF(N210="základní",J210,0)</f>
        <v>0</v>
      </c>
      <c r="BF210" s="229">
        <f>IF(N210="snížená",J210,0)</f>
        <v>0</v>
      </c>
      <c r="BG210" s="229">
        <f>IF(N210="zákl. přenesená",J210,0)</f>
        <v>0</v>
      </c>
      <c r="BH210" s="229">
        <f>IF(N210="sníž. přenesená",J210,0)</f>
        <v>0</v>
      </c>
      <c r="BI210" s="229">
        <f>IF(N210="nulová",J210,0)</f>
        <v>0</v>
      </c>
      <c r="BJ210" s="18" t="s">
        <v>84</v>
      </c>
      <c r="BK210" s="229">
        <f>ROUND(I210*H210,2)</f>
        <v>0</v>
      </c>
      <c r="BL210" s="18" t="s">
        <v>415</v>
      </c>
      <c r="BM210" s="228" t="s">
        <v>2483</v>
      </c>
    </row>
    <row r="211" s="2" customFormat="1">
      <c r="A211" s="39"/>
      <c r="B211" s="40"/>
      <c r="C211" s="41"/>
      <c r="D211" s="230" t="s">
        <v>417</v>
      </c>
      <c r="E211" s="41"/>
      <c r="F211" s="231" t="s">
        <v>2484</v>
      </c>
      <c r="G211" s="41"/>
      <c r="H211" s="41"/>
      <c r="I211" s="156"/>
      <c r="J211" s="41"/>
      <c r="K211" s="41"/>
      <c r="L211" s="45"/>
      <c r="M211" s="232"/>
      <c r="N211" s="233"/>
      <c r="O211" s="92"/>
      <c r="P211" s="92"/>
      <c r="Q211" s="92"/>
      <c r="R211" s="92"/>
      <c r="S211" s="92"/>
      <c r="T211" s="93"/>
      <c r="U211" s="39"/>
      <c r="V211" s="39"/>
      <c r="W211" s="39"/>
      <c r="X211" s="39"/>
      <c r="Y211" s="39"/>
      <c r="Z211" s="39"/>
      <c r="AA211" s="39"/>
      <c r="AB211" s="39"/>
      <c r="AC211" s="39"/>
      <c r="AD211" s="39"/>
      <c r="AE211" s="39"/>
      <c r="AT211" s="18" t="s">
        <v>417</v>
      </c>
      <c r="AU211" s="18" t="s">
        <v>86</v>
      </c>
    </row>
    <row r="212" s="2" customFormat="1">
      <c r="A212" s="39"/>
      <c r="B212" s="40"/>
      <c r="C212" s="41"/>
      <c r="D212" s="230" t="s">
        <v>722</v>
      </c>
      <c r="E212" s="41"/>
      <c r="F212" s="268" t="s">
        <v>2485</v>
      </c>
      <c r="G212" s="41"/>
      <c r="H212" s="41"/>
      <c r="I212" s="156"/>
      <c r="J212" s="41"/>
      <c r="K212" s="41"/>
      <c r="L212" s="45"/>
      <c r="M212" s="232"/>
      <c r="N212" s="233"/>
      <c r="O212" s="92"/>
      <c r="P212" s="92"/>
      <c r="Q212" s="92"/>
      <c r="R212" s="92"/>
      <c r="S212" s="92"/>
      <c r="T212" s="93"/>
      <c r="U212" s="39"/>
      <c r="V212" s="39"/>
      <c r="W212" s="39"/>
      <c r="X212" s="39"/>
      <c r="Y212" s="39"/>
      <c r="Z212" s="39"/>
      <c r="AA212" s="39"/>
      <c r="AB212" s="39"/>
      <c r="AC212" s="39"/>
      <c r="AD212" s="39"/>
      <c r="AE212" s="39"/>
      <c r="AT212" s="18" t="s">
        <v>722</v>
      </c>
      <c r="AU212" s="18" t="s">
        <v>86</v>
      </c>
    </row>
    <row r="213" s="13" customFormat="1">
      <c r="A213" s="13"/>
      <c r="B213" s="277"/>
      <c r="C213" s="278"/>
      <c r="D213" s="230" t="s">
        <v>758</v>
      </c>
      <c r="E213" s="279" t="s">
        <v>1</v>
      </c>
      <c r="F213" s="280" t="s">
        <v>2451</v>
      </c>
      <c r="G213" s="278"/>
      <c r="H213" s="281">
        <v>8.8000000000000007</v>
      </c>
      <c r="I213" s="282"/>
      <c r="J213" s="278"/>
      <c r="K213" s="278"/>
      <c r="L213" s="283"/>
      <c r="M213" s="284"/>
      <c r="N213" s="285"/>
      <c r="O213" s="285"/>
      <c r="P213" s="285"/>
      <c r="Q213" s="285"/>
      <c r="R213" s="285"/>
      <c r="S213" s="285"/>
      <c r="T213" s="286"/>
      <c r="U213" s="13"/>
      <c r="V213" s="13"/>
      <c r="W213" s="13"/>
      <c r="X213" s="13"/>
      <c r="Y213" s="13"/>
      <c r="Z213" s="13"/>
      <c r="AA213" s="13"/>
      <c r="AB213" s="13"/>
      <c r="AC213" s="13"/>
      <c r="AD213" s="13"/>
      <c r="AE213" s="13"/>
      <c r="AT213" s="287" t="s">
        <v>758</v>
      </c>
      <c r="AU213" s="287" t="s">
        <v>86</v>
      </c>
      <c r="AV213" s="13" t="s">
        <v>86</v>
      </c>
      <c r="AW213" s="13" t="s">
        <v>33</v>
      </c>
      <c r="AX213" s="13" t="s">
        <v>84</v>
      </c>
      <c r="AY213" s="287" t="s">
        <v>414</v>
      </c>
    </row>
    <row r="214" s="2" customFormat="1" ht="21.75" customHeight="1">
      <c r="A214" s="39"/>
      <c r="B214" s="40"/>
      <c r="C214" s="234" t="s">
        <v>487</v>
      </c>
      <c r="D214" s="234" t="s">
        <v>443</v>
      </c>
      <c r="E214" s="235" t="s">
        <v>2486</v>
      </c>
      <c r="F214" s="236" t="s">
        <v>2487</v>
      </c>
      <c r="G214" s="237" t="s">
        <v>632</v>
      </c>
      <c r="H214" s="238">
        <v>38</v>
      </c>
      <c r="I214" s="239"/>
      <c r="J214" s="240">
        <f>ROUND(I214*H214,2)</f>
        <v>0</v>
      </c>
      <c r="K214" s="236" t="s">
        <v>720</v>
      </c>
      <c r="L214" s="45"/>
      <c r="M214" s="241" t="s">
        <v>1</v>
      </c>
      <c r="N214" s="242" t="s">
        <v>41</v>
      </c>
      <c r="O214" s="92"/>
      <c r="P214" s="226">
        <f>O214*H214</f>
        <v>0</v>
      </c>
      <c r="Q214" s="226">
        <v>0.15070600000000001</v>
      </c>
      <c r="R214" s="226">
        <f>Q214*H214</f>
        <v>5.7268280000000003</v>
      </c>
      <c r="S214" s="226">
        <v>0</v>
      </c>
      <c r="T214" s="227">
        <f>S214*H214</f>
        <v>0</v>
      </c>
      <c r="U214" s="39"/>
      <c r="V214" s="39"/>
      <c r="W214" s="39"/>
      <c r="X214" s="39"/>
      <c r="Y214" s="39"/>
      <c r="Z214" s="39"/>
      <c r="AA214" s="39"/>
      <c r="AB214" s="39"/>
      <c r="AC214" s="39"/>
      <c r="AD214" s="39"/>
      <c r="AE214" s="39"/>
      <c r="AR214" s="228" t="s">
        <v>415</v>
      </c>
      <c r="AT214" s="228" t="s">
        <v>443</v>
      </c>
      <c r="AU214" s="228" t="s">
        <v>86</v>
      </c>
      <c r="AY214" s="18" t="s">
        <v>414</v>
      </c>
      <c r="BE214" s="229">
        <f>IF(N214="základní",J214,0)</f>
        <v>0</v>
      </c>
      <c r="BF214" s="229">
        <f>IF(N214="snížená",J214,0)</f>
        <v>0</v>
      </c>
      <c r="BG214" s="229">
        <f>IF(N214="zákl. přenesená",J214,0)</f>
        <v>0</v>
      </c>
      <c r="BH214" s="229">
        <f>IF(N214="sníž. přenesená",J214,0)</f>
        <v>0</v>
      </c>
      <c r="BI214" s="229">
        <f>IF(N214="nulová",J214,0)</f>
        <v>0</v>
      </c>
      <c r="BJ214" s="18" t="s">
        <v>84</v>
      </c>
      <c r="BK214" s="229">
        <f>ROUND(I214*H214,2)</f>
        <v>0</v>
      </c>
      <c r="BL214" s="18" t="s">
        <v>415</v>
      </c>
      <c r="BM214" s="228" t="s">
        <v>2488</v>
      </c>
    </row>
    <row r="215" s="2" customFormat="1">
      <c r="A215" s="39"/>
      <c r="B215" s="40"/>
      <c r="C215" s="41"/>
      <c r="D215" s="230" t="s">
        <v>417</v>
      </c>
      <c r="E215" s="41"/>
      <c r="F215" s="231" t="s">
        <v>2489</v>
      </c>
      <c r="G215" s="41"/>
      <c r="H215" s="41"/>
      <c r="I215" s="156"/>
      <c r="J215" s="41"/>
      <c r="K215" s="41"/>
      <c r="L215" s="45"/>
      <c r="M215" s="232"/>
      <c r="N215" s="233"/>
      <c r="O215" s="92"/>
      <c r="P215" s="92"/>
      <c r="Q215" s="92"/>
      <c r="R215" s="92"/>
      <c r="S215" s="92"/>
      <c r="T215" s="93"/>
      <c r="U215" s="39"/>
      <c r="V215" s="39"/>
      <c r="W215" s="39"/>
      <c r="X215" s="39"/>
      <c r="Y215" s="39"/>
      <c r="Z215" s="39"/>
      <c r="AA215" s="39"/>
      <c r="AB215" s="39"/>
      <c r="AC215" s="39"/>
      <c r="AD215" s="39"/>
      <c r="AE215" s="39"/>
      <c r="AT215" s="18" t="s">
        <v>417</v>
      </c>
      <c r="AU215" s="18" t="s">
        <v>86</v>
      </c>
    </row>
    <row r="216" s="11" customFormat="1" ht="22.8" customHeight="1">
      <c r="A216" s="11"/>
      <c r="B216" s="254"/>
      <c r="C216" s="255"/>
      <c r="D216" s="256" t="s">
        <v>75</v>
      </c>
      <c r="E216" s="275" t="s">
        <v>431</v>
      </c>
      <c r="F216" s="275" t="s">
        <v>798</v>
      </c>
      <c r="G216" s="255"/>
      <c r="H216" s="255"/>
      <c r="I216" s="258"/>
      <c r="J216" s="276">
        <f>BK216</f>
        <v>0</v>
      </c>
      <c r="K216" s="255"/>
      <c r="L216" s="260"/>
      <c r="M216" s="261"/>
      <c r="N216" s="262"/>
      <c r="O216" s="262"/>
      <c r="P216" s="263">
        <f>SUM(P217:P243)</f>
        <v>0</v>
      </c>
      <c r="Q216" s="262"/>
      <c r="R216" s="263">
        <f>SUM(R217:R243)</f>
        <v>0.53128182944000002</v>
      </c>
      <c r="S216" s="262"/>
      <c r="T216" s="264">
        <f>SUM(T217:T243)</f>
        <v>0.50279999999999991</v>
      </c>
      <c r="U216" s="11"/>
      <c r="V216" s="11"/>
      <c r="W216" s="11"/>
      <c r="X216" s="11"/>
      <c r="Y216" s="11"/>
      <c r="Z216" s="11"/>
      <c r="AA216" s="11"/>
      <c r="AB216" s="11"/>
      <c r="AC216" s="11"/>
      <c r="AD216" s="11"/>
      <c r="AE216" s="11"/>
      <c r="AR216" s="265" t="s">
        <v>84</v>
      </c>
      <c r="AT216" s="266" t="s">
        <v>75</v>
      </c>
      <c r="AU216" s="266" t="s">
        <v>84</v>
      </c>
      <c r="AY216" s="265" t="s">
        <v>414</v>
      </c>
      <c r="BK216" s="267">
        <f>SUM(BK217:BK243)</f>
        <v>0</v>
      </c>
    </row>
    <row r="217" s="2" customFormat="1" ht="21.75" customHeight="1">
      <c r="A217" s="39"/>
      <c r="B217" s="40"/>
      <c r="C217" s="234" t="s">
        <v>7</v>
      </c>
      <c r="D217" s="234" t="s">
        <v>443</v>
      </c>
      <c r="E217" s="235" t="s">
        <v>1736</v>
      </c>
      <c r="F217" s="236" t="s">
        <v>1737</v>
      </c>
      <c r="G217" s="237" t="s">
        <v>632</v>
      </c>
      <c r="H217" s="238">
        <v>70.796000000000006</v>
      </c>
      <c r="I217" s="239"/>
      <c r="J217" s="240">
        <f>ROUND(I217*H217,2)</f>
        <v>0</v>
      </c>
      <c r="K217" s="236" t="s">
        <v>720</v>
      </c>
      <c r="L217" s="45"/>
      <c r="M217" s="241" t="s">
        <v>1</v>
      </c>
      <c r="N217" s="242" t="s">
        <v>41</v>
      </c>
      <c r="O217" s="92"/>
      <c r="P217" s="226">
        <f>O217*H217</f>
        <v>0</v>
      </c>
      <c r="Q217" s="226">
        <v>0.0010198399999999999</v>
      </c>
      <c r="R217" s="226">
        <f>Q217*H217</f>
        <v>0.072200592640000005</v>
      </c>
      <c r="S217" s="226">
        <v>0</v>
      </c>
      <c r="T217" s="227">
        <f>S217*H217</f>
        <v>0</v>
      </c>
      <c r="U217" s="39"/>
      <c r="V217" s="39"/>
      <c r="W217" s="39"/>
      <c r="X217" s="39"/>
      <c r="Y217" s="39"/>
      <c r="Z217" s="39"/>
      <c r="AA217" s="39"/>
      <c r="AB217" s="39"/>
      <c r="AC217" s="39"/>
      <c r="AD217" s="39"/>
      <c r="AE217" s="39"/>
      <c r="AR217" s="228" t="s">
        <v>415</v>
      </c>
      <c r="AT217" s="228" t="s">
        <v>443</v>
      </c>
      <c r="AU217" s="228" t="s">
        <v>86</v>
      </c>
      <c r="AY217" s="18" t="s">
        <v>414</v>
      </c>
      <c r="BE217" s="229">
        <f>IF(N217="základní",J217,0)</f>
        <v>0</v>
      </c>
      <c r="BF217" s="229">
        <f>IF(N217="snížená",J217,0)</f>
        <v>0</v>
      </c>
      <c r="BG217" s="229">
        <f>IF(N217="zákl. přenesená",J217,0)</f>
        <v>0</v>
      </c>
      <c r="BH217" s="229">
        <f>IF(N217="sníž. přenesená",J217,0)</f>
        <v>0</v>
      </c>
      <c r="BI217" s="229">
        <f>IF(N217="nulová",J217,0)</f>
        <v>0</v>
      </c>
      <c r="BJ217" s="18" t="s">
        <v>84</v>
      </c>
      <c r="BK217" s="229">
        <f>ROUND(I217*H217,2)</f>
        <v>0</v>
      </c>
      <c r="BL217" s="18" t="s">
        <v>415</v>
      </c>
      <c r="BM217" s="228" t="s">
        <v>2490</v>
      </c>
    </row>
    <row r="218" s="2" customFormat="1">
      <c r="A218" s="39"/>
      <c r="B218" s="40"/>
      <c r="C218" s="41"/>
      <c r="D218" s="230" t="s">
        <v>417</v>
      </c>
      <c r="E218" s="41"/>
      <c r="F218" s="231" t="s">
        <v>1739</v>
      </c>
      <c r="G218" s="41"/>
      <c r="H218" s="41"/>
      <c r="I218" s="156"/>
      <c r="J218" s="41"/>
      <c r="K218" s="41"/>
      <c r="L218" s="45"/>
      <c r="M218" s="232"/>
      <c r="N218" s="233"/>
      <c r="O218" s="92"/>
      <c r="P218" s="92"/>
      <c r="Q218" s="92"/>
      <c r="R218" s="92"/>
      <c r="S218" s="92"/>
      <c r="T218" s="93"/>
      <c r="U218" s="39"/>
      <c r="V218" s="39"/>
      <c r="W218" s="39"/>
      <c r="X218" s="39"/>
      <c r="Y218" s="39"/>
      <c r="Z218" s="39"/>
      <c r="AA218" s="39"/>
      <c r="AB218" s="39"/>
      <c r="AC218" s="39"/>
      <c r="AD218" s="39"/>
      <c r="AE218" s="39"/>
      <c r="AT218" s="18" t="s">
        <v>417</v>
      </c>
      <c r="AU218" s="18" t="s">
        <v>86</v>
      </c>
    </row>
    <row r="219" s="2" customFormat="1">
      <c r="A219" s="39"/>
      <c r="B219" s="40"/>
      <c r="C219" s="41"/>
      <c r="D219" s="230" t="s">
        <v>722</v>
      </c>
      <c r="E219" s="41"/>
      <c r="F219" s="268" t="s">
        <v>2491</v>
      </c>
      <c r="G219" s="41"/>
      <c r="H219" s="41"/>
      <c r="I219" s="156"/>
      <c r="J219" s="41"/>
      <c r="K219" s="41"/>
      <c r="L219" s="45"/>
      <c r="M219" s="232"/>
      <c r="N219" s="233"/>
      <c r="O219" s="92"/>
      <c r="P219" s="92"/>
      <c r="Q219" s="92"/>
      <c r="R219" s="92"/>
      <c r="S219" s="92"/>
      <c r="T219" s="93"/>
      <c r="U219" s="39"/>
      <c r="V219" s="39"/>
      <c r="W219" s="39"/>
      <c r="X219" s="39"/>
      <c r="Y219" s="39"/>
      <c r="Z219" s="39"/>
      <c r="AA219" s="39"/>
      <c r="AB219" s="39"/>
      <c r="AC219" s="39"/>
      <c r="AD219" s="39"/>
      <c r="AE219" s="39"/>
      <c r="AT219" s="18" t="s">
        <v>722</v>
      </c>
      <c r="AU219" s="18" t="s">
        <v>86</v>
      </c>
    </row>
    <row r="220" s="15" customFormat="1">
      <c r="A220" s="15"/>
      <c r="B220" s="299"/>
      <c r="C220" s="300"/>
      <c r="D220" s="230" t="s">
        <v>758</v>
      </c>
      <c r="E220" s="301" t="s">
        <v>1</v>
      </c>
      <c r="F220" s="302" t="s">
        <v>2492</v>
      </c>
      <c r="G220" s="300"/>
      <c r="H220" s="301" t="s">
        <v>1</v>
      </c>
      <c r="I220" s="303"/>
      <c r="J220" s="300"/>
      <c r="K220" s="300"/>
      <c r="L220" s="304"/>
      <c r="M220" s="305"/>
      <c r="N220" s="306"/>
      <c r="O220" s="306"/>
      <c r="P220" s="306"/>
      <c r="Q220" s="306"/>
      <c r="R220" s="306"/>
      <c r="S220" s="306"/>
      <c r="T220" s="307"/>
      <c r="U220" s="15"/>
      <c r="V220" s="15"/>
      <c r="W220" s="15"/>
      <c r="X220" s="15"/>
      <c r="Y220" s="15"/>
      <c r="Z220" s="15"/>
      <c r="AA220" s="15"/>
      <c r="AB220" s="15"/>
      <c r="AC220" s="15"/>
      <c r="AD220" s="15"/>
      <c r="AE220" s="15"/>
      <c r="AT220" s="308" t="s">
        <v>758</v>
      </c>
      <c r="AU220" s="308" t="s">
        <v>86</v>
      </c>
      <c r="AV220" s="15" t="s">
        <v>84</v>
      </c>
      <c r="AW220" s="15" t="s">
        <v>33</v>
      </c>
      <c r="AX220" s="15" t="s">
        <v>76</v>
      </c>
      <c r="AY220" s="308" t="s">
        <v>414</v>
      </c>
    </row>
    <row r="221" s="13" customFormat="1">
      <c r="A221" s="13"/>
      <c r="B221" s="277"/>
      <c r="C221" s="278"/>
      <c r="D221" s="230" t="s">
        <v>758</v>
      </c>
      <c r="E221" s="279" t="s">
        <v>1</v>
      </c>
      <c r="F221" s="280" t="s">
        <v>2493</v>
      </c>
      <c r="G221" s="278"/>
      <c r="H221" s="281">
        <v>22.050000000000001</v>
      </c>
      <c r="I221" s="282"/>
      <c r="J221" s="278"/>
      <c r="K221" s="278"/>
      <c r="L221" s="283"/>
      <c r="M221" s="284"/>
      <c r="N221" s="285"/>
      <c r="O221" s="285"/>
      <c r="P221" s="285"/>
      <c r="Q221" s="285"/>
      <c r="R221" s="285"/>
      <c r="S221" s="285"/>
      <c r="T221" s="286"/>
      <c r="U221" s="13"/>
      <c r="V221" s="13"/>
      <c r="W221" s="13"/>
      <c r="X221" s="13"/>
      <c r="Y221" s="13"/>
      <c r="Z221" s="13"/>
      <c r="AA221" s="13"/>
      <c r="AB221" s="13"/>
      <c r="AC221" s="13"/>
      <c r="AD221" s="13"/>
      <c r="AE221" s="13"/>
      <c r="AT221" s="287" t="s">
        <v>758</v>
      </c>
      <c r="AU221" s="287" t="s">
        <v>86</v>
      </c>
      <c r="AV221" s="13" t="s">
        <v>86</v>
      </c>
      <c r="AW221" s="13" t="s">
        <v>33</v>
      </c>
      <c r="AX221" s="13" t="s">
        <v>76</v>
      </c>
      <c r="AY221" s="287" t="s">
        <v>414</v>
      </c>
    </row>
    <row r="222" s="13" customFormat="1">
      <c r="A222" s="13"/>
      <c r="B222" s="277"/>
      <c r="C222" s="278"/>
      <c r="D222" s="230" t="s">
        <v>758</v>
      </c>
      <c r="E222" s="279" t="s">
        <v>1</v>
      </c>
      <c r="F222" s="280" t="s">
        <v>2494</v>
      </c>
      <c r="G222" s="278"/>
      <c r="H222" s="281">
        <v>9.8279999999999994</v>
      </c>
      <c r="I222" s="282"/>
      <c r="J222" s="278"/>
      <c r="K222" s="278"/>
      <c r="L222" s="283"/>
      <c r="M222" s="284"/>
      <c r="N222" s="285"/>
      <c r="O222" s="285"/>
      <c r="P222" s="285"/>
      <c r="Q222" s="285"/>
      <c r="R222" s="285"/>
      <c r="S222" s="285"/>
      <c r="T222" s="286"/>
      <c r="U222" s="13"/>
      <c r="V222" s="13"/>
      <c r="W222" s="13"/>
      <c r="X222" s="13"/>
      <c r="Y222" s="13"/>
      <c r="Z222" s="13"/>
      <c r="AA222" s="13"/>
      <c r="AB222" s="13"/>
      <c r="AC222" s="13"/>
      <c r="AD222" s="13"/>
      <c r="AE222" s="13"/>
      <c r="AT222" s="287" t="s">
        <v>758</v>
      </c>
      <c r="AU222" s="287" t="s">
        <v>86</v>
      </c>
      <c r="AV222" s="13" t="s">
        <v>86</v>
      </c>
      <c r="AW222" s="13" t="s">
        <v>33</v>
      </c>
      <c r="AX222" s="13" t="s">
        <v>76</v>
      </c>
      <c r="AY222" s="287" t="s">
        <v>414</v>
      </c>
    </row>
    <row r="223" s="15" customFormat="1">
      <c r="A223" s="15"/>
      <c r="B223" s="299"/>
      <c r="C223" s="300"/>
      <c r="D223" s="230" t="s">
        <v>758</v>
      </c>
      <c r="E223" s="301" t="s">
        <v>1</v>
      </c>
      <c r="F223" s="302" t="s">
        <v>2495</v>
      </c>
      <c r="G223" s="300"/>
      <c r="H223" s="301" t="s">
        <v>1</v>
      </c>
      <c r="I223" s="303"/>
      <c r="J223" s="300"/>
      <c r="K223" s="300"/>
      <c r="L223" s="304"/>
      <c r="M223" s="305"/>
      <c r="N223" s="306"/>
      <c r="O223" s="306"/>
      <c r="P223" s="306"/>
      <c r="Q223" s="306"/>
      <c r="R223" s="306"/>
      <c r="S223" s="306"/>
      <c r="T223" s="307"/>
      <c r="U223" s="15"/>
      <c r="V223" s="15"/>
      <c r="W223" s="15"/>
      <c r="X223" s="15"/>
      <c r="Y223" s="15"/>
      <c r="Z223" s="15"/>
      <c r="AA223" s="15"/>
      <c r="AB223" s="15"/>
      <c r="AC223" s="15"/>
      <c r="AD223" s="15"/>
      <c r="AE223" s="15"/>
      <c r="AT223" s="308" t="s">
        <v>758</v>
      </c>
      <c r="AU223" s="308" t="s">
        <v>86</v>
      </c>
      <c r="AV223" s="15" t="s">
        <v>84</v>
      </c>
      <c r="AW223" s="15" t="s">
        <v>33</v>
      </c>
      <c r="AX223" s="15" t="s">
        <v>76</v>
      </c>
      <c r="AY223" s="308" t="s">
        <v>414</v>
      </c>
    </row>
    <row r="224" s="13" customFormat="1">
      <c r="A224" s="13"/>
      <c r="B224" s="277"/>
      <c r="C224" s="278"/>
      <c r="D224" s="230" t="s">
        <v>758</v>
      </c>
      <c r="E224" s="279" t="s">
        <v>1</v>
      </c>
      <c r="F224" s="280" t="s">
        <v>2496</v>
      </c>
      <c r="G224" s="278"/>
      <c r="H224" s="281">
        <v>30.239999999999998</v>
      </c>
      <c r="I224" s="282"/>
      <c r="J224" s="278"/>
      <c r="K224" s="278"/>
      <c r="L224" s="283"/>
      <c r="M224" s="284"/>
      <c r="N224" s="285"/>
      <c r="O224" s="285"/>
      <c r="P224" s="285"/>
      <c r="Q224" s="285"/>
      <c r="R224" s="285"/>
      <c r="S224" s="285"/>
      <c r="T224" s="286"/>
      <c r="U224" s="13"/>
      <c r="V224" s="13"/>
      <c r="W224" s="13"/>
      <c r="X224" s="13"/>
      <c r="Y224" s="13"/>
      <c r="Z224" s="13"/>
      <c r="AA224" s="13"/>
      <c r="AB224" s="13"/>
      <c r="AC224" s="13"/>
      <c r="AD224" s="13"/>
      <c r="AE224" s="13"/>
      <c r="AT224" s="287" t="s">
        <v>758</v>
      </c>
      <c r="AU224" s="287" t="s">
        <v>86</v>
      </c>
      <c r="AV224" s="13" t="s">
        <v>86</v>
      </c>
      <c r="AW224" s="13" t="s">
        <v>33</v>
      </c>
      <c r="AX224" s="13" t="s">
        <v>76</v>
      </c>
      <c r="AY224" s="287" t="s">
        <v>414</v>
      </c>
    </row>
    <row r="225" s="13" customFormat="1">
      <c r="A225" s="13"/>
      <c r="B225" s="277"/>
      <c r="C225" s="278"/>
      <c r="D225" s="230" t="s">
        <v>758</v>
      </c>
      <c r="E225" s="279" t="s">
        <v>1</v>
      </c>
      <c r="F225" s="280" t="s">
        <v>2497</v>
      </c>
      <c r="G225" s="278"/>
      <c r="H225" s="281">
        <v>2.3999999999999999</v>
      </c>
      <c r="I225" s="282"/>
      <c r="J225" s="278"/>
      <c r="K225" s="278"/>
      <c r="L225" s="283"/>
      <c r="M225" s="284"/>
      <c r="N225" s="285"/>
      <c r="O225" s="285"/>
      <c r="P225" s="285"/>
      <c r="Q225" s="285"/>
      <c r="R225" s="285"/>
      <c r="S225" s="285"/>
      <c r="T225" s="286"/>
      <c r="U225" s="13"/>
      <c r="V225" s="13"/>
      <c r="W225" s="13"/>
      <c r="X225" s="13"/>
      <c r="Y225" s="13"/>
      <c r="Z225" s="13"/>
      <c r="AA225" s="13"/>
      <c r="AB225" s="13"/>
      <c r="AC225" s="13"/>
      <c r="AD225" s="13"/>
      <c r="AE225" s="13"/>
      <c r="AT225" s="287" t="s">
        <v>758</v>
      </c>
      <c r="AU225" s="287" t="s">
        <v>86</v>
      </c>
      <c r="AV225" s="13" t="s">
        <v>86</v>
      </c>
      <c r="AW225" s="13" t="s">
        <v>33</v>
      </c>
      <c r="AX225" s="13" t="s">
        <v>76</v>
      </c>
      <c r="AY225" s="287" t="s">
        <v>414</v>
      </c>
    </row>
    <row r="226" s="13" customFormat="1">
      <c r="A226" s="13"/>
      <c r="B226" s="277"/>
      <c r="C226" s="278"/>
      <c r="D226" s="230" t="s">
        <v>758</v>
      </c>
      <c r="E226" s="279" t="s">
        <v>1</v>
      </c>
      <c r="F226" s="280" t="s">
        <v>2498</v>
      </c>
      <c r="G226" s="278"/>
      <c r="H226" s="281">
        <v>6.2779999999999996</v>
      </c>
      <c r="I226" s="282"/>
      <c r="J226" s="278"/>
      <c r="K226" s="278"/>
      <c r="L226" s="283"/>
      <c r="M226" s="284"/>
      <c r="N226" s="285"/>
      <c r="O226" s="285"/>
      <c r="P226" s="285"/>
      <c r="Q226" s="285"/>
      <c r="R226" s="285"/>
      <c r="S226" s="285"/>
      <c r="T226" s="286"/>
      <c r="U226" s="13"/>
      <c r="V226" s="13"/>
      <c r="W226" s="13"/>
      <c r="X226" s="13"/>
      <c r="Y226" s="13"/>
      <c r="Z226" s="13"/>
      <c r="AA226" s="13"/>
      <c r="AB226" s="13"/>
      <c r="AC226" s="13"/>
      <c r="AD226" s="13"/>
      <c r="AE226" s="13"/>
      <c r="AT226" s="287" t="s">
        <v>758</v>
      </c>
      <c r="AU226" s="287" t="s">
        <v>86</v>
      </c>
      <c r="AV226" s="13" t="s">
        <v>86</v>
      </c>
      <c r="AW226" s="13" t="s">
        <v>33</v>
      </c>
      <c r="AX226" s="13" t="s">
        <v>76</v>
      </c>
      <c r="AY226" s="287" t="s">
        <v>414</v>
      </c>
    </row>
    <row r="227" s="14" customFormat="1">
      <c r="A227" s="14"/>
      <c r="B227" s="288"/>
      <c r="C227" s="289"/>
      <c r="D227" s="230" t="s">
        <v>758</v>
      </c>
      <c r="E227" s="290" t="s">
        <v>1</v>
      </c>
      <c r="F227" s="291" t="s">
        <v>760</v>
      </c>
      <c r="G227" s="289"/>
      <c r="H227" s="292">
        <v>70.796000000000006</v>
      </c>
      <c r="I227" s="293"/>
      <c r="J227" s="289"/>
      <c r="K227" s="289"/>
      <c r="L227" s="294"/>
      <c r="M227" s="295"/>
      <c r="N227" s="296"/>
      <c r="O227" s="296"/>
      <c r="P227" s="296"/>
      <c r="Q227" s="296"/>
      <c r="R227" s="296"/>
      <c r="S227" s="296"/>
      <c r="T227" s="297"/>
      <c r="U227" s="14"/>
      <c r="V227" s="14"/>
      <c r="W227" s="14"/>
      <c r="X227" s="14"/>
      <c r="Y227" s="14"/>
      <c r="Z227" s="14"/>
      <c r="AA227" s="14"/>
      <c r="AB227" s="14"/>
      <c r="AC227" s="14"/>
      <c r="AD227" s="14"/>
      <c r="AE227" s="14"/>
      <c r="AT227" s="298" t="s">
        <v>758</v>
      </c>
      <c r="AU227" s="298" t="s">
        <v>86</v>
      </c>
      <c r="AV227" s="14" t="s">
        <v>415</v>
      </c>
      <c r="AW227" s="14" t="s">
        <v>33</v>
      </c>
      <c r="AX227" s="14" t="s">
        <v>84</v>
      </c>
      <c r="AY227" s="298" t="s">
        <v>414</v>
      </c>
    </row>
    <row r="228" s="2" customFormat="1" ht="21.75" customHeight="1">
      <c r="A228" s="39"/>
      <c r="B228" s="40"/>
      <c r="C228" s="234" t="s">
        <v>494</v>
      </c>
      <c r="D228" s="234" t="s">
        <v>443</v>
      </c>
      <c r="E228" s="235" t="s">
        <v>2229</v>
      </c>
      <c r="F228" s="236" t="s">
        <v>2230</v>
      </c>
      <c r="G228" s="237" t="s">
        <v>632</v>
      </c>
      <c r="H228" s="238">
        <v>6.7039999999999997</v>
      </c>
      <c r="I228" s="239"/>
      <c r="J228" s="240">
        <f>ROUND(I228*H228,2)</f>
        <v>0</v>
      </c>
      <c r="K228" s="236" t="s">
        <v>720</v>
      </c>
      <c r="L228" s="45"/>
      <c r="M228" s="241" t="s">
        <v>1</v>
      </c>
      <c r="N228" s="242" t="s">
        <v>41</v>
      </c>
      <c r="O228" s="92"/>
      <c r="P228" s="226">
        <f>O228*H228</f>
        <v>0</v>
      </c>
      <c r="Q228" s="226">
        <v>0.066961699999999999</v>
      </c>
      <c r="R228" s="226">
        <f>Q228*H228</f>
        <v>0.4489112368</v>
      </c>
      <c r="S228" s="226">
        <v>0.074999999999999997</v>
      </c>
      <c r="T228" s="227">
        <f>S228*H228</f>
        <v>0.50279999999999991</v>
      </c>
      <c r="U228" s="39"/>
      <c r="V228" s="39"/>
      <c r="W228" s="39"/>
      <c r="X228" s="39"/>
      <c r="Y228" s="39"/>
      <c r="Z228" s="39"/>
      <c r="AA228" s="39"/>
      <c r="AB228" s="39"/>
      <c r="AC228" s="39"/>
      <c r="AD228" s="39"/>
      <c r="AE228" s="39"/>
      <c r="AR228" s="228" t="s">
        <v>415</v>
      </c>
      <c r="AT228" s="228" t="s">
        <v>443</v>
      </c>
      <c r="AU228" s="228" t="s">
        <v>86</v>
      </c>
      <c r="AY228" s="18" t="s">
        <v>414</v>
      </c>
      <c r="BE228" s="229">
        <f>IF(N228="základní",J228,0)</f>
        <v>0</v>
      </c>
      <c r="BF228" s="229">
        <f>IF(N228="snížená",J228,0)</f>
        <v>0</v>
      </c>
      <c r="BG228" s="229">
        <f>IF(N228="zákl. přenesená",J228,0)</f>
        <v>0</v>
      </c>
      <c r="BH228" s="229">
        <f>IF(N228="sníž. přenesená",J228,0)</f>
        <v>0</v>
      </c>
      <c r="BI228" s="229">
        <f>IF(N228="nulová",J228,0)</f>
        <v>0</v>
      </c>
      <c r="BJ228" s="18" t="s">
        <v>84</v>
      </c>
      <c r="BK228" s="229">
        <f>ROUND(I228*H228,2)</f>
        <v>0</v>
      </c>
      <c r="BL228" s="18" t="s">
        <v>415</v>
      </c>
      <c r="BM228" s="228" t="s">
        <v>2499</v>
      </c>
    </row>
    <row r="229" s="2" customFormat="1">
      <c r="A229" s="39"/>
      <c r="B229" s="40"/>
      <c r="C229" s="41"/>
      <c r="D229" s="230" t="s">
        <v>417</v>
      </c>
      <c r="E229" s="41"/>
      <c r="F229" s="231" t="s">
        <v>2232</v>
      </c>
      <c r="G229" s="41"/>
      <c r="H229" s="41"/>
      <c r="I229" s="156"/>
      <c r="J229" s="41"/>
      <c r="K229" s="41"/>
      <c r="L229" s="45"/>
      <c r="M229" s="232"/>
      <c r="N229" s="233"/>
      <c r="O229" s="92"/>
      <c r="P229" s="92"/>
      <c r="Q229" s="92"/>
      <c r="R229" s="92"/>
      <c r="S229" s="92"/>
      <c r="T229" s="93"/>
      <c r="U229" s="39"/>
      <c r="V229" s="39"/>
      <c r="W229" s="39"/>
      <c r="X229" s="39"/>
      <c r="Y229" s="39"/>
      <c r="Z229" s="39"/>
      <c r="AA229" s="39"/>
      <c r="AB229" s="39"/>
      <c r="AC229" s="39"/>
      <c r="AD229" s="39"/>
      <c r="AE229" s="39"/>
      <c r="AT229" s="18" t="s">
        <v>417</v>
      </c>
      <c r="AU229" s="18" t="s">
        <v>86</v>
      </c>
    </row>
    <row r="230" s="2" customFormat="1">
      <c r="A230" s="39"/>
      <c r="B230" s="40"/>
      <c r="C230" s="41"/>
      <c r="D230" s="230" t="s">
        <v>722</v>
      </c>
      <c r="E230" s="41"/>
      <c r="F230" s="268" t="s">
        <v>2233</v>
      </c>
      <c r="G230" s="41"/>
      <c r="H230" s="41"/>
      <c r="I230" s="156"/>
      <c r="J230" s="41"/>
      <c r="K230" s="41"/>
      <c r="L230" s="45"/>
      <c r="M230" s="232"/>
      <c r="N230" s="233"/>
      <c r="O230" s="92"/>
      <c r="P230" s="92"/>
      <c r="Q230" s="92"/>
      <c r="R230" s="92"/>
      <c r="S230" s="92"/>
      <c r="T230" s="93"/>
      <c r="U230" s="39"/>
      <c r="V230" s="39"/>
      <c r="W230" s="39"/>
      <c r="X230" s="39"/>
      <c r="Y230" s="39"/>
      <c r="Z230" s="39"/>
      <c r="AA230" s="39"/>
      <c r="AB230" s="39"/>
      <c r="AC230" s="39"/>
      <c r="AD230" s="39"/>
      <c r="AE230" s="39"/>
      <c r="AT230" s="18" t="s">
        <v>722</v>
      </c>
      <c r="AU230" s="18" t="s">
        <v>86</v>
      </c>
    </row>
    <row r="231" s="15" customFormat="1">
      <c r="A231" s="15"/>
      <c r="B231" s="299"/>
      <c r="C231" s="300"/>
      <c r="D231" s="230" t="s">
        <v>758</v>
      </c>
      <c r="E231" s="301" t="s">
        <v>1</v>
      </c>
      <c r="F231" s="302" t="s">
        <v>2201</v>
      </c>
      <c r="G231" s="300"/>
      <c r="H231" s="301" t="s">
        <v>1</v>
      </c>
      <c r="I231" s="303"/>
      <c r="J231" s="300"/>
      <c r="K231" s="300"/>
      <c r="L231" s="304"/>
      <c r="M231" s="305"/>
      <c r="N231" s="306"/>
      <c r="O231" s="306"/>
      <c r="P231" s="306"/>
      <c r="Q231" s="306"/>
      <c r="R231" s="306"/>
      <c r="S231" s="306"/>
      <c r="T231" s="307"/>
      <c r="U231" s="15"/>
      <c r="V231" s="15"/>
      <c r="W231" s="15"/>
      <c r="X231" s="15"/>
      <c r="Y231" s="15"/>
      <c r="Z231" s="15"/>
      <c r="AA231" s="15"/>
      <c r="AB231" s="15"/>
      <c r="AC231" s="15"/>
      <c r="AD231" s="15"/>
      <c r="AE231" s="15"/>
      <c r="AT231" s="308" t="s">
        <v>758</v>
      </c>
      <c r="AU231" s="308" t="s">
        <v>86</v>
      </c>
      <c r="AV231" s="15" t="s">
        <v>84</v>
      </c>
      <c r="AW231" s="15" t="s">
        <v>33</v>
      </c>
      <c r="AX231" s="15" t="s">
        <v>76</v>
      </c>
      <c r="AY231" s="308" t="s">
        <v>414</v>
      </c>
    </row>
    <row r="232" s="13" customFormat="1">
      <c r="A232" s="13"/>
      <c r="B232" s="277"/>
      <c r="C232" s="278"/>
      <c r="D232" s="230" t="s">
        <v>758</v>
      </c>
      <c r="E232" s="279" t="s">
        <v>1</v>
      </c>
      <c r="F232" s="280" t="s">
        <v>2234</v>
      </c>
      <c r="G232" s="278"/>
      <c r="H232" s="281">
        <v>2.0640000000000001</v>
      </c>
      <c r="I232" s="282"/>
      <c r="J232" s="278"/>
      <c r="K232" s="278"/>
      <c r="L232" s="283"/>
      <c r="M232" s="284"/>
      <c r="N232" s="285"/>
      <c r="O232" s="285"/>
      <c r="P232" s="285"/>
      <c r="Q232" s="285"/>
      <c r="R232" s="285"/>
      <c r="S232" s="285"/>
      <c r="T232" s="286"/>
      <c r="U232" s="13"/>
      <c r="V232" s="13"/>
      <c r="W232" s="13"/>
      <c r="X232" s="13"/>
      <c r="Y232" s="13"/>
      <c r="Z232" s="13"/>
      <c r="AA232" s="13"/>
      <c r="AB232" s="13"/>
      <c r="AC232" s="13"/>
      <c r="AD232" s="13"/>
      <c r="AE232" s="13"/>
      <c r="AT232" s="287" t="s">
        <v>758</v>
      </c>
      <c r="AU232" s="287" t="s">
        <v>86</v>
      </c>
      <c r="AV232" s="13" t="s">
        <v>86</v>
      </c>
      <c r="AW232" s="13" t="s">
        <v>33</v>
      </c>
      <c r="AX232" s="13" t="s">
        <v>76</v>
      </c>
      <c r="AY232" s="287" t="s">
        <v>414</v>
      </c>
    </row>
    <row r="233" s="13" customFormat="1">
      <c r="A233" s="13"/>
      <c r="B233" s="277"/>
      <c r="C233" s="278"/>
      <c r="D233" s="230" t="s">
        <v>758</v>
      </c>
      <c r="E233" s="279" t="s">
        <v>1</v>
      </c>
      <c r="F233" s="280" t="s">
        <v>2235</v>
      </c>
      <c r="G233" s="278"/>
      <c r="H233" s="281">
        <v>1.77</v>
      </c>
      <c r="I233" s="282"/>
      <c r="J233" s="278"/>
      <c r="K233" s="278"/>
      <c r="L233" s="283"/>
      <c r="M233" s="284"/>
      <c r="N233" s="285"/>
      <c r="O233" s="285"/>
      <c r="P233" s="285"/>
      <c r="Q233" s="285"/>
      <c r="R233" s="285"/>
      <c r="S233" s="285"/>
      <c r="T233" s="286"/>
      <c r="U233" s="13"/>
      <c r="V233" s="13"/>
      <c r="W233" s="13"/>
      <c r="X233" s="13"/>
      <c r="Y233" s="13"/>
      <c r="Z233" s="13"/>
      <c r="AA233" s="13"/>
      <c r="AB233" s="13"/>
      <c r="AC233" s="13"/>
      <c r="AD233" s="13"/>
      <c r="AE233" s="13"/>
      <c r="AT233" s="287" t="s">
        <v>758</v>
      </c>
      <c r="AU233" s="287" t="s">
        <v>86</v>
      </c>
      <c r="AV233" s="13" t="s">
        <v>86</v>
      </c>
      <c r="AW233" s="13" t="s">
        <v>33</v>
      </c>
      <c r="AX233" s="13" t="s">
        <v>76</v>
      </c>
      <c r="AY233" s="287" t="s">
        <v>414</v>
      </c>
    </row>
    <row r="234" s="13" customFormat="1">
      <c r="A234" s="13"/>
      <c r="B234" s="277"/>
      <c r="C234" s="278"/>
      <c r="D234" s="230" t="s">
        <v>758</v>
      </c>
      <c r="E234" s="279" t="s">
        <v>1</v>
      </c>
      <c r="F234" s="280" t="s">
        <v>2236</v>
      </c>
      <c r="G234" s="278"/>
      <c r="H234" s="281">
        <v>1.74</v>
      </c>
      <c r="I234" s="282"/>
      <c r="J234" s="278"/>
      <c r="K234" s="278"/>
      <c r="L234" s="283"/>
      <c r="M234" s="284"/>
      <c r="N234" s="285"/>
      <c r="O234" s="285"/>
      <c r="P234" s="285"/>
      <c r="Q234" s="285"/>
      <c r="R234" s="285"/>
      <c r="S234" s="285"/>
      <c r="T234" s="286"/>
      <c r="U234" s="13"/>
      <c r="V234" s="13"/>
      <c r="W234" s="13"/>
      <c r="X234" s="13"/>
      <c r="Y234" s="13"/>
      <c r="Z234" s="13"/>
      <c r="AA234" s="13"/>
      <c r="AB234" s="13"/>
      <c r="AC234" s="13"/>
      <c r="AD234" s="13"/>
      <c r="AE234" s="13"/>
      <c r="AT234" s="287" t="s">
        <v>758</v>
      </c>
      <c r="AU234" s="287" t="s">
        <v>86</v>
      </c>
      <c r="AV234" s="13" t="s">
        <v>86</v>
      </c>
      <c r="AW234" s="13" t="s">
        <v>33</v>
      </c>
      <c r="AX234" s="13" t="s">
        <v>76</v>
      </c>
      <c r="AY234" s="287" t="s">
        <v>414</v>
      </c>
    </row>
    <row r="235" s="13" customFormat="1">
      <c r="A235" s="13"/>
      <c r="B235" s="277"/>
      <c r="C235" s="278"/>
      <c r="D235" s="230" t="s">
        <v>758</v>
      </c>
      <c r="E235" s="279" t="s">
        <v>1</v>
      </c>
      <c r="F235" s="280" t="s">
        <v>2237</v>
      </c>
      <c r="G235" s="278"/>
      <c r="H235" s="281">
        <v>0.12</v>
      </c>
      <c r="I235" s="282"/>
      <c r="J235" s="278"/>
      <c r="K235" s="278"/>
      <c r="L235" s="283"/>
      <c r="M235" s="284"/>
      <c r="N235" s="285"/>
      <c r="O235" s="285"/>
      <c r="P235" s="285"/>
      <c r="Q235" s="285"/>
      <c r="R235" s="285"/>
      <c r="S235" s="285"/>
      <c r="T235" s="286"/>
      <c r="U235" s="13"/>
      <c r="V235" s="13"/>
      <c r="W235" s="13"/>
      <c r="X235" s="13"/>
      <c r="Y235" s="13"/>
      <c r="Z235" s="13"/>
      <c r="AA235" s="13"/>
      <c r="AB235" s="13"/>
      <c r="AC235" s="13"/>
      <c r="AD235" s="13"/>
      <c r="AE235" s="13"/>
      <c r="AT235" s="287" t="s">
        <v>758</v>
      </c>
      <c r="AU235" s="287" t="s">
        <v>86</v>
      </c>
      <c r="AV235" s="13" t="s">
        <v>86</v>
      </c>
      <c r="AW235" s="13" t="s">
        <v>33</v>
      </c>
      <c r="AX235" s="13" t="s">
        <v>76</v>
      </c>
      <c r="AY235" s="287" t="s">
        <v>414</v>
      </c>
    </row>
    <row r="236" s="13" customFormat="1">
      <c r="A236" s="13"/>
      <c r="B236" s="277"/>
      <c r="C236" s="278"/>
      <c r="D236" s="230" t="s">
        <v>758</v>
      </c>
      <c r="E236" s="279" t="s">
        <v>1</v>
      </c>
      <c r="F236" s="280" t="s">
        <v>2238</v>
      </c>
      <c r="G236" s="278"/>
      <c r="H236" s="281">
        <v>0.17999999999999999</v>
      </c>
      <c r="I236" s="282"/>
      <c r="J236" s="278"/>
      <c r="K236" s="278"/>
      <c r="L236" s="283"/>
      <c r="M236" s="284"/>
      <c r="N236" s="285"/>
      <c r="O236" s="285"/>
      <c r="P236" s="285"/>
      <c r="Q236" s="285"/>
      <c r="R236" s="285"/>
      <c r="S236" s="285"/>
      <c r="T236" s="286"/>
      <c r="U236" s="13"/>
      <c r="V236" s="13"/>
      <c r="W236" s="13"/>
      <c r="X236" s="13"/>
      <c r="Y236" s="13"/>
      <c r="Z236" s="13"/>
      <c r="AA236" s="13"/>
      <c r="AB236" s="13"/>
      <c r="AC236" s="13"/>
      <c r="AD236" s="13"/>
      <c r="AE236" s="13"/>
      <c r="AT236" s="287" t="s">
        <v>758</v>
      </c>
      <c r="AU236" s="287" t="s">
        <v>86</v>
      </c>
      <c r="AV236" s="13" t="s">
        <v>86</v>
      </c>
      <c r="AW236" s="13" t="s">
        <v>33</v>
      </c>
      <c r="AX236" s="13" t="s">
        <v>76</v>
      </c>
      <c r="AY236" s="287" t="s">
        <v>414</v>
      </c>
    </row>
    <row r="237" s="13" customFormat="1">
      <c r="A237" s="13"/>
      <c r="B237" s="277"/>
      <c r="C237" s="278"/>
      <c r="D237" s="230" t="s">
        <v>758</v>
      </c>
      <c r="E237" s="279" t="s">
        <v>1</v>
      </c>
      <c r="F237" s="280" t="s">
        <v>2239</v>
      </c>
      <c r="G237" s="278"/>
      <c r="H237" s="281">
        <v>0.080000000000000002</v>
      </c>
      <c r="I237" s="282"/>
      <c r="J237" s="278"/>
      <c r="K237" s="278"/>
      <c r="L237" s="283"/>
      <c r="M237" s="284"/>
      <c r="N237" s="285"/>
      <c r="O237" s="285"/>
      <c r="P237" s="285"/>
      <c r="Q237" s="285"/>
      <c r="R237" s="285"/>
      <c r="S237" s="285"/>
      <c r="T237" s="286"/>
      <c r="U237" s="13"/>
      <c r="V237" s="13"/>
      <c r="W237" s="13"/>
      <c r="X237" s="13"/>
      <c r="Y237" s="13"/>
      <c r="Z237" s="13"/>
      <c r="AA237" s="13"/>
      <c r="AB237" s="13"/>
      <c r="AC237" s="13"/>
      <c r="AD237" s="13"/>
      <c r="AE237" s="13"/>
      <c r="AT237" s="287" t="s">
        <v>758</v>
      </c>
      <c r="AU237" s="287" t="s">
        <v>86</v>
      </c>
      <c r="AV237" s="13" t="s">
        <v>86</v>
      </c>
      <c r="AW237" s="13" t="s">
        <v>33</v>
      </c>
      <c r="AX237" s="13" t="s">
        <v>76</v>
      </c>
      <c r="AY237" s="287" t="s">
        <v>414</v>
      </c>
    </row>
    <row r="238" s="13" customFormat="1">
      <c r="A238" s="13"/>
      <c r="B238" s="277"/>
      <c r="C238" s="278"/>
      <c r="D238" s="230" t="s">
        <v>758</v>
      </c>
      <c r="E238" s="279" t="s">
        <v>1</v>
      </c>
      <c r="F238" s="280" t="s">
        <v>2240</v>
      </c>
      <c r="G238" s="278"/>
      <c r="H238" s="281">
        <v>0.29999999999999999</v>
      </c>
      <c r="I238" s="282"/>
      <c r="J238" s="278"/>
      <c r="K238" s="278"/>
      <c r="L238" s="283"/>
      <c r="M238" s="284"/>
      <c r="N238" s="285"/>
      <c r="O238" s="285"/>
      <c r="P238" s="285"/>
      <c r="Q238" s="285"/>
      <c r="R238" s="285"/>
      <c r="S238" s="285"/>
      <c r="T238" s="286"/>
      <c r="U238" s="13"/>
      <c r="V238" s="13"/>
      <c r="W238" s="13"/>
      <c r="X238" s="13"/>
      <c r="Y238" s="13"/>
      <c r="Z238" s="13"/>
      <c r="AA238" s="13"/>
      <c r="AB238" s="13"/>
      <c r="AC238" s="13"/>
      <c r="AD238" s="13"/>
      <c r="AE238" s="13"/>
      <c r="AT238" s="287" t="s">
        <v>758</v>
      </c>
      <c r="AU238" s="287" t="s">
        <v>86</v>
      </c>
      <c r="AV238" s="13" t="s">
        <v>86</v>
      </c>
      <c r="AW238" s="13" t="s">
        <v>33</v>
      </c>
      <c r="AX238" s="13" t="s">
        <v>76</v>
      </c>
      <c r="AY238" s="287" t="s">
        <v>414</v>
      </c>
    </row>
    <row r="239" s="13" customFormat="1">
      <c r="A239" s="13"/>
      <c r="B239" s="277"/>
      <c r="C239" s="278"/>
      <c r="D239" s="230" t="s">
        <v>758</v>
      </c>
      <c r="E239" s="279" t="s">
        <v>1</v>
      </c>
      <c r="F239" s="280" t="s">
        <v>2241</v>
      </c>
      <c r="G239" s="278"/>
      <c r="H239" s="281">
        <v>0.45000000000000001</v>
      </c>
      <c r="I239" s="282"/>
      <c r="J239" s="278"/>
      <c r="K239" s="278"/>
      <c r="L239" s="283"/>
      <c r="M239" s="284"/>
      <c r="N239" s="285"/>
      <c r="O239" s="285"/>
      <c r="P239" s="285"/>
      <c r="Q239" s="285"/>
      <c r="R239" s="285"/>
      <c r="S239" s="285"/>
      <c r="T239" s="286"/>
      <c r="U239" s="13"/>
      <c r="V239" s="13"/>
      <c r="W239" s="13"/>
      <c r="X239" s="13"/>
      <c r="Y239" s="13"/>
      <c r="Z239" s="13"/>
      <c r="AA239" s="13"/>
      <c r="AB239" s="13"/>
      <c r="AC239" s="13"/>
      <c r="AD239" s="13"/>
      <c r="AE239" s="13"/>
      <c r="AT239" s="287" t="s">
        <v>758</v>
      </c>
      <c r="AU239" s="287" t="s">
        <v>86</v>
      </c>
      <c r="AV239" s="13" t="s">
        <v>86</v>
      </c>
      <c r="AW239" s="13" t="s">
        <v>33</v>
      </c>
      <c r="AX239" s="13" t="s">
        <v>76</v>
      </c>
      <c r="AY239" s="287" t="s">
        <v>414</v>
      </c>
    </row>
    <row r="240" s="14" customFormat="1">
      <c r="A240" s="14"/>
      <c r="B240" s="288"/>
      <c r="C240" s="289"/>
      <c r="D240" s="230" t="s">
        <v>758</v>
      </c>
      <c r="E240" s="290" t="s">
        <v>1</v>
      </c>
      <c r="F240" s="291" t="s">
        <v>760</v>
      </c>
      <c r="G240" s="289"/>
      <c r="H240" s="292">
        <v>6.7039999999999997</v>
      </c>
      <c r="I240" s="293"/>
      <c r="J240" s="289"/>
      <c r="K240" s="289"/>
      <c r="L240" s="294"/>
      <c r="M240" s="295"/>
      <c r="N240" s="296"/>
      <c r="O240" s="296"/>
      <c r="P240" s="296"/>
      <c r="Q240" s="296"/>
      <c r="R240" s="296"/>
      <c r="S240" s="296"/>
      <c r="T240" s="297"/>
      <c r="U240" s="14"/>
      <c r="V240" s="14"/>
      <c r="W240" s="14"/>
      <c r="X240" s="14"/>
      <c r="Y240" s="14"/>
      <c r="Z240" s="14"/>
      <c r="AA240" s="14"/>
      <c r="AB240" s="14"/>
      <c r="AC240" s="14"/>
      <c r="AD240" s="14"/>
      <c r="AE240" s="14"/>
      <c r="AT240" s="298" t="s">
        <v>758</v>
      </c>
      <c r="AU240" s="298" t="s">
        <v>86</v>
      </c>
      <c r="AV240" s="14" t="s">
        <v>415</v>
      </c>
      <c r="AW240" s="14" t="s">
        <v>33</v>
      </c>
      <c r="AX240" s="14" t="s">
        <v>84</v>
      </c>
      <c r="AY240" s="298" t="s">
        <v>414</v>
      </c>
    </row>
    <row r="241" s="2" customFormat="1" ht="16.5" customHeight="1">
      <c r="A241" s="39"/>
      <c r="B241" s="40"/>
      <c r="C241" s="216" t="s">
        <v>498</v>
      </c>
      <c r="D241" s="216" t="s">
        <v>409</v>
      </c>
      <c r="E241" s="217" t="s">
        <v>2242</v>
      </c>
      <c r="F241" s="218" t="s">
        <v>2243</v>
      </c>
      <c r="G241" s="219" t="s">
        <v>984</v>
      </c>
      <c r="H241" s="220">
        <v>10.17</v>
      </c>
      <c r="I241" s="221"/>
      <c r="J241" s="222">
        <f>ROUND(I241*H241,2)</f>
        <v>0</v>
      </c>
      <c r="K241" s="218" t="s">
        <v>720</v>
      </c>
      <c r="L241" s="223"/>
      <c r="M241" s="224" t="s">
        <v>1</v>
      </c>
      <c r="N241" s="225" t="s">
        <v>41</v>
      </c>
      <c r="O241" s="92"/>
      <c r="P241" s="226">
        <f>O241*H241</f>
        <v>0</v>
      </c>
      <c r="Q241" s="226">
        <v>0.001</v>
      </c>
      <c r="R241" s="226">
        <f>Q241*H241</f>
        <v>0.01017</v>
      </c>
      <c r="S241" s="226">
        <v>0</v>
      </c>
      <c r="T241" s="227">
        <f>S241*H241</f>
        <v>0</v>
      </c>
      <c r="U241" s="39"/>
      <c r="V241" s="39"/>
      <c r="W241" s="39"/>
      <c r="X241" s="39"/>
      <c r="Y241" s="39"/>
      <c r="Z241" s="39"/>
      <c r="AA241" s="39"/>
      <c r="AB241" s="39"/>
      <c r="AC241" s="39"/>
      <c r="AD241" s="39"/>
      <c r="AE241" s="39"/>
      <c r="AR241" s="228" t="s">
        <v>413</v>
      </c>
      <c r="AT241" s="228" t="s">
        <v>409</v>
      </c>
      <c r="AU241" s="228" t="s">
        <v>86</v>
      </c>
      <c r="AY241" s="18" t="s">
        <v>414</v>
      </c>
      <c r="BE241" s="229">
        <f>IF(N241="základní",J241,0)</f>
        <v>0</v>
      </c>
      <c r="BF241" s="229">
        <f>IF(N241="snížená",J241,0)</f>
        <v>0</v>
      </c>
      <c r="BG241" s="229">
        <f>IF(N241="zákl. přenesená",J241,0)</f>
        <v>0</v>
      </c>
      <c r="BH241" s="229">
        <f>IF(N241="sníž. přenesená",J241,0)</f>
        <v>0</v>
      </c>
      <c r="BI241" s="229">
        <f>IF(N241="nulová",J241,0)</f>
        <v>0</v>
      </c>
      <c r="BJ241" s="18" t="s">
        <v>84</v>
      </c>
      <c r="BK241" s="229">
        <f>ROUND(I241*H241,2)</f>
        <v>0</v>
      </c>
      <c r="BL241" s="18" t="s">
        <v>415</v>
      </c>
      <c r="BM241" s="228" t="s">
        <v>2500</v>
      </c>
    </row>
    <row r="242" s="2" customFormat="1">
      <c r="A242" s="39"/>
      <c r="B242" s="40"/>
      <c r="C242" s="41"/>
      <c r="D242" s="230" t="s">
        <v>417</v>
      </c>
      <c r="E242" s="41"/>
      <c r="F242" s="231" t="s">
        <v>2243</v>
      </c>
      <c r="G242" s="41"/>
      <c r="H242" s="41"/>
      <c r="I242" s="156"/>
      <c r="J242" s="41"/>
      <c r="K242" s="41"/>
      <c r="L242" s="45"/>
      <c r="M242" s="232"/>
      <c r="N242" s="233"/>
      <c r="O242" s="92"/>
      <c r="P242" s="92"/>
      <c r="Q242" s="92"/>
      <c r="R242" s="92"/>
      <c r="S242" s="92"/>
      <c r="T242" s="93"/>
      <c r="U242" s="39"/>
      <c r="V242" s="39"/>
      <c r="W242" s="39"/>
      <c r="X242" s="39"/>
      <c r="Y242" s="39"/>
      <c r="Z242" s="39"/>
      <c r="AA242" s="39"/>
      <c r="AB242" s="39"/>
      <c r="AC242" s="39"/>
      <c r="AD242" s="39"/>
      <c r="AE242" s="39"/>
      <c r="AT242" s="18" t="s">
        <v>417</v>
      </c>
      <c r="AU242" s="18" t="s">
        <v>86</v>
      </c>
    </row>
    <row r="243" s="13" customFormat="1">
      <c r="A243" s="13"/>
      <c r="B243" s="277"/>
      <c r="C243" s="278"/>
      <c r="D243" s="230" t="s">
        <v>758</v>
      </c>
      <c r="E243" s="279" t="s">
        <v>1</v>
      </c>
      <c r="F243" s="280" t="s">
        <v>2245</v>
      </c>
      <c r="G243" s="278"/>
      <c r="H243" s="281">
        <v>10.17</v>
      </c>
      <c r="I243" s="282"/>
      <c r="J243" s="278"/>
      <c r="K243" s="278"/>
      <c r="L243" s="283"/>
      <c r="M243" s="284"/>
      <c r="N243" s="285"/>
      <c r="O243" s="285"/>
      <c r="P243" s="285"/>
      <c r="Q243" s="285"/>
      <c r="R243" s="285"/>
      <c r="S243" s="285"/>
      <c r="T243" s="286"/>
      <c r="U243" s="13"/>
      <c r="V243" s="13"/>
      <c r="W243" s="13"/>
      <c r="X243" s="13"/>
      <c r="Y243" s="13"/>
      <c r="Z243" s="13"/>
      <c r="AA243" s="13"/>
      <c r="AB243" s="13"/>
      <c r="AC243" s="13"/>
      <c r="AD243" s="13"/>
      <c r="AE243" s="13"/>
      <c r="AT243" s="287" t="s">
        <v>758</v>
      </c>
      <c r="AU243" s="287" t="s">
        <v>86</v>
      </c>
      <c r="AV243" s="13" t="s">
        <v>86</v>
      </c>
      <c r="AW243" s="13" t="s">
        <v>33</v>
      </c>
      <c r="AX243" s="13" t="s">
        <v>84</v>
      </c>
      <c r="AY243" s="287" t="s">
        <v>414</v>
      </c>
    </row>
    <row r="244" s="11" customFormat="1" ht="22.8" customHeight="1">
      <c r="A244" s="11"/>
      <c r="B244" s="254"/>
      <c r="C244" s="255"/>
      <c r="D244" s="256" t="s">
        <v>75</v>
      </c>
      <c r="E244" s="275" t="s">
        <v>442</v>
      </c>
      <c r="F244" s="275" t="s">
        <v>850</v>
      </c>
      <c r="G244" s="255"/>
      <c r="H244" s="255"/>
      <c r="I244" s="258"/>
      <c r="J244" s="276">
        <f>BK244</f>
        <v>0</v>
      </c>
      <c r="K244" s="255"/>
      <c r="L244" s="260"/>
      <c r="M244" s="261"/>
      <c r="N244" s="262"/>
      <c r="O244" s="262"/>
      <c r="P244" s="263">
        <f>SUM(P245:P323)</f>
        <v>0</v>
      </c>
      <c r="Q244" s="262"/>
      <c r="R244" s="263">
        <f>SUM(R245:R323)</f>
        <v>1.2194772980000002</v>
      </c>
      <c r="S244" s="262"/>
      <c r="T244" s="264">
        <f>SUM(T245:T323)</f>
        <v>1.4982469999999999</v>
      </c>
      <c r="U244" s="11"/>
      <c r="V244" s="11"/>
      <c r="W244" s="11"/>
      <c r="X244" s="11"/>
      <c r="Y244" s="11"/>
      <c r="Z244" s="11"/>
      <c r="AA244" s="11"/>
      <c r="AB244" s="11"/>
      <c r="AC244" s="11"/>
      <c r="AD244" s="11"/>
      <c r="AE244" s="11"/>
      <c r="AR244" s="265" t="s">
        <v>84</v>
      </c>
      <c r="AT244" s="266" t="s">
        <v>75</v>
      </c>
      <c r="AU244" s="266" t="s">
        <v>84</v>
      </c>
      <c r="AY244" s="265" t="s">
        <v>414</v>
      </c>
      <c r="BK244" s="267">
        <f>SUM(BK245:BK323)</f>
        <v>0</v>
      </c>
    </row>
    <row r="245" s="2" customFormat="1" ht="21.75" customHeight="1">
      <c r="A245" s="39"/>
      <c r="B245" s="40"/>
      <c r="C245" s="234" t="s">
        <v>502</v>
      </c>
      <c r="D245" s="234" t="s">
        <v>443</v>
      </c>
      <c r="E245" s="235" t="s">
        <v>2251</v>
      </c>
      <c r="F245" s="236" t="s">
        <v>2252</v>
      </c>
      <c r="G245" s="237" t="s">
        <v>632</v>
      </c>
      <c r="H245" s="238">
        <v>34.399999999999999</v>
      </c>
      <c r="I245" s="239"/>
      <c r="J245" s="240">
        <f>ROUND(I245*H245,2)</f>
        <v>0</v>
      </c>
      <c r="K245" s="236" t="s">
        <v>720</v>
      </c>
      <c r="L245" s="45"/>
      <c r="M245" s="241" t="s">
        <v>1</v>
      </c>
      <c r="N245" s="242" t="s">
        <v>41</v>
      </c>
      <c r="O245" s="92"/>
      <c r="P245" s="226">
        <f>O245*H245</f>
        <v>0</v>
      </c>
      <c r="Q245" s="226">
        <v>0</v>
      </c>
      <c r="R245" s="226">
        <f>Q245*H245</f>
        <v>0</v>
      </c>
      <c r="S245" s="226">
        <v>0</v>
      </c>
      <c r="T245" s="227">
        <f>S245*H245</f>
        <v>0</v>
      </c>
      <c r="U245" s="39"/>
      <c r="V245" s="39"/>
      <c r="W245" s="39"/>
      <c r="X245" s="39"/>
      <c r="Y245" s="39"/>
      <c r="Z245" s="39"/>
      <c r="AA245" s="39"/>
      <c r="AB245" s="39"/>
      <c r="AC245" s="39"/>
      <c r="AD245" s="39"/>
      <c r="AE245" s="39"/>
      <c r="AR245" s="228" t="s">
        <v>415</v>
      </c>
      <c r="AT245" s="228" t="s">
        <v>443</v>
      </c>
      <c r="AU245" s="228" t="s">
        <v>86</v>
      </c>
      <c r="AY245" s="18" t="s">
        <v>414</v>
      </c>
      <c r="BE245" s="229">
        <f>IF(N245="základní",J245,0)</f>
        <v>0</v>
      </c>
      <c r="BF245" s="229">
        <f>IF(N245="snížená",J245,0)</f>
        <v>0</v>
      </c>
      <c r="BG245" s="229">
        <f>IF(N245="zákl. přenesená",J245,0)</f>
        <v>0</v>
      </c>
      <c r="BH245" s="229">
        <f>IF(N245="sníž. přenesená",J245,0)</f>
        <v>0</v>
      </c>
      <c r="BI245" s="229">
        <f>IF(N245="nulová",J245,0)</f>
        <v>0</v>
      </c>
      <c r="BJ245" s="18" t="s">
        <v>84</v>
      </c>
      <c r="BK245" s="229">
        <f>ROUND(I245*H245,2)</f>
        <v>0</v>
      </c>
      <c r="BL245" s="18" t="s">
        <v>415</v>
      </c>
      <c r="BM245" s="228" t="s">
        <v>2501</v>
      </c>
    </row>
    <row r="246" s="2" customFormat="1">
      <c r="A246" s="39"/>
      <c r="B246" s="40"/>
      <c r="C246" s="41"/>
      <c r="D246" s="230" t="s">
        <v>417</v>
      </c>
      <c r="E246" s="41"/>
      <c r="F246" s="231" t="s">
        <v>2254</v>
      </c>
      <c r="G246" s="41"/>
      <c r="H246" s="41"/>
      <c r="I246" s="156"/>
      <c r="J246" s="41"/>
      <c r="K246" s="41"/>
      <c r="L246" s="45"/>
      <c r="M246" s="232"/>
      <c r="N246" s="233"/>
      <c r="O246" s="92"/>
      <c r="P246" s="92"/>
      <c r="Q246" s="92"/>
      <c r="R246" s="92"/>
      <c r="S246" s="92"/>
      <c r="T246" s="93"/>
      <c r="U246" s="39"/>
      <c r="V246" s="39"/>
      <c r="W246" s="39"/>
      <c r="X246" s="39"/>
      <c r="Y246" s="39"/>
      <c r="Z246" s="39"/>
      <c r="AA246" s="39"/>
      <c r="AB246" s="39"/>
      <c r="AC246" s="39"/>
      <c r="AD246" s="39"/>
      <c r="AE246" s="39"/>
      <c r="AT246" s="18" t="s">
        <v>417</v>
      </c>
      <c r="AU246" s="18" t="s">
        <v>86</v>
      </c>
    </row>
    <row r="247" s="13" customFormat="1">
      <c r="A247" s="13"/>
      <c r="B247" s="277"/>
      <c r="C247" s="278"/>
      <c r="D247" s="230" t="s">
        <v>758</v>
      </c>
      <c r="E247" s="279" t="s">
        <v>1</v>
      </c>
      <c r="F247" s="280" t="s">
        <v>2502</v>
      </c>
      <c r="G247" s="278"/>
      <c r="H247" s="281">
        <v>8.8000000000000007</v>
      </c>
      <c r="I247" s="282"/>
      <c r="J247" s="278"/>
      <c r="K247" s="278"/>
      <c r="L247" s="283"/>
      <c r="M247" s="284"/>
      <c r="N247" s="285"/>
      <c r="O247" s="285"/>
      <c r="P247" s="285"/>
      <c r="Q247" s="285"/>
      <c r="R247" s="285"/>
      <c r="S247" s="285"/>
      <c r="T247" s="286"/>
      <c r="U247" s="13"/>
      <c r="V247" s="13"/>
      <c r="W247" s="13"/>
      <c r="X247" s="13"/>
      <c r="Y247" s="13"/>
      <c r="Z247" s="13"/>
      <c r="AA247" s="13"/>
      <c r="AB247" s="13"/>
      <c r="AC247" s="13"/>
      <c r="AD247" s="13"/>
      <c r="AE247" s="13"/>
      <c r="AT247" s="287" t="s">
        <v>758</v>
      </c>
      <c r="AU247" s="287" t="s">
        <v>86</v>
      </c>
      <c r="AV247" s="13" t="s">
        <v>86</v>
      </c>
      <c r="AW247" s="13" t="s">
        <v>33</v>
      </c>
      <c r="AX247" s="13" t="s">
        <v>76</v>
      </c>
      <c r="AY247" s="287" t="s">
        <v>414</v>
      </c>
    </row>
    <row r="248" s="13" customFormat="1">
      <c r="A248" s="13"/>
      <c r="B248" s="277"/>
      <c r="C248" s="278"/>
      <c r="D248" s="230" t="s">
        <v>758</v>
      </c>
      <c r="E248" s="279" t="s">
        <v>1</v>
      </c>
      <c r="F248" s="280" t="s">
        <v>2503</v>
      </c>
      <c r="G248" s="278"/>
      <c r="H248" s="281">
        <v>25.600000000000001</v>
      </c>
      <c r="I248" s="282"/>
      <c r="J248" s="278"/>
      <c r="K248" s="278"/>
      <c r="L248" s="283"/>
      <c r="M248" s="284"/>
      <c r="N248" s="285"/>
      <c r="O248" s="285"/>
      <c r="P248" s="285"/>
      <c r="Q248" s="285"/>
      <c r="R248" s="285"/>
      <c r="S248" s="285"/>
      <c r="T248" s="286"/>
      <c r="U248" s="13"/>
      <c r="V248" s="13"/>
      <c r="W248" s="13"/>
      <c r="X248" s="13"/>
      <c r="Y248" s="13"/>
      <c r="Z248" s="13"/>
      <c r="AA248" s="13"/>
      <c r="AB248" s="13"/>
      <c r="AC248" s="13"/>
      <c r="AD248" s="13"/>
      <c r="AE248" s="13"/>
      <c r="AT248" s="287" t="s">
        <v>758</v>
      </c>
      <c r="AU248" s="287" t="s">
        <v>86</v>
      </c>
      <c r="AV248" s="13" t="s">
        <v>86</v>
      </c>
      <c r="AW248" s="13" t="s">
        <v>33</v>
      </c>
      <c r="AX248" s="13" t="s">
        <v>76</v>
      </c>
      <c r="AY248" s="287" t="s">
        <v>414</v>
      </c>
    </row>
    <row r="249" s="14" customFormat="1">
      <c r="A249" s="14"/>
      <c r="B249" s="288"/>
      <c r="C249" s="289"/>
      <c r="D249" s="230" t="s">
        <v>758</v>
      </c>
      <c r="E249" s="290" t="s">
        <v>1</v>
      </c>
      <c r="F249" s="291" t="s">
        <v>760</v>
      </c>
      <c r="G249" s="289"/>
      <c r="H249" s="292">
        <v>34.400000000000006</v>
      </c>
      <c r="I249" s="293"/>
      <c r="J249" s="289"/>
      <c r="K249" s="289"/>
      <c r="L249" s="294"/>
      <c r="M249" s="295"/>
      <c r="N249" s="296"/>
      <c r="O249" s="296"/>
      <c r="P249" s="296"/>
      <c r="Q249" s="296"/>
      <c r="R249" s="296"/>
      <c r="S249" s="296"/>
      <c r="T249" s="297"/>
      <c r="U249" s="14"/>
      <c r="V249" s="14"/>
      <c r="W249" s="14"/>
      <c r="X249" s="14"/>
      <c r="Y249" s="14"/>
      <c r="Z249" s="14"/>
      <c r="AA249" s="14"/>
      <c r="AB249" s="14"/>
      <c r="AC249" s="14"/>
      <c r="AD249" s="14"/>
      <c r="AE249" s="14"/>
      <c r="AT249" s="298" t="s">
        <v>758</v>
      </c>
      <c r="AU249" s="298" t="s">
        <v>86</v>
      </c>
      <c r="AV249" s="14" t="s">
        <v>415</v>
      </c>
      <c r="AW249" s="14" t="s">
        <v>33</v>
      </c>
      <c r="AX249" s="14" t="s">
        <v>84</v>
      </c>
      <c r="AY249" s="298" t="s">
        <v>414</v>
      </c>
    </row>
    <row r="250" s="2" customFormat="1" ht="21.75" customHeight="1">
      <c r="A250" s="39"/>
      <c r="B250" s="40"/>
      <c r="C250" s="234" t="s">
        <v>875</v>
      </c>
      <c r="D250" s="234" t="s">
        <v>443</v>
      </c>
      <c r="E250" s="235" t="s">
        <v>2257</v>
      </c>
      <c r="F250" s="236" t="s">
        <v>2258</v>
      </c>
      <c r="G250" s="237" t="s">
        <v>632</v>
      </c>
      <c r="H250" s="238">
        <v>344</v>
      </c>
      <c r="I250" s="239"/>
      <c r="J250" s="240">
        <f>ROUND(I250*H250,2)</f>
        <v>0</v>
      </c>
      <c r="K250" s="236" t="s">
        <v>720</v>
      </c>
      <c r="L250" s="45"/>
      <c r="M250" s="241" t="s">
        <v>1</v>
      </c>
      <c r="N250" s="242" t="s">
        <v>41</v>
      </c>
      <c r="O250" s="92"/>
      <c r="P250" s="226">
        <f>O250*H250</f>
        <v>0</v>
      </c>
      <c r="Q250" s="226">
        <v>0</v>
      </c>
      <c r="R250" s="226">
        <f>Q250*H250</f>
        <v>0</v>
      </c>
      <c r="S250" s="226">
        <v>0</v>
      </c>
      <c r="T250" s="227">
        <f>S250*H250</f>
        <v>0</v>
      </c>
      <c r="U250" s="39"/>
      <c r="V250" s="39"/>
      <c r="W250" s="39"/>
      <c r="X250" s="39"/>
      <c r="Y250" s="39"/>
      <c r="Z250" s="39"/>
      <c r="AA250" s="39"/>
      <c r="AB250" s="39"/>
      <c r="AC250" s="39"/>
      <c r="AD250" s="39"/>
      <c r="AE250" s="39"/>
      <c r="AR250" s="228" t="s">
        <v>415</v>
      </c>
      <c r="AT250" s="228" t="s">
        <v>443</v>
      </c>
      <c r="AU250" s="228" t="s">
        <v>86</v>
      </c>
      <c r="AY250" s="18" t="s">
        <v>414</v>
      </c>
      <c r="BE250" s="229">
        <f>IF(N250="základní",J250,0)</f>
        <v>0</v>
      </c>
      <c r="BF250" s="229">
        <f>IF(N250="snížená",J250,0)</f>
        <v>0</v>
      </c>
      <c r="BG250" s="229">
        <f>IF(N250="zákl. přenesená",J250,0)</f>
        <v>0</v>
      </c>
      <c r="BH250" s="229">
        <f>IF(N250="sníž. přenesená",J250,0)</f>
        <v>0</v>
      </c>
      <c r="BI250" s="229">
        <f>IF(N250="nulová",J250,0)</f>
        <v>0</v>
      </c>
      <c r="BJ250" s="18" t="s">
        <v>84</v>
      </c>
      <c r="BK250" s="229">
        <f>ROUND(I250*H250,2)</f>
        <v>0</v>
      </c>
      <c r="BL250" s="18" t="s">
        <v>415</v>
      </c>
      <c r="BM250" s="228" t="s">
        <v>2504</v>
      </c>
    </row>
    <row r="251" s="2" customFormat="1">
      <c r="A251" s="39"/>
      <c r="B251" s="40"/>
      <c r="C251" s="41"/>
      <c r="D251" s="230" t="s">
        <v>417</v>
      </c>
      <c r="E251" s="41"/>
      <c r="F251" s="231" t="s">
        <v>2260</v>
      </c>
      <c r="G251" s="41"/>
      <c r="H251" s="41"/>
      <c r="I251" s="156"/>
      <c r="J251" s="41"/>
      <c r="K251" s="41"/>
      <c r="L251" s="45"/>
      <c r="M251" s="232"/>
      <c r="N251" s="233"/>
      <c r="O251" s="92"/>
      <c r="P251" s="92"/>
      <c r="Q251" s="92"/>
      <c r="R251" s="92"/>
      <c r="S251" s="92"/>
      <c r="T251" s="93"/>
      <c r="U251" s="39"/>
      <c r="V251" s="39"/>
      <c r="W251" s="39"/>
      <c r="X251" s="39"/>
      <c r="Y251" s="39"/>
      <c r="Z251" s="39"/>
      <c r="AA251" s="39"/>
      <c r="AB251" s="39"/>
      <c r="AC251" s="39"/>
      <c r="AD251" s="39"/>
      <c r="AE251" s="39"/>
      <c r="AT251" s="18" t="s">
        <v>417</v>
      </c>
      <c r="AU251" s="18" t="s">
        <v>86</v>
      </c>
    </row>
    <row r="252" s="13" customFormat="1">
      <c r="A252" s="13"/>
      <c r="B252" s="277"/>
      <c r="C252" s="278"/>
      <c r="D252" s="230" t="s">
        <v>758</v>
      </c>
      <c r="E252" s="279" t="s">
        <v>1</v>
      </c>
      <c r="F252" s="280" t="s">
        <v>2505</v>
      </c>
      <c r="G252" s="278"/>
      <c r="H252" s="281">
        <v>344</v>
      </c>
      <c r="I252" s="282"/>
      <c r="J252" s="278"/>
      <c r="K252" s="278"/>
      <c r="L252" s="283"/>
      <c r="M252" s="284"/>
      <c r="N252" s="285"/>
      <c r="O252" s="285"/>
      <c r="P252" s="285"/>
      <c r="Q252" s="285"/>
      <c r="R252" s="285"/>
      <c r="S252" s="285"/>
      <c r="T252" s="286"/>
      <c r="U252" s="13"/>
      <c r="V252" s="13"/>
      <c r="W252" s="13"/>
      <c r="X252" s="13"/>
      <c r="Y252" s="13"/>
      <c r="Z252" s="13"/>
      <c r="AA252" s="13"/>
      <c r="AB252" s="13"/>
      <c r="AC252" s="13"/>
      <c r="AD252" s="13"/>
      <c r="AE252" s="13"/>
      <c r="AT252" s="287" t="s">
        <v>758</v>
      </c>
      <c r="AU252" s="287" t="s">
        <v>86</v>
      </c>
      <c r="AV252" s="13" t="s">
        <v>86</v>
      </c>
      <c r="AW252" s="13" t="s">
        <v>33</v>
      </c>
      <c r="AX252" s="13" t="s">
        <v>84</v>
      </c>
      <c r="AY252" s="287" t="s">
        <v>414</v>
      </c>
    </row>
    <row r="253" s="2" customFormat="1" ht="21.75" customHeight="1">
      <c r="A253" s="39"/>
      <c r="B253" s="40"/>
      <c r="C253" s="234" t="s">
        <v>880</v>
      </c>
      <c r="D253" s="234" t="s">
        <v>443</v>
      </c>
      <c r="E253" s="235" t="s">
        <v>2262</v>
      </c>
      <c r="F253" s="236" t="s">
        <v>2263</v>
      </c>
      <c r="G253" s="237" t="s">
        <v>632</v>
      </c>
      <c r="H253" s="238">
        <v>34.399999999999999</v>
      </c>
      <c r="I253" s="239"/>
      <c r="J253" s="240">
        <f>ROUND(I253*H253,2)</f>
        <v>0</v>
      </c>
      <c r="K253" s="236" t="s">
        <v>720</v>
      </c>
      <c r="L253" s="45"/>
      <c r="M253" s="241" t="s">
        <v>1</v>
      </c>
      <c r="N253" s="242" t="s">
        <v>41</v>
      </c>
      <c r="O253" s="92"/>
      <c r="P253" s="226">
        <f>O253*H253</f>
        <v>0</v>
      </c>
      <c r="Q253" s="226">
        <v>0</v>
      </c>
      <c r="R253" s="226">
        <f>Q253*H253</f>
        <v>0</v>
      </c>
      <c r="S253" s="226">
        <v>0</v>
      </c>
      <c r="T253" s="227">
        <f>S253*H253</f>
        <v>0</v>
      </c>
      <c r="U253" s="39"/>
      <c r="V253" s="39"/>
      <c r="W253" s="39"/>
      <c r="X253" s="39"/>
      <c r="Y253" s="39"/>
      <c r="Z253" s="39"/>
      <c r="AA253" s="39"/>
      <c r="AB253" s="39"/>
      <c r="AC253" s="39"/>
      <c r="AD253" s="39"/>
      <c r="AE253" s="39"/>
      <c r="AR253" s="228" t="s">
        <v>415</v>
      </c>
      <c r="AT253" s="228" t="s">
        <v>443</v>
      </c>
      <c r="AU253" s="228" t="s">
        <v>86</v>
      </c>
      <c r="AY253" s="18" t="s">
        <v>414</v>
      </c>
      <c r="BE253" s="229">
        <f>IF(N253="základní",J253,0)</f>
        <v>0</v>
      </c>
      <c r="BF253" s="229">
        <f>IF(N253="snížená",J253,0)</f>
        <v>0</v>
      </c>
      <c r="BG253" s="229">
        <f>IF(N253="zákl. přenesená",J253,0)</f>
        <v>0</v>
      </c>
      <c r="BH253" s="229">
        <f>IF(N253="sníž. přenesená",J253,0)</f>
        <v>0</v>
      </c>
      <c r="BI253" s="229">
        <f>IF(N253="nulová",J253,0)</f>
        <v>0</v>
      </c>
      <c r="BJ253" s="18" t="s">
        <v>84</v>
      </c>
      <c r="BK253" s="229">
        <f>ROUND(I253*H253,2)</f>
        <v>0</v>
      </c>
      <c r="BL253" s="18" t="s">
        <v>415</v>
      </c>
      <c r="BM253" s="228" t="s">
        <v>2506</v>
      </c>
    </row>
    <row r="254" s="2" customFormat="1">
      <c r="A254" s="39"/>
      <c r="B254" s="40"/>
      <c r="C254" s="41"/>
      <c r="D254" s="230" t="s">
        <v>417</v>
      </c>
      <c r="E254" s="41"/>
      <c r="F254" s="231" t="s">
        <v>2265</v>
      </c>
      <c r="G254" s="41"/>
      <c r="H254" s="41"/>
      <c r="I254" s="156"/>
      <c r="J254" s="41"/>
      <c r="K254" s="41"/>
      <c r="L254" s="45"/>
      <c r="M254" s="232"/>
      <c r="N254" s="233"/>
      <c r="O254" s="92"/>
      <c r="P254" s="92"/>
      <c r="Q254" s="92"/>
      <c r="R254" s="92"/>
      <c r="S254" s="92"/>
      <c r="T254" s="93"/>
      <c r="U254" s="39"/>
      <c r="V254" s="39"/>
      <c r="W254" s="39"/>
      <c r="X254" s="39"/>
      <c r="Y254" s="39"/>
      <c r="Z254" s="39"/>
      <c r="AA254" s="39"/>
      <c r="AB254" s="39"/>
      <c r="AC254" s="39"/>
      <c r="AD254" s="39"/>
      <c r="AE254" s="39"/>
      <c r="AT254" s="18" t="s">
        <v>417</v>
      </c>
      <c r="AU254" s="18" t="s">
        <v>86</v>
      </c>
    </row>
    <row r="255" s="2" customFormat="1" ht="21.75" customHeight="1">
      <c r="A255" s="39"/>
      <c r="B255" s="40"/>
      <c r="C255" s="234" t="s">
        <v>884</v>
      </c>
      <c r="D255" s="234" t="s">
        <v>443</v>
      </c>
      <c r="E255" s="235" t="s">
        <v>1773</v>
      </c>
      <c r="F255" s="236" t="s">
        <v>1774</v>
      </c>
      <c r="G255" s="237" t="s">
        <v>755</v>
      </c>
      <c r="H255" s="238">
        <v>77.566000000000002</v>
      </c>
      <c r="I255" s="239"/>
      <c r="J255" s="240">
        <f>ROUND(I255*H255,2)</f>
        <v>0</v>
      </c>
      <c r="K255" s="236" t="s">
        <v>720</v>
      </c>
      <c r="L255" s="45"/>
      <c r="M255" s="241" t="s">
        <v>1</v>
      </c>
      <c r="N255" s="242" t="s">
        <v>41</v>
      </c>
      <c r="O255" s="92"/>
      <c r="P255" s="226">
        <f>O255*H255</f>
        <v>0</v>
      </c>
      <c r="Q255" s="226">
        <v>0</v>
      </c>
      <c r="R255" s="226">
        <f>Q255*H255</f>
        <v>0</v>
      </c>
      <c r="S255" s="226">
        <v>0</v>
      </c>
      <c r="T255" s="227">
        <f>S255*H255</f>
        <v>0</v>
      </c>
      <c r="U255" s="39"/>
      <c r="V255" s="39"/>
      <c r="W255" s="39"/>
      <c r="X255" s="39"/>
      <c r="Y255" s="39"/>
      <c r="Z255" s="39"/>
      <c r="AA255" s="39"/>
      <c r="AB255" s="39"/>
      <c r="AC255" s="39"/>
      <c r="AD255" s="39"/>
      <c r="AE255" s="39"/>
      <c r="AR255" s="228" t="s">
        <v>415</v>
      </c>
      <c r="AT255" s="228" t="s">
        <v>443</v>
      </c>
      <c r="AU255" s="228" t="s">
        <v>86</v>
      </c>
      <c r="AY255" s="18" t="s">
        <v>414</v>
      </c>
      <c r="BE255" s="229">
        <f>IF(N255="základní",J255,0)</f>
        <v>0</v>
      </c>
      <c r="BF255" s="229">
        <f>IF(N255="snížená",J255,0)</f>
        <v>0</v>
      </c>
      <c r="BG255" s="229">
        <f>IF(N255="zákl. přenesená",J255,0)</f>
        <v>0</v>
      </c>
      <c r="BH255" s="229">
        <f>IF(N255="sníž. přenesená",J255,0)</f>
        <v>0</v>
      </c>
      <c r="BI255" s="229">
        <f>IF(N255="nulová",J255,0)</f>
        <v>0</v>
      </c>
      <c r="BJ255" s="18" t="s">
        <v>84</v>
      </c>
      <c r="BK255" s="229">
        <f>ROUND(I255*H255,2)</f>
        <v>0</v>
      </c>
      <c r="BL255" s="18" t="s">
        <v>415</v>
      </c>
      <c r="BM255" s="228" t="s">
        <v>2507</v>
      </c>
    </row>
    <row r="256" s="2" customFormat="1">
      <c r="A256" s="39"/>
      <c r="B256" s="40"/>
      <c r="C256" s="41"/>
      <c r="D256" s="230" t="s">
        <v>417</v>
      </c>
      <c r="E256" s="41"/>
      <c r="F256" s="231" t="s">
        <v>1776</v>
      </c>
      <c r="G256" s="41"/>
      <c r="H256" s="41"/>
      <c r="I256" s="156"/>
      <c r="J256" s="41"/>
      <c r="K256" s="41"/>
      <c r="L256" s="45"/>
      <c r="M256" s="232"/>
      <c r="N256" s="233"/>
      <c r="O256" s="92"/>
      <c r="P256" s="92"/>
      <c r="Q256" s="92"/>
      <c r="R256" s="92"/>
      <c r="S256" s="92"/>
      <c r="T256" s="93"/>
      <c r="U256" s="39"/>
      <c r="V256" s="39"/>
      <c r="W256" s="39"/>
      <c r="X256" s="39"/>
      <c r="Y256" s="39"/>
      <c r="Z256" s="39"/>
      <c r="AA256" s="39"/>
      <c r="AB256" s="39"/>
      <c r="AC256" s="39"/>
      <c r="AD256" s="39"/>
      <c r="AE256" s="39"/>
      <c r="AT256" s="18" t="s">
        <v>417</v>
      </c>
      <c r="AU256" s="18" t="s">
        <v>86</v>
      </c>
    </row>
    <row r="257" s="13" customFormat="1">
      <c r="A257" s="13"/>
      <c r="B257" s="277"/>
      <c r="C257" s="278"/>
      <c r="D257" s="230" t="s">
        <v>758</v>
      </c>
      <c r="E257" s="279" t="s">
        <v>1</v>
      </c>
      <c r="F257" s="280" t="s">
        <v>2508</v>
      </c>
      <c r="G257" s="278"/>
      <c r="H257" s="281">
        <v>77.566000000000002</v>
      </c>
      <c r="I257" s="282"/>
      <c r="J257" s="278"/>
      <c r="K257" s="278"/>
      <c r="L257" s="283"/>
      <c r="M257" s="284"/>
      <c r="N257" s="285"/>
      <c r="O257" s="285"/>
      <c r="P257" s="285"/>
      <c r="Q257" s="285"/>
      <c r="R257" s="285"/>
      <c r="S257" s="285"/>
      <c r="T257" s="286"/>
      <c r="U257" s="13"/>
      <c r="V257" s="13"/>
      <c r="W257" s="13"/>
      <c r="X257" s="13"/>
      <c r="Y257" s="13"/>
      <c r="Z257" s="13"/>
      <c r="AA257" s="13"/>
      <c r="AB257" s="13"/>
      <c r="AC257" s="13"/>
      <c r="AD257" s="13"/>
      <c r="AE257" s="13"/>
      <c r="AT257" s="287" t="s">
        <v>758</v>
      </c>
      <c r="AU257" s="287" t="s">
        <v>86</v>
      </c>
      <c r="AV257" s="13" t="s">
        <v>86</v>
      </c>
      <c r="AW257" s="13" t="s">
        <v>33</v>
      </c>
      <c r="AX257" s="13" t="s">
        <v>84</v>
      </c>
      <c r="AY257" s="287" t="s">
        <v>414</v>
      </c>
    </row>
    <row r="258" s="2" customFormat="1" ht="21.75" customHeight="1">
      <c r="A258" s="39"/>
      <c r="B258" s="40"/>
      <c r="C258" s="234" t="s">
        <v>888</v>
      </c>
      <c r="D258" s="234" t="s">
        <v>443</v>
      </c>
      <c r="E258" s="235" t="s">
        <v>1778</v>
      </c>
      <c r="F258" s="236" t="s">
        <v>1779</v>
      </c>
      <c r="G258" s="237" t="s">
        <v>755</v>
      </c>
      <c r="H258" s="238">
        <v>775.65999999999997</v>
      </c>
      <c r="I258" s="239"/>
      <c r="J258" s="240">
        <f>ROUND(I258*H258,2)</f>
        <v>0</v>
      </c>
      <c r="K258" s="236" t="s">
        <v>720</v>
      </c>
      <c r="L258" s="45"/>
      <c r="M258" s="241" t="s">
        <v>1</v>
      </c>
      <c r="N258" s="242" t="s">
        <v>41</v>
      </c>
      <c r="O258" s="92"/>
      <c r="P258" s="226">
        <f>O258*H258</f>
        <v>0</v>
      </c>
      <c r="Q258" s="226">
        <v>0</v>
      </c>
      <c r="R258" s="226">
        <f>Q258*H258</f>
        <v>0</v>
      </c>
      <c r="S258" s="226">
        <v>0</v>
      </c>
      <c r="T258" s="227">
        <f>S258*H258</f>
        <v>0</v>
      </c>
      <c r="U258" s="39"/>
      <c r="V258" s="39"/>
      <c r="W258" s="39"/>
      <c r="X258" s="39"/>
      <c r="Y258" s="39"/>
      <c r="Z258" s="39"/>
      <c r="AA258" s="39"/>
      <c r="AB258" s="39"/>
      <c r="AC258" s="39"/>
      <c r="AD258" s="39"/>
      <c r="AE258" s="39"/>
      <c r="AR258" s="228" t="s">
        <v>415</v>
      </c>
      <c r="AT258" s="228" t="s">
        <v>443</v>
      </c>
      <c r="AU258" s="228" t="s">
        <v>86</v>
      </c>
      <c r="AY258" s="18" t="s">
        <v>414</v>
      </c>
      <c r="BE258" s="229">
        <f>IF(N258="základní",J258,0)</f>
        <v>0</v>
      </c>
      <c r="BF258" s="229">
        <f>IF(N258="snížená",J258,0)</f>
        <v>0</v>
      </c>
      <c r="BG258" s="229">
        <f>IF(N258="zákl. přenesená",J258,0)</f>
        <v>0</v>
      </c>
      <c r="BH258" s="229">
        <f>IF(N258="sníž. přenesená",J258,0)</f>
        <v>0</v>
      </c>
      <c r="BI258" s="229">
        <f>IF(N258="nulová",J258,0)</f>
        <v>0</v>
      </c>
      <c r="BJ258" s="18" t="s">
        <v>84</v>
      </c>
      <c r="BK258" s="229">
        <f>ROUND(I258*H258,2)</f>
        <v>0</v>
      </c>
      <c r="BL258" s="18" t="s">
        <v>415</v>
      </c>
      <c r="BM258" s="228" t="s">
        <v>2509</v>
      </c>
    </row>
    <row r="259" s="2" customFormat="1">
      <c r="A259" s="39"/>
      <c r="B259" s="40"/>
      <c r="C259" s="41"/>
      <c r="D259" s="230" t="s">
        <v>417</v>
      </c>
      <c r="E259" s="41"/>
      <c r="F259" s="231" t="s">
        <v>1781</v>
      </c>
      <c r="G259" s="41"/>
      <c r="H259" s="41"/>
      <c r="I259" s="156"/>
      <c r="J259" s="41"/>
      <c r="K259" s="41"/>
      <c r="L259" s="45"/>
      <c r="M259" s="232"/>
      <c r="N259" s="233"/>
      <c r="O259" s="92"/>
      <c r="P259" s="92"/>
      <c r="Q259" s="92"/>
      <c r="R259" s="92"/>
      <c r="S259" s="92"/>
      <c r="T259" s="93"/>
      <c r="U259" s="39"/>
      <c r="V259" s="39"/>
      <c r="W259" s="39"/>
      <c r="X259" s="39"/>
      <c r="Y259" s="39"/>
      <c r="Z259" s="39"/>
      <c r="AA259" s="39"/>
      <c r="AB259" s="39"/>
      <c r="AC259" s="39"/>
      <c r="AD259" s="39"/>
      <c r="AE259" s="39"/>
      <c r="AT259" s="18" t="s">
        <v>417</v>
      </c>
      <c r="AU259" s="18" t="s">
        <v>86</v>
      </c>
    </row>
    <row r="260" s="13" customFormat="1">
      <c r="A260" s="13"/>
      <c r="B260" s="277"/>
      <c r="C260" s="278"/>
      <c r="D260" s="230" t="s">
        <v>758</v>
      </c>
      <c r="E260" s="279" t="s">
        <v>1</v>
      </c>
      <c r="F260" s="280" t="s">
        <v>2510</v>
      </c>
      <c r="G260" s="278"/>
      <c r="H260" s="281">
        <v>775.65999999999997</v>
      </c>
      <c r="I260" s="282"/>
      <c r="J260" s="278"/>
      <c r="K260" s="278"/>
      <c r="L260" s="283"/>
      <c r="M260" s="284"/>
      <c r="N260" s="285"/>
      <c r="O260" s="285"/>
      <c r="P260" s="285"/>
      <c r="Q260" s="285"/>
      <c r="R260" s="285"/>
      <c r="S260" s="285"/>
      <c r="T260" s="286"/>
      <c r="U260" s="13"/>
      <c r="V260" s="13"/>
      <c r="W260" s="13"/>
      <c r="X260" s="13"/>
      <c r="Y260" s="13"/>
      <c r="Z260" s="13"/>
      <c r="AA260" s="13"/>
      <c r="AB260" s="13"/>
      <c r="AC260" s="13"/>
      <c r="AD260" s="13"/>
      <c r="AE260" s="13"/>
      <c r="AT260" s="287" t="s">
        <v>758</v>
      </c>
      <c r="AU260" s="287" t="s">
        <v>86</v>
      </c>
      <c r="AV260" s="13" t="s">
        <v>86</v>
      </c>
      <c r="AW260" s="13" t="s">
        <v>33</v>
      </c>
      <c r="AX260" s="13" t="s">
        <v>84</v>
      </c>
      <c r="AY260" s="287" t="s">
        <v>414</v>
      </c>
    </row>
    <row r="261" s="2" customFormat="1" ht="21.75" customHeight="1">
      <c r="A261" s="39"/>
      <c r="B261" s="40"/>
      <c r="C261" s="234" t="s">
        <v>894</v>
      </c>
      <c r="D261" s="234" t="s">
        <v>443</v>
      </c>
      <c r="E261" s="235" t="s">
        <v>1783</v>
      </c>
      <c r="F261" s="236" t="s">
        <v>1784</v>
      </c>
      <c r="G261" s="237" t="s">
        <v>755</v>
      </c>
      <c r="H261" s="238">
        <v>77.566000000000002</v>
      </c>
      <c r="I261" s="239"/>
      <c r="J261" s="240">
        <f>ROUND(I261*H261,2)</f>
        <v>0</v>
      </c>
      <c r="K261" s="236" t="s">
        <v>720</v>
      </c>
      <c r="L261" s="45"/>
      <c r="M261" s="241" t="s">
        <v>1</v>
      </c>
      <c r="N261" s="242" t="s">
        <v>41</v>
      </c>
      <c r="O261" s="92"/>
      <c r="P261" s="226">
        <f>O261*H261</f>
        <v>0</v>
      </c>
      <c r="Q261" s="226">
        <v>0</v>
      </c>
      <c r="R261" s="226">
        <f>Q261*H261</f>
        <v>0</v>
      </c>
      <c r="S261" s="226">
        <v>0</v>
      </c>
      <c r="T261" s="227">
        <f>S261*H261</f>
        <v>0</v>
      </c>
      <c r="U261" s="39"/>
      <c r="V261" s="39"/>
      <c r="W261" s="39"/>
      <c r="X261" s="39"/>
      <c r="Y261" s="39"/>
      <c r="Z261" s="39"/>
      <c r="AA261" s="39"/>
      <c r="AB261" s="39"/>
      <c r="AC261" s="39"/>
      <c r="AD261" s="39"/>
      <c r="AE261" s="39"/>
      <c r="AR261" s="228" t="s">
        <v>415</v>
      </c>
      <c r="AT261" s="228" t="s">
        <v>443</v>
      </c>
      <c r="AU261" s="228" t="s">
        <v>86</v>
      </c>
      <c r="AY261" s="18" t="s">
        <v>414</v>
      </c>
      <c r="BE261" s="229">
        <f>IF(N261="základní",J261,0)</f>
        <v>0</v>
      </c>
      <c r="BF261" s="229">
        <f>IF(N261="snížená",J261,0)</f>
        <v>0</v>
      </c>
      <c r="BG261" s="229">
        <f>IF(N261="zákl. přenesená",J261,0)</f>
        <v>0</v>
      </c>
      <c r="BH261" s="229">
        <f>IF(N261="sníž. přenesená",J261,0)</f>
        <v>0</v>
      </c>
      <c r="BI261" s="229">
        <f>IF(N261="nulová",J261,0)</f>
        <v>0</v>
      </c>
      <c r="BJ261" s="18" t="s">
        <v>84</v>
      </c>
      <c r="BK261" s="229">
        <f>ROUND(I261*H261,2)</f>
        <v>0</v>
      </c>
      <c r="BL261" s="18" t="s">
        <v>415</v>
      </c>
      <c r="BM261" s="228" t="s">
        <v>2511</v>
      </c>
    </row>
    <row r="262" s="2" customFormat="1">
      <c r="A262" s="39"/>
      <c r="B262" s="40"/>
      <c r="C262" s="41"/>
      <c r="D262" s="230" t="s">
        <v>417</v>
      </c>
      <c r="E262" s="41"/>
      <c r="F262" s="231" t="s">
        <v>1786</v>
      </c>
      <c r="G262" s="41"/>
      <c r="H262" s="41"/>
      <c r="I262" s="156"/>
      <c r="J262" s="41"/>
      <c r="K262" s="41"/>
      <c r="L262" s="45"/>
      <c r="M262" s="232"/>
      <c r="N262" s="233"/>
      <c r="O262" s="92"/>
      <c r="P262" s="92"/>
      <c r="Q262" s="92"/>
      <c r="R262" s="92"/>
      <c r="S262" s="92"/>
      <c r="T262" s="93"/>
      <c r="U262" s="39"/>
      <c r="V262" s="39"/>
      <c r="W262" s="39"/>
      <c r="X262" s="39"/>
      <c r="Y262" s="39"/>
      <c r="Z262" s="39"/>
      <c r="AA262" s="39"/>
      <c r="AB262" s="39"/>
      <c r="AC262" s="39"/>
      <c r="AD262" s="39"/>
      <c r="AE262" s="39"/>
      <c r="AT262" s="18" t="s">
        <v>417</v>
      </c>
      <c r="AU262" s="18" t="s">
        <v>86</v>
      </c>
    </row>
    <row r="263" s="2" customFormat="1" ht="21.75" customHeight="1">
      <c r="A263" s="39"/>
      <c r="B263" s="40"/>
      <c r="C263" s="234" t="s">
        <v>899</v>
      </c>
      <c r="D263" s="234" t="s">
        <v>443</v>
      </c>
      <c r="E263" s="235" t="s">
        <v>1787</v>
      </c>
      <c r="F263" s="236" t="s">
        <v>1788</v>
      </c>
      <c r="G263" s="237" t="s">
        <v>755</v>
      </c>
      <c r="H263" s="238">
        <v>6</v>
      </c>
      <c r="I263" s="239"/>
      <c r="J263" s="240">
        <f>ROUND(I263*H263,2)</f>
        <v>0</v>
      </c>
      <c r="K263" s="236" t="s">
        <v>720</v>
      </c>
      <c r="L263" s="45"/>
      <c r="M263" s="241" t="s">
        <v>1</v>
      </c>
      <c r="N263" s="242" t="s">
        <v>41</v>
      </c>
      <c r="O263" s="92"/>
      <c r="P263" s="226">
        <f>O263*H263</f>
        <v>0</v>
      </c>
      <c r="Q263" s="226">
        <v>0</v>
      </c>
      <c r="R263" s="226">
        <f>Q263*H263</f>
        <v>0</v>
      </c>
      <c r="S263" s="226">
        <v>0.0015</v>
      </c>
      <c r="T263" s="227">
        <f>S263*H263</f>
        <v>0.0090000000000000011</v>
      </c>
      <c r="U263" s="39"/>
      <c r="V263" s="39"/>
      <c r="W263" s="39"/>
      <c r="X263" s="39"/>
      <c r="Y263" s="39"/>
      <c r="Z263" s="39"/>
      <c r="AA263" s="39"/>
      <c r="AB263" s="39"/>
      <c r="AC263" s="39"/>
      <c r="AD263" s="39"/>
      <c r="AE263" s="39"/>
      <c r="AR263" s="228" t="s">
        <v>415</v>
      </c>
      <c r="AT263" s="228" t="s">
        <v>443</v>
      </c>
      <c r="AU263" s="228" t="s">
        <v>86</v>
      </c>
      <c r="AY263" s="18" t="s">
        <v>414</v>
      </c>
      <c r="BE263" s="229">
        <f>IF(N263="základní",J263,0)</f>
        <v>0</v>
      </c>
      <c r="BF263" s="229">
        <f>IF(N263="snížená",J263,0)</f>
        <v>0</v>
      </c>
      <c r="BG263" s="229">
        <f>IF(N263="zákl. přenesená",J263,0)</f>
        <v>0</v>
      </c>
      <c r="BH263" s="229">
        <f>IF(N263="sníž. přenesená",J263,0)</f>
        <v>0</v>
      </c>
      <c r="BI263" s="229">
        <f>IF(N263="nulová",J263,0)</f>
        <v>0</v>
      </c>
      <c r="BJ263" s="18" t="s">
        <v>84</v>
      </c>
      <c r="BK263" s="229">
        <f>ROUND(I263*H263,2)</f>
        <v>0</v>
      </c>
      <c r="BL263" s="18" t="s">
        <v>415</v>
      </c>
      <c r="BM263" s="228" t="s">
        <v>2512</v>
      </c>
    </row>
    <row r="264" s="2" customFormat="1">
      <c r="A264" s="39"/>
      <c r="B264" s="40"/>
      <c r="C264" s="41"/>
      <c r="D264" s="230" t="s">
        <v>417</v>
      </c>
      <c r="E264" s="41"/>
      <c r="F264" s="231" t="s">
        <v>1790</v>
      </c>
      <c r="G264" s="41"/>
      <c r="H264" s="41"/>
      <c r="I264" s="156"/>
      <c r="J264" s="41"/>
      <c r="K264" s="41"/>
      <c r="L264" s="45"/>
      <c r="M264" s="232"/>
      <c r="N264" s="233"/>
      <c r="O264" s="92"/>
      <c r="P264" s="92"/>
      <c r="Q264" s="92"/>
      <c r="R264" s="92"/>
      <c r="S264" s="92"/>
      <c r="T264" s="93"/>
      <c r="U264" s="39"/>
      <c r="V264" s="39"/>
      <c r="W264" s="39"/>
      <c r="X264" s="39"/>
      <c r="Y264" s="39"/>
      <c r="Z264" s="39"/>
      <c r="AA264" s="39"/>
      <c r="AB264" s="39"/>
      <c r="AC264" s="39"/>
      <c r="AD264" s="39"/>
      <c r="AE264" s="39"/>
      <c r="AT264" s="18" t="s">
        <v>417</v>
      </c>
      <c r="AU264" s="18" t="s">
        <v>86</v>
      </c>
    </row>
    <row r="265" s="15" customFormat="1">
      <c r="A265" s="15"/>
      <c r="B265" s="299"/>
      <c r="C265" s="300"/>
      <c r="D265" s="230" t="s">
        <v>758</v>
      </c>
      <c r="E265" s="301" t="s">
        <v>1</v>
      </c>
      <c r="F265" s="302" t="s">
        <v>2513</v>
      </c>
      <c r="G265" s="300"/>
      <c r="H265" s="301" t="s">
        <v>1</v>
      </c>
      <c r="I265" s="303"/>
      <c r="J265" s="300"/>
      <c r="K265" s="300"/>
      <c r="L265" s="304"/>
      <c r="M265" s="305"/>
      <c r="N265" s="306"/>
      <c r="O265" s="306"/>
      <c r="P265" s="306"/>
      <c r="Q265" s="306"/>
      <c r="R265" s="306"/>
      <c r="S265" s="306"/>
      <c r="T265" s="307"/>
      <c r="U265" s="15"/>
      <c r="V265" s="15"/>
      <c r="W265" s="15"/>
      <c r="X265" s="15"/>
      <c r="Y265" s="15"/>
      <c r="Z265" s="15"/>
      <c r="AA265" s="15"/>
      <c r="AB265" s="15"/>
      <c r="AC265" s="15"/>
      <c r="AD265" s="15"/>
      <c r="AE265" s="15"/>
      <c r="AT265" s="308" t="s">
        <v>758</v>
      </c>
      <c r="AU265" s="308" t="s">
        <v>86</v>
      </c>
      <c r="AV265" s="15" t="s">
        <v>84</v>
      </c>
      <c r="AW265" s="15" t="s">
        <v>33</v>
      </c>
      <c r="AX265" s="15" t="s">
        <v>76</v>
      </c>
      <c r="AY265" s="308" t="s">
        <v>414</v>
      </c>
    </row>
    <row r="266" s="13" customFormat="1">
      <c r="A266" s="13"/>
      <c r="B266" s="277"/>
      <c r="C266" s="278"/>
      <c r="D266" s="230" t="s">
        <v>758</v>
      </c>
      <c r="E266" s="279" t="s">
        <v>1</v>
      </c>
      <c r="F266" s="280" t="s">
        <v>2514</v>
      </c>
      <c r="G266" s="278"/>
      <c r="H266" s="281">
        <v>6</v>
      </c>
      <c r="I266" s="282"/>
      <c r="J266" s="278"/>
      <c r="K266" s="278"/>
      <c r="L266" s="283"/>
      <c r="M266" s="284"/>
      <c r="N266" s="285"/>
      <c r="O266" s="285"/>
      <c r="P266" s="285"/>
      <c r="Q266" s="285"/>
      <c r="R266" s="285"/>
      <c r="S266" s="285"/>
      <c r="T266" s="286"/>
      <c r="U266" s="13"/>
      <c r="V266" s="13"/>
      <c r="W266" s="13"/>
      <c r="X266" s="13"/>
      <c r="Y266" s="13"/>
      <c r="Z266" s="13"/>
      <c r="AA266" s="13"/>
      <c r="AB266" s="13"/>
      <c r="AC266" s="13"/>
      <c r="AD266" s="13"/>
      <c r="AE266" s="13"/>
      <c r="AT266" s="287" t="s">
        <v>758</v>
      </c>
      <c r="AU266" s="287" t="s">
        <v>86</v>
      </c>
      <c r="AV266" s="13" t="s">
        <v>86</v>
      </c>
      <c r="AW266" s="13" t="s">
        <v>33</v>
      </c>
      <c r="AX266" s="13" t="s">
        <v>84</v>
      </c>
      <c r="AY266" s="287" t="s">
        <v>414</v>
      </c>
    </row>
    <row r="267" s="2" customFormat="1" ht="16.5" customHeight="1">
      <c r="A267" s="39"/>
      <c r="B267" s="40"/>
      <c r="C267" s="234" t="s">
        <v>903</v>
      </c>
      <c r="D267" s="234" t="s">
        <v>443</v>
      </c>
      <c r="E267" s="235" t="s">
        <v>1794</v>
      </c>
      <c r="F267" s="236" t="s">
        <v>1795</v>
      </c>
      <c r="G267" s="237" t="s">
        <v>531</v>
      </c>
      <c r="H267" s="238">
        <v>7.2000000000000002</v>
      </c>
      <c r="I267" s="239"/>
      <c r="J267" s="240">
        <f>ROUND(I267*H267,2)</f>
        <v>0</v>
      </c>
      <c r="K267" s="236" t="s">
        <v>720</v>
      </c>
      <c r="L267" s="45"/>
      <c r="M267" s="241" t="s">
        <v>1</v>
      </c>
      <c r="N267" s="242" t="s">
        <v>41</v>
      </c>
      <c r="O267" s="92"/>
      <c r="P267" s="226">
        <f>O267*H267</f>
        <v>0</v>
      </c>
      <c r="Q267" s="226">
        <v>0</v>
      </c>
      <c r="R267" s="226">
        <f>Q267*H267</f>
        <v>0</v>
      </c>
      <c r="S267" s="226">
        <v>0.00050000000000000001</v>
      </c>
      <c r="T267" s="227">
        <f>S267*H267</f>
        <v>0.0036000000000000003</v>
      </c>
      <c r="U267" s="39"/>
      <c r="V267" s="39"/>
      <c r="W267" s="39"/>
      <c r="X267" s="39"/>
      <c r="Y267" s="39"/>
      <c r="Z267" s="39"/>
      <c r="AA267" s="39"/>
      <c r="AB267" s="39"/>
      <c r="AC267" s="39"/>
      <c r="AD267" s="39"/>
      <c r="AE267" s="39"/>
      <c r="AR267" s="228" t="s">
        <v>415</v>
      </c>
      <c r="AT267" s="228" t="s">
        <v>443</v>
      </c>
      <c r="AU267" s="228" t="s">
        <v>86</v>
      </c>
      <c r="AY267" s="18" t="s">
        <v>414</v>
      </c>
      <c r="BE267" s="229">
        <f>IF(N267="základní",J267,0)</f>
        <v>0</v>
      </c>
      <c r="BF267" s="229">
        <f>IF(N267="snížená",J267,0)</f>
        <v>0</v>
      </c>
      <c r="BG267" s="229">
        <f>IF(N267="zákl. přenesená",J267,0)</f>
        <v>0</v>
      </c>
      <c r="BH267" s="229">
        <f>IF(N267="sníž. přenesená",J267,0)</f>
        <v>0</v>
      </c>
      <c r="BI267" s="229">
        <f>IF(N267="nulová",J267,0)</f>
        <v>0</v>
      </c>
      <c r="BJ267" s="18" t="s">
        <v>84</v>
      </c>
      <c r="BK267" s="229">
        <f>ROUND(I267*H267,2)</f>
        <v>0</v>
      </c>
      <c r="BL267" s="18" t="s">
        <v>415</v>
      </c>
      <c r="BM267" s="228" t="s">
        <v>2515</v>
      </c>
    </row>
    <row r="268" s="2" customFormat="1">
      <c r="A268" s="39"/>
      <c r="B268" s="40"/>
      <c r="C268" s="41"/>
      <c r="D268" s="230" t="s">
        <v>417</v>
      </c>
      <c r="E268" s="41"/>
      <c r="F268" s="231" t="s">
        <v>1797</v>
      </c>
      <c r="G268" s="41"/>
      <c r="H268" s="41"/>
      <c r="I268" s="156"/>
      <c r="J268" s="41"/>
      <c r="K268" s="41"/>
      <c r="L268" s="45"/>
      <c r="M268" s="232"/>
      <c r="N268" s="233"/>
      <c r="O268" s="92"/>
      <c r="P268" s="92"/>
      <c r="Q268" s="92"/>
      <c r="R268" s="92"/>
      <c r="S268" s="92"/>
      <c r="T268" s="93"/>
      <c r="U268" s="39"/>
      <c r="V268" s="39"/>
      <c r="W268" s="39"/>
      <c r="X268" s="39"/>
      <c r="Y268" s="39"/>
      <c r="Z268" s="39"/>
      <c r="AA268" s="39"/>
      <c r="AB268" s="39"/>
      <c r="AC268" s="39"/>
      <c r="AD268" s="39"/>
      <c r="AE268" s="39"/>
      <c r="AT268" s="18" t="s">
        <v>417</v>
      </c>
      <c r="AU268" s="18" t="s">
        <v>86</v>
      </c>
    </row>
    <row r="269" s="15" customFormat="1">
      <c r="A269" s="15"/>
      <c r="B269" s="299"/>
      <c r="C269" s="300"/>
      <c r="D269" s="230" t="s">
        <v>758</v>
      </c>
      <c r="E269" s="301" t="s">
        <v>1</v>
      </c>
      <c r="F269" s="302" t="s">
        <v>2272</v>
      </c>
      <c r="G269" s="300"/>
      <c r="H269" s="301" t="s">
        <v>1</v>
      </c>
      <c r="I269" s="303"/>
      <c r="J269" s="300"/>
      <c r="K269" s="300"/>
      <c r="L269" s="304"/>
      <c r="M269" s="305"/>
      <c r="N269" s="306"/>
      <c r="O269" s="306"/>
      <c r="P269" s="306"/>
      <c r="Q269" s="306"/>
      <c r="R269" s="306"/>
      <c r="S269" s="306"/>
      <c r="T269" s="307"/>
      <c r="U269" s="15"/>
      <c r="V269" s="15"/>
      <c r="W269" s="15"/>
      <c r="X269" s="15"/>
      <c r="Y269" s="15"/>
      <c r="Z269" s="15"/>
      <c r="AA269" s="15"/>
      <c r="AB269" s="15"/>
      <c r="AC269" s="15"/>
      <c r="AD269" s="15"/>
      <c r="AE269" s="15"/>
      <c r="AT269" s="308" t="s">
        <v>758</v>
      </c>
      <c r="AU269" s="308" t="s">
        <v>86</v>
      </c>
      <c r="AV269" s="15" t="s">
        <v>84</v>
      </c>
      <c r="AW269" s="15" t="s">
        <v>33</v>
      </c>
      <c r="AX269" s="15" t="s">
        <v>76</v>
      </c>
      <c r="AY269" s="308" t="s">
        <v>414</v>
      </c>
    </row>
    <row r="270" s="13" customFormat="1">
      <c r="A270" s="13"/>
      <c r="B270" s="277"/>
      <c r="C270" s="278"/>
      <c r="D270" s="230" t="s">
        <v>758</v>
      </c>
      <c r="E270" s="279" t="s">
        <v>1</v>
      </c>
      <c r="F270" s="280" t="s">
        <v>2516</v>
      </c>
      <c r="G270" s="278"/>
      <c r="H270" s="281">
        <v>7.2000000000000002</v>
      </c>
      <c r="I270" s="282"/>
      <c r="J270" s="278"/>
      <c r="K270" s="278"/>
      <c r="L270" s="283"/>
      <c r="M270" s="284"/>
      <c r="N270" s="285"/>
      <c r="O270" s="285"/>
      <c r="P270" s="285"/>
      <c r="Q270" s="285"/>
      <c r="R270" s="285"/>
      <c r="S270" s="285"/>
      <c r="T270" s="286"/>
      <c r="U270" s="13"/>
      <c r="V270" s="13"/>
      <c r="W270" s="13"/>
      <c r="X270" s="13"/>
      <c r="Y270" s="13"/>
      <c r="Z270" s="13"/>
      <c r="AA270" s="13"/>
      <c r="AB270" s="13"/>
      <c r="AC270" s="13"/>
      <c r="AD270" s="13"/>
      <c r="AE270" s="13"/>
      <c r="AT270" s="287" t="s">
        <v>758</v>
      </c>
      <c r="AU270" s="287" t="s">
        <v>86</v>
      </c>
      <c r="AV270" s="13" t="s">
        <v>86</v>
      </c>
      <c r="AW270" s="13" t="s">
        <v>33</v>
      </c>
      <c r="AX270" s="13" t="s">
        <v>84</v>
      </c>
      <c r="AY270" s="287" t="s">
        <v>414</v>
      </c>
    </row>
    <row r="271" s="2" customFormat="1" ht="21.75" customHeight="1">
      <c r="A271" s="39"/>
      <c r="B271" s="40"/>
      <c r="C271" s="234" t="s">
        <v>908</v>
      </c>
      <c r="D271" s="234" t="s">
        <v>443</v>
      </c>
      <c r="E271" s="235" t="s">
        <v>1800</v>
      </c>
      <c r="F271" s="236" t="s">
        <v>1801</v>
      </c>
      <c r="G271" s="237" t="s">
        <v>531</v>
      </c>
      <c r="H271" s="238">
        <v>7.2000000000000002</v>
      </c>
      <c r="I271" s="239"/>
      <c r="J271" s="240">
        <f>ROUND(I271*H271,2)</f>
        <v>0</v>
      </c>
      <c r="K271" s="236" t="s">
        <v>720</v>
      </c>
      <c r="L271" s="45"/>
      <c r="M271" s="241" t="s">
        <v>1</v>
      </c>
      <c r="N271" s="242" t="s">
        <v>41</v>
      </c>
      <c r="O271" s="92"/>
      <c r="P271" s="226">
        <f>O271*H271</f>
        <v>0</v>
      </c>
      <c r="Q271" s="226">
        <v>0</v>
      </c>
      <c r="R271" s="226">
        <f>Q271*H271</f>
        <v>0</v>
      </c>
      <c r="S271" s="226">
        <v>0.00050000000000000001</v>
      </c>
      <c r="T271" s="227">
        <f>S271*H271</f>
        <v>0.0036000000000000003</v>
      </c>
      <c r="U271" s="39"/>
      <c r="V271" s="39"/>
      <c r="W271" s="39"/>
      <c r="X271" s="39"/>
      <c r="Y271" s="39"/>
      <c r="Z271" s="39"/>
      <c r="AA271" s="39"/>
      <c r="AB271" s="39"/>
      <c r="AC271" s="39"/>
      <c r="AD271" s="39"/>
      <c r="AE271" s="39"/>
      <c r="AR271" s="228" t="s">
        <v>415</v>
      </c>
      <c r="AT271" s="228" t="s">
        <v>443</v>
      </c>
      <c r="AU271" s="228" t="s">
        <v>86</v>
      </c>
      <c r="AY271" s="18" t="s">
        <v>414</v>
      </c>
      <c r="BE271" s="229">
        <f>IF(N271="základní",J271,0)</f>
        <v>0</v>
      </c>
      <c r="BF271" s="229">
        <f>IF(N271="snížená",J271,0)</f>
        <v>0</v>
      </c>
      <c r="BG271" s="229">
        <f>IF(N271="zákl. přenesená",J271,0)</f>
        <v>0</v>
      </c>
      <c r="BH271" s="229">
        <f>IF(N271="sníž. přenesená",J271,0)</f>
        <v>0</v>
      </c>
      <c r="BI271" s="229">
        <f>IF(N271="nulová",J271,0)</f>
        <v>0</v>
      </c>
      <c r="BJ271" s="18" t="s">
        <v>84</v>
      </c>
      <c r="BK271" s="229">
        <f>ROUND(I271*H271,2)</f>
        <v>0</v>
      </c>
      <c r="BL271" s="18" t="s">
        <v>415</v>
      </c>
      <c r="BM271" s="228" t="s">
        <v>2517</v>
      </c>
    </row>
    <row r="272" s="2" customFormat="1">
      <c r="A272" s="39"/>
      <c r="B272" s="40"/>
      <c r="C272" s="41"/>
      <c r="D272" s="230" t="s">
        <v>417</v>
      </c>
      <c r="E272" s="41"/>
      <c r="F272" s="231" t="s">
        <v>1803</v>
      </c>
      <c r="G272" s="41"/>
      <c r="H272" s="41"/>
      <c r="I272" s="156"/>
      <c r="J272" s="41"/>
      <c r="K272" s="41"/>
      <c r="L272" s="45"/>
      <c r="M272" s="232"/>
      <c r="N272" s="233"/>
      <c r="O272" s="92"/>
      <c r="P272" s="92"/>
      <c r="Q272" s="92"/>
      <c r="R272" s="92"/>
      <c r="S272" s="92"/>
      <c r="T272" s="93"/>
      <c r="U272" s="39"/>
      <c r="V272" s="39"/>
      <c r="W272" s="39"/>
      <c r="X272" s="39"/>
      <c r="Y272" s="39"/>
      <c r="Z272" s="39"/>
      <c r="AA272" s="39"/>
      <c r="AB272" s="39"/>
      <c r="AC272" s="39"/>
      <c r="AD272" s="39"/>
      <c r="AE272" s="39"/>
      <c r="AT272" s="18" t="s">
        <v>417</v>
      </c>
      <c r="AU272" s="18" t="s">
        <v>86</v>
      </c>
    </row>
    <row r="273" s="15" customFormat="1">
      <c r="A273" s="15"/>
      <c r="B273" s="299"/>
      <c r="C273" s="300"/>
      <c r="D273" s="230" t="s">
        <v>758</v>
      </c>
      <c r="E273" s="301" t="s">
        <v>1</v>
      </c>
      <c r="F273" s="302" t="s">
        <v>2272</v>
      </c>
      <c r="G273" s="300"/>
      <c r="H273" s="301" t="s">
        <v>1</v>
      </c>
      <c r="I273" s="303"/>
      <c r="J273" s="300"/>
      <c r="K273" s="300"/>
      <c r="L273" s="304"/>
      <c r="M273" s="305"/>
      <c r="N273" s="306"/>
      <c r="O273" s="306"/>
      <c r="P273" s="306"/>
      <c r="Q273" s="306"/>
      <c r="R273" s="306"/>
      <c r="S273" s="306"/>
      <c r="T273" s="307"/>
      <c r="U273" s="15"/>
      <c r="V273" s="15"/>
      <c r="W273" s="15"/>
      <c r="X273" s="15"/>
      <c r="Y273" s="15"/>
      <c r="Z273" s="15"/>
      <c r="AA273" s="15"/>
      <c r="AB273" s="15"/>
      <c r="AC273" s="15"/>
      <c r="AD273" s="15"/>
      <c r="AE273" s="15"/>
      <c r="AT273" s="308" t="s">
        <v>758</v>
      </c>
      <c r="AU273" s="308" t="s">
        <v>86</v>
      </c>
      <c r="AV273" s="15" t="s">
        <v>84</v>
      </c>
      <c r="AW273" s="15" t="s">
        <v>33</v>
      </c>
      <c r="AX273" s="15" t="s">
        <v>76</v>
      </c>
      <c r="AY273" s="308" t="s">
        <v>414</v>
      </c>
    </row>
    <row r="274" s="13" customFormat="1">
      <c r="A274" s="13"/>
      <c r="B274" s="277"/>
      <c r="C274" s="278"/>
      <c r="D274" s="230" t="s">
        <v>758</v>
      </c>
      <c r="E274" s="279" t="s">
        <v>1</v>
      </c>
      <c r="F274" s="280" t="s">
        <v>2516</v>
      </c>
      <c r="G274" s="278"/>
      <c r="H274" s="281">
        <v>7.2000000000000002</v>
      </c>
      <c r="I274" s="282"/>
      <c r="J274" s="278"/>
      <c r="K274" s="278"/>
      <c r="L274" s="283"/>
      <c r="M274" s="284"/>
      <c r="N274" s="285"/>
      <c r="O274" s="285"/>
      <c r="P274" s="285"/>
      <c r="Q274" s="285"/>
      <c r="R274" s="285"/>
      <c r="S274" s="285"/>
      <c r="T274" s="286"/>
      <c r="U274" s="13"/>
      <c r="V274" s="13"/>
      <c r="W274" s="13"/>
      <c r="X274" s="13"/>
      <c r="Y274" s="13"/>
      <c r="Z274" s="13"/>
      <c r="AA274" s="13"/>
      <c r="AB274" s="13"/>
      <c r="AC274" s="13"/>
      <c r="AD274" s="13"/>
      <c r="AE274" s="13"/>
      <c r="AT274" s="287" t="s">
        <v>758</v>
      </c>
      <c r="AU274" s="287" t="s">
        <v>86</v>
      </c>
      <c r="AV274" s="13" t="s">
        <v>86</v>
      </c>
      <c r="AW274" s="13" t="s">
        <v>33</v>
      </c>
      <c r="AX274" s="13" t="s">
        <v>84</v>
      </c>
      <c r="AY274" s="287" t="s">
        <v>414</v>
      </c>
    </row>
    <row r="275" s="2" customFormat="1" ht="21.75" customHeight="1">
      <c r="A275" s="39"/>
      <c r="B275" s="40"/>
      <c r="C275" s="234" t="s">
        <v>914</v>
      </c>
      <c r="D275" s="234" t="s">
        <v>443</v>
      </c>
      <c r="E275" s="235" t="s">
        <v>2275</v>
      </c>
      <c r="F275" s="236" t="s">
        <v>2276</v>
      </c>
      <c r="G275" s="237" t="s">
        <v>984</v>
      </c>
      <c r="H275" s="238">
        <v>247</v>
      </c>
      <c r="I275" s="239"/>
      <c r="J275" s="240">
        <f>ROUND(I275*H275,2)</f>
        <v>0</v>
      </c>
      <c r="K275" s="236" t="s">
        <v>720</v>
      </c>
      <c r="L275" s="45"/>
      <c r="M275" s="241" t="s">
        <v>1</v>
      </c>
      <c r="N275" s="242" t="s">
        <v>41</v>
      </c>
      <c r="O275" s="92"/>
      <c r="P275" s="226">
        <f>O275*H275</f>
        <v>0</v>
      </c>
      <c r="Q275" s="226">
        <v>0</v>
      </c>
      <c r="R275" s="226">
        <f>Q275*H275</f>
        <v>0</v>
      </c>
      <c r="S275" s="226">
        <v>0.001</v>
      </c>
      <c r="T275" s="227">
        <f>S275*H275</f>
        <v>0.247</v>
      </c>
      <c r="U275" s="39"/>
      <c r="V275" s="39"/>
      <c r="W275" s="39"/>
      <c r="X275" s="39"/>
      <c r="Y275" s="39"/>
      <c r="Z275" s="39"/>
      <c r="AA275" s="39"/>
      <c r="AB275" s="39"/>
      <c r="AC275" s="39"/>
      <c r="AD275" s="39"/>
      <c r="AE275" s="39"/>
      <c r="AR275" s="228" t="s">
        <v>415</v>
      </c>
      <c r="AT275" s="228" t="s">
        <v>443</v>
      </c>
      <c r="AU275" s="228" t="s">
        <v>86</v>
      </c>
      <c r="AY275" s="18" t="s">
        <v>414</v>
      </c>
      <c r="BE275" s="229">
        <f>IF(N275="základní",J275,0)</f>
        <v>0</v>
      </c>
      <c r="BF275" s="229">
        <f>IF(N275="snížená",J275,0)</f>
        <v>0</v>
      </c>
      <c r="BG275" s="229">
        <f>IF(N275="zákl. přenesená",J275,0)</f>
        <v>0</v>
      </c>
      <c r="BH275" s="229">
        <f>IF(N275="sníž. přenesená",J275,0)</f>
        <v>0</v>
      </c>
      <c r="BI275" s="229">
        <f>IF(N275="nulová",J275,0)</f>
        <v>0</v>
      </c>
      <c r="BJ275" s="18" t="s">
        <v>84</v>
      </c>
      <c r="BK275" s="229">
        <f>ROUND(I275*H275,2)</f>
        <v>0</v>
      </c>
      <c r="BL275" s="18" t="s">
        <v>415</v>
      </c>
      <c r="BM275" s="228" t="s">
        <v>2518</v>
      </c>
    </row>
    <row r="276" s="2" customFormat="1">
      <c r="A276" s="39"/>
      <c r="B276" s="40"/>
      <c r="C276" s="41"/>
      <c r="D276" s="230" t="s">
        <v>417</v>
      </c>
      <c r="E276" s="41"/>
      <c r="F276" s="231" t="s">
        <v>2278</v>
      </c>
      <c r="G276" s="41"/>
      <c r="H276" s="41"/>
      <c r="I276" s="156"/>
      <c r="J276" s="41"/>
      <c r="K276" s="41"/>
      <c r="L276" s="45"/>
      <c r="M276" s="232"/>
      <c r="N276" s="233"/>
      <c r="O276" s="92"/>
      <c r="P276" s="92"/>
      <c r="Q276" s="92"/>
      <c r="R276" s="92"/>
      <c r="S276" s="92"/>
      <c r="T276" s="93"/>
      <c r="U276" s="39"/>
      <c r="V276" s="39"/>
      <c r="W276" s="39"/>
      <c r="X276" s="39"/>
      <c r="Y276" s="39"/>
      <c r="Z276" s="39"/>
      <c r="AA276" s="39"/>
      <c r="AB276" s="39"/>
      <c r="AC276" s="39"/>
      <c r="AD276" s="39"/>
      <c r="AE276" s="39"/>
      <c r="AT276" s="18" t="s">
        <v>417</v>
      </c>
      <c r="AU276" s="18" t="s">
        <v>86</v>
      </c>
    </row>
    <row r="277" s="2" customFormat="1">
      <c r="A277" s="39"/>
      <c r="B277" s="40"/>
      <c r="C277" s="41"/>
      <c r="D277" s="230" t="s">
        <v>722</v>
      </c>
      <c r="E277" s="41"/>
      <c r="F277" s="268" t="s">
        <v>2279</v>
      </c>
      <c r="G277" s="41"/>
      <c r="H277" s="41"/>
      <c r="I277" s="156"/>
      <c r="J277" s="41"/>
      <c r="K277" s="41"/>
      <c r="L277" s="45"/>
      <c r="M277" s="232"/>
      <c r="N277" s="233"/>
      <c r="O277" s="92"/>
      <c r="P277" s="92"/>
      <c r="Q277" s="92"/>
      <c r="R277" s="92"/>
      <c r="S277" s="92"/>
      <c r="T277" s="93"/>
      <c r="U277" s="39"/>
      <c r="V277" s="39"/>
      <c r="W277" s="39"/>
      <c r="X277" s="39"/>
      <c r="Y277" s="39"/>
      <c r="Z277" s="39"/>
      <c r="AA277" s="39"/>
      <c r="AB277" s="39"/>
      <c r="AC277" s="39"/>
      <c r="AD277" s="39"/>
      <c r="AE277" s="39"/>
      <c r="AT277" s="18" t="s">
        <v>722</v>
      </c>
      <c r="AU277" s="18" t="s">
        <v>86</v>
      </c>
    </row>
    <row r="278" s="15" customFormat="1">
      <c r="A278" s="15"/>
      <c r="B278" s="299"/>
      <c r="C278" s="300"/>
      <c r="D278" s="230" t="s">
        <v>758</v>
      </c>
      <c r="E278" s="301" t="s">
        <v>1</v>
      </c>
      <c r="F278" s="302" t="s">
        <v>2201</v>
      </c>
      <c r="G278" s="300"/>
      <c r="H278" s="301" t="s">
        <v>1</v>
      </c>
      <c r="I278" s="303"/>
      <c r="J278" s="300"/>
      <c r="K278" s="300"/>
      <c r="L278" s="304"/>
      <c r="M278" s="305"/>
      <c r="N278" s="306"/>
      <c r="O278" s="306"/>
      <c r="P278" s="306"/>
      <c r="Q278" s="306"/>
      <c r="R278" s="306"/>
      <c r="S278" s="306"/>
      <c r="T278" s="307"/>
      <c r="U278" s="15"/>
      <c r="V278" s="15"/>
      <c r="W278" s="15"/>
      <c r="X278" s="15"/>
      <c r="Y278" s="15"/>
      <c r="Z278" s="15"/>
      <c r="AA278" s="15"/>
      <c r="AB278" s="15"/>
      <c r="AC278" s="15"/>
      <c r="AD278" s="15"/>
      <c r="AE278" s="15"/>
      <c r="AT278" s="308" t="s">
        <v>758</v>
      </c>
      <c r="AU278" s="308" t="s">
        <v>86</v>
      </c>
      <c r="AV278" s="15" t="s">
        <v>84</v>
      </c>
      <c r="AW278" s="15" t="s">
        <v>33</v>
      </c>
      <c r="AX278" s="15" t="s">
        <v>76</v>
      </c>
      <c r="AY278" s="308" t="s">
        <v>414</v>
      </c>
    </row>
    <row r="279" s="13" customFormat="1">
      <c r="A279" s="13"/>
      <c r="B279" s="277"/>
      <c r="C279" s="278"/>
      <c r="D279" s="230" t="s">
        <v>758</v>
      </c>
      <c r="E279" s="279" t="s">
        <v>1</v>
      </c>
      <c r="F279" s="280" t="s">
        <v>2202</v>
      </c>
      <c r="G279" s="278"/>
      <c r="H279" s="281">
        <v>247</v>
      </c>
      <c r="I279" s="282"/>
      <c r="J279" s="278"/>
      <c r="K279" s="278"/>
      <c r="L279" s="283"/>
      <c r="M279" s="284"/>
      <c r="N279" s="285"/>
      <c r="O279" s="285"/>
      <c r="P279" s="285"/>
      <c r="Q279" s="285"/>
      <c r="R279" s="285"/>
      <c r="S279" s="285"/>
      <c r="T279" s="286"/>
      <c r="U279" s="13"/>
      <c r="V279" s="13"/>
      <c r="W279" s="13"/>
      <c r="X279" s="13"/>
      <c r="Y279" s="13"/>
      <c r="Z279" s="13"/>
      <c r="AA279" s="13"/>
      <c r="AB279" s="13"/>
      <c r="AC279" s="13"/>
      <c r="AD279" s="13"/>
      <c r="AE279" s="13"/>
      <c r="AT279" s="287" t="s">
        <v>758</v>
      </c>
      <c r="AU279" s="287" t="s">
        <v>86</v>
      </c>
      <c r="AV279" s="13" t="s">
        <v>86</v>
      </c>
      <c r="AW279" s="13" t="s">
        <v>33</v>
      </c>
      <c r="AX279" s="13" t="s">
        <v>84</v>
      </c>
      <c r="AY279" s="287" t="s">
        <v>414</v>
      </c>
    </row>
    <row r="280" s="2" customFormat="1" ht="16.5" customHeight="1">
      <c r="A280" s="39"/>
      <c r="B280" s="40"/>
      <c r="C280" s="234" t="s">
        <v>922</v>
      </c>
      <c r="D280" s="234" t="s">
        <v>443</v>
      </c>
      <c r="E280" s="235" t="s">
        <v>2519</v>
      </c>
      <c r="F280" s="236" t="s">
        <v>2520</v>
      </c>
      <c r="G280" s="237" t="s">
        <v>632</v>
      </c>
      <c r="H280" s="238">
        <v>44.838000000000001</v>
      </c>
      <c r="I280" s="239"/>
      <c r="J280" s="240">
        <f>ROUND(I280*H280,2)</f>
        <v>0</v>
      </c>
      <c r="K280" s="236" t="s">
        <v>720</v>
      </c>
      <c r="L280" s="45"/>
      <c r="M280" s="241" t="s">
        <v>1</v>
      </c>
      <c r="N280" s="242" t="s">
        <v>41</v>
      </c>
      <c r="O280" s="92"/>
      <c r="P280" s="226">
        <f>O280*H280</f>
        <v>0</v>
      </c>
      <c r="Q280" s="226">
        <v>0</v>
      </c>
      <c r="R280" s="226">
        <f>Q280*H280</f>
        <v>0</v>
      </c>
      <c r="S280" s="226">
        <v>0.021999999999999999</v>
      </c>
      <c r="T280" s="227">
        <f>S280*H280</f>
        <v>0.98643599999999998</v>
      </c>
      <c r="U280" s="39"/>
      <c r="V280" s="39"/>
      <c r="W280" s="39"/>
      <c r="X280" s="39"/>
      <c r="Y280" s="39"/>
      <c r="Z280" s="39"/>
      <c r="AA280" s="39"/>
      <c r="AB280" s="39"/>
      <c r="AC280" s="39"/>
      <c r="AD280" s="39"/>
      <c r="AE280" s="39"/>
      <c r="AR280" s="228" t="s">
        <v>415</v>
      </c>
      <c r="AT280" s="228" t="s">
        <v>443</v>
      </c>
      <c r="AU280" s="228" t="s">
        <v>86</v>
      </c>
      <c r="AY280" s="18" t="s">
        <v>414</v>
      </c>
      <c r="BE280" s="229">
        <f>IF(N280="základní",J280,0)</f>
        <v>0</v>
      </c>
      <c r="BF280" s="229">
        <f>IF(N280="snížená",J280,0)</f>
        <v>0</v>
      </c>
      <c r="BG280" s="229">
        <f>IF(N280="zákl. přenesená",J280,0)</f>
        <v>0</v>
      </c>
      <c r="BH280" s="229">
        <f>IF(N280="sníž. přenesená",J280,0)</f>
        <v>0</v>
      </c>
      <c r="BI280" s="229">
        <f>IF(N280="nulová",J280,0)</f>
        <v>0</v>
      </c>
      <c r="BJ280" s="18" t="s">
        <v>84</v>
      </c>
      <c r="BK280" s="229">
        <f>ROUND(I280*H280,2)</f>
        <v>0</v>
      </c>
      <c r="BL280" s="18" t="s">
        <v>415</v>
      </c>
      <c r="BM280" s="228" t="s">
        <v>2521</v>
      </c>
    </row>
    <row r="281" s="2" customFormat="1">
      <c r="A281" s="39"/>
      <c r="B281" s="40"/>
      <c r="C281" s="41"/>
      <c r="D281" s="230" t="s">
        <v>417</v>
      </c>
      <c r="E281" s="41"/>
      <c r="F281" s="231" t="s">
        <v>2522</v>
      </c>
      <c r="G281" s="41"/>
      <c r="H281" s="41"/>
      <c r="I281" s="156"/>
      <c r="J281" s="41"/>
      <c r="K281" s="41"/>
      <c r="L281" s="45"/>
      <c r="M281" s="232"/>
      <c r="N281" s="233"/>
      <c r="O281" s="92"/>
      <c r="P281" s="92"/>
      <c r="Q281" s="92"/>
      <c r="R281" s="92"/>
      <c r="S281" s="92"/>
      <c r="T281" s="93"/>
      <c r="U281" s="39"/>
      <c r="V281" s="39"/>
      <c r="W281" s="39"/>
      <c r="X281" s="39"/>
      <c r="Y281" s="39"/>
      <c r="Z281" s="39"/>
      <c r="AA281" s="39"/>
      <c r="AB281" s="39"/>
      <c r="AC281" s="39"/>
      <c r="AD281" s="39"/>
      <c r="AE281" s="39"/>
      <c r="AT281" s="18" t="s">
        <v>417</v>
      </c>
      <c r="AU281" s="18" t="s">
        <v>86</v>
      </c>
    </row>
    <row r="282" s="2" customFormat="1">
      <c r="A282" s="39"/>
      <c r="B282" s="40"/>
      <c r="C282" s="41"/>
      <c r="D282" s="230" t="s">
        <v>722</v>
      </c>
      <c r="E282" s="41"/>
      <c r="F282" s="268" t="s">
        <v>2523</v>
      </c>
      <c r="G282" s="41"/>
      <c r="H282" s="41"/>
      <c r="I282" s="156"/>
      <c r="J282" s="41"/>
      <c r="K282" s="41"/>
      <c r="L282" s="45"/>
      <c r="M282" s="232"/>
      <c r="N282" s="233"/>
      <c r="O282" s="92"/>
      <c r="P282" s="92"/>
      <c r="Q282" s="92"/>
      <c r="R282" s="92"/>
      <c r="S282" s="92"/>
      <c r="T282" s="93"/>
      <c r="U282" s="39"/>
      <c r="V282" s="39"/>
      <c r="W282" s="39"/>
      <c r="X282" s="39"/>
      <c r="Y282" s="39"/>
      <c r="Z282" s="39"/>
      <c r="AA282" s="39"/>
      <c r="AB282" s="39"/>
      <c r="AC282" s="39"/>
      <c r="AD282" s="39"/>
      <c r="AE282" s="39"/>
      <c r="AT282" s="18" t="s">
        <v>722</v>
      </c>
      <c r="AU282" s="18" t="s">
        <v>86</v>
      </c>
    </row>
    <row r="283" s="15" customFormat="1">
      <c r="A283" s="15"/>
      <c r="B283" s="299"/>
      <c r="C283" s="300"/>
      <c r="D283" s="230" t="s">
        <v>758</v>
      </c>
      <c r="E283" s="301" t="s">
        <v>1</v>
      </c>
      <c r="F283" s="302" t="s">
        <v>2492</v>
      </c>
      <c r="G283" s="300"/>
      <c r="H283" s="301" t="s">
        <v>1</v>
      </c>
      <c r="I283" s="303"/>
      <c r="J283" s="300"/>
      <c r="K283" s="300"/>
      <c r="L283" s="304"/>
      <c r="M283" s="305"/>
      <c r="N283" s="306"/>
      <c r="O283" s="306"/>
      <c r="P283" s="306"/>
      <c r="Q283" s="306"/>
      <c r="R283" s="306"/>
      <c r="S283" s="306"/>
      <c r="T283" s="307"/>
      <c r="U283" s="15"/>
      <c r="V283" s="15"/>
      <c r="W283" s="15"/>
      <c r="X283" s="15"/>
      <c r="Y283" s="15"/>
      <c r="Z283" s="15"/>
      <c r="AA283" s="15"/>
      <c r="AB283" s="15"/>
      <c r="AC283" s="15"/>
      <c r="AD283" s="15"/>
      <c r="AE283" s="15"/>
      <c r="AT283" s="308" t="s">
        <v>758</v>
      </c>
      <c r="AU283" s="308" t="s">
        <v>86</v>
      </c>
      <c r="AV283" s="15" t="s">
        <v>84</v>
      </c>
      <c r="AW283" s="15" t="s">
        <v>33</v>
      </c>
      <c r="AX283" s="15" t="s">
        <v>76</v>
      </c>
      <c r="AY283" s="308" t="s">
        <v>414</v>
      </c>
    </row>
    <row r="284" s="13" customFormat="1">
      <c r="A284" s="13"/>
      <c r="B284" s="277"/>
      <c r="C284" s="278"/>
      <c r="D284" s="230" t="s">
        <v>758</v>
      </c>
      <c r="E284" s="279" t="s">
        <v>1</v>
      </c>
      <c r="F284" s="280" t="s">
        <v>2493</v>
      </c>
      <c r="G284" s="278"/>
      <c r="H284" s="281">
        <v>22.050000000000001</v>
      </c>
      <c r="I284" s="282"/>
      <c r="J284" s="278"/>
      <c r="K284" s="278"/>
      <c r="L284" s="283"/>
      <c r="M284" s="284"/>
      <c r="N284" s="285"/>
      <c r="O284" s="285"/>
      <c r="P284" s="285"/>
      <c r="Q284" s="285"/>
      <c r="R284" s="285"/>
      <c r="S284" s="285"/>
      <c r="T284" s="286"/>
      <c r="U284" s="13"/>
      <c r="V284" s="13"/>
      <c r="W284" s="13"/>
      <c r="X284" s="13"/>
      <c r="Y284" s="13"/>
      <c r="Z284" s="13"/>
      <c r="AA284" s="13"/>
      <c r="AB284" s="13"/>
      <c r="AC284" s="13"/>
      <c r="AD284" s="13"/>
      <c r="AE284" s="13"/>
      <c r="AT284" s="287" t="s">
        <v>758</v>
      </c>
      <c r="AU284" s="287" t="s">
        <v>86</v>
      </c>
      <c r="AV284" s="13" t="s">
        <v>86</v>
      </c>
      <c r="AW284" s="13" t="s">
        <v>33</v>
      </c>
      <c r="AX284" s="13" t="s">
        <v>76</v>
      </c>
      <c r="AY284" s="287" t="s">
        <v>414</v>
      </c>
    </row>
    <row r="285" s="13" customFormat="1">
      <c r="A285" s="13"/>
      <c r="B285" s="277"/>
      <c r="C285" s="278"/>
      <c r="D285" s="230" t="s">
        <v>758</v>
      </c>
      <c r="E285" s="279" t="s">
        <v>1</v>
      </c>
      <c r="F285" s="280" t="s">
        <v>2494</v>
      </c>
      <c r="G285" s="278"/>
      <c r="H285" s="281">
        <v>9.8279999999999994</v>
      </c>
      <c r="I285" s="282"/>
      <c r="J285" s="278"/>
      <c r="K285" s="278"/>
      <c r="L285" s="283"/>
      <c r="M285" s="284"/>
      <c r="N285" s="285"/>
      <c r="O285" s="285"/>
      <c r="P285" s="285"/>
      <c r="Q285" s="285"/>
      <c r="R285" s="285"/>
      <c r="S285" s="285"/>
      <c r="T285" s="286"/>
      <c r="U285" s="13"/>
      <c r="V285" s="13"/>
      <c r="W285" s="13"/>
      <c r="X285" s="13"/>
      <c r="Y285" s="13"/>
      <c r="Z285" s="13"/>
      <c r="AA285" s="13"/>
      <c r="AB285" s="13"/>
      <c r="AC285" s="13"/>
      <c r="AD285" s="13"/>
      <c r="AE285" s="13"/>
      <c r="AT285" s="287" t="s">
        <v>758</v>
      </c>
      <c r="AU285" s="287" t="s">
        <v>86</v>
      </c>
      <c r="AV285" s="13" t="s">
        <v>86</v>
      </c>
      <c r="AW285" s="13" t="s">
        <v>33</v>
      </c>
      <c r="AX285" s="13" t="s">
        <v>76</v>
      </c>
      <c r="AY285" s="287" t="s">
        <v>414</v>
      </c>
    </row>
    <row r="286" s="15" customFormat="1">
      <c r="A286" s="15"/>
      <c r="B286" s="299"/>
      <c r="C286" s="300"/>
      <c r="D286" s="230" t="s">
        <v>758</v>
      </c>
      <c r="E286" s="301" t="s">
        <v>1</v>
      </c>
      <c r="F286" s="302" t="s">
        <v>2524</v>
      </c>
      <c r="G286" s="300"/>
      <c r="H286" s="301" t="s">
        <v>1</v>
      </c>
      <c r="I286" s="303"/>
      <c r="J286" s="300"/>
      <c r="K286" s="300"/>
      <c r="L286" s="304"/>
      <c r="M286" s="305"/>
      <c r="N286" s="306"/>
      <c r="O286" s="306"/>
      <c r="P286" s="306"/>
      <c r="Q286" s="306"/>
      <c r="R286" s="306"/>
      <c r="S286" s="306"/>
      <c r="T286" s="307"/>
      <c r="U286" s="15"/>
      <c r="V286" s="15"/>
      <c r="W286" s="15"/>
      <c r="X286" s="15"/>
      <c r="Y286" s="15"/>
      <c r="Z286" s="15"/>
      <c r="AA286" s="15"/>
      <c r="AB286" s="15"/>
      <c r="AC286" s="15"/>
      <c r="AD286" s="15"/>
      <c r="AE286" s="15"/>
      <c r="AT286" s="308" t="s">
        <v>758</v>
      </c>
      <c r="AU286" s="308" t="s">
        <v>86</v>
      </c>
      <c r="AV286" s="15" t="s">
        <v>84</v>
      </c>
      <c r="AW286" s="15" t="s">
        <v>33</v>
      </c>
      <c r="AX286" s="15" t="s">
        <v>76</v>
      </c>
      <c r="AY286" s="308" t="s">
        <v>414</v>
      </c>
    </row>
    <row r="287" s="13" customFormat="1">
      <c r="A287" s="13"/>
      <c r="B287" s="277"/>
      <c r="C287" s="278"/>
      <c r="D287" s="230" t="s">
        <v>758</v>
      </c>
      <c r="E287" s="279" t="s">
        <v>1</v>
      </c>
      <c r="F287" s="280" t="s">
        <v>2525</v>
      </c>
      <c r="G287" s="278"/>
      <c r="H287" s="281">
        <v>12.960000000000001</v>
      </c>
      <c r="I287" s="282"/>
      <c r="J287" s="278"/>
      <c r="K287" s="278"/>
      <c r="L287" s="283"/>
      <c r="M287" s="284"/>
      <c r="N287" s="285"/>
      <c r="O287" s="285"/>
      <c r="P287" s="285"/>
      <c r="Q287" s="285"/>
      <c r="R287" s="285"/>
      <c r="S287" s="285"/>
      <c r="T287" s="286"/>
      <c r="U287" s="13"/>
      <c r="V287" s="13"/>
      <c r="W287" s="13"/>
      <c r="X287" s="13"/>
      <c r="Y287" s="13"/>
      <c r="Z287" s="13"/>
      <c r="AA287" s="13"/>
      <c r="AB287" s="13"/>
      <c r="AC287" s="13"/>
      <c r="AD287" s="13"/>
      <c r="AE287" s="13"/>
      <c r="AT287" s="287" t="s">
        <v>758</v>
      </c>
      <c r="AU287" s="287" t="s">
        <v>86</v>
      </c>
      <c r="AV287" s="13" t="s">
        <v>86</v>
      </c>
      <c r="AW287" s="13" t="s">
        <v>33</v>
      </c>
      <c r="AX287" s="13" t="s">
        <v>76</v>
      </c>
      <c r="AY287" s="287" t="s">
        <v>414</v>
      </c>
    </row>
    <row r="288" s="14" customFormat="1">
      <c r="A288" s="14"/>
      <c r="B288" s="288"/>
      <c r="C288" s="289"/>
      <c r="D288" s="230" t="s">
        <v>758</v>
      </c>
      <c r="E288" s="290" t="s">
        <v>1</v>
      </c>
      <c r="F288" s="291" t="s">
        <v>760</v>
      </c>
      <c r="G288" s="289"/>
      <c r="H288" s="292">
        <v>44.838000000000001</v>
      </c>
      <c r="I288" s="293"/>
      <c r="J288" s="289"/>
      <c r="K288" s="289"/>
      <c r="L288" s="294"/>
      <c r="M288" s="295"/>
      <c r="N288" s="296"/>
      <c r="O288" s="296"/>
      <c r="P288" s="296"/>
      <c r="Q288" s="296"/>
      <c r="R288" s="296"/>
      <c r="S288" s="296"/>
      <c r="T288" s="297"/>
      <c r="U288" s="14"/>
      <c r="V288" s="14"/>
      <c r="W288" s="14"/>
      <c r="X288" s="14"/>
      <c r="Y288" s="14"/>
      <c r="Z288" s="14"/>
      <c r="AA288" s="14"/>
      <c r="AB288" s="14"/>
      <c r="AC288" s="14"/>
      <c r="AD288" s="14"/>
      <c r="AE288" s="14"/>
      <c r="AT288" s="298" t="s">
        <v>758</v>
      </c>
      <c r="AU288" s="298" t="s">
        <v>86</v>
      </c>
      <c r="AV288" s="14" t="s">
        <v>415</v>
      </c>
      <c r="AW288" s="14" t="s">
        <v>33</v>
      </c>
      <c r="AX288" s="14" t="s">
        <v>84</v>
      </c>
      <c r="AY288" s="298" t="s">
        <v>414</v>
      </c>
    </row>
    <row r="289" s="2" customFormat="1" ht="21.75" customHeight="1">
      <c r="A289" s="39"/>
      <c r="B289" s="40"/>
      <c r="C289" s="234" t="s">
        <v>926</v>
      </c>
      <c r="D289" s="234" t="s">
        <v>443</v>
      </c>
      <c r="E289" s="235" t="s">
        <v>1810</v>
      </c>
      <c r="F289" s="236" t="s">
        <v>1811</v>
      </c>
      <c r="G289" s="237" t="s">
        <v>632</v>
      </c>
      <c r="H289" s="238">
        <v>141.93000000000001</v>
      </c>
      <c r="I289" s="239"/>
      <c r="J289" s="240">
        <f>ROUND(I289*H289,2)</f>
        <v>0</v>
      </c>
      <c r="K289" s="236" t="s">
        <v>720</v>
      </c>
      <c r="L289" s="45"/>
      <c r="M289" s="241" t="s">
        <v>1</v>
      </c>
      <c r="N289" s="242" t="s">
        <v>41</v>
      </c>
      <c r="O289" s="92"/>
      <c r="P289" s="226">
        <f>O289*H289</f>
        <v>0</v>
      </c>
      <c r="Q289" s="226">
        <v>0</v>
      </c>
      <c r="R289" s="226">
        <f>Q289*H289</f>
        <v>0</v>
      </c>
      <c r="S289" s="226">
        <v>0</v>
      </c>
      <c r="T289" s="227">
        <f>S289*H289</f>
        <v>0</v>
      </c>
      <c r="U289" s="39"/>
      <c r="V289" s="39"/>
      <c r="W289" s="39"/>
      <c r="X289" s="39"/>
      <c r="Y289" s="39"/>
      <c r="Z289" s="39"/>
      <c r="AA289" s="39"/>
      <c r="AB289" s="39"/>
      <c r="AC289" s="39"/>
      <c r="AD289" s="39"/>
      <c r="AE289" s="39"/>
      <c r="AR289" s="228" t="s">
        <v>415</v>
      </c>
      <c r="AT289" s="228" t="s">
        <v>443</v>
      </c>
      <c r="AU289" s="228" t="s">
        <v>86</v>
      </c>
      <c r="AY289" s="18" t="s">
        <v>414</v>
      </c>
      <c r="BE289" s="229">
        <f>IF(N289="základní",J289,0)</f>
        <v>0</v>
      </c>
      <c r="BF289" s="229">
        <f>IF(N289="snížená",J289,0)</f>
        <v>0</v>
      </c>
      <c r="BG289" s="229">
        <f>IF(N289="zákl. přenesená",J289,0)</f>
        <v>0</v>
      </c>
      <c r="BH289" s="229">
        <f>IF(N289="sníž. přenesená",J289,0)</f>
        <v>0</v>
      </c>
      <c r="BI289" s="229">
        <f>IF(N289="nulová",J289,0)</f>
        <v>0</v>
      </c>
      <c r="BJ289" s="18" t="s">
        <v>84</v>
      </c>
      <c r="BK289" s="229">
        <f>ROUND(I289*H289,2)</f>
        <v>0</v>
      </c>
      <c r="BL289" s="18" t="s">
        <v>415</v>
      </c>
      <c r="BM289" s="228" t="s">
        <v>2526</v>
      </c>
    </row>
    <row r="290" s="2" customFormat="1">
      <c r="A290" s="39"/>
      <c r="B290" s="40"/>
      <c r="C290" s="41"/>
      <c r="D290" s="230" t="s">
        <v>417</v>
      </c>
      <c r="E290" s="41"/>
      <c r="F290" s="231" t="s">
        <v>1811</v>
      </c>
      <c r="G290" s="41"/>
      <c r="H290" s="41"/>
      <c r="I290" s="156"/>
      <c r="J290" s="41"/>
      <c r="K290" s="41"/>
      <c r="L290" s="45"/>
      <c r="M290" s="232"/>
      <c r="N290" s="233"/>
      <c r="O290" s="92"/>
      <c r="P290" s="92"/>
      <c r="Q290" s="92"/>
      <c r="R290" s="92"/>
      <c r="S290" s="92"/>
      <c r="T290" s="93"/>
      <c r="U290" s="39"/>
      <c r="V290" s="39"/>
      <c r="W290" s="39"/>
      <c r="X290" s="39"/>
      <c r="Y290" s="39"/>
      <c r="Z290" s="39"/>
      <c r="AA290" s="39"/>
      <c r="AB290" s="39"/>
      <c r="AC290" s="39"/>
      <c r="AD290" s="39"/>
      <c r="AE290" s="39"/>
      <c r="AT290" s="18" t="s">
        <v>417</v>
      </c>
      <c r="AU290" s="18" t="s">
        <v>86</v>
      </c>
    </row>
    <row r="291" s="2" customFormat="1">
      <c r="A291" s="39"/>
      <c r="B291" s="40"/>
      <c r="C291" s="41"/>
      <c r="D291" s="230" t="s">
        <v>722</v>
      </c>
      <c r="E291" s="41"/>
      <c r="F291" s="268" t="s">
        <v>2527</v>
      </c>
      <c r="G291" s="41"/>
      <c r="H291" s="41"/>
      <c r="I291" s="156"/>
      <c r="J291" s="41"/>
      <c r="K291" s="41"/>
      <c r="L291" s="45"/>
      <c r="M291" s="232"/>
      <c r="N291" s="233"/>
      <c r="O291" s="92"/>
      <c r="P291" s="92"/>
      <c r="Q291" s="92"/>
      <c r="R291" s="92"/>
      <c r="S291" s="92"/>
      <c r="T291" s="93"/>
      <c r="U291" s="39"/>
      <c r="V291" s="39"/>
      <c r="W291" s="39"/>
      <c r="X291" s="39"/>
      <c r="Y291" s="39"/>
      <c r="Z291" s="39"/>
      <c r="AA291" s="39"/>
      <c r="AB291" s="39"/>
      <c r="AC291" s="39"/>
      <c r="AD291" s="39"/>
      <c r="AE291" s="39"/>
      <c r="AT291" s="18" t="s">
        <v>722</v>
      </c>
      <c r="AU291" s="18" t="s">
        <v>86</v>
      </c>
    </row>
    <row r="292" s="13" customFormat="1">
      <c r="A292" s="13"/>
      <c r="B292" s="277"/>
      <c r="C292" s="278"/>
      <c r="D292" s="230" t="s">
        <v>758</v>
      </c>
      <c r="E292" s="279" t="s">
        <v>1</v>
      </c>
      <c r="F292" s="280" t="s">
        <v>2528</v>
      </c>
      <c r="G292" s="278"/>
      <c r="H292" s="281">
        <v>141.93000000000001</v>
      </c>
      <c r="I292" s="282"/>
      <c r="J292" s="278"/>
      <c r="K292" s="278"/>
      <c r="L292" s="283"/>
      <c r="M292" s="284"/>
      <c r="N292" s="285"/>
      <c r="O292" s="285"/>
      <c r="P292" s="285"/>
      <c r="Q292" s="285"/>
      <c r="R292" s="285"/>
      <c r="S292" s="285"/>
      <c r="T292" s="286"/>
      <c r="U292" s="13"/>
      <c r="V292" s="13"/>
      <c r="W292" s="13"/>
      <c r="X292" s="13"/>
      <c r="Y292" s="13"/>
      <c r="Z292" s="13"/>
      <c r="AA292" s="13"/>
      <c r="AB292" s="13"/>
      <c r="AC292" s="13"/>
      <c r="AD292" s="13"/>
      <c r="AE292" s="13"/>
      <c r="AT292" s="287" t="s">
        <v>758</v>
      </c>
      <c r="AU292" s="287" t="s">
        <v>86</v>
      </c>
      <c r="AV292" s="13" t="s">
        <v>86</v>
      </c>
      <c r="AW292" s="13" t="s">
        <v>33</v>
      </c>
      <c r="AX292" s="13" t="s">
        <v>84</v>
      </c>
      <c r="AY292" s="287" t="s">
        <v>414</v>
      </c>
    </row>
    <row r="293" s="2" customFormat="1" ht="21.75" customHeight="1">
      <c r="A293" s="39"/>
      <c r="B293" s="40"/>
      <c r="C293" s="234" t="s">
        <v>931</v>
      </c>
      <c r="D293" s="234" t="s">
        <v>443</v>
      </c>
      <c r="E293" s="235" t="s">
        <v>2529</v>
      </c>
      <c r="F293" s="236" t="s">
        <v>2530</v>
      </c>
      <c r="G293" s="237" t="s">
        <v>632</v>
      </c>
      <c r="H293" s="238">
        <v>10.67</v>
      </c>
      <c r="I293" s="239"/>
      <c r="J293" s="240">
        <f>ROUND(I293*H293,2)</f>
        <v>0</v>
      </c>
      <c r="K293" s="236" t="s">
        <v>720</v>
      </c>
      <c r="L293" s="45"/>
      <c r="M293" s="241" t="s">
        <v>1</v>
      </c>
      <c r="N293" s="242" t="s">
        <v>41</v>
      </c>
      <c r="O293" s="92"/>
      <c r="P293" s="226">
        <f>O293*H293</f>
        <v>0</v>
      </c>
      <c r="Q293" s="226">
        <v>0</v>
      </c>
      <c r="R293" s="226">
        <f>Q293*H293</f>
        <v>0</v>
      </c>
      <c r="S293" s="226">
        <v>0.023300000000000001</v>
      </c>
      <c r="T293" s="227">
        <f>S293*H293</f>
        <v>0.248611</v>
      </c>
      <c r="U293" s="39"/>
      <c r="V293" s="39"/>
      <c r="W293" s="39"/>
      <c r="X293" s="39"/>
      <c r="Y293" s="39"/>
      <c r="Z293" s="39"/>
      <c r="AA293" s="39"/>
      <c r="AB293" s="39"/>
      <c r="AC293" s="39"/>
      <c r="AD293" s="39"/>
      <c r="AE293" s="39"/>
      <c r="AR293" s="228" t="s">
        <v>415</v>
      </c>
      <c r="AT293" s="228" t="s">
        <v>443</v>
      </c>
      <c r="AU293" s="228" t="s">
        <v>86</v>
      </c>
      <c r="AY293" s="18" t="s">
        <v>414</v>
      </c>
      <c r="BE293" s="229">
        <f>IF(N293="základní",J293,0)</f>
        <v>0</v>
      </c>
      <c r="BF293" s="229">
        <f>IF(N293="snížená",J293,0)</f>
        <v>0</v>
      </c>
      <c r="BG293" s="229">
        <f>IF(N293="zákl. přenesená",J293,0)</f>
        <v>0</v>
      </c>
      <c r="BH293" s="229">
        <f>IF(N293="sníž. přenesená",J293,0)</f>
        <v>0</v>
      </c>
      <c r="BI293" s="229">
        <f>IF(N293="nulová",J293,0)</f>
        <v>0</v>
      </c>
      <c r="BJ293" s="18" t="s">
        <v>84</v>
      </c>
      <c r="BK293" s="229">
        <f>ROUND(I293*H293,2)</f>
        <v>0</v>
      </c>
      <c r="BL293" s="18" t="s">
        <v>415</v>
      </c>
      <c r="BM293" s="228" t="s">
        <v>2531</v>
      </c>
    </row>
    <row r="294" s="2" customFormat="1">
      <c r="A294" s="39"/>
      <c r="B294" s="40"/>
      <c r="C294" s="41"/>
      <c r="D294" s="230" t="s">
        <v>417</v>
      </c>
      <c r="E294" s="41"/>
      <c r="F294" s="231" t="s">
        <v>2532</v>
      </c>
      <c r="G294" s="41"/>
      <c r="H294" s="41"/>
      <c r="I294" s="156"/>
      <c r="J294" s="41"/>
      <c r="K294" s="41"/>
      <c r="L294" s="45"/>
      <c r="M294" s="232"/>
      <c r="N294" s="233"/>
      <c r="O294" s="92"/>
      <c r="P294" s="92"/>
      <c r="Q294" s="92"/>
      <c r="R294" s="92"/>
      <c r="S294" s="92"/>
      <c r="T294" s="93"/>
      <c r="U294" s="39"/>
      <c r="V294" s="39"/>
      <c r="W294" s="39"/>
      <c r="X294" s="39"/>
      <c r="Y294" s="39"/>
      <c r="Z294" s="39"/>
      <c r="AA294" s="39"/>
      <c r="AB294" s="39"/>
      <c r="AC294" s="39"/>
      <c r="AD294" s="39"/>
      <c r="AE294" s="39"/>
      <c r="AT294" s="18" t="s">
        <v>417</v>
      </c>
      <c r="AU294" s="18" t="s">
        <v>86</v>
      </c>
    </row>
    <row r="295" s="2" customFormat="1">
      <c r="A295" s="39"/>
      <c r="B295" s="40"/>
      <c r="C295" s="41"/>
      <c r="D295" s="230" t="s">
        <v>722</v>
      </c>
      <c r="E295" s="41"/>
      <c r="F295" s="268" t="s">
        <v>2533</v>
      </c>
      <c r="G295" s="41"/>
      <c r="H295" s="41"/>
      <c r="I295" s="156"/>
      <c r="J295" s="41"/>
      <c r="K295" s="41"/>
      <c r="L295" s="45"/>
      <c r="M295" s="232"/>
      <c r="N295" s="233"/>
      <c r="O295" s="92"/>
      <c r="P295" s="92"/>
      <c r="Q295" s="92"/>
      <c r="R295" s="92"/>
      <c r="S295" s="92"/>
      <c r="T295" s="93"/>
      <c r="U295" s="39"/>
      <c r="V295" s="39"/>
      <c r="W295" s="39"/>
      <c r="X295" s="39"/>
      <c r="Y295" s="39"/>
      <c r="Z295" s="39"/>
      <c r="AA295" s="39"/>
      <c r="AB295" s="39"/>
      <c r="AC295" s="39"/>
      <c r="AD295" s="39"/>
      <c r="AE295" s="39"/>
      <c r="AT295" s="18" t="s">
        <v>722</v>
      </c>
      <c r="AU295" s="18" t="s">
        <v>86</v>
      </c>
    </row>
    <row r="296" s="13" customFormat="1">
      <c r="A296" s="13"/>
      <c r="B296" s="277"/>
      <c r="C296" s="278"/>
      <c r="D296" s="230" t="s">
        <v>758</v>
      </c>
      <c r="E296" s="279" t="s">
        <v>1</v>
      </c>
      <c r="F296" s="280" t="s">
        <v>2534</v>
      </c>
      <c r="G296" s="278"/>
      <c r="H296" s="281">
        <v>10.67</v>
      </c>
      <c r="I296" s="282"/>
      <c r="J296" s="278"/>
      <c r="K296" s="278"/>
      <c r="L296" s="283"/>
      <c r="M296" s="284"/>
      <c r="N296" s="285"/>
      <c r="O296" s="285"/>
      <c r="P296" s="285"/>
      <c r="Q296" s="285"/>
      <c r="R296" s="285"/>
      <c r="S296" s="285"/>
      <c r="T296" s="286"/>
      <c r="U296" s="13"/>
      <c r="V296" s="13"/>
      <c r="W296" s="13"/>
      <c r="X296" s="13"/>
      <c r="Y296" s="13"/>
      <c r="Z296" s="13"/>
      <c r="AA296" s="13"/>
      <c r="AB296" s="13"/>
      <c r="AC296" s="13"/>
      <c r="AD296" s="13"/>
      <c r="AE296" s="13"/>
      <c r="AT296" s="287" t="s">
        <v>758</v>
      </c>
      <c r="AU296" s="287" t="s">
        <v>86</v>
      </c>
      <c r="AV296" s="13" t="s">
        <v>86</v>
      </c>
      <c r="AW296" s="13" t="s">
        <v>33</v>
      </c>
      <c r="AX296" s="13" t="s">
        <v>84</v>
      </c>
      <c r="AY296" s="287" t="s">
        <v>414</v>
      </c>
    </row>
    <row r="297" s="2" customFormat="1" ht="21.75" customHeight="1">
      <c r="A297" s="39"/>
      <c r="B297" s="40"/>
      <c r="C297" s="234" t="s">
        <v>935</v>
      </c>
      <c r="D297" s="234" t="s">
        <v>443</v>
      </c>
      <c r="E297" s="235" t="s">
        <v>2535</v>
      </c>
      <c r="F297" s="236" t="s">
        <v>2536</v>
      </c>
      <c r="G297" s="237" t="s">
        <v>632</v>
      </c>
      <c r="H297" s="238">
        <v>10.67</v>
      </c>
      <c r="I297" s="239"/>
      <c r="J297" s="240">
        <f>ROUND(I297*H297,2)</f>
        <v>0</v>
      </c>
      <c r="K297" s="236" t="s">
        <v>720</v>
      </c>
      <c r="L297" s="45"/>
      <c r="M297" s="241" t="s">
        <v>1</v>
      </c>
      <c r="N297" s="242" t="s">
        <v>41</v>
      </c>
      <c r="O297" s="92"/>
      <c r="P297" s="226">
        <f>O297*H297</f>
        <v>0</v>
      </c>
      <c r="Q297" s="226">
        <v>0.023244399999999998</v>
      </c>
      <c r="R297" s="226">
        <f>Q297*H297</f>
        <v>0.24801774799999998</v>
      </c>
      <c r="S297" s="226">
        <v>0</v>
      </c>
      <c r="T297" s="227">
        <f>S297*H297</f>
        <v>0</v>
      </c>
      <c r="U297" s="39"/>
      <c r="V297" s="39"/>
      <c r="W297" s="39"/>
      <c r="X297" s="39"/>
      <c r="Y297" s="39"/>
      <c r="Z297" s="39"/>
      <c r="AA297" s="39"/>
      <c r="AB297" s="39"/>
      <c r="AC297" s="39"/>
      <c r="AD297" s="39"/>
      <c r="AE297" s="39"/>
      <c r="AR297" s="228" t="s">
        <v>415</v>
      </c>
      <c r="AT297" s="228" t="s">
        <v>443</v>
      </c>
      <c r="AU297" s="228" t="s">
        <v>86</v>
      </c>
      <c r="AY297" s="18" t="s">
        <v>414</v>
      </c>
      <c r="BE297" s="229">
        <f>IF(N297="základní",J297,0)</f>
        <v>0</v>
      </c>
      <c r="BF297" s="229">
        <f>IF(N297="snížená",J297,0)</f>
        <v>0</v>
      </c>
      <c r="BG297" s="229">
        <f>IF(N297="zákl. přenesená",J297,0)</f>
        <v>0</v>
      </c>
      <c r="BH297" s="229">
        <f>IF(N297="sníž. přenesená",J297,0)</f>
        <v>0</v>
      </c>
      <c r="BI297" s="229">
        <f>IF(N297="nulová",J297,0)</f>
        <v>0</v>
      </c>
      <c r="BJ297" s="18" t="s">
        <v>84</v>
      </c>
      <c r="BK297" s="229">
        <f>ROUND(I297*H297,2)</f>
        <v>0</v>
      </c>
      <c r="BL297" s="18" t="s">
        <v>415</v>
      </c>
      <c r="BM297" s="228" t="s">
        <v>2537</v>
      </c>
    </row>
    <row r="298" s="2" customFormat="1">
      <c r="A298" s="39"/>
      <c r="B298" s="40"/>
      <c r="C298" s="41"/>
      <c r="D298" s="230" t="s">
        <v>417</v>
      </c>
      <c r="E298" s="41"/>
      <c r="F298" s="231" t="s">
        <v>2538</v>
      </c>
      <c r="G298" s="41"/>
      <c r="H298" s="41"/>
      <c r="I298" s="156"/>
      <c r="J298" s="41"/>
      <c r="K298" s="41"/>
      <c r="L298" s="45"/>
      <c r="M298" s="232"/>
      <c r="N298" s="233"/>
      <c r="O298" s="92"/>
      <c r="P298" s="92"/>
      <c r="Q298" s="92"/>
      <c r="R298" s="92"/>
      <c r="S298" s="92"/>
      <c r="T298" s="93"/>
      <c r="U298" s="39"/>
      <c r="V298" s="39"/>
      <c r="W298" s="39"/>
      <c r="X298" s="39"/>
      <c r="Y298" s="39"/>
      <c r="Z298" s="39"/>
      <c r="AA298" s="39"/>
      <c r="AB298" s="39"/>
      <c r="AC298" s="39"/>
      <c r="AD298" s="39"/>
      <c r="AE298" s="39"/>
      <c r="AT298" s="18" t="s">
        <v>417</v>
      </c>
      <c r="AU298" s="18" t="s">
        <v>86</v>
      </c>
    </row>
    <row r="299" s="2" customFormat="1">
      <c r="A299" s="39"/>
      <c r="B299" s="40"/>
      <c r="C299" s="41"/>
      <c r="D299" s="230" t="s">
        <v>722</v>
      </c>
      <c r="E299" s="41"/>
      <c r="F299" s="268" t="s">
        <v>2533</v>
      </c>
      <c r="G299" s="41"/>
      <c r="H299" s="41"/>
      <c r="I299" s="156"/>
      <c r="J299" s="41"/>
      <c r="K299" s="41"/>
      <c r="L299" s="45"/>
      <c r="M299" s="232"/>
      <c r="N299" s="233"/>
      <c r="O299" s="92"/>
      <c r="P299" s="92"/>
      <c r="Q299" s="92"/>
      <c r="R299" s="92"/>
      <c r="S299" s="92"/>
      <c r="T299" s="93"/>
      <c r="U299" s="39"/>
      <c r="V299" s="39"/>
      <c r="W299" s="39"/>
      <c r="X299" s="39"/>
      <c r="Y299" s="39"/>
      <c r="Z299" s="39"/>
      <c r="AA299" s="39"/>
      <c r="AB299" s="39"/>
      <c r="AC299" s="39"/>
      <c r="AD299" s="39"/>
      <c r="AE299" s="39"/>
      <c r="AT299" s="18" t="s">
        <v>722</v>
      </c>
      <c r="AU299" s="18" t="s">
        <v>86</v>
      </c>
    </row>
    <row r="300" s="13" customFormat="1">
      <c r="A300" s="13"/>
      <c r="B300" s="277"/>
      <c r="C300" s="278"/>
      <c r="D300" s="230" t="s">
        <v>758</v>
      </c>
      <c r="E300" s="279" t="s">
        <v>1</v>
      </c>
      <c r="F300" s="280" t="s">
        <v>2534</v>
      </c>
      <c r="G300" s="278"/>
      <c r="H300" s="281">
        <v>10.67</v>
      </c>
      <c r="I300" s="282"/>
      <c r="J300" s="278"/>
      <c r="K300" s="278"/>
      <c r="L300" s="283"/>
      <c r="M300" s="284"/>
      <c r="N300" s="285"/>
      <c r="O300" s="285"/>
      <c r="P300" s="285"/>
      <c r="Q300" s="285"/>
      <c r="R300" s="285"/>
      <c r="S300" s="285"/>
      <c r="T300" s="286"/>
      <c r="U300" s="13"/>
      <c r="V300" s="13"/>
      <c r="W300" s="13"/>
      <c r="X300" s="13"/>
      <c r="Y300" s="13"/>
      <c r="Z300" s="13"/>
      <c r="AA300" s="13"/>
      <c r="AB300" s="13"/>
      <c r="AC300" s="13"/>
      <c r="AD300" s="13"/>
      <c r="AE300" s="13"/>
      <c r="AT300" s="287" t="s">
        <v>758</v>
      </c>
      <c r="AU300" s="287" t="s">
        <v>86</v>
      </c>
      <c r="AV300" s="13" t="s">
        <v>86</v>
      </c>
      <c r="AW300" s="13" t="s">
        <v>33</v>
      </c>
      <c r="AX300" s="13" t="s">
        <v>84</v>
      </c>
      <c r="AY300" s="287" t="s">
        <v>414</v>
      </c>
    </row>
    <row r="301" s="2" customFormat="1" ht="21.75" customHeight="1">
      <c r="A301" s="39"/>
      <c r="B301" s="40"/>
      <c r="C301" s="234" t="s">
        <v>940</v>
      </c>
      <c r="D301" s="234" t="s">
        <v>443</v>
      </c>
      <c r="E301" s="235" t="s">
        <v>1830</v>
      </c>
      <c r="F301" s="236" t="s">
        <v>1831</v>
      </c>
      <c r="G301" s="237" t="s">
        <v>632</v>
      </c>
      <c r="H301" s="238">
        <v>10.67</v>
      </c>
      <c r="I301" s="239"/>
      <c r="J301" s="240">
        <f>ROUND(I301*H301,2)</f>
        <v>0</v>
      </c>
      <c r="K301" s="236" t="s">
        <v>720</v>
      </c>
      <c r="L301" s="45"/>
      <c r="M301" s="241" t="s">
        <v>1</v>
      </c>
      <c r="N301" s="242" t="s">
        <v>41</v>
      </c>
      <c r="O301" s="92"/>
      <c r="P301" s="226">
        <f>O301*H301</f>
        <v>0</v>
      </c>
      <c r="Q301" s="226">
        <v>0</v>
      </c>
      <c r="R301" s="226">
        <f>Q301*H301</f>
        <v>0</v>
      </c>
      <c r="S301" s="226">
        <v>0</v>
      </c>
      <c r="T301" s="227">
        <f>S301*H301</f>
        <v>0</v>
      </c>
      <c r="U301" s="39"/>
      <c r="V301" s="39"/>
      <c r="W301" s="39"/>
      <c r="X301" s="39"/>
      <c r="Y301" s="39"/>
      <c r="Z301" s="39"/>
      <c r="AA301" s="39"/>
      <c r="AB301" s="39"/>
      <c r="AC301" s="39"/>
      <c r="AD301" s="39"/>
      <c r="AE301" s="39"/>
      <c r="AR301" s="228" t="s">
        <v>415</v>
      </c>
      <c r="AT301" s="228" t="s">
        <v>443</v>
      </c>
      <c r="AU301" s="228" t="s">
        <v>86</v>
      </c>
      <c r="AY301" s="18" t="s">
        <v>414</v>
      </c>
      <c r="BE301" s="229">
        <f>IF(N301="základní",J301,0)</f>
        <v>0</v>
      </c>
      <c r="BF301" s="229">
        <f>IF(N301="snížená",J301,0)</f>
        <v>0</v>
      </c>
      <c r="BG301" s="229">
        <f>IF(N301="zákl. přenesená",J301,0)</f>
        <v>0</v>
      </c>
      <c r="BH301" s="229">
        <f>IF(N301="sníž. přenesená",J301,0)</f>
        <v>0</v>
      </c>
      <c r="BI301" s="229">
        <f>IF(N301="nulová",J301,0)</f>
        <v>0</v>
      </c>
      <c r="BJ301" s="18" t="s">
        <v>84</v>
      </c>
      <c r="BK301" s="229">
        <f>ROUND(I301*H301,2)</f>
        <v>0</v>
      </c>
      <c r="BL301" s="18" t="s">
        <v>415</v>
      </c>
      <c r="BM301" s="228" t="s">
        <v>2539</v>
      </c>
    </row>
    <row r="302" s="2" customFormat="1">
      <c r="A302" s="39"/>
      <c r="B302" s="40"/>
      <c r="C302" s="41"/>
      <c r="D302" s="230" t="s">
        <v>417</v>
      </c>
      <c r="E302" s="41"/>
      <c r="F302" s="231" t="s">
        <v>1833</v>
      </c>
      <c r="G302" s="41"/>
      <c r="H302" s="41"/>
      <c r="I302" s="156"/>
      <c r="J302" s="41"/>
      <c r="K302" s="41"/>
      <c r="L302" s="45"/>
      <c r="M302" s="232"/>
      <c r="N302" s="233"/>
      <c r="O302" s="92"/>
      <c r="P302" s="92"/>
      <c r="Q302" s="92"/>
      <c r="R302" s="92"/>
      <c r="S302" s="92"/>
      <c r="T302" s="93"/>
      <c r="U302" s="39"/>
      <c r="V302" s="39"/>
      <c r="W302" s="39"/>
      <c r="X302" s="39"/>
      <c r="Y302" s="39"/>
      <c r="Z302" s="39"/>
      <c r="AA302" s="39"/>
      <c r="AB302" s="39"/>
      <c r="AC302" s="39"/>
      <c r="AD302" s="39"/>
      <c r="AE302" s="39"/>
      <c r="AT302" s="18" t="s">
        <v>417</v>
      </c>
      <c r="AU302" s="18" t="s">
        <v>86</v>
      </c>
    </row>
    <row r="303" s="2" customFormat="1">
      <c r="A303" s="39"/>
      <c r="B303" s="40"/>
      <c r="C303" s="41"/>
      <c r="D303" s="230" t="s">
        <v>722</v>
      </c>
      <c r="E303" s="41"/>
      <c r="F303" s="268" t="s">
        <v>2533</v>
      </c>
      <c r="G303" s="41"/>
      <c r="H303" s="41"/>
      <c r="I303" s="156"/>
      <c r="J303" s="41"/>
      <c r="K303" s="41"/>
      <c r="L303" s="45"/>
      <c r="M303" s="232"/>
      <c r="N303" s="233"/>
      <c r="O303" s="92"/>
      <c r="P303" s="92"/>
      <c r="Q303" s="92"/>
      <c r="R303" s="92"/>
      <c r="S303" s="92"/>
      <c r="T303" s="93"/>
      <c r="U303" s="39"/>
      <c r="V303" s="39"/>
      <c r="W303" s="39"/>
      <c r="X303" s="39"/>
      <c r="Y303" s="39"/>
      <c r="Z303" s="39"/>
      <c r="AA303" s="39"/>
      <c r="AB303" s="39"/>
      <c r="AC303" s="39"/>
      <c r="AD303" s="39"/>
      <c r="AE303" s="39"/>
      <c r="AT303" s="18" t="s">
        <v>722</v>
      </c>
      <c r="AU303" s="18" t="s">
        <v>86</v>
      </c>
    </row>
    <row r="304" s="13" customFormat="1">
      <c r="A304" s="13"/>
      <c r="B304" s="277"/>
      <c r="C304" s="278"/>
      <c r="D304" s="230" t="s">
        <v>758</v>
      </c>
      <c r="E304" s="279" t="s">
        <v>1</v>
      </c>
      <c r="F304" s="280" t="s">
        <v>2534</v>
      </c>
      <c r="G304" s="278"/>
      <c r="H304" s="281">
        <v>10.67</v>
      </c>
      <c r="I304" s="282"/>
      <c r="J304" s="278"/>
      <c r="K304" s="278"/>
      <c r="L304" s="283"/>
      <c r="M304" s="284"/>
      <c r="N304" s="285"/>
      <c r="O304" s="285"/>
      <c r="P304" s="285"/>
      <c r="Q304" s="285"/>
      <c r="R304" s="285"/>
      <c r="S304" s="285"/>
      <c r="T304" s="286"/>
      <c r="U304" s="13"/>
      <c r="V304" s="13"/>
      <c r="W304" s="13"/>
      <c r="X304" s="13"/>
      <c r="Y304" s="13"/>
      <c r="Z304" s="13"/>
      <c r="AA304" s="13"/>
      <c r="AB304" s="13"/>
      <c r="AC304" s="13"/>
      <c r="AD304" s="13"/>
      <c r="AE304" s="13"/>
      <c r="AT304" s="287" t="s">
        <v>758</v>
      </c>
      <c r="AU304" s="287" t="s">
        <v>86</v>
      </c>
      <c r="AV304" s="13" t="s">
        <v>86</v>
      </c>
      <c r="AW304" s="13" t="s">
        <v>33</v>
      </c>
      <c r="AX304" s="13" t="s">
        <v>84</v>
      </c>
      <c r="AY304" s="287" t="s">
        <v>414</v>
      </c>
    </row>
    <row r="305" s="2" customFormat="1" ht="21.75" customHeight="1">
      <c r="A305" s="39"/>
      <c r="B305" s="40"/>
      <c r="C305" s="234" t="s">
        <v>944</v>
      </c>
      <c r="D305" s="234" t="s">
        <v>443</v>
      </c>
      <c r="E305" s="235" t="s">
        <v>2020</v>
      </c>
      <c r="F305" s="236" t="s">
        <v>2021</v>
      </c>
      <c r="G305" s="237" t="s">
        <v>632</v>
      </c>
      <c r="H305" s="238">
        <v>44.838000000000001</v>
      </c>
      <c r="I305" s="239"/>
      <c r="J305" s="240">
        <f>ROUND(I305*H305,2)</f>
        <v>0</v>
      </c>
      <c r="K305" s="236" t="s">
        <v>720</v>
      </c>
      <c r="L305" s="45"/>
      <c r="M305" s="241" t="s">
        <v>1</v>
      </c>
      <c r="N305" s="242" t="s">
        <v>41</v>
      </c>
      <c r="O305" s="92"/>
      <c r="P305" s="226">
        <f>O305*H305</f>
        <v>0</v>
      </c>
      <c r="Q305" s="226">
        <v>0.019425000000000001</v>
      </c>
      <c r="R305" s="226">
        <f>Q305*H305</f>
        <v>0.87097815000000012</v>
      </c>
      <c r="S305" s="226">
        <v>0</v>
      </c>
      <c r="T305" s="227">
        <f>S305*H305</f>
        <v>0</v>
      </c>
      <c r="U305" s="39"/>
      <c r="V305" s="39"/>
      <c r="W305" s="39"/>
      <c r="X305" s="39"/>
      <c r="Y305" s="39"/>
      <c r="Z305" s="39"/>
      <c r="AA305" s="39"/>
      <c r="AB305" s="39"/>
      <c r="AC305" s="39"/>
      <c r="AD305" s="39"/>
      <c r="AE305" s="39"/>
      <c r="AR305" s="228" t="s">
        <v>415</v>
      </c>
      <c r="AT305" s="228" t="s">
        <v>443</v>
      </c>
      <c r="AU305" s="228" t="s">
        <v>86</v>
      </c>
      <c r="AY305" s="18" t="s">
        <v>414</v>
      </c>
      <c r="BE305" s="229">
        <f>IF(N305="základní",J305,0)</f>
        <v>0</v>
      </c>
      <c r="BF305" s="229">
        <f>IF(N305="snížená",J305,0)</f>
        <v>0</v>
      </c>
      <c r="BG305" s="229">
        <f>IF(N305="zákl. přenesená",J305,0)</f>
        <v>0</v>
      </c>
      <c r="BH305" s="229">
        <f>IF(N305="sníž. přenesená",J305,0)</f>
        <v>0</v>
      </c>
      <c r="BI305" s="229">
        <f>IF(N305="nulová",J305,0)</f>
        <v>0</v>
      </c>
      <c r="BJ305" s="18" t="s">
        <v>84</v>
      </c>
      <c r="BK305" s="229">
        <f>ROUND(I305*H305,2)</f>
        <v>0</v>
      </c>
      <c r="BL305" s="18" t="s">
        <v>415</v>
      </c>
      <c r="BM305" s="228" t="s">
        <v>2540</v>
      </c>
    </row>
    <row r="306" s="2" customFormat="1">
      <c r="A306" s="39"/>
      <c r="B306" s="40"/>
      <c r="C306" s="41"/>
      <c r="D306" s="230" t="s">
        <v>417</v>
      </c>
      <c r="E306" s="41"/>
      <c r="F306" s="231" t="s">
        <v>2023</v>
      </c>
      <c r="G306" s="41"/>
      <c r="H306" s="41"/>
      <c r="I306" s="156"/>
      <c r="J306" s="41"/>
      <c r="K306" s="41"/>
      <c r="L306" s="45"/>
      <c r="M306" s="232"/>
      <c r="N306" s="233"/>
      <c r="O306" s="92"/>
      <c r="P306" s="92"/>
      <c r="Q306" s="92"/>
      <c r="R306" s="92"/>
      <c r="S306" s="92"/>
      <c r="T306" s="93"/>
      <c r="U306" s="39"/>
      <c r="V306" s="39"/>
      <c r="W306" s="39"/>
      <c r="X306" s="39"/>
      <c r="Y306" s="39"/>
      <c r="Z306" s="39"/>
      <c r="AA306" s="39"/>
      <c r="AB306" s="39"/>
      <c r="AC306" s="39"/>
      <c r="AD306" s="39"/>
      <c r="AE306" s="39"/>
      <c r="AT306" s="18" t="s">
        <v>417</v>
      </c>
      <c r="AU306" s="18" t="s">
        <v>86</v>
      </c>
    </row>
    <row r="307" s="2" customFormat="1">
      <c r="A307" s="39"/>
      <c r="B307" s="40"/>
      <c r="C307" s="41"/>
      <c r="D307" s="230" t="s">
        <v>722</v>
      </c>
      <c r="E307" s="41"/>
      <c r="F307" s="268" t="s">
        <v>2541</v>
      </c>
      <c r="G307" s="41"/>
      <c r="H307" s="41"/>
      <c r="I307" s="156"/>
      <c r="J307" s="41"/>
      <c r="K307" s="41"/>
      <c r="L307" s="45"/>
      <c r="M307" s="232"/>
      <c r="N307" s="233"/>
      <c r="O307" s="92"/>
      <c r="P307" s="92"/>
      <c r="Q307" s="92"/>
      <c r="R307" s="92"/>
      <c r="S307" s="92"/>
      <c r="T307" s="93"/>
      <c r="U307" s="39"/>
      <c r="V307" s="39"/>
      <c r="W307" s="39"/>
      <c r="X307" s="39"/>
      <c r="Y307" s="39"/>
      <c r="Z307" s="39"/>
      <c r="AA307" s="39"/>
      <c r="AB307" s="39"/>
      <c r="AC307" s="39"/>
      <c r="AD307" s="39"/>
      <c r="AE307" s="39"/>
      <c r="AT307" s="18" t="s">
        <v>722</v>
      </c>
      <c r="AU307" s="18" t="s">
        <v>86</v>
      </c>
    </row>
    <row r="308" s="15" customFormat="1">
      <c r="A308" s="15"/>
      <c r="B308" s="299"/>
      <c r="C308" s="300"/>
      <c r="D308" s="230" t="s">
        <v>758</v>
      </c>
      <c r="E308" s="301" t="s">
        <v>1</v>
      </c>
      <c r="F308" s="302" t="s">
        <v>2492</v>
      </c>
      <c r="G308" s="300"/>
      <c r="H308" s="301" t="s">
        <v>1</v>
      </c>
      <c r="I308" s="303"/>
      <c r="J308" s="300"/>
      <c r="K308" s="300"/>
      <c r="L308" s="304"/>
      <c r="M308" s="305"/>
      <c r="N308" s="306"/>
      <c r="O308" s="306"/>
      <c r="P308" s="306"/>
      <c r="Q308" s="306"/>
      <c r="R308" s="306"/>
      <c r="S308" s="306"/>
      <c r="T308" s="307"/>
      <c r="U308" s="15"/>
      <c r="V308" s="15"/>
      <c r="W308" s="15"/>
      <c r="X308" s="15"/>
      <c r="Y308" s="15"/>
      <c r="Z308" s="15"/>
      <c r="AA308" s="15"/>
      <c r="AB308" s="15"/>
      <c r="AC308" s="15"/>
      <c r="AD308" s="15"/>
      <c r="AE308" s="15"/>
      <c r="AT308" s="308" t="s">
        <v>758</v>
      </c>
      <c r="AU308" s="308" t="s">
        <v>86</v>
      </c>
      <c r="AV308" s="15" t="s">
        <v>84</v>
      </c>
      <c r="AW308" s="15" t="s">
        <v>33</v>
      </c>
      <c r="AX308" s="15" t="s">
        <v>76</v>
      </c>
      <c r="AY308" s="308" t="s">
        <v>414</v>
      </c>
    </row>
    <row r="309" s="13" customFormat="1">
      <c r="A309" s="13"/>
      <c r="B309" s="277"/>
      <c r="C309" s="278"/>
      <c r="D309" s="230" t="s">
        <v>758</v>
      </c>
      <c r="E309" s="279" t="s">
        <v>1</v>
      </c>
      <c r="F309" s="280" t="s">
        <v>2493</v>
      </c>
      <c r="G309" s="278"/>
      <c r="H309" s="281">
        <v>22.050000000000001</v>
      </c>
      <c r="I309" s="282"/>
      <c r="J309" s="278"/>
      <c r="K309" s="278"/>
      <c r="L309" s="283"/>
      <c r="M309" s="284"/>
      <c r="N309" s="285"/>
      <c r="O309" s="285"/>
      <c r="P309" s="285"/>
      <c r="Q309" s="285"/>
      <c r="R309" s="285"/>
      <c r="S309" s="285"/>
      <c r="T309" s="286"/>
      <c r="U309" s="13"/>
      <c r="V309" s="13"/>
      <c r="W309" s="13"/>
      <c r="X309" s="13"/>
      <c r="Y309" s="13"/>
      <c r="Z309" s="13"/>
      <c r="AA309" s="13"/>
      <c r="AB309" s="13"/>
      <c r="AC309" s="13"/>
      <c r="AD309" s="13"/>
      <c r="AE309" s="13"/>
      <c r="AT309" s="287" t="s">
        <v>758</v>
      </c>
      <c r="AU309" s="287" t="s">
        <v>86</v>
      </c>
      <c r="AV309" s="13" t="s">
        <v>86</v>
      </c>
      <c r="AW309" s="13" t="s">
        <v>33</v>
      </c>
      <c r="AX309" s="13" t="s">
        <v>76</v>
      </c>
      <c r="AY309" s="287" t="s">
        <v>414</v>
      </c>
    </row>
    <row r="310" s="13" customFormat="1">
      <c r="A310" s="13"/>
      <c r="B310" s="277"/>
      <c r="C310" s="278"/>
      <c r="D310" s="230" t="s">
        <v>758</v>
      </c>
      <c r="E310" s="279" t="s">
        <v>1</v>
      </c>
      <c r="F310" s="280" t="s">
        <v>2494</v>
      </c>
      <c r="G310" s="278"/>
      <c r="H310" s="281">
        <v>9.8279999999999994</v>
      </c>
      <c r="I310" s="282"/>
      <c r="J310" s="278"/>
      <c r="K310" s="278"/>
      <c r="L310" s="283"/>
      <c r="M310" s="284"/>
      <c r="N310" s="285"/>
      <c r="O310" s="285"/>
      <c r="P310" s="285"/>
      <c r="Q310" s="285"/>
      <c r="R310" s="285"/>
      <c r="S310" s="285"/>
      <c r="T310" s="286"/>
      <c r="U310" s="13"/>
      <c r="V310" s="13"/>
      <c r="W310" s="13"/>
      <c r="X310" s="13"/>
      <c r="Y310" s="13"/>
      <c r="Z310" s="13"/>
      <c r="AA310" s="13"/>
      <c r="AB310" s="13"/>
      <c r="AC310" s="13"/>
      <c r="AD310" s="13"/>
      <c r="AE310" s="13"/>
      <c r="AT310" s="287" t="s">
        <v>758</v>
      </c>
      <c r="AU310" s="287" t="s">
        <v>86</v>
      </c>
      <c r="AV310" s="13" t="s">
        <v>86</v>
      </c>
      <c r="AW310" s="13" t="s">
        <v>33</v>
      </c>
      <c r="AX310" s="13" t="s">
        <v>76</v>
      </c>
      <c r="AY310" s="287" t="s">
        <v>414</v>
      </c>
    </row>
    <row r="311" s="15" customFormat="1">
      <c r="A311" s="15"/>
      <c r="B311" s="299"/>
      <c r="C311" s="300"/>
      <c r="D311" s="230" t="s">
        <v>758</v>
      </c>
      <c r="E311" s="301" t="s">
        <v>1</v>
      </c>
      <c r="F311" s="302" t="s">
        <v>2524</v>
      </c>
      <c r="G311" s="300"/>
      <c r="H311" s="301" t="s">
        <v>1</v>
      </c>
      <c r="I311" s="303"/>
      <c r="J311" s="300"/>
      <c r="K311" s="300"/>
      <c r="L311" s="304"/>
      <c r="M311" s="305"/>
      <c r="N311" s="306"/>
      <c r="O311" s="306"/>
      <c r="P311" s="306"/>
      <c r="Q311" s="306"/>
      <c r="R311" s="306"/>
      <c r="S311" s="306"/>
      <c r="T311" s="307"/>
      <c r="U311" s="15"/>
      <c r="V311" s="15"/>
      <c r="W311" s="15"/>
      <c r="X311" s="15"/>
      <c r="Y311" s="15"/>
      <c r="Z311" s="15"/>
      <c r="AA311" s="15"/>
      <c r="AB311" s="15"/>
      <c r="AC311" s="15"/>
      <c r="AD311" s="15"/>
      <c r="AE311" s="15"/>
      <c r="AT311" s="308" t="s">
        <v>758</v>
      </c>
      <c r="AU311" s="308" t="s">
        <v>86</v>
      </c>
      <c r="AV311" s="15" t="s">
        <v>84</v>
      </c>
      <c r="AW311" s="15" t="s">
        <v>33</v>
      </c>
      <c r="AX311" s="15" t="s">
        <v>76</v>
      </c>
      <c r="AY311" s="308" t="s">
        <v>414</v>
      </c>
    </row>
    <row r="312" s="13" customFormat="1">
      <c r="A312" s="13"/>
      <c r="B312" s="277"/>
      <c r="C312" s="278"/>
      <c r="D312" s="230" t="s">
        <v>758</v>
      </c>
      <c r="E312" s="279" t="s">
        <v>1</v>
      </c>
      <c r="F312" s="280" t="s">
        <v>2525</v>
      </c>
      <c r="G312" s="278"/>
      <c r="H312" s="281">
        <v>12.960000000000001</v>
      </c>
      <c r="I312" s="282"/>
      <c r="J312" s="278"/>
      <c r="K312" s="278"/>
      <c r="L312" s="283"/>
      <c r="M312" s="284"/>
      <c r="N312" s="285"/>
      <c r="O312" s="285"/>
      <c r="P312" s="285"/>
      <c r="Q312" s="285"/>
      <c r="R312" s="285"/>
      <c r="S312" s="285"/>
      <c r="T312" s="286"/>
      <c r="U312" s="13"/>
      <c r="V312" s="13"/>
      <c r="W312" s="13"/>
      <c r="X312" s="13"/>
      <c r="Y312" s="13"/>
      <c r="Z312" s="13"/>
      <c r="AA312" s="13"/>
      <c r="AB312" s="13"/>
      <c r="AC312" s="13"/>
      <c r="AD312" s="13"/>
      <c r="AE312" s="13"/>
      <c r="AT312" s="287" t="s">
        <v>758</v>
      </c>
      <c r="AU312" s="287" t="s">
        <v>86</v>
      </c>
      <c r="AV312" s="13" t="s">
        <v>86</v>
      </c>
      <c r="AW312" s="13" t="s">
        <v>33</v>
      </c>
      <c r="AX312" s="13" t="s">
        <v>76</v>
      </c>
      <c r="AY312" s="287" t="s">
        <v>414</v>
      </c>
    </row>
    <row r="313" s="14" customFormat="1">
      <c r="A313" s="14"/>
      <c r="B313" s="288"/>
      <c r="C313" s="289"/>
      <c r="D313" s="230" t="s">
        <v>758</v>
      </c>
      <c r="E313" s="290" t="s">
        <v>1</v>
      </c>
      <c r="F313" s="291" t="s">
        <v>760</v>
      </c>
      <c r="G313" s="289"/>
      <c r="H313" s="292">
        <v>44.838000000000001</v>
      </c>
      <c r="I313" s="293"/>
      <c r="J313" s="289"/>
      <c r="K313" s="289"/>
      <c r="L313" s="294"/>
      <c r="M313" s="295"/>
      <c r="N313" s="296"/>
      <c r="O313" s="296"/>
      <c r="P313" s="296"/>
      <c r="Q313" s="296"/>
      <c r="R313" s="296"/>
      <c r="S313" s="296"/>
      <c r="T313" s="297"/>
      <c r="U313" s="14"/>
      <c r="V313" s="14"/>
      <c r="W313" s="14"/>
      <c r="X313" s="14"/>
      <c r="Y313" s="14"/>
      <c r="Z313" s="14"/>
      <c r="AA313" s="14"/>
      <c r="AB313" s="14"/>
      <c r="AC313" s="14"/>
      <c r="AD313" s="14"/>
      <c r="AE313" s="14"/>
      <c r="AT313" s="298" t="s">
        <v>758</v>
      </c>
      <c r="AU313" s="298" t="s">
        <v>86</v>
      </c>
      <c r="AV313" s="14" t="s">
        <v>415</v>
      </c>
      <c r="AW313" s="14" t="s">
        <v>33</v>
      </c>
      <c r="AX313" s="14" t="s">
        <v>84</v>
      </c>
      <c r="AY313" s="298" t="s">
        <v>414</v>
      </c>
    </row>
    <row r="314" s="2" customFormat="1" ht="21.75" customHeight="1">
      <c r="A314" s="39"/>
      <c r="B314" s="40"/>
      <c r="C314" s="234" t="s">
        <v>948</v>
      </c>
      <c r="D314" s="234" t="s">
        <v>443</v>
      </c>
      <c r="E314" s="235" t="s">
        <v>2542</v>
      </c>
      <c r="F314" s="236" t="s">
        <v>2543</v>
      </c>
      <c r="G314" s="237" t="s">
        <v>531</v>
      </c>
      <c r="H314" s="238">
        <v>15</v>
      </c>
      <c r="I314" s="239"/>
      <c r="J314" s="240">
        <f>ROUND(I314*H314,2)</f>
        <v>0</v>
      </c>
      <c r="K314" s="236" t="s">
        <v>720</v>
      </c>
      <c r="L314" s="45"/>
      <c r="M314" s="241" t="s">
        <v>1</v>
      </c>
      <c r="N314" s="242" t="s">
        <v>41</v>
      </c>
      <c r="O314" s="92"/>
      <c r="P314" s="226">
        <f>O314*H314</f>
        <v>0</v>
      </c>
      <c r="Q314" s="226">
        <v>0.0059081999999999997</v>
      </c>
      <c r="R314" s="226">
        <f>Q314*H314</f>
        <v>0.088622999999999993</v>
      </c>
      <c r="S314" s="226">
        <v>0</v>
      </c>
      <c r="T314" s="227">
        <f>S314*H314</f>
        <v>0</v>
      </c>
      <c r="U314" s="39"/>
      <c r="V314" s="39"/>
      <c r="W314" s="39"/>
      <c r="X314" s="39"/>
      <c r="Y314" s="39"/>
      <c r="Z314" s="39"/>
      <c r="AA314" s="39"/>
      <c r="AB314" s="39"/>
      <c r="AC314" s="39"/>
      <c r="AD314" s="39"/>
      <c r="AE314" s="39"/>
      <c r="AR314" s="228" t="s">
        <v>415</v>
      </c>
      <c r="AT314" s="228" t="s">
        <v>443</v>
      </c>
      <c r="AU314" s="228" t="s">
        <v>86</v>
      </c>
      <c r="AY314" s="18" t="s">
        <v>414</v>
      </c>
      <c r="BE314" s="229">
        <f>IF(N314="základní",J314,0)</f>
        <v>0</v>
      </c>
      <c r="BF314" s="229">
        <f>IF(N314="snížená",J314,0)</f>
        <v>0</v>
      </c>
      <c r="BG314" s="229">
        <f>IF(N314="zákl. přenesená",J314,0)</f>
        <v>0</v>
      </c>
      <c r="BH314" s="229">
        <f>IF(N314="sníž. přenesená",J314,0)</f>
        <v>0</v>
      </c>
      <c r="BI314" s="229">
        <f>IF(N314="nulová",J314,0)</f>
        <v>0</v>
      </c>
      <c r="BJ314" s="18" t="s">
        <v>84</v>
      </c>
      <c r="BK314" s="229">
        <f>ROUND(I314*H314,2)</f>
        <v>0</v>
      </c>
      <c r="BL314" s="18" t="s">
        <v>415</v>
      </c>
      <c r="BM314" s="228" t="s">
        <v>2544</v>
      </c>
    </row>
    <row r="315" s="2" customFormat="1">
      <c r="A315" s="39"/>
      <c r="B315" s="40"/>
      <c r="C315" s="41"/>
      <c r="D315" s="230" t="s">
        <v>417</v>
      </c>
      <c r="E315" s="41"/>
      <c r="F315" s="231" t="s">
        <v>2545</v>
      </c>
      <c r="G315" s="41"/>
      <c r="H315" s="41"/>
      <c r="I315" s="156"/>
      <c r="J315" s="41"/>
      <c r="K315" s="41"/>
      <c r="L315" s="45"/>
      <c r="M315" s="232"/>
      <c r="N315" s="233"/>
      <c r="O315" s="92"/>
      <c r="P315" s="92"/>
      <c r="Q315" s="92"/>
      <c r="R315" s="92"/>
      <c r="S315" s="92"/>
      <c r="T315" s="93"/>
      <c r="U315" s="39"/>
      <c r="V315" s="39"/>
      <c r="W315" s="39"/>
      <c r="X315" s="39"/>
      <c r="Y315" s="39"/>
      <c r="Z315" s="39"/>
      <c r="AA315" s="39"/>
      <c r="AB315" s="39"/>
      <c r="AC315" s="39"/>
      <c r="AD315" s="39"/>
      <c r="AE315" s="39"/>
      <c r="AT315" s="18" t="s">
        <v>417</v>
      </c>
      <c r="AU315" s="18" t="s">
        <v>86</v>
      </c>
    </row>
    <row r="316" s="15" customFormat="1">
      <c r="A316" s="15"/>
      <c r="B316" s="299"/>
      <c r="C316" s="300"/>
      <c r="D316" s="230" t="s">
        <v>758</v>
      </c>
      <c r="E316" s="301" t="s">
        <v>1</v>
      </c>
      <c r="F316" s="302" t="s">
        <v>2546</v>
      </c>
      <c r="G316" s="300"/>
      <c r="H316" s="301" t="s">
        <v>1</v>
      </c>
      <c r="I316" s="303"/>
      <c r="J316" s="300"/>
      <c r="K316" s="300"/>
      <c r="L316" s="304"/>
      <c r="M316" s="305"/>
      <c r="N316" s="306"/>
      <c r="O316" s="306"/>
      <c r="P316" s="306"/>
      <c r="Q316" s="306"/>
      <c r="R316" s="306"/>
      <c r="S316" s="306"/>
      <c r="T316" s="307"/>
      <c r="U316" s="15"/>
      <c r="V316" s="15"/>
      <c r="W316" s="15"/>
      <c r="X316" s="15"/>
      <c r="Y316" s="15"/>
      <c r="Z316" s="15"/>
      <c r="AA316" s="15"/>
      <c r="AB316" s="15"/>
      <c r="AC316" s="15"/>
      <c r="AD316" s="15"/>
      <c r="AE316" s="15"/>
      <c r="AT316" s="308" t="s">
        <v>758</v>
      </c>
      <c r="AU316" s="308" t="s">
        <v>86</v>
      </c>
      <c r="AV316" s="15" t="s">
        <v>84</v>
      </c>
      <c r="AW316" s="15" t="s">
        <v>33</v>
      </c>
      <c r="AX316" s="15" t="s">
        <v>76</v>
      </c>
      <c r="AY316" s="308" t="s">
        <v>414</v>
      </c>
    </row>
    <row r="317" s="13" customFormat="1">
      <c r="A317" s="13"/>
      <c r="B317" s="277"/>
      <c r="C317" s="278"/>
      <c r="D317" s="230" t="s">
        <v>758</v>
      </c>
      <c r="E317" s="279" t="s">
        <v>1</v>
      </c>
      <c r="F317" s="280" t="s">
        <v>2547</v>
      </c>
      <c r="G317" s="278"/>
      <c r="H317" s="281">
        <v>15</v>
      </c>
      <c r="I317" s="282"/>
      <c r="J317" s="278"/>
      <c r="K317" s="278"/>
      <c r="L317" s="283"/>
      <c r="M317" s="284"/>
      <c r="N317" s="285"/>
      <c r="O317" s="285"/>
      <c r="P317" s="285"/>
      <c r="Q317" s="285"/>
      <c r="R317" s="285"/>
      <c r="S317" s="285"/>
      <c r="T317" s="286"/>
      <c r="U317" s="13"/>
      <c r="V317" s="13"/>
      <c r="W317" s="13"/>
      <c r="X317" s="13"/>
      <c r="Y317" s="13"/>
      <c r="Z317" s="13"/>
      <c r="AA317" s="13"/>
      <c r="AB317" s="13"/>
      <c r="AC317" s="13"/>
      <c r="AD317" s="13"/>
      <c r="AE317" s="13"/>
      <c r="AT317" s="287" t="s">
        <v>758</v>
      </c>
      <c r="AU317" s="287" t="s">
        <v>86</v>
      </c>
      <c r="AV317" s="13" t="s">
        <v>86</v>
      </c>
      <c r="AW317" s="13" t="s">
        <v>33</v>
      </c>
      <c r="AX317" s="13" t="s">
        <v>84</v>
      </c>
      <c r="AY317" s="287" t="s">
        <v>414</v>
      </c>
    </row>
    <row r="318" s="2" customFormat="1" ht="21.75" customHeight="1">
      <c r="A318" s="39"/>
      <c r="B318" s="40"/>
      <c r="C318" s="234" t="s">
        <v>952</v>
      </c>
      <c r="D318" s="234" t="s">
        <v>443</v>
      </c>
      <c r="E318" s="235" t="s">
        <v>1835</v>
      </c>
      <c r="F318" s="236" t="s">
        <v>1836</v>
      </c>
      <c r="G318" s="237" t="s">
        <v>531</v>
      </c>
      <c r="H318" s="238">
        <v>4.7999999999999998</v>
      </c>
      <c r="I318" s="239"/>
      <c r="J318" s="240">
        <f>ROUND(I318*H318,2)</f>
        <v>0</v>
      </c>
      <c r="K318" s="236" t="s">
        <v>720</v>
      </c>
      <c r="L318" s="45"/>
      <c r="M318" s="241" t="s">
        <v>1</v>
      </c>
      <c r="N318" s="242" t="s">
        <v>41</v>
      </c>
      <c r="O318" s="92"/>
      <c r="P318" s="226">
        <f>O318*H318</f>
        <v>0</v>
      </c>
      <c r="Q318" s="226">
        <v>0.0024705</v>
      </c>
      <c r="R318" s="226">
        <f>Q318*H318</f>
        <v>0.0118584</v>
      </c>
      <c r="S318" s="226">
        <v>0</v>
      </c>
      <c r="T318" s="227">
        <f>S318*H318</f>
        <v>0</v>
      </c>
      <c r="U318" s="39"/>
      <c r="V318" s="39"/>
      <c r="W318" s="39"/>
      <c r="X318" s="39"/>
      <c r="Y318" s="39"/>
      <c r="Z318" s="39"/>
      <c r="AA318" s="39"/>
      <c r="AB318" s="39"/>
      <c r="AC318" s="39"/>
      <c r="AD318" s="39"/>
      <c r="AE318" s="39"/>
      <c r="AR318" s="228" t="s">
        <v>415</v>
      </c>
      <c r="AT318" s="228" t="s">
        <v>443</v>
      </c>
      <c r="AU318" s="228" t="s">
        <v>86</v>
      </c>
      <c r="AY318" s="18" t="s">
        <v>414</v>
      </c>
      <c r="BE318" s="229">
        <f>IF(N318="základní",J318,0)</f>
        <v>0</v>
      </c>
      <c r="BF318" s="229">
        <f>IF(N318="snížená",J318,0)</f>
        <v>0</v>
      </c>
      <c r="BG318" s="229">
        <f>IF(N318="zákl. přenesená",J318,0)</f>
        <v>0</v>
      </c>
      <c r="BH318" s="229">
        <f>IF(N318="sníž. přenesená",J318,0)</f>
        <v>0</v>
      </c>
      <c r="BI318" s="229">
        <f>IF(N318="nulová",J318,0)</f>
        <v>0</v>
      </c>
      <c r="BJ318" s="18" t="s">
        <v>84</v>
      </c>
      <c r="BK318" s="229">
        <f>ROUND(I318*H318,2)</f>
        <v>0</v>
      </c>
      <c r="BL318" s="18" t="s">
        <v>415</v>
      </c>
      <c r="BM318" s="228" t="s">
        <v>2548</v>
      </c>
    </row>
    <row r="319" s="2" customFormat="1">
      <c r="A319" s="39"/>
      <c r="B319" s="40"/>
      <c r="C319" s="41"/>
      <c r="D319" s="230" t="s">
        <v>417</v>
      </c>
      <c r="E319" s="41"/>
      <c r="F319" s="231" t="s">
        <v>1838</v>
      </c>
      <c r="G319" s="41"/>
      <c r="H319" s="41"/>
      <c r="I319" s="156"/>
      <c r="J319" s="41"/>
      <c r="K319" s="41"/>
      <c r="L319" s="45"/>
      <c r="M319" s="232"/>
      <c r="N319" s="233"/>
      <c r="O319" s="92"/>
      <c r="P319" s="92"/>
      <c r="Q319" s="92"/>
      <c r="R319" s="92"/>
      <c r="S319" s="92"/>
      <c r="T319" s="93"/>
      <c r="U319" s="39"/>
      <c r="V319" s="39"/>
      <c r="W319" s="39"/>
      <c r="X319" s="39"/>
      <c r="Y319" s="39"/>
      <c r="Z319" s="39"/>
      <c r="AA319" s="39"/>
      <c r="AB319" s="39"/>
      <c r="AC319" s="39"/>
      <c r="AD319" s="39"/>
      <c r="AE319" s="39"/>
      <c r="AT319" s="18" t="s">
        <v>417</v>
      </c>
      <c r="AU319" s="18" t="s">
        <v>86</v>
      </c>
    </row>
    <row r="320" s="2" customFormat="1">
      <c r="A320" s="39"/>
      <c r="B320" s="40"/>
      <c r="C320" s="41"/>
      <c r="D320" s="230" t="s">
        <v>722</v>
      </c>
      <c r="E320" s="41"/>
      <c r="F320" s="268" t="s">
        <v>2127</v>
      </c>
      <c r="G320" s="41"/>
      <c r="H320" s="41"/>
      <c r="I320" s="156"/>
      <c r="J320" s="41"/>
      <c r="K320" s="41"/>
      <c r="L320" s="45"/>
      <c r="M320" s="232"/>
      <c r="N320" s="233"/>
      <c r="O320" s="92"/>
      <c r="P320" s="92"/>
      <c r="Q320" s="92"/>
      <c r="R320" s="92"/>
      <c r="S320" s="92"/>
      <c r="T320" s="93"/>
      <c r="U320" s="39"/>
      <c r="V320" s="39"/>
      <c r="W320" s="39"/>
      <c r="X320" s="39"/>
      <c r="Y320" s="39"/>
      <c r="Z320" s="39"/>
      <c r="AA320" s="39"/>
      <c r="AB320" s="39"/>
      <c r="AC320" s="39"/>
      <c r="AD320" s="39"/>
      <c r="AE320" s="39"/>
      <c r="AT320" s="18" t="s">
        <v>722</v>
      </c>
      <c r="AU320" s="18" t="s">
        <v>86</v>
      </c>
    </row>
    <row r="321" s="13" customFormat="1">
      <c r="A321" s="13"/>
      <c r="B321" s="277"/>
      <c r="C321" s="278"/>
      <c r="D321" s="230" t="s">
        <v>758</v>
      </c>
      <c r="E321" s="279" t="s">
        <v>1</v>
      </c>
      <c r="F321" s="280" t="s">
        <v>2549</v>
      </c>
      <c r="G321" s="278"/>
      <c r="H321" s="281">
        <v>2.7999999999999998</v>
      </c>
      <c r="I321" s="282"/>
      <c r="J321" s="278"/>
      <c r="K321" s="278"/>
      <c r="L321" s="283"/>
      <c r="M321" s="284"/>
      <c r="N321" s="285"/>
      <c r="O321" s="285"/>
      <c r="P321" s="285"/>
      <c r="Q321" s="285"/>
      <c r="R321" s="285"/>
      <c r="S321" s="285"/>
      <c r="T321" s="286"/>
      <c r="U321" s="13"/>
      <c r="V321" s="13"/>
      <c r="W321" s="13"/>
      <c r="X321" s="13"/>
      <c r="Y321" s="13"/>
      <c r="Z321" s="13"/>
      <c r="AA321" s="13"/>
      <c r="AB321" s="13"/>
      <c r="AC321" s="13"/>
      <c r="AD321" s="13"/>
      <c r="AE321" s="13"/>
      <c r="AT321" s="287" t="s">
        <v>758</v>
      </c>
      <c r="AU321" s="287" t="s">
        <v>86</v>
      </c>
      <c r="AV321" s="13" t="s">
        <v>86</v>
      </c>
      <c r="AW321" s="13" t="s">
        <v>33</v>
      </c>
      <c r="AX321" s="13" t="s">
        <v>76</v>
      </c>
      <c r="AY321" s="287" t="s">
        <v>414</v>
      </c>
    </row>
    <row r="322" s="13" customFormat="1">
      <c r="A322" s="13"/>
      <c r="B322" s="277"/>
      <c r="C322" s="278"/>
      <c r="D322" s="230" t="s">
        <v>758</v>
      </c>
      <c r="E322" s="279" t="s">
        <v>1</v>
      </c>
      <c r="F322" s="280" t="s">
        <v>2550</v>
      </c>
      <c r="G322" s="278"/>
      <c r="H322" s="281">
        <v>2</v>
      </c>
      <c r="I322" s="282"/>
      <c r="J322" s="278"/>
      <c r="K322" s="278"/>
      <c r="L322" s="283"/>
      <c r="M322" s="284"/>
      <c r="N322" s="285"/>
      <c r="O322" s="285"/>
      <c r="P322" s="285"/>
      <c r="Q322" s="285"/>
      <c r="R322" s="285"/>
      <c r="S322" s="285"/>
      <c r="T322" s="286"/>
      <c r="U322" s="13"/>
      <c r="V322" s="13"/>
      <c r="W322" s="13"/>
      <c r="X322" s="13"/>
      <c r="Y322" s="13"/>
      <c r="Z322" s="13"/>
      <c r="AA322" s="13"/>
      <c r="AB322" s="13"/>
      <c r="AC322" s="13"/>
      <c r="AD322" s="13"/>
      <c r="AE322" s="13"/>
      <c r="AT322" s="287" t="s">
        <v>758</v>
      </c>
      <c r="AU322" s="287" t="s">
        <v>86</v>
      </c>
      <c r="AV322" s="13" t="s">
        <v>86</v>
      </c>
      <c r="AW322" s="13" t="s">
        <v>33</v>
      </c>
      <c r="AX322" s="13" t="s">
        <v>76</v>
      </c>
      <c r="AY322" s="287" t="s">
        <v>414</v>
      </c>
    </row>
    <row r="323" s="14" customFormat="1">
      <c r="A323" s="14"/>
      <c r="B323" s="288"/>
      <c r="C323" s="289"/>
      <c r="D323" s="230" t="s">
        <v>758</v>
      </c>
      <c r="E323" s="290" t="s">
        <v>1</v>
      </c>
      <c r="F323" s="291" t="s">
        <v>760</v>
      </c>
      <c r="G323" s="289"/>
      <c r="H323" s="292">
        <v>4.7999999999999998</v>
      </c>
      <c r="I323" s="293"/>
      <c r="J323" s="289"/>
      <c r="K323" s="289"/>
      <c r="L323" s="294"/>
      <c r="M323" s="295"/>
      <c r="N323" s="296"/>
      <c r="O323" s="296"/>
      <c r="P323" s="296"/>
      <c r="Q323" s="296"/>
      <c r="R323" s="296"/>
      <c r="S323" s="296"/>
      <c r="T323" s="297"/>
      <c r="U323" s="14"/>
      <c r="V323" s="14"/>
      <c r="W323" s="14"/>
      <c r="X323" s="14"/>
      <c r="Y323" s="14"/>
      <c r="Z323" s="14"/>
      <c r="AA323" s="14"/>
      <c r="AB323" s="14"/>
      <c r="AC323" s="14"/>
      <c r="AD323" s="14"/>
      <c r="AE323" s="14"/>
      <c r="AT323" s="298" t="s">
        <v>758</v>
      </c>
      <c r="AU323" s="298" t="s">
        <v>86</v>
      </c>
      <c r="AV323" s="14" t="s">
        <v>415</v>
      </c>
      <c r="AW323" s="14" t="s">
        <v>33</v>
      </c>
      <c r="AX323" s="14" t="s">
        <v>84</v>
      </c>
      <c r="AY323" s="298" t="s">
        <v>414</v>
      </c>
    </row>
    <row r="324" s="11" customFormat="1" ht="22.8" customHeight="1">
      <c r="A324" s="11"/>
      <c r="B324" s="254"/>
      <c r="C324" s="255"/>
      <c r="D324" s="256" t="s">
        <v>75</v>
      </c>
      <c r="E324" s="275" t="s">
        <v>892</v>
      </c>
      <c r="F324" s="275" t="s">
        <v>893</v>
      </c>
      <c r="G324" s="255"/>
      <c r="H324" s="255"/>
      <c r="I324" s="258"/>
      <c r="J324" s="276">
        <f>BK324</f>
        <v>0</v>
      </c>
      <c r="K324" s="255"/>
      <c r="L324" s="260"/>
      <c r="M324" s="261"/>
      <c r="N324" s="262"/>
      <c r="O324" s="262"/>
      <c r="P324" s="263">
        <f>SUM(P325:P337)</f>
        <v>0</v>
      </c>
      <c r="Q324" s="262"/>
      <c r="R324" s="263">
        <f>SUM(R325:R337)</f>
        <v>0</v>
      </c>
      <c r="S324" s="262"/>
      <c r="T324" s="264">
        <f>SUM(T325:T337)</f>
        <v>0</v>
      </c>
      <c r="U324" s="11"/>
      <c r="V324" s="11"/>
      <c r="W324" s="11"/>
      <c r="X324" s="11"/>
      <c r="Y324" s="11"/>
      <c r="Z324" s="11"/>
      <c r="AA324" s="11"/>
      <c r="AB324" s="11"/>
      <c r="AC324" s="11"/>
      <c r="AD324" s="11"/>
      <c r="AE324" s="11"/>
      <c r="AR324" s="265" t="s">
        <v>84</v>
      </c>
      <c r="AT324" s="266" t="s">
        <v>75</v>
      </c>
      <c r="AU324" s="266" t="s">
        <v>84</v>
      </c>
      <c r="AY324" s="265" t="s">
        <v>414</v>
      </c>
      <c r="BK324" s="267">
        <f>SUM(BK325:BK337)</f>
        <v>0</v>
      </c>
    </row>
    <row r="325" s="2" customFormat="1" ht="21.75" customHeight="1">
      <c r="A325" s="39"/>
      <c r="B325" s="40"/>
      <c r="C325" s="234" t="s">
        <v>958</v>
      </c>
      <c r="D325" s="234" t="s">
        <v>443</v>
      </c>
      <c r="E325" s="235" t="s">
        <v>1847</v>
      </c>
      <c r="F325" s="236" t="s">
        <v>1848</v>
      </c>
      <c r="G325" s="237" t="s">
        <v>897</v>
      </c>
      <c r="H325" s="238">
        <v>13.481999999999999</v>
      </c>
      <c r="I325" s="239"/>
      <c r="J325" s="240">
        <f>ROUND(I325*H325,2)</f>
        <v>0</v>
      </c>
      <c r="K325" s="236" t="s">
        <v>720</v>
      </c>
      <c r="L325" s="45"/>
      <c r="M325" s="241" t="s">
        <v>1</v>
      </c>
      <c r="N325" s="242" t="s">
        <v>41</v>
      </c>
      <c r="O325" s="92"/>
      <c r="P325" s="226">
        <f>O325*H325</f>
        <v>0</v>
      </c>
      <c r="Q325" s="226">
        <v>0</v>
      </c>
      <c r="R325" s="226">
        <f>Q325*H325</f>
        <v>0</v>
      </c>
      <c r="S325" s="226">
        <v>0</v>
      </c>
      <c r="T325" s="227">
        <f>S325*H325</f>
        <v>0</v>
      </c>
      <c r="U325" s="39"/>
      <c r="V325" s="39"/>
      <c r="W325" s="39"/>
      <c r="X325" s="39"/>
      <c r="Y325" s="39"/>
      <c r="Z325" s="39"/>
      <c r="AA325" s="39"/>
      <c r="AB325" s="39"/>
      <c r="AC325" s="39"/>
      <c r="AD325" s="39"/>
      <c r="AE325" s="39"/>
      <c r="AR325" s="228" t="s">
        <v>415</v>
      </c>
      <c r="AT325" s="228" t="s">
        <v>443</v>
      </c>
      <c r="AU325" s="228" t="s">
        <v>86</v>
      </c>
      <c r="AY325" s="18" t="s">
        <v>414</v>
      </c>
      <c r="BE325" s="229">
        <f>IF(N325="základní",J325,0)</f>
        <v>0</v>
      </c>
      <c r="BF325" s="229">
        <f>IF(N325="snížená",J325,0)</f>
        <v>0</v>
      </c>
      <c r="BG325" s="229">
        <f>IF(N325="zákl. přenesená",J325,0)</f>
        <v>0</v>
      </c>
      <c r="BH325" s="229">
        <f>IF(N325="sníž. přenesená",J325,0)</f>
        <v>0</v>
      </c>
      <c r="BI325" s="229">
        <f>IF(N325="nulová",J325,0)</f>
        <v>0</v>
      </c>
      <c r="BJ325" s="18" t="s">
        <v>84</v>
      </c>
      <c r="BK325" s="229">
        <f>ROUND(I325*H325,2)</f>
        <v>0</v>
      </c>
      <c r="BL325" s="18" t="s">
        <v>415</v>
      </c>
      <c r="BM325" s="228" t="s">
        <v>2551</v>
      </c>
    </row>
    <row r="326" s="2" customFormat="1">
      <c r="A326" s="39"/>
      <c r="B326" s="40"/>
      <c r="C326" s="41"/>
      <c r="D326" s="230" t="s">
        <v>417</v>
      </c>
      <c r="E326" s="41"/>
      <c r="F326" s="231" t="s">
        <v>1850</v>
      </c>
      <c r="G326" s="41"/>
      <c r="H326" s="41"/>
      <c r="I326" s="156"/>
      <c r="J326" s="41"/>
      <c r="K326" s="41"/>
      <c r="L326" s="45"/>
      <c r="M326" s="232"/>
      <c r="N326" s="233"/>
      <c r="O326" s="92"/>
      <c r="P326" s="92"/>
      <c r="Q326" s="92"/>
      <c r="R326" s="92"/>
      <c r="S326" s="92"/>
      <c r="T326" s="93"/>
      <c r="U326" s="39"/>
      <c r="V326" s="39"/>
      <c r="W326" s="39"/>
      <c r="X326" s="39"/>
      <c r="Y326" s="39"/>
      <c r="Z326" s="39"/>
      <c r="AA326" s="39"/>
      <c r="AB326" s="39"/>
      <c r="AC326" s="39"/>
      <c r="AD326" s="39"/>
      <c r="AE326" s="39"/>
      <c r="AT326" s="18" t="s">
        <v>417</v>
      </c>
      <c r="AU326" s="18" t="s">
        <v>86</v>
      </c>
    </row>
    <row r="327" s="2" customFormat="1">
      <c r="A327" s="39"/>
      <c r="B327" s="40"/>
      <c r="C327" s="41"/>
      <c r="D327" s="230" t="s">
        <v>722</v>
      </c>
      <c r="E327" s="41"/>
      <c r="F327" s="268" t="s">
        <v>2552</v>
      </c>
      <c r="G327" s="41"/>
      <c r="H327" s="41"/>
      <c r="I327" s="156"/>
      <c r="J327" s="41"/>
      <c r="K327" s="41"/>
      <c r="L327" s="45"/>
      <c r="M327" s="232"/>
      <c r="N327" s="233"/>
      <c r="O327" s="92"/>
      <c r="P327" s="92"/>
      <c r="Q327" s="92"/>
      <c r="R327" s="92"/>
      <c r="S327" s="92"/>
      <c r="T327" s="93"/>
      <c r="U327" s="39"/>
      <c r="V327" s="39"/>
      <c r="W327" s="39"/>
      <c r="X327" s="39"/>
      <c r="Y327" s="39"/>
      <c r="Z327" s="39"/>
      <c r="AA327" s="39"/>
      <c r="AB327" s="39"/>
      <c r="AC327" s="39"/>
      <c r="AD327" s="39"/>
      <c r="AE327" s="39"/>
      <c r="AT327" s="18" t="s">
        <v>722</v>
      </c>
      <c r="AU327" s="18" t="s">
        <v>86</v>
      </c>
    </row>
    <row r="328" s="13" customFormat="1">
      <c r="A328" s="13"/>
      <c r="B328" s="277"/>
      <c r="C328" s="278"/>
      <c r="D328" s="230" t="s">
        <v>758</v>
      </c>
      <c r="E328" s="279" t="s">
        <v>1</v>
      </c>
      <c r="F328" s="280" t="s">
        <v>2553</v>
      </c>
      <c r="G328" s="278"/>
      <c r="H328" s="281">
        <v>13.481999999999999</v>
      </c>
      <c r="I328" s="282"/>
      <c r="J328" s="278"/>
      <c r="K328" s="278"/>
      <c r="L328" s="283"/>
      <c r="M328" s="284"/>
      <c r="N328" s="285"/>
      <c r="O328" s="285"/>
      <c r="P328" s="285"/>
      <c r="Q328" s="285"/>
      <c r="R328" s="285"/>
      <c r="S328" s="285"/>
      <c r="T328" s="286"/>
      <c r="U328" s="13"/>
      <c r="V328" s="13"/>
      <c r="W328" s="13"/>
      <c r="X328" s="13"/>
      <c r="Y328" s="13"/>
      <c r="Z328" s="13"/>
      <c r="AA328" s="13"/>
      <c r="AB328" s="13"/>
      <c r="AC328" s="13"/>
      <c r="AD328" s="13"/>
      <c r="AE328" s="13"/>
      <c r="AT328" s="287" t="s">
        <v>758</v>
      </c>
      <c r="AU328" s="287" t="s">
        <v>86</v>
      </c>
      <c r="AV328" s="13" t="s">
        <v>86</v>
      </c>
      <c r="AW328" s="13" t="s">
        <v>33</v>
      </c>
      <c r="AX328" s="13" t="s">
        <v>84</v>
      </c>
      <c r="AY328" s="287" t="s">
        <v>414</v>
      </c>
    </row>
    <row r="329" s="2" customFormat="1" ht="16.5" customHeight="1">
      <c r="A329" s="39"/>
      <c r="B329" s="40"/>
      <c r="C329" s="234" t="s">
        <v>965</v>
      </c>
      <c r="D329" s="234" t="s">
        <v>443</v>
      </c>
      <c r="E329" s="235" t="s">
        <v>1851</v>
      </c>
      <c r="F329" s="236" t="s">
        <v>1852</v>
      </c>
      <c r="G329" s="237" t="s">
        <v>897</v>
      </c>
      <c r="H329" s="238">
        <v>161.78399999999999</v>
      </c>
      <c r="I329" s="239"/>
      <c r="J329" s="240">
        <f>ROUND(I329*H329,2)</f>
        <v>0</v>
      </c>
      <c r="K329" s="236" t="s">
        <v>720</v>
      </c>
      <c r="L329" s="45"/>
      <c r="M329" s="241" t="s">
        <v>1</v>
      </c>
      <c r="N329" s="242" t="s">
        <v>41</v>
      </c>
      <c r="O329" s="92"/>
      <c r="P329" s="226">
        <f>O329*H329</f>
        <v>0</v>
      </c>
      <c r="Q329" s="226">
        <v>0</v>
      </c>
      <c r="R329" s="226">
        <f>Q329*H329</f>
        <v>0</v>
      </c>
      <c r="S329" s="226">
        <v>0</v>
      </c>
      <c r="T329" s="227">
        <f>S329*H329</f>
        <v>0</v>
      </c>
      <c r="U329" s="39"/>
      <c r="V329" s="39"/>
      <c r="W329" s="39"/>
      <c r="X329" s="39"/>
      <c r="Y329" s="39"/>
      <c r="Z329" s="39"/>
      <c r="AA329" s="39"/>
      <c r="AB329" s="39"/>
      <c r="AC329" s="39"/>
      <c r="AD329" s="39"/>
      <c r="AE329" s="39"/>
      <c r="AR329" s="228" t="s">
        <v>415</v>
      </c>
      <c r="AT329" s="228" t="s">
        <v>443</v>
      </c>
      <c r="AU329" s="228" t="s">
        <v>86</v>
      </c>
      <c r="AY329" s="18" t="s">
        <v>414</v>
      </c>
      <c r="BE329" s="229">
        <f>IF(N329="základní",J329,0)</f>
        <v>0</v>
      </c>
      <c r="BF329" s="229">
        <f>IF(N329="snížená",J329,0)</f>
        <v>0</v>
      </c>
      <c r="BG329" s="229">
        <f>IF(N329="zákl. přenesená",J329,0)</f>
        <v>0</v>
      </c>
      <c r="BH329" s="229">
        <f>IF(N329="sníž. přenesená",J329,0)</f>
        <v>0</v>
      </c>
      <c r="BI329" s="229">
        <f>IF(N329="nulová",J329,0)</f>
        <v>0</v>
      </c>
      <c r="BJ329" s="18" t="s">
        <v>84</v>
      </c>
      <c r="BK329" s="229">
        <f>ROUND(I329*H329,2)</f>
        <v>0</v>
      </c>
      <c r="BL329" s="18" t="s">
        <v>415</v>
      </c>
      <c r="BM329" s="228" t="s">
        <v>2554</v>
      </c>
    </row>
    <row r="330" s="2" customFormat="1">
      <c r="A330" s="39"/>
      <c r="B330" s="40"/>
      <c r="C330" s="41"/>
      <c r="D330" s="230" t="s">
        <v>417</v>
      </c>
      <c r="E330" s="41"/>
      <c r="F330" s="231" t="s">
        <v>1854</v>
      </c>
      <c r="G330" s="41"/>
      <c r="H330" s="41"/>
      <c r="I330" s="156"/>
      <c r="J330" s="41"/>
      <c r="K330" s="41"/>
      <c r="L330" s="45"/>
      <c r="M330" s="232"/>
      <c r="N330" s="233"/>
      <c r="O330" s="92"/>
      <c r="P330" s="92"/>
      <c r="Q330" s="92"/>
      <c r="R330" s="92"/>
      <c r="S330" s="92"/>
      <c r="T330" s="93"/>
      <c r="U330" s="39"/>
      <c r="V330" s="39"/>
      <c r="W330" s="39"/>
      <c r="X330" s="39"/>
      <c r="Y330" s="39"/>
      <c r="Z330" s="39"/>
      <c r="AA330" s="39"/>
      <c r="AB330" s="39"/>
      <c r="AC330" s="39"/>
      <c r="AD330" s="39"/>
      <c r="AE330" s="39"/>
      <c r="AT330" s="18" t="s">
        <v>417</v>
      </c>
      <c r="AU330" s="18" t="s">
        <v>86</v>
      </c>
    </row>
    <row r="331" s="2" customFormat="1">
      <c r="A331" s="39"/>
      <c r="B331" s="40"/>
      <c r="C331" s="41"/>
      <c r="D331" s="230" t="s">
        <v>722</v>
      </c>
      <c r="E331" s="41"/>
      <c r="F331" s="268" t="s">
        <v>2552</v>
      </c>
      <c r="G331" s="41"/>
      <c r="H331" s="41"/>
      <c r="I331" s="156"/>
      <c r="J331" s="41"/>
      <c r="K331" s="41"/>
      <c r="L331" s="45"/>
      <c r="M331" s="232"/>
      <c r="N331" s="233"/>
      <c r="O331" s="92"/>
      <c r="P331" s="92"/>
      <c r="Q331" s="92"/>
      <c r="R331" s="92"/>
      <c r="S331" s="92"/>
      <c r="T331" s="93"/>
      <c r="U331" s="39"/>
      <c r="V331" s="39"/>
      <c r="W331" s="39"/>
      <c r="X331" s="39"/>
      <c r="Y331" s="39"/>
      <c r="Z331" s="39"/>
      <c r="AA331" s="39"/>
      <c r="AB331" s="39"/>
      <c r="AC331" s="39"/>
      <c r="AD331" s="39"/>
      <c r="AE331" s="39"/>
      <c r="AT331" s="18" t="s">
        <v>722</v>
      </c>
      <c r="AU331" s="18" t="s">
        <v>86</v>
      </c>
    </row>
    <row r="332" s="13" customFormat="1">
      <c r="A332" s="13"/>
      <c r="B332" s="277"/>
      <c r="C332" s="278"/>
      <c r="D332" s="230" t="s">
        <v>758</v>
      </c>
      <c r="E332" s="279" t="s">
        <v>1</v>
      </c>
      <c r="F332" s="280" t="s">
        <v>2555</v>
      </c>
      <c r="G332" s="278"/>
      <c r="H332" s="281">
        <v>161.78399999999999</v>
      </c>
      <c r="I332" s="282"/>
      <c r="J332" s="278"/>
      <c r="K332" s="278"/>
      <c r="L332" s="283"/>
      <c r="M332" s="284"/>
      <c r="N332" s="285"/>
      <c r="O332" s="285"/>
      <c r="P332" s="285"/>
      <c r="Q332" s="285"/>
      <c r="R332" s="285"/>
      <c r="S332" s="285"/>
      <c r="T332" s="286"/>
      <c r="U332" s="13"/>
      <c r="V332" s="13"/>
      <c r="W332" s="13"/>
      <c r="X332" s="13"/>
      <c r="Y332" s="13"/>
      <c r="Z332" s="13"/>
      <c r="AA332" s="13"/>
      <c r="AB332" s="13"/>
      <c r="AC332" s="13"/>
      <c r="AD332" s="13"/>
      <c r="AE332" s="13"/>
      <c r="AT332" s="287" t="s">
        <v>758</v>
      </c>
      <c r="AU332" s="287" t="s">
        <v>86</v>
      </c>
      <c r="AV332" s="13" t="s">
        <v>86</v>
      </c>
      <c r="AW332" s="13" t="s">
        <v>33</v>
      </c>
      <c r="AX332" s="13" t="s">
        <v>84</v>
      </c>
      <c r="AY332" s="287" t="s">
        <v>414</v>
      </c>
    </row>
    <row r="333" s="2" customFormat="1" ht="21.75" customHeight="1">
      <c r="A333" s="39"/>
      <c r="B333" s="40"/>
      <c r="C333" s="234" t="s">
        <v>969</v>
      </c>
      <c r="D333" s="234" t="s">
        <v>443</v>
      </c>
      <c r="E333" s="235" t="s">
        <v>1857</v>
      </c>
      <c r="F333" s="236" t="s">
        <v>1858</v>
      </c>
      <c r="G333" s="237" t="s">
        <v>897</v>
      </c>
      <c r="H333" s="238">
        <v>13.481999999999999</v>
      </c>
      <c r="I333" s="239"/>
      <c r="J333" s="240">
        <f>ROUND(I333*H333,2)</f>
        <v>0</v>
      </c>
      <c r="K333" s="236" t="s">
        <v>720</v>
      </c>
      <c r="L333" s="45"/>
      <c r="M333" s="241" t="s">
        <v>1</v>
      </c>
      <c r="N333" s="242" t="s">
        <v>41</v>
      </c>
      <c r="O333" s="92"/>
      <c r="P333" s="226">
        <f>O333*H333</f>
        <v>0</v>
      </c>
      <c r="Q333" s="226">
        <v>0</v>
      </c>
      <c r="R333" s="226">
        <f>Q333*H333</f>
        <v>0</v>
      </c>
      <c r="S333" s="226">
        <v>0</v>
      </c>
      <c r="T333" s="227">
        <f>S333*H333</f>
        <v>0</v>
      </c>
      <c r="U333" s="39"/>
      <c r="V333" s="39"/>
      <c r="W333" s="39"/>
      <c r="X333" s="39"/>
      <c r="Y333" s="39"/>
      <c r="Z333" s="39"/>
      <c r="AA333" s="39"/>
      <c r="AB333" s="39"/>
      <c r="AC333" s="39"/>
      <c r="AD333" s="39"/>
      <c r="AE333" s="39"/>
      <c r="AR333" s="228" t="s">
        <v>415</v>
      </c>
      <c r="AT333" s="228" t="s">
        <v>443</v>
      </c>
      <c r="AU333" s="228" t="s">
        <v>86</v>
      </c>
      <c r="AY333" s="18" t="s">
        <v>414</v>
      </c>
      <c r="BE333" s="229">
        <f>IF(N333="základní",J333,0)</f>
        <v>0</v>
      </c>
      <c r="BF333" s="229">
        <f>IF(N333="snížená",J333,0)</f>
        <v>0</v>
      </c>
      <c r="BG333" s="229">
        <f>IF(N333="zákl. přenesená",J333,0)</f>
        <v>0</v>
      </c>
      <c r="BH333" s="229">
        <f>IF(N333="sníž. přenesená",J333,0)</f>
        <v>0</v>
      </c>
      <c r="BI333" s="229">
        <f>IF(N333="nulová",J333,0)</f>
        <v>0</v>
      </c>
      <c r="BJ333" s="18" t="s">
        <v>84</v>
      </c>
      <c r="BK333" s="229">
        <f>ROUND(I333*H333,2)</f>
        <v>0</v>
      </c>
      <c r="BL333" s="18" t="s">
        <v>415</v>
      </c>
      <c r="BM333" s="228" t="s">
        <v>2556</v>
      </c>
    </row>
    <row r="334" s="2" customFormat="1">
      <c r="A334" s="39"/>
      <c r="B334" s="40"/>
      <c r="C334" s="41"/>
      <c r="D334" s="230" t="s">
        <v>417</v>
      </c>
      <c r="E334" s="41"/>
      <c r="F334" s="231" t="s">
        <v>1860</v>
      </c>
      <c r="G334" s="41"/>
      <c r="H334" s="41"/>
      <c r="I334" s="156"/>
      <c r="J334" s="41"/>
      <c r="K334" s="41"/>
      <c r="L334" s="45"/>
      <c r="M334" s="232"/>
      <c r="N334" s="233"/>
      <c r="O334" s="92"/>
      <c r="P334" s="92"/>
      <c r="Q334" s="92"/>
      <c r="R334" s="92"/>
      <c r="S334" s="92"/>
      <c r="T334" s="93"/>
      <c r="U334" s="39"/>
      <c r="V334" s="39"/>
      <c r="W334" s="39"/>
      <c r="X334" s="39"/>
      <c r="Y334" s="39"/>
      <c r="Z334" s="39"/>
      <c r="AA334" s="39"/>
      <c r="AB334" s="39"/>
      <c r="AC334" s="39"/>
      <c r="AD334" s="39"/>
      <c r="AE334" s="39"/>
      <c r="AT334" s="18" t="s">
        <v>417</v>
      </c>
      <c r="AU334" s="18" t="s">
        <v>86</v>
      </c>
    </row>
    <row r="335" s="2" customFormat="1" ht="21.75" customHeight="1">
      <c r="A335" s="39"/>
      <c r="B335" s="40"/>
      <c r="C335" s="234" t="s">
        <v>973</v>
      </c>
      <c r="D335" s="234" t="s">
        <v>443</v>
      </c>
      <c r="E335" s="235" t="s">
        <v>1861</v>
      </c>
      <c r="F335" s="236" t="s">
        <v>1862</v>
      </c>
      <c r="G335" s="237" t="s">
        <v>897</v>
      </c>
      <c r="H335" s="238">
        <v>13.234999999999999</v>
      </c>
      <c r="I335" s="239"/>
      <c r="J335" s="240">
        <f>ROUND(I335*H335,2)</f>
        <v>0</v>
      </c>
      <c r="K335" s="236" t="s">
        <v>720</v>
      </c>
      <c r="L335" s="45"/>
      <c r="M335" s="241" t="s">
        <v>1</v>
      </c>
      <c r="N335" s="242" t="s">
        <v>41</v>
      </c>
      <c r="O335" s="92"/>
      <c r="P335" s="226">
        <f>O335*H335</f>
        <v>0</v>
      </c>
      <c r="Q335" s="226">
        <v>0</v>
      </c>
      <c r="R335" s="226">
        <f>Q335*H335</f>
        <v>0</v>
      </c>
      <c r="S335" s="226">
        <v>0</v>
      </c>
      <c r="T335" s="227">
        <f>S335*H335</f>
        <v>0</v>
      </c>
      <c r="U335" s="39"/>
      <c r="V335" s="39"/>
      <c r="W335" s="39"/>
      <c r="X335" s="39"/>
      <c r="Y335" s="39"/>
      <c r="Z335" s="39"/>
      <c r="AA335" s="39"/>
      <c r="AB335" s="39"/>
      <c r="AC335" s="39"/>
      <c r="AD335" s="39"/>
      <c r="AE335" s="39"/>
      <c r="AR335" s="228" t="s">
        <v>415</v>
      </c>
      <c r="AT335" s="228" t="s">
        <v>443</v>
      </c>
      <c r="AU335" s="228" t="s">
        <v>86</v>
      </c>
      <c r="AY335" s="18" t="s">
        <v>414</v>
      </c>
      <c r="BE335" s="229">
        <f>IF(N335="základní",J335,0)</f>
        <v>0</v>
      </c>
      <c r="BF335" s="229">
        <f>IF(N335="snížená",J335,0)</f>
        <v>0</v>
      </c>
      <c r="BG335" s="229">
        <f>IF(N335="zákl. přenesená",J335,0)</f>
        <v>0</v>
      </c>
      <c r="BH335" s="229">
        <f>IF(N335="sníž. přenesená",J335,0)</f>
        <v>0</v>
      </c>
      <c r="BI335" s="229">
        <f>IF(N335="nulová",J335,0)</f>
        <v>0</v>
      </c>
      <c r="BJ335" s="18" t="s">
        <v>84</v>
      </c>
      <c r="BK335" s="229">
        <f>ROUND(I335*H335,2)</f>
        <v>0</v>
      </c>
      <c r="BL335" s="18" t="s">
        <v>415</v>
      </c>
      <c r="BM335" s="228" t="s">
        <v>2557</v>
      </c>
    </row>
    <row r="336" s="2" customFormat="1">
      <c r="A336" s="39"/>
      <c r="B336" s="40"/>
      <c r="C336" s="41"/>
      <c r="D336" s="230" t="s">
        <v>417</v>
      </c>
      <c r="E336" s="41"/>
      <c r="F336" s="231" t="s">
        <v>1864</v>
      </c>
      <c r="G336" s="41"/>
      <c r="H336" s="41"/>
      <c r="I336" s="156"/>
      <c r="J336" s="41"/>
      <c r="K336" s="41"/>
      <c r="L336" s="45"/>
      <c r="M336" s="232"/>
      <c r="N336" s="233"/>
      <c r="O336" s="92"/>
      <c r="P336" s="92"/>
      <c r="Q336" s="92"/>
      <c r="R336" s="92"/>
      <c r="S336" s="92"/>
      <c r="T336" s="93"/>
      <c r="U336" s="39"/>
      <c r="V336" s="39"/>
      <c r="W336" s="39"/>
      <c r="X336" s="39"/>
      <c r="Y336" s="39"/>
      <c r="Z336" s="39"/>
      <c r="AA336" s="39"/>
      <c r="AB336" s="39"/>
      <c r="AC336" s="39"/>
      <c r="AD336" s="39"/>
      <c r="AE336" s="39"/>
      <c r="AT336" s="18" t="s">
        <v>417</v>
      </c>
      <c r="AU336" s="18" t="s">
        <v>86</v>
      </c>
    </row>
    <row r="337" s="13" customFormat="1">
      <c r="A337" s="13"/>
      <c r="B337" s="277"/>
      <c r="C337" s="278"/>
      <c r="D337" s="230" t="s">
        <v>758</v>
      </c>
      <c r="E337" s="279" t="s">
        <v>1</v>
      </c>
      <c r="F337" s="280" t="s">
        <v>2558</v>
      </c>
      <c r="G337" s="278"/>
      <c r="H337" s="281">
        <v>13.234999999999999</v>
      </c>
      <c r="I337" s="282"/>
      <c r="J337" s="278"/>
      <c r="K337" s="278"/>
      <c r="L337" s="283"/>
      <c r="M337" s="284"/>
      <c r="N337" s="285"/>
      <c r="O337" s="285"/>
      <c r="P337" s="285"/>
      <c r="Q337" s="285"/>
      <c r="R337" s="285"/>
      <c r="S337" s="285"/>
      <c r="T337" s="286"/>
      <c r="U337" s="13"/>
      <c r="V337" s="13"/>
      <c r="W337" s="13"/>
      <c r="X337" s="13"/>
      <c r="Y337" s="13"/>
      <c r="Z337" s="13"/>
      <c r="AA337" s="13"/>
      <c r="AB337" s="13"/>
      <c r="AC337" s="13"/>
      <c r="AD337" s="13"/>
      <c r="AE337" s="13"/>
      <c r="AT337" s="287" t="s">
        <v>758</v>
      </c>
      <c r="AU337" s="287" t="s">
        <v>86</v>
      </c>
      <c r="AV337" s="13" t="s">
        <v>86</v>
      </c>
      <c r="AW337" s="13" t="s">
        <v>33</v>
      </c>
      <c r="AX337" s="13" t="s">
        <v>84</v>
      </c>
      <c r="AY337" s="287" t="s">
        <v>414</v>
      </c>
    </row>
    <row r="338" s="11" customFormat="1" ht="22.8" customHeight="1">
      <c r="A338" s="11"/>
      <c r="B338" s="254"/>
      <c r="C338" s="255"/>
      <c r="D338" s="256" t="s">
        <v>75</v>
      </c>
      <c r="E338" s="275" t="s">
        <v>912</v>
      </c>
      <c r="F338" s="275" t="s">
        <v>913</v>
      </c>
      <c r="G338" s="255"/>
      <c r="H338" s="255"/>
      <c r="I338" s="258"/>
      <c r="J338" s="276">
        <f>BK338</f>
        <v>0</v>
      </c>
      <c r="K338" s="255"/>
      <c r="L338" s="260"/>
      <c r="M338" s="261"/>
      <c r="N338" s="262"/>
      <c r="O338" s="262"/>
      <c r="P338" s="263">
        <f>SUM(P339:P340)</f>
        <v>0</v>
      </c>
      <c r="Q338" s="262"/>
      <c r="R338" s="263">
        <f>SUM(R339:R340)</f>
        <v>0</v>
      </c>
      <c r="S338" s="262"/>
      <c r="T338" s="264">
        <f>SUM(T339:T340)</f>
        <v>0</v>
      </c>
      <c r="U338" s="11"/>
      <c r="V338" s="11"/>
      <c r="W338" s="11"/>
      <c r="X338" s="11"/>
      <c r="Y338" s="11"/>
      <c r="Z338" s="11"/>
      <c r="AA338" s="11"/>
      <c r="AB338" s="11"/>
      <c r="AC338" s="11"/>
      <c r="AD338" s="11"/>
      <c r="AE338" s="11"/>
      <c r="AR338" s="265" t="s">
        <v>84</v>
      </c>
      <c r="AT338" s="266" t="s">
        <v>75</v>
      </c>
      <c r="AU338" s="266" t="s">
        <v>84</v>
      </c>
      <c r="AY338" s="265" t="s">
        <v>414</v>
      </c>
      <c r="BK338" s="267">
        <f>SUM(BK339:BK340)</f>
        <v>0</v>
      </c>
    </row>
    <row r="339" s="2" customFormat="1" ht="21.75" customHeight="1">
      <c r="A339" s="39"/>
      <c r="B339" s="40"/>
      <c r="C339" s="234" t="s">
        <v>977</v>
      </c>
      <c r="D339" s="234" t="s">
        <v>443</v>
      </c>
      <c r="E339" s="235" t="s">
        <v>1867</v>
      </c>
      <c r="F339" s="236" t="s">
        <v>1868</v>
      </c>
      <c r="G339" s="237" t="s">
        <v>897</v>
      </c>
      <c r="H339" s="238">
        <v>73.968999999999994</v>
      </c>
      <c r="I339" s="239"/>
      <c r="J339" s="240">
        <f>ROUND(I339*H339,2)</f>
        <v>0</v>
      </c>
      <c r="K339" s="236" t="s">
        <v>720</v>
      </c>
      <c r="L339" s="45"/>
      <c r="M339" s="241" t="s">
        <v>1</v>
      </c>
      <c r="N339" s="242" t="s">
        <v>41</v>
      </c>
      <c r="O339" s="92"/>
      <c r="P339" s="226">
        <f>O339*H339</f>
        <v>0</v>
      </c>
      <c r="Q339" s="226">
        <v>0</v>
      </c>
      <c r="R339" s="226">
        <f>Q339*H339</f>
        <v>0</v>
      </c>
      <c r="S339" s="226">
        <v>0</v>
      </c>
      <c r="T339" s="227">
        <f>S339*H339</f>
        <v>0</v>
      </c>
      <c r="U339" s="39"/>
      <c r="V339" s="39"/>
      <c r="W339" s="39"/>
      <c r="X339" s="39"/>
      <c r="Y339" s="39"/>
      <c r="Z339" s="39"/>
      <c r="AA339" s="39"/>
      <c r="AB339" s="39"/>
      <c r="AC339" s="39"/>
      <c r="AD339" s="39"/>
      <c r="AE339" s="39"/>
      <c r="AR339" s="228" t="s">
        <v>415</v>
      </c>
      <c r="AT339" s="228" t="s">
        <v>443</v>
      </c>
      <c r="AU339" s="228" t="s">
        <v>86</v>
      </c>
      <c r="AY339" s="18" t="s">
        <v>414</v>
      </c>
      <c r="BE339" s="229">
        <f>IF(N339="základní",J339,0)</f>
        <v>0</v>
      </c>
      <c r="BF339" s="229">
        <f>IF(N339="snížená",J339,0)</f>
        <v>0</v>
      </c>
      <c r="BG339" s="229">
        <f>IF(N339="zákl. přenesená",J339,0)</f>
        <v>0</v>
      </c>
      <c r="BH339" s="229">
        <f>IF(N339="sníž. přenesená",J339,0)</f>
        <v>0</v>
      </c>
      <c r="BI339" s="229">
        <f>IF(N339="nulová",J339,0)</f>
        <v>0</v>
      </c>
      <c r="BJ339" s="18" t="s">
        <v>84</v>
      </c>
      <c r="BK339" s="229">
        <f>ROUND(I339*H339,2)</f>
        <v>0</v>
      </c>
      <c r="BL339" s="18" t="s">
        <v>415</v>
      </c>
      <c r="BM339" s="228" t="s">
        <v>2559</v>
      </c>
    </row>
    <row r="340" s="2" customFormat="1">
      <c r="A340" s="39"/>
      <c r="B340" s="40"/>
      <c r="C340" s="41"/>
      <c r="D340" s="230" t="s">
        <v>417</v>
      </c>
      <c r="E340" s="41"/>
      <c r="F340" s="231" t="s">
        <v>1870</v>
      </c>
      <c r="G340" s="41"/>
      <c r="H340" s="41"/>
      <c r="I340" s="156"/>
      <c r="J340" s="41"/>
      <c r="K340" s="41"/>
      <c r="L340" s="45"/>
      <c r="M340" s="232"/>
      <c r="N340" s="233"/>
      <c r="O340" s="92"/>
      <c r="P340" s="92"/>
      <c r="Q340" s="92"/>
      <c r="R340" s="92"/>
      <c r="S340" s="92"/>
      <c r="T340" s="93"/>
      <c r="U340" s="39"/>
      <c r="V340" s="39"/>
      <c r="W340" s="39"/>
      <c r="X340" s="39"/>
      <c r="Y340" s="39"/>
      <c r="Z340" s="39"/>
      <c r="AA340" s="39"/>
      <c r="AB340" s="39"/>
      <c r="AC340" s="39"/>
      <c r="AD340" s="39"/>
      <c r="AE340" s="39"/>
      <c r="AT340" s="18" t="s">
        <v>417</v>
      </c>
      <c r="AU340" s="18" t="s">
        <v>86</v>
      </c>
    </row>
    <row r="341" s="11" customFormat="1" ht="25.92" customHeight="1">
      <c r="A341" s="11"/>
      <c r="B341" s="254"/>
      <c r="C341" s="255"/>
      <c r="D341" s="256" t="s">
        <v>75</v>
      </c>
      <c r="E341" s="257" t="s">
        <v>918</v>
      </c>
      <c r="F341" s="257" t="s">
        <v>919</v>
      </c>
      <c r="G341" s="255"/>
      <c r="H341" s="255"/>
      <c r="I341" s="258"/>
      <c r="J341" s="259">
        <f>BK341</f>
        <v>0</v>
      </c>
      <c r="K341" s="255"/>
      <c r="L341" s="260"/>
      <c r="M341" s="261"/>
      <c r="N341" s="262"/>
      <c r="O341" s="262"/>
      <c r="P341" s="263">
        <f>P342+P352</f>
        <v>0</v>
      </c>
      <c r="Q341" s="262"/>
      <c r="R341" s="263">
        <f>R342+R352</f>
        <v>0</v>
      </c>
      <c r="S341" s="262"/>
      <c r="T341" s="264">
        <f>T342+T352</f>
        <v>0</v>
      </c>
      <c r="U341" s="11"/>
      <c r="V341" s="11"/>
      <c r="W341" s="11"/>
      <c r="X341" s="11"/>
      <c r="Y341" s="11"/>
      <c r="Z341" s="11"/>
      <c r="AA341" s="11"/>
      <c r="AB341" s="11"/>
      <c r="AC341" s="11"/>
      <c r="AD341" s="11"/>
      <c r="AE341" s="11"/>
      <c r="AR341" s="265" t="s">
        <v>84</v>
      </c>
      <c r="AT341" s="266" t="s">
        <v>75</v>
      </c>
      <c r="AU341" s="266" t="s">
        <v>76</v>
      </c>
      <c r="AY341" s="265" t="s">
        <v>414</v>
      </c>
      <c r="BK341" s="267">
        <f>BK342+BK352</f>
        <v>0</v>
      </c>
    </row>
    <row r="342" s="11" customFormat="1" ht="22.8" customHeight="1">
      <c r="A342" s="11"/>
      <c r="B342" s="254"/>
      <c r="C342" s="255"/>
      <c r="D342" s="256" t="s">
        <v>75</v>
      </c>
      <c r="E342" s="275" t="s">
        <v>2324</v>
      </c>
      <c r="F342" s="275" t="s">
        <v>2325</v>
      </c>
      <c r="G342" s="255"/>
      <c r="H342" s="255"/>
      <c r="I342" s="258"/>
      <c r="J342" s="276">
        <f>BK342</f>
        <v>0</v>
      </c>
      <c r="K342" s="255"/>
      <c r="L342" s="260"/>
      <c r="M342" s="261"/>
      <c r="N342" s="262"/>
      <c r="O342" s="262"/>
      <c r="P342" s="263">
        <f>SUM(P343:P351)</f>
        <v>0</v>
      </c>
      <c r="Q342" s="262"/>
      <c r="R342" s="263">
        <f>SUM(R343:R351)</f>
        <v>0</v>
      </c>
      <c r="S342" s="262"/>
      <c r="T342" s="264">
        <f>SUM(T343:T351)</f>
        <v>0</v>
      </c>
      <c r="U342" s="11"/>
      <c r="V342" s="11"/>
      <c r="W342" s="11"/>
      <c r="X342" s="11"/>
      <c r="Y342" s="11"/>
      <c r="Z342" s="11"/>
      <c r="AA342" s="11"/>
      <c r="AB342" s="11"/>
      <c r="AC342" s="11"/>
      <c r="AD342" s="11"/>
      <c r="AE342" s="11"/>
      <c r="AR342" s="265" t="s">
        <v>84</v>
      </c>
      <c r="AT342" s="266" t="s">
        <v>75</v>
      </c>
      <c r="AU342" s="266" t="s">
        <v>84</v>
      </c>
      <c r="AY342" s="265" t="s">
        <v>414</v>
      </c>
      <c r="BK342" s="267">
        <f>SUM(BK343:BK351)</f>
        <v>0</v>
      </c>
    </row>
    <row r="343" s="2" customFormat="1" ht="21.75" customHeight="1">
      <c r="A343" s="39"/>
      <c r="B343" s="40"/>
      <c r="C343" s="234" t="s">
        <v>981</v>
      </c>
      <c r="D343" s="234" t="s">
        <v>443</v>
      </c>
      <c r="E343" s="235" t="s">
        <v>2336</v>
      </c>
      <c r="F343" s="236" t="s">
        <v>2337</v>
      </c>
      <c r="G343" s="237" t="s">
        <v>632</v>
      </c>
      <c r="H343" s="238">
        <v>178</v>
      </c>
      <c r="I343" s="239"/>
      <c r="J343" s="240">
        <f>ROUND(I343*H343,2)</f>
        <v>0</v>
      </c>
      <c r="K343" s="236" t="s">
        <v>1</v>
      </c>
      <c r="L343" s="45"/>
      <c r="M343" s="241" t="s">
        <v>1</v>
      </c>
      <c r="N343" s="242" t="s">
        <v>41</v>
      </c>
      <c r="O343" s="92"/>
      <c r="P343" s="226">
        <f>O343*H343</f>
        <v>0</v>
      </c>
      <c r="Q343" s="226">
        <v>0</v>
      </c>
      <c r="R343" s="226">
        <f>Q343*H343</f>
        <v>0</v>
      </c>
      <c r="S343" s="226">
        <v>0</v>
      </c>
      <c r="T343" s="227">
        <f>S343*H343</f>
        <v>0</v>
      </c>
      <c r="U343" s="39"/>
      <c r="V343" s="39"/>
      <c r="W343" s="39"/>
      <c r="X343" s="39"/>
      <c r="Y343" s="39"/>
      <c r="Z343" s="39"/>
      <c r="AA343" s="39"/>
      <c r="AB343" s="39"/>
      <c r="AC343" s="39"/>
      <c r="AD343" s="39"/>
      <c r="AE343" s="39"/>
      <c r="AR343" s="228" t="s">
        <v>415</v>
      </c>
      <c r="AT343" s="228" t="s">
        <v>443</v>
      </c>
      <c r="AU343" s="228" t="s">
        <v>86</v>
      </c>
      <c r="AY343" s="18" t="s">
        <v>414</v>
      </c>
      <c r="BE343" s="229">
        <f>IF(N343="základní",J343,0)</f>
        <v>0</v>
      </c>
      <c r="BF343" s="229">
        <f>IF(N343="snížená",J343,0)</f>
        <v>0</v>
      </c>
      <c r="BG343" s="229">
        <f>IF(N343="zákl. přenesená",J343,0)</f>
        <v>0</v>
      </c>
      <c r="BH343" s="229">
        <f>IF(N343="sníž. přenesená",J343,0)</f>
        <v>0</v>
      </c>
      <c r="BI343" s="229">
        <f>IF(N343="nulová",J343,0)</f>
        <v>0</v>
      </c>
      <c r="BJ343" s="18" t="s">
        <v>84</v>
      </c>
      <c r="BK343" s="229">
        <f>ROUND(I343*H343,2)</f>
        <v>0</v>
      </c>
      <c r="BL343" s="18" t="s">
        <v>415</v>
      </c>
      <c r="BM343" s="228" t="s">
        <v>2560</v>
      </c>
    </row>
    <row r="344" s="2" customFormat="1">
      <c r="A344" s="39"/>
      <c r="B344" s="40"/>
      <c r="C344" s="41"/>
      <c r="D344" s="230" t="s">
        <v>417</v>
      </c>
      <c r="E344" s="41"/>
      <c r="F344" s="231" t="s">
        <v>2337</v>
      </c>
      <c r="G344" s="41"/>
      <c r="H344" s="41"/>
      <c r="I344" s="156"/>
      <c r="J344" s="41"/>
      <c r="K344" s="41"/>
      <c r="L344" s="45"/>
      <c r="M344" s="232"/>
      <c r="N344" s="233"/>
      <c r="O344" s="92"/>
      <c r="P344" s="92"/>
      <c r="Q344" s="92"/>
      <c r="R344" s="92"/>
      <c r="S344" s="92"/>
      <c r="T344" s="93"/>
      <c r="U344" s="39"/>
      <c r="V344" s="39"/>
      <c r="W344" s="39"/>
      <c r="X344" s="39"/>
      <c r="Y344" s="39"/>
      <c r="Z344" s="39"/>
      <c r="AA344" s="39"/>
      <c r="AB344" s="39"/>
      <c r="AC344" s="39"/>
      <c r="AD344" s="39"/>
      <c r="AE344" s="39"/>
      <c r="AT344" s="18" t="s">
        <v>417</v>
      </c>
      <c r="AU344" s="18" t="s">
        <v>86</v>
      </c>
    </row>
    <row r="345" s="13" customFormat="1">
      <c r="A345" s="13"/>
      <c r="B345" s="277"/>
      <c r="C345" s="278"/>
      <c r="D345" s="230" t="s">
        <v>758</v>
      </c>
      <c r="E345" s="279" t="s">
        <v>1</v>
      </c>
      <c r="F345" s="280" t="s">
        <v>2561</v>
      </c>
      <c r="G345" s="278"/>
      <c r="H345" s="281">
        <v>178</v>
      </c>
      <c r="I345" s="282"/>
      <c r="J345" s="278"/>
      <c r="K345" s="278"/>
      <c r="L345" s="283"/>
      <c r="M345" s="284"/>
      <c r="N345" s="285"/>
      <c r="O345" s="285"/>
      <c r="P345" s="285"/>
      <c r="Q345" s="285"/>
      <c r="R345" s="285"/>
      <c r="S345" s="285"/>
      <c r="T345" s="286"/>
      <c r="U345" s="13"/>
      <c r="V345" s="13"/>
      <c r="W345" s="13"/>
      <c r="X345" s="13"/>
      <c r="Y345" s="13"/>
      <c r="Z345" s="13"/>
      <c r="AA345" s="13"/>
      <c r="AB345" s="13"/>
      <c r="AC345" s="13"/>
      <c r="AD345" s="13"/>
      <c r="AE345" s="13"/>
      <c r="AT345" s="287" t="s">
        <v>758</v>
      </c>
      <c r="AU345" s="287" t="s">
        <v>86</v>
      </c>
      <c r="AV345" s="13" t="s">
        <v>86</v>
      </c>
      <c r="AW345" s="13" t="s">
        <v>33</v>
      </c>
      <c r="AX345" s="13" t="s">
        <v>84</v>
      </c>
      <c r="AY345" s="287" t="s">
        <v>414</v>
      </c>
    </row>
    <row r="346" s="2" customFormat="1" ht="21.75" customHeight="1">
      <c r="A346" s="39"/>
      <c r="B346" s="40"/>
      <c r="C346" s="234" t="s">
        <v>987</v>
      </c>
      <c r="D346" s="234" t="s">
        <v>443</v>
      </c>
      <c r="E346" s="235" t="s">
        <v>2339</v>
      </c>
      <c r="F346" s="236" t="s">
        <v>2340</v>
      </c>
      <c r="G346" s="237" t="s">
        <v>531</v>
      </c>
      <c r="H346" s="238">
        <v>25.100000000000001</v>
      </c>
      <c r="I346" s="239"/>
      <c r="J346" s="240">
        <f>ROUND(I346*H346,2)</f>
        <v>0</v>
      </c>
      <c r="K346" s="236" t="s">
        <v>1</v>
      </c>
      <c r="L346" s="45"/>
      <c r="M346" s="241" t="s">
        <v>1</v>
      </c>
      <c r="N346" s="242" t="s">
        <v>41</v>
      </c>
      <c r="O346" s="92"/>
      <c r="P346" s="226">
        <f>O346*H346</f>
        <v>0</v>
      </c>
      <c r="Q346" s="226">
        <v>0</v>
      </c>
      <c r="R346" s="226">
        <f>Q346*H346</f>
        <v>0</v>
      </c>
      <c r="S346" s="226">
        <v>0</v>
      </c>
      <c r="T346" s="227">
        <f>S346*H346</f>
        <v>0</v>
      </c>
      <c r="U346" s="39"/>
      <c r="V346" s="39"/>
      <c r="W346" s="39"/>
      <c r="X346" s="39"/>
      <c r="Y346" s="39"/>
      <c r="Z346" s="39"/>
      <c r="AA346" s="39"/>
      <c r="AB346" s="39"/>
      <c r="AC346" s="39"/>
      <c r="AD346" s="39"/>
      <c r="AE346" s="39"/>
      <c r="AR346" s="228" t="s">
        <v>415</v>
      </c>
      <c r="AT346" s="228" t="s">
        <v>443</v>
      </c>
      <c r="AU346" s="228" t="s">
        <v>86</v>
      </c>
      <c r="AY346" s="18" t="s">
        <v>414</v>
      </c>
      <c r="BE346" s="229">
        <f>IF(N346="základní",J346,0)</f>
        <v>0</v>
      </c>
      <c r="BF346" s="229">
        <f>IF(N346="snížená",J346,0)</f>
        <v>0</v>
      </c>
      <c r="BG346" s="229">
        <f>IF(N346="zákl. přenesená",J346,0)</f>
        <v>0</v>
      </c>
      <c r="BH346" s="229">
        <f>IF(N346="sníž. přenesená",J346,0)</f>
        <v>0</v>
      </c>
      <c r="BI346" s="229">
        <f>IF(N346="nulová",J346,0)</f>
        <v>0</v>
      </c>
      <c r="BJ346" s="18" t="s">
        <v>84</v>
      </c>
      <c r="BK346" s="229">
        <f>ROUND(I346*H346,2)</f>
        <v>0</v>
      </c>
      <c r="BL346" s="18" t="s">
        <v>415</v>
      </c>
      <c r="BM346" s="228" t="s">
        <v>2562</v>
      </c>
    </row>
    <row r="347" s="2" customFormat="1">
      <c r="A347" s="39"/>
      <c r="B347" s="40"/>
      <c r="C347" s="41"/>
      <c r="D347" s="230" t="s">
        <v>417</v>
      </c>
      <c r="E347" s="41"/>
      <c r="F347" s="231" t="s">
        <v>2340</v>
      </c>
      <c r="G347" s="41"/>
      <c r="H347" s="41"/>
      <c r="I347" s="156"/>
      <c r="J347" s="41"/>
      <c r="K347" s="41"/>
      <c r="L347" s="45"/>
      <c r="M347" s="232"/>
      <c r="N347" s="233"/>
      <c r="O347" s="92"/>
      <c r="P347" s="92"/>
      <c r="Q347" s="92"/>
      <c r="R347" s="92"/>
      <c r="S347" s="92"/>
      <c r="T347" s="93"/>
      <c r="U347" s="39"/>
      <c r="V347" s="39"/>
      <c r="W347" s="39"/>
      <c r="X347" s="39"/>
      <c r="Y347" s="39"/>
      <c r="Z347" s="39"/>
      <c r="AA347" s="39"/>
      <c r="AB347" s="39"/>
      <c r="AC347" s="39"/>
      <c r="AD347" s="39"/>
      <c r="AE347" s="39"/>
      <c r="AT347" s="18" t="s">
        <v>417</v>
      </c>
      <c r="AU347" s="18" t="s">
        <v>86</v>
      </c>
    </row>
    <row r="348" s="2" customFormat="1">
      <c r="A348" s="39"/>
      <c r="B348" s="40"/>
      <c r="C348" s="41"/>
      <c r="D348" s="230" t="s">
        <v>722</v>
      </c>
      <c r="E348" s="41"/>
      <c r="F348" s="268" t="s">
        <v>2342</v>
      </c>
      <c r="G348" s="41"/>
      <c r="H348" s="41"/>
      <c r="I348" s="156"/>
      <c r="J348" s="41"/>
      <c r="K348" s="41"/>
      <c r="L348" s="45"/>
      <c r="M348" s="232"/>
      <c r="N348" s="233"/>
      <c r="O348" s="92"/>
      <c r="P348" s="92"/>
      <c r="Q348" s="92"/>
      <c r="R348" s="92"/>
      <c r="S348" s="92"/>
      <c r="T348" s="93"/>
      <c r="U348" s="39"/>
      <c r="V348" s="39"/>
      <c r="W348" s="39"/>
      <c r="X348" s="39"/>
      <c r="Y348" s="39"/>
      <c r="Z348" s="39"/>
      <c r="AA348" s="39"/>
      <c r="AB348" s="39"/>
      <c r="AC348" s="39"/>
      <c r="AD348" s="39"/>
      <c r="AE348" s="39"/>
      <c r="AT348" s="18" t="s">
        <v>722</v>
      </c>
      <c r="AU348" s="18" t="s">
        <v>86</v>
      </c>
    </row>
    <row r="349" s="13" customFormat="1">
      <c r="A349" s="13"/>
      <c r="B349" s="277"/>
      <c r="C349" s="278"/>
      <c r="D349" s="230" t="s">
        <v>758</v>
      </c>
      <c r="E349" s="279" t="s">
        <v>1</v>
      </c>
      <c r="F349" s="280" t="s">
        <v>2563</v>
      </c>
      <c r="G349" s="278"/>
      <c r="H349" s="281">
        <v>25.100000000000001</v>
      </c>
      <c r="I349" s="282"/>
      <c r="J349" s="278"/>
      <c r="K349" s="278"/>
      <c r="L349" s="283"/>
      <c r="M349" s="284"/>
      <c r="N349" s="285"/>
      <c r="O349" s="285"/>
      <c r="P349" s="285"/>
      <c r="Q349" s="285"/>
      <c r="R349" s="285"/>
      <c r="S349" s="285"/>
      <c r="T349" s="286"/>
      <c r="U349" s="13"/>
      <c r="V349" s="13"/>
      <c r="W349" s="13"/>
      <c r="X349" s="13"/>
      <c r="Y349" s="13"/>
      <c r="Z349" s="13"/>
      <c r="AA349" s="13"/>
      <c r="AB349" s="13"/>
      <c r="AC349" s="13"/>
      <c r="AD349" s="13"/>
      <c r="AE349" s="13"/>
      <c r="AT349" s="287" t="s">
        <v>758</v>
      </c>
      <c r="AU349" s="287" t="s">
        <v>86</v>
      </c>
      <c r="AV349" s="13" t="s">
        <v>86</v>
      </c>
      <c r="AW349" s="13" t="s">
        <v>33</v>
      </c>
      <c r="AX349" s="13" t="s">
        <v>84</v>
      </c>
      <c r="AY349" s="287" t="s">
        <v>414</v>
      </c>
    </row>
    <row r="350" s="2" customFormat="1" ht="21.75" customHeight="1">
      <c r="A350" s="39"/>
      <c r="B350" s="40"/>
      <c r="C350" s="234" t="s">
        <v>993</v>
      </c>
      <c r="D350" s="234" t="s">
        <v>443</v>
      </c>
      <c r="E350" s="235" t="s">
        <v>2344</v>
      </c>
      <c r="F350" s="236" t="s">
        <v>2345</v>
      </c>
      <c r="G350" s="237" t="s">
        <v>961</v>
      </c>
      <c r="H350" s="309"/>
      <c r="I350" s="239"/>
      <c r="J350" s="240">
        <f>ROUND(I350*H350,2)</f>
        <v>0</v>
      </c>
      <c r="K350" s="236" t="s">
        <v>720</v>
      </c>
      <c r="L350" s="45"/>
      <c r="M350" s="241" t="s">
        <v>1</v>
      </c>
      <c r="N350" s="242" t="s">
        <v>41</v>
      </c>
      <c r="O350" s="92"/>
      <c r="P350" s="226">
        <f>O350*H350</f>
        <v>0</v>
      </c>
      <c r="Q350" s="226">
        <v>0</v>
      </c>
      <c r="R350" s="226">
        <f>Q350*H350</f>
        <v>0</v>
      </c>
      <c r="S350" s="226">
        <v>0</v>
      </c>
      <c r="T350" s="227">
        <f>S350*H350</f>
        <v>0</v>
      </c>
      <c r="U350" s="39"/>
      <c r="V350" s="39"/>
      <c r="W350" s="39"/>
      <c r="X350" s="39"/>
      <c r="Y350" s="39"/>
      <c r="Z350" s="39"/>
      <c r="AA350" s="39"/>
      <c r="AB350" s="39"/>
      <c r="AC350" s="39"/>
      <c r="AD350" s="39"/>
      <c r="AE350" s="39"/>
      <c r="AR350" s="228" t="s">
        <v>470</v>
      </c>
      <c r="AT350" s="228" t="s">
        <v>443</v>
      </c>
      <c r="AU350" s="228" t="s">
        <v>86</v>
      </c>
      <c r="AY350" s="18" t="s">
        <v>414</v>
      </c>
      <c r="BE350" s="229">
        <f>IF(N350="základní",J350,0)</f>
        <v>0</v>
      </c>
      <c r="BF350" s="229">
        <f>IF(N350="snížená",J350,0)</f>
        <v>0</v>
      </c>
      <c r="BG350" s="229">
        <f>IF(N350="zákl. přenesená",J350,0)</f>
        <v>0</v>
      </c>
      <c r="BH350" s="229">
        <f>IF(N350="sníž. přenesená",J350,0)</f>
        <v>0</v>
      </c>
      <c r="BI350" s="229">
        <f>IF(N350="nulová",J350,0)</f>
        <v>0</v>
      </c>
      <c r="BJ350" s="18" t="s">
        <v>84</v>
      </c>
      <c r="BK350" s="229">
        <f>ROUND(I350*H350,2)</f>
        <v>0</v>
      </c>
      <c r="BL350" s="18" t="s">
        <v>470</v>
      </c>
      <c r="BM350" s="228" t="s">
        <v>2564</v>
      </c>
    </row>
    <row r="351" s="2" customFormat="1">
      <c r="A351" s="39"/>
      <c r="B351" s="40"/>
      <c r="C351" s="41"/>
      <c r="D351" s="230" t="s">
        <v>417</v>
      </c>
      <c r="E351" s="41"/>
      <c r="F351" s="231" t="s">
        <v>2347</v>
      </c>
      <c r="G351" s="41"/>
      <c r="H351" s="41"/>
      <c r="I351" s="156"/>
      <c r="J351" s="41"/>
      <c r="K351" s="41"/>
      <c r="L351" s="45"/>
      <c r="M351" s="232"/>
      <c r="N351" s="233"/>
      <c r="O351" s="92"/>
      <c r="P351" s="92"/>
      <c r="Q351" s="92"/>
      <c r="R351" s="92"/>
      <c r="S351" s="92"/>
      <c r="T351" s="93"/>
      <c r="U351" s="39"/>
      <c r="V351" s="39"/>
      <c r="W351" s="39"/>
      <c r="X351" s="39"/>
      <c r="Y351" s="39"/>
      <c r="Z351" s="39"/>
      <c r="AA351" s="39"/>
      <c r="AB351" s="39"/>
      <c r="AC351" s="39"/>
      <c r="AD351" s="39"/>
      <c r="AE351" s="39"/>
      <c r="AT351" s="18" t="s">
        <v>417</v>
      </c>
      <c r="AU351" s="18" t="s">
        <v>86</v>
      </c>
    </row>
    <row r="352" s="11" customFormat="1" ht="22.8" customHeight="1">
      <c r="A352" s="11"/>
      <c r="B352" s="254"/>
      <c r="C352" s="255"/>
      <c r="D352" s="256" t="s">
        <v>75</v>
      </c>
      <c r="E352" s="275" t="s">
        <v>1049</v>
      </c>
      <c r="F352" s="275" t="s">
        <v>1050</v>
      </c>
      <c r="G352" s="255"/>
      <c r="H352" s="255"/>
      <c r="I352" s="258"/>
      <c r="J352" s="276">
        <f>BK352</f>
        <v>0</v>
      </c>
      <c r="K352" s="255"/>
      <c r="L352" s="260"/>
      <c r="M352" s="261"/>
      <c r="N352" s="262"/>
      <c r="O352" s="262"/>
      <c r="P352" s="263">
        <f>SUM(P353:P363)</f>
        <v>0</v>
      </c>
      <c r="Q352" s="262"/>
      <c r="R352" s="263">
        <f>SUM(R353:R363)</f>
        <v>0</v>
      </c>
      <c r="S352" s="262"/>
      <c r="T352" s="264">
        <f>SUM(T353:T363)</f>
        <v>0</v>
      </c>
      <c r="U352" s="11"/>
      <c r="V352" s="11"/>
      <c r="W352" s="11"/>
      <c r="X352" s="11"/>
      <c r="Y352" s="11"/>
      <c r="Z352" s="11"/>
      <c r="AA352" s="11"/>
      <c r="AB352" s="11"/>
      <c r="AC352" s="11"/>
      <c r="AD352" s="11"/>
      <c r="AE352" s="11"/>
      <c r="AR352" s="265" t="s">
        <v>86</v>
      </c>
      <c r="AT352" s="266" t="s">
        <v>75</v>
      </c>
      <c r="AU352" s="266" t="s">
        <v>84</v>
      </c>
      <c r="AY352" s="265" t="s">
        <v>414</v>
      </c>
      <c r="BK352" s="267">
        <f>SUM(BK353:BK363)</f>
        <v>0</v>
      </c>
    </row>
    <row r="353" s="2" customFormat="1" ht="21.75" customHeight="1">
      <c r="A353" s="39"/>
      <c r="B353" s="40"/>
      <c r="C353" s="234" t="s">
        <v>997</v>
      </c>
      <c r="D353" s="234" t="s">
        <v>443</v>
      </c>
      <c r="E353" s="235" t="s">
        <v>1871</v>
      </c>
      <c r="F353" s="236" t="s">
        <v>1872</v>
      </c>
      <c r="G353" s="237" t="s">
        <v>632</v>
      </c>
      <c r="H353" s="238">
        <v>142.268</v>
      </c>
      <c r="I353" s="239"/>
      <c r="J353" s="240">
        <f>ROUND(I353*H353,2)</f>
        <v>0</v>
      </c>
      <c r="K353" s="236" t="s">
        <v>720</v>
      </c>
      <c r="L353" s="45"/>
      <c r="M353" s="241" t="s">
        <v>1</v>
      </c>
      <c r="N353" s="242" t="s">
        <v>41</v>
      </c>
      <c r="O353" s="92"/>
      <c r="P353" s="226">
        <f>O353*H353</f>
        <v>0</v>
      </c>
      <c r="Q353" s="226">
        <v>0.00021000000000000001</v>
      </c>
      <c r="R353" s="226">
        <f>Q353*H353</f>
        <v>0.029876280000000002</v>
      </c>
      <c r="S353" s="226">
        <v>0</v>
      </c>
      <c r="T353" s="227">
        <f>S353*H353</f>
        <v>0</v>
      </c>
      <c r="U353" s="39"/>
      <c r="V353" s="39"/>
      <c r="W353" s="39"/>
      <c r="X353" s="39"/>
      <c r="Y353" s="39"/>
      <c r="Z353" s="39"/>
      <c r="AA353" s="39"/>
      <c r="AB353" s="39"/>
      <c r="AC353" s="39"/>
      <c r="AD353" s="39"/>
      <c r="AE353" s="39"/>
      <c r="AR353" s="228" t="s">
        <v>470</v>
      </c>
      <c r="AT353" s="228" t="s">
        <v>443</v>
      </c>
      <c r="AU353" s="228" t="s">
        <v>86</v>
      </c>
      <c r="AY353" s="18" t="s">
        <v>414</v>
      </c>
      <c r="BE353" s="229">
        <f>IF(N353="základní",J353,0)</f>
        <v>0</v>
      </c>
      <c r="BF353" s="229">
        <f>IF(N353="snížená",J353,0)</f>
        <v>0</v>
      </c>
      <c r="BG353" s="229">
        <f>IF(N353="zákl. přenesená",J353,0)</f>
        <v>0</v>
      </c>
      <c r="BH353" s="229">
        <f>IF(N353="sníž. přenesená",J353,0)</f>
        <v>0</v>
      </c>
      <c r="BI353" s="229">
        <f>IF(N353="nulová",J353,0)</f>
        <v>0</v>
      </c>
      <c r="BJ353" s="18" t="s">
        <v>84</v>
      </c>
      <c r="BK353" s="229">
        <f>ROUND(I353*H353,2)</f>
        <v>0</v>
      </c>
      <c r="BL353" s="18" t="s">
        <v>470</v>
      </c>
      <c r="BM353" s="228" t="s">
        <v>2565</v>
      </c>
    </row>
    <row r="354" s="2" customFormat="1">
      <c r="A354" s="39"/>
      <c r="B354" s="40"/>
      <c r="C354" s="41"/>
      <c r="D354" s="230" t="s">
        <v>417</v>
      </c>
      <c r="E354" s="41"/>
      <c r="F354" s="231" t="s">
        <v>1874</v>
      </c>
      <c r="G354" s="41"/>
      <c r="H354" s="41"/>
      <c r="I354" s="156"/>
      <c r="J354" s="41"/>
      <c r="K354" s="41"/>
      <c r="L354" s="45"/>
      <c r="M354" s="232"/>
      <c r="N354" s="233"/>
      <c r="O354" s="92"/>
      <c r="P354" s="92"/>
      <c r="Q354" s="92"/>
      <c r="R354" s="92"/>
      <c r="S354" s="92"/>
      <c r="T354" s="93"/>
      <c r="U354" s="39"/>
      <c r="V354" s="39"/>
      <c r="W354" s="39"/>
      <c r="X354" s="39"/>
      <c r="Y354" s="39"/>
      <c r="Z354" s="39"/>
      <c r="AA354" s="39"/>
      <c r="AB354" s="39"/>
      <c r="AC354" s="39"/>
      <c r="AD354" s="39"/>
      <c r="AE354" s="39"/>
      <c r="AT354" s="18" t="s">
        <v>417</v>
      </c>
      <c r="AU354" s="18" t="s">
        <v>86</v>
      </c>
    </row>
    <row r="355" s="2" customFormat="1">
      <c r="A355" s="39"/>
      <c r="B355" s="40"/>
      <c r="C355" s="41"/>
      <c r="D355" s="230" t="s">
        <v>722</v>
      </c>
      <c r="E355" s="41"/>
      <c r="F355" s="268" t="s">
        <v>2566</v>
      </c>
      <c r="G355" s="41"/>
      <c r="H355" s="41"/>
      <c r="I355" s="156"/>
      <c r="J355" s="41"/>
      <c r="K355" s="41"/>
      <c r="L355" s="45"/>
      <c r="M355" s="232"/>
      <c r="N355" s="233"/>
      <c r="O355" s="92"/>
      <c r="P355" s="92"/>
      <c r="Q355" s="92"/>
      <c r="R355" s="92"/>
      <c r="S355" s="92"/>
      <c r="T355" s="93"/>
      <c r="U355" s="39"/>
      <c r="V355" s="39"/>
      <c r="W355" s="39"/>
      <c r="X355" s="39"/>
      <c r="Y355" s="39"/>
      <c r="Z355" s="39"/>
      <c r="AA355" s="39"/>
      <c r="AB355" s="39"/>
      <c r="AC355" s="39"/>
      <c r="AD355" s="39"/>
      <c r="AE355" s="39"/>
      <c r="AT355" s="18" t="s">
        <v>722</v>
      </c>
      <c r="AU355" s="18" t="s">
        <v>86</v>
      </c>
    </row>
    <row r="356" s="15" customFormat="1">
      <c r="A356" s="15"/>
      <c r="B356" s="299"/>
      <c r="C356" s="300"/>
      <c r="D356" s="230" t="s">
        <v>758</v>
      </c>
      <c r="E356" s="301" t="s">
        <v>1</v>
      </c>
      <c r="F356" s="302" t="s">
        <v>1818</v>
      </c>
      <c r="G356" s="300"/>
      <c r="H356" s="301" t="s">
        <v>1</v>
      </c>
      <c r="I356" s="303"/>
      <c r="J356" s="300"/>
      <c r="K356" s="300"/>
      <c r="L356" s="304"/>
      <c r="M356" s="305"/>
      <c r="N356" s="306"/>
      <c r="O356" s="306"/>
      <c r="P356" s="306"/>
      <c r="Q356" s="306"/>
      <c r="R356" s="306"/>
      <c r="S356" s="306"/>
      <c r="T356" s="307"/>
      <c r="U356" s="15"/>
      <c r="V356" s="15"/>
      <c r="W356" s="15"/>
      <c r="X356" s="15"/>
      <c r="Y356" s="15"/>
      <c r="Z356" s="15"/>
      <c r="AA356" s="15"/>
      <c r="AB356" s="15"/>
      <c r="AC356" s="15"/>
      <c r="AD356" s="15"/>
      <c r="AE356" s="15"/>
      <c r="AT356" s="308" t="s">
        <v>758</v>
      </c>
      <c r="AU356" s="308" t="s">
        <v>86</v>
      </c>
      <c r="AV356" s="15" t="s">
        <v>84</v>
      </c>
      <c r="AW356" s="15" t="s">
        <v>33</v>
      </c>
      <c r="AX356" s="15" t="s">
        <v>76</v>
      </c>
      <c r="AY356" s="308" t="s">
        <v>414</v>
      </c>
    </row>
    <row r="357" s="13" customFormat="1">
      <c r="A357" s="13"/>
      <c r="B357" s="277"/>
      <c r="C357" s="278"/>
      <c r="D357" s="230" t="s">
        <v>758</v>
      </c>
      <c r="E357" s="279" t="s">
        <v>1</v>
      </c>
      <c r="F357" s="280" t="s">
        <v>2567</v>
      </c>
      <c r="G357" s="278"/>
      <c r="H357" s="281">
        <v>42.75</v>
      </c>
      <c r="I357" s="282"/>
      <c r="J357" s="278"/>
      <c r="K357" s="278"/>
      <c r="L357" s="283"/>
      <c r="M357" s="284"/>
      <c r="N357" s="285"/>
      <c r="O357" s="285"/>
      <c r="P357" s="285"/>
      <c r="Q357" s="285"/>
      <c r="R357" s="285"/>
      <c r="S357" s="285"/>
      <c r="T357" s="286"/>
      <c r="U357" s="13"/>
      <c r="V357" s="13"/>
      <c r="W357" s="13"/>
      <c r="X357" s="13"/>
      <c r="Y357" s="13"/>
      <c r="Z357" s="13"/>
      <c r="AA357" s="13"/>
      <c r="AB357" s="13"/>
      <c r="AC357" s="13"/>
      <c r="AD357" s="13"/>
      <c r="AE357" s="13"/>
      <c r="AT357" s="287" t="s">
        <v>758</v>
      </c>
      <c r="AU357" s="287" t="s">
        <v>86</v>
      </c>
      <c r="AV357" s="13" t="s">
        <v>86</v>
      </c>
      <c r="AW357" s="13" t="s">
        <v>33</v>
      </c>
      <c r="AX357" s="13" t="s">
        <v>76</v>
      </c>
      <c r="AY357" s="287" t="s">
        <v>414</v>
      </c>
    </row>
    <row r="358" s="15" customFormat="1">
      <c r="A358" s="15"/>
      <c r="B358" s="299"/>
      <c r="C358" s="300"/>
      <c r="D358" s="230" t="s">
        <v>758</v>
      </c>
      <c r="E358" s="301" t="s">
        <v>1</v>
      </c>
      <c r="F358" s="302" t="s">
        <v>2568</v>
      </c>
      <c r="G358" s="300"/>
      <c r="H358" s="301" t="s">
        <v>1</v>
      </c>
      <c r="I358" s="303"/>
      <c r="J358" s="300"/>
      <c r="K358" s="300"/>
      <c r="L358" s="304"/>
      <c r="M358" s="305"/>
      <c r="N358" s="306"/>
      <c r="O358" s="306"/>
      <c r="P358" s="306"/>
      <c r="Q358" s="306"/>
      <c r="R358" s="306"/>
      <c r="S358" s="306"/>
      <c r="T358" s="307"/>
      <c r="U358" s="15"/>
      <c r="V358" s="15"/>
      <c r="W358" s="15"/>
      <c r="X358" s="15"/>
      <c r="Y358" s="15"/>
      <c r="Z358" s="15"/>
      <c r="AA358" s="15"/>
      <c r="AB358" s="15"/>
      <c r="AC358" s="15"/>
      <c r="AD358" s="15"/>
      <c r="AE358" s="15"/>
      <c r="AT358" s="308" t="s">
        <v>758</v>
      </c>
      <c r="AU358" s="308" t="s">
        <v>86</v>
      </c>
      <c r="AV358" s="15" t="s">
        <v>84</v>
      </c>
      <c r="AW358" s="15" t="s">
        <v>33</v>
      </c>
      <c r="AX358" s="15" t="s">
        <v>76</v>
      </c>
      <c r="AY358" s="308" t="s">
        <v>414</v>
      </c>
    </row>
    <row r="359" s="13" customFormat="1">
      <c r="A359" s="13"/>
      <c r="B359" s="277"/>
      <c r="C359" s="278"/>
      <c r="D359" s="230" t="s">
        <v>758</v>
      </c>
      <c r="E359" s="279" t="s">
        <v>1</v>
      </c>
      <c r="F359" s="280" t="s">
        <v>2569</v>
      </c>
      <c r="G359" s="278"/>
      <c r="H359" s="281">
        <v>28.384</v>
      </c>
      <c r="I359" s="282"/>
      <c r="J359" s="278"/>
      <c r="K359" s="278"/>
      <c r="L359" s="283"/>
      <c r="M359" s="284"/>
      <c r="N359" s="285"/>
      <c r="O359" s="285"/>
      <c r="P359" s="285"/>
      <c r="Q359" s="285"/>
      <c r="R359" s="285"/>
      <c r="S359" s="285"/>
      <c r="T359" s="286"/>
      <c r="U359" s="13"/>
      <c r="V359" s="13"/>
      <c r="W359" s="13"/>
      <c r="X359" s="13"/>
      <c r="Y359" s="13"/>
      <c r="Z359" s="13"/>
      <c r="AA359" s="13"/>
      <c r="AB359" s="13"/>
      <c r="AC359" s="13"/>
      <c r="AD359" s="13"/>
      <c r="AE359" s="13"/>
      <c r="AT359" s="287" t="s">
        <v>758</v>
      </c>
      <c r="AU359" s="287" t="s">
        <v>86</v>
      </c>
      <c r="AV359" s="13" t="s">
        <v>86</v>
      </c>
      <c r="AW359" s="13" t="s">
        <v>33</v>
      </c>
      <c r="AX359" s="13" t="s">
        <v>76</v>
      </c>
      <c r="AY359" s="287" t="s">
        <v>414</v>
      </c>
    </row>
    <row r="360" s="16" customFormat="1">
      <c r="A360" s="16"/>
      <c r="B360" s="317"/>
      <c r="C360" s="318"/>
      <c r="D360" s="230" t="s">
        <v>758</v>
      </c>
      <c r="E360" s="319" t="s">
        <v>1</v>
      </c>
      <c r="F360" s="320" t="s">
        <v>1745</v>
      </c>
      <c r="G360" s="318"/>
      <c r="H360" s="321">
        <v>71.134</v>
      </c>
      <c r="I360" s="322"/>
      <c r="J360" s="318"/>
      <c r="K360" s="318"/>
      <c r="L360" s="323"/>
      <c r="M360" s="324"/>
      <c r="N360" s="325"/>
      <c r="O360" s="325"/>
      <c r="P360" s="325"/>
      <c r="Q360" s="325"/>
      <c r="R360" s="325"/>
      <c r="S360" s="325"/>
      <c r="T360" s="326"/>
      <c r="U360" s="16"/>
      <c r="V360" s="16"/>
      <c r="W360" s="16"/>
      <c r="X360" s="16"/>
      <c r="Y360" s="16"/>
      <c r="Z360" s="16"/>
      <c r="AA360" s="16"/>
      <c r="AB360" s="16"/>
      <c r="AC360" s="16"/>
      <c r="AD360" s="16"/>
      <c r="AE360" s="16"/>
      <c r="AT360" s="327" t="s">
        <v>758</v>
      </c>
      <c r="AU360" s="327" t="s">
        <v>86</v>
      </c>
      <c r="AV360" s="16" t="s">
        <v>114</v>
      </c>
      <c r="AW360" s="16" t="s">
        <v>33</v>
      </c>
      <c r="AX360" s="16" t="s">
        <v>76</v>
      </c>
      <c r="AY360" s="327" t="s">
        <v>414</v>
      </c>
    </row>
    <row r="361" s="15" customFormat="1">
      <c r="A361" s="15"/>
      <c r="B361" s="299"/>
      <c r="C361" s="300"/>
      <c r="D361" s="230" t="s">
        <v>758</v>
      </c>
      <c r="E361" s="301" t="s">
        <v>1</v>
      </c>
      <c r="F361" s="302" t="s">
        <v>1876</v>
      </c>
      <c r="G361" s="300"/>
      <c r="H361" s="301" t="s">
        <v>1</v>
      </c>
      <c r="I361" s="303"/>
      <c r="J361" s="300"/>
      <c r="K361" s="300"/>
      <c r="L361" s="304"/>
      <c r="M361" s="305"/>
      <c r="N361" s="306"/>
      <c r="O361" s="306"/>
      <c r="P361" s="306"/>
      <c r="Q361" s="306"/>
      <c r="R361" s="306"/>
      <c r="S361" s="306"/>
      <c r="T361" s="307"/>
      <c r="U361" s="15"/>
      <c r="V361" s="15"/>
      <c r="W361" s="15"/>
      <c r="X361" s="15"/>
      <c r="Y361" s="15"/>
      <c r="Z361" s="15"/>
      <c r="AA361" s="15"/>
      <c r="AB361" s="15"/>
      <c r="AC361" s="15"/>
      <c r="AD361" s="15"/>
      <c r="AE361" s="15"/>
      <c r="AT361" s="308" t="s">
        <v>758</v>
      </c>
      <c r="AU361" s="308" t="s">
        <v>86</v>
      </c>
      <c r="AV361" s="15" t="s">
        <v>84</v>
      </c>
      <c r="AW361" s="15" t="s">
        <v>33</v>
      </c>
      <c r="AX361" s="15" t="s">
        <v>76</v>
      </c>
      <c r="AY361" s="308" t="s">
        <v>414</v>
      </c>
    </row>
    <row r="362" s="13" customFormat="1">
      <c r="A362" s="13"/>
      <c r="B362" s="277"/>
      <c r="C362" s="278"/>
      <c r="D362" s="230" t="s">
        <v>758</v>
      </c>
      <c r="E362" s="279" t="s">
        <v>1</v>
      </c>
      <c r="F362" s="280" t="s">
        <v>2570</v>
      </c>
      <c r="G362" s="278"/>
      <c r="H362" s="281">
        <v>71.134</v>
      </c>
      <c r="I362" s="282"/>
      <c r="J362" s="278"/>
      <c r="K362" s="278"/>
      <c r="L362" s="283"/>
      <c r="M362" s="284"/>
      <c r="N362" s="285"/>
      <c r="O362" s="285"/>
      <c r="P362" s="285"/>
      <c r="Q362" s="285"/>
      <c r="R362" s="285"/>
      <c r="S362" s="285"/>
      <c r="T362" s="286"/>
      <c r="U362" s="13"/>
      <c r="V362" s="13"/>
      <c r="W362" s="13"/>
      <c r="X362" s="13"/>
      <c r="Y362" s="13"/>
      <c r="Z362" s="13"/>
      <c r="AA362" s="13"/>
      <c r="AB362" s="13"/>
      <c r="AC362" s="13"/>
      <c r="AD362" s="13"/>
      <c r="AE362" s="13"/>
      <c r="AT362" s="287" t="s">
        <v>758</v>
      </c>
      <c r="AU362" s="287" t="s">
        <v>86</v>
      </c>
      <c r="AV362" s="13" t="s">
        <v>86</v>
      </c>
      <c r="AW362" s="13" t="s">
        <v>33</v>
      </c>
      <c r="AX362" s="13" t="s">
        <v>76</v>
      </c>
      <c r="AY362" s="287" t="s">
        <v>414</v>
      </c>
    </row>
    <row r="363" s="14" customFormat="1">
      <c r="A363" s="14"/>
      <c r="B363" s="288"/>
      <c r="C363" s="289"/>
      <c r="D363" s="230" t="s">
        <v>758</v>
      </c>
      <c r="E363" s="290" t="s">
        <v>1</v>
      </c>
      <c r="F363" s="291" t="s">
        <v>760</v>
      </c>
      <c r="G363" s="289"/>
      <c r="H363" s="292">
        <v>142.268</v>
      </c>
      <c r="I363" s="293"/>
      <c r="J363" s="289"/>
      <c r="K363" s="289"/>
      <c r="L363" s="294"/>
      <c r="M363" s="314"/>
      <c r="N363" s="315"/>
      <c r="O363" s="315"/>
      <c r="P363" s="315"/>
      <c r="Q363" s="315"/>
      <c r="R363" s="315"/>
      <c r="S363" s="315"/>
      <c r="T363" s="316"/>
      <c r="U363" s="14"/>
      <c r="V363" s="14"/>
      <c r="W363" s="14"/>
      <c r="X363" s="14"/>
      <c r="Y363" s="14"/>
      <c r="Z363" s="14"/>
      <c r="AA363" s="14"/>
      <c r="AB363" s="14"/>
      <c r="AC363" s="14"/>
      <c r="AD363" s="14"/>
      <c r="AE363" s="14"/>
      <c r="AT363" s="298" t="s">
        <v>758</v>
      </c>
      <c r="AU363" s="298" t="s">
        <v>86</v>
      </c>
      <c r="AV363" s="14" t="s">
        <v>415</v>
      </c>
      <c r="AW363" s="14" t="s">
        <v>33</v>
      </c>
      <c r="AX363" s="14" t="s">
        <v>84</v>
      </c>
      <c r="AY363" s="298" t="s">
        <v>414</v>
      </c>
    </row>
    <row r="364" s="2" customFormat="1" ht="6.96" customHeight="1">
      <c r="A364" s="39"/>
      <c r="B364" s="67"/>
      <c r="C364" s="68"/>
      <c r="D364" s="68"/>
      <c r="E364" s="68"/>
      <c r="F364" s="68"/>
      <c r="G364" s="68"/>
      <c r="H364" s="68"/>
      <c r="I364" s="194"/>
      <c r="J364" s="68"/>
      <c r="K364" s="68"/>
      <c r="L364" s="45"/>
      <c r="M364" s="39"/>
      <c r="O364" s="39"/>
      <c r="P364" s="39"/>
      <c r="Q364" s="39"/>
      <c r="R364" s="39"/>
      <c r="S364" s="39"/>
      <c r="T364" s="39"/>
      <c r="U364" s="39"/>
      <c r="V364" s="39"/>
      <c r="W364" s="39"/>
      <c r="X364" s="39"/>
      <c r="Y364" s="39"/>
      <c r="Z364" s="39"/>
      <c r="AA364" s="39"/>
      <c r="AB364" s="39"/>
      <c r="AC364" s="39"/>
      <c r="AD364" s="39"/>
      <c r="AE364" s="39"/>
    </row>
  </sheetData>
  <sheetProtection sheet="1" autoFilter="0" formatColumns="0" formatRows="0" objects="1" scenarios="1" spinCount="100000" saltValue="WSP/RKdl1SLnnSnBaftly223nUeb4mrnv/cVNqNkj7mgK2UVrTrziXehm8HNVw7Km4q5I+YRNwwznIVEIPl0sg==" hashValue="zcDMg5/dhLTf+xjd4Hj1ob1H09dU7lQPnrwOxS2A/h+CihS+767GeqQXehg/mg/A0pubXoHH5m9D02lOPyy5Sg==" algorithmName="SHA-512" password="CC35"/>
  <autoFilter ref="C130:K363"/>
  <mergeCells count="12">
    <mergeCell ref="E7:H7"/>
    <mergeCell ref="E9:H9"/>
    <mergeCell ref="E11:H11"/>
    <mergeCell ref="E20:H20"/>
    <mergeCell ref="E29:H29"/>
    <mergeCell ref="E85:H85"/>
    <mergeCell ref="E87:H87"/>
    <mergeCell ref="E89:H89"/>
    <mergeCell ref="E119:H119"/>
    <mergeCell ref="E121:H121"/>
    <mergeCell ref="E123:H123"/>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27.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175</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2437</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2571</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ROUND(J123,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ROUND((SUM(BE123:BE187)),  2)</f>
        <v>0</v>
      </c>
      <c r="G35" s="39"/>
      <c r="H35" s="39"/>
      <c r="I35" s="173">
        <v>0.20999999999999999</v>
      </c>
      <c r="J35" s="172">
        <f>ROUND(((SUM(BE123:BE187))*I35),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ROUND((SUM(BF123:BF187)),  2)</f>
        <v>0</v>
      </c>
      <c r="G36" s="39"/>
      <c r="H36" s="39"/>
      <c r="I36" s="173">
        <v>0.14999999999999999</v>
      </c>
      <c r="J36" s="172">
        <f>ROUND(((SUM(BF123:BF187))*I36),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ROUND((SUM(BG123:BG187)),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ROUND((SUM(BH123:BH187)),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ROUND((SUM(BI123:BI187)),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2437</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002 - ZRN - most v km 7,021 - svršek</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J123</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732</v>
      </c>
      <c r="E99" s="250"/>
      <c r="F99" s="250"/>
      <c r="G99" s="250"/>
      <c r="H99" s="250"/>
      <c r="I99" s="251"/>
      <c r="J99" s="252">
        <f>J124</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735</v>
      </c>
      <c r="E100" s="271"/>
      <c r="F100" s="271"/>
      <c r="G100" s="271"/>
      <c r="H100" s="271"/>
      <c r="I100" s="272"/>
      <c r="J100" s="273">
        <f>J125</f>
        <v>0</v>
      </c>
      <c r="K100" s="134"/>
      <c r="L100" s="274"/>
      <c r="S100" s="12"/>
      <c r="T100" s="12"/>
      <c r="U100" s="12"/>
      <c r="V100" s="12"/>
      <c r="W100" s="12"/>
      <c r="X100" s="12"/>
      <c r="Y100" s="12"/>
      <c r="Z100" s="12"/>
      <c r="AA100" s="12"/>
      <c r="AB100" s="12"/>
      <c r="AC100" s="12"/>
      <c r="AD100" s="12"/>
      <c r="AE100" s="12"/>
    </row>
    <row r="101" hidden="1" s="10" customFormat="1" ht="24.96" customHeight="1">
      <c r="A101" s="10"/>
      <c r="B101" s="247"/>
      <c r="C101" s="248"/>
      <c r="D101" s="249" t="s">
        <v>662</v>
      </c>
      <c r="E101" s="250"/>
      <c r="F101" s="250"/>
      <c r="G101" s="250"/>
      <c r="H101" s="250"/>
      <c r="I101" s="251"/>
      <c r="J101" s="252">
        <f>J177</f>
        <v>0</v>
      </c>
      <c r="K101" s="248"/>
      <c r="L101" s="253"/>
      <c r="S101" s="10"/>
      <c r="T101" s="10"/>
      <c r="U101" s="10"/>
      <c r="V101" s="10"/>
      <c r="W101" s="10"/>
      <c r="X101" s="10"/>
      <c r="Y101" s="10"/>
      <c r="Z101" s="10"/>
      <c r="AA101" s="10"/>
      <c r="AB101" s="10"/>
      <c r="AC101" s="10"/>
      <c r="AD101" s="10"/>
      <c r="AE101" s="10"/>
    </row>
    <row r="102" hidden="1" s="2" customFormat="1" ht="21.84" customHeight="1">
      <c r="A102" s="39"/>
      <c r="B102" s="40"/>
      <c r="C102" s="41"/>
      <c r="D102" s="41"/>
      <c r="E102" s="41"/>
      <c r="F102" s="41"/>
      <c r="G102" s="41"/>
      <c r="H102" s="41"/>
      <c r="I102" s="156"/>
      <c r="J102" s="41"/>
      <c r="K102" s="41"/>
      <c r="L102" s="64"/>
      <c r="S102" s="39"/>
      <c r="T102" s="39"/>
      <c r="U102" s="39"/>
      <c r="V102" s="39"/>
      <c r="W102" s="39"/>
      <c r="X102" s="39"/>
      <c r="Y102" s="39"/>
      <c r="Z102" s="39"/>
      <c r="AA102" s="39"/>
      <c r="AB102" s="39"/>
      <c r="AC102" s="39"/>
      <c r="AD102" s="39"/>
      <c r="AE102" s="39"/>
    </row>
    <row r="103" hidden="1" s="2" customFormat="1" ht="6.96" customHeight="1">
      <c r="A103" s="39"/>
      <c r="B103" s="67"/>
      <c r="C103" s="68"/>
      <c r="D103" s="68"/>
      <c r="E103" s="68"/>
      <c r="F103" s="68"/>
      <c r="G103" s="68"/>
      <c r="H103" s="68"/>
      <c r="I103" s="194"/>
      <c r="J103" s="68"/>
      <c r="K103" s="68"/>
      <c r="L103" s="64"/>
      <c r="S103" s="39"/>
      <c r="T103" s="39"/>
      <c r="U103" s="39"/>
      <c r="V103" s="39"/>
      <c r="W103" s="39"/>
      <c r="X103" s="39"/>
      <c r="Y103" s="39"/>
      <c r="Z103" s="39"/>
      <c r="AA103" s="39"/>
      <c r="AB103" s="39"/>
      <c r="AC103" s="39"/>
      <c r="AD103" s="39"/>
      <c r="AE103" s="39"/>
    </row>
    <row r="104" hidden="1"/>
    <row r="105" hidden="1"/>
    <row r="106" hidden="1"/>
    <row r="107" s="2" customFormat="1" ht="6.96" customHeight="1">
      <c r="A107" s="39"/>
      <c r="B107" s="69"/>
      <c r="C107" s="70"/>
      <c r="D107" s="70"/>
      <c r="E107" s="70"/>
      <c r="F107" s="70"/>
      <c r="G107" s="70"/>
      <c r="H107" s="70"/>
      <c r="I107" s="197"/>
      <c r="J107" s="70"/>
      <c r="K107" s="70"/>
      <c r="L107" s="64"/>
      <c r="S107" s="39"/>
      <c r="T107" s="39"/>
      <c r="U107" s="39"/>
      <c r="V107" s="39"/>
      <c r="W107" s="39"/>
      <c r="X107" s="39"/>
      <c r="Y107" s="39"/>
      <c r="Z107" s="39"/>
      <c r="AA107" s="39"/>
      <c r="AB107" s="39"/>
      <c r="AC107" s="39"/>
      <c r="AD107" s="39"/>
      <c r="AE107" s="39"/>
    </row>
    <row r="108" s="2" customFormat="1" ht="24.96" customHeight="1">
      <c r="A108" s="39"/>
      <c r="B108" s="40"/>
      <c r="C108" s="24" t="s">
        <v>396</v>
      </c>
      <c r="D108" s="41"/>
      <c r="E108" s="41"/>
      <c r="F108" s="41"/>
      <c r="G108" s="41"/>
      <c r="H108" s="41"/>
      <c r="I108" s="156"/>
      <c r="J108" s="41"/>
      <c r="K108" s="41"/>
      <c r="L108" s="64"/>
      <c r="S108" s="39"/>
      <c r="T108" s="39"/>
      <c r="U108" s="39"/>
      <c r="V108" s="39"/>
      <c r="W108" s="39"/>
      <c r="X108" s="39"/>
      <c r="Y108" s="39"/>
      <c r="Z108" s="39"/>
      <c r="AA108" s="39"/>
      <c r="AB108" s="39"/>
      <c r="AC108" s="39"/>
      <c r="AD108" s="39"/>
      <c r="AE108" s="39"/>
    </row>
    <row r="109" s="2" customFormat="1" ht="6.96" customHeight="1">
      <c r="A109" s="39"/>
      <c r="B109" s="40"/>
      <c r="C109" s="41"/>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s="2" customFormat="1" ht="12" customHeight="1">
      <c r="A110" s="39"/>
      <c r="B110" s="40"/>
      <c r="C110" s="33" t="s">
        <v>16</v>
      </c>
      <c r="D110" s="41"/>
      <c r="E110" s="41"/>
      <c r="F110" s="41"/>
      <c r="G110" s="41"/>
      <c r="H110" s="41"/>
      <c r="I110" s="156"/>
      <c r="J110" s="41"/>
      <c r="K110" s="41"/>
      <c r="L110" s="64"/>
      <c r="S110" s="39"/>
      <c r="T110" s="39"/>
      <c r="U110" s="39"/>
      <c r="V110" s="39"/>
      <c r="W110" s="39"/>
      <c r="X110" s="39"/>
      <c r="Y110" s="39"/>
      <c r="Z110" s="39"/>
      <c r="AA110" s="39"/>
      <c r="AB110" s="39"/>
      <c r="AC110" s="39"/>
      <c r="AD110" s="39"/>
      <c r="AE110" s="39"/>
    </row>
    <row r="111" s="2" customFormat="1" ht="23.25" customHeight="1">
      <c r="A111" s="39"/>
      <c r="B111" s="40"/>
      <c r="C111" s="41"/>
      <c r="D111" s="41"/>
      <c r="E111" s="198" t="str">
        <f>E7</f>
        <v>Oprava trati v úseku 1.TK a 2.TK Děčín Prostřední Žleb - Dolní Žleb_OPRAVA č. 2</v>
      </c>
      <c r="F111" s="33"/>
      <c r="G111" s="33"/>
      <c r="H111" s="33"/>
      <c r="I111" s="156"/>
      <c r="J111" s="41"/>
      <c r="K111" s="41"/>
      <c r="L111" s="64"/>
      <c r="S111" s="39"/>
      <c r="T111" s="39"/>
      <c r="U111" s="39"/>
      <c r="V111" s="39"/>
      <c r="W111" s="39"/>
      <c r="X111" s="39"/>
      <c r="Y111" s="39"/>
      <c r="Z111" s="39"/>
      <c r="AA111" s="39"/>
      <c r="AB111" s="39"/>
      <c r="AC111" s="39"/>
      <c r="AD111" s="39"/>
      <c r="AE111" s="39"/>
    </row>
    <row r="112" s="1" customFormat="1" ht="12" customHeight="1">
      <c r="B112" s="22"/>
      <c r="C112" s="33" t="s">
        <v>389</v>
      </c>
      <c r="D112" s="23"/>
      <c r="E112" s="23"/>
      <c r="F112" s="23"/>
      <c r="G112" s="23"/>
      <c r="H112" s="23"/>
      <c r="I112" s="148"/>
      <c r="J112" s="23"/>
      <c r="K112" s="23"/>
      <c r="L112" s="21"/>
    </row>
    <row r="113" s="2" customFormat="1" ht="16.5" customHeight="1">
      <c r="A113" s="39"/>
      <c r="B113" s="40"/>
      <c r="C113" s="41"/>
      <c r="D113" s="41"/>
      <c r="E113" s="198" t="s">
        <v>2437</v>
      </c>
      <c r="F113" s="41"/>
      <c r="G113" s="41"/>
      <c r="H113" s="41"/>
      <c r="I113" s="156"/>
      <c r="J113" s="41"/>
      <c r="K113" s="41"/>
      <c r="L113" s="64"/>
      <c r="S113" s="39"/>
      <c r="T113" s="39"/>
      <c r="U113" s="39"/>
      <c r="V113" s="39"/>
      <c r="W113" s="39"/>
      <c r="X113" s="39"/>
      <c r="Y113" s="39"/>
      <c r="Z113" s="39"/>
      <c r="AA113" s="39"/>
      <c r="AB113" s="39"/>
      <c r="AC113" s="39"/>
      <c r="AD113" s="39"/>
      <c r="AE113" s="39"/>
    </row>
    <row r="114" s="2" customFormat="1" ht="12" customHeight="1">
      <c r="A114" s="39"/>
      <c r="B114" s="40"/>
      <c r="C114" s="33" t="s">
        <v>715</v>
      </c>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2" customFormat="1" ht="16.5" customHeight="1">
      <c r="A115" s="39"/>
      <c r="B115" s="40"/>
      <c r="C115" s="41"/>
      <c r="D115" s="41"/>
      <c r="E115" s="77" t="str">
        <f>E11</f>
        <v>002 - ZRN - most v km 7,021 - svršek</v>
      </c>
      <c r="F115" s="41"/>
      <c r="G115" s="41"/>
      <c r="H115" s="41"/>
      <c r="I115" s="156"/>
      <c r="J115" s="41"/>
      <c r="K115" s="41"/>
      <c r="L115" s="64"/>
      <c r="S115" s="39"/>
      <c r="T115" s="39"/>
      <c r="U115" s="39"/>
      <c r="V115" s="39"/>
      <c r="W115" s="39"/>
      <c r="X115" s="39"/>
      <c r="Y115" s="39"/>
      <c r="Z115" s="39"/>
      <c r="AA115" s="39"/>
      <c r="AB115" s="39"/>
      <c r="AC115" s="39"/>
      <c r="AD115" s="39"/>
      <c r="AE115" s="39"/>
    </row>
    <row r="116" s="2" customFormat="1" ht="6.96" customHeight="1">
      <c r="A116" s="39"/>
      <c r="B116" s="40"/>
      <c r="C116" s="41"/>
      <c r="D116" s="41"/>
      <c r="E116" s="41"/>
      <c r="F116" s="41"/>
      <c r="G116" s="41"/>
      <c r="H116" s="41"/>
      <c r="I116" s="156"/>
      <c r="J116" s="41"/>
      <c r="K116" s="41"/>
      <c r="L116" s="64"/>
      <c r="S116" s="39"/>
      <c r="T116" s="39"/>
      <c r="U116" s="39"/>
      <c r="V116" s="39"/>
      <c r="W116" s="39"/>
      <c r="X116" s="39"/>
      <c r="Y116" s="39"/>
      <c r="Z116" s="39"/>
      <c r="AA116" s="39"/>
      <c r="AB116" s="39"/>
      <c r="AC116" s="39"/>
      <c r="AD116" s="39"/>
      <c r="AE116" s="39"/>
    </row>
    <row r="117" s="2" customFormat="1" ht="12" customHeight="1">
      <c r="A117" s="39"/>
      <c r="B117" s="40"/>
      <c r="C117" s="33" t="s">
        <v>20</v>
      </c>
      <c r="D117" s="41"/>
      <c r="E117" s="41"/>
      <c r="F117" s="28" t="str">
        <f>F14</f>
        <v xml:space="preserve"> </v>
      </c>
      <c r="G117" s="41"/>
      <c r="H117" s="41"/>
      <c r="I117" s="158" t="s">
        <v>22</v>
      </c>
      <c r="J117" s="80" t="str">
        <f>IF(J14="","",J14)</f>
        <v>21. 11. 2019</v>
      </c>
      <c r="K117" s="41"/>
      <c r="L117" s="64"/>
      <c r="S117" s="39"/>
      <c r="T117" s="39"/>
      <c r="U117" s="39"/>
      <c r="V117" s="39"/>
      <c r="W117" s="39"/>
      <c r="X117" s="39"/>
      <c r="Y117" s="39"/>
      <c r="Z117" s="39"/>
      <c r="AA117" s="39"/>
      <c r="AB117" s="39"/>
      <c r="AC117" s="39"/>
      <c r="AD117" s="39"/>
      <c r="AE117" s="39"/>
    </row>
    <row r="118" s="2" customFormat="1" ht="6.96" customHeight="1">
      <c r="A118" s="39"/>
      <c r="B118" s="40"/>
      <c r="C118" s="41"/>
      <c r="D118" s="41"/>
      <c r="E118" s="41"/>
      <c r="F118" s="41"/>
      <c r="G118" s="41"/>
      <c r="H118" s="41"/>
      <c r="I118" s="156"/>
      <c r="J118" s="41"/>
      <c r="K118" s="41"/>
      <c r="L118" s="64"/>
      <c r="S118" s="39"/>
      <c r="T118" s="39"/>
      <c r="U118" s="39"/>
      <c r="V118" s="39"/>
      <c r="W118" s="39"/>
      <c r="X118" s="39"/>
      <c r="Y118" s="39"/>
      <c r="Z118" s="39"/>
      <c r="AA118" s="39"/>
      <c r="AB118" s="39"/>
      <c r="AC118" s="39"/>
      <c r="AD118" s="39"/>
      <c r="AE118" s="39"/>
    </row>
    <row r="119" s="2" customFormat="1" ht="15.15" customHeight="1">
      <c r="A119" s="39"/>
      <c r="B119" s="40"/>
      <c r="C119" s="33" t="s">
        <v>24</v>
      </c>
      <c r="D119" s="41"/>
      <c r="E119" s="41"/>
      <c r="F119" s="28" t="str">
        <f>E17</f>
        <v/>
      </c>
      <c r="G119" s="41"/>
      <c r="H119" s="41"/>
      <c r="I119" s="158" t="s">
        <v>32</v>
      </c>
      <c r="J119" s="37" t="str">
        <f>E23</f>
        <v xml:space="preserve"> </v>
      </c>
      <c r="K119" s="41"/>
      <c r="L119" s="64"/>
      <c r="S119" s="39"/>
      <c r="T119" s="39"/>
      <c r="U119" s="39"/>
      <c r="V119" s="39"/>
      <c r="W119" s="39"/>
      <c r="X119" s="39"/>
      <c r="Y119" s="39"/>
      <c r="Z119" s="39"/>
      <c r="AA119" s="39"/>
      <c r="AB119" s="39"/>
      <c r="AC119" s="39"/>
      <c r="AD119" s="39"/>
      <c r="AE119" s="39"/>
    </row>
    <row r="120" s="2" customFormat="1" ht="15.15" customHeight="1">
      <c r="A120" s="39"/>
      <c r="B120" s="40"/>
      <c r="C120" s="33" t="s">
        <v>30</v>
      </c>
      <c r="D120" s="41"/>
      <c r="E120" s="41"/>
      <c r="F120" s="28" t="str">
        <f>IF(E20="","",E20)</f>
        <v>Vyplň údaj</v>
      </c>
      <c r="G120" s="41"/>
      <c r="H120" s="41"/>
      <c r="I120" s="158" t="s">
        <v>34</v>
      </c>
      <c r="J120" s="37" t="str">
        <f>E26</f>
        <v xml:space="preserve"> </v>
      </c>
      <c r="K120" s="41"/>
      <c r="L120" s="64"/>
      <c r="S120" s="39"/>
      <c r="T120" s="39"/>
      <c r="U120" s="39"/>
      <c r="V120" s="39"/>
      <c r="W120" s="39"/>
      <c r="X120" s="39"/>
      <c r="Y120" s="39"/>
      <c r="Z120" s="39"/>
      <c r="AA120" s="39"/>
      <c r="AB120" s="39"/>
      <c r="AC120" s="39"/>
      <c r="AD120" s="39"/>
      <c r="AE120" s="39"/>
    </row>
    <row r="121" s="2" customFormat="1" ht="10.32" customHeight="1">
      <c r="A121" s="39"/>
      <c r="B121" s="40"/>
      <c r="C121" s="41"/>
      <c r="D121" s="41"/>
      <c r="E121" s="41"/>
      <c r="F121" s="41"/>
      <c r="G121" s="41"/>
      <c r="H121" s="41"/>
      <c r="I121" s="156"/>
      <c r="J121" s="41"/>
      <c r="K121" s="41"/>
      <c r="L121" s="64"/>
      <c r="S121" s="39"/>
      <c r="T121" s="39"/>
      <c r="U121" s="39"/>
      <c r="V121" s="39"/>
      <c r="W121" s="39"/>
      <c r="X121" s="39"/>
      <c r="Y121" s="39"/>
      <c r="Z121" s="39"/>
      <c r="AA121" s="39"/>
      <c r="AB121" s="39"/>
      <c r="AC121" s="39"/>
      <c r="AD121" s="39"/>
      <c r="AE121" s="39"/>
    </row>
    <row r="122" s="9" customFormat="1" ht="29.28" customHeight="1">
      <c r="A122" s="204"/>
      <c r="B122" s="205"/>
      <c r="C122" s="206" t="s">
        <v>397</v>
      </c>
      <c r="D122" s="207" t="s">
        <v>61</v>
      </c>
      <c r="E122" s="207" t="s">
        <v>57</v>
      </c>
      <c r="F122" s="207" t="s">
        <v>58</v>
      </c>
      <c r="G122" s="207" t="s">
        <v>398</v>
      </c>
      <c r="H122" s="207" t="s">
        <v>399</v>
      </c>
      <c r="I122" s="208" t="s">
        <v>400</v>
      </c>
      <c r="J122" s="207" t="s">
        <v>393</v>
      </c>
      <c r="K122" s="209" t="s">
        <v>401</v>
      </c>
      <c r="L122" s="210"/>
      <c r="M122" s="101" t="s">
        <v>1</v>
      </c>
      <c r="N122" s="102" t="s">
        <v>40</v>
      </c>
      <c r="O122" s="102" t="s">
        <v>402</v>
      </c>
      <c r="P122" s="102" t="s">
        <v>403</v>
      </c>
      <c r="Q122" s="102" t="s">
        <v>404</v>
      </c>
      <c r="R122" s="102" t="s">
        <v>405</v>
      </c>
      <c r="S122" s="102" t="s">
        <v>406</v>
      </c>
      <c r="T122" s="103" t="s">
        <v>407</v>
      </c>
      <c r="U122" s="204"/>
      <c r="V122" s="204"/>
      <c r="W122" s="204"/>
      <c r="X122" s="204"/>
      <c r="Y122" s="204"/>
      <c r="Z122" s="204"/>
      <c r="AA122" s="204"/>
      <c r="AB122" s="204"/>
      <c r="AC122" s="204"/>
      <c r="AD122" s="204"/>
      <c r="AE122" s="204"/>
    </row>
    <row r="123" s="2" customFormat="1" ht="22.8" customHeight="1">
      <c r="A123" s="39"/>
      <c r="B123" s="40"/>
      <c r="C123" s="108" t="s">
        <v>408</v>
      </c>
      <c r="D123" s="41"/>
      <c r="E123" s="41"/>
      <c r="F123" s="41"/>
      <c r="G123" s="41"/>
      <c r="H123" s="41"/>
      <c r="I123" s="156"/>
      <c r="J123" s="211">
        <f>BK123</f>
        <v>0</v>
      </c>
      <c r="K123" s="41"/>
      <c r="L123" s="45"/>
      <c r="M123" s="104"/>
      <c r="N123" s="212"/>
      <c r="O123" s="105"/>
      <c r="P123" s="213">
        <f>P124+P177</f>
        <v>0</v>
      </c>
      <c r="Q123" s="105"/>
      <c r="R123" s="213">
        <f>R124+R177</f>
        <v>90.121560000000002</v>
      </c>
      <c r="S123" s="105"/>
      <c r="T123" s="214">
        <f>T124+T177</f>
        <v>0</v>
      </c>
      <c r="U123" s="39"/>
      <c r="V123" s="39"/>
      <c r="W123" s="39"/>
      <c r="X123" s="39"/>
      <c r="Y123" s="39"/>
      <c r="Z123" s="39"/>
      <c r="AA123" s="39"/>
      <c r="AB123" s="39"/>
      <c r="AC123" s="39"/>
      <c r="AD123" s="39"/>
      <c r="AE123" s="39"/>
      <c r="AT123" s="18" t="s">
        <v>75</v>
      </c>
      <c r="AU123" s="18" t="s">
        <v>395</v>
      </c>
      <c r="BK123" s="215">
        <f>BK124+BK177</f>
        <v>0</v>
      </c>
    </row>
    <row r="124" s="11" customFormat="1" ht="25.92" customHeight="1">
      <c r="A124" s="11"/>
      <c r="B124" s="254"/>
      <c r="C124" s="255"/>
      <c r="D124" s="256" t="s">
        <v>75</v>
      </c>
      <c r="E124" s="257" t="s">
        <v>750</v>
      </c>
      <c r="F124" s="257" t="s">
        <v>751</v>
      </c>
      <c r="G124" s="255"/>
      <c r="H124" s="255"/>
      <c r="I124" s="258"/>
      <c r="J124" s="259">
        <f>BK124</f>
        <v>0</v>
      </c>
      <c r="K124" s="255"/>
      <c r="L124" s="260"/>
      <c r="M124" s="261"/>
      <c r="N124" s="262"/>
      <c r="O124" s="262"/>
      <c r="P124" s="263">
        <f>P125</f>
        <v>0</v>
      </c>
      <c r="Q124" s="262"/>
      <c r="R124" s="263">
        <f>R125</f>
        <v>90.121560000000002</v>
      </c>
      <c r="S124" s="262"/>
      <c r="T124" s="264">
        <f>T125</f>
        <v>0</v>
      </c>
      <c r="U124" s="11"/>
      <c r="V124" s="11"/>
      <c r="W124" s="11"/>
      <c r="X124" s="11"/>
      <c r="Y124" s="11"/>
      <c r="Z124" s="11"/>
      <c r="AA124" s="11"/>
      <c r="AB124" s="11"/>
      <c r="AC124" s="11"/>
      <c r="AD124" s="11"/>
      <c r="AE124" s="11"/>
      <c r="AR124" s="265" t="s">
        <v>84</v>
      </c>
      <c r="AT124" s="266" t="s">
        <v>75</v>
      </c>
      <c r="AU124" s="266" t="s">
        <v>76</v>
      </c>
      <c r="AY124" s="265" t="s">
        <v>414</v>
      </c>
      <c r="BK124" s="267">
        <f>BK125</f>
        <v>0</v>
      </c>
    </row>
    <row r="125" s="11" customFormat="1" ht="22.8" customHeight="1">
      <c r="A125" s="11"/>
      <c r="B125" s="254"/>
      <c r="C125" s="255"/>
      <c r="D125" s="256" t="s">
        <v>75</v>
      </c>
      <c r="E125" s="275" t="s">
        <v>427</v>
      </c>
      <c r="F125" s="275" t="s">
        <v>773</v>
      </c>
      <c r="G125" s="255"/>
      <c r="H125" s="255"/>
      <c r="I125" s="258"/>
      <c r="J125" s="276">
        <f>BK125</f>
        <v>0</v>
      </c>
      <c r="K125" s="255"/>
      <c r="L125" s="260"/>
      <c r="M125" s="261"/>
      <c r="N125" s="262"/>
      <c r="O125" s="262"/>
      <c r="P125" s="263">
        <f>SUM(P126:P176)</f>
        <v>0</v>
      </c>
      <c r="Q125" s="262"/>
      <c r="R125" s="263">
        <f>SUM(R126:R176)</f>
        <v>90.121560000000002</v>
      </c>
      <c r="S125" s="262"/>
      <c r="T125" s="264">
        <f>SUM(T126:T176)</f>
        <v>0</v>
      </c>
      <c r="U125" s="11"/>
      <c r="V125" s="11"/>
      <c r="W125" s="11"/>
      <c r="X125" s="11"/>
      <c r="Y125" s="11"/>
      <c r="Z125" s="11"/>
      <c r="AA125" s="11"/>
      <c r="AB125" s="11"/>
      <c r="AC125" s="11"/>
      <c r="AD125" s="11"/>
      <c r="AE125" s="11"/>
      <c r="AR125" s="265" t="s">
        <v>84</v>
      </c>
      <c r="AT125" s="266" t="s">
        <v>75</v>
      </c>
      <c r="AU125" s="266" t="s">
        <v>84</v>
      </c>
      <c r="AY125" s="265" t="s">
        <v>414</v>
      </c>
      <c r="BK125" s="267">
        <f>SUM(BK126:BK176)</f>
        <v>0</v>
      </c>
    </row>
    <row r="126" s="2" customFormat="1" ht="21.75" customHeight="1">
      <c r="A126" s="39"/>
      <c r="B126" s="40"/>
      <c r="C126" s="234" t="s">
        <v>84</v>
      </c>
      <c r="D126" s="234" t="s">
        <v>443</v>
      </c>
      <c r="E126" s="235" t="s">
        <v>2351</v>
      </c>
      <c r="F126" s="236" t="s">
        <v>2352</v>
      </c>
      <c r="G126" s="237" t="s">
        <v>755</v>
      </c>
      <c r="H126" s="238">
        <v>110</v>
      </c>
      <c r="I126" s="239"/>
      <c r="J126" s="240">
        <f>ROUND(I126*H126,2)</f>
        <v>0</v>
      </c>
      <c r="K126" s="236" t="s">
        <v>665</v>
      </c>
      <c r="L126" s="45"/>
      <c r="M126" s="241" t="s">
        <v>1</v>
      </c>
      <c r="N126" s="242" t="s">
        <v>41</v>
      </c>
      <c r="O126" s="92"/>
      <c r="P126" s="226">
        <f>O126*H126</f>
        <v>0</v>
      </c>
      <c r="Q126" s="226">
        <v>0</v>
      </c>
      <c r="R126" s="226">
        <f>Q126*H126</f>
        <v>0</v>
      </c>
      <c r="S126" s="226">
        <v>0</v>
      </c>
      <c r="T126" s="227">
        <f>S126*H126</f>
        <v>0</v>
      </c>
      <c r="U126" s="39"/>
      <c r="V126" s="39"/>
      <c r="W126" s="39"/>
      <c r="X126" s="39"/>
      <c r="Y126" s="39"/>
      <c r="Z126" s="39"/>
      <c r="AA126" s="39"/>
      <c r="AB126" s="39"/>
      <c r="AC126" s="39"/>
      <c r="AD126" s="39"/>
      <c r="AE126" s="39"/>
      <c r="AR126" s="228" t="s">
        <v>415</v>
      </c>
      <c r="AT126" s="228" t="s">
        <v>443</v>
      </c>
      <c r="AU126" s="228" t="s">
        <v>86</v>
      </c>
      <c r="AY126" s="18" t="s">
        <v>414</v>
      </c>
      <c r="BE126" s="229">
        <f>IF(N126="základní",J126,0)</f>
        <v>0</v>
      </c>
      <c r="BF126" s="229">
        <f>IF(N126="snížená",J126,0)</f>
        <v>0</v>
      </c>
      <c r="BG126" s="229">
        <f>IF(N126="zákl. přenesená",J126,0)</f>
        <v>0</v>
      </c>
      <c r="BH126" s="229">
        <f>IF(N126="sníž. přenesená",J126,0)</f>
        <v>0</v>
      </c>
      <c r="BI126" s="229">
        <f>IF(N126="nulová",J126,0)</f>
        <v>0</v>
      </c>
      <c r="BJ126" s="18" t="s">
        <v>84</v>
      </c>
      <c r="BK126" s="229">
        <f>ROUND(I126*H126,2)</f>
        <v>0</v>
      </c>
      <c r="BL126" s="18" t="s">
        <v>415</v>
      </c>
      <c r="BM126" s="228" t="s">
        <v>2572</v>
      </c>
    </row>
    <row r="127" s="2" customFormat="1">
      <c r="A127" s="39"/>
      <c r="B127" s="40"/>
      <c r="C127" s="41"/>
      <c r="D127" s="230" t="s">
        <v>417</v>
      </c>
      <c r="E127" s="41"/>
      <c r="F127" s="231" t="s">
        <v>2354</v>
      </c>
      <c r="G127" s="41"/>
      <c r="H127" s="41"/>
      <c r="I127" s="156"/>
      <c r="J127" s="41"/>
      <c r="K127" s="41"/>
      <c r="L127" s="45"/>
      <c r="M127" s="232"/>
      <c r="N127" s="233"/>
      <c r="O127" s="92"/>
      <c r="P127" s="92"/>
      <c r="Q127" s="92"/>
      <c r="R127" s="92"/>
      <c r="S127" s="92"/>
      <c r="T127" s="93"/>
      <c r="U127" s="39"/>
      <c r="V127" s="39"/>
      <c r="W127" s="39"/>
      <c r="X127" s="39"/>
      <c r="Y127" s="39"/>
      <c r="Z127" s="39"/>
      <c r="AA127" s="39"/>
      <c r="AB127" s="39"/>
      <c r="AC127" s="39"/>
      <c r="AD127" s="39"/>
      <c r="AE127" s="39"/>
      <c r="AT127" s="18" t="s">
        <v>417</v>
      </c>
      <c r="AU127" s="18" t="s">
        <v>86</v>
      </c>
    </row>
    <row r="128" s="15" customFormat="1">
      <c r="A128" s="15"/>
      <c r="B128" s="299"/>
      <c r="C128" s="300"/>
      <c r="D128" s="230" t="s">
        <v>758</v>
      </c>
      <c r="E128" s="301" t="s">
        <v>1</v>
      </c>
      <c r="F128" s="302" t="s">
        <v>2355</v>
      </c>
      <c r="G128" s="300"/>
      <c r="H128" s="301" t="s">
        <v>1</v>
      </c>
      <c r="I128" s="303"/>
      <c r="J128" s="300"/>
      <c r="K128" s="300"/>
      <c r="L128" s="304"/>
      <c r="M128" s="305"/>
      <c r="N128" s="306"/>
      <c r="O128" s="306"/>
      <c r="P128" s="306"/>
      <c r="Q128" s="306"/>
      <c r="R128" s="306"/>
      <c r="S128" s="306"/>
      <c r="T128" s="307"/>
      <c r="U128" s="15"/>
      <c r="V128" s="15"/>
      <c r="W128" s="15"/>
      <c r="X128" s="15"/>
      <c r="Y128" s="15"/>
      <c r="Z128" s="15"/>
      <c r="AA128" s="15"/>
      <c r="AB128" s="15"/>
      <c r="AC128" s="15"/>
      <c r="AD128" s="15"/>
      <c r="AE128" s="15"/>
      <c r="AT128" s="308" t="s">
        <v>758</v>
      </c>
      <c r="AU128" s="308" t="s">
        <v>86</v>
      </c>
      <c r="AV128" s="15" t="s">
        <v>84</v>
      </c>
      <c r="AW128" s="15" t="s">
        <v>33</v>
      </c>
      <c r="AX128" s="15" t="s">
        <v>76</v>
      </c>
      <c r="AY128" s="308" t="s">
        <v>414</v>
      </c>
    </row>
    <row r="129" s="13" customFormat="1">
      <c r="A129" s="13"/>
      <c r="B129" s="277"/>
      <c r="C129" s="278"/>
      <c r="D129" s="230" t="s">
        <v>758</v>
      </c>
      <c r="E129" s="279" t="s">
        <v>1</v>
      </c>
      <c r="F129" s="280" t="s">
        <v>2356</v>
      </c>
      <c r="G129" s="278"/>
      <c r="H129" s="281">
        <v>110</v>
      </c>
      <c r="I129" s="282"/>
      <c r="J129" s="278"/>
      <c r="K129" s="278"/>
      <c r="L129" s="283"/>
      <c r="M129" s="284"/>
      <c r="N129" s="285"/>
      <c r="O129" s="285"/>
      <c r="P129" s="285"/>
      <c r="Q129" s="285"/>
      <c r="R129" s="285"/>
      <c r="S129" s="285"/>
      <c r="T129" s="286"/>
      <c r="U129" s="13"/>
      <c r="V129" s="13"/>
      <c r="W129" s="13"/>
      <c r="X129" s="13"/>
      <c r="Y129" s="13"/>
      <c r="Z129" s="13"/>
      <c r="AA129" s="13"/>
      <c r="AB129" s="13"/>
      <c r="AC129" s="13"/>
      <c r="AD129" s="13"/>
      <c r="AE129" s="13"/>
      <c r="AT129" s="287" t="s">
        <v>758</v>
      </c>
      <c r="AU129" s="287" t="s">
        <v>86</v>
      </c>
      <c r="AV129" s="13" t="s">
        <v>86</v>
      </c>
      <c r="AW129" s="13" t="s">
        <v>33</v>
      </c>
      <c r="AX129" s="13" t="s">
        <v>84</v>
      </c>
      <c r="AY129" s="287" t="s">
        <v>414</v>
      </c>
    </row>
    <row r="130" s="2" customFormat="1" ht="21.75" customHeight="1">
      <c r="A130" s="39"/>
      <c r="B130" s="40"/>
      <c r="C130" s="234" t="s">
        <v>86</v>
      </c>
      <c r="D130" s="234" t="s">
        <v>443</v>
      </c>
      <c r="E130" s="235" t="s">
        <v>2357</v>
      </c>
      <c r="F130" s="236" t="s">
        <v>2358</v>
      </c>
      <c r="G130" s="237" t="s">
        <v>755</v>
      </c>
      <c r="H130" s="238">
        <v>110</v>
      </c>
      <c r="I130" s="239"/>
      <c r="J130" s="240">
        <f>ROUND(I130*H130,2)</f>
        <v>0</v>
      </c>
      <c r="K130" s="236" t="s">
        <v>665</v>
      </c>
      <c r="L130" s="45"/>
      <c r="M130" s="241" t="s">
        <v>1</v>
      </c>
      <c r="N130" s="242" t="s">
        <v>41</v>
      </c>
      <c r="O130" s="92"/>
      <c r="P130" s="226">
        <f>O130*H130</f>
        <v>0</v>
      </c>
      <c r="Q130" s="226">
        <v>0</v>
      </c>
      <c r="R130" s="226">
        <f>Q130*H130</f>
        <v>0</v>
      </c>
      <c r="S130" s="226">
        <v>0</v>
      </c>
      <c r="T130" s="227">
        <f>S130*H130</f>
        <v>0</v>
      </c>
      <c r="U130" s="39"/>
      <c r="V130" s="39"/>
      <c r="W130" s="39"/>
      <c r="X130" s="39"/>
      <c r="Y130" s="39"/>
      <c r="Z130" s="39"/>
      <c r="AA130" s="39"/>
      <c r="AB130" s="39"/>
      <c r="AC130" s="39"/>
      <c r="AD130" s="39"/>
      <c r="AE130" s="39"/>
      <c r="AR130" s="228" t="s">
        <v>415</v>
      </c>
      <c r="AT130" s="228" t="s">
        <v>443</v>
      </c>
      <c r="AU130" s="228" t="s">
        <v>86</v>
      </c>
      <c r="AY130" s="18" t="s">
        <v>414</v>
      </c>
      <c r="BE130" s="229">
        <f>IF(N130="základní",J130,0)</f>
        <v>0</v>
      </c>
      <c r="BF130" s="229">
        <f>IF(N130="snížená",J130,0)</f>
        <v>0</v>
      </c>
      <c r="BG130" s="229">
        <f>IF(N130="zákl. přenesená",J130,0)</f>
        <v>0</v>
      </c>
      <c r="BH130" s="229">
        <f>IF(N130="sníž. přenesená",J130,0)</f>
        <v>0</v>
      </c>
      <c r="BI130" s="229">
        <f>IF(N130="nulová",J130,0)</f>
        <v>0</v>
      </c>
      <c r="BJ130" s="18" t="s">
        <v>84</v>
      </c>
      <c r="BK130" s="229">
        <f>ROUND(I130*H130,2)</f>
        <v>0</v>
      </c>
      <c r="BL130" s="18" t="s">
        <v>415</v>
      </c>
      <c r="BM130" s="228" t="s">
        <v>2573</v>
      </c>
    </row>
    <row r="131" s="2" customFormat="1">
      <c r="A131" s="39"/>
      <c r="B131" s="40"/>
      <c r="C131" s="41"/>
      <c r="D131" s="230" t="s">
        <v>417</v>
      </c>
      <c r="E131" s="41"/>
      <c r="F131" s="231" t="s">
        <v>2360</v>
      </c>
      <c r="G131" s="41"/>
      <c r="H131" s="41"/>
      <c r="I131" s="156"/>
      <c r="J131" s="41"/>
      <c r="K131" s="41"/>
      <c r="L131" s="45"/>
      <c r="M131" s="232"/>
      <c r="N131" s="233"/>
      <c r="O131" s="92"/>
      <c r="P131" s="92"/>
      <c r="Q131" s="92"/>
      <c r="R131" s="92"/>
      <c r="S131" s="92"/>
      <c r="T131" s="93"/>
      <c r="U131" s="39"/>
      <c r="V131" s="39"/>
      <c r="W131" s="39"/>
      <c r="X131" s="39"/>
      <c r="Y131" s="39"/>
      <c r="Z131" s="39"/>
      <c r="AA131" s="39"/>
      <c r="AB131" s="39"/>
      <c r="AC131" s="39"/>
      <c r="AD131" s="39"/>
      <c r="AE131" s="39"/>
      <c r="AT131" s="18" t="s">
        <v>417</v>
      </c>
      <c r="AU131" s="18" t="s">
        <v>86</v>
      </c>
    </row>
    <row r="132" s="2" customFormat="1">
      <c r="A132" s="39"/>
      <c r="B132" s="40"/>
      <c r="C132" s="41"/>
      <c r="D132" s="230" t="s">
        <v>722</v>
      </c>
      <c r="E132" s="41"/>
      <c r="F132" s="268" t="s">
        <v>2361</v>
      </c>
      <c r="G132" s="41"/>
      <c r="H132" s="41"/>
      <c r="I132" s="156"/>
      <c r="J132" s="41"/>
      <c r="K132" s="41"/>
      <c r="L132" s="45"/>
      <c r="M132" s="232"/>
      <c r="N132" s="233"/>
      <c r="O132" s="92"/>
      <c r="P132" s="92"/>
      <c r="Q132" s="92"/>
      <c r="R132" s="92"/>
      <c r="S132" s="92"/>
      <c r="T132" s="93"/>
      <c r="U132" s="39"/>
      <c r="V132" s="39"/>
      <c r="W132" s="39"/>
      <c r="X132" s="39"/>
      <c r="Y132" s="39"/>
      <c r="Z132" s="39"/>
      <c r="AA132" s="39"/>
      <c r="AB132" s="39"/>
      <c r="AC132" s="39"/>
      <c r="AD132" s="39"/>
      <c r="AE132" s="39"/>
      <c r="AT132" s="18" t="s">
        <v>722</v>
      </c>
      <c r="AU132" s="18" t="s">
        <v>86</v>
      </c>
    </row>
    <row r="133" s="15" customFormat="1">
      <c r="A133" s="15"/>
      <c r="B133" s="299"/>
      <c r="C133" s="300"/>
      <c r="D133" s="230" t="s">
        <v>758</v>
      </c>
      <c r="E133" s="301" t="s">
        <v>1</v>
      </c>
      <c r="F133" s="302" t="s">
        <v>2362</v>
      </c>
      <c r="G133" s="300"/>
      <c r="H133" s="301" t="s">
        <v>1</v>
      </c>
      <c r="I133" s="303"/>
      <c r="J133" s="300"/>
      <c r="K133" s="300"/>
      <c r="L133" s="304"/>
      <c r="M133" s="305"/>
      <c r="N133" s="306"/>
      <c r="O133" s="306"/>
      <c r="P133" s="306"/>
      <c r="Q133" s="306"/>
      <c r="R133" s="306"/>
      <c r="S133" s="306"/>
      <c r="T133" s="307"/>
      <c r="U133" s="15"/>
      <c r="V133" s="15"/>
      <c r="W133" s="15"/>
      <c r="X133" s="15"/>
      <c r="Y133" s="15"/>
      <c r="Z133" s="15"/>
      <c r="AA133" s="15"/>
      <c r="AB133" s="15"/>
      <c r="AC133" s="15"/>
      <c r="AD133" s="15"/>
      <c r="AE133" s="15"/>
      <c r="AT133" s="308" t="s">
        <v>758</v>
      </c>
      <c r="AU133" s="308" t="s">
        <v>86</v>
      </c>
      <c r="AV133" s="15" t="s">
        <v>84</v>
      </c>
      <c r="AW133" s="15" t="s">
        <v>33</v>
      </c>
      <c r="AX133" s="15" t="s">
        <v>76</v>
      </c>
      <c r="AY133" s="308" t="s">
        <v>414</v>
      </c>
    </row>
    <row r="134" s="13" customFormat="1">
      <c r="A134" s="13"/>
      <c r="B134" s="277"/>
      <c r="C134" s="278"/>
      <c r="D134" s="230" t="s">
        <v>758</v>
      </c>
      <c r="E134" s="279" t="s">
        <v>1</v>
      </c>
      <c r="F134" s="280" t="s">
        <v>2363</v>
      </c>
      <c r="G134" s="278"/>
      <c r="H134" s="281">
        <v>55</v>
      </c>
      <c r="I134" s="282"/>
      <c r="J134" s="278"/>
      <c r="K134" s="278"/>
      <c r="L134" s="283"/>
      <c r="M134" s="284"/>
      <c r="N134" s="285"/>
      <c r="O134" s="285"/>
      <c r="P134" s="285"/>
      <c r="Q134" s="285"/>
      <c r="R134" s="285"/>
      <c r="S134" s="285"/>
      <c r="T134" s="286"/>
      <c r="U134" s="13"/>
      <c r="V134" s="13"/>
      <c r="W134" s="13"/>
      <c r="X134" s="13"/>
      <c r="Y134" s="13"/>
      <c r="Z134" s="13"/>
      <c r="AA134" s="13"/>
      <c r="AB134" s="13"/>
      <c r="AC134" s="13"/>
      <c r="AD134" s="13"/>
      <c r="AE134" s="13"/>
      <c r="AT134" s="287" t="s">
        <v>758</v>
      </c>
      <c r="AU134" s="287" t="s">
        <v>86</v>
      </c>
      <c r="AV134" s="13" t="s">
        <v>86</v>
      </c>
      <c r="AW134" s="13" t="s">
        <v>33</v>
      </c>
      <c r="AX134" s="13" t="s">
        <v>76</v>
      </c>
      <c r="AY134" s="287" t="s">
        <v>414</v>
      </c>
    </row>
    <row r="135" s="15" customFormat="1">
      <c r="A135" s="15"/>
      <c r="B135" s="299"/>
      <c r="C135" s="300"/>
      <c r="D135" s="230" t="s">
        <v>758</v>
      </c>
      <c r="E135" s="301" t="s">
        <v>1</v>
      </c>
      <c r="F135" s="302" t="s">
        <v>2364</v>
      </c>
      <c r="G135" s="300"/>
      <c r="H135" s="301" t="s">
        <v>1</v>
      </c>
      <c r="I135" s="303"/>
      <c r="J135" s="300"/>
      <c r="K135" s="300"/>
      <c r="L135" s="304"/>
      <c r="M135" s="305"/>
      <c r="N135" s="306"/>
      <c r="O135" s="306"/>
      <c r="P135" s="306"/>
      <c r="Q135" s="306"/>
      <c r="R135" s="306"/>
      <c r="S135" s="306"/>
      <c r="T135" s="307"/>
      <c r="U135" s="15"/>
      <c r="V135" s="15"/>
      <c r="W135" s="15"/>
      <c r="X135" s="15"/>
      <c r="Y135" s="15"/>
      <c r="Z135" s="15"/>
      <c r="AA135" s="15"/>
      <c r="AB135" s="15"/>
      <c r="AC135" s="15"/>
      <c r="AD135" s="15"/>
      <c r="AE135" s="15"/>
      <c r="AT135" s="308" t="s">
        <v>758</v>
      </c>
      <c r="AU135" s="308" t="s">
        <v>86</v>
      </c>
      <c r="AV135" s="15" t="s">
        <v>84</v>
      </c>
      <c r="AW135" s="15" t="s">
        <v>33</v>
      </c>
      <c r="AX135" s="15" t="s">
        <v>76</v>
      </c>
      <c r="AY135" s="308" t="s">
        <v>414</v>
      </c>
    </row>
    <row r="136" s="13" customFormat="1">
      <c r="A136" s="13"/>
      <c r="B136" s="277"/>
      <c r="C136" s="278"/>
      <c r="D136" s="230" t="s">
        <v>758</v>
      </c>
      <c r="E136" s="279" t="s">
        <v>1</v>
      </c>
      <c r="F136" s="280" t="s">
        <v>2363</v>
      </c>
      <c r="G136" s="278"/>
      <c r="H136" s="281">
        <v>55</v>
      </c>
      <c r="I136" s="282"/>
      <c r="J136" s="278"/>
      <c r="K136" s="278"/>
      <c r="L136" s="283"/>
      <c r="M136" s="284"/>
      <c r="N136" s="285"/>
      <c r="O136" s="285"/>
      <c r="P136" s="285"/>
      <c r="Q136" s="285"/>
      <c r="R136" s="285"/>
      <c r="S136" s="285"/>
      <c r="T136" s="286"/>
      <c r="U136" s="13"/>
      <c r="V136" s="13"/>
      <c r="W136" s="13"/>
      <c r="X136" s="13"/>
      <c r="Y136" s="13"/>
      <c r="Z136" s="13"/>
      <c r="AA136" s="13"/>
      <c r="AB136" s="13"/>
      <c r="AC136" s="13"/>
      <c r="AD136" s="13"/>
      <c r="AE136" s="13"/>
      <c r="AT136" s="287" t="s">
        <v>758</v>
      </c>
      <c r="AU136" s="287" t="s">
        <v>86</v>
      </c>
      <c r="AV136" s="13" t="s">
        <v>86</v>
      </c>
      <c r="AW136" s="13" t="s">
        <v>33</v>
      </c>
      <c r="AX136" s="13" t="s">
        <v>76</v>
      </c>
      <c r="AY136" s="287" t="s">
        <v>414</v>
      </c>
    </row>
    <row r="137" s="14" customFormat="1">
      <c r="A137" s="14"/>
      <c r="B137" s="288"/>
      <c r="C137" s="289"/>
      <c r="D137" s="230" t="s">
        <v>758</v>
      </c>
      <c r="E137" s="290" t="s">
        <v>1</v>
      </c>
      <c r="F137" s="291" t="s">
        <v>760</v>
      </c>
      <c r="G137" s="289"/>
      <c r="H137" s="292">
        <v>110</v>
      </c>
      <c r="I137" s="293"/>
      <c r="J137" s="289"/>
      <c r="K137" s="289"/>
      <c r="L137" s="294"/>
      <c r="M137" s="295"/>
      <c r="N137" s="296"/>
      <c r="O137" s="296"/>
      <c r="P137" s="296"/>
      <c r="Q137" s="296"/>
      <c r="R137" s="296"/>
      <c r="S137" s="296"/>
      <c r="T137" s="297"/>
      <c r="U137" s="14"/>
      <c r="V137" s="14"/>
      <c r="W137" s="14"/>
      <c r="X137" s="14"/>
      <c r="Y137" s="14"/>
      <c r="Z137" s="14"/>
      <c r="AA137" s="14"/>
      <c r="AB137" s="14"/>
      <c r="AC137" s="14"/>
      <c r="AD137" s="14"/>
      <c r="AE137" s="14"/>
      <c r="AT137" s="298" t="s">
        <v>758</v>
      </c>
      <c r="AU137" s="298" t="s">
        <v>86</v>
      </c>
      <c r="AV137" s="14" t="s">
        <v>415</v>
      </c>
      <c r="AW137" s="14" t="s">
        <v>33</v>
      </c>
      <c r="AX137" s="14" t="s">
        <v>84</v>
      </c>
      <c r="AY137" s="298" t="s">
        <v>414</v>
      </c>
    </row>
    <row r="138" s="2" customFormat="1" ht="21.75" customHeight="1">
      <c r="A138" s="39"/>
      <c r="B138" s="40"/>
      <c r="C138" s="216" t="s">
        <v>114</v>
      </c>
      <c r="D138" s="216" t="s">
        <v>409</v>
      </c>
      <c r="E138" s="217" t="s">
        <v>2365</v>
      </c>
      <c r="F138" s="218" t="s">
        <v>2366</v>
      </c>
      <c r="G138" s="219" t="s">
        <v>897</v>
      </c>
      <c r="H138" s="220">
        <v>89.814999999999998</v>
      </c>
      <c r="I138" s="221"/>
      <c r="J138" s="222">
        <f>ROUND(I138*H138,2)</f>
        <v>0</v>
      </c>
      <c r="K138" s="218" t="s">
        <v>665</v>
      </c>
      <c r="L138" s="223"/>
      <c r="M138" s="224" t="s">
        <v>1</v>
      </c>
      <c r="N138" s="225" t="s">
        <v>41</v>
      </c>
      <c r="O138" s="92"/>
      <c r="P138" s="226">
        <f>O138*H138</f>
        <v>0</v>
      </c>
      <c r="Q138" s="226">
        <v>1</v>
      </c>
      <c r="R138" s="226">
        <f>Q138*H138</f>
        <v>89.814999999999998</v>
      </c>
      <c r="S138" s="226">
        <v>0</v>
      </c>
      <c r="T138" s="227">
        <f>S138*H138</f>
        <v>0</v>
      </c>
      <c r="U138" s="39"/>
      <c r="V138" s="39"/>
      <c r="W138" s="39"/>
      <c r="X138" s="39"/>
      <c r="Y138" s="39"/>
      <c r="Z138" s="39"/>
      <c r="AA138" s="39"/>
      <c r="AB138" s="39"/>
      <c r="AC138" s="39"/>
      <c r="AD138" s="39"/>
      <c r="AE138" s="39"/>
      <c r="AR138" s="228" t="s">
        <v>413</v>
      </c>
      <c r="AT138" s="228" t="s">
        <v>409</v>
      </c>
      <c r="AU138" s="228" t="s">
        <v>86</v>
      </c>
      <c r="AY138" s="18" t="s">
        <v>414</v>
      </c>
      <c r="BE138" s="229">
        <f>IF(N138="základní",J138,0)</f>
        <v>0</v>
      </c>
      <c r="BF138" s="229">
        <f>IF(N138="snížená",J138,0)</f>
        <v>0</v>
      </c>
      <c r="BG138" s="229">
        <f>IF(N138="zákl. přenesená",J138,0)</f>
        <v>0</v>
      </c>
      <c r="BH138" s="229">
        <f>IF(N138="sníž. přenesená",J138,0)</f>
        <v>0</v>
      </c>
      <c r="BI138" s="229">
        <f>IF(N138="nulová",J138,0)</f>
        <v>0</v>
      </c>
      <c r="BJ138" s="18" t="s">
        <v>84</v>
      </c>
      <c r="BK138" s="229">
        <f>ROUND(I138*H138,2)</f>
        <v>0</v>
      </c>
      <c r="BL138" s="18" t="s">
        <v>415</v>
      </c>
      <c r="BM138" s="228" t="s">
        <v>2574</v>
      </c>
    </row>
    <row r="139" s="2" customFormat="1">
      <c r="A139" s="39"/>
      <c r="B139" s="40"/>
      <c r="C139" s="41"/>
      <c r="D139" s="230" t="s">
        <v>417</v>
      </c>
      <c r="E139" s="41"/>
      <c r="F139" s="231" t="s">
        <v>2366</v>
      </c>
      <c r="G139" s="41"/>
      <c r="H139" s="41"/>
      <c r="I139" s="156"/>
      <c r="J139" s="41"/>
      <c r="K139" s="41"/>
      <c r="L139" s="45"/>
      <c r="M139" s="232"/>
      <c r="N139" s="233"/>
      <c r="O139" s="92"/>
      <c r="P139" s="92"/>
      <c r="Q139" s="92"/>
      <c r="R139" s="92"/>
      <c r="S139" s="92"/>
      <c r="T139" s="93"/>
      <c r="U139" s="39"/>
      <c r="V139" s="39"/>
      <c r="W139" s="39"/>
      <c r="X139" s="39"/>
      <c r="Y139" s="39"/>
      <c r="Z139" s="39"/>
      <c r="AA139" s="39"/>
      <c r="AB139" s="39"/>
      <c r="AC139" s="39"/>
      <c r="AD139" s="39"/>
      <c r="AE139" s="39"/>
      <c r="AT139" s="18" t="s">
        <v>417</v>
      </c>
      <c r="AU139" s="18" t="s">
        <v>86</v>
      </c>
    </row>
    <row r="140" s="13" customFormat="1">
      <c r="A140" s="13"/>
      <c r="B140" s="277"/>
      <c r="C140" s="278"/>
      <c r="D140" s="230" t="s">
        <v>758</v>
      </c>
      <c r="E140" s="279" t="s">
        <v>1</v>
      </c>
      <c r="F140" s="280" t="s">
        <v>2368</v>
      </c>
      <c r="G140" s="278"/>
      <c r="H140" s="281">
        <v>89.814999999999998</v>
      </c>
      <c r="I140" s="282"/>
      <c r="J140" s="278"/>
      <c r="K140" s="278"/>
      <c r="L140" s="283"/>
      <c r="M140" s="284"/>
      <c r="N140" s="285"/>
      <c r="O140" s="285"/>
      <c r="P140" s="285"/>
      <c r="Q140" s="285"/>
      <c r="R140" s="285"/>
      <c r="S140" s="285"/>
      <c r="T140" s="286"/>
      <c r="U140" s="13"/>
      <c r="V140" s="13"/>
      <c r="W140" s="13"/>
      <c r="X140" s="13"/>
      <c r="Y140" s="13"/>
      <c r="Z140" s="13"/>
      <c r="AA140" s="13"/>
      <c r="AB140" s="13"/>
      <c r="AC140" s="13"/>
      <c r="AD140" s="13"/>
      <c r="AE140" s="13"/>
      <c r="AT140" s="287" t="s">
        <v>758</v>
      </c>
      <c r="AU140" s="287" t="s">
        <v>86</v>
      </c>
      <c r="AV140" s="13" t="s">
        <v>86</v>
      </c>
      <c r="AW140" s="13" t="s">
        <v>33</v>
      </c>
      <c r="AX140" s="13" t="s">
        <v>76</v>
      </c>
      <c r="AY140" s="287" t="s">
        <v>414</v>
      </c>
    </row>
    <row r="141" s="14" customFormat="1">
      <c r="A141" s="14"/>
      <c r="B141" s="288"/>
      <c r="C141" s="289"/>
      <c r="D141" s="230" t="s">
        <v>758</v>
      </c>
      <c r="E141" s="290" t="s">
        <v>1</v>
      </c>
      <c r="F141" s="291" t="s">
        <v>760</v>
      </c>
      <c r="G141" s="289"/>
      <c r="H141" s="292">
        <v>89.814999999999998</v>
      </c>
      <c r="I141" s="293"/>
      <c r="J141" s="289"/>
      <c r="K141" s="289"/>
      <c r="L141" s="294"/>
      <c r="M141" s="295"/>
      <c r="N141" s="296"/>
      <c r="O141" s="296"/>
      <c r="P141" s="296"/>
      <c r="Q141" s="296"/>
      <c r="R141" s="296"/>
      <c r="S141" s="296"/>
      <c r="T141" s="297"/>
      <c r="U141" s="14"/>
      <c r="V141" s="14"/>
      <c r="W141" s="14"/>
      <c r="X141" s="14"/>
      <c r="Y141" s="14"/>
      <c r="Z141" s="14"/>
      <c r="AA141" s="14"/>
      <c r="AB141" s="14"/>
      <c r="AC141" s="14"/>
      <c r="AD141" s="14"/>
      <c r="AE141" s="14"/>
      <c r="AT141" s="298" t="s">
        <v>758</v>
      </c>
      <c r="AU141" s="298" t="s">
        <v>86</v>
      </c>
      <c r="AV141" s="14" t="s">
        <v>415</v>
      </c>
      <c r="AW141" s="14" t="s">
        <v>33</v>
      </c>
      <c r="AX141" s="14" t="s">
        <v>84</v>
      </c>
      <c r="AY141" s="298" t="s">
        <v>414</v>
      </c>
    </row>
    <row r="142" s="2" customFormat="1" ht="21.75" customHeight="1">
      <c r="A142" s="39"/>
      <c r="B142" s="40"/>
      <c r="C142" s="234" t="s">
        <v>415</v>
      </c>
      <c r="D142" s="234" t="s">
        <v>443</v>
      </c>
      <c r="E142" s="235" t="s">
        <v>2369</v>
      </c>
      <c r="F142" s="236" t="s">
        <v>2370</v>
      </c>
      <c r="G142" s="237" t="s">
        <v>1421</v>
      </c>
      <c r="H142" s="238">
        <v>0.050000000000000003</v>
      </c>
      <c r="I142" s="239"/>
      <c r="J142" s="240">
        <f>ROUND(I142*H142,2)</f>
        <v>0</v>
      </c>
      <c r="K142" s="236" t="s">
        <v>665</v>
      </c>
      <c r="L142" s="45"/>
      <c r="M142" s="241" t="s">
        <v>1</v>
      </c>
      <c r="N142" s="242" t="s">
        <v>41</v>
      </c>
      <c r="O142" s="92"/>
      <c r="P142" s="226">
        <f>O142*H142</f>
        <v>0</v>
      </c>
      <c r="Q142" s="226">
        <v>0</v>
      </c>
      <c r="R142" s="226">
        <f>Q142*H142</f>
        <v>0</v>
      </c>
      <c r="S142" s="226">
        <v>0</v>
      </c>
      <c r="T142" s="227">
        <f>S142*H142</f>
        <v>0</v>
      </c>
      <c r="U142" s="39"/>
      <c r="V142" s="39"/>
      <c r="W142" s="39"/>
      <c r="X142" s="39"/>
      <c r="Y142" s="39"/>
      <c r="Z142" s="39"/>
      <c r="AA142" s="39"/>
      <c r="AB142" s="39"/>
      <c r="AC142" s="39"/>
      <c r="AD142" s="39"/>
      <c r="AE142" s="39"/>
      <c r="AR142" s="228" t="s">
        <v>415</v>
      </c>
      <c r="AT142" s="228" t="s">
        <v>443</v>
      </c>
      <c r="AU142" s="228" t="s">
        <v>86</v>
      </c>
      <c r="AY142" s="18" t="s">
        <v>414</v>
      </c>
      <c r="BE142" s="229">
        <f>IF(N142="základní",J142,0)</f>
        <v>0</v>
      </c>
      <c r="BF142" s="229">
        <f>IF(N142="snížená",J142,0)</f>
        <v>0</v>
      </c>
      <c r="BG142" s="229">
        <f>IF(N142="zákl. přenesená",J142,0)</f>
        <v>0</v>
      </c>
      <c r="BH142" s="229">
        <f>IF(N142="sníž. přenesená",J142,0)</f>
        <v>0</v>
      </c>
      <c r="BI142" s="229">
        <f>IF(N142="nulová",J142,0)</f>
        <v>0</v>
      </c>
      <c r="BJ142" s="18" t="s">
        <v>84</v>
      </c>
      <c r="BK142" s="229">
        <f>ROUND(I142*H142,2)</f>
        <v>0</v>
      </c>
      <c r="BL142" s="18" t="s">
        <v>415</v>
      </c>
      <c r="BM142" s="228" t="s">
        <v>2575</v>
      </c>
    </row>
    <row r="143" s="2" customFormat="1">
      <c r="A143" s="39"/>
      <c r="B143" s="40"/>
      <c r="C143" s="41"/>
      <c r="D143" s="230" t="s">
        <v>417</v>
      </c>
      <c r="E143" s="41"/>
      <c r="F143" s="231" t="s">
        <v>2372</v>
      </c>
      <c r="G143" s="41"/>
      <c r="H143" s="41"/>
      <c r="I143" s="156"/>
      <c r="J143" s="41"/>
      <c r="K143" s="41"/>
      <c r="L143" s="45"/>
      <c r="M143" s="232"/>
      <c r="N143" s="233"/>
      <c r="O143" s="92"/>
      <c r="P143" s="92"/>
      <c r="Q143" s="92"/>
      <c r="R143" s="92"/>
      <c r="S143" s="92"/>
      <c r="T143" s="93"/>
      <c r="U143" s="39"/>
      <c r="V143" s="39"/>
      <c r="W143" s="39"/>
      <c r="X143" s="39"/>
      <c r="Y143" s="39"/>
      <c r="Z143" s="39"/>
      <c r="AA143" s="39"/>
      <c r="AB143" s="39"/>
      <c r="AC143" s="39"/>
      <c r="AD143" s="39"/>
      <c r="AE143" s="39"/>
      <c r="AT143" s="18" t="s">
        <v>417</v>
      </c>
      <c r="AU143" s="18" t="s">
        <v>86</v>
      </c>
    </row>
    <row r="144" s="15" customFormat="1">
      <c r="A144" s="15"/>
      <c r="B144" s="299"/>
      <c r="C144" s="300"/>
      <c r="D144" s="230" t="s">
        <v>758</v>
      </c>
      <c r="E144" s="301" t="s">
        <v>1</v>
      </c>
      <c r="F144" s="302" t="s">
        <v>2355</v>
      </c>
      <c r="G144" s="300"/>
      <c r="H144" s="301" t="s">
        <v>1</v>
      </c>
      <c r="I144" s="303"/>
      <c r="J144" s="300"/>
      <c r="K144" s="300"/>
      <c r="L144" s="304"/>
      <c r="M144" s="305"/>
      <c r="N144" s="306"/>
      <c r="O144" s="306"/>
      <c r="P144" s="306"/>
      <c r="Q144" s="306"/>
      <c r="R144" s="306"/>
      <c r="S144" s="306"/>
      <c r="T144" s="307"/>
      <c r="U144" s="15"/>
      <c r="V144" s="15"/>
      <c r="W144" s="15"/>
      <c r="X144" s="15"/>
      <c r="Y144" s="15"/>
      <c r="Z144" s="15"/>
      <c r="AA144" s="15"/>
      <c r="AB144" s="15"/>
      <c r="AC144" s="15"/>
      <c r="AD144" s="15"/>
      <c r="AE144" s="15"/>
      <c r="AT144" s="308" t="s">
        <v>758</v>
      </c>
      <c r="AU144" s="308" t="s">
        <v>86</v>
      </c>
      <c r="AV144" s="15" t="s">
        <v>84</v>
      </c>
      <c r="AW144" s="15" t="s">
        <v>33</v>
      </c>
      <c r="AX144" s="15" t="s">
        <v>76</v>
      </c>
      <c r="AY144" s="308" t="s">
        <v>414</v>
      </c>
    </row>
    <row r="145" s="13" customFormat="1">
      <c r="A145" s="13"/>
      <c r="B145" s="277"/>
      <c r="C145" s="278"/>
      <c r="D145" s="230" t="s">
        <v>758</v>
      </c>
      <c r="E145" s="279" t="s">
        <v>1</v>
      </c>
      <c r="F145" s="280" t="s">
        <v>2373</v>
      </c>
      <c r="G145" s="278"/>
      <c r="H145" s="281">
        <v>0.050000000000000003</v>
      </c>
      <c r="I145" s="282"/>
      <c r="J145" s="278"/>
      <c r="K145" s="278"/>
      <c r="L145" s="283"/>
      <c r="M145" s="284"/>
      <c r="N145" s="285"/>
      <c r="O145" s="285"/>
      <c r="P145" s="285"/>
      <c r="Q145" s="285"/>
      <c r="R145" s="285"/>
      <c r="S145" s="285"/>
      <c r="T145" s="286"/>
      <c r="U145" s="13"/>
      <c r="V145" s="13"/>
      <c r="W145" s="13"/>
      <c r="X145" s="13"/>
      <c r="Y145" s="13"/>
      <c r="Z145" s="13"/>
      <c r="AA145" s="13"/>
      <c r="AB145" s="13"/>
      <c r="AC145" s="13"/>
      <c r="AD145" s="13"/>
      <c r="AE145" s="13"/>
      <c r="AT145" s="287" t="s">
        <v>758</v>
      </c>
      <c r="AU145" s="287" t="s">
        <v>86</v>
      </c>
      <c r="AV145" s="13" t="s">
        <v>86</v>
      </c>
      <c r="AW145" s="13" t="s">
        <v>33</v>
      </c>
      <c r="AX145" s="13" t="s">
        <v>84</v>
      </c>
      <c r="AY145" s="287" t="s">
        <v>414</v>
      </c>
    </row>
    <row r="146" s="2" customFormat="1" ht="21.75" customHeight="1">
      <c r="A146" s="39"/>
      <c r="B146" s="40"/>
      <c r="C146" s="234" t="s">
        <v>427</v>
      </c>
      <c r="D146" s="234" t="s">
        <v>443</v>
      </c>
      <c r="E146" s="235" t="s">
        <v>2374</v>
      </c>
      <c r="F146" s="236" t="s">
        <v>2375</v>
      </c>
      <c r="G146" s="237" t="s">
        <v>1421</v>
      </c>
      <c r="H146" s="238">
        <v>0.050000000000000003</v>
      </c>
      <c r="I146" s="239"/>
      <c r="J146" s="240">
        <f>ROUND(I146*H146,2)</f>
        <v>0</v>
      </c>
      <c r="K146" s="236" t="s">
        <v>665</v>
      </c>
      <c r="L146" s="45"/>
      <c r="M146" s="241" t="s">
        <v>1</v>
      </c>
      <c r="N146" s="242" t="s">
        <v>41</v>
      </c>
      <c r="O146" s="92"/>
      <c r="P146" s="226">
        <f>O146*H146</f>
        <v>0</v>
      </c>
      <c r="Q146" s="226">
        <v>0</v>
      </c>
      <c r="R146" s="226">
        <f>Q146*H146</f>
        <v>0</v>
      </c>
      <c r="S146" s="226">
        <v>0</v>
      </c>
      <c r="T146" s="227">
        <f>S146*H146</f>
        <v>0</v>
      </c>
      <c r="U146" s="39"/>
      <c r="V146" s="39"/>
      <c r="W146" s="39"/>
      <c r="X146" s="39"/>
      <c r="Y146" s="39"/>
      <c r="Z146" s="39"/>
      <c r="AA146" s="39"/>
      <c r="AB146" s="39"/>
      <c r="AC146" s="39"/>
      <c r="AD146" s="39"/>
      <c r="AE146" s="39"/>
      <c r="AR146" s="228" t="s">
        <v>415</v>
      </c>
      <c r="AT146" s="228" t="s">
        <v>443</v>
      </c>
      <c r="AU146" s="228" t="s">
        <v>86</v>
      </c>
      <c r="AY146" s="18" t="s">
        <v>414</v>
      </c>
      <c r="BE146" s="229">
        <f>IF(N146="základní",J146,0)</f>
        <v>0</v>
      </c>
      <c r="BF146" s="229">
        <f>IF(N146="snížená",J146,0)</f>
        <v>0</v>
      </c>
      <c r="BG146" s="229">
        <f>IF(N146="zákl. přenesená",J146,0)</f>
        <v>0</v>
      </c>
      <c r="BH146" s="229">
        <f>IF(N146="sníž. přenesená",J146,0)</f>
        <v>0</v>
      </c>
      <c r="BI146" s="229">
        <f>IF(N146="nulová",J146,0)</f>
        <v>0</v>
      </c>
      <c r="BJ146" s="18" t="s">
        <v>84</v>
      </c>
      <c r="BK146" s="229">
        <f>ROUND(I146*H146,2)</f>
        <v>0</v>
      </c>
      <c r="BL146" s="18" t="s">
        <v>415</v>
      </c>
      <c r="BM146" s="228" t="s">
        <v>2576</v>
      </c>
    </row>
    <row r="147" s="2" customFormat="1">
      <c r="A147" s="39"/>
      <c r="B147" s="40"/>
      <c r="C147" s="41"/>
      <c r="D147" s="230" t="s">
        <v>417</v>
      </c>
      <c r="E147" s="41"/>
      <c r="F147" s="231" t="s">
        <v>2377</v>
      </c>
      <c r="G147" s="41"/>
      <c r="H147" s="41"/>
      <c r="I147" s="156"/>
      <c r="J147" s="41"/>
      <c r="K147" s="41"/>
      <c r="L147" s="45"/>
      <c r="M147" s="232"/>
      <c r="N147" s="233"/>
      <c r="O147" s="92"/>
      <c r="P147" s="92"/>
      <c r="Q147" s="92"/>
      <c r="R147" s="92"/>
      <c r="S147" s="92"/>
      <c r="T147" s="93"/>
      <c r="U147" s="39"/>
      <c r="V147" s="39"/>
      <c r="W147" s="39"/>
      <c r="X147" s="39"/>
      <c r="Y147" s="39"/>
      <c r="Z147" s="39"/>
      <c r="AA147" s="39"/>
      <c r="AB147" s="39"/>
      <c r="AC147" s="39"/>
      <c r="AD147" s="39"/>
      <c r="AE147" s="39"/>
      <c r="AT147" s="18" t="s">
        <v>417</v>
      </c>
      <c r="AU147" s="18" t="s">
        <v>86</v>
      </c>
    </row>
    <row r="148" s="15" customFormat="1">
      <c r="A148" s="15"/>
      <c r="B148" s="299"/>
      <c r="C148" s="300"/>
      <c r="D148" s="230" t="s">
        <v>758</v>
      </c>
      <c r="E148" s="301" t="s">
        <v>1</v>
      </c>
      <c r="F148" s="302" t="s">
        <v>2355</v>
      </c>
      <c r="G148" s="300"/>
      <c r="H148" s="301" t="s">
        <v>1</v>
      </c>
      <c r="I148" s="303"/>
      <c r="J148" s="300"/>
      <c r="K148" s="300"/>
      <c r="L148" s="304"/>
      <c r="M148" s="305"/>
      <c r="N148" s="306"/>
      <c r="O148" s="306"/>
      <c r="P148" s="306"/>
      <c r="Q148" s="306"/>
      <c r="R148" s="306"/>
      <c r="S148" s="306"/>
      <c r="T148" s="307"/>
      <c r="U148" s="15"/>
      <c r="V148" s="15"/>
      <c r="W148" s="15"/>
      <c r="X148" s="15"/>
      <c r="Y148" s="15"/>
      <c r="Z148" s="15"/>
      <c r="AA148" s="15"/>
      <c r="AB148" s="15"/>
      <c r="AC148" s="15"/>
      <c r="AD148" s="15"/>
      <c r="AE148" s="15"/>
      <c r="AT148" s="308" t="s">
        <v>758</v>
      </c>
      <c r="AU148" s="308" t="s">
        <v>86</v>
      </c>
      <c r="AV148" s="15" t="s">
        <v>84</v>
      </c>
      <c r="AW148" s="15" t="s">
        <v>33</v>
      </c>
      <c r="AX148" s="15" t="s">
        <v>76</v>
      </c>
      <c r="AY148" s="308" t="s">
        <v>414</v>
      </c>
    </row>
    <row r="149" s="13" customFormat="1">
      <c r="A149" s="13"/>
      <c r="B149" s="277"/>
      <c r="C149" s="278"/>
      <c r="D149" s="230" t="s">
        <v>758</v>
      </c>
      <c r="E149" s="279" t="s">
        <v>1</v>
      </c>
      <c r="F149" s="280" t="s">
        <v>2373</v>
      </c>
      <c r="G149" s="278"/>
      <c r="H149" s="281">
        <v>0.050000000000000003</v>
      </c>
      <c r="I149" s="282"/>
      <c r="J149" s="278"/>
      <c r="K149" s="278"/>
      <c r="L149" s="283"/>
      <c r="M149" s="284"/>
      <c r="N149" s="285"/>
      <c r="O149" s="285"/>
      <c r="P149" s="285"/>
      <c r="Q149" s="285"/>
      <c r="R149" s="285"/>
      <c r="S149" s="285"/>
      <c r="T149" s="286"/>
      <c r="U149" s="13"/>
      <c r="V149" s="13"/>
      <c r="W149" s="13"/>
      <c r="X149" s="13"/>
      <c r="Y149" s="13"/>
      <c r="Z149" s="13"/>
      <c r="AA149" s="13"/>
      <c r="AB149" s="13"/>
      <c r="AC149" s="13"/>
      <c r="AD149" s="13"/>
      <c r="AE149" s="13"/>
      <c r="AT149" s="287" t="s">
        <v>758</v>
      </c>
      <c r="AU149" s="287" t="s">
        <v>86</v>
      </c>
      <c r="AV149" s="13" t="s">
        <v>86</v>
      </c>
      <c r="AW149" s="13" t="s">
        <v>33</v>
      </c>
      <c r="AX149" s="13" t="s">
        <v>84</v>
      </c>
      <c r="AY149" s="287" t="s">
        <v>414</v>
      </c>
    </row>
    <row r="150" s="2" customFormat="1" ht="21.75" customHeight="1">
      <c r="A150" s="39"/>
      <c r="B150" s="40"/>
      <c r="C150" s="234" t="s">
        <v>431</v>
      </c>
      <c r="D150" s="234" t="s">
        <v>443</v>
      </c>
      <c r="E150" s="235" t="s">
        <v>2378</v>
      </c>
      <c r="F150" s="236" t="s">
        <v>2379</v>
      </c>
      <c r="G150" s="237" t="s">
        <v>509</v>
      </c>
      <c r="H150" s="238">
        <v>8</v>
      </c>
      <c r="I150" s="239"/>
      <c r="J150" s="240">
        <f>ROUND(I150*H150,2)</f>
        <v>0</v>
      </c>
      <c r="K150" s="236" t="s">
        <v>665</v>
      </c>
      <c r="L150" s="45"/>
      <c r="M150" s="241" t="s">
        <v>1</v>
      </c>
      <c r="N150" s="242" t="s">
        <v>41</v>
      </c>
      <c r="O150" s="92"/>
      <c r="P150" s="226">
        <f>O150*H150</f>
        <v>0</v>
      </c>
      <c r="Q150" s="226">
        <v>0</v>
      </c>
      <c r="R150" s="226">
        <f>Q150*H150</f>
        <v>0</v>
      </c>
      <c r="S150" s="226">
        <v>0</v>
      </c>
      <c r="T150" s="227">
        <f>S150*H150</f>
        <v>0</v>
      </c>
      <c r="U150" s="39"/>
      <c r="V150" s="39"/>
      <c r="W150" s="39"/>
      <c r="X150" s="39"/>
      <c r="Y150" s="39"/>
      <c r="Z150" s="39"/>
      <c r="AA150" s="39"/>
      <c r="AB150" s="39"/>
      <c r="AC150" s="39"/>
      <c r="AD150" s="39"/>
      <c r="AE150" s="39"/>
      <c r="AR150" s="228" t="s">
        <v>415</v>
      </c>
      <c r="AT150" s="228" t="s">
        <v>443</v>
      </c>
      <c r="AU150" s="228" t="s">
        <v>86</v>
      </c>
      <c r="AY150" s="18" t="s">
        <v>414</v>
      </c>
      <c r="BE150" s="229">
        <f>IF(N150="základní",J150,0)</f>
        <v>0</v>
      </c>
      <c r="BF150" s="229">
        <f>IF(N150="snížená",J150,0)</f>
        <v>0</v>
      </c>
      <c r="BG150" s="229">
        <f>IF(N150="zákl. přenesená",J150,0)</f>
        <v>0</v>
      </c>
      <c r="BH150" s="229">
        <f>IF(N150="sníž. přenesená",J150,0)</f>
        <v>0</v>
      </c>
      <c r="BI150" s="229">
        <f>IF(N150="nulová",J150,0)</f>
        <v>0</v>
      </c>
      <c r="BJ150" s="18" t="s">
        <v>84</v>
      </c>
      <c r="BK150" s="229">
        <f>ROUND(I150*H150,2)</f>
        <v>0</v>
      </c>
      <c r="BL150" s="18" t="s">
        <v>415</v>
      </c>
      <c r="BM150" s="228" t="s">
        <v>2577</v>
      </c>
    </row>
    <row r="151" s="2" customFormat="1">
      <c r="A151" s="39"/>
      <c r="B151" s="40"/>
      <c r="C151" s="41"/>
      <c r="D151" s="230" t="s">
        <v>417</v>
      </c>
      <c r="E151" s="41"/>
      <c r="F151" s="231" t="s">
        <v>2381</v>
      </c>
      <c r="G151" s="41"/>
      <c r="H151" s="41"/>
      <c r="I151" s="156"/>
      <c r="J151" s="41"/>
      <c r="K151" s="41"/>
      <c r="L151" s="45"/>
      <c r="M151" s="232"/>
      <c r="N151" s="233"/>
      <c r="O151" s="92"/>
      <c r="P151" s="92"/>
      <c r="Q151" s="92"/>
      <c r="R151" s="92"/>
      <c r="S151" s="92"/>
      <c r="T151" s="93"/>
      <c r="U151" s="39"/>
      <c r="V151" s="39"/>
      <c r="W151" s="39"/>
      <c r="X151" s="39"/>
      <c r="Y151" s="39"/>
      <c r="Z151" s="39"/>
      <c r="AA151" s="39"/>
      <c r="AB151" s="39"/>
      <c r="AC151" s="39"/>
      <c r="AD151" s="39"/>
      <c r="AE151" s="39"/>
      <c r="AT151" s="18" t="s">
        <v>417</v>
      </c>
      <c r="AU151" s="18" t="s">
        <v>86</v>
      </c>
    </row>
    <row r="152" s="15" customFormat="1">
      <c r="A152" s="15"/>
      <c r="B152" s="299"/>
      <c r="C152" s="300"/>
      <c r="D152" s="230" t="s">
        <v>758</v>
      </c>
      <c r="E152" s="301" t="s">
        <v>1</v>
      </c>
      <c r="F152" s="302" t="s">
        <v>2382</v>
      </c>
      <c r="G152" s="300"/>
      <c r="H152" s="301" t="s">
        <v>1</v>
      </c>
      <c r="I152" s="303"/>
      <c r="J152" s="300"/>
      <c r="K152" s="300"/>
      <c r="L152" s="304"/>
      <c r="M152" s="305"/>
      <c r="N152" s="306"/>
      <c r="O152" s="306"/>
      <c r="P152" s="306"/>
      <c r="Q152" s="306"/>
      <c r="R152" s="306"/>
      <c r="S152" s="306"/>
      <c r="T152" s="307"/>
      <c r="U152" s="15"/>
      <c r="V152" s="15"/>
      <c r="W152" s="15"/>
      <c r="X152" s="15"/>
      <c r="Y152" s="15"/>
      <c r="Z152" s="15"/>
      <c r="AA152" s="15"/>
      <c r="AB152" s="15"/>
      <c r="AC152" s="15"/>
      <c r="AD152" s="15"/>
      <c r="AE152" s="15"/>
      <c r="AT152" s="308" t="s">
        <v>758</v>
      </c>
      <c r="AU152" s="308" t="s">
        <v>86</v>
      </c>
      <c r="AV152" s="15" t="s">
        <v>84</v>
      </c>
      <c r="AW152" s="15" t="s">
        <v>33</v>
      </c>
      <c r="AX152" s="15" t="s">
        <v>76</v>
      </c>
      <c r="AY152" s="308" t="s">
        <v>414</v>
      </c>
    </row>
    <row r="153" s="13" customFormat="1">
      <c r="A153" s="13"/>
      <c r="B153" s="277"/>
      <c r="C153" s="278"/>
      <c r="D153" s="230" t="s">
        <v>758</v>
      </c>
      <c r="E153" s="279" t="s">
        <v>1</v>
      </c>
      <c r="F153" s="280" t="s">
        <v>2383</v>
      </c>
      <c r="G153" s="278"/>
      <c r="H153" s="281">
        <v>8</v>
      </c>
      <c r="I153" s="282"/>
      <c r="J153" s="278"/>
      <c r="K153" s="278"/>
      <c r="L153" s="283"/>
      <c r="M153" s="284"/>
      <c r="N153" s="285"/>
      <c r="O153" s="285"/>
      <c r="P153" s="285"/>
      <c r="Q153" s="285"/>
      <c r="R153" s="285"/>
      <c r="S153" s="285"/>
      <c r="T153" s="286"/>
      <c r="U153" s="13"/>
      <c r="V153" s="13"/>
      <c r="W153" s="13"/>
      <c r="X153" s="13"/>
      <c r="Y153" s="13"/>
      <c r="Z153" s="13"/>
      <c r="AA153" s="13"/>
      <c r="AB153" s="13"/>
      <c r="AC153" s="13"/>
      <c r="AD153" s="13"/>
      <c r="AE153" s="13"/>
      <c r="AT153" s="287" t="s">
        <v>758</v>
      </c>
      <c r="AU153" s="287" t="s">
        <v>86</v>
      </c>
      <c r="AV153" s="13" t="s">
        <v>86</v>
      </c>
      <c r="AW153" s="13" t="s">
        <v>33</v>
      </c>
      <c r="AX153" s="13" t="s">
        <v>84</v>
      </c>
      <c r="AY153" s="287" t="s">
        <v>414</v>
      </c>
    </row>
    <row r="154" s="2" customFormat="1" ht="21.75" customHeight="1">
      <c r="A154" s="39"/>
      <c r="B154" s="40"/>
      <c r="C154" s="234" t="s">
        <v>435</v>
      </c>
      <c r="D154" s="234" t="s">
        <v>443</v>
      </c>
      <c r="E154" s="235" t="s">
        <v>2384</v>
      </c>
      <c r="F154" s="236" t="s">
        <v>2385</v>
      </c>
      <c r="G154" s="237" t="s">
        <v>509</v>
      </c>
      <c r="H154" s="238">
        <v>32</v>
      </c>
      <c r="I154" s="239"/>
      <c r="J154" s="240">
        <f>ROUND(I154*H154,2)</f>
        <v>0</v>
      </c>
      <c r="K154" s="236" t="s">
        <v>665</v>
      </c>
      <c r="L154" s="45"/>
      <c r="M154" s="241" t="s">
        <v>1</v>
      </c>
      <c r="N154" s="242" t="s">
        <v>41</v>
      </c>
      <c r="O154" s="92"/>
      <c r="P154" s="226">
        <f>O154*H154</f>
        <v>0</v>
      </c>
      <c r="Q154" s="226">
        <v>0</v>
      </c>
      <c r="R154" s="226">
        <f>Q154*H154</f>
        <v>0</v>
      </c>
      <c r="S154" s="226">
        <v>0</v>
      </c>
      <c r="T154" s="227">
        <f>S154*H154</f>
        <v>0</v>
      </c>
      <c r="U154" s="39"/>
      <c r="V154" s="39"/>
      <c r="W154" s="39"/>
      <c r="X154" s="39"/>
      <c r="Y154" s="39"/>
      <c r="Z154" s="39"/>
      <c r="AA154" s="39"/>
      <c r="AB154" s="39"/>
      <c r="AC154" s="39"/>
      <c r="AD154" s="39"/>
      <c r="AE154" s="39"/>
      <c r="AR154" s="228" t="s">
        <v>415</v>
      </c>
      <c r="AT154" s="228" t="s">
        <v>443</v>
      </c>
      <c r="AU154" s="228" t="s">
        <v>86</v>
      </c>
      <c r="AY154" s="18" t="s">
        <v>414</v>
      </c>
      <c r="BE154" s="229">
        <f>IF(N154="základní",J154,0)</f>
        <v>0</v>
      </c>
      <c r="BF154" s="229">
        <f>IF(N154="snížená",J154,0)</f>
        <v>0</v>
      </c>
      <c r="BG154" s="229">
        <f>IF(N154="zákl. přenesená",J154,0)</f>
        <v>0</v>
      </c>
      <c r="BH154" s="229">
        <f>IF(N154="sníž. přenesená",J154,0)</f>
        <v>0</v>
      </c>
      <c r="BI154" s="229">
        <f>IF(N154="nulová",J154,0)</f>
        <v>0</v>
      </c>
      <c r="BJ154" s="18" t="s">
        <v>84</v>
      </c>
      <c r="BK154" s="229">
        <f>ROUND(I154*H154,2)</f>
        <v>0</v>
      </c>
      <c r="BL154" s="18" t="s">
        <v>415</v>
      </c>
      <c r="BM154" s="228" t="s">
        <v>2578</v>
      </c>
    </row>
    <row r="155" s="2" customFormat="1">
      <c r="A155" s="39"/>
      <c r="B155" s="40"/>
      <c r="C155" s="41"/>
      <c r="D155" s="230" t="s">
        <v>417</v>
      </c>
      <c r="E155" s="41"/>
      <c r="F155" s="231" t="s">
        <v>2387</v>
      </c>
      <c r="G155" s="41"/>
      <c r="H155" s="41"/>
      <c r="I155" s="156"/>
      <c r="J155" s="41"/>
      <c r="K155" s="41"/>
      <c r="L155" s="45"/>
      <c r="M155" s="232"/>
      <c r="N155" s="233"/>
      <c r="O155" s="92"/>
      <c r="P155" s="92"/>
      <c r="Q155" s="92"/>
      <c r="R155" s="92"/>
      <c r="S155" s="92"/>
      <c r="T155" s="93"/>
      <c r="U155" s="39"/>
      <c r="V155" s="39"/>
      <c r="W155" s="39"/>
      <c r="X155" s="39"/>
      <c r="Y155" s="39"/>
      <c r="Z155" s="39"/>
      <c r="AA155" s="39"/>
      <c r="AB155" s="39"/>
      <c r="AC155" s="39"/>
      <c r="AD155" s="39"/>
      <c r="AE155" s="39"/>
      <c r="AT155" s="18" t="s">
        <v>417</v>
      </c>
      <c r="AU155" s="18" t="s">
        <v>86</v>
      </c>
    </row>
    <row r="156" s="2" customFormat="1">
      <c r="A156" s="39"/>
      <c r="B156" s="40"/>
      <c r="C156" s="41"/>
      <c r="D156" s="230" t="s">
        <v>722</v>
      </c>
      <c r="E156" s="41"/>
      <c r="F156" s="268" t="s">
        <v>2388</v>
      </c>
      <c r="G156" s="41"/>
      <c r="H156" s="41"/>
      <c r="I156" s="156"/>
      <c r="J156" s="41"/>
      <c r="K156" s="41"/>
      <c r="L156" s="45"/>
      <c r="M156" s="232"/>
      <c r="N156" s="233"/>
      <c r="O156" s="92"/>
      <c r="P156" s="92"/>
      <c r="Q156" s="92"/>
      <c r="R156" s="92"/>
      <c r="S156" s="92"/>
      <c r="T156" s="93"/>
      <c r="U156" s="39"/>
      <c r="V156" s="39"/>
      <c r="W156" s="39"/>
      <c r="X156" s="39"/>
      <c r="Y156" s="39"/>
      <c r="Z156" s="39"/>
      <c r="AA156" s="39"/>
      <c r="AB156" s="39"/>
      <c r="AC156" s="39"/>
      <c r="AD156" s="39"/>
      <c r="AE156" s="39"/>
      <c r="AT156" s="18" t="s">
        <v>722</v>
      </c>
      <c r="AU156" s="18" t="s">
        <v>86</v>
      </c>
    </row>
    <row r="157" s="13" customFormat="1">
      <c r="A157" s="13"/>
      <c r="B157" s="277"/>
      <c r="C157" s="278"/>
      <c r="D157" s="230" t="s">
        <v>758</v>
      </c>
      <c r="E157" s="279" t="s">
        <v>1</v>
      </c>
      <c r="F157" s="280" t="s">
        <v>2389</v>
      </c>
      <c r="G157" s="278"/>
      <c r="H157" s="281">
        <v>32</v>
      </c>
      <c r="I157" s="282"/>
      <c r="J157" s="278"/>
      <c r="K157" s="278"/>
      <c r="L157" s="283"/>
      <c r="M157" s="284"/>
      <c r="N157" s="285"/>
      <c r="O157" s="285"/>
      <c r="P157" s="285"/>
      <c r="Q157" s="285"/>
      <c r="R157" s="285"/>
      <c r="S157" s="285"/>
      <c r="T157" s="286"/>
      <c r="U157" s="13"/>
      <c r="V157" s="13"/>
      <c r="W157" s="13"/>
      <c r="X157" s="13"/>
      <c r="Y157" s="13"/>
      <c r="Z157" s="13"/>
      <c r="AA157" s="13"/>
      <c r="AB157" s="13"/>
      <c r="AC157" s="13"/>
      <c r="AD157" s="13"/>
      <c r="AE157" s="13"/>
      <c r="AT157" s="287" t="s">
        <v>758</v>
      </c>
      <c r="AU157" s="287" t="s">
        <v>86</v>
      </c>
      <c r="AV157" s="13" t="s">
        <v>86</v>
      </c>
      <c r="AW157" s="13" t="s">
        <v>33</v>
      </c>
      <c r="AX157" s="13" t="s">
        <v>84</v>
      </c>
      <c r="AY157" s="287" t="s">
        <v>414</v>
      </c>
    </row>
    <row r="158" s="2" customFormat="1" ht="21.75" customHeight="1">
      <c r="A158" s="39"/>
      <c r="B158" s="40"/>
      <c r="C158" s="234" t="s">
        <v>413</v>
      </c>
      <c r="D158" s="234" t="s">
        <v>443</v>
      </c>
      <c r="E158" s="235" t="s">
        <v>2390</v>
      </c>
      <c r="F158" s="236" t="s">
        <v>2391</v>
      </c>
      <c r="G158" s="237" t="s">
        <v>509</v>
      </c>
      <c r="H158" s="238">
        <v>8</v>
      </c>
      <c r="I158" s="239"/>
      <c r="J158" s="240">
        <f>ROUND(I158*H158,2)</f>
        <v>0</v>
      </c>
      <c r="K158" s="236" t="s">
        <v>665</v>
      </c>
      <c r="L158" s="45"/>
      <c r="M158" s="241" t="s">
        <v>1</v>
      </c>
      <c r="N158" s="242" t="s">
        <v>41</v>
      </c>
      <c r="O158" s="92"/>
      <c r="P158" s="226">
        <f>O158*H158</f>
        <v>0</v>
      </c>
      <c r="Q158" s="226">
        <v>0</v>
      </c>
      <c r="R158" s="226">
        <f>Q158*H158</f>
        <v>0</v>
      </c>
      <c r="S158" s="226">
        <v>0</v>
      </c>
      <c r="T158" s="227">
        <f>S158*H158</f>
        <v>0</v>
      </c>
      <c r="U158" s="39"/>
      <c r="V158" s="39"/>
      <c r="W158" s="39"/>
      <c r="X158" s="39"/>
      <c r="Y158" s="39"/>
      <c r="Z158" s="39"/>
      <c r="AA158" s="39"/>
      <c r="AB158" s="39"/>
      <c r="AC158" s="39"/>
      <c r="AD158" s="39"/>
      <c r="AE158" s="39"/>
      <c r="AR158" s="228" t="s">
        <v>415</v>
      </c>
      <c r="AT158" s="228" t="s">
        <v>443</v>
      </c>
      <c r="AU158" s="228" t="s">
        <v>86</v>
      </c>
      <c r="AY158" s="18" t="s">
        <v>414</v>
      </c>
      <c r="BE158" s="229">
        <f>IF(N158="základní",J158,0)</f>
        <v>0</v>
      </c>
      <c r="BF158" s="229">
        <f>IF(N158="snížená",J158,0)</f>
        <v>0</v>
      </c>
      <c r="BG158" s="229">
        <f>IF(N158="zákl. přenesená",J158,0)</f>
        <v>0</v>
      </c>
      <c r="BH158" s="229">
        <f>IF(N158="sníž. přenesená",J158,0)</f>
        <v>0</v>
      </c>
      <c r="BI158" s="229">
        <f>IF(N158="nulová",J158,0)</f>
        <v>0</v>
      </c>
      <c r="BJ158" s="18" t="s">
        <v>84</v>
      </c>
      <c r="BK158" s="229">
        <f>ROUND(I158*H158,2)</f>
        <v>0</v>
      </c>
      <c r="BL158" s="18" t="s">
        <v>415</v>
      </c>
      <c r="BM158" s="228" t="s">
        <v>2579</v>
      </c>
    </row>
    <row r="159" s="2" customFormat="1">
      <c r="A159" s="39"/>
      <c r="B159" s="40"/>
      <c r="C159" s="41"/>
      <c r="D159" s="230" t="s">
        <v>417</v>
      </c>
      <c r="E159" s="41"/>
      <c r="F159" s="231" t="s">
        <v>2393</v>
      </c>
      <c r="G159" s="41"/>
      <c r="H159" s="41"/>
      <c r="I159" s="156"/>
      <c r="J159" s="41"/>
      <c r="K159" s="41"/>
      <c r="L159" s="45"/>
      <c r="M159" s="232"/>
      <c r="N159" s="233"/>
      <c r="O159" s="92"/>
      <c r="P159" s="92"/>
      <c r="Q159" s="92"/>
      <c r="R159" s="92"/>
      <c r="S159" s="92"/>
      <c r="T159" s="93"/>
      <c r="U159" s="39"/>
      <c r="V159" s="39"/>
      <c r="W159" s="39"/>
      <c r="X159" s="39"/>
      <c r="Y159" s="39"/>
      <c r="Z159" s="39"/>
      <c r="AA159" s="39"/>
      <c r="AB159" s="39"/>
      <c r="AC159" s="39"/>
      <c r="AD159" s="39"/>
      <c r="AE159" s="39"/>
      <c r="AT159" s="18" t="s">
        <v>417</v>
      </c>
      <c r="AU159" s="18" t="s">
        <v>86</v>
      </c>
    </row>
    <row r="160" s="2" customFormat="1">
      <c r="A160" s="39"/>
      <c r="B160" s="40"/>
      <c r="C160" s="41"/>
      <c r="D160" s="230" t="s">
        <v>722</v>
      </c>
      <c r="E160" s="41"/>
      <c r="F160" s="268" t="s">
        <v>2394</v>
      </c>
      <c r="G160" s="41"/>
      <c r="H160" s="41"/>
      <c r="I160" s="156"/>
      <c r="J160" s="41"/>
      <c r="K160" s="41"/>
      <c r="L160" s="45"/>
      <c r="M160" s="232"/>
      <c r="N160" s="233"/>
      <c r="O160" s="92"/>
      <c r="P160" s="92"/>
      <c r="Q160" s="92"/>
      <c r="R160" s="92"/>
      <c r="S160" s="92"/>
      <c r="T160" s="93"/>
      <c r="U160" s="39"/>
      <c r="V160" s="39"/>
      <c r="W160" s="39"/>
      <c r="X160" s="39"/>
      <c r="Y160" s="39"/>
      <c r="Z160" s="39"/>
      <c r="AA160" s="39"/>
      <c r="AB160" s="39"/>
      <c r="AC160" s="39"/>
      <c r="AD160" s="39"/>
      <c r="AE160" s="39"/>
      <c r="AT160" s="18" t="s">
        <v>722</v>
      </c>
      <c r="AU160" s="18" t="s">
        <v>86</v>
      </c>
    </row>
    <row r="161" s="13" customFormat="1">
      <c r="A161" s="13"/>
      <c r="B161" s="277"/>
      <c r="C161" s="278"/>
      <c r="D161" s="230" t="s">
        <v>758</v>
      </c>
      <c r="E161" s="279" t="s">
        <v>1</v>
      </c>
      <c r="F161" s="280" t="s">
        <v>2395</v>
      </c>
      <c r="G161" s="278"/>
      <c r="H161" s="281">
        <v>8</v>
      </c>
      <c r="I161" s="282"/>
      <c r="J161" s="278"/>
      <c r="K161" s="278"/>
      <c r="L161" s="283"/>
      <c r="M161" s="284"/>
      <c r="N161" s="285"/>
      <c r="O161" s="285"/>
      <c r="P161" s="285"/>
      <c r="Q161" s="285"/>
      <c r="R161" s="285"/>
      <c r="S161" s="285"/>
      <c r="T161" s="286"/>
      <c r="U161" s="13"/>
      <c r="V161" s="13"/>
      <c r="W161" s="13"/>
      <c r="X161" s="13"/>
      <c r="Y161" s="13"/>
      <c r="Z161" s="13"/>
      <c r="AA161" s="13"/>
      <c r="AB161" s="13"/>
      <c r="AC161" s="13"/>
      <c r="AD161" s="13"/>
      <c r="AE161" s="13"/>
      <c r="AT161" s="287" t="s">
        <v>758</v>
      </c>
      <c r="AU161" s="287" t="s">
        <v>86</v>
      </c>
      <c r="AV161" s="13" t="s">
        <v>86</v>
      </c>
      <c r="AW161" s="13" t="s">
        <v>33</v>
      </c>
      <c r="AX161" s="13" t="s">
        <v>84</v>
      </c>
      <c r="AY161" s="287" t="s">
        <v>414</v>
      </c>
    </row>
    <row r="162" s="2" customFormat="1" ht="21.75" customHeight="1">
      <c r="A162" s="39"/>
      <c r="B162" s="40"/>
      <c r="C162" s="234" t="s">
        <v>442</v>
      </c>
      <c r="D162" s="234" t="s">
        <v>443</v>
      </c>
      <c r="E162" s="235" t="s">
        <v>2396</v>
      </c>
      <c r="F162" s="236" t="s">
        <v>2397</v>
      </c>
      <c r="G162" s="237" t="s">
        <v>509</v>
      </c>
      <c r="H162" s="238">
        <v>8</v>
      </c>
      <c r="I162" s="239"/>
      <c r="J162" s="240">
        <f>ROUND(I162*H162,2)</f>
        <v>0</v>
      </c>
      <c r="K162" s="236" t="s">
        <v>665</v>
      </c>
      <c r="L162" s="45"/>
      <c r="M162" s="241" t="s">
        <v>1</v>
      </c>
      <c r="N162" s="242" t="s">
        <v>41</v>
      </c>
      <c r="O162" s="92"/>
      <c r="P162" s="226">
        <f>O162*H162</f>
        <v>0</v>
      </c>
      <c r="Q162" s="226">
        <v>0</v>
      </c>
      <c r="R162" s="226">
        <f>Q162*H162</f>
        <v>0</v>
      </c>
      <c r="S162" s="226">
        <v>0</v>
      </c>
      <c r="T162" s="227">
        <f>S162*H162</f>
        <v>0</v>
      </c>
      <c r="U162" s="39"/>
      <c r="V162" s="39"/>
      <c r="W162" s="39"/>
      <c r="X162" s="39"/>
      <c r="Y162" s="39"/>
      <c r="Z162" s="39"/>
      <c r="AA162" s="39"/>
      <c r="AB162" s="39"/>
      <c r="AC162" s="39"/>
      <c r="AD162" s="39"/>
      <c r="AE162" s="39"/>
      <c r="AR162" s="228" t="s">
        <v>415</v>
      </c>
      <c r="AT162" s="228" t="s">
        <v>443</v>
      </c>
      <c r="AU162" s="228" t="s">
        <v>86</v>
      </c>
      <c r="AY162" s="18" t="s">
        <v>414</v>
      </c>
      <c r="BE162" s="229">
        <f>IF(N162="základní",J162,0)</f>
        <v>0</v>
      </c>
      <c r="BF162" s="229">
        <f>IF(N162="snížená",J162,0)</f>
        <v>0</v>
      </c>
      <c r="BG162" s="229">
        <f>IF(N162="zákl. přenesená",J162,0)</f>
        <v>0</v>
      </c>
      <c r="BH162" s="229">
        <f>IF(N162="sníž. přenesená",J162,0)</f>
        <v>0</v>
      </c>
      <c r="BI162" s="229">
        <f>IF(N162="nulová",J162,0)</f>
        <v>0</v>
      </c>
      <c r="BJ162" s="18" t="s">
        <v>84</v>
      </c>
      <c r="BK162" s="229">
        <f>ROUND(I162*H162,2)</f>
        <v>0</v>
      </c>
      <c r="BL162" s="18" t="s">
        <v>415</v>
      </c>
      <c r="BM162" s="228" t="s">
        <v>2580</v>
      </c>
    </row>
    <row r="163" s="2" customFormat="1">
      <c r="A163" s="39"/>
      <c r="B163" s="40"/>
      <c r="C163" s="41"/>
      <c r="D163" s="230" t="s">
        <v>417</v>
      </c>
      <c r="E163" s="41"/>
      <c r="F163" s="231" t="s">
        <v>2399</v>
      </c>
      <c r="G163" s="41"/>
      <c r="H163" s="41"/>
      <c r="I163" s="156"/>
      <c r="J163" s="41"/>
      <c r="K163" s="41"/>
      <c r="L163" s="45"/>
      <c r="M163" s="232"/>
      <c r="N163" s="233"/>
      <c r="O163" s="92"/>
      <c r="P163" s="92"/>
      <c r="Q163" s="92"/>
      <c r="R163" s="92"/>
      <c r="S163" s="92"/>
      <c r="T163" s="93"/>
      <c r="U163" s="39"/>
      <c r="V163" s="39"/>
      <c r="W163" s="39"/>
      <c r="X163" s="39"/>
      <c r="Y163" s="39"/>
      <c r="Z163" s="39"/>
      <c r="AA163" s="39"/>
      <c r="AB163" s="39"/>
      <c r="AC163" s="39"/>
      <c r="AD163" s="39"/>
      <c r="AE163" s="39"/>
      <c r="AT163" s="18" t="s">
        <v>417</v>
      </c>
      <c r="AU163" s="18" t="s">
        <v>86</v>
      </c>
    </row>
    <row r="164" s="2" customFormat="1">
      <c r="A164" s="39"/>
      <c r="B164" s="40"/>
      <c r="C164" s="41"/>
      <c r="D164" s="230" t="s">
        <v>722</v>
      </c>
      <c r="E164" s="41"/>
      <c r="F164" s="268" t="s">
        <v>2394</v>
      </c>
      <c r="G164" s="41"/>
      <c r="H164" s="41"/>
      <c r="I164" s="156"/>
      <c r="J164" s="41"/>
      <c r="K164" s="41"/>
      <c r="L164" s="45"/>
      <c r="M164" s="232"/>
      <c r="N164" s="233"/>
      <c r="O164" s="92"/>
      <c r="P164" s="92"/>
      <c r="Q164" s="92"/>
      <c r="R164" s="92"/>
      <c r="S164" s="92"/>
      <c r="T164" s="93"/>
      <c r="U164" s="39"/>
      <c r="V164" s="39"/>
      <c r="W164" s="39"/>
      <c r="X164" s="39"/>
      <c r="Y164" s="39"/>
      <c r="Z164" s="39"/>
      <c r="AA164" s="39"/>
      <c r="AB164" s="39"/>
      <c r="AC164" s="39"/>
      <c r="AD164" s="39"/>
      <c r="AE164" s="39"/>
      <c r="AT164" s="18" t="s">
        <v>722</v>
      </c>
      <c r="AU164" s="18" t="s">
        <v>86</v>
      </c>
    </row>
    <row r="165" s="15" customFormat="1">
      <c r="A165" s="15"/>
      <c r="B165" s="299"/>
      <c r="C165" s="300"/>
      <c r="D165" s="230" t="s">
        <v>758</v>
      </c>
      <c r="E165" s="301" t="s">
        <v>1</v>
      </c>
      <c r="F165" s="302" t="s">
        <v>2400</v>
      </c>
      <c r="G165" s="300"/>
      <c r="H165" s="301" t="s">
        <v>1</v>
      </c>
      <c r="I165" s="303"/>
      <c r="J165" s="300"/>
      <c r="K165" s="300"/>
      <c r="L165" s="304"/>
      <c r="M165" s="305"/>
      <c r="N165" s="306"/>
      <c r="O165" s="306"/>
      <c r="P165" s="306"/>
      <c r="Q165" s="306"/>
      <c r="R165" s="306"/>
      <c r="S165" s="306"/>
      <c r="T165" s="307"/>
      <c r="U165" s="15"/>
      <c r="V165" s="15"/>
      <c r="W165" s="15"/>
      <c r="X165" s="15"/>
      <c r="Y165" s="15"/>
      <c r="Z165" s="15"/>
      <c r="AA165" s="15"/>
      <c r="AB165" s="15"/>
      <c r="AC165" s="15"/>
      <c r="AD165" s="15"/>
      <c r="AE165" s="15"/>
      <c r="AT165" s="308" t="s">
        <v>758</v>
      </c>
      <c r="AU165" s="308" t="s">
        <v>86</v>
      </c>
      <c r="AV165" s="15" t="s">
        <v>84</v>
      </c>
      <c r="AW165" s="15" t="s">
        <v>33</v>
      </c>
      <c r="AX165" s="15" t="s">
        <v>76</v>
      </c>
      <c r="AY165" s="308" t="s">
        <v>414</v>
      </c>
    </row>
    <row r="166" s="13" customFormat="1">
      <c r="A166" s="13"/>
      <c r="B166" s="277"/>
      <c r="C166" s="278"/>
      <c r="D166" s="230" t="s">
        <v>758</v>
      </c>
      <c r="E166" s="279" t="s">
        <v>1</v>
      </c>
      <c r="F166" s="280" t="s">
        <v>2395</v>
      </c>
      <c r="G166" s="278"/>
      <c r="H166" s="281">
        <v>8</v>
      </c>
      <c r="I166" s="282"/>
      <c r="J166" s="278"/>
      <c r="K166" s="278"/>
      <c r="L166" s="283"/>
      <c r="M166" s="284"/>
      <c r="N166" s="285"/>
      <c r="O166" s="285"/>
      <c r="P166" s="285"/>
      <c r="Q166" s="285"/>
      <c r="R166" s="285"/>
      <c r="S166" s="285"/>
      <c r="T166" s="286"/>
      <c r="U166" s="13"/>
      <c r="V166" s="13"/>
      <c r="W166" s="13"/>
      <c r="X166" s="13"/>
      <c r="Y166" s="13"/>
      <c r="Z166" s="13"/>
      <c r="AA166" s="13"/>
      <c r="AB166" s="13"/>
      <c r="AC166" s="13"/>
      <c r="AD166" s="13"/>
      <c r="AE166" s="13"/>
      <c r="AT166" s="287" t="s">
        <v>758</v>
      </c>
      <c r="AU166" s="287" t="s">
        <v>86</v>
      </c>
      <c r="AV166" s="13" t="s">
        <v>86</v>
      </c>
      <c r="AW166" s="13" t="s">
        <v>33</v>
      </c>
      <c r="AX166" s="13" t="s">
        <v>84</v>
      </c>
      <c r="AY166" s="287" t="s">
        <v>414</v>
      </c>
    </row>
    <row r="167" s="2" customFormat="1" ht="21.75" customHeight="1">
      <c r="A167" s="39"/>
      <c r="B167" s="40"/>
      <c r="C167" s="216" t="s">
        <v>447</v>
      </c>
      <c r="D167" s="216" t="s">
        <v>409</v>
      </c>
      <c r="E167" s="217" t="s">
        <v>2401</v>
      </c>
      <c r="F167" s="218" t="s">
        <v>2402</v>
      </c>
      <c r="G167" s="219" t="s">
        <v>509</v>
      </c>
      <c r="H167" s="220">
        <v>16</v>
      </c>
      <c r="I167" s="221"/>
      <c r="J167" s="222">
        <f>ROUND(I167*H167,2)</f>
        <v>0</v>
      </c>
      <c r="K167" s="218" t="s">
        <v>665</v>
      </c>
      <c r="L167" s="223"/>
      <c r="M167" s="224" t="s">
        <v>1</v>
      </c>
      <c r="N167" s="225" t="s">
        <v>41</v>
      </c>
      <c r="O167" s="92"/>
      <c r="P167" s="226">
        <f>O167*H167</f>
        <v>0</v>
      </c>
      <c r="Q167" s="226">
        <v>0.01796</v>
      </c>
      <c r="R167" s="226">
        <f>Q167*H167</f>
        <v>0.28736</v>
      </c>
      <c r="S167" s="226">
        <v>0</v>
      </c>
      <c r="T167" s="227">
        <f>S167*H167</f>
        <v>0</v>
      </c>
      <c r="U167" s="39"/>
      <c r="V167" s="39"/>
      <c r="W167" s="39"/>
      <c r="X167" s="39"/>
      <c r="Y167" s="39"/>
      <c r="Z167" s="39"/>
      <c r="AA167" s="39"/>
      <c r="AB167" s="39"/>
      <c r="AC167" s="39"/>
      <c r="AD167" s="39"/>
      <c r="AE167" s="39"/>
      <c r="AR167" s="228" t="s">
        <v>413</v>
      </c>
      <c r="AT167" s="228" t="s">
        <v>409</v>
      </c>
      <c r="AU167" s="228" t="s">
        <v>86</v>
      </c>
      <c r="AY167" s="18" t="s">
        <v>414</v>
      </c>
      <c r="BE167" s="229">
        <f>IF(N167="základní",J167,0)</f>
        <v>0</v>
      </c>
      <c r="BF167" s="229">
        <f>IF(N167="snížená",J167,0)</f>
        <v>0</v>
      </c>
      <c r="BG167" s="229">
        <f>IF(N167="zákl. přenesená",J167,0)</f>
        <v>0</v>
      </c>
      <c r="BH167" s="229">
        <f>IF(N167="sníž. přenesená",J167,0)</f>
        <v>0</v>
      </c>
      <c r="BI167" s="229">
        <f>IF(N167="nulová",J167,0)</f>
        <v>0</v>
      </c>
      <c r="BJ167" s="18" t="s">
        <v>84</v>
      </c>
      <c r="BK167" s="229">
        <f>ROUND(I167*H167,2)</f>
        <v>0</v>
      </c>
      <c r="BL167" s="18" t="s">
        <v>415</v>
      </c>
      <c r="BM167" s="228" t="s">
        <v>2581</v>
      </c>
    </row>
    <row r="168" s="2" customFormat="1">
      <c r="A168" s="39"/>
      <c r="B168" s="40"/>
      <c r="C168" s="41"/>
      <c r="D168" s="230" t="s">
        <v>417</v>
      </c>
      <c r="E168" s="41"/>
      <c r="F168" s="231" t="s">
        <v>2402</v>
      </c>
      <c r="G168" s="41"/>
      <c r="H168" s="41"/>
      <c r="I168" s="156"/>
      <c r="J168" s="41"/>
      <c r="K168" s="41"/>
      <c r="L168" s="45"/>
      <c r="M168" s="232"/>
      <c r="N168" s="233"/>
      <c r="O168" s="92"/>
      <c r="P168" s="92"/>
      <c r="Q168" s="92"/>
      <c r="R168" s="92"/>
      <c r="S168" s="92"/>
      <c r="T168" s="93"/>
      <c r="U168" s="39"/>
      <c r="V168" s="39"/>
      <c r="W168" s="39"/>
      <c r="X168" s="39"/>
      <c r="Y168" s="39"/>
      <c r="Z168" s="39"/>
      <c r="AA168" s="39"/>
      <c r="AB168" s="39"/>
      <c r="AC168" s="39"/>
      <c r="AD168" s="39"/>
      <c r="AE168" s="39"/>
      <c r="AT168" s="18" t="s">
        <v>417</v>
      </c>
      <c r="AU168" s="18" t="s">
        <v>86</v>
      </c>
    </row>
    <row r="169" s="13" customFormat="1">
      <c r="A169" s="13"/>
      <c r="B169" s="277"/>
      <c r="C169" s="278"/>
      <c r="D169" s="230" t="s">
        <v>758</v>
      </c>
      <c r="E169" s="279" t="s">
        <v>1</v>
      </c>
      <c r="F169" s="280" t="s">
        <v>2404</v>
      </c>
      <c r="G169" s="278"/>
      <c r="H169" s="281">
        <v>16</v>
      </c>
      <c r="I169" s="282"/>
      <c r="J169" s="278"/>
      <c r="K169" s="278"/>
      <c r="L169" s="283"/>
      <c r="M169" s="284"/>
      <c r="N169" s="285"/>
      <c r="O169" s="285"/>
      <c r="P169" s="285"/>
      <c r="Q169" s="285"/>
      <c r="R169" s="285"/>
      <c r="S169" s="285"/>
      <c r="T169" s="286"/>
      <c r="U169" s="13"/>
      <c r="V169" s="13"/>
      <c r="W169" s="13"/>
      <c r="X169" s="13"/>
      <c r="Y169" s="13"/>
      <c r="Z169" s="13"/>
      <c r="AA169" s="13"/>
      <c r="AB169" s="13"/>
      <c r="AC169" s="13"/>
      <c r="AD169" s="13"/>
      <c r="AE169" s="13"/>
      <c r="AT169" s="287" t="s">
        <v>758</v>
      </c>
      <c r="AU169" s="287" t="s">
        <v>86</v>
      </c>
      <c r="AV169" s="13" t="s">
        <v>86</v>
      </c>
      <c r="AW169" s="13" t="s">
        <v>33</v>
      </c>
      <c r="AX169" s="13" t="s">
        <v>84</v>
      </c>
      <c r="AY169" s="287" t="s">
        <v>414</v>
      </c>
    </row>
    <row r="170" s="2" customFormat="1" ht="21.75" customHeight="1">
      <c r="A170" s="39"/>
      <c r="B170" s="40"/>
      <c r="C170" s="216" t="s">
        <v>451</v>
      </c>
      <c r="D170" s="216" t="s">
        <v>409</v>
      </c>
      <c r="E170" s="217" t="s">
        <v>2405</v>
      </c>
      <c r="F170" s="218" t="s">
        <v>2406</v>
      </c>
      <c r="G170" s="219" t="s">
        <v>509</v>
      </c>
      <c r="H170" s="220">
        <v>32</v>
      </c>
      <c r="I170" s="221"/>
      <c r="J170" s="222">
        <f>ROUND(I170*H170,2)</f>
        <v>0</v>
      </c>
      <c r="K170" s="218" t="s">
        <v>665</v>
      </c>
      <c r="L170" s="223"/>
      <c r="M170" s="224" t="s">
        <v>1</v>
      </c>
      <c r="N170" s="225" t="s">
        <v>41</v>
      </c>
      <c r="O170" s="92"/>
      <c r="P170" s="226">
        <f>O170*H170</f>
        <v>0</v>
      </c>
      <c r="Q170" s="226">
        <v>0.00059999999999999995</v>
      </c>
      <c r="R170" s="226">
        <f>Q170*H170</f>
        <v>0.019199999999999998</v>
      </c>
      <c r="S170" s="226">
        <v>0</v>
      </c>
      <c r="T170" s="227">
        <f>S170*H170</f>
        <v>0</v>
      </c>
      <c r="U170" s="39"/>
      <c r="V170" s="39"/>
      <c r="W170" s="39"/>
      <c r="X170" s="39"/>
      <c r="Y170" s="39"/>
      <c r="Z170" s="39"/>
      <c r="AA170" s="39"/>
      <c r="AB170" s="39"/>
      <c r="AC170" s="39"/>
      <c r="AD170" s="39"/>
      <c r="AE170" s="39"/>
      <c r="AR170" s="228" t="s">
        <v>413</v>
      </c>
      <c r="AT170" s="228" t="s">
        <v>409</v>
      </c>
      <c r="AU170" s="228" t="s">
        <v>86</v>
      </c>
      <c r="AY170" s="18" t="s">
        <v>414</v>
      </c>
      <c r="BE170" s="229">
        <f>IF(N170="základní",J170,0)</f>
        <v>0</v>
      </c>
      <c r="BF170" s="229">
        <f>IF(N170="snížená",J170,0)</f>
        <v>0</v>
      </c>
      <c r="BG170" s="229">
        <f>IF(N170="zákl. přenesená",J170,0)</f>
        <v>0</v>
      </c>
      <c r="BH170" s="229">
        <f>IF(N170="sníž. přenesená",J170,0)</f>
        <v>0</v>
      </c>
      <c r="BI170" s="229">
        <f>IF(N170="nulová",J170,0)</f>
        <v>0</v>
      </c>
      <c r="BJ170" s="18" t="s">
        <v>84</v>
      </c>
      <c r="BK170" s="229">
        <f>ROUND(I170*H170,2)</f>
        <v>0</v>
      </c>
      <c r="BL170" s="18" t="s">
        <v>415</v>
      </c>
      <c r="BM170" s="228" t="s">
        <v>2582</v>
      </c>
    </row>
    <row r="171" s="2" customFormat="1">
      <c r="A171" s="39"/>
      <c r="B171" s="40"/>
      <c r="C171" s="41"/>
      <c r="D171" s="230" t="s">
        <v>417</v>
      </c>
      <c r="E171" s="41"/>
      <c r="F171" s="231" t="s">
        <v>2406</v>
      </c>
      <c r="G171" s="41"/>
      <c r="H171" s="41"/>
      <c r="I171" s="156"/>
      <c r="J171" s="41"/>
      <c r="K171" s="41"/>
      <c r="L171" s="45"/>
      <c r="M171" s="232"/>
      <c r="N171" s="233"/>
      <c r="O171" s="92"/>
      <c r="P171" s="92"/>
      <c r="Q171" s="92"/>
      <c r="R171" s="92"/>
      <c r="S171" s="92"/>
      <c r="T171" s="93"/>
      <c r="U171" s="39"/>
      <c r="V171" s="39"/>
      <c r="W171" s="39"/>
      <c r="X171" s="39"/>
      <c r="Y171" s="39"/>
      <c r="Z171" s="39"/>
      <c r="AA171" s="39"/>
      <c r="AB171" s="39"/>
      <c r="AC171" s="39"/>
      <c r="AD171" s="39"/>
      <c r="AE171" s="39"/>
      <c r="AT171" s="18" t="s">
        <v>417</v>
      </c>
      <c r="AU171" s="18" t="s">
        <v>86</v>
      </c>
    </row>
    <row r="172" s="13" customFormat="1">
      <c r="A172" s="13"/>
      <c r="B172" s="277"/>
      <c r="C172" s="278"/>
      <c r="D172" s="230" t="s">
        <v>758</v>
      </c>
      <c r="E172" s="279" t="s">
        <v>1</v>
      </c>
      <c r="F172" s="280" t="s">
        <v>2389</v>
      </c>
      <c r="G172" s="278"/>
      <c r="H172" s="281">
        <v>32</v>
      </c>
      <c r="I172" s="282"/>
      <c r="J172" s="278"/>
      <c r="K172" s="278"/>
      <c r="L172" s="283"/>
      <c r="M172" s="284"/>
      <c r="N172" s="285"/>
      <c r="O172" s="285"/>
      <c r="P172" s="285"/>
      <c r="Q172" s="285"/>
      <c r="R172" s="285"/>
      <c r="S172" s="285"/>
      <c r="T172" s="286"/>
      <c r="U172" s="13"/>
      <c r="V172" s="13"/>
      <c r="W172" s="13"/>
      <c r="X172" s="13"/>
      <c r="Y172" s="13"/>
      <c r="Z172" s="13"/>
      <c r="AA172" s="13"/>
      <c r="AB172" s="13"/>
      <c r="AC172" s="13"/>
      <c r="AD172" s="13"/>
      <c r="AE172" s="13"/>
      <c r="AT172" s="287" t="s">
        <v>758</v>
      </c>
      <c r="AU172" s="287" t="s">
        <v>86</v>
      </c>
      <c r="AV172" s="13" t="s">
        <v>86</v>
      </c>
      <c r="AW172" s="13" t="s">
        <v>33</v>
      </c>
      <c r="AX172" s="13" t="s">
        <v>84</v>
      </c>
      <c r="AY172" s="287" t="s">
        <v>414</v>
      </c>
    </row>
    <row r="173" s="2" customFormat="1" ht="21.75" customHeight="1">
      <c r="A173" s="39"/>
      <c r="B173" s="40"/>
      <c r="C173" s="234" t="s">
        <v>455</v>
      </c>
      <c r="D173" s="234" t="s">
        <v>443</v>
      </c>
      <c r="E173" s="235" t="s">
        <v>2408</v>
      </c>
      <c r="F173" s="236" t="s">
        <v>2409</v>
      </c>
      <c r="G173" s="237" t="s">
        <v>509</v>
      </c>
      <c r="H173" s="238">
        <v>82</v>
      </c>
      <c r="I173" s="239"/>
      <c r="J173" s="240">
        <f>ROUND(I173*H173,2)</f>
        <v>0</v>
      </c>
      <c r="K173" s="236" t="s">
        <v>665</v>
      </c>
      <c r="L173" s="45"/>
      <c r="M173" s="241" t="s">
        <v>1</v>
      </c>
      <c r="N173" s="242" t="s">
        <v>41</v>
      </c>
      <c r="O173" s="92"/>
      <c r="P173" s="226">
        <f>O173*H173</f>
        <v>0</v>
      </c>
      <c r="Q173" s="226">
        <v>0</v>
      </c>
      <c r="R173" s="226">
        <f>Q173*H173</f>
        <v>0</v>
      </c>
      <c r="S173" s="226">
        <v>0</v>
      </c>
      <c r="T173" s="227">
        <f>S173*H173</f>
        <v>0</v>
      </c>
      <c r="U173" s="39"/>
      <c r="V173" s="39"/>
      <c r="W173" s="39"/>
      <c r="X173" s="39"/>
      <c r="Y173" s="39"/>
      <c r="Z173" s="39"/>
      <c r="AA173" s="39"/>
      <c r="AB173" s="39"/>
      <c r="AC173" s="39"/>
      <c r="AD173" s="39"/>
      <c r="AE173" s="39"/>
      <c r="AR173" s="228" t="s">
        <v>415</v>
      </c>
      <c r="AT173" s="228" t="s">
        <v>443</v>
      </c>
      <c r="AU173" s="228" t="s">
        <v>86</v>
      </c>
      <c r="AY173" s="18" t="s">
        <v>414</v>
      </c>
      <c r="BE173" s="229">
        <f>IF(N173="základní",J173,0)</f>
        <v>0</v>
      </c>
      <c r="BF173" s="229">
        <f>IF(N173="snížená",J173,0)</f>
        <v>0</v>
      </c>
      <c r="BG173" s="229">
        <f>IF(N173="zákl. přenesená",J173,0)</f>
        <v>0</v>
      </c>
      <c r="BH173" s="229">
        <f>IF(N173="sníž. přenesená",J173,0)</f>
        <v>0</v>
      </c>
      <c r="BI173" s="229">
        <f>IF(N173="nulová",J173,0)</f>
        <v>0</v>
      </c>
      <c r="BJ173" s="18" t="s">
        <v>84</v>
      </c>
      <c r="BK173" s="229">
        <f>ROUND(I173*H173,2)</f>
        <v>0</v>
      </c>
      <c r="BL173" s="18" t="s">
        <v>415</v>
      </c>
      <c r="BM173" s="228" t="s">
        <v>2583</v>
      </c>
    </row>
    <row r="174" s="2" customFormat="1">
      <c r="A174" s="39"/>
      <c r="B174" s="40"/>
      <c r="C174" s="41"/>
      <c r="D174" s="230" t="s">
        <v>417</v>
      </c>
      <c r="E174" s="41"/>
      <c r="F174" s="231" t="s">
        <v>2411</v>
      </c>
      <c r="G174" s="41"/>
      <c r="H174" s="41"/>
      <c r="I174" s="156"/>
      <c r="J174" s="41"/>
      <c r="K174" s="41"/>
      <c r="L174" s="45"/>
      <c r="M174" s="232"/>
      <c r="N174" s="233"/>
      <c r="O174" s="92"/>
      <c r="P174" s="92"/>
      <c r="Q174" s="92"/>
      <c r="R174" s="92"/>
      <c r="S174" s="92"/>
      <c r="T174" s="93"/>
      <c r="U174" s="39"/>
      <c r="V174" s="39"/>
      <c r="W174" s="39"/>
      <c r="X174" s="39"/>
      <c r="Y174" s="39"/>
      <c r="Z174" s="39"/>
      <c r="AA174" s="39"/>
      <c r="AB174" s="39"/>
      <c r="AC174" s="39"/>
      <c r="AD174" s="39"/>
      <c r="AE174" s="39"/>
      <c r="AT174" s="18" t="s">
        <v>417</v>
      </c>
      <c r="AU174" s="18" t="s">
        <v>86</v>
      </c>
    </row>
    <row r="175" s="15" customFormat="1">
      <c r="A175" s="15"/>
      <c r="B175" s="299"/>
      <c r="C175" s="300"/>
      <c r="D175" s="230" t="s">
        <v>758</v>
      </c>
      <c r="E175" s="301" t="s">
        <v>1</v>
      </c>
      <c r="F175" s="302" t="s">
        <v>2400</v>
      </c>
      <c r="G175" s="300"/>
      <c r="H175" s="301" t="s">
        <v>1</v>
      </c>
      <c r="I175" s="303"/>
      <c r="J175" s="300"/>
      <c r="K175" s="300"/>
      <c r="L175" s="304"/>
      <c r="M175" s="305"/>
      <c r="N175" s="306"/>
      <c r="O175" s="306"/>
      <c r="P175" s="306"/>
      <c r="Q175" s="306"/>
      <c r="R175" s="306"/>
      <c r="S175" s="306"/>
      <c r="T175" s="307"/>
      <c r="U175" s="15"/>
      <c r="V175" s="15"/>
      <c r="W175" s="15"/>
      <c r="X175" s="15"/>
      <c r="Y175" s="15"/>
      <c r="Z175" s="15"/>
      <c r="AA175" s="15"/>
      <c r="AB175" s="15"/>
      <c r="AC175" s="15"/>
      <c r="AD175" s="15"/>
      <c r="AE175" s="15"/>
      <c r="AT175" s="308" t="s">
        <v>758</v>
      </c>
      <c r="AU175" s="308" t="s">
        <v>86</v>
      </c>
      <c r="AV175" s="15" t="s">
        <v>84</v>
      </c>
      <c r="AW175" s="15" t="s">
        <v>33</v>
      </c>
      <c r="AX175" s="15" t="s">
        <v>76</v>
      </c>
      <c r="AY175" s="308" t="s">
        <v>414</v>
      </c>
    </row>
    <row r="176" s="13" customFormat="1">
      <c r="A176" s="13"/>
      <c r="B176" s="277"/>
      <c r="C176" s="278"/>
      <c r="D176" s="230" t="s">
        <v>758</v>
      </c>
      <c r="E176" s="279" t="s">
        <v>1</v>
      </c>
      <c r="F176" s="280" t="s">
        <v>2412</v>
      </c>
      <c r="G176" s="278"/>
      <c r="H176" s="281">
        <v>82</v>
      </c>
      <c r="I176" s="282"/>
      <c r="J176" s="278"/>
      <c r="K176" s="278"/>
      <c r="L176" s="283"/>
      <c r="M176" s="284"/>
      <c r="N176" s="285"/>
      <c r="O176" s="285"/>
      <c r="P176" s="285"/>
      <c r="Q176" s="285"/>
      <c r="R176" s="285"/>
      <c r="S176" s="285"/>
      <c r="T176" s="286"/>
      <c r="U176" s="13"/>
      <c r="V176" s="13"/>
      <c r="W176" s="13"/>
      <c r="X176" s="13"/>
      <c r="Y176" s="13"/>
      <c r="Z176" s="13"/>
      <c r="AA176" s="13"/>
      <c r="AB176" s="13"/>
      <c r="AC176" s="13"/>
      <c r="AD176" s="13"/>
      <c r="AE176" s="13"/>
      <c r="AT176" s="287" t="s">
        <v>758</v>
      </c>
      <c r="AU176" s="287" t="s">
        <v>86</v>
      </c>
      <c r="AV176" s="13" t="s">
        <v>86</v>
      </c>
      <c r="AW176" s="13" t="s">
        <v>33</v>
      </c>
      <c r="AX176" s="13" t="s">
        <v>84</v>
      </c>
      <c r="AY176" s="287" t="s">
        <v>414</v>
      </c>
    </row>
    <row r="177" s="11" customFormat="1" ht="25.92" customHeight="1">
      <c r="A177" s="11"/>
      <c r="B177" s="254"/>
      <c r="C177" s="255"/>
      <c r="D177" s="256" t="s">
        <v>75</v>
      </c>
      <c r="E177" s="257" t="s">
        <v>691</v>
      </c>
      <c r="F177" s="257" t="s">
        <v>692</v>
      </c>
      <c r="G177" s="255"/>
      <c r="H177" s="255"/>
      <c r="I177" s="258"/>
      <c r="J177" s="259">
        <f>BK177</f>
        <v>0</v>
      </c>
      <c r="K177" s="255"/>
      <c r="L177" s="260"/>
      <c r="M177" s="261"/>
      <c r="N177" s="262"/>
      <c r="O177" s="262"/>
      <c r="P177" s="263">
        <f>SUM(P178:P187)</f>
        <v>0</v>
      </c>
      <c r="Q177" s="262"/>
      <c r="R177" s="263">
        <f>SUM(R178:R187)</f>
        <v>0</v>
      </c>
      <c r="S177" s="262"/>
      <c r="T177" s="264">
        <f>SUM(T178:T187)</f>
        <v>0</v>
      </c>
      <c r="U177" s="11"/>
      <c r="V177" s="11"/>
      <c r="W177" s="11"/>
      <c r="X177" s="11"/>
      <c r="Y177" s="11"/>
      <c r="Z177" s="11"/>
      <c r="AA177" s="11"/>
      <c r="AB177" s="11"/>
      <c r="AC177" s="11"/>
      <c r="AD177" s="11"/>
      <c r="AE177" s="11"/>
      <c r="AR177" s="265" t="s">
        <v>415</v>
      </c>
      <c r="AT177" s="266" t="s">
        <v>75</v>
      </c>
      <c r="AU177" s="266" t="s">
        <v>76</v>
      </c>
      <c r="AY177" s="265" t="s">
        <v>414</v>
      </c>
      <c r="BK177" s="267">
        <f>SUM(BK178:BK187)</f>
        <v>0</v>
      </c>
    </row>
    <row r="178" s="2" customFormat="1" ht="21.75" customHeight="1">
      <c r="A178" s="39"/>
      <c r="B178" s="40"/>
      <c r="C178" s="234" t="s">
        <v>459</v>
      </c>
      <c r="D178" s="234" t="s">
        <v>443</v>
      </c>
      <c r="E178" s="235" t="s">
        <v>1538</v>
      </c>
      <c r="F178" s="236" t="s">
        <v>1539</v>
      </c>
      <c r="G178" s="237" t="s">
        <v>897</v>
      </c>
      <c r="H178" s="238">
        <v>188.815</v>
      </c>
      <c r="I178" s="239"/>
      <c r="J178" s="240">
        <f>ROUND(I178*H178,2)</f>
        <v>0</v>
      </c>
      <c r="K178" s="236" t="s">
        <v>665</v>
      </c>
      <c r="L178" s="45"/>
      <c r="M178" s="241" t="s">
        <v>1</v>
      </c>
      <c r="N178" s="242" t="s">
        <v>41</v>
      </c>
      <c r="O178" s="92"/>
      <c r="P178" s="226">
        <f>O178*H178</f>
        <v>0</v>
      </c>
      <c r="Q178" s="226">
        <v>0</v>
      </c>
      <c r="R178" s="226">
        <f>Q178*H178</f>
        <v>0</v>
      </c>
      <c r="S178" s="226">
        <v>0</v>
      </c>
      <c r="T178" s="227">
        <f>S178*H178</f>
        <v>0</v>
      </c>
      <c r="U178" s="39"/>
      <c r="V178" s="39"/>
      <c r="W178" s="39"/>
      <c r="X178" s="39"/>
      <c r="Y178" s="39"/>
      <c r="Z178" s="39"/>
      <c r="AA178" s="39"/>
      <c r="AB178" s="39"/>
      <c r="AC178" s="39"/>
      <c r="AD178" s="39"/>
      <c r="AE178" s="39"/>
      <c r="AR178" s="228" t="s">
        <v>695</v>
      </c>
      <c r="AT178" s="228" t="s">
        <v>443</v>
      </c>
      <c r="AU178" s="228" t="s">
        <v>84</v>
      </c>
      <c r="AY178" s="18" t="s">
        <v>414</v>
      </c>
      <c r="BE178" s="229">
        <f>IF(N178="základní",J178,0)</f>
        <v>0</v>
      </c>
      <c r="BF178" s="229">
        <f>IF(N178="snížená",J178,0)</f>
        <v>0</v>
      </c>
      <c r="BG178" s="229">
        <f>IF(N178="zákl. přenesená",J178,0)</f>
        <v>0</v>
      </c>
      <c r="BH178" s="229">
        <f>IF(N178="sníž. přenesená",J178,0)</f>
        <v>0</v>
      </c>
      <c r="BI178" s="229">
        <f>IF(N178="nulová",J178,0)</f>
        <v>0</v>
      </c>
      <c r="BJ178" s="18" t="s">
        <v>84</v>
      </c>
      <c r="BK178" s="229">
        <f>ROUND(I178*H178,2)</f>
        <v>0</v>
      </c>
      <c r="BL178" s="18" t="s">
        <v>695</v>
      </c>
      <c r="BM178" s="228" t="s">
        <v>2584</v>
      </c>
    </row>
    <row r="179" s="2" customFormat="1">
      <c r="A179" s="39"/>
      <c r="B179" s="40"/>
      <c r="C179" s="41"/>
      <c r="D179" s="230" t="s">
        <v>417</v>
      </c>
      <c r="E179" s="41"/>
      <c r="F179" s="231" t="s">
        <v>1541</v>
      </c>
      <c r="G179" s="41"/>
      <c r="H179" s="41"/>
      <c r="I179" s="156"/>
      <c r="J179" s="41"/>
      <c r="K179" s="41"/>
      <c r="L179" s="45"/>
      <c r="M179" s="232"/>
      <c r="N179" s="233"/>
      <c r="O179" s="92"/>
      <c r="P179" s="92"/>
      <c r="Q179" s="92"/>
      <c r="R179" s="92"/>
      <c r="S179" s="92"/>
      <c r="T179" s="93"/>
      <c r="U179" s="39"/>
      <c r="V179" s="39"/>
      <c r="W179" s="39"/>
      <c r="X179" s="39"/>
      <c r="Y179" s="39"/>
      <c r="Z179" s="39"/>
      <c r="AA179" s="39"/>
      <c r="AB179" s="39"/>
      <c r="AC179" s="39"/>
      <c r="AD179" s="39"/>
      <c r="AE179" s="39"/>
      <c r="AT179" s="18" t="s">
        <v>417</v>
      </c>
      <c r="AU179" s="18" t="s">
        <v>84</v>
      </c>
    </row>
    <row r="180" s="15" customFormat="1">
      <c r="A180" s="15"/>
      <c r="B180" s="299"/>
      <c r="C180" s="300"/>
      <c r="D180" s="230" t="s">
        <v>758</v>
      </c>
      <c r="E180" s="301" t="s">
        <v>1</v>
      </c>
      <c r="F180" s="302" t="s">
        <v>2414</v>
      </c>
      <c r="G180" s="300"/>
      <c r="H180" s="301" t="s">
        <v>1</v>
      </c>
      <c r="I180" s="303"/>
      <c r="J180" s="300"/>
      <c r="K180" s="300"/>
      <c r="L180" s="304"/>
      <c r="M180" s="305"/>
      <c r="N180" s="306"/>
      <c r="O180" s="306"/>
      <c r="P180" s="306"/>
      <c r="Q180" s="306"/>
      <c r="R180" s="306"/>
      <c r="S180" s="306"/>
      <c r="T180" s="307"/>
      <c r="U180" s="15"/>
      <c r="V180" s="15"/>
      <c r="W180" s="15"/>
      <c r="X180" s="15"/>
      <c r="Y180" s="15"/>
      <c r="Z180" s="15"/>
      <c r="AA180" s="15"/>
      <c r="AB180" s="15"/>
      <c r="AC180" s="15"/>
      <c r="AD180" s="15"/>
      <c r="AE180" s="15"/>
      <c r="AT180" s="308" t="s">
        <v>758</v>
      </c>
      <c r="AU180" s="308" t="s">
        <v>84</v>
      </c>
      <c r="AV180" s="15" t="s">
        <v>84</v>
      </c>
      <c r="AW180" s="15" t="s">
        <v>33</v>
      </c>
      <c r="AX180" s="15" t="s">
        <v>76</v>
      </c>
      <c r="AY180" s="308" t="s">
        <v>414</v>
      </c>
    </row>
    <row r="181" s="13" customFormat="1">
      <c r="A181" s="13"/>
      <c r="B181" s="277"/>
      <c r="C181" s="278"/>
      <c r="D181" s="230" t="s">
        <v>758</v>
      </c>
      <c r="E181" s="279" t="s">
        <v>1</v>
      </c>
      <c r="F181" s="280" t="s">
        <v>2368</v>
      </c>
      <c r="G181" s="278"/>
      <c r="H181" s="281">
        <v>89.814999999999998</v>
      </c>
      <c r="I181" s="282"/>
      <c r="J181" s="278"/>
      <c r="K181" s="278"/>
      <c r="L181" s="283"/>
      <c r="M181" s="284"/>
      <c r="N181" s="285"/>
      <c r="O181" s="285"/>
      <c r="P181" s="285"/>
      <c r="Q181" s="285"/>
      <c r="R181" s="285"/>
      <c r="S181" s="285"/>
      <c r="T181" s="286"/>
      <c r="U181" s="13"/>
      <c r="V181" s="13"/>
      <c r="W181" s="13"/>
      <c r="X181" s="13"/>
      <c r="Y181" s="13"/>
      <c r="Z181" s="13"/>
      <c r="AA181" s="13"/>
      <c r="AB181" s="13"/>
      <c r="AC181" s="13"/>
      <c r="AD181" s="13"/>
      <c r="AE181" s="13"/>
      <c r="AT181" s="287" t="s">
        <v>758</v>
      </c>
      <c r="AU181" s="287" t="s">
        <v>84</v>
      </c>
      <c r="AV181" s="13" t="s">
        <v>86</v>
      </c>
      <c r="AW181" s="13" t="s">
        <v>33</v>
      </c>
      <c r="AX181" s="13" t="s">
        <v>76</v>
      </c>
      <c r="AY181" s="287" t="s">
        <v>414</v>
      </c>
    </row>
    <row r="182" s="15" customFormat="1">
      <c r="A182" s="15"/>
      <c r="B182" s="299"/>
      <c r="C182" s="300"/>
      <c r="D182" s="230" t="s">
        <v>758</v>
      </c>
      <c r="E182" s="301" t="s">
        <v>1</v>
      </c>
      <c r="F182" s="302" t="s">
        <v>2415</v>
      </c>
      <c r="G182" s="300"/>
      <c r="H182" s="301" t="s">
        <v>1</v>
      </c>
      <c r="I182" s="303"/>
      <c r="J182" s="300"/>
      <c r="K182" s="300"/>
      <c r="L182" s="304"/>
      <c r="M182" s="305"/>
      <c r="N182" s="306"/>
      <c r="O182" s="306"/>
      <c r="P182" s="306"/>
      <c r="Q182" s="306"/>
      <c r="R182" s="306"/>
      <c r="S182" s="306"/>
      <c r="T182" s="307"/>
      <c r="U182" s="15"/>
      <c r="V182" s="15"/>
      <c r="W182" s="15"/>
      <c r="X182" s="15"/>
      <c r="Y182" s="15"/>
      <c r="Z182" s="15"/>
      <c r="AA182" s="15"/>
      <c r="AB182" s="15"/>
      <c r="AC182" s="15"/>
      <c r="AD182" s="15"/>
      <c r="AE182" s="15"/>
      <c r="AT182" s="308" t="s">
        <v>758</v>
      </c>
      <c r="AU182" s="308" t="s">
        <v>84</v>
      </c>
      <c r="AV182" s="15" t="s">
        <v>84</v>
      </c>
      <c r="AW182" s="15" t="s">
        <v>33</v>
      </c>
      <c r="AX182" s="15" t="s">
        <v>76</v>
      </c>
      <c r="AY182" s="308" t="s">
        <v>414</v>
      </c>
    </row>
    <row r="183" s="13" customFormat="1">
      <c r="A183" s="13"/>
      <c r="B183" s="277"/>
      <c r="C183" s="278"/>
      <c r="D183" s="230" t="s">
        <v>758</v>
      </c>
      <c r="E183" s="279" t="s">
        <v>1</v>
      </c>
      <c r="F183" s="280" t="s">
        <v>2416</v>
      </c>
      <c r="G183" s="278"/>
      <c r="H183" s="281">
        <v>99</v>
      </c>
      <c r="I183" s="282"/>
      <c r="J183" s="278"/>
      <c r="K183" s="278"/>
      <c r="L183" s="283"/>
      <c r="M183" s="284"/>
      <c r="N183" s="285"/>
      <c r="O183" s="285"/>
      <c r="P183" s="285"/>
      <c r="Q183" s="285"/>
      <c r="R183" s="285"/>
      <c r="S183" s="285"/>
      <c r="T183" s="286"/>
      <c r="U183" s="13"/>
      <c r="V183" s="13"/>
      <c r="W183" s="13"/>
      <c r="X183" s="13"/>
      <c r="Y183" s="13"/>
      <c r="Z183" s="13"/>
      <c r="AA183" s="13"/>
      <c r="AB183" s="13"/>
      <c r="AC183" s="13"/>
      <c r="AD183" s="13"/>
      <c r="AE183" s="13"/>
      <c r="AT183" s="287" t="s">
        <v>758</v>
      </c>
      <c r="AU183" s="287" t="s">
        <v>84</v>
      </c>
      <c r="AV183" s="13" t="s">
        <v>86</v>
      </c>
      <c r="AW183" s="13" t="s">
        <v>33</v>
      </c>
      <c r="AX183" s="13" t="s">
        <v>76</v>
      </c>
      <c r="AY183" s="287" t="s">
        <v>414</v>
      </c>
    </row>
    <row r="184" s="14" customFormat="1">
      <c r="A184" s="14"/>
      <c r="B184" s="288"/>
      <c r="C184" s="289"/>
      <c r="D184" s="230" t="s">
        <v>758</v>
      </c>
      <c r="E184" s="290" t="s">
        <v>1</v>
      </c>
      <c r="F184" s="291" t="s">
        <v>760</v>
      </c>
      <c r="G184" s="289"/>
      <c r="H184" s="292">
        <v>188.815</v>
      </c>
      <c r="I184" s="293"/>
      <c r="J184" s="289"/>
      <c r="K184" s="289"/>
      <c r="L184" s="294"/>
      <c r="M184" s="295"/>
      <c r="N184" s="296"/>
      <c r="O184" s="296"/>
      <c r="P184" s="296"/>
      <c r="Q184" s="296"/>
      <c r="R184" s="296"/>
      <c r="S184" s="296"/>
      <c r="T184" s="297"/>
      <c r="U184" s="14"/>
      <c r="V184" s="14"/>
      <c r="W184" s="14"/>
      <c r="X184" s="14"/>
      <c r="Y184" s="14"/>
      <c r="Z184" s="14"/>
      <c r="AA184" s="14"/>
      <c r="AB184" s="14"/>
      <c r="AC184" s="14"/>
      <c r="AD184" s="14"/>
      <c r="AE184" s="14"/>
      <c r="AT184" s="298" t="s">
        <v>758</v>
      </c>
      <c r="AU184" s="298" t="s">
        <v>84</v>
      </c>
      <c r="AV184" s="14" t="s">
        <v>415</v>
      </c>
      <c r="AW184" s="14" t="s">
        <v>33</v>
      </c>
      <c r="AX184" s="14" t="s">
        <v>84</v>
      </c>
      <c r="AY184" s="298" t="s">
        <v>414</v>
      </c>
    </row>
    <row r="185" s="2" customFormat="1" ht="21.75" customHeight="1">
      <c r="A185" s="39"/>
      <c r="B185" s="40"/>
      <c r="C185" s="234" t="s">
        <v>463</v>
      </c>
      <c r="D185" s="234" t="s">
        <v>443</v>
      </c>
      <c r="E185" s="235" t="s">
        <v>2417</v>
      </c>
      <c r="F185" s="236" t="s">
        <v>2418</v>
      </c>
      <c r="G185" s="237" t="s">
        <v>897</v>
      </c>
      <c r="H185" s="238">
        <v>99</v>
      </c>
      <c r="I185" s="239"/>
      <c r="J185" s="240">
        <f>ROUND(I185*H185,2)</f>
        <v>0</v>
      </c>
      <c r="K185" s="236" t="s">
        <v>665</v>
      </c>
      <c r="L185" s="45"/>
      <c r="M185" s="241" t="s">
        <v>1</v>
      </c>
      <c r="N185" s="242" t="s">
        <v>41</v>
      </c>
      <c r="O185" s="92"/>
      <c r="P185" s="226">
        <f>O185*H185</f>
        <v>0</v>
      </c>
      <c r="Q185" s="226">
        <v>0</v>
      </c>
      <c r="R185" s="226">
        <f>Q185*H185</f>
        <v>0</v>
      </c>
      <c r="S185" s="226">
        <v>0</v>
      </c>
      <c r="T185" s="227">
        <f>S185*H185</f>
        <v>0</v>
      </c>
      <c r="U185" s="39"/>
      <c r="V185" s="39"/>
      <c r="W185" s="39"/>
      <c r="X185" s="39"/>
      <c r="Y185" s="39"/>
      <c r="Z185" s="39"/>
      <c r="AA185" s="39"/>
      <c r="AB185" s="39"/>
      <c r="AC185" s="39"/>
      <c r="AD185" s="39"/>
      <c r="AE185" s="39"/>
      <c r="AR185" s="228" t="s">
        <v>695</v>
      </c>
      <c r="AT185" s="228" t="s">
        <v>443</v>
      </c>
      <c r="AU185" s="228" t="s">
        <v>84</v>
      </c>
      <c r="AY185" s="18" t="s">
        <v>414</v>
      </c>
      <c r="BE185" s="229">
        <f>IF(N185="základní",J185,0)</f>
        <v>0</v>
      </c>
      <c r="BF185" s="229">
        <f>IF(N185="snížená",J185,0)</f>
        <v>0</v>
      </c>
      <c r="BG185" s="229">
        <f>IF(N185="zákl. přenesená",J185,0)</f>
        <v>0</v>
      </c>
      <c r="BH185" s="229">
        <f>IF(N185="sníž. přenesená",J185,0)</f>
        <v>0</v>
      </c>
      <c r="BI185" s="229">
        <f>IF(N185="nulová",J185,0)</f>
        <v>0</v>
      </c>
      <c r="BJ185" s="18" t="s">
        <v>84</v>
      </c>
      <c r="BK185" s="229">
        <f>ROUND(I185*H185,2)</f>
        <v>0</v>
      </c>
      <c r="BL185" s="18" t="s">
        <v>695</v>
      </c>
      <c r="BM185" s="228" t="s">
        <v>2585</v>
      </c>
    </row>
    <row r="186" s="2" customFormat="1">
      <c r="A186" s="39"/>
      <c r="B186" s="40"/>
      <c r="C186" s="41"/>
      <c r="D186" s="230" t="s">
        <v>417</v>
      </c>
      <c r="E186" s="41"/>
      <c r="F186" s="231" t="s">
        <v>2420</v>
      </c>
      <c r="G186" s="41"/>
      <c r="H186" s="41"/>
      <c r="I186" s="156"/>
      <c r="J186" s="41"/>
      <c r="K186" s="41"/>
      <c r="L186" s="45"/>
      <c r="M186" s="232"/>
      <c r="N186" s="233"/>
      <c r="O186" s="92"/>
      <c r="P186" s="92"/>
      <c r="Q186" s="92"/>
      <c r="R186" s="92"/>
      <c r="S186" s="92"/>
      <c r="T186" s="93"/>
      <c r="U186" s="39"/>
      <c r="V186" s="39"/>
      <c r="W186" s="39"/>
      <c r="X186" s="39"/>
      <c r="Y186" s="39"/>
      <c r="Z186" s="39"/>
      <c r="AA186" s="39"/>
      <c r="AB186" s="39"/>
      <c r="AC186" s="39"/>
      <c r="AD186" s="39"/>
      <c r="AE186" s="39"/>
      <c r="AT186" s="18" t="s">
        <v>417</v>
      </c>
      <c r="AU186" s="18" t="s">
        <v>84</v>
      </c>
    </row>
    <row r="187" s="13" customFormat="1">
      <c r="A187" s="13"/>
      <c r="B187" s="277"/>
      <c r="C187" s="278"/>
      <c r="D187" s="230" t="s">
        <v>758</v>
      </c>
      <c r="E187" s="279" t="s">
        <v>1</v>
      </c>
      <c r="F187" s="280" t="s">
        <v>2416</v>
      </c>
      <c r="G187" s="278"/>
      <c r="H187" s="281">
        <v>99</v>
      </c>
      <c r="I187" s="282"/>
      <c r="J187" s="278"/>
      <c r="K187" s="278"/>
      <c r="L187" s="283"/>
      <c r="M187" s="311"/>
      <c r="N187" s="312"/>
      <c r="O187" s="312"/>
      <c r="P187" s="312"/>
      <c r="Q187" s="312"/>
      <c r="R187" s="312"/>
      <c r="S187" s="312"/>
      <c r="T187" s="313"/>
      <c r="U187" s="13"/>
      <c r="V187" s="13"/>
      <c r="W187" s="13"/>
      <c r="X187" s="13"/>
      <c r="Y187" s="13"/>
      <c r="Z187" s="13"/>
      <c r="AA187" s="13"/>
      <c r="AB187" s="13"/>
      <c r="AC187" s="13"/>
      <c r="AD187" s="13"/>
      <c r="AE187" s="13"/>
      <c r="AT187" s="287" t="s">
        <v>758</v>
      </c>
      <c r="AU187" s="287" t="s">
        <v>84</v>
      </c>
      <c r="AV187" s="13" t="s">
        <v>86</v>
      </c>
      <c r="AW187" s="13" t="s">
        <v>33</v>
      </c>
      <c r="AX187" s="13" t="s">
        <v>84</v>
      </c>
      <c r="AY187" s="287" t="s">
        <v>414</v>
      </c>
    </row>
    <row r="188" s="2" customFormat="1" ht="6.96" customHeight="1">
      <c r="A188" s="39"/>
      <c r="B188" s="67"/>
      <c r="C188" s="68"/>
      <c r="D188" s="68"/>
      <c r="E188" s="68"/>
      <c r="F188" s="68"/>
      <c r="G188" s="68"/>
      <c r="H188" s="68"/>
      <c r="I188" s="194"/>
      <c r="J188" s="68"/>
      <c r="K188" s="68"/>
      <c r="L188" s="45"/>
      <c r="M188" s="39"/>
      <c r="O188" s="39"/>
      <c r="P188" s="39"/>
      <c r="Q188" s="39"/>
      <c r="R188" s="39"/>
      <c r="S188" s="39"/>
      <c r="T188" s="39"/>
      <c r="U188" s="39"/>
      <c r="V188" s="39"/>
      <c r="W188" s="39"/>
      <c r="X188" s="39"/>
      <c r="Y188" s="39"/>
      <c r="Z188" s="39"/>
      <c r="AA188" s="39"/>
      <c r="AB188" s="39"/>
      <c r="AC188" s="39"/>
      <c r="AD188" s="39"/>
      <c r="AE188" s="39"/>
    </row>
  </sheetData>
  <sheetProtection sheet="1" autoFilter="0" formatColumns="0" formatRows="0" objects="1" scenarios="1" spinCount="100000" saltValue="/BZ0QCnaI7EE8oQeAoKO4gvB+zW1limqbaaAg2QysEk4sNdD44PbDdHqPITLJFc7p3DP2eaKP50PS8krARGStQ==" hashValue="tQG2LhTFBh9oZf/OvV30hbuF9Iq04Esf3wutCoGPSkxAe16v8gTVivitomzQxC7Byjaz1lxspQYalOAhdS/ZOg==" algorithmName="SHA-512" password="CC35"/>
  <autoFilter ref="C122:K187"/>
  <mergeCells count="12">
    <mergeCell ref="E7:H7"/>
    <mergeCell ref="E9:H9"/>
    <mergeCell ref="E11:H11"/>
    <mergeCell ref="E20:H20"/>
    <mergeCell ref="E29:H29"/>
    <mergeCell ref="E85:H85"/>
    <mergeCell ref="E87:H87"/>
    <mergeCell ref="E89:H89"/>
    <mergeCell ref="E111:H111"/>
    <mergeCell ref="E113:H113"/>
    <mergeCell ref="E115:H115"/>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28.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177</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2437</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2586</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ROUND(J124,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ROUND((SUM(BE124:BE140)),  2)</f>
        <v>0</v>
      </c>
      <c r="G35" s="39"/>
      <c r="H35" s="39"/>
      <c r="I35" s="173">
        <v>0.20999999999999999</v>
      </c>
      <c r="J35" s="172">
        <f>ROUND(((SUM(BE124:BE140))*I35),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ROUND((SUM(BF124:BF140)),  2)</f>
        <v>0</v>
      </c>
      <c r="G36" s="39"/>
      <c r="H36" s="39"/>
      <c r="I36" s="173">
        <v>0.14999999999999999</v>
      </c>
      <c r="J36" s="172">
        <f>ROUND(((SUM(BF124:BF140))*I36),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ROUND((SUM(BG124:BG140)),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ROUND((SUM(BH124:BH140)),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ROUND((SUM(BI124:BI140)),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2437</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003 - VRN - most v km 7,021</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J124</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746</v>
      </c>
      <c r="E99" s="250"/>
      <c r="F99" s="250"/>
      <c r="G99" s="250"/>
      <c r="H99" s="250"/>
      <c r="I99" s="251"/>
      <c r="J99" s="252">
        <f>J125</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1889</v>
      </c>
      <c r="E100" s="271"/>
      <c r="F100" s="271"/>
      <c r="G100" s="271"/>
      <c r="H100" s="271"/>
      <c r="I100" s="272"/>
      <c r="J100" s="273">
        <f>J126</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747</v>
      </c>
      <c r="E101" s="271"/>
      <c r="F101" s="271"/>
      <c r="G101" s="271"/>
      <c r="H101" s="271"/>
      <c r="I101" s="272"/>
      <c r="J101" s="273">
        <f>J133</f>
        <v>0</v>
      </c>
      <c r="K101" s="134"/>
      <c r="L101" s="274"/>
      <c r="S101" s="12"/>
      <c r="T101" s="12"/>
      <c r="U101" s="12"/>
      <c r="V101" s="12"/>
      <c r="W101" s="12"/>
      <c r="X101" s="12"/>
      <c r="Y101" s="12"/>
      <c r="Z101" s="12"/>
      <c r="AA101" s="12"/>
      <c r="AB101" s="12"/>
      <c r="AC101" s="12"/>
      <c r="AD101" s="12"/>
      <c r="AE101" s="12"/>
    </row>
    <row r="102" hidden="1" s="12" customFormat="1" ht="19.92" customHeight="1">
      <c r="A102" s="12"/>
      <c r="B102" s="269"/>
      <c r="C102" s="134"/>
      <c r="D102" s="270" t="s">
        <v>748</v>
      </c>
      <c r="E102" s="271"/>
      <c r="F102" s="271"/>
      <c r="G102" s="271"/>
      <c r="H102" s="271"/>
      <c r="I102" s="272"/>
      <c r="J102" s="273">
        <f>J137</f>
        <v>0</v>
      </c>
      <c r="K102" s="134"/>
      <c r="L102" s="274"/>
      <c r="S102" s="12"/>
      <c r="T102" s="12"/>
      <c r="U102" s="12"/>
      <c r="V102" s="12"/>
      <c r="W102" s="12"/>
      <c r="X102" s="12"/>
      <c r="Y102" s="12"/>
      <c r="Z102" s="12"/>
      <c r="AA102" s="12"/>
      <c r="AB102" s="12"/>
      <c r="AC102" s="12"/>
      <c r="AD102" s="12"/>
      <c r="AE102" s="12"/>
    </row>
    <row r="103" hidden="1" s="2" customFormat="1" ht="21.84" customHeight="1">
      <c r="A103" s="39"/>
      <c r="B103" s="40"/>
      <c r="C103" s="41"/>
      <c r="D103" s="41"/>
      <c r="E103" s="41"/>
      <c r="F103" s="41"/>
      <c r="G103" s="41"/>
      <c r="H103" s="41"/>
      <c r="I103" s="156"/>
      <c r="J103" s="41"/>
      <c r="K103" s="41"/>
      <c r="L103" s="64"/>
      <c r="S103" s="39"/>
      <c r="T103" s="39"/>
      <c r="U103" s="39"/>
      <c r="V103" s="39"/>
      <c r="W103" s="39"/>
      <c r="X103" s="39"/>
      <c r="Y103" s="39"/>
      <c r="Z103" s="39"/>
      <c r="AA103" s="39"/>
      <c r="AB103" s="39"/>
      <c r="AC103" s="39"/>
      <c r="AD103" s="39"/>
      <c r="AE103" s="39"/>
    </row>
    <row r="104" hidden="1" s="2" customFormat="1" ht="6.96" customHeight="1">
      <c r="A104" s="39"/>
      <c r="B104" s="67"/>
      <c r="C104" s="68"/>
      <c r="D104" s="68"/>
      <c r="E104" s="68"/>
      <c r="F104" s="68"/>
      <c r="G104" s="68"/>
      <c r="H104" s="68"/>
      <c r="I104" s="194"/>
      <c r="J104" s="68"/>
      <c r="K104" s="68"/>
      <c r="L104" s="64"/>
      <c r="S104" s="39"/>
      <c r="T104" s="39"/>
      <c r="U104" s="39"/>
      <c r="V104" s="39"/>
      <c r="W104" s="39"/>
      <c r="X104" s="39"/>
      <c r="Y104" s="39"/>
      <c r="Z104" s="39"/>
      <c r="AA104" s="39"/>
      <c r="AB104" s="39"/>
      <c r="AC104" s="39"/>
      <c r="AD104" s="39"/>
      <c r="AE104" s="39"/>
    </row>
    <row r="105" hidden="1"/>
    <row r="106" hidden="1"/>
    <row r="107" hidden="1"/>
    <row r="108" s="2" customFormat="1" ht="6.96" customHeight="1">
      <c r="A108" s="39"/>
      <c r="B108" s="69"/>
      <c r="C108" s="70"/>
      <c r="D108" s="70"/>
      <c r="E108" s="70"/>
      <c r="F108" s="70"/>
      <c r="G108" s="70"/>
      <c r="H108" s="70"/>
      <c r="I108" s="197"/>
      <c r="J108" s="70"/>
      <c r="K108" s="70"/>
      <c r="L108" s="64"/>
      <c r="S108" s="39"/>
      <c r="T108" s="39"/>
      <c r="U108" s="39"/>
      <c r="V108" s="39"/>
      <c r="W108" s="39"/>
      <c r="X108" s="39"/>
      <c r="Y108" s="39"/>
      <c r="Z108" s="39"/>
      <c r="AA108" s="39"/>
      <c r="AB108" s="39"/>
      <c r="AC108" s="39"/>
      <c r="AD108" s="39"/>
      <c r="AE108" s="39"/>
    </row>
    <row r="109" s="2" customFormat="1" ht="24.96" customHeight="1">
      <c r="A109" s="39"/>
      <c r="B109" s="40"/>
      <c r="C109" s="24" t="s">
        <v>396</v>
      </c>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s="2" customFormat="1" ht="6.96" customHeight="1">
      <c r="A110" s="39"/>
      <c r="B110" s="40"/>
      <c r="C110" s="41"/>
      <c r="D110" s="41"/>
      <c r="E110" s="41"/>
      <c r="F110" s="41"/>
      <c r="G110" s="41"/>
      <c r="H110" s="41"/>
      <c r="I110" s="156"/>
      <c r="J110" s="41"/>
      <c r="K110" s="41"/>
      <c r="L110" s="64"/>
      <c r="S110" s="39"/>
      <c r="T110" s="39"/>
      <c r="U110" s="39"/>
      <c r="V110" s="39"/>
      <c r="W110" s="39"/>
      <c r="X110" s="39"/>
      <c r="Y110" s="39"/>
      <c r="Z110" s="39"/>
      <c r="AA110" s="39"/>
      <c r="AB110" s="39"/>
      <c r="AC110" s="39"/>
      <c r="AD110" s="39"/>
      <c r="AE110" s="39"/>
    </row>
    <row r="111" s="2" customFormat="1" ht="12" customHeight="1">
      <c r="A111" s="39"/>
      <c r="B111" s="40"/>
      <c r="C111" s="33" t="s">
        <v>16</v>
      </c>
      <c r="D111" s="41"/>
      <c r="E111" s="41"/>
      <c r="F111" s="41"/>
      <c r="G111" s="41"/>
      <c r="H111" s="41"/>
      <c r="I111" s="156"/>
      <c r="J111" s="41"/>
      <c r="K111" s="41"/>
      <c r="L111" s="64"/>
      <c r="S111" s="39"/>
      <c r="T111" s="39"/>
      <c r="U111" s="39"/>
      <c r="V111" s="39"/>
      <c r="W111" s="39"/>
      <c r="X111" s="39"/>
      <c r="Y111" s="39"/>
      <c r="Z111" s="39"/>
      <c r="AA111" s="39"/>
      <c r="AB111" s="39"/>
      <c r="AC111" s="39"/>
      <c r="AD111" s="39"/>
      <c r="AE111" s="39"/>
    </row>
    <row r="112" s="2" customFormat="1" ht="23.25" customHeight="1">
      <c r="A112" s="39"/>
      <c r="B112" s="40"/>
      <c r="C112" s="41"/>
      <c r="D112" s="41"/>
      <c r="E112" s="198" t="str">
        <f>E7</f>
        <v>Oprava trati v úseku 1.TK a 2.TK Děčín Prostřední Žleb - Dolní Žleb_OPRAVA č. 2</v>
      </c>
      <c r="F112" s="33"/>
      <c r="G112" s="33"/>
      <c r="H112" s="33"/>
      <c r="I112" s="156"/>
      <c r="J112" s="41"/>
      <c r="K112" s="41"/>
      <c r="L112" s="64"/>
      <c r="S112" s="39"/>
      <c r="T112" s="39"/>
      <c r="U112" s="39"/>
      <c r="V112" s="39"/>
      <c r="W112" s="39"/>
      <c r="X112" s="39"/>
      <c r="Y112" s="39"/>
      <c r="Z112" s="39"/>
      <c r="AA112" s="39"/>
      <c r="AB112" s="39"/>
      <c r="AC112" s="39"/>
      <c r="AD112" s="39"/>
      <c r="AE112" s="39"/>
    </row>
    <row r="113" s="1" customFormat="1" ht="12" customHeight="1">
      <c r="B113" s="22"/>
      <c r="C113" s="33" t="s">
        <v>389</v>
      </c>
      <c r="D113" s="23"/>
      <c r="E113" s="23"/>
      <c r="F113" s="23"/>
      <c r="G113" s="23"/>
      <c r="H113" s="23"/>
      <c r="I113" s="148"/>
      <c r="J113" s="23"/>
      <c r="K113" s="23"/>
      <c r="L113" s="21"/>
    </row>
    <row r="114" s="2" customFormat="1" ht="16.5" customHeight="1">
      <c r="A114" s="39"/>
      <c r="B114" s="40"/>
      <c r="C114" s="41"/>
      <c r="D114" s="41"/>
      <c r="E114" s="198" t="s">
        <v>2437</v>
      </c>
      <c r="F114" s="41"/>
      <c r="G114" s="41"/>
      <c r="H114" s="41"/>
      <c r="I114" s="156"/>
      <c r="J114" s="41"/>
      <c r="K114" s="41"/>
      <c r="L114" s="64"/>
      <c r="S114" s="39"/>
      <c r="T114" s="39"/>
      <c r="U114" s="39"/>
      <c r="V114" s="39"/>
      <c r="W114" s="39"/>
      <c r="X114" s="39"/>
      <c r="Y114" s="39"/>
      <c r="Z114" s="39"/>
      <c r="AA114" s="39"/>
      <c r="AB114" s="39"/>
      <c r="AC114" s="39"/>
      <c r="AD114" s="39"/>
      <c r="AE114" s="39"/>
    </row>
    <row r="115" s="2" customFormat="1" ht="12" customHeight="1">
      <c r="A115" s="39"/>
      <c r="B115" s="40"/>
      <c r="C115" s="33" t="s">
        <v>715</v>
      </c>
      <c r="D115" s="41"/>
      <c r="E115" s="41"/>
      <c r="F115" s="41"/>
      <c r="G115" s="41"/>
      <c r="H115" s="41"/>
      <c r="I115" s="156"/>
      <c r="J115" s="41"/>
      <c r="K115" s="41"/>
      <c r="L115" s="64"/>
      <c r="S115" s="39"/>
      <c r="T115" s="39"/>
      <c r="U115" s="39"/>
      <c r="V115" s="39"/>
      <c r="W115" s="39"/>
      <c r="X115" s="39"/>
      <c r="Y115" s="39"/>
      <c r="Z115" s="39"/>
      <c r="AA115" s="39"/>
      <c r="AB115" s="39"/>
      <c r="AC115" s="39"/>
      <c r="AD115" s="39"/>
      <c r="AE115" s="39"/>
    </row>
    <row r="116" s="2" customFormat="1" ht="16.5" customHeight="1">
      <c r="A116" s="39"/>
      <c r="B116" s="40"/>
      <c r="C116" s="41"/>
      <c r="D116" s="41"/>
      <c r="E116" s="77" t="str">
        <f>E11</f>
        <v>003 - VRN - most v km 7,021</v>
      </c>
      <c r="F116" s="41"/>
      <c r="G116" s="41"/>
      <c r="H116" s="41"/>
      <c r="I116" s="156"/>
      <c r="J116" s="41"/>
      <c r="K116" s="41"/>
      <c r="L116" s="64"/>
      <c r="S116" s="39"/>
      <c r="T116" s="39"/>
      <c r="U116" s="39"/>
      <c r="V116" s="39"/>
      <c r="W116" s="39"/>
      <c r="X116" s="39"/>
      <c r="Y116" s="39"/>
      <c r="Z116" s="39"/>
      <c r="AA116" s="39"/>
      <c r="AB116" s="39"/>
      <c r="AC116" s="39"/>
      <c r="AD116" s="39"/>
      <c r="AE116" s="39"/>
    </row>
    <row r="117" s="2" customFormat="1" ht="6.96" customHeight="1">
      <c r="A117" s="39"/>
      <c r="B117" s="40"/>
      <c r="C117" s="41"/>
      <c r="D117" s="41"/>
      <c r="E117" s="41"/>
      <c r="F117" s="41"/>
      <c r="G117" s="41"/>
      <c r="H117" s="41"/>
      <c r="I117" s="156"/>
      <c r="J117" s="41"/>
      <c r="K117" s="41"/>
      <c r="L117" s="64"/>
      <c r="S117" s="39"/>
      <c r="T117" s="39"/>
      <c r="U117" s="39"/>
      <c r="V117" s="39"/>
      <c r="W117" s="39"/>
      <c r="X117" s="39"/>
      <c r="Y117" s="39"/>
      <c r="Z117" s="39"/>
      <c r="AA117" s="39"/>
      <c r="AB117" s="39"/>
      <c r="AC117" s="39"/>
      <c r="AD117" s="39"/>
      <c r="AE117" s="39"/>
    </row>
    <row r="118" s="2" customFormat="1" ht="12" customHeight="1">
      <c r="A118" s="39"/>
      <c r="B118" s="40"/>
      <c r="C118" s="33" t="s">
        <v>20</v>
      </c>
      <c r="D118" s="41"/>
      <c r="E118" s="41"/>
      <c r="F118" s="28" t="str">
        <f>F14</f>
        <v xml:space="preserve"> </v>
      </c>
      <c r="G118" s="41"/>
      <c r="H118" s="41"/>
      <c r="I118" s="158" t="s">
        <v>22</v>
      </c>
      <c r="J118" s="80" t="str">
        <f>IF(J14="","",J14)</f>
        <v>21. 11. 2019</v>
      </c>
      <c r="K118" s="41"/>
      <c r="L118" s="64"/>
      <c r="S118" s="39"/>
      <c r="T118" s="39"/>
      <c r="U118" s="39"/>
      <c r="V118" s="39"/>
      <c r="W118" s="39"/>
      <c r="X118" s="39"/>
      <c r="Y118" s="39"/>
      <c r="Z118" s="39"/>
      <c r="AA118" s="39"/>
      <c r="AB118" s="39"/>
      <c r="AC118" s="39"/>
      <c r="AD118" s="39"/>
      <c r="AE118" s="39"/>
    </row>
    <row r="119" s="2" customFormat="1" ht="6.96" customHeight="1">
      <c r="A119" s="39"/>
      <c r="B119" s="40"/>
      <c r="C119" s="41"/>
      <c r="D119" s="41"/>
      <c r="E119" s="41"/>
      <c r="F119" s="41"/>
      <c r="G119" s="41"/>
      <c r="H119" s="41"/>
      <c r="I119" s="156"/>
      <c r="J119" s="41"/>
      <c r="K119" s="41"/>
      <c r="L119" s="64"/>
      <c r="S119" s="39"/>
      <c r="T119" s="39"/>
      <c r="U119" s="39"/>
      <c r="V119" s="39"/>
      <c r="W119" s="39"/>
      <c r="X119" s="39"/>
      <c r="Y119" s="39"/>
      <c r="Z119" s="39"/>
      <c r="AA119" s="39"/>
      <c r="AB119" s="39"/>
      <c r="AC119" s="39"/>
      <c r="AD119" s="39"/>
      <c r="AE119" s="39"/>
    </row>
    <row r="120" s="2" customFormat="1" ht="15.15" customHeight="1">
      <c r="A120" s="39"/>
      <c r="B120" s="40"/>
      <c r="C120" s="33" t="s">
        <v>24</v>
      </c>
      <c r="D120" s="41"/>
      <c r="E120" s="41"/>
      <c r="F120" s="28" t="str">
        <f>E17</f>
        <v/>
      </c>
      <c r="G120" s="41"/>
      <c r="H120" s="41"/>
      <c r="I120" s="158" t="s">
        <v>32</v>
      </c>
      <c r="J120" s="37" t="str">
        <f>E23</f>
        <v xml:space="preserve"> </v>
      </c>
      <c r="K120" s="41"/>
      <c r="L120" s="64"/>
      <c r="S120" s="39"/>
      <c r="T120" s="39"/>
      <c r="U120" s="39"/>
      <c r="V120" s="39"/>
      <c r="W120" s="39"/>
      <c r="X120" s="39"/>
      <c r="Y120" s="39"/>
      <c r="Z120" s="39"/>
      <c r="AA120" s="39"/>
      <c r="AB120" s="39"/>
      <c r="AC120" s="39"/>
      <c r="AD120" s="39"/>
      <c r="AE120" s="39"/>
    </row>
    <row r="121" s="2" customFormat="1" ht="15.15" customHeight="1">
      <c r="A121" s="39"/>
      <c r="B121" s="40"/>
      <c r="C121" s="33" t="s">
        <v>30</v>
      </c>
      <c r="D121" s="41"/>
      <c r="E121" s="41"/>
      <c r="F121" s="28" t="str">
        <f>IF(E20="","",E20)</f>
        <v>Vyplň údaj</v>
      </c>
      <c r="G121" s="41"/>
      <c r="H121" s="41"/>
      <c r="I121" s="158" t="s">
        <v>34</v>
      </c>
      <c r="J121" s="37" t="str">
        <f>E26</f>
        <v xml:space="preserve"> </v>
      </c>
      <c r="K121" s="41"/>
      <c r="L121" s="64"/>
      <c r="S121" s="39"/>
      <c r="T121" s="39"/>
      <c r="U121" s="39"/>
      <c r="V121" s="39"/>
      <c r="W121" s="39"/>
      <c r="X121" s="39"/>
      <c r="Y121" s="39"/>
      <c r="Z121" s="39"/>
      <c r="AA121" s="39"/>
      <c r="AB121" s="39"/>
      <c r="AC121" s="39"/>
      <c r="AD121" s="39"/>
      <c r="AE121" s="39"/>
    </row>
    <row r="122" s="2" customFormat="1" ht="10.32" customHeight="1">
      <c r="A122" s="39"/>
      <c r="B122" s="40"/>
      <c r="C122" s="41"/>
      <c r="D122" s="41"/>
      <c r="E122" s="41"/>
      <c r="F122" s="41"/>
      <c r="G122" s="41"/>
      <c r="H122" s="41"/>
      <c r="I122" s="156"/>
      <c r="J122" s="41"/>
      <c r="K122" s="41"/>
      <c r="L122" s="64"/>
      <c r="S122" s="39"/>
      <c r="T122" s="39"/>
      <c r="U122" s="39"/>
      <c r="V122" s="39"/>
      <c r="W122" s="39"/>
      <c r="X122" s="39"/>
      <c r="Y122" s="39"/>
      <c r="Z122" s="39"/>
      <c r="AA122" s="39"/>
      <c r="AB122" s="39"/>
      <c r="AC122" s="39"/>
      <c r="AD122" s="39"/>
      <c r="AE122" s="39"/>
    </row>
    <row r="123" s="9" customFormat="1" ht="29.28" customHeight="1">
      <c r="A123" s="204"/>
      <c r="B123" s="205"/>
      <c r="C123" s="206" t="s">
        <v>397</v>
      </c>
      <c r="D123" s="207" t="s">
        <v>61</v>
      </c>
      <c r="E123" s="207" t="s">
        <v>57</v>
      </c>
      <c r="F123" s="207" t="s">
        <v>58</v>
      </c>
      <c r="G123" s="207" t="s">
        <v>398</v>
      </c>
      <c r="H123" s="207" t="s">
        <v>399</v>
      </c>
      <c r="I123" s="208" t="s">
        <v>400</v>
      </c>
      <c r="J123" s="207" t="s">
        <v>393</v>
      </c>
      <c r="K123" s="209" t="s">
        <v>401</v>
      </c>
      <c r="L123" s="210"/>
      <c r="M123" s="101" t="s">
        <v>1</v>
      </c>
      <c r="N123" s="102" t="s">
        <v>40</v>
      </c>
      <c r="O123" s="102" t="s">
        <v>402</v>
      </c>
      <c r="P123" s="102" t="s">
        <v>403</v>
      </c>
      <c r="Q123" s="102" t="s">
        <v>404</v>
      </c>
      <c r="R123" s="102" t="s">
        <v>405</v>
      </c>
      <c r="S123" s="102" t="s">
        <v>406</v>
      </c>
      <c r="T123" s="103" t="s">
        <v>407</v>
      </c>
      <c r="U123" s="204"/>
      <c r="V123" s="204"/>
      <c r="W123" s="204"/>
      <c r="X123" s="204"/>
      <c r="Y123" s="204"/>
      <c r="Z123" s="204"/>
      <c r="AA123" s="204"/>
      <c r="AB123" s="204"/>
      <c r="AC123" s="204"/>
      <c r="AD123" s="204"/>
      <c r="AE123" s="204"/>
    </row>
    <row r="124" s="2" customFormat="1" ht="22.8" customHeight="1">
      <c r="A124" s="39"/>
      <c r="B124" s="40"/>
      <c r="C124" s="108" t="s">
        <v>408</v>
      </c>
      <c r="D124" s="41"/>
      <c r="E124" s="41"/>
      <c r="F124" s="41"/>
      <c r="G124" s="41"/>
      <c r="H124" s="41"/>
      <c r="I124" s="156"/>
      <c r="J124" s="211">
        <f>BK124</f>
        <v>0</v>
      </c>
      <c r="K124" s="41"/>
      <c r="L124" s="45"/>
      <c r="M124" s="104"/>
      <c r="N124" s="212"/>
      <c r="O124" s="105"/>
      <c r="P124" s="213">
        <f>P125</f>
        <v>0</v>
      </c>
      <c r="Q124" s="105"/>
      <c r="R124" s="213">
        <f>R125</f>
        <v>0</v>
      </c>
      <c r="S124" s="105"/>
      <c r="T124" s="214">
        <f>T125</f>
        <v>0</v>
      </c>
      <c r="U124" s="39"/>
      <c r="V124" s="39"/>
      <c r="W124" s="39"/>
      <c r="X124" s="39"/>
      <c r="Y124" s="39"/>
      <c r="Z124" s="39"/>
      <c r="AA124" s="39"/>
      <c r="AB124" s="39"/>
      <c r="AC124" s="39"/>
      <c r="AD124" s="39"/>
      <c r="AE124" s="39"/>
      <c r="AT124" s="18" t="s">
        <v>75</v>
      </c>
      <c r="AU124" s="18" t="s">
        <v>395</v>
      </c>
      <c r="BK124" s="215">
        <f>BK125</f>
        <v>0</v>
      </c>
    </row>
    <row r="125" s="11" customFormat="1" ht="25.92" customHeight="1">
      <c r="A125" s="11"/>
      <c r="B125" s="254"/>
      <c r="C125" s="255"/>
      <c r="D125" s="256" t="s">
        <v>75</v>
      </c>
      <c r="E125" s="257" t="s">
        <v>128</v>
      </c>
      <c r="F125" s="257" t="s">
        <v>1096</v>
      </c>
      <c r="G125" s="255"/>
      <c r="H125" s="255"/>
      <c r="I125" s="258"/>
      <c r="J125" s="259">
        <f>BK125</f>
        <v>0</v>
      </c>
      <c r="K125" s="255"/>
      <c r="L125" s="260"/>
      <c r="M125" s="261"/>
      <c r="N125" s="262"/>
      <c r="O125" s="262"/>
      <c r="P125" s="263">
        <f>P126+P133+P137</f>
        <v>0</v>
      </c>
      <c r="Q125" s="262"/>
      <c r="R125" s="263">
        <f>R126+R133+R137</f>
        <v>0</v>
      </c>
      <c r="S125" s="262"/>
      <c r="T125" s="264">
        <f>T126+T133+T137</f>
        <v>0</v>
      </c>
      <c r="U125" s="11"/>
      <c r="V125" s="11"/>
      <c r="W125" s="11"/>
      <c r="X125" s="11"/>
      <c r="Y125" s="11"/>
      <c r="Z125" s="11"/>
      <c r="AA125" s="11"/>
      <c r="AB125" s="11"/>
      <c r="AC125" s="11"/>
      <c r="AD125" s="11"/>
      <c r="AE125" s="11"/>
      <c r="AR125" s="265" t="s">
        <v>427</v>
      </c>
      <c r="AT125" s="266" t="s">
        <v>75</v>
      </c>
      <c r="AU125" s="266" t="s">
        <v>76</v>
      </c>
      <c r="AY125" s="265" t="s">
        <v>414</v>
      </c>
      <c r="BK125" s="267">
        <f>BK126+BK133+BK137</f>
        <v>0</v>
      </c>
    </row>
    <row r="126" s="11" customFormat="1" ht="22.8" customHeight="1">
      <c r="A126" s="11"/>
      <c r="B126" s="254"/>
      <c r="C126" s="255"/>
      <c r="D126" s="256" t="s">
        <v>75</v>
      </c>
      <c r="E126" s="275" t="s">
        <v>1890</v>
      </c>
      <c r="F126" s="275" t="s">
        <v>1891</v>
      </c>
      <c r="G126" s="255"/>
      <c r="H126" s="255"/>
      <c r="I126" s="258"/>
      <c r="J126" s="276">
        <f>BK126</f>
        <v>0</v>
      </c>
      <c r="K126" s="255"/>
      <c r="L126" s="260"/>
      <c r="M126" s="261"/>
      <c r="N126" s="262"/>
      <c r="O126" s="262"/>
      <c r="P126" s="263">
        <f>SUM(P127:P132)</f>
        <v>0</v>
      </c>
      <c r="Q126" s="262"/>
      <c r="R126" s="263">
        <f>SUM(R127:R132)</f>
        <v>0</v>
      </c>
      <c r="S126" s="262"/>
      <c r="T126" s="264">
        <f>SUM(T127:T132)</f>
        <v>0</v>
      </c>
      <c r="U126" s="11"/>
      <c r="V126" s="11"/>
      <c r="W126" s="11"/>
      <c r="X126" s="11"/>
      <c r="Y126" s="11"/>
      <c r="Z126" s="11"/>
      <c r="AA126" s="11"/>
      <c r="AB126" s="11"/>
      <c r="AC126" s="11"/>
      <c r="AD126" s="11"/>
      <c r="AE126" s="11"/>
      <c r="AR126" s="265" t="s">
        <v>427</v>
      </c>
      <c r="AT126" s="266" t="s">
        <v>75</v>
      </c>
      <c r="AU126" s="266" t="s">
        <v>84</v>
      </c>
      <c r="AY126" s="265" t="s">
        <v>414</v>
      </c>
      <c r="BK126" s="267">
        <f>SUM(BK127:BK132)</f>
        <v>0</v>
      </c>
    </row>
    <row r="127" s="2" customFormat="1" ht="16.5" customHeight="1">
      <c r="A127" s="39"/>
      <c r="B127" s="40"/>
      <c r="C127" s="234" t="s">
        <v>84</v>
      </c>
      <c r="D127" s="234" t="s">
        <v>443</v>
      </c>
      <c r="E127" s="235" t="s">
        <v>2423</v>
      </c>
      <c r="F127" s="236" t="s">
        <v>2424</v>
      </c>
      <c r="G127" s="237" t="s">
        <v>1686</v>
      </c>
      <c r="H127" s="238">
        <v>9891.1900000000005</v>
      </c>
      <c r="I127" s="239"/>
      <c r="J127" s="240">
        <f>ROUND(I127*H127,2)</f>
        <v>0</v>
      </c>
      <c r="K127" s="236" t="s">
        <v>720</v>
      </c>
      <c r="L127" s="45"/>
      <c r="M127" s="241" t="s">
        <v>1</v>
      </c>
      <c r="N127" s="242" t="s">
        <v>41</v>
      </c>
      <c r="O127" s="92"/>
      <c r="P127" s="226">
        <f>O127*H127</f>
        <v>0</v>
      </c>
      <c r="Q127" s="226">
        <v>0</v>
      </c>
      <c r="R127" s="226">
        <f>Q127*H127</f>
        <v>0</v>
      </c>
      <c r="S127" s="226">
        <v>0</v>
      </c>
      <c r="T127" s="227">
        <f>S127*H127</f>
        <v>0</v>
      </c>
      <c r="U127" s="39"/>
      <c r="V127" s="39"/>
      <c r="W127" s="39"/>
      <c r="X127" s="39"/>
      <c r="Y127" s="39"/>
      <c r="Z127" s="39"/>
      <c r="AA127" s="39"/>
      <c r="AB127" s="39"/>
      <c r="AC127" s="39"/>
      <c r="AD127" s="39"/>
      <c r="AE127" s="39"/>
      <c r="AR127" s="228" t="s">
        <v>1102</v>
      </c>
      <c r="AT127" s="228" t="s">
        <v>443</v>
      </c>
      <c r="AU127" s="228" t="s">
        <v>86</v>
      </c>
      <c r="AY127" s="18" t="s">
        <v>414</v>
      </c>
      <c r="BE127" s="229">
        <f>IF(N127="základní",J127,0)</f>
        <v>0</v>
      </c>
      <c r="BF127" s="229">
        <f>IF(N127="snížená",J127,0)</f>
        <v>0</v>
      </c>
      <c r="BG127" s="229">
        <f>IF(N127="zákl. přenesená",J127,0)</f>
        <v>0</v>
      </c>
      <c r="BH127" s="229">
        <f>IF(N127="sníž. přenesená",J127,0)</f>
        <v>0</v>
      </c>
      <c r="BI127" s="229">
        <f>IF(N127="nulová",J127,0)</f>
        <v>0</v>
      </c>
      <c r="BJ127" s="18" t="s">
        <v>84</v>
      </c>
      <c r="BK127" s="229">
        <f>ROUND(I127*H127,2)</f>
        <v>0</v>
      </c>
      <c r="BL127" s="18" t="s">
        <v>1102</v>
      </c>
      <c r="BM127" s="228" t="s">
        <v>2587</v>
      </c>
    </row>
    <row r="128" s="2" customFormat="1">
      <c r="A128" s="39"/>
      <c r="B128" s="40"/>
      <c r="C128" s="41"/>
      <c r="D128" s="230" t="s">
        <v>417</v>
      </c>
      <c r="E128" s="41"/>
      <c r="F128" s="231" t="s">
        <v>2424</v>
      </c>
      <c r="G128" s="41"/>
      <c r="H128" s="41"/>
      <c r="I128" s="156"/>
      <c r="J128" s="41"/>
      <c r="K128" s="41"/>
      <c r="L128" s="45"/>
      <c r="M128" s="232"/>
      <c r="N128" s="233"/>
      <c r="O128" s="92"/>
      <c r="P128" s="92"/>
      <c r="Q128" s="92"/>
      <c r="R128" s="92"/>
      <c r="S128" s="92"/>
      <c r="T128" s="93"/>
      <c r="U128" s="39"/>
      <c r="V128" s="39"/>
      <c r="W128" s="39"/>
      <c r="X128" s="39"/>
      <c r="Y128" s="39"/>
      <c r="Z128" s="39"/>
      <c r="AA128" s="39"/>
      <c r="AB128" s="39"/>
      <c r="AC128" s="39"/>
      <c r="AD128" s="39"/>
      <c r="AE128" s="39"/>
      <c r="AT128" s="18" t="s">
        <v>417</v>
      </c>
      <c r="AU128" s="18" t="s">
        <v>86</v>
      </c>
    </row>
    <row r="129" s="2" customFormat="1">
      <c r="A129" s="39"/>
      <c r="B129" s="40"/>
      <c r="C129" s="41"/>
      <c r="D129" s="230" t="s">
        <v>722</v>
      </c>
      <c r="E129" s="41"/>
      <c r="F129" s="268" t="s">
        <v>2426</v>
      </c>
      <c r="G129" s="41"/>
      <c r="H129" s="41"/>
      <c r="I129" s="156"/>
      <c r="J129" s="41"/>
      <c r="K129" s="41"/>
      <c r="L129" s="45"/>
      <c r="M129" s="232"/>
      <c r="N129" s="233"/>
      <c r="O129" s="92"/>
      <c r="P129" s="92"/>
      <c r="Q129" s="92"/>
      <c r="R129" s="92"/>
      <c r="S129" s="92"/>
      <c r="T129" s="93"/>
      <c r="U129" s="39"/>
      <c r="V129" s="39"/>
      <c r="W129" s="39"/>
      <c r="X129" s="39"/>
      <c r="Y129" s="39"/>
      <c r="Z129" s="39"/>
      <c r="AA129" s="39"/>
      <c r="AB129" s="39"/>
      <c r="AC129" s="39"/>
      <c r="AD129" s="39"/>
      <c r="AE129" s="39"/>
      <c r="AT129" s="18" t="s">
        <v>722</v>
      </c>
      <c r="AU129" s="18" t="s">
        <v>86</v>
      </c>
    </row>
    <row r="130" s="2" customFormat="1" ht="16.5" customHeight="1">
      <c r="A130" s="39"/>
      <c r="B130" s="40"/>
      <c r="C130" s="234" t="s">
        <v>86</v>
      </c>
      <c r="D130" s="234" t="s">
        <v>443</v>
      </c>
      <c r="E130" s="235" t="s">
        <v>1892</v>
      </c>
      <c r="F130" s="236" t="s">
        <v>1893</v>
      </c>
      <c r="G130" s="237" t="s">
        <v>1686</v>
      </c>
      <c r="H130" s="238">
        <v>9891.1900000000005</v>
      </c>
      <c r="I130" s="239"/>
      <c r="J130" s="240">
        <f>ROUND(I130*H130,2)</f>
        <v>0</v>
      </c>
      <c r="K130" s="236" t="s">
        <v>720</v>
      </c>
      <c r="L130" s="45"/>
      <c r="M130" s="241" t="s">
        <v>1</v>
      </c>
      <c r="N130" s="242" t="s">
        <v>41</v>
      </c>
      <c r="O130" s="92"/>
      <c r="P130" s="226">
        <f>O130*H130</f>
        <v>0</v>
      </c>
      <c r="Q130" s="226">
        <v>0</v>
      </c>
      <c r="R130" s="226">
        <f>Q130*H130</f>
        <v>0</v>
      </c>
      <c r="S130" s="226">
        <v>0</v>
      </c>
      <c r="T130" s="227">
        <f>S130*H130</f>
        <v>0</v>
      </c>
      <c r="U130" s="39"/>
      <c r="V130" s="39"/>
      <c r="W130" s="39"/>
      <c r="X130" s="39"/>
      <c r="Y130" s="39"/>
      <c r="Z130" s="39"/>
      <c r="AA130" s="39"/>
      <c r="AB130" s="39"/>
      <c r="AC130" s="39"/>
      <c r="AD130" s="39"/>
      <c r="AE130" s="39"/>
      <c r="AR130" s="228" t="s">
        <v>1102</v>
      </c>
      <c r="AT130" s="228" t="s">
        <v>443</v>
      </c>
      <c r="AU130" s="228" t="s">
        <v>86</v>
      </c>
      <c r="AY130" s="18" t="s">
        <v>414</v>
      </c>
      <c r="BE130" s="229">
        <f>IF(N130="základní",J130,0)</f>
        <v>0</v>
      </c>
      <c r="BF130" s="229">
        <f>IF(N130="snížená",J130,0)</f>
        <v>0</v>
      </c>
      <c r="BG130" s="229">
        <f>IF(N130="zákl. přenesená",J130,0)</f>
        <v>0</v>
      </c>
      <c r="BH130" s="229">
        <f>IF(N130="sníž. přenesená",J130,0)</f>
        <v>0</v>
      </c>
      <c r="BI130" s="229">
        <f>IF(N130="nulová",J130,0)</f>
        <v>0</v>
      </c>
      <c r="BJ130" s="18" t="s">
        <v>84</v>
      </c>
      <c r="BK130" s="229">
        <f>ROUND(I130*H130,2)</f>
        <v>0</v>
      </c>
      <c r="BL130" s="18" t="s">
        <v>1102</v>
      </c>
      <c r="BM130" s="228" t="s">
        <v>2588</v>
      </c>
    </row>
    <row r="131" s="2" customFormat="1">
      <c r="A131" s="39"/>
      <c r="B131" s="40"/>
      <c r="C131" s="41"/>
      <c r="D131" s="230" t="s">
        <v>417</v>
      </c>
      <c r="E131" s="41"/>
      <c r="F131" s="231" t="s">
        <v>1893</v>
      </c>
      <c r="G131" s="41"/>
      <c r="H131" s="41"/>
      <c r="I131" s="156"/>
      <c r="J131" s="41"/>
      <c r="K131" s="41"/>
      <c r="L131" s="45"/>
      <c r="M131" s="232"/>
      <c r="N131" s="233"/>
      <c r="O131" s="92"/>
      <c r="P131" s="92"/>
      <c r="Q131" s="92"/>
      <c r="R131" s="92"/>
      <c r="S131" s="92"/>
      <c r="T131" s="93"/>
      <c r="U131" s="39"/>
      <c r="V131" s="39"/>
      <c r="W131" s="39"/>
      <c r="X131" s="39"/>
      <c r="Y131" s="39"/>
      <c r="Z131" s="39"/>
      <c r="AA131" s="39"/>
      <c r="AB131" s="39"/>
      <c r="AC131" s="39"/>
      <c r="AD131" s="39"/>
      <c r="AE131" s="39"/>
      <c r="AT131" s="18" t="s">
        <v>417</v>
      </c>
      <c r="AU131" s="18" t="s">
        <v>86</v>
      </c>
    </row>
    <row r="132" s="2" customFormat="1">
      <c r="A132" s="39"/>
      <c r="B132" s="40"/>
      <c r="C132" s="41"/>
      <c r="D132" s="230" t="s">
        <v>722</v>
      </c>
      <c r="E132" s="41"/>
      <c r="F132" s="268" t="s">
        <v>2428</v>
      </c>
      <c r="G132" s="41"/>
      <c r="H132" s="41"/>
      <c r="I132" s="156"/>
      <c r="J132" s="41"/>
      <c r="K132" s="41"/>
      <c r="L132" s="45"/>
      <c r="M132" s="232"/>
      <c r="N132" s="233"/>
      <c r="O132" s="92"/>
      <c r="P132" s="92"/>
      <c r="Q132" s="92"/>
      <c r="R132" s="92"/>
      <c r="S132" s="92"/>
      <c r="T132" s="93"/>
      <c r="U132" s="39"/>
      <c r="V132" s="39"/>
      <c r="W132" s="39"/>
      <c r="X132" s="39"/>
      <c r="Y132" s="39"/>
      <c r="Z132" s="39"/>
      <c r="AA132" s="39"/>
      <c r="AB132" s="39"/>
      <c r="AC132" s="39"/>
      <c r="AD132" s="39"/>
      <c r="AE132" s="39"/>
      <c r="AT132" s="18" t="s">
        <v>722</v>
      </c>
      <c r="AU132" s="18" t="s">
        <v>86</v>
      </c>
    </row>
    <row r="133" s="11" customFormat="1" ht="22.8" customHeight="1">
      <c r="A133" s="11"/>
      <c r="B133" s="254"/>
      <c r="C133" s="255"/>
      <c r="D133" s="256" t="s">
        <v>75</v>
      </c>
      <c r="E133" s="275" t="s">
        <v>1097</v>
      </c>
      <c r="F133" s="275" t="s">
        <v>1098</v>
      </c>
      <c r="G133" s="255"/>
      <c r="H133" s="255"/>
      <c r="I133" s="258"/>
      <c r="J133" s="276">
        <f>BK133</f>
        <v>0</v>
      </c>
      <c r="K133" s="255"/>
      <c r="L133" s="260"/>
      <c r="M133" s="261"/>
      <c r="N133" s="262"/>
      <c r="O133" s="262"/>
      <c r="P133" s="263">
        <f>SUM(P134:P136)</f>
        <v>0</v>
      </c>
      <c r="Q133" s="262"/>
      <c r="R133" s="263">
        <f>SUM(R134:R136)</f>
        <v>0</v>
      </c>
      <c r="S133" s="262"/>
      <c r="T133" s="264">
        <f>SUM(T134:T136)</f>
        <v>0</v>
      </c>
      <c r="U133" s="11"/>
      <c r="V133" s="11"/>
      <c r="W133" s="11"/>
      <c r="X133" s="11"/>
      <c r="Y133" s="11"/>
      <c r="Z133" s="11"/>
      <c r="AA133" s="11"/>
      <c r="AB133" s="11"/>
      <c r="AC133" s="11"/>
      <c r="AD133" s="11"/>
      <c r="AE133" s="11"/>
      <c r="AR133" s="265" t="s">
        <v>427</v>
      </c>
      <c r="AT133" s="266" t="s">
        <v>75</v>
      </c>
      <c r="AU133" s="266" t="s">
        <v>84</v>
      </c>
      <c r="AY133" s="265" t="s">
        <v>414</v>
      </c>
      <c r="BK133" s="267">
        <f>SUM(BK134:BK136)</f>
        <v>0</v>
      </c>
    </row>
    <row r="134" s="2" customFormat="1" ht="16.5" customHeight="1">
      <c r="A134" s="39"/>
      <c r="B134" s="40"/>
      <c r="C134" s="234" t="s">
        <v>114</v>
      </c>
      <c r="D134" s="234" t="s">
        <v>443</v>
      </c>
      <c r="E134" s="235" t="s">
        <v>1100</v>
      </c>
      <c r="F134" s="236" t="s">
        <v>1098</v>
      </c>
      <c r="G134" s="237" t="s">
        <v>1686</v>
      </c>
      <c r="H134" s="238">
        <v>9891.1900000000005</v>
      </c>
      <c r="I134" s="239"/>
      <c r="J134" s="240">
        <f>ROUND(I134*H134,2)</f>
        <v>0</v>
      </c>
      <c r="K134" s="236" t="s">
        <v>720</v>
      </c>
      <c r="L134" s="45"/>
      <c r="M134" s="241" t="s">
        <v>1</v>
      </c>
      <c r="N134" s="242" t="s">
        <v>41</v>
      </c>
      <c r="O134" s="92"/>
      <c r="P134" s="226">
        <f>O134*H134</f>
        <v>0</v>
      </c>
      <c r="Q134" s="226">
        <v>0</v>
      </c>
      <c r="R134" s="226">
        <f>Q134*H134</f>
        <v>0</v>
      </c>
      <c r="S134" s="226">
        <v>0</v>
      </c>
      <c r="T134" s="227">
        <f>S134*H134</f>
        <v>0</v>
      </c>
      <c r="U134" s="39"/>
      <c r="V134" s="39"/>
      <c r="W134" s="39"/>
      <c r="X134" s="39"/>
      <c r="Y134" s="39"/>
      <c r="Z134" s="39"/>
      <c r="AA134" s="39"/>
      <c r="AB134" s="39"/>
      <c r="AC134" s="39"/>
      <c r="AD134" s="39"/>
      <c r="AE134" s="39"/>
      <c r="AR134" s="228" t="s">
        <v>1102</v>
      </c>
      <c r="AT134" s="228" t="s">
        <v>443</v>
      </c>
      <c r="AU134" s="228" t="s">
        <v>86</v>
      </c>
      <c r="AY134" s="18" t="s">
        <v>414</v>
      </c>
      <c r="BE134" s="229">
        <f>IF(N134="základní",J134,0)</f>
        <v>0</v>
      </c>
      <c r="BF134" s="229">
        <f>IF(N134="snížená",J134,0)</f>
        <v>0</v>
      </c>
      <c r="BG134" s="229">
        <f>IF(N134="zákl. přenesená",J134,0)</f>
        <v>0</v>
      </c>
      <c r="BH134" s="229">
        <f>IF(N134="sníž. přenesená",J134,0)</f>
        <v>0</v>
      </c>
      <c r="BI134" s="229">
        <f>IF(N134="nulová",J134,0)</f>
        <v>0</v>
      </c>
      <c r="BJ134" s="18" t="s">
        <v>84</v>
      </c>
      <c r="BK134" s="229">
        <f>ROUND(I134*H134,2)</f>
        <v>0</v>
      </c>
      <c r="BL134" s="18" t="s">
        <v>1102</v>
      </c>
      <c r="BM134" s="228" t="s">
        <v>2589</v>
      </c>
    </row>
    <row r="135" s="2" customFormat="1">
      <c r="A135" s="39"/>
      <c r="B135" s="40"/>
      <c r="C135" s="41"/>
      <c r="D135" s="230" t="s">
        <v>417</v>
      </c>
      <c r="E135" s="41"/>
      <c r="F135" s="231" t="s">
        <v>1098</v>
      </c>
      <c r="G135" s="41"/>
      <c r="H135" s="41"/>
      <c r="I135" s="156"/>
      <c r="J135" s="41"/>
      <c r="K135" s="41"/>
      <c r="L135" s="45"/>
      <c r="M135" s="232"/>
      <c r="N135" s="233"/>
      <c r="O135" s="92"/>
      <c r="P135" s="92"/>
      <c r="Q135" s="92"/>
      <c r="R135" s="92"/>
      <c r="S135" s="92"/>
      <c r="T135" s="93"/>
      <c r="U135" s="39"/>
      <c r="V135" s="39"/>
      <c r="W135" s="39"/>
      <c r="X135" s="39"/>
      <c r="Y135" s="39"/>
      <c r="Z135" s="39"/>
      <c r="AA135" s="39"/>
      <c r="AB135" s="39"/>
      <c r="AC135" s="39"/>
      <c r="AD135" s="39"/>
      <c r="AE135" s="39"/>
      <c r="AT135" s="18" t="s">
        <v>417</v>
      </c>
      <c r="AU135" s="18" t="s">
        <v>86</v>
      </c>
    </row>
    <row r="136" s="2" customFormat="1">
      <c r="A136" s="39"/>
      <c r="B136" s="40"/>
      <c r="C136" s="41"/>
      <c r="D136" s="230" t="s">
        <v>722</v>
      </c>
      <c r="E136" s="41"/>
      <c r="F136" s="268" t="s">
        <v>2430</v>
      </c>
      <c r="G136" s="41"/>
      <c r="H136" s="41"/>
      <c r="I136" s="156"/>
      <c r="J136" s="41"/>
      <c r="K136" s="41"/>
      <c r="L136" s="45"/>
      <c r="M136" s="232"/>
      <c r="N136" s="233"/>
      <c r="O136" s="92"/>
      <c r="P136" s="92"/>
      <c r="Q136" s="92"/>
      <c r="R136" s="92"/>
      <c r="S136" s="92"/>
      <c r="T136" s="93"/>
      <c r="U136" s="39"/>
      <c r="V136" s="39"/>
      <c r="W136" s="39"/>
      <c r="X136" s="39"/>
      <c r="Y136" s="39"/>
      <c r="Z136" s="39"/>
      <c r="AA136" s="39"/>
      <c r="AB136" s="39"/>
      <c r="AC136" s="39"/>
      <c r="AD136" s="39"/>
      <c r="AE136" s="39"/>
      <c r="AT136" s="18" t="s">
        <v>722</v>
      </c>
      <c r="AU136" s="18" t="s">
        <v>86</v>
      </c>
    </row>
    <row r="137" s="11" customFormat="1" ht="22.8" customHeight="1">
      <c r="A137" s="11"/>
      <c r="B137" s="254"/>
      <c r="C137" s="255"/>
      <c r="D137" s="256" t="s">
        <v>75</v>
      </c>
      <c r="E137" s="275" t="s">
        <v>1108</v>
      </c>
      <c r="F137" s="275" t="s">
        <v>1109</v>
      </c>
      <c r="G137" s="255"/>
      <c r="H137" s="255"/>
      <c r="I137" s="258"/>
      <c r="J137" s="276">
        <f>BK137</f>
        <v>0</v>
      </c>
      <c r="K137" s="255"/>
      <c r="L137" s="260"/>
      <c r="M137" s="261"/>
      <c r="N137" s="262"/>
      <c r="O137" s="262"/>
      <c r="P137" s="263">
        <f>SUM(P138:P140)</f>
        <v>0</v>
      </c>
      <c r="Q137" s="262"/>
      <c r="R137" s="263">
        <f>SUM(R138:R140)</f>
        <v>0</v>
      </c>
      <c r="S137" s="262"/>
      <c r="T137" s="264">
        <f>SUM(T138:T140)</f>
        <v>0</v>
      </c>
      <c r="U137" s="11"/>
      <c r="V137" s="11"/>
      <c r="W137" s="11"/>
      <c r="X137" s="11"/>
      <c r="Y137" s="11"/>
      <c r="Z137" s="11"/>
      <c r="AA137" s="11"/>
      <c r="AB137" s="11"/>
      <c r="AC137" s="11"/>
      <c r="AD137" s="11"/>
      <c r="AE137" s="11"/>
      <c r="AR137" s="265" t="s">
        <v>427</v>
      </c>
      <c r="AT137" s="266" t="s">
        <v>75</v>
      </c>
      <c r="AU137" s="266" t="s">
        <v>84</v>
      </c>
      <c r="AY137" s="265" t="s">
        <v>414</v>
      </c>
      <c r="BK137" s="267">
        <f>SUM(BK138:BK140)</f>
        <v>0</v>
      </c>
    </row>
    <row r="138" s="2" customFormat="1" ht="16.5" customHeight="1">
      <c r="A138" s="39"/>
      <c r="B138" s="40"/>
      <c r="C138" s="234" t="s">
        <v>415</v>
      </c>
      <c r="D138" s="234" t="s">
        <v>443</v>
      </c>
      <c r="E138" s="235" t="s">
        <v>1898</v>
      </c>
      <c r="F138" s="236" t="s">
        <v>1109</v>
      </c>
      <c r="G138" s="237" t="s">
        <v>1686</v>
      </c>
      <c r="H138" s="238">
        <v>9891.1900000000005</v>
      </c>
      <c r="I138" s="239"/>
      <c r="J138" s="240">
        <f>ROUND(I138*H138,2)</f>
        <v>0</v>
      </c>
      <c r="K138" s="236" t="s">
        <v>720</v>
      </c>
      <c r="L138" s="45"/>
      <c r="M138" s="241" t="s">
        <v>1</v>
      </c>
      <c r="N138" s="242" t="s">
        <v>41</v>
      </c>
      <c r="O138" s="92"/>
      <c r="P138" s="226">
        <f>O138*H138</f>
        <v>0</v>
      </c>
      <c r="Q138" s="226">
        <v>0</v>
      </c>
      <c r="R138" s="226">
        <f>Q138*H138</f>
        <v>0</v>
      </c>
      <c r="S138" s="226">
        <v>0</v>
      </c>
      <c r="T138" s="227">
        <f>S138*H138</f>
        <v>0</v>
      </c>
      <c r="U138" s="39"/>
      <c r="V138" s="39"/>
      <c r="W138" s="39"/>
      <c r="X138" s="39"/>
      <c r="Y138" s="39"/>
      <c r="Z138" s="39"/>
      <c r="AA138" s="39"/>
      <c r="AB138" s="39"/>
      <c r="AC138" s="39"/>
      <c r="AD138" s="39"/>
      <c r="AE138" s="39"/>
      <c r="AR138" s="228" t="s">
        <v>1102</v>
      </c>
      <c r="AT138" s="228" t="s">
        <v>443</v>
      </c>
      <c r="AU138" s="228" t="s">
        <v>86</v>
      </c>
      <c r="AY138" s="18" t="s">
        <v>414</v>
      </c>
      <c r="BE138" s="229">
        <f>IF(N138="základní",J138,0)</f>
        <v>0</v>
      </c>
      <c r="BF138" s="229">
        <f>IF(N138="snížená",J138,0)</f>
        <v>0</v>
      </c>
      <c r="BG138" s="229">
        <f>IF(N138="zákl. přenesená",J138,0)</f>
        <v>0</v>
      </c>
      <c r="BH138" s="229">
        <f>IF(N138="sníž. přenesená",J138,0)</f>
        <v>0</v>
      </c>
      <c r="BI138" s="229">
        <f>IF(N138="nulová",J138,0)</f>
        <v>0</v>
      </c>
      <c r="BJ138" s="18" t="s">
        <v>84</v>
      </c>
      <c r="BK138" s="229">
        <f>ROUND(I138*H138,2)</f>
        <v>0</v>
      </c>
      <c r="BL138" s="18" t="s">
        <v>1102</v>
      </c>
      <c r="BM138" s="228" t="s">
        <v>2590</v>
      </c>
    </row>
    <row r="139" s="2" customFormat="1">
      <c r="A139" s="39"/>
      <c r="B139" s="40"/>
      <c r="C139" s="41"/>
      <c r="D139" s="230" t="s">
        <v>417</v>
      </c>
      <c r="E139" s="41"/>
      <c r="F139" s="231" t="s">
        <v>1109</v>
      </c>
      <c r="G139" s="41"/>
      <c r="H139" s="41"/>
      <c r="I139" s="156"/>
      <c r="J139" s="41"/>
      <c r="K139" s="41"/>
      <c r="L139" s="45"/>
      <c r="M139" s="232"/>
      <c r="N139" s="233"/>
      <c r="O139" s="92"/>
      <c r="P139" s="92"/>
      <c r="Q139" s="92"/>
      <c r="R139" s="92"/>
      <c r="S139" s="92"/>
      <c r="T139" s="93"/>
      <c r="U139" s="39"/>
      <c r="V139" s="39"/>
      <c r="W139" s="39"/>
      <c r="X139" s="39"/>
      <c r="Y139" s="39"/>
      <c r="Z139" s="39"/>
      <c r="AA139" s="39"/>
      <c r="AB139" s="39"/>
      <c r="AC139" s="39"/>
      <c r="AD139" s="39"/>
      <c r="AE139" s="39"/>
      <c r="AT139" s="18" t="s">
        <v>417</v>
      </c>
      <c r="AU139" s="18" t="s">
        <v>86</v>
      </c>
    </row>
    <row r="140" s="2" customFormat="1">
      <c r="A140" s="39"/>
      <c r="B140" s="40"/>
      <c r="C140" s="41"/>
      <c r="D140" s="230" t="s">
        <v>722</v>
      </c>
      <c r="E140" s="41"/>
      <c r="F140" s="268" t="s">
        <v>2591</v>
      </c>
      <c r="G140" s="41"/>
      <c r="H140" s="41"/>
      <c r="I140" s="156"/>
      <c r="J140" s="41"/>
      <c r="K140" s="41"/>
      <c r="L140" s="45"/>
      <c r="M140" s="243"/>
      <c r="N140" s="244"/>
      <c r="O140" s="245"/>
      <c r="P140" s="245"/>
      <c r="Q140" s="245"/>
      <c r="R140" s="245"/>
      <c r="S140" s="245"/>
      <c r="T140" s="246"/>
      <c r="U140" s="39"/>
      <c r="V140" s="39"/>
      <c r="W140" s="39"/>
      <c r="X140" s="39"/>
      <c r="Y140" s="39"/>
      <c r="Z140" s="39"/>
      <c r="AA140" s="39"/>
      <c r="AB140" s="39"/>
      <c r="AC140" s="39"/>
      <c r="AD140" s="39"/>
      <c r="AE140" s="39"/>
      <c r="AT140" s="18" t="s">
        <v>722</v>
      </c>
      <c r="AU140" s="18" t="s">
        <v>86</v>
      </c>
    </row>
    <row r="141" s="2" customFormat="1" ht="6.96" customHeight="1">
      <c r="A141" s="39"/>
      <c r="B141" s="67"/>
      <c r="C141" s="68"/>
      <c r="D141" s="68"/>
      <c r="E141" s="68"/>
      <c r="F141" s="68"/>
      <c r="G141" s="68"/>
      <c r="H141" s="68"/>
      <c r="I141" s="194"/>
      <c r="J141" s="68"/>
      <c r="K141" s="68"/>
      <c r="L141" s="45"/>
      <c r="M141" s="39"/>
      <c r="O141" s="39"/>
      <c r="P141" s="39"/>
      <c r="Q141" s="39"/>
      <c r="R141" s="39"/>
      <c r="S141" s="39"/>
      <c r="T141" s="39"/>
      <c r="U141" s="39"/>
      <c r="V141" s="39"/>
      <c r="W141" s="39"/>
      <c r="X141" s="39"/>
      <c r="Y141" s="39"/>
      <c r="Z141" s="39"/>
      <c r="AA141" s="39"/>
      <c r="AB141" s="39"/>
      <c r="AC141" s="39"/>
      <c r="AD141" s="39"/>
      <c r="AE141" s="39"/>
    </row>
  </sheetData>
  <sheetProtection sheet="1" autoFilter="0" formatColumns="0" formatRows="0" objects="1" scenarios="1" spinCount="100000" saltValue="YVqRUQOsC9R+eprHqJo3NX1cC9HgwkvNG9GaOzkem+IGBrPu//H9tNHtFJi0T/ky5dXGXIGorDN3me/yfe62SQ==" hashValue="ObKKV1l3eis5+hflt1IjKyOdFdgesJ0oQXois7Uv0IDn3M55pB4VY/e3NSXilf2dGM9U6H/B0ZMLFYurGq9niA==" algorithmName="SHA-512" password="CC35"/>
  <autoFilter ref="C123:K140"/>
  <mergeCells count="12">
    <mergeCell ref="E7:H7"/>
    <mergeCell ref="E9:H9"/>
    <mergeCell ref="E11:H11"/>
    <mergeCell ref="E20:H20"/>
    <mergeCell ref="E29:H29"/>
    <mergeCell ref="E85:H85"/>
    <mergeCell ref="E87:H87"/>
    <mergeCell ref="E89:H89"/>
    <mergeCell ref="E112:H112"/>
    <mergeCell ref="E114:H114"/>
    <mergeCell ref="E116:H116"/>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29.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182</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2592</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2593</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ROUND(J128,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ROUND((SUM(BE128:BE254)),  2)</f>
        <v>0</v>
      </c>
      <c r="G35" s="39"/>
      <c r="H35" s="39"/>
      <c r="I35" s="173">
        <v>0.20999999999999999</v>
      </c>
      <c r="J35" s="172">
        <f>ROUND(((SUM(BE128:BE254))*I35),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ROUND((SUM(BF128:BF254)),  2)</f>
        <v>0</v>
      </c>
      <c r="G36" s="39"/>
      <c r="H36" s="39"/>
      <c r="I36" s="173">
        <v>0.14999999999999999</v>
      </c>
      <c r="J36" s="172">
        <f>ROUND(((SUM(BF128:BF254))*I36),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ROUND((SUM(BG128:BG254)),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ROUND((SUM(BH128:BH254)),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ROUND((SUM(BI128:BI254)),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2592</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001 - ZRN - most v km 7,485</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J128</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732</v>
      </c>
      <c r="E99" s="250"/>
      <c r="F99" s="250"/>
      <c r="G99" s="250"/>
      <c r="H99" s="250"/>
      <c r="I99" s="251"/>
      <c r="J99" s="252">
        <f>J129</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1712</v>
      </c>
      <c r="E100" s="271"/>
      <c r="F100" s="271"/>
      <c r="G100" s="271"/>
      <c r="H100" s="271"/>
      <c r="I100" s="272"/>
      <c r="J100" s="273">
        <f>J130</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736</v>
      </c>
      <c r="E101" s="271"/>
      <c r="F101" s="271"/>
      <c r="G101" s="271"/>
      <c r="H101" s="271"/>
      <c r="I101" s="272"/>
      <c r="J101" s="273">
        <f>J138</f>
        <v>0</v>
      </c>
      <c r="K101" s="134"/>
      <c r="L101" s="274"/>
      <c r="S101" s="12"/>
      <c r="T101" s="12"/>
      <c r="U101" s="12"/>
      <c r="V101" s="12"/>
      <c r="W101" s="12"/>
      <c r="X101" s="12"/>
      <c r="Y101" s="12"/>
      <c r="Z101" s="12"/>
      <c r="AA101" s="12"/>
      <c r="AB101" s="12"/>
      <c r="AC101" s="12"/>
      <c r="AD101" s="12"/>
      <c r="AE101" s="12"/>
    </row>
    <row r="102" hidden="1" s="12" customFormat="1" ht="19.92" customHeight="1">
      <c r="A102" s="12"/>
      <c r="B102" s="269"/>
      <c r="C102" s="134"/>
      <c r="D102" s="270" t="s">
        <v>737</v>
      </c>
      <c r="E102" s="271"/>
      <c r="F102" s="271"/>
      <c r="G102" s="271"/>
      <c r="H102" s="271"/>
      <c r="I102" s="272"/>
      <c r="J102" s="273">
        <f>J149</f>
        <v>0</v>
      </c>
      <c r="K102" s="134"/>
      <c r="L102" s="274"/>
      <c r="S102" s="12"/>
      <c r="T102" s="12"/>
      <c r="U102" s="12"/>
      <c r="V102" s="12"/>
      <c r="W102" s="12"/>
      <c r="X102" s="12"/>
      <c r="Y102" s="12"/>
      <c r="Z102" s="12"/>
      <c r="AA102" s="12"/>
      <c r="AB102" s="12"/>
      <c r="AC102" s="12"/>
      <c r="AD102" s="12"/>
      <c r="AE102" s="12"/>
    </row>
    <row r="103" hidden="1" s="12" customFormat="1" ht="19.92" customHeight="1">
      <c r="A103" s="12"/>
      <c r="B103" s="269"/>
      <c r="C103" s="134"/>
      <c r="D103" s="270" t="s">
        <v>738</v>
      </c>
      <c r="E103" s="271"/>
      <c r="F103" s="271"/>
      <c r="G103" s="271"/>
      <c r="H103" s="271"/>
      <c r="I103" s="272"/>
      <c r="J103" s="273">
        <f>J224</f>
        <v>0</v>
      </c>
      <c r="K103" s="134"/>
      <c r="L103" s="274"/>
      <c r="S103" s="12"/>
      <c r="T103" s="12"/>
      <c r="U103" s="12"/>
      <c r="V103" s="12"/>
      <c r="W103" s="12"/>
      <c r="X103" s="12"/>
      <c r="Y103" s="12"/>
      <c r="Z103" s="12"/>
      <c r="AA103" s="12"/>
      <c r="AB103" s="12"/>
      <c r="AC103" s="12"/>
      <c r="AD103" s="12"/>
      <c r="AE103" s="12"/>
    </row>
    <row r="104" hidden="1" s="12" customFormat="1" ht="19.92" customHeight="1">
      <c r="A104" s="12"/>
      <c r="B104" s="269"/>
      <c r="C104" s="134"/>
      <c r="D104" s="270" t="s">
        <v>739</v>
      </c>
      <c r="E104" s="271"/>
      <c r="F104" s="271"/>
      <c r="G104" s="271"/>
      <c r="H104" s="271"/>
      <c r="I104" s="272"/>
      <c r="J104" s="273">
        <f>J236</f>
        <v>0</v>
      </c>
      <c r="K104" s="134"/>
      <c r="L104" s="274"/>
      <c r="S104" s="12"/>
      <c r="T104" s="12"/>
      <c r="U104" s="12"/>
      <c r="V104" s="12"/>
      <c r="W104" s="12"/>
      <c r="X104" s="12"/>
      <c r="Y104" s="12"/>
      <c r="Z104" s="12"/>
      <c r="AA104" s="12"/>
      <c r="AB104" s="12"/>
      <c r="AC104" s="12"/>
      <c r="AD104" s="12"/>
      <c r="AE104" s="12"/>
    </row>
    <row r="105" hidden="1" s="10" customFormat="1" ht="24.96" customHeight="1">
      <c r="A105" s="10"/>
      <c r="B105" s="247"/>
      <c r="C105" s="248"/>
      <c r="D105" s="249" t="s">
        <v>740</v>
      </c>
      <c r="E105" s="250"/>
      <c r="F105" s="250"/>
      <c r="G105" s="250"/>
      <c r="H105" s="250"/>
      <c r="I105" s="251"/>
      <c r="J105" s="252">
        <f>J239</f>
        <v>0</v>
      </c>
      <c r="K105" s="248"/>
      <c r="L105" s="253"/>
      <c r="S105" s="10"/>
      <c r="T105" s="10"/>
      <c r="U105" s="10"/>
      <c r="V105" s="10"/>
      <c r="W105" s="10"/>
      <c r="X105" s="10"/>
      <c r="Y105" s="10"/>
      <c r="Z105" s="10"/>
      <c r="AA105" s="10"/>
      <c r="AB105" s="10"/>
      <c r="AC105" s="10"/>
      <c r="AD105" s="10"/>
      <c r="AE105" s="10"/>
    </row>
    <row r="106" hidden="1" s="12" customFormat="1" ht="19.92" customHeight="1">
      <c r="A106" s="12"/>
      <c r="B106" s="269"/>
      <c r="C106" s="134"/>
      <c r="D106" s="270" t="s">
        <v>744</v>
      </c>
      <c r="E106" s="271"/>
      <c r="F106" s="271"/>
      <c r="G106" s="271"/>
      <c r="H106" s="271"/>
      <c r="I106" s="272"/>
      <c r="J106" s="273">
        <f>J240</f>
        <v>0</v>
      </c>
      <c r="K106" s="134"/>
      <c r="L106" s="274"/>
      <c r="S106" s="12"/>
      <c r="T106" s="12"/>
      <c r="U106" s="12"/>
      <c r="V106" s="12"/>
      <c r="W106" s="12"/>
      <c r="X106" s="12"/>
      <c r="Y106" s="12"/>
      <c r="Z106" s="12"/>
      <c r="AA106" s="12"/>
      <c r="AB106" s="12"/>
      <c r="AC106" s="12"/>
      <c r="AD106" s="12"/>
      <c r="AE106" s="12"/>
    </row>
    <row r="107" hidden="1" s="2" customFormat="1" ht="21.84" customHeight="1">
      <c r="A107" s="39"/>
      <c r="B107" s="40"/>
      <c r="C107" s="41"/>
      <c r="D107" s="41"/>
      <c r="E107" s="41"/>
      <c r="F107" s="41"/>
      <c r="G107" s="41"/>
      <c r="H107" s="41"/>
      <c r="I107" s="156"/>
      <c r="J107" s="41"/>
      <c r="K107" s="41"/>
      <c r="L107" s="64"/>
      <c r="S107" s="39"/>
      <c r="T107" s="39"/>
      <c r="U107" s="39"/>
      <c r="V107" s="39"/>
      <c r="W107" s="39"/>
      <c r="X107" s="39"/>
      <c r="Y107" s="39"/>
      <c r="Z107" s="39"/>
      <c r="AA107" s="39"/>
      <c r="AB107" s="39"/>
      <c r="AC107" s="39"/>
      <c r="AD107" s="39"/>
      <c r="AE107" s="39"/>
    </row>
    <row r="108" hidden="1" s="2" customFormat="1" ht="6.96" customHeight="1">
      <c r="A108" s="39"/>
      <c r="B108" s="67"/>
      <c r="C108" s="68"/>
      <c r="D108" s="68"/>
      <c r="E108" s="68"/>
      <c r="F108" s="68"/>
      <c r="G108" s="68"/>
      <c r="H108" s="68"/>
      <c r="I108" s="194"/>
      <c r="J108" s="68"/>
      <c r="K108" s="68"/>
      <c r="L108" s="64"/>
      <c r="S108" s="39"/>
      <c r="T108" s="39"/>
      <c r="U108" s="39"/>
      <c r="V108" s="39"/>
      <c r="W108" s="39"/>
      <c r="X108" s="39"/>
      <c r="Y108" s="39"/>
      <c r="Z108" s="39"/>
      <c r="AA108" s="39"/>
      <c r="AB108" s="39"/>
      <c r="AC108" s="39"/>
      <c r="AD108" s="39"/>
      <c r="AE108" s="39"/>
    </row>
    <row r="109" hidden="1"/>
    <row r="110" hidden="1"/>
    <row r="111" hidden="1"/>
    <row r="112" s="2" customFormat="1" ht="6.96" customHeight="1">
      <c r="A112" s="39"/>
      <c r="B112" s="69"/>
      <c r="C112" s="70"/>
      <c r="D112" s="70"/>
      <c r="E112" s="70"/>
      <c r="F112" s="70"/>
      <c r="G112" s="70"/>
      <c r="H112" s="70"/>
      <c r="I112" s="197"/>
      <c r="J112" s="70"/>
      <c r="K112" s="70"/>
      <c r="L112" s="64"/>
      <c r="S112" s="39"/>
      <c r="T112" s="39"/>
      <c r="U112" s="39"/>
      <c r="V112" s="39"/>
      <c r="W112" s="39"/>
      <c r="X112" s="39"/>
      <c r="Y112" s="39"/>
      <c r="Z112" s="39"/>
      <c r="AA112" s="39"/>
      <c r="AB112" s="39"/>
      <c r="AC112" s="39"/>
      <c r="AD112" s="39"/>
      <c r="AE112" s="39"/>
    </row>
    <row r="113" s="2" customFormat="1" ht="24.96" customHeight="1">
      <c r="A113" s="39"/>
      <c r="B113" s="40"/>
      <c r="C113" s="24" t="s">
        <v>396</v>
      </c>
      <c r="D113" s="41"/>
      <c r="E113" s="41"/>
      <c r="F113" s="41"/>
      <c r="G113" s="41"/>
      <c r="H113" s="41"/>
      <c r="I113" s="156"/>
      <c r="J113" s="41"/>
      <c r="K113" s="41"/>
      <c r="L113" s="64"/>
      <c r="S113" s="39"/>
      <c r="T113" s="39"/>
      <c r="U113" s="39"/>
      <c r="V113" s="39"/>
      <c r="W113" s="39"/>
      <c r="X113" s="39"/>
      <c r="Y113" s="39"/>
      <c r="Z113" s="39"/>
      <c r="AA113" s="39"/>
      <c r="AB113" s="39"/>
      <c r="AC113" s="39"/>
      <c r="AD113" s="39"/>
      <c r="AE113" s="39"/>
    </row>
    <row r="114" s="2" customFormat="1" ht="6.96" customHeight="1">
      <c r="A114" s="39"/>
      <c r="B114" s="40"/>
      <c r="C114" s="41"/>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2" customFormat="1" ht="12" customHeight="1">
      <c r="A115" s="39"/>
      <c r="B115" s="40"/>
      <c r="C115" s="33" t="s">
        <v>16</v>
      </c>
      <c r="D115" s="41"/>
      <c r="E115" s="41"/>
      <c r="F115" s="41"/>
      <c r="G115" s="41"/>
      <c r="H115" s="41"/>
      <c r="I115" s="156"/>
      <c r="J115" s="41"/>
      <c r="K115" s="41"/>
      <c r="L115" s="64"/>
      <c r="S115" s="39"/>
      <c r="T115" s="39"/>
      <c r="U115" s="39"/>
      <c r="V115" s="39"/>
      <c r="W115" s="39"/>
      <c r="X115" s="39"/>
      <c r="Y115" s="39"/>
      <c r="Z115" s="39"/>
      <c r="AA115" s="39"/>
      <c r="AB115" s="39"/>
      <c r="AC115" s="39"/>
      <c r="AD115" s="39"/>
      <c r="AE115" s="39"/>
    </row>
    <row r="116" s="2" customFormat="1" ht="23.25" customHeight="1">
      <c r="A116" s="39"/>
      <c r="B116" s="40"/>
      <c r="C116" s="41"/>
      <c r="D116" s="41"/>
      <c r="E116" s="198" t="str">
        <f>E7</f>
        <v>Oprava trati v úseku 1.TK a 2.TK Děčín Prostřední Žleb - Dolní Žleb_OPRAVA č. 2</v>
      </c>
      <c r="F116" s="33"/>
      <c r="G116" s="33"/>
      <c r="H116" s="33"/>
      <c r="I116" s="156"/>
      <c r="J116" s="41"/>
      <c r="K116" s="41"/>
      <c r="L116" s="64"/>
      <c r="S116" s="39"/>
      <c r="T116" s="39"/>
      <c r="U116" s="39"/>
      <c r="V116" s="39"/>
      <c r="W116" s="39"/>
      <c r="X116" s="39"/>
      <c r="Y116" s="39"/>
      <c r="Z116" s="39"/>
      <c r="AA116" s="39"/>
      <c r="AB116" s="39"/>
      <c r="AC116" s="39"/>
      <c r="AD116" s="39"/>
      <c r="AE116" s="39"/>
    </row>
    <row r="117" s="1" customFormat="1" ht="12" customHeight="1">
      <c r="B117" s="22"/>
      <c r="C117" s="33" t="s">
        <v>389</v>
      </c>
      <c r="D117" s="23"/>
      <c r="E117" s="23"/>
      <c r="F117" s="23"/>
      <c r="G117" s="23"/>
      <c r="H117" s="23"/>
      <c r="I117" s="148"/>
      <c r="J117" s="23"/>
      <c r="K117" s="23"/>
      <c r="L117" s="21"/>
    </row>
    <row r="118" s="2" customFormat="1" ht="16.5" customHeight="1">
      <c r="A118" s="39"/>
      <c r="B118" s="40"/>
      <c r="C118" s="41"/>
      <c r="D118" s="41"/>
      <c r="E118" s="198" t="s">
        <v>2592</v>
      </c>
      <c r="F118" s="41"/>
      <c r="G118" s="41"/>
      <c r="H118" s="41"/>
      <c r="I118" s="156"/>
      <c r="J118" s="41"/>
      <c r="K118" s="41"/>
      <c r="L118" s="64"/>
      <c r="S118" s="39"/>
      <c r="T118" s="39"/>
      <c r="U118" s="39"/>
      <c r="V118" s="39"/>
      <c r="W118" s="39"/>
      <c r="X118" s="39"/>
      <c r="Y118" s="39"/>
      <c r="Z118" s="39"/>
      <c r="AA118" s="39"/>
      <c r="AB118" s="39"/>
      <c r="AC118" s="39"/>
      <c r="AD118" s="39"/>
      <c r="AE118" s="39"/>
    </row>
    <row r="119" s="2" customFormat="1" ht="12" customHeight="1">
      <c r="A119" s="39"/>
      <c r="B119" s="40"/>
      <c r="C119" s="33" t="s">
        <v>715</v>
      </c>
      <c r="D119" s="41"/>
      <c r="E119" s="41"/>
      <c r="F119" s="41"/>
      <c r="G119" s="41"/>
      <c r="H119" s="41"/>
      <c r="I119" s="156"/>
      <c r="J119" s="41"/>
      <c r="K119" s="41"/>
      <c r="L119" s="64"/>
      <c r="S119" s="39"/>
      <c r="T119" s="39"/>
      <c r="U119" s="39"/>
      <c r="V119" s="39"/>
      <c r="W119" s="39"/>
      <c r="X119" s="39"/>
      <c r="Y119" s="39"/>
      <c r="Z119" s="39"/>
      <c r="AA119" s="39"/>
      <c r="AB119" s="39"/>
      <c r="AC119" s="39"/>
      <c r="AD119" s="39"/>
      <c r="AE119" s="39"/>
    </row>
    <row r="120" s="2" customFormat="1" ht="16.5" customHeight="1">
      <c r="A120" s="39"/>
      <c r="B120" s="40"/>
      <c r="C120" s="41"/>
      <c r="D120" s="41"/>
      <c r="E120" s="77" t="str">
        <f>E11</f>
        <v>001 - ZRN - most v km 7,485</v>
      </c>
      <c r="F120" s="41"/>
      <c r="G120" s="41"/>
      <c r="H120" s="41"/>
      <c r="I120" s="156"/>
      <c r="J120" s="41"/>
      <c r="K120" s="41"/>
      <c r="L120" s="64"/>
      <c r="S120" s="39"/>
      <c r="T120" s="39"/>
      <c r="U120" s="39"/>
      <c r="V120" s="39"/>
      <c r="W120" s="39"/>
      <c r="X120" s="39"/>
      <c r="Y120" s="39"/>
      <c r="Z120" s="39"/>
      <c r="AA120" s="39"/>
      <c r="AB120" s="39"/>
      <c r="AC120" s="39"/>
      <c r="AD120" s="39"/>
      <c r="AE120" s="39"/>
    </row>
    <row r="121" s="2" customFormat="1" ht="6.96" customHeight="1">
      <c r="A121" s="39"/>
      <c r="B121" s="40"/>
      <c r="C121" s="41"/>
      <c r="D121" s="41"/>
      <c r="E121" s="41"/>
      <c r="F121" s="41"/>
      <c r="G121" s="41"/>
      <c r="H121" s="41"/>
      <c r="I121" s="156"/>
      <c r="J121" s="41"/>
      <c r="K121" s="41"/>
      <c r="L121" s="64"/>
      <c r="S121" s="39"/>
      <c r="T121" s="39"/>
      <c r="U121" s="39"/>
      <c r="V121" s="39"/>
      <c r="W121" s="39"/>
      <c r="X121" s="39"/>
      <c r="Y121" s="39"/>
      <c r="Z121" s="39"/>
      <c r="AA121" s="39"/>
      <c r="AB121" s="39"/>
      <c r="AC121" s="39"/>
      <c r="AD121" s="39"/>
      <c r="AE121" s="39"/>
    </row>
    <row r="122" s="2" customFormat="1" ht="12" customHeight="1">
      <c r="A122" s="39"/>
      <c r="B122" s="40"/>
      <c r="C122" s="33" t="s">
        <v>20</v>
      </c>
      <c r="D122" s="41"/>
      <c r="E122" s="41"/>
      <c r="F122" s="28" t="str">
        <f>F14</f>
        <v xml:space="preserve"> </v>
      </c>
      <c r="G122" s="41"/>
      <c r="H122" s="41"/>
      <c r="I122" s="158" t="s">
        <v>22</v>
      </c>
      <c r="J122" s="80" t="str">
        <f>IF(J14="","",J14)</f>
        <v>21. 11. 2019</v>
      </c>
      <c r="K122" s="41"/>
      <c r="L122" s="64"/>
      <c r="S122" s="39"/>
      <c r="T122" s="39"/>
      <c r="U122" s="39"/>
      <c r="V122" s="39"/>
      <c r="W122" s="39"/>
      <c r="X122" s="39"/>
      <c r="Y122" s="39"/>
      <c r="Z122" s="39"/>
      <c r="AA122" s="39"/>
      <c r="AB122" s="39"/>
      <c r="AC122" s="39"/>
      <c r="AD122" s="39"/>
      <c r="AE122" s="39"/>
    </row>
    <row r="123" s="2" customFormat="1" ht="6.96" customHeight="1">
      <c r="A123" s="39"/>
      <c r="B123" s="40"/>
      <c r="C123" s="41"/>
      <c r="D123" s="41"/>
      <c r="E123" s="41"/>
      <c r="F123" s="41"/>
      <c r="G123" s="41"/>
      <c r="H123" s="41"/>
      <c r="I123" s="156"/>
      <c r="J123" s="41"/>
      <c r="K123" s="41"/>
      <c r="L123" s="64"/>
      <c r="S123" s="39"/>
      <c r="T123" s="39"/>
      <c r="U123" s="39"/>
      <c r="V123" s="39"/>
      <c r="W123" s="39"/>
      <c r="X123" s="39"/>
      <c r="Y123" s="39"/>
      <c r="Z123" s="39"/>
      <c r="AA123" s="39"/>
      <c r="AB123" s="39"/>
      <c r="AC123" s="39"/>
      <c r="AD123" s="39"/>
      <c r="AE123" s="39"/>
    </row>
    <row r="124" s="2" customFormat="1" ht="15.15" customHeight="1">
      <c r="A124" s="39"/>
      <c r="B124" s="40"/>
      <c r="C124" s="33" t="s">
        <v>24</v>
      </c>
      <c r="D124" s="41"/>
      <c r="E124" s="41"/>
      <c r="F124" s="28" t="str">
        <f>E17</f>
        <v/>
      </c>
      <c r="G124" s="41"/>
      <c r="H124" s="41"/>
      <c r="I124" s="158" t="s">
        <v>32</v>
      </c>
      <c r="J124" s="37" t="str">
        <f>E23</f>
        <v xml:space="preserve"> </v>
      </c>
      <c r="K124" s="41"/>
      <c r="L124" s="64"/>
      <c r="S124" s="39"/>
      <c r="T124" s="39"/>
      <c r="U124" s="39"/>
      <c r="V124" s="39"/>
      <c r="W124" s="39"/>
      <c r="X124" s="39"/>
      <c r="Y124" s="39"/>
      <c r="Z124" s="39"/>
      <c r="AA124" s="39"/>
      <c r="AB124" s="39"/>
      <c r="AC124" s="39"/>
      <c r="AD124" s="39"/>
      <c r="AE124" s="39"/>
    </row>
    <row r="125" s="2" customFormat="1" ht="15.15" customHeight="1">
      <c r="A125" s="39"/>
      <c r="B125" s="40"/>
      <c r="C125" s="33" t="s">
        <v>30</v>
      </c>
      <c r="D125" s="41"/>
      <c r="E125" s="41"/>
      <c r="F125" s="28" t="str">
        <f>IF(E20="","",E20)</f>
        <v>Vyplň údaj</v>
      </c>
      <c r="G125" s="41"/>
      <c r="H125" s="41"/>
      <c r="I125" s="158" t="s">
        <v>34</v>
      </c>
      <c r="J125" s="37" t="str">
        <f>E26</f>
        <v xml:space="preserve"> </v>
      </c>
      <c r="K125" s="41"/>
      <c r="L125" s="64"/>
      <c r="S125" s="39"/>
      <c r="T125" s="39"/>
      <c r="U125" s="39"/>
      <c r="V125" s="39"/>
      <c r="W125" s="39"/>
      <c r="X125" s="39"/>
      <c r="Y125" s="39"/>
      <c r="Z125" s="39"/>
      <c r="AA125" s="39"/>
      <c r="AB125" s="39"/>
      <c r="AC125" s="39"/>
      <c r="AD125" s="39"/>
      <c r="AE125" s="39"/>
    </row>
    <row r="126" s="2" customFormat="1" ht="10.32" customHeight="1">
      <c r="A126" s="39"/>
      <c r="B126" s="40"/>
      <c r="C126" s="41"/>
      <c r="D126" s="41"/>
      <c r="E126" s="41"/>
      <c r="F126" s="41"/>
      <c r="G126" s="41"/>
      <c r="H126" s="41"/>
      <c r="I126" s="156"/>
      <c r="J126" s="41"/>
      <c r="K126" s="41"/>
      <c r="L126" s="64"/>
      <c r="S126" s="39"/>
      <c r="T126" s="39"/>
      <c r="U126" s="39"/>
      <c r="V126" s="39"/>
      <c r="W126" s="39"/>
      <c r="X126" s="39"/>
      <c r="Y126" s="39"/>
      <c r="Z126" s="39"/>
      <c r="AA126" s="39"/>
      <c r="AB126" s="39"/>
      <c r="AC126" s="39"/>
      <c r="AD126" s="39"/>
      <c r="AE126" s="39"/>
    </row>
    <row r="127" s="9" customFormat="1" ht="29.28" customHeight="1">
      <c r="A127" s="204"/>
      <c r="B127" s="205"/>
      <c r="C127" s="206" t="s">
        <v>397</v>
      </c>
      <c r="D127" s="207" t="s">
        <v>61</v>
      </c>
      <c r="E127" s="207" t="s">
        <v>57</v>
      </c>
      <c r="F127" s="207" t="s">
        <v>58</v>
      </c>
      <c r="G127" s="207" t="s">
        <v>398</v>
      </c>
      <c r="H127" s="207" t="s">
        <v>399</v>
      </c>
      <c r="I127" s="208" t="s">
        <v>400</v>
      </c>
      <c r="J127" s="207" t="s">
        <v>393</v>
      </c>
      <c r="K127" s="209" t="s">
        <v>401</v>
      </c>
      <c r="L127" s="210"/>
      <c r="M127" s="101" t="s">
        <v>1</v>
      </c>
      <c r="N127" s="102" t="s">
        <v>40</v>
      </c>
      <c r="O127" s="102" t="s">
        <v>402</v>
      </c>
      <c r="P127" s="102" t="s">
        <v>403</v>
      </c>
      <c r="Q127" s="102" t="s">
        <v>404</v>
      </c>
      <c r="R127" s="102" t="s">
        <v>405</v>
      </c>
      <c r="S127" s="102" t="s">
        <v>406</v>
      </c>
      <c r="T127" s="103" t="s">
        <v>407</v>
      </c>
      <c r="U127" s="204"/>
      <c r="V127" s="204"/>
      <c r="W127" s="204"/>
      <c r="X127" s="204"/>
      <c r="Y127" s="204"/>
      <c r="Z127" s="204"/>
      <c r="AA127" s="204"/>
      <c r="AB127" s="204"/>
      <c r="AC127" s="204"/>
      <c r="AD127" s="204"/>
      <c r="AE127" s="204"/>
    </row>
    <row r="128" s="2" customFormat="1" ht="22.8" customHeight="1">
      <c r="A128" s="39"/>
      <c r="B128" s="40"/>
      <c r="C128" s="108" t="s">
        <v>408</v>
      </c>
      <c r="D128" s="41"/>
      <c r="E128" s="41"/>
      <c r="F128" s="41"/>
      <c r="G128" s="41"/>
      <c r="H128" s="41"/>
      <c r="I128" s="156"/>
      <c r="J128" s="211">
        <f>BK128</f>
        <v>0</v>
      </c>
      <c r="K128" s="41"/>
      <c r="L128" s="45"/>
      <c r="M128" s="104"/>
      <c r="N128" s="212"/>
      <c r="O128" s="105"/>
      <c r="P128" s="213">
        <f>P129+P239</f>
        <v>0</v>
      </c>
      <c r="Q128" s="105"/>
      <c r="R128" s="213">
        <f>R129+R239</f>
        <v>0.72057735319999994</v>
      </c>
      <c r="S128" s="105"/>
      <c r="T128" s="214">
        <f>T129+T239</f>
        <v>0.61255029999999999</v>
      </c>
      <c r="U128" s="39"/>
      <c r="V128" s="39"/>
      <c r="W128" s="39"/>
      <c r="X128" s="39"/>
      <c r="Y128" s="39"/>
      <c r="Z128" s="39"/>
      <c r="AA128" s="39"/>
      <c r="AB128" s="39"/>
      <c r="AC128" s="39"/>
      <c r="AD128" s="39"/>
      <c r="AE128" s="39"/>
      <c r="AT128" s="18" t="s">
        <v>75</v>
      </c>
      <c r="AU128" s="18" t="s">
        <v>395</v>
      </c>
      <c r="BK128" s="215">
        <f>BK129+BK239</f>
        <v>0</v>
      </c>
    </row>
    <row r="129" s="11" customFormat="1" ht="25.92" customHeight="1">
      <c r="A129" s="11"/>
      <c r="B129" s="254"/>
      <c r="C129" s="255"/>
      <c r="D129" s="256" t="s">
        <v>75</v>
      </c>
      <c r="E129" s="257" t="s">
        <v>750</v>
      </c>
      <c r="F129" s="257" t="s">
        <v>751</v>
      </c>
      <c r="G129" s="255"/>
      <c r="H129" s="255"/>
      <c r="I129" s="258"/>
      <c r="J129" s="259">
        <f>BK129</f>
        <v>0</v>
      </c>
      <c r="K129" s="255"/>
      <c r="L129" s="260"/>
      <c r="M129" s="261"/>
      <c r="N129" s="262"/>
      <c r="O129" s="262"/>
      <c r="P129" s="263">
        <f>P130+P138+P149+P224+P236</f>
        <v>0</v>
      </c>
      <c r="Q129" s="262"/>
      <c r="R129" s="263">
        <f>R130+R138+R149+R224+R236</f>
        <v>0.72057735319999994</v>
      </c>
      <c r="S129" s="262"/>
      <c r="T129" s="264">
        <f>T130+T138+T149+T224+T236</f>
        <v>0.61255029999999999</v>
      </c>
      <c r="U129" s="11"/>
      <c r="V129" s="11"/>
      <c r="W129" s="11"/>
      <c r="X129" s="11"/>
      <c r="Y129" s="11"/>
      <c r="Z129" s="11"/>
      <c r="AA129" s="11"/>
      <c r="AB129" s="11"/>
      <c r="AC129" s="11"/>
      <c r="AD129" s="11"/>
      <c r="AE129" s="11"/>
      <c r="AR129" s="265" t="s">
        <v>84</v>
      </c>
      <c r="AT129" s="266" t="s">
        <v>75</v>
      </c>
      <c r="AU129" s="266" t="s">
        <v>76</v>
      </c>
      <c r="AY129" s="265" t="s">
        <v>414</v>
      </c>
      <c r="BK129" s="267">
        <f>BK130+BK138+BK149+BK224+BK236</f>
        <v>0</v>
      </c>
    </row>
    <row r="130" s="11" customFormat="1" ht="22.8" customHeight="1">
      <c r="A130" s="11"/>
      <c r="B130" s="254"/>
      <c r="C130" s="255"/>
      <c r="D130" s="256" t="s">
        <v>75</v>
      </c>
      <c r="E130" s="275" t="s">
        <v>84</v>
      </c>
      <c r="F130" s="275" t="s">
        <v>1714</v>
      </c>
      <c r="G130" s="255"/>
      <c r="H130" s="255"/>
      <c r="I130" s="258"/>
      <c r="J130" s="276">
        <f>BK130</f>
        <v>0</v>
      </c>
      <c r="K130" s="255"/>
      <c r="L130" s="260"/>
      <c r="M130" s="261"/>
      <c r="N130" s="262"/>
      <c r="O130" s="262"/>
      <c r="P130" s="263">
        <f>SUM(P131:P137)</f>
        <v>0</v>
      </c>
      <c r="Q130" s="262"/>
      <c r="R130" s="263">
        <f>SUM(R131:R137)</f>
        <v>0</v>
      </c>
      <c r="S130" s="262"/>
      <c r="T130" s="264">
        <f>SUM(T131:T137)</f>
        <v>0</v>
      </c>
      <c r="U130" s="11"/>
      <c r="V130" s="11"/>
      <c r="W130" s="11"/>
      <c r="X130" s="11"/>
      <c r="Y130" s="11"/>
      <c r="Z130" s="11"/>
      <c r="AA130" s="11"/>
      <c r="AB130" s="11"/>
      <c r="AC130" s="11"/>
      <c r="AD130" s="11"/>
      <c r="AE130" s="11"/>
      <c r="AR130" s="265" t="s">
        <v>84</v>
      </c>
      <c r="AT130" s="266" t="s">
        <v>75</v>
      </c>
      <c r="AU130" s="266" t="s">
        <v>84</v>
      </c>
      <c r="AY130" s="265" t="s">
        <v>414</v>
      </c>
      <c r="BK130" s="267">
        <f>SUM(BK131:BK137)</f>
        <v>0</v>
      </c>
    </row>
    <row r="131" s="2" customFormat="1" ht="21.75" customHeight="1">
      <c r="A131" s="39"/>
      <c r="B131" s="40"/>
      <c r="C131" s="234" t="s">
        <v>84</v>
      </c>
      <c r="D131" s="234" t="s">
        <v>443</v>
      </c>
      <c r="E131" s="235" t="s">
        <v>1715</v>
      </c>
      <c r="F131" s="236" t="s">
        <v>1716</v>
      </c>
      <c r="G131" s="237" t="s">
        <v>632</v>
      </c>
      <c r="H131" s="238">
        <v>100</v>
      </c>
      <c r="I131" s="239"/>
      <c r="J131" s="240">
        <f>ROUND(I131*H131,2)</f>
        <v>0</v>
      </c>
      <c r="K131" s="236" t="s">
        <v>720</v>
      </c>
      <c r="L131" s="45"/>
      <c r="M131" s="241" t="s">
        <v>1</v>
      </c>
      <c r="N131" s="242" t="s">
        <v>41</v>
      </c>
      <c r="O131" s="92"/>
      <c r="P131" s="226">
        <f>O131*H131</f>
        <v>0</v>
      </c>
      <c r="Q131" s="226">
        <v>0</v>
      </c>
      <c r="R131" s="226">
        <f>Q131*H131</f>
        <v>0</v>
      </c>
      <c r="S131" s="226">
        <v>0</v>
      </c>
      <c r="T131" s="227">
        <f>S131*H131</f>
        <v>0</v>
      </c>
      <c r="U131" s="39"/>
      <c r="V131" s="39"/>
      <c r="W131" s="39"/>
      <c r="X131" s="39"/>
      <c r="Y131" s="39"/>
      <c r="Z131" s="39"/>
      <c r="AA131" s="39"/>
      <c r="AB131" s="39"/>
      <c r="AC131" s="39"/>
      <c r="AD131" s="39"/>
      <c r="AE131" s="39"/>
      <c r="AR131" s="228" t="s">
        <v>415</v>
      </c>
      <c r="AT131" s="228" t="s">
        <v>443</v>
      </c>
      <c r="AU131" s="228" t="s">
        <v>86</v>
      </c>
      <c r="AY131" s="18" t="s">
        <v>414</v>
      </c>
      <c r="BE131" s="229">
        <f>IF(N131="základní",J131,0)</f>
        <v>0</v>
      </c>
      <c r="BF131" s="229">
        <f>IF(N131="snížená",J131,0)</f>
        <v>0</v>
      </c>
      <c r="BG131" s="229">
        <f>IF(N131="zákl. přenesená",J131,0)</f>
        <v>0</v>
      </c>
      <c r="BH131" s="229">
        <f>IF(N131="sníž. přenesená",J131,0)</f>
        <v>0</v>
      </c>
      <c r="BI131" s="229">
        <f>IF(N131="nulová",J131,0)</f>
        <v>0</v>
      </c>
      <c r="BJ131" s="18" t="s">
        <v>84</v>
      </c>
      <c r="BK131" s="229">
        <f>ROUND(I131*H131,2)</f>
        <v>0</v>
      </c>
      <c r="BL131" s="18" t="s">
        <v>415</v>
      </c>
      <c r="BM131" s="228" t="s">
        <v>2594</v>
      </c>
    </row>
    <row r="132" s="2" customFormat="1">
      <c r="A132" s="39"/>
      <c r="B132" s="40"/>
      <c r="C132" s="41"/>
      <c r="D132" s="230" t="s">
        <v>417</v>
      </c>
      <c r="E132" s="41"/>
      <c r="F132" s="231" t="s">
        <v>1718</v>
      </c>
      <c r="G132" s="41"/>
      <c r="H132" s="41"/>
      <c r="I132" s="156"/>
      <c r="J132" s="41"/>
      <c r="K132" s="41"/>
      <c r="L132" s="45"/>
      <c r="M132" s="232"/>
      <c r="N132" s="233"/>
      <c r="O132" s="92"/>
      <c r="P132" s="92"/>
      <c r="Q132" s="92"/>
      <c r="R132" s="92"/>
      <c r="S132" s="92"/>
      <c r="T132" s="93"/>
      <c r="U132" s="39"/>
      <c r="V132" s="39"/>
      <c r="W132" s="39"/>
      <c r="X132" s="39"/>
      <c r="Y132" s="39"/>
      <c r="Z132" s="39"/>
      <c r="AA132" s="39"/>
      <c r="AB132" s="39"/>
      <c r="AC132" s="39"/>
      <c r="AD132" s="39"/>
      <c r="AE132" s="39"/>
      <c r="AT132" s="18" t="s">
        <v>417</v>
      </c>
      <c r="AU132" s="18" t="s">
        <v>86</v>
      </c>
    </row>
    <row r="133" s="2" customFormat="1">
      <c r="A133" s="39"/>
      <c r="B133" s="40"/>
      <c r="C133" s="41"/>
      <c r="D133" s="230" t="s">
        <v>722</v>
      </c>
      <c r="E133" s="41"/>
      <c r="F133" s="268" t="s">
        <v>2440</v>
      </c>
      <c r="G133" s="41"/>
      <c r="H133" s="41"/>
      <c r="I133" s="156"/>
      <c r="J133" s="41"/>
      <c r="K133" s="41"/>
      <c r="L133" s="45"/>
      <c r="M133" s="232"/>
      <c r="N133" s="233"/>
      <c r="O133" s="92"/>
      <c r="P133" s="92"/>
      <c r="Q133" s="92"/>
      <c r="R133" s="92"/>
      <c r="S133" s="92"/>
      <c r="T133" s="93"/>
      <c r="U133" s="39"/>
      <c r="V133" s="39"/>
      <c r="W133" s="39"/>
      <c r="X133" s="39"/>
      <c r="Y133" s="39"/>
      <c r="Z133" s="39"/>
      <c r="AA133" s="39"/>
      <c r="AB133" s="39"/>
      <c r="AC133" s="39"/>
      <c r="AD133" s="39"/>
      <c r="AE133" s="39"/>
      <c r="AT133" s="18" t="s">
        <v>722</v>
      </c>
      <c r="AU133" s="18" t="s">
        <v>86</v>
      </c>
    </row>
    <row r="134" s="13" customFormat="1">
      <c r="A134" s="13"/>
      <c r="B134" s="277"/>
      <c r="C134" s="278"/>
      <c r="D134" s="230" t="s">
        <v>758</v>
      </c>
      <c r="E134" s="279" t="s">
        <v>1</v>
      </c>
      <c r="F134" s="280" t="s">
        <v>2595</v>
      </c>
      <c r="G134" s="278"/>
      <c r="H134" s="281">
        <v>100</v>
      </c>
      <c r="I134" s="282"/>
      <c r="J134" s="278"/>
      <c r="K134" s="278"/>
      <c r="L134" s="283"/>
      <c r="M134" s="284"/>
      <c r="N134" s="285"/>
      <c r="O134" s="285"/>
      <c r="P134" s="285"/>
      <c r="Q134" s="285"/>
      <c r="R134" s="285"/>
      <c r="S134" s="285"/>
      <c r="T134" s="286"/>
      <c r="U134" s="13"/>
      <c r="V134" s="13"/>
      <c r="W134" s="13"/>
      <c r="X134" s="13"/>
      <c r="Y134" s="13"/>
      <c r="Z134" s="13"/>
      <c r="AA134" s="13"/>
      <c r="AB134" s="13"/>
      <c r="AC134" s="13"/>
      <c r="AD134" s="13"/>
      <c r="AE134" s="13"/>
      <c r="AT134" s="287" t="s">
        <v>758</v>
      </c>
      <c r="AU134" s="287" t="s">
        <v>86</v>
      </c>
      <c r="AV134" s="13" t="s">
        <v>86</v>
      </c>
      <c r="AW134" s="13" t="s">
        <v>33</v>
      </c>
      <c r="AX134" s="13" t="s">
        <v>84</v>
      </c>
      <c r="AY134" s="287" t="s">
        <v>414</v>
      </c>
    </row>
    <row r="135" s="2" customFormat="1" ht="21.75" customHeight="1">
      <c r="A135" s="39"/>
      <c r="B135" s="40"/>
      <c r="C135" s="234" t="s">
        <v>86</v>
      </c>
      <c r="D135" s="234" t="s">
        <v>443</v>
      </c>
      <c r="E135" s="235" t="s">
        <v>1721</v>
      </c>
      <c r="F135" s="236" t="s">
        <v>1722</v>
      </c>
      <c r="G135" s="237" t="s">
        <v>755</v>
      </c>
      <c r="H135" s="238">
        <v>2</v>
      </c>
      <c r="I135" s="239"/>
      <c r="J135" s="240">
        <f>ROUND(I135*H135,2)</f>
        <v>0</v>
      </c>
      <c r="K135" s="236" t="s">
        <v>720</v>
      </c>
      <c r="L135" s="45"/>
      <c r="M135" s="241" t="s">
        <v>1</v>
      </c>
      <c r="N135" s="242" t="s">
        <v>41</v>
      </c>
      <c r="O135" s="92"/>
      <c r="P135" s="226">
        <f>O135*H135</f>
        <v>0</v>
      </c>
      <c r="Q135" s="226">
        <v>0</v>
      </c>
      <c r="R135" s="226">
        <f>Q135*H135</f>
        <v>0</v>
      </c>
      <c r="S135" s="226">
        <v>0</v>
      </c>
      <c r="T135" s="227">
        <f>S135*H135</f>
        <v>0</v>
      </c>
      <c r="U135" s="39"/>
      <c r="V135" s="39"/>
      <c r="W135" s="39"/>
      <c r="X135" s="39"/>
      <c r="Y135" s="39"/>
      <c r="Z135" s="39"/>
      <c r="AA135" s="39"/>
      <c r="AB135" s="39"/>
      <c r="AC135" s="39"/>
      <c r="AD135" s="39"/>
      <c r="AE135" s="39"/>
      <c r="AR135" s="228" t="s">
        <v>415</v>
      </c>
      <c r="AT135" s="228" t="s">
        <v>443</v>
      </c>
      <c r="AU135" s="228" t="s">
        <v>86</v>
      </c>
      <c r="AY135" s="18" t="s">
        <v>414</v>
      </c>
      <c r="BE135" s="229">
        <f>IF(N135="základní",J135,0)</f>
        <v>0</v>
      </c>
      <c r="BF135" s="229">
        <f>IF(N135="snížená",J135,0)</f>
        <v>0</v>
      </c>
      <c r="BG135" s="229">
        <f>IF(N135="zákl. přenesená",J135,0)</f>
        <v>0</v>
      </c>
      <c r="BH135" s="229">
        <f>IF(N135="sníž. přenesená",J135,0)</f>
        <v>0</v>
      </c>
      <c r="BI135" s="229">
        <f>IF(N135="nulová",J135,0)</f>
        <v>0</v>
      </c>
      <c r="BJ135" s="18" t="s">
        <v>84</v>
      </c>
      <c r="BK135" s="229">
        <f>ROUND(I135*H135,2)</f>
        <v>0</v>
      </c>
      <c r="BL135" s="18" t="s">
        <v>415</v>
      </c>
      <c r="BM135" s="228" t="s">
        <v>2596</v>
      </c>
    </row>
    <row r="136" s="2" customFormat="1">
      <c r="A136" s="39"/>
      <c r="B136" s="40"/>
      <c r="C136" s="41"/>
      <c r="D136" s="230" t="s">
        <v>417</v>
      </c>
      <c r="E136" s="41"/>
      <c r="F136" s="231" t="s">
        <v>1724</v>
      </c>
      <c r="G136" s="41"/>
      <c r="H136" s="41"/>
      <c r="I136" s="156"/>
      <c r="J136" s="41"/>
      <c r="K136" s="41"/>
      <c r="L136" s="45"/>
      <c r="M136" s="232"/>
      <c r="N136" s="233"/>
      <c r="O136" s="92"/>
      <c r="P136" s="92"/>
      <c r="Q136" s="92"/>
      <c r="R136" s="92"/>
      <c r="S136" s="92"/>
      <c r="T136" s="93"/>
      <c r="U136" s="39"/>
      <c r="V136" s="39"/>
      <c r="W136" s="39"/>
      <c r="X136" s="39"/>
      <c r="Y136" s="39"/>
      <c r="Z136" s="39"/>
      <c r="AA136" s="39"/>
      <c r="AB136" s="39"/>
      <c r="AC136" s="39"/>
      <c r="AD136" s="39"/>
      <c r="AE136" s="39"/>
      <c r="AT136" s="18" t="s">
        <v>417</v>
      </c>
      <c r="AU136" s="18" t="s">
        <v>86</v>
      </c>
    </row>
    <row r="137" s="13" customFormat="1">
      <c r="A137" s="13"/>
      <c r="B137" s="277"/>
      <c r="C137" s="278"/>
      <c r="D137" s="230" t="s">
        <v>758</v>
      </c>
      <c r="E137" s="279" t="s">
        <v>1</v>
      </c>
      <c r="F137" s="280" t="s">
        <v>2597</v>
      </c>
      <c r="G137" s="278"/>
      <c r="H137" s="281">
        <v>2</v>
      </c>
      <c r="I137" s="282"/>
      <c r="J137" s="278"/>
      <c r="K137" s="278"/>
      <c r="L137" s="283"/>
      <c r="M137" s="284"/>
      <c r="N137" s="285"/>
      <c r="O137" s="285"/>
      <c r="P137" s="285"/>
      <c r="Q137" s="285"/>
      <c r="R137" s="285"/>
      <c r="S137" s="285"/>
      <c r="T137" s="286"/>
      <c r="U137" s="13"/>
      <c r="V137" s="13"/>
      <c r="W137" s="13"/>
      <c r="X137" s="13"/>
      <c r="Y137" s="13"/>
      <c r="Z137" s="13"/>
      <c r="AA137" s="13"/>
      <c r="AB137" s="13"/>
      <c r="AC137" s="13"/>
      <c r="AD137" s="13"/>
      <c r="AE137" s="13"/>
      <c r="AT137" s="287" t="s">
        <v>758</v>
      </c>
      <c r="AU137" s="287" t="s">
        <v>86</v>
      </c>
      <c r="AV137" s="13" t="s">
        <v>86</v>
      </c>
      <c r="AW137" s="13" t="s">
        <v>33</v>
      </c>
      <c r="AX137" s="13" t="s">
        <v>84</v>
      </c>
      <c r="AY137" s="287" t="s">
        <v>414</v>
      </c>
    </row>
    <row r="138" s="11" customFormat="1" ht="22.8" customHeight="1">
      <c r="A138" s="11"/>
      <c r="B138" s="254"/>
      <c r="C138" s="255"/>
      <c r="D138" s="256" t="s">
        <v>75</v>
      </c>
      <c r="E138" s="275" t="s">
        <v>431</v>
      </c>
      <c r="F138" s="275" t="s">
        <v>798</v>
      </c>
      <c r="G138" s="255"/>
      <c r="H138" s="255"/>
      <c r="I138" s="258"/>
      <c r="J138" s="276">
        <f>BK138</f>
        <v>0</v>
      </c>
      <c r="K138" s="255"/>
      <c r="L138" s="260"/>
      <c r="M138" s="261"/>
      <c r="N138" s="262"/>
      <c r="O138" s="262"/>
      <c r="P138" s="263">
        <f>SUM(P139:P148)</f>
        <v>0</v>
      </c>
      <c r="Q138" s="262"/>
      <c r="R138" s="263">
        <f>SUM(R139:R148)</f>
        <v>0.098332972800000001</v>
      </c>
      <c r="S138" s="262"/>
      <c r="T138" s="264">
        <f>SUM(T139:T148)</f>
        <v>0</v>
      </c>
      <c r="U138" s="11"/>
      <c r="V138" s="11"/>
      <c r="W138" s="11"/>
      <c r="X138" s="11"/>
      <c r="Y138" s="11"/>
      <c r="Z138" s="11"/>
      <c r="AA138" s="11"/>
      <c r="AB138" s="11"/>
      <c r="AC138" s="11"/>
      <c r="AD138" s="11"/>
      <c r="AE138" s="11"/>
      <c r="AR138" s="265" t="s">
        <v>84</v>
      </c>
      <c r="AT138" s="266" t="s">
        <v>75</v>
      </c>
      <c r="AU138" s="266" t="s">
        <v>84</v>
      </c>
      <c r="AY138" s="265" t="s">
        <v>414</v>
      </c>
      <c r="BK138" s="267">
        <f>SUM(BK139:BK148)</f>
        <v>0</v>
      </c>
    </row>
    <row r="139" s="2" customFormat="1" ht="21.75" customHeight="1">
      <c r="A139" s="39"/>
      <c r="B139" s="40"/>
      <c r="C139" s="234" t="s">
        <v>114</v>
      </c>
      <c r="D139" s="234" t="s">
        <v>443</v>
      </c>
      <c r="E139" s="235" t="s">
        <v>1736</v>
      </c>
      <c r="F139" s="236" t="s">
        <v>1737</v>
      </c>
      <c r="G139" s="237" t="s">
        <v>632</v>
      </c>
      <c r="H139" s="238">
        <v>96.420000000000002</v>
      </c>
      <c r="I139" s="239"/>
      <c r="J139" s="240">
        <f>ROUND(I139*H139,2)</f>
        <v>0</v>
      </c>
      <c r="K139" s="236" t="s">
        <v>720</v>
      </c>
      <c r="L139" s="45"/>
      <c r="M139" s="241" t="s">
        <v>1</v>
      </c>
      <c r="N139" s="242" t="s">
        <v>41</v>
      </c>
      <c r="O139" s="92"/>
      <c r="P139" s="226">
        <f>O139*H139</f>
        <v>0</v>
      </c>
      <c r="Q139" s="226">
        <v>0.0010198399999999999</v>
      </c>
      <c r="R139" s="226">
        <f>Q139*H139</f>
        <v>0.098332972800000001</v>
      </c>
      <c r="S139" s="226">
        <v>0</v>
      </c>
      <c r="T139" s="227">
        <f>S139*H139</f>
        <v>0</v>
      </c>
      <c r="U139" s="39"/>
      <c r="V139" s="39"/>
      <c r="W139" s="39"/>
      <c r="X139" s="39"/>
      <c r="Y139" s="39"/>
      <c r="Z139" s="39"/>
      <c r="AA139" s="39"/>
      <c r="AB139" s="39"/>
      <c r="AC139" s="39"/>
      <c r="AD139" s="39"/>
      <c r="AE139" s="39"/>
      <c r="AR139" s="228" t="s">
        <v>415</v>
      </c>
      <c r="AT139" s="228" t="s">
        <v>443</v>
      </c>
      <c r="AU139" s="228" t="s">
        <v>86</v>
      </c>
      <c r="AY139" s="18" t="s">
        <v>414</v>
      </c>
      <c r="BE139" s="229">
        <f>IF(N139="základní",J139,0)</f>
        <v>0</v>
      </c>
      <c r="BF139" s="229">
        <f>IF(N139="snížená",J139,0)</f>
        <v>0</v>
      </c>
      <c r="BG139" s="229">
        <f>IF(N139="zákl. přenesená",J139,0)</f>
        <v>0</v>
      </c>
      <c r="BH139" s="229">
        <f>IF(N139="sníž. přenesená",J139,0)</f>
        <v>0</v>
      </c>
      <c r="BI139" s="229">
        <f>IF(N139="nulová",J139,0)</f>
        <v>0</v>
      </c>
      <c r="BJ139" s="18" t="s">
        <v>84</v>
      </c>
      <c r="BK139" s="229">
        <f>ROUND(I139*H139,2)</f>
        <v>0</v>
      </c>
      <c r="BL139" s="18" t="s">
        <v>415</v>
      </c>
      <c r="BM139" s="228" t="s">
        <v>2598</v>
      </c>
    </row>
    <row r="140" s="2" customFormat="1">
      <c r="A140" s="39"/>
      <c r="B140" s="40"/>
      <c r="C140" s="41"/>
      <c r="D140" s="230" t="s">
        <v>417</v>
      </c>
      <c r="E140" s="41"/>
      <c r="F140" s="231" t="s">
        <v>1739</v>
      </c>
      <c r="G140" s="41"/>
      <c r="H140" s="41"/>
      <c r="I140" s="156"/>
      <c r="J140" s="41"/>
      <c r="K140" s="41"/>
      <c r="L140" s="45"/>
      <c r="M140" s="232"/>
      <c r="N140" s="233"/>
      <c r="O140" s="92"/>
      <c r="P140" s="92"/>
      <c r="Q140" s="92"/>
      <c r="R140" s="92"/>
      <c r="S140" s="92"/>
      <c r="T140" s="93"/>
      <c r="U140" s="39"/>
      <c r="V140" s="39"/>
      <c r="W140" s="39"/>
      <c r="X140" s="39"/>
      <c r="Y140" s="39"/>
      <c r="Z140" s="39"/>
      <c r="AA140" s="39"/>
      <c r="AB140" s="39"/>
      <c r="AC140" s="39"/>
      <c r="AD140" s="39"/>
      <c r="AE140" s="39"/>
      <c r="AT140" s="18" t="s">
        <v>417</v>
      </c>
      <c r="AU140" s="18" t="s">
        <v>86</v>
      </c>
    </row>
    <row r="141" s="2" customFormat="1">
      <c r="A141" s="39"/>
      <c r="B141" s="40"/>
      <c r="C141" s="41"/>
      <c r="D141" s="230" t="s">
        <v>722</v>
      </c>
      <c r="E141" s="41"/>
      <c r="F141" s="268" t="s">
        <v>2599</v>
      </c>
      <c r="G141" s="41"/>
      <c r="H141" s="41"/>
      <c r="I141" s="156"/>
      <c r="J141" s="41"/>
      <c r="K141" s="41"/>
      <c r="L141" s="45"/>
      <c r="M141" s="232"/>
      <c r="N141" s="233"/>
      <c r="O141" s="92"/>
      <c r="P141" s="92"/>
      <c r="Q141" s="92"/>
      <c r="R141" s="92"/>
      <c r="S141" s="92"/>
      <c r="T141" s="93"/>
      <c r="U141" s="39"/>
      <c r="V141" s="39"/>
      <c r="W141" s="39"/>
      <c r="X141" s="39"/>
      <c r="Y141" s="39"/>
      <c r="Z141" s="39"/>
      <c r="AA141" s="39"/>
      <c r="AB141" s="39"/>
      <c r="AC141" s="39"/>
      <c r="AD141" s="39"/>
      <c r="AE141" s="39"/>
      <c r="AT141" s="18" t="s">
        <v>722</v>
      </c>
      <c r="AU141" s="18" t="s">
        <v>86</v>
      </c>
    </row>
    <row r="142" s="15" customFormat="1">
      <c r="A142" s="15"/>
      <c r="B142" s="299"/>
      <c r="C142" s="300"/>
      <c r="D142" s="230" t="s">
        <v>758</v>
      </c>
      <c r="E142" s="301" t="s">
        <v>1</v>
      </c>
      <c r="F142" s="302" t="s">
        <v>2600</v>
      </c>
      <c r="G142" s="300"/>
      <c r="H142" s="301" t="s">
        <v>1</v>
      </c>
      <c r="I142" s="303"/>
      <c r="J142" s="300"/>
      <c r="K142" s="300"/>
      <c r="L142" s="304"/>
      <c r="M142" s="305"/>
      <c r="N142" s="306"/>
      <c r="O142" s="306"/>
      <c r="P142" s="306"/>
      <c r="Q142" s="306"/>
      <c r="R142" s="306"/>
      <c r="S142" s="306"/>
      <c r="T142" s="307"/>
      <c r="U142" s="15"/>
      <c r="V142" s="15"/>
      <c r="W142" s="15"/>
      <c r="X142" s="15"/>
      <c r="Y142" s="15"/>
      <c r="Z142" s="15"/>
      <c r="AA142" s="15"/>
      <c r="AB142" s="15"/>
      <c r="AC142" s="15"/>
      <c r="AD142" s="15"/>
      <c r="AE142" s="15"/>
      <c r="AT142" s="308" t="s">
        <v>758</v>
      </c>
      <c r="AU142" s="308" t="s">
        <v>86</v>
      </c>
      <c r="AV142" s="15" t="s">
        <v>84</v>
      </c>
      <c r="AW142" s="15" t="s">
        <v>33</v>
      </c>
      <c r="AX142" s="15" t="s">
        <v>76</v>
      </c>
      <c r="AY142" s="308" t="s">
        <v>414</v>
      </c>
    </row>
    <row r="143" s="13" customFormat="1">
      <c r="A143" s="13"/>
      <c r="B143" s="277"/>
      <c r="C143" s="278"/>
      <c r="D143" s="230" t="s">
        <v>758</v>
      </c>
      <c r="E143" s="279" t="s">
        <v>1</v>
      </c>
      <c r="F143" s="280" t="s">
        <v>2601</v>
      </c>
      <c r="G143" s="278"/>
      <c r="H143" s="281">
        <v>26.399999999999999</v>
      </c>
      <c r="I143" s="282"/>
      <c r="J143" s="278"/>
      <c r="K143" s="278"/>
      <c r="L143" s="283"/>
      <c r="M143" s="284"/>
      <c r="N143" s="285"/>
      <c r="O143" s="285"/>
      <c r="P143" s="285"/>
      <c r="Q143" s="285"/>
      <c r="R143" s="285"/>
      <c r="S143" s="285"/>
      <c r="T143" s="286"/>
      <c r="U143" s="13"/>
      <c r="V143" s="13"/>
      <c r="W143" s="13"/>
      <c r="X143" s="13"/>
      <c r="Y143" s="13"/>
      <c r="Z143" s="13"/>
      <c r="AA143" s="13"/>
      <c r="AB143" s="13"/>
      <c r="AC143" s="13"/>
      <c r="AD143" s="13"/>
      <c r="AE143" s="13"/>
      <c r="AT143" s="287" t="s">
        <v>758</v>
      </c>
      <c r="AU143" s="287" t="s">
        <v>86</v>
      </c>
      <c r="AV143" s="13" t="s">
        <v>86</v>
      </c>
      <c r="AW143" s="13" t="s">
        <v>33</v>
      </c>
      <c r="AX143" s="13" t="s">
        <v>76</v>
      </c>
      <c r="AY143" s="287" t="s">
        <v>414</v>
      </c>
    </row>
    <row r="144" s="15" customFormat="1">
      <c r="A144" s="15"/>
      <c r="B144" s="299"/>
      <c r="C144" s="300"/>
      <c r="D144" s="230" t="s">
        <v>758</v>
      </c>
      <c r="E144" s="301" t="s">
        <v>1</v>
      </c>
      <c r="F144" s="302" t="s">
        <v>2495</v>
      </c>
      <c r="G144" s="300"/>
      <c r="H144" s="301" t="s">
        <v>1</v>
      </c>
      <c r="I144" s="303"/>
      <c r="J144" s="300"/>
      <c r="K144" s="300"/>
      <c r="L144" s="304"/>
      <c r="M144" s="305"/>
      <c r="N144" s="306"/>
      <c r="O144" s="306"/>
      <c r="P144" s="306"/>
      <c r="Q144" s="306"/>
      <c r="R144" s="306"/>
      <c r="S144" s="306"/>
      <c r="T144" s="307"/>
      <c r="U144" s="15"/>
      <c r="V144" s="15"/>
      <c r="W144" s="15"/>
      <c r="X144" s="15"/>
      <c r="Y144" s="15"/>
      <c r="Z144" s="15"/>
      <c r="AA144" s="15"/>
      <c r="AB144" s="15"/>
      <c r="AC144" s="15"/>
      <c r="AD144" s="15"/>
      <c r="AE144" s="15"/>
      <c r="AT144" s="308" t="s">
        <v>758</v>
      </c>
      <c r="AU144" s="308" t="s">
        <v>86</v>
      </c>
      <c r="AV144" s="15" t="s">
        <v>84</v>
      </c>
      <c r="AW144" s="15" t="s">
        <v>33</v>
      </c>
      <c r="AX144" s="15" t="s">
        <v>76</v>
      </c>
      <c r="AY144" s="308" t="s">
        <v>414</v>
      </c>
    </row>
    <row r="145" s="13" customFormat="1">
      <c r="A145" s="13"/>
      <c r="B145" s="277"/>
      <c r="C145" s="278"/>
      <c r="D145" s="230" t="s">
        <v>758</v>
      </c>
      <c r="E145" s="279" t="s">
        <v>1</v>
      </c>
      <c r="F145" s="280" t="s">
        <v>2602</v>
      </c>
      <c r="G145" s="278"/>
      <c r="H145" s="281">
        <v>47.079999999999998</v>
      </c>
      <c r="I145" s="282"/>
      <c r="J145" s="278"/>
      <c r="K145" s="278"/>
      <c r="L145" s="283"/>
      <c r="M145" s="284"/>
      <c r="N145" s="285"/>
      <c r="O145" s="285"/>
      <c r="P145" s="285"/>
      <c r="Q145" s="285"/>
      <c r="R145" s="285"/>
      <c r="S145" s="285"/>
      <c r="T145" s="286"/>
      <c r="U145" s="13"/>
      <c r="V145" s="13"/>
      <c r="W145" s="13"/>
      <c r="X145" s="13"/>
      <c r="Y145" s="13"/>
      <c r="Z145" s="13"/>
      <c r="AA145" s="13"/>
      <c r="AB145" s="13"/>
      <c r="AC145" s="13"/>
      <c r="AD145" s="13"/>
      <c r="AE145" s="13"/>
      <c r="AT145" s="287" t="s">
        <v>758</v>
      </c>
      <c r="AU145" s="287" t="s">
        <v>86</v>
      </c>
      <c r="AV145" s="13" t="s">
        <v>86</v>
      </c>
      <c r="AW145" s="13" t="s">
        <v>33</v>
      </c>
      <c r="AX145" s="13" t="s">
        <v>76</v>
      </c>
      <c r="AY145" s="287" t="s">
        <v>414</v>
      </c>
    </row>
    <row r="146" s="13" customFormat="1">
      <c r="A146" s="13"/>
      <c r="B146" s="277"/>
      <c r="C146" s="278"/>
      <c r="D146" s="230" t="s">
        <v>758</v>
      </c>
      <c r="E146" s="279" t="s">
        <v>1</v>
      </c>
      <c r="F146" s="280" t="s">
        <v>2603</v>
      </c>
      <c r="G146" s="278"/>
      <c r="H146" s="281">
        <v>4.4000000000000004</v>
      </c>
      <c r="I146" s="282"/>
      <c r="J146" s="278"/>
      <c r="K146" s="278"/>
      <c r="L146" s="283"/>
      <c r="M146" s="284"/>
      <c r="N146" s="285"/>
      <c r="O146" s="285"/>
      <c r="P146" s="285"/>
      <c r="Q146" s="285"/>
      <c r="R146" s="285"/>
      <c r="S146" s="285"/>
      <c r="T146" s="286"/>
      <c r="U146" s="13"/>
      <c r="V146" s="13"/>
      <c r="W146" s="13"/>
      <c r="X146" s="13"/>
      <c r="Y146" s="13"/>
      <c r="Z146" s="13"/>
      <c r="AA146" s="13"/>
      <c r="AB146" s="13"/>
      <c r="AC146" s="13"/>
      <c r="AD146" s="13"/>
      <c r="AE146" s="13"/>
      <c r="AT146" s="287" t="s">
        <v>758</v>
      </c>
      <c r="AU146" s="287" t="s">
        <v>86</v>
      </c>
      <c r="AV146" s="13" t="s">
        <v>86</v>
      </c>
      <c r="AW146" s="13" t="s">
        <v>33</v>
      </c>
      <c r="AX146" s="13" t="s">
        <v>76</v>
      </c>
      <c r="AY146" s="287" t="s">
        <v>414</v>
      </c>
    </row>
    <row r="147" s="13" customFormat="1">
      <c r="A147" s="13"/>
      <c r="B147" s="277"/>
      <c r="C147" s="278"/>
      <c r="D147" s="230" t="s">
        <v>758</v>
      </c>
      <c r="E147" s="279" t="s">
        <v>1</v>
      </c>
      <c r="F147" s="280" t="s">
        <v>2604</v>
      </c>
      <c r="G147" s="278"/>
      <c r="H147" s="281">
        <v>18.539999999999999</v>
      </c>
      <c r="I147" s="282"/>
      <c r="J147" s="278"/>
      <c r="K147" s="278"/>
      <c r="L147" s="283"/>
      <c r="M147" s="284"/>
      <c r="N147" s="285"/>
      <c r="O147" s="285"/>
      <c r="P147" s="285"/>
      <c r="Q147" s="285"/>
      <c r="R147" s="285"/>
      <c r="S147" s="285"/>
      <c r="T147" s="286"/>
      <c r="U147" s="13"/>
      <c r="V147" s="13"/>
      <c r="W147" s="13"/>
      <c r="X147" s="13"/>
      <c r="Y147" s="13"/>
      <c r="Z147" s="13"/>
      <c r="AA147" s="13"/>
      <c r="AB147" s="13"/>
      <c r="AC147" s="13"/>
      <c r="AD147" s="13"/>
      <c r="AE147" s="13"/>
      <c r="AT147" s="287" t="s">
        <v>758</v>
      </c>
      <c r="AU147" s="287" t="s">
        <v>86</v>
      </c>
      <c r="AV147" s="13" t="s">
        <v>86</v>
      </c>
      <c r="AW147" s="13" t="s">
        <v>33</v>
      </c>
      <c r="AX147" s="13" t="s">
        <v>76</v>
      </c>
      <c r="AY147" s="287" t="s">
        <v>414</v>
      </c>
    </row>
    <row r="148" s="14" customFormat="1">
      <c r="A148" s="14"/>
      <c r="B148" s="288"/>
      <c r="C148" s="289"/>
      <c r="D148" s="230" t="s">
        <v>758</v>
      </c>
      <c r="E148" s="290" t="s">
        <v>1</v>
      </c>
      <c r="F148" s="291" t="s">
        <v>760</v>
      </c>
      <c r="G148" s="289"/>
      <c r="H148" s="292">
        <v>96.419999999999987</v>
      </c>
      <c r="I148" s="293"/>
      <c r="J148" s="289"/>
      <c r="K148" s="289"/>
      <c r="L148" s="294"/>
      <c r="M148" s="295"/>
      <c r="N148" s="296"/>
      <c r="O148" s="296"/>
      <c r="P148" s="296"/>
      <c r="Q148" s="296"/>
      <c r="R148" s="296"/>
      <c r="S148" s="296"/>
      <c r="T148" s="297"/>
      <c r="U148" s="14"/>
      <c r="V148" s="14"/>
      <c r="W148" s="14"/>
      <c r="X148" s="14"/>
      <c r="Y148" s="14"/>
      <c r="Z148" s="14"/>
      <c r="AA148" s="14"/>
      <c r="AB148" s="14"/>
      <c r="AC148" s="14"/>
      <c r="AD148" s="14"/>
      <c r="AE148" s="14"/>
      <c r="AT148" s="298" t="s">
        <v>758</v>
      </c>
      <c r="AU148" s="298" t="s">
        <v>86</v>
      </c>
      <c r="AV148" s="14" t="s">
        <v>415</v>
      </c>
      <c r="AW148" s="14" t="s">
        <v>33</v>
      </c>
      <c r="AX148" s="14" t="s">
        <v>84</v>
      </c>
      <c r="AY148" s="298" t="s">
        <v>414</v>
      </c>
    </row>
    <row r="149" s="11" customFormat="1" ht="22.8" customHeight="1">
      <c r="A149" s="11"/>
      <c r="B149" s="254"/>
      <c r="C149" s="255"/>
      <c r="D149" s="256" t="s">
        <v>75</v>
      </c>
      <c r="E149" s="275" t="s">
        <v>442</v>
      </c>
      <c r="F149" s="275" t="s">
        <v>850</v>
      </c>
      <c r="G149" s="255"/>
      <c r="H149" s="255"/>
      <c r="I149" s="258"/>
      <c r="J149" s="276">
        <f>BK149</f>
        <v>0</v>
      </c>
      <c r="K149" s="255"/>
      <c r="L149" s="260"/>
      <c r="M149" s="261"/>
      <c r="N149" s="262"/>
      <c r="O149" s="262"/>
      <c r="P149" s="263">
        <f>SUM(P150:P223)</f>
        <v>0</v>
      </c>
      <c r="Q149" s="262"/>
      <c r="R149" s="263">
        <f>SUM(R150:R223)</f>
        <v>0.62224438039999996</v>
      </c>
      <c r="S149" s="262"/>
      <c r="T149" s="264">
        <f>SUM(T150:T223)</f>
        <v>0.61255029999999999</v>
      </c>
      <c r="U149" s="11"/>
      <c r="V149" s="11"/>
      <c r="W149" s="11"/>
      <c r="X149" s="11"/>
      <c r="Y149" s="11"/>
      <c r="Z149" s="11"/>
      <c r="AA149" s="11"/>
      <c r="AB149" s="11"/>
      <c r="AC149" s="11"/>
      <c r="AD149" s="11"/>
      <c r="AE149" s="11"/>
      <c r="AR149" s="265" t="s">
        <v>84</v>
      </c>
      <c r="AT149" s="266" t="s">
        <v>75</v>
      </c>
      <c r="AU149" s="266" t="s">
        <v>84</v>
      </c>
      <c r="AY149" s="265" t="s">
        <v>414</v>
      </c>
      <c r="BK149" s="267">
        <f>SUM(BK150:BK223)</f>
        <v>0</v>
      </c>
    </row>
    <row r="150" s="2" customFormat="1" ht="21.75" customHeight="1">
      <c r="A150" s="39"/>
      <c r="B150" s="40"/>
      <c r="C150" s="234" t="s">
        <v>415</v>
      </c>
      <c r="D150" s="234" t="s">
        <v>443</v>
      </c>
      <c r="E150" s="235" t="s">
        <v>2251</v>
      </c>
      <c r="F150" s="236" t="s">
        <v>2252</v>
      </c>
      <c r="G150" s="237" t="s">
        <v>632</v>
      </c>
      <c r="H150" s="238">
        <v>43.5</v>
      </c>
      <c r="I150" s="239"/>
      <c r="J150" s="240">
        <f>ROUND(I150*H150,2)</f>
        <v>0</v>
      </c>
      <c r="K150" s="236" t="s">
        <v>720</v>
      </c>
      <c r="L150" s="45"/>
      <c r="M150" s="241" t="s">
        <v>1</v>
      </c>
      <c r="N150" s="242" t="s">
        <v>41</v>
      </c>
      <c r="O150" s="92"/>
      <c r="P150" s="226">
        <f>O150*H150</f>
        <v>0</v>
      </c>
      <c r="Q150" s="226">
        <v>0</v>
      </c>
      <c r="R150" s="226">
        <f>Q150*H150</f>
        <v>0</v>
      </c>
      <c r="S150" s="226">
        <v>0</v>
      </c>
      <c r="T150" s="227">
        <f>S150*H150</f>
        <v>0</v>
      </c>
      <c r="U150" s="39"/>
      <c r="V150" s="39"/>
      <c r="W150" s="39"/>
      <c r="X150" s="39"/>
      <c r="Y150" s="39"/>
      <c r="Z150" s="39"/>
      <c r="AA150" s="39"/>
      <c r="AB150" s="39"/>
      <c r="AC150" s="39"/>
      <c r="AD150" s="39"/>
      <c r="AE150" s="39"/>
      <c r="AR150" s="228" t="s">
        <v>415</v>
      </c>
      <c r="AT150" s="228" t="s">
        <v>443</v>
      </c>
      <c r="AU150" s="228" t="s">
        <v>86</v>
      </c>
      <c r="AY150" s="18" t="s">
        <v>414</v>
      </c>
      <c r="BE150" s="229">
        <f>IF(N150="základní",J150,0)</f>
        <v>0</v>
      </c>
      <c r="BF150" s="229">
        <f>IF(N150="snížená",J150,0)</f>
        <v>0</v>
      </c>
      <c r="BG150" s="229">
        <f>IF(N150="zákl. přenesená",J150,0)</f>
        <v>0</v>
      </c>
      <c r="BH150" s="229">
        <f>IF(N150="sníž. přenesená",J150,0)</f>
        <v>0</v>
      </c>
      <c r="BI150" s="229">
        <f>IF(N150="nulová",J150,0)</f>
        <v>0</v>
      </c>
      <c r="BJ150" s="18" t="s">
        <v>84</v>
      </c>
      <c r="BK150" s="229">
        <f>ROUND(I150*H150,2)</f>
        <v>0</v>
      </c>
      <c r="BL150" s="18" t="s">
        <v>415</v>
      </c>
      <c r="BM150" s="228" t="s">
        <v>2605</v>
      </c>
    </row>
    <row r="151" s="2" customFormat="1">
      <c r="A151" s="39"/>
      <c r="B151" s="40"/>
      <c r="C151" s="41"/>
      <c r="D151" s="230" t="s">
        <v>417</v>
      </c>
      <c r="E151" s="41"/>
      <c r="F151" s="231" t="s">
        <v>2254</v>
      </c>
      <c r="G151" s="41"/>
      <c r="H151" s="41"/>
      <c r="I151" s="156"/>
      <c r="J151" s="41"/>
      <c r="K151" s="41"/>
      <c r="L151" s="45"/>
      <c r="M151" s="232"/>
      <c r="N151" s="233"/>
      <c r="O151" s="92"/>
      <c r="P151" s="92"/>
      <c r="Q151" s="92"/>
      <c r="R151" s="92"/>
      <c r="S151" s="92"/>
      <c r="T151" s="93"/>
      <c r="U151" s="39"/>
      <c r="V151" s="39"/>
      <c r="W151" s="39"/>
      <c r="X151" s="39"/>
      <c r="Y151" s="39"/>
      <c r="Z151" s="39"/>
      <c r="AA151" s="39"/>
      <c r="AB151" s="39"/>
      <c r="AC151" s="39"/>
      <c r="AD151" s="39"/>
      <c r="AE151" s="39"/>
      <c r="AT151" s="18" t="s">
        <v>417</v>
      </c>
      <c r="AU151" s="18" t="s">
        <v>86</v>
      </c>
    </row>
    <row r="152" s="2" customFormat="1">
      <c r="A152" s="39"/>
      <c r="B152" s="40"/>
      <c r="C152" s="41"/>
      <c r="D152" s="230" t="s">
        <v>722</v>
      </c>
      <c r="E152" s="41"/>
      <c r="F152" s="268" t="s">
        <v>2606</v>
      </c>
      <c r="G152" s="41"/>
      <c r="H152" s="41"/>
      <c r="I152" s="156"/>
      <c r="J152" s="41"/>
      <c r="K152" s="41"/>
      <c r="L152" s="45"/>
      <c r="M152" s="232"/>
      <c r="N152" s="233"/>
      <c r="O152" s="92"/>
      <c r="P152" s="92"/>
      <c r="Q152" s="92"/>
      <c r="R152" s="92"/>
      <c r="S152" s="92"/>
      <c r="T152" s="93"/>
      <c r="U152" s="39"/>
      <c r="V152" s="39"/>
      <c r="W152" s="39"/>
      <c r="X152" s="39"/>
      <c r="Y152" s="39"/>
      <c r="Z152" s="39"/>
      <c r="AA152" s="39"/>
      <c r="AB152" s="39"/>
      <c r="AC152" s="39"/>
      <c r="AD152" s="39"/>
      <c r="AE152" s="39"/>
      <c r="AT152" s="18" t="s">
        <v>722</v>
      </c>
      <c r="AU152" s="18" t="s">
        <v>86</v>
      </c>
    </row>
    <row r="153" s="13" customFormat="1">
      <c r="A153" s="13"/>
      <c r="B153" s="277"/>
      <c r="C153" s="278"/>
      <c r="D153" s="230" t="s">
        <v>758</v>
      </c>
      <c r="E153" s="279" t="s">
        <v>1</v>
      </c>
      <c r="F153" s="280" t="s">
        <v>2607</v>
      </c>
      <c r="G153" s="278"/>
      <c r="H153" s="281">
        <v>12</v>
      </c>
      <c r="I153" s="282"/>
      <c r="J153" s="278"/>
      <c r="K153" s="278"/>
      <c r="L153" s="283"/>
      <c r="M153" s="284"/>
      <c r="N153" s="285"/>
      <c r="O153" s="285"/>
      <c r="P153" s="285"/>
      <c r="Q153" s="285"/>
      <c r="R153" s="285"/>
      <c r="S153" s="285"/>
      <c r="T153" s="286"/>
      <c r="U153" s="13"/>
      <c r="V153" s="13"/>
      <c r="W153" s="13"/>
      <c r="X153" s="13"/>
      <c r="Y153" s="13"/>
      <c r="Z153" s="13"/>
      <c r="AA153" s="13"/>
      <c r="AB153" s="13"/>
      <c r="AC153" s="13"/>
      <c r="AD153" s="13"/>
      <c r="AE153" s="13"/>
      <c r="AT153" s="287" t="s">
        <v>758</v>
      </c>
      <c r="AU153" s="287" t="s">
        <v>86</v>
      </c>
      <c r="AV153" s="13" t="s">
        <v>86</v>
      </c>
      <c r="AW153" s="13" t="s">
        <v>33</v>
      </c>
      <c r="AX153" s="13" t="s">
        <v>76</v>
      </c>
      <c r="AY153" s="287" t="s">
        <v>414</v>
      </c>
    </row>
    <row r="154" s="13" customFormat="1">
      <c r="A154" s="13"/>
      <c r="B154" s="277"/>
      <c r="C154" s="278"/>
      <c r="D154" s="230" t="s">
        <v>758</v>
      </c>
      <c r="E154" s="279" t="s">
        <v>1</v>
      </c>
      <c r="F154" s="280" t="s">
        <v>2608</v>
      </c>
      <c r="G154" s="278"/>
      <c r="H154" s="281">
        <v>31.5</v>
      </c>
      <c r="I154" s="282"/>
      <c r="J154" s="278"/>
      <c r="K154" s="278"/>
      <c r="L154" s="283"/>
      <c r="M154" s="284"/>
      <c r="N154" s="285"/>
      <c r="O154" s="285"/>
      <c r="P154" s="285"/>
      <c r="Q154" s="285"/>
      <c r="R154" s="285"/>
      <c r="S154" s="285"/>
      <c r="T154" s="286"/>
      <c r="U154" s="13"/>
      <c r="V154" s="13"/>
      <c r="W154" s="13"/>
      <c r="X154" s="13"/>
      <c r="Y154" s="13"/>
      <c r="Z154" s="13"/>
      <c r="AA154" s="13"/>
      <c r="AB154" s="13"/>
      <c r="AC154" s="13"/>
      <c r="AD154" s="13"/>
      <c r="AE154" s="13"/>
      <c r="AT154" s="287" t="s">
        <v>758</v>
      </c>
      <c r="AU154" s="287" t="s">
        <v>86</v>
      </c>
      <c r="AV154" s="13" t="s">
        <v>86</v>
      </c>
      <c r="AW154" s="13" t="s">
        <v>33</v>
      </c>
      <c r="AX154" s="13" t="s">
        <v>76</v>
      </c>
      <c r="AY154" s="287" t="s">
        <v>414</v>
      </c>
    </row>
    <row r="155" s="14" customFormat="1">
      <c r="A155" s="14"/>
      <c r="B155" s="288"/>
      <c r="C155" s="289"/>
      <c r="D155" s="230" t="s">
        <v>758</v>
      </c>
      <c r="E155" s="290" t="s">
        <v>1</v>
      </c>
      <c r="F155" s="291" t="s">
        <v>760</v>
      </c>
      <c r="G155" s="289"/>
      <c r="H155" s="292">
        <v>43.5</v>
      </c>
      <c r="I155" s="293"/>
      <c r="J155" s="289"/>
      <c r="K155" s="289"/>
      <c r="L155" s="294"/>
      <c r="M155" s="295"/>
      <c r="N155" s="296"/>
      <c r="O155" s="296"/>
      <c r="P155" s="296"/>
      <c r="Q155" s="296"/>
      <c r="R155" s="296"/>
      <c r="S155" s="296"/>
      <c r="T155" s="297"/>
      <c r="U155" s="14"/>
      <c r="V155" s="14"/>
      <c r="W155" s="14"/>
      <c r="X155" s="14"/>
      <c r="Y155" s="14"/>
      <c r="Z155" s="14"/>
      <c r="AA155" s="14"/>
      <c r="AB155" s="14"/>
      <c r="AC155" s="14"/>
      <c r="AD155" s="14"/>
      <c r="AE155" s="14"/>
      <c r="AT155" s="298" t="s">
        <v>758</v>
      </c>
      <c r="AU155" s="298" t="s">
        <v>86</v>
      </c>
      <c r="AV155" s="14" t="s">
        <v>415</v>
      </c>
      <c r="AW155" s="14" t="s">
        <v>33</v>
      </c>
      <c r="AX155" s="14" t="s">
        <v>84</v>
      </c>
      <c r="AY155" s="298" t="s">
        <v>414</v>
      </c>
    </row>
    <row r="156" s="2" customFormat="1" ht="21.75" customHeight="1">
      <c r="A156" s="39"/>
      <c r="B156" s="40"/>
      <c r="C156" s="234" t="s">
        <v>427</v>
      </c>
      <c r="D156" s="234" t="s">
        <v>443</v>
      </c>
      <c r="E156" s="235" t="s">
        <v>2257</v>
      </c>
      <c r="F156" s="236" t="s">
        <v>2258</v>
      </c>
      <c r="G156" s="237" t="s">
        <v>632</v>
      </c>
      <c r="H156" s="238">
        <v>435</v>
      </c>
      <c r="I156" s="239"/>
      <c r="J156" s="240">
        <f>ROUND(I156*H156,2)</f>
        <v>0</v>
      </c>
      <c r="K156" s="236" t="s">
        <v>720</v>
      </c>
      <c r="L156" s="45"/>
      <c r="M156" s="241" t="s">
        <v>1</v>
      </c>
      <c r="N156" s="242" t="s">
        <v>41</v>
      </c>
      <c r="O156" s="92"/>
      <c r="P156" s="226">
        <f>O156*H156</f>
        <v>0</v>
      </c>
      <c r="Q156" s="226">
        <v>0</v>
      </c>
      <c r="R156" s="226">
        <f>Q156*H156</f>
        <v>0</v>
      </c>
      <c r="S156" s="226">
        <v>0</v>
      </c>
      <c r="T156" s="227">
        <f>S156*H156</f>
        <v>0</v>
      </c>
      <c r="U156" s="39"/>
      <c r="V156" s="39"/>
      <c r="W156" s="39"/>
      <c r="X156" s="39"/>
      <c r="Y156" s="39"/>
      <c r="Z156" s="39"/>
      <c r="AA156" s="39"/>
      <c r="AB156" s="39"/>
      <c r="AC156" s="39"/>
      <c r="AD156" s="39"/>
      <c r="AE156" s="39"/>
      <c r="AR156" s="228" t="s">
        <v>415</v>
      </c>
      <c r="AT156" s="228" t="s">
        <v>443</v>
      </c>
      <c r="AU156" s="228" t="s">
        <v>86</v>
      </c>
      <c r="AY156" s="18" t="s">
        <v>414</v>
      </c>
      <c r="BE156" s="229">
        <f>IF(N156="základní",J156,0)</f>
        <v>0</v>
      </c>
      <c r="BF156" s="229">
        <f>IF(N156="snížená",J156,0)</f>
        <v>0</v>
      </c>
      <c r="BG156" s="229">
        <f>IF(N156="zákl. přenesená",J156,0)</f>
        <v>0</v>
      </c>
      <c r="BH156" s="229">
        <f>IF(N156="sníž. přenesená",J156,0)</f>
        <v>0</v>
      </c>
      <c r="BI156" s="229">
        <f>IF(N156="nulová",J156,0)</f>
        <v>0</v>
      </c>
      <c r="BJ156" s="18" t="s">
        <v>84</v>
      </c>
      <c r="BK156" s="229">
        <f>ROUND(I156*H156,2)</f>
        <v>0</v>
      </c>
      <c r="BL156" s="18" t="s">
        <v>415</v>
      </c>
      <c r="BM156" s="228" t="s">
        <v>2609</v>
      </c>
    </row>
    <row r="157" s="2" customFormat="1">
      <c r="A157" s="39"/>
      <c r="B157" s="40"/>
      <c r="C157" s="41"/>
      <c r="D157" s="230" t="s">
        <v>417</v>
      </c>
      <c r="E157" s="41"/>
      <c r="F157" s="231" t="s">
        <v>2260</v>
      </c>
      <c r="G157" s="41"/>
      <c r="H157" s="41"/>
      <c r="I157" s="156"/>
      <c r="J157" s="41"/>
      <c r="K157" s="41"/>
      <c r="L157" s="45"/>
      <c r="M157" s="232"/>
      <c r="N157" s="233"/>
      <c r="O157" s="92"/>
      <c r="P157" s="92"/>
      <c r="Q157" s="92"/>
      <c r="R157" s="92"/>
      <c r="S157" s="92"/>
      <c r="T157" s="93"/>
      <c r="U157" s="39"/>
      <c r="V157" s="39"/>
      <c r="W157" s="39"/>
      <c r="X157" s="39"/>
      <c r="Y157" s="39"/>
      <c r="Z157" s="39"/>
      <c r="AA157" s="39"/>
      <c r="AB157" s="39"/>
      <c r="AC157" s="39"/>
      <c r="AD157" s="39"/>
      <c r="AE157" s="39"/>
      <c r="AT157" s="18" t="s">
        <v>417</v>
      </c>
      <c r="AU157" s="18" t="s">
        <v>86</v>
      </c>
    </row>
    <row r="158" s="13" customFormat="1">
      <c r="A158" s="13"/>
      <c r="B158" s="277"/>
      <c r="C158" s="278"/>
      <c r="D158" s="230" t="s">
        <v>758</v>
      </c>
      <c r="E158" s="279" t="s">
        <v>1</v>
      </c>
      <c r="F158" s="280" t="s">
        <v>2610</v>
      </c>
      <c r="G158" s="278"/>
      <c r="H158" s="281">
        <v>435</v>
      </c>
      <c r="I158" s="282"/>
      <c r="J158" s="278"/>
      <c r="K158" s="278"/>
      <c r="L158" s="283"/>
      <c r="M158" s="284"/>
      <c r="N158" s="285"/>
      <c r="O158" s="285"/>
      <c r="P158" s="285"/>
      <c r="Q158" s="285"/>
      <c r="R158" s="285"/>
      <c r="S158" s="285"/>
      <c r="T158" s="286"/>
      <c r="U158" s="13"/>
      <c r="V158" s="13"/>
      <c r="W158" s="13"/>
      <c r="X158" s="13"/>
      <c r="Y158" s="13"/>
      <c r="Z158" s="13"/>
      <c r="AA158" s="13"/>
      <c r="AB158" s="13"/>
      <c r="AC158" s="13"/>
      <c r="AD158" s="13"/>
      <c r="AE158" s="13"/>
      <c r="AT158" s="287" t="s">
        <v>758</v>
      </c>
      <c r="AU158" s="287" t="s">
        <v>86</v>
      </c>
      <c r="AV158" s="13" t="s">
        <v>86</v>
      </c>
      <c r="AW158" s="13" t="s">
        <v>33</v>
      </c>
      <c r="AX158" s="13" t="s">
        <v>84</v>
      </c>
      <c r="AY158" s="287" t="s">
        <v>414</v>
      </c>
    </row>
    <row r="159" s="2" customFormat="1" ht="21.75" customHeight="1">
      <c r="A159" s="39"/>
      <c r="B159" s="40"/>
      <c r="C159" s="234" t="s">
        <v>431</v>
      </c>
      <c r="D159" s="234" t="s">
        <v>443</v>
      </c>
      <c r="E159" s="235" t="s">
        <v>2262</v>
      </c>
      <c r="F159" s="236" t="s">
        <v>2263</v>
      </c>
      <c r="G159" s="237" t="s">
        <v>632</v>
      </c>
      <c r="H159" s="238">
        <v>43.5</v>
      </c>
      <c r="I159" s="239"/>
      <c r="J159" s="240">
        <f>ROUND(I159*H159,2)</f>
        <v>0</v>
      </c>
      <c r="K159" s="236" t="s">
        <v>720</v>
      </c>
      <c r="L159" s="45"/>
      <c r="M159" s="241" t="s">
        <v>1</v>
      </c>
      <c r="N159" s="242" t="s">
        <v>41</v>
      </c>
      <c r="O159" s="92"/>
      <c r="P159" s="226">
        <f>O159*H159</f>
        <v>0</v>
      </c>
      <c r="Q159" s="226">
        <v>0</v>
      </c>
      <c r="R159" s="226">
        <f>Q159*H159</f>
        <v>0</v>
      </c>
      <c r="S159" s="226">
        <v>0</v>
      </c>
      <c r="T159" s="227">
        <f>S159*H159</f>
        <v>0</v>
      </c>
      <c r="U159" s="39"/>
      <c r="V159" s="39"/>
      <c r="W159" s="39"/>
      <c r="X159" s="39"/>
      <c r="Y159" s="39"/>
      <c r="Z159" s="39"/>
      <c r="AA159" s="39"/>
      <c r="AB159" s="39"/>
      <c r="AC159" s="39"/>
      <c r="AD159" s="39"/>
      <c r="AE159" s="39"/>
      <c r="AR159" s="228" t="s">
        <v>415</v>
      </c>
      <c r="AT159" s="228" t="s">
        <v>443</v>
      </c>
      <c r="AU159" s="228" t="s">
        <v>86</v>
      </c>
      <c r="AY159" s="18" t="s">
        <v>414</v>
      </c>
      <c r="BE159" s="229">
        <f>IF(N159="základní",J159,0)</f>
        <v>0</v>
      </c>
      <c r="BF159" s="229">
        <f>IF(N159="snížená",J159,0)</f>
        <v>0</v>
      </c>
      <c r="BG159" s="229">
        <f>IF(N159="zákl. přenesená",J159,0)</f>
        <v>0</v>
      </c>
      <c r="BH159" s="229">
        <f>IF(N159="sníž. přenesená",J159,0)</f>
        <v>0</v>
      </c>
      <c r="BI159" s="229">
        <f>IF(N159="nulová",J159,0)</f>
        <v>0</v>
      </c>
      <c r="BJ159" s="18" t="s">
        <v>84</v>
      </c>
      <c r="BK159" s="229">
        <f>ROUND(I159*H159,2)</f>
        <v>0</v>
      </c>
      <c r="BL159" s="18" t="s">
        <v>415</v>
      </c>
      <c r="BM159" s="228" t="s">
        <v>2611</v>
      </c>
    </row>
    <row r="160" s="2" customFormat="1">
      <c r="A160" s="39"/>
      <c r="B160" s="40"/>
      <c r="C160" s="41"/>
      <c r="D160" s="230" t="s">
        <v>417</v>
      </c>
      <c r="E160" s="41"/>
      <c r="F160" s="231" t="s">
        <v>2265</v>
      </c>
      <c r="G160" s="41"/>
      <c r="H160" s="41"/>
      <c r="I160" s="156"/>
      <c r="J160" s="41"/>
      <c r="K160" s="41"/>
      <c r="L160" s="45"/>
      <c r="M160" s="232"/>
      <c r="N160" s="233"/>
      <c r="O160" s="92"/>
      <c r="P160" s="92"/>
      <c r="Q160" s="92"/>
      <c r="R160" s="92"/>
      <c r="S160" s="92"/>
      <c r="T160" s="93"/>
      <c r="U160" s="39"/>
      <c r="V160" s="39"/>
      <c r="W160" s="39"/>
      <c r="X160" s="39"/>
      <c r="Y160" s="39"/>
      <c r="Z160" s="39"/>
      <c r="AA160" s="39"/>
      <c r="AB160" s="39"/>
      <c r="AC160" s="39"/>
      <c r="AD160" s="39"/>
      <c r="AE160" s="39"/>
      <c r="AT160" s="18" t="s">
        <v>417</v>
      </c>
      <c r="AU160" s="18" t="s">
        <v>86</v>
      </c>
    </row>
    <row r="161" s="2" customFormat="1" ht="21.75" customHeight="1">
      <c r="A161" s="39"/>
      <c r="B161" s="40"/>
      <c r="C161" s="234" t="s">
        <v>435</v>
      </c>
      <c r="D161" s="234" t="s">
        <v>443</v>
      </c>
      <c r="E161" s="235" t="s">
        <v>1773</v>
      </c>
      <c r="F161" s="236" t="s">
        <v>1774</v>
      </c>
      <c r="G161" s="237" t="s">
        <v>755</v>
      </c>
      <c r="H161" s="238">
        <v>85.879999999999995</v>
      </c>
      <c r="I161" s="239"/>
      <c r="J161" s="240">
        <f>ROUND(I161*H161,2)</f>
        <v>0</v>
      </c>
      <c r="K161" s="236" t="s">
        <v>720</v>
      </c>
      <c r="L161" s="45"/>
      <c r="M161" s="241" t="s">
        <v>1</v>
      </c>
      <c r="N161" s="242" t="s">
        <v>41</v>
      </c>
      <c r="O161" s="92"/>
      <c r="P161" s="226">
        <f>O161*H161</f>
        <v>0</v>
      </c>
      <c r="Q161" s="226">
        <v>0</v>
      </c>
      <c r="R161" s="226">
        <f>Q161*H161</f>
        <v>0</v>
      </c>
      <c r="S161" s="226">
        <v>0</v>
      </c>
      <c r="T161" s="227">
        <f>S161*H161</f>
        <v>0</v>
      </c>
      <c r="U161" s="39"/>
      <c r="V161" s="39"/>
      <c r="W161" s="39"/>
      <c r="X161" s="39"/>
      <c r="Y161" s="39"/>
      <c r="Z161" s="39"/>
      <c r="AA161" s="39"/>
      <c r="AB161" s="39"/>
      <c r="AC161" s="39"/>
      <c r="AD161" s="39"/>
      <c r="AE161" s="39"/>
      <c r="AR161" s="228" t="s">
        <v>415</v>
      </c>
      <c r="AT161" s="228" t="s">
        <v>443</v>
      </c>
      <c r="AU161" s="228" t="s">
        <v>86</v>
      </c>
      <c r="AY161" s="18" t="s">
        <v>414</v>
      </c>
      <c r="BE161" s="229">
        <f>IF(N161="základní",J161,0)</f>
        <v>0</v>
      </c>
      <c r="BF161" s="229">
        <f>IF(N161="snížená",J161,0)</f>
        <v>0</v>
      </c>
      <c r="BG161" s="229">
        <f>IF(N161="zákl. přenesená",J161,0)</f>
        <v>0</v>
      </c>
      <c r="BH161" s="229">
        <f>IF(N161="sníž. přenesená",J161,0)</f>
        <v>0</v>
      </c>
      <c r="BI161" s="229">
        <f>IF(N161="nulová",J161,0)</f>
        <v>0</v>
      </c>
      <c r="BJ161" s="18" t="s">
        <v>84</v>
      </c>
      <c r="BK161" s="229">
        <f>ROUND(I161*H161,2)</f>
        <v>0</v>
      </c>
      <c r="BL161" s="18" t="s">
        <v>415</v>
      </c>
      <c r="BM161" s="228" t="s">
        <v>2612</v>
      </c>
    </row>
    <row r="162" s="2" customFormat="1">
      <c r="A162" s="39"/>
      <c r="B162" s="40"/>
      <c r="C162" s="41"/>
      <c r="D162" s="230" t="s">
        <v>417</v>
      </c>
      <c r="E162" s="41"/>
      <c r="F162" s="231" t="s">
        <v>1776</v>
      </c>
      <c r="G162" s="41"/>
      <c r="H162" s="41"/>
      <c r="I162" s="156"/>
      <c r="J162" s="41"/>
      <c r="K162" s="41"/>
      <c r="L162" s="45"/>
      <c r="M162" s="232"/>
      <c r="N162" s="233"/>
      <c r="O162" s="92"/>
      <c r="P162" s="92"/>
      <c r="Q162" s="92"/>
      <c r="R162" s="92"/>
      <c r="S162" s="92"/>
      <c r="T162" s="93"/>
      <c r="U162" s="39"/>
      <c r="V162" s="39"/>
      <c r="W162" s="39"/>
      <c r="X162" s="39"/>
      <c r="Y162" s="39"/>
      <c r="Z162" s="39"/>
      <c r="AA162" s="39"/>
      <c r="AB162" s="39"/>
      <c r="AC162" s="39"/>
      <c r="AD162" s="39"/>
      <c r="AE162" s="39"/>
      <c r="AT162" s="18" t="s">
        <v>417</v>
      </c>
      <c r="AU162" s="18" t="s">
        <v>86</v>
      </c>
    </row>
    <row r="163" s="2" customFormat="1">
      <c r="A163" s="39"/>
      <c r="B163" s="40"/>
      <c r="C163" s="41"/>
      <c r="D163" s="230" t="s">
        <v>722</v>
      </c>
      <c r="E163" s="41"/>
      <c r="F163" s="268" t="s">
        <v>2613</v>
      </c>
      <c r="G163" s="41"/>
      <c r="H163" s="41"/>
      <c r="I163" s="156"/>
      <c r="J163" s="41"/>
      <c r="K163" s="41"/>
      <c r="L163" s="45"/>
      <c r="M163" s="232"/>
      <c r="N163" s="233"/>
      <c r="O163" s="92"/>
      <c r="P163" s="92"/>
      <c r="Q163" s="92"/>
      <c r="R163" s="92"/>
      <c r="S163" s="92"/>
      <c r="T163" s="93"/>
      <c r="U163" s="39"/>
      <c r="V163" s="39"/>
      <c r="W163" s="39"/>
      <c r="X163" s="39"/>
      <c r="Y163" s="39"/>
      <c r="Z163" s="39"/>
      <c r="AA163" s="39"/>
      <c r="AB163" s="39"/>
      <c r="AC163" s="39"/>
      <c r="AD163" s="39"/>
      <c r="AE163" s="39"/>
      <c r="AT163" s="18" t="s">
        <v>722</v>
      </c>
      <c r="AU163" s="18" t="s">
        <v>86</v>
      </c>
    </row>
    <row r="164" s="13" customFormat="1">
      <c r="A164" s="13"/>
      <c r="B164" s="277"/>
      <c r="C164" s="278"/>
      <c r="D164" s="230" t="s">
        <v>758</v>
      </c>
      <c r="E164" s="279" t="s">
        <v>1</v>
      </c>
      <c r="F164" s="280" t="s">
        <v>2614</v>
      </c>
      <c r="G164" s="278"/>
      <c r="H164" s="281">
        <v>85.879999999999995</v>
      </c>
      <c r="I164" s="282"/>
      <c r="J164" s="278"/>
      <c r="K164" s="278"/>
      <c r="L164" s="283"/>
      <c r="M164" s="284"/>
      <c r="N164" s="285"/>
      <c r="O164" s="285"/>
      <c r="P164" s="285"/>
      <c r="Q164" s="285"/>
      <c r="R164" s="285"/>
      <c r="S164" s="285"/>
      <c r="T164" s="286"/>
      <c r="U164" s="13"/>
      <c r="V164" s="13"/>
      <c r="W164" s="13"/>
      <c r="X164" s="13"/>
      <c r="Y164" s="13"/>
      <c r="Z164" s="13"/>
      <c r="AA164" s="13"/>
      <c r="AB164" s="13"/>
      <c r="AC164" s="13"/>
      <c r="AD164" s="13"/>
      <c r="AE164" s="13"/>
      <c r="AT164" s="287" t="s">
        <v>758</v>
      </c>
      <c r="AU164" s="287" t="s">
        <v>86</v>
      </c>
      <c r="AV164" s="13" t="s">
        <v>86</v>
      </c>
      <c r="AW164" s="13" t="s">
        <v>33</v>
      </c>
      <c r="AX164" s="13" t="s">
        <v>84</v>
      </c>
      <c r="AY164" s="287" t="s">
        <v>414</v>
      </c>
    </row>
    <row r="165" s="2" customFormat="1" ht="21.75" customHeight="1">
      <c r="A165" s="39"/>
      <c r="B165" s="40"/>
      <c r="C165" s="234" t="s">
        <v>413</v>
      </c>
      <c r="D165" s="234" t="s">
        <v>443</v>
      </c>
      <c r="E165" s="235" t="s">
        <v>1778</v>
      </c>
      <c r="F165" s="236" t="s">
        <v>1779</v>
      </c>
      <c r="G165" s="237" t="s">
        <v>755</v>
      </c>
      <c r="H165" s="238">
        <v>858.79999999999995</v>
      </c>
      <c r="I165" s="239"/>
      <c r="J165" s="240">
        <f>ROUND(I165*H165,2)</f>
        <v>0</v>
      </c>
      <c r="K165" s="236" t="s">
        <v>720</v>
      </c>
      <c r="L165" s="45"/>
      <c r="M165" s="241" t="s">
        <v>1</v>
      </c>
      <c r="N165" s="242" t="s">
        <v>41</v>
      </c>
      <c r="O165" s="92"/>
      <c r="P165" s="226">
        <f>O165*H165</f>
        <v>0</v>
      </c>
      <c r="Q165" s="226">
        <v>0</v>
      </c>
      <c r="R165" s="226">
        <f>Q165*H165</f>
        <v>0</v>
      </c>
      <c r="S165" s="226">
        <v>0</v>
      </c>
      <c r="T165" s="227">
        <f>S165*H165</f>
        <v>0</v>
      </c>
      <c r="U165" s="39"/>
      <c r="V165" s="39"/>
      <c r="W165" s="39"/>
      <c r="X165" s="39"/>
      <c r="Y165" s="39"/>
      <c r="Z165" s="39"/>
      <c r="AA165" s="39"/>
      <c r="AB165" s="39"/>
      <c r="AC165" s="39"/>
      <c r="AD165" s="39"/>
      <c r="AE165" s="39"/>
      <c r="AR165" s="228" t="s">
        <v>415</v>
      </c>
      <c r="AT165" s="228" t="s">
        <v>443</v>
      </c>
      <c r="AU165" s="228" t="s">
        <v>86</v>
      </c>
      <c r="AY165" s="18" t="s">
        <v>414</v>
      </c>
      <c r="BE165" s="229">
        <f>IF(N165="základní",J165,0)</f>
        <v>0</v>
      </c>
      <c r="BF165" s="229">
        <f>IF(N165="snížená",J165,0)</f>
        <v>0</v>
      </c>
      <c r="BG165" s="229">
        <f>IF(N165="zákl. přenesená",J165,0)</f>
        <v>0</v>
      </c>
      <c r="BH165" s="229">
        <f>IF(N165="sníž. přenesená",J165,0)</f>
        <v>0</v>
      </c>
      <c r="BI165" s="229">
        <f>IF(N165="nulová",J165,0)</f>
        <v>0</v>
      </c>
      <c r="BJ165" s="18" t="s">
        <v>84</v>
      </c>
      <c r="BK165" s="229">
        <f>ROUND(I165*H165,2)</f>
        <v>0</v>
      </c>
      <c r="BL165" s="18" t="s">
        <v>415</v>
      </c>
      <c r="BM165" s="228" t="s">
        <v>2615</v>
      </c>
    </row>
    <row r="166" s="2" customFormat="1">
      <c r="A166" s="39"/>
      <c r="B166" s="40"/>
      <c r="C166" s="41"/>
      <c r="D166" s="230" t="s">
        <v>417</v>
      </c>
      <c r="E166" s="41"/>
      <c r="F166" s="231" t="s">
        <v>1781</v>
      </c>
      <c r="G166" s="41"/>
      <c r="H166" s="41"/>
      <c r="I166" s="156"/>
      <c r="J166" s="41"/>
      <c r="K166" s="41"/>
      <c r="L166" s="45"/>
      <c r="M166" s="232"/>
      <c r="N166" s="233"/>
      <c r="O166" s="92"/>
      <c r="P166" s="92"/>
      <c r="Q166" s="92"/>
      <c r="R166" s="92"/>
      <c r="S166" s="92"/>
      <c r="T166" s="93"/>
      <c r="U166" s="39"/>
      <c r="V166" s="39"/>
      <c r="W166" s="39"/>
      <c r="X166" s="39"/>
      <c r="Y166" s="39"/>
      <c r="Z166" s="39"/>
      <c r="AA166" s="39"/>
      <c r="AB166" s="39"/>
      <c r="AC166" s="39"/>
      <c r="AD166" s="39"/>
      <c r="AE166" s="39"/>
      <c r="AT166" s="18" t="s">
        <v>417</v>
      </c>
      <c r="AU166" s="18" t="s">
        <v>86</v>
      </c>
    </row>
    <row r="167" s="13" customFormat="1">
      <c r="A167" s="13"/>
      <c r="B167" s="277"/>
      <c r="C167" s="278"/>
      <c r="D167" s="230" t="s">
        <v>758</v>
      </c>
      <c r="E167" s="279" t="s">
        <v>1</v>
      </c>
      <c r="F167" s="280" t="s">
        <v>2616</v>
      </c>
      <c r="G167" s="278"/>
      <c r="H167" s="281">
        <v>858.79999999999995</v>
      </c>
      <c r="I167" s="282"/>
      <c r="J167" s="278"/>
      <c r="K167" s="278"/>
      <c r="L167" s="283"/>
      <c r="M167" s="284"/>
      <c r="N167" s="285"/>
      <c r="O167" s="285"/>
      <c r="P167" s="285"/>
      <c r="Q167" s="285"/>
      <c r="R167" s="285"/>
      <c r="S167" s="285"/>
      <c r="T167" s="286"/>
      <c r="U167" s="13"/>
      <c r="V167" s="13"/>
      <c r="W167" s="13"/>
      <c r="X167" s="13"/>
      <c r="Y167" s="13"/>
      <c r="Z167" s="13"/>
      <c r="AA167" s="13"/>
      <c r="AB167" s="13"/>
      <c r="AC167" s="13"/>
      <c r="AD167" s="13"/>
      <c r="AE167" s="13"/>
      <c r="AT167" s="287" t="s">
        <v>758</v>
      </c>
      <c r="AU167" s="287" t="s">
        <v>86</v>
      </c>
      <c r="AV167" s="13" t="s">
        <v>86</v>
      </c>
      <c r="AW167" s="13" t="s">
        <v>33</v>
      </c>
      <c r="AX167" s="13" t="s">
        <v>84</v>
      </c>
      <c r="AY167" s="287" t="s">
        <v>414</v>
      </c>
    </row>
    <row r="168" s="2" customFormat="1" ht="21.75" customHeight="1">
      <c r="A168" s="39"/>
      <c r="B168" s="40"/>
      <c r="C168" s="234" t="s">
        <v>442</v>
      </c>
      <c r="D168" s="234" t="s">
        <v>443</v>
      </c>
      <c r="E168" s="235" t="s">
        <v>1783</v>
      </c>
      <c r="F168" s="236" t="s">
        <v>1784</v>
      </c>
      <c r="G168" s="237" t="s">
        <v>755</v>
      </c>
      <c r="H168" s="238">
        <v>85.879999999999995</v>
      </c>
      <c r="I168" s="239"/>
      <c r="J168" s="240">
        <f>ROUND(I168*H168,2)</f>
        <v>0</v>
      </c>
      <c r="K168" s="236" t="s">
        <v>720</v>
      </c>
      <c r="L168" s="45"/>
      <c r="M168" s="241" t="s">
        <v>1</v>
      </c>
      <c r="N168" s="242" t="s">
        <v>41</v>
      </c>
      <c r="O168" s="92"/>
      <c r="P168" s="226">
        <f>O168*H168</f>
        <v>0</v>
      </c>
      <c r="Q168" s="226">
        <v>0</v>
      </c>
      <c r="R168" s="226">
        <f>Q168*H168</f>
        <v>0</v>
      </c>
      <c r="S168" s="226">
        <v>0</v>
      </c>
      <c r="T168" s="227">
        <f>S168*H168</f>
        <v>0</v>
      </c>
      <c r="U168" s="39"/>
      <c r="V168" s="39"/>
      <c r="W168" s="39"/>
      <c r="X168" s="39"/>
      <c r="Y168" s="39"/>
      <c r="Z168" s="39"/>
      <c r="AA168" s="39"/>
      <c r="AB168" s="39"/>
      <c r="AC168" s="39"/>
      <c r="AD168" s="39"/>
      <c r="AE168" s="39"/>
      <c r="AR168" s="228" t="s">
        <v>415</v>
      </c>
      <c r="AT168" s="228" t="s">
        <v>443</v>
      </c>
      <c r="AU168" s="228" t="s">
        <v>86</v>
      </c>
      <c r="AY168" s="18" t="s">
        <v>414</v>
      </c>
      <c r="BE168" s="229">
        <f>IF(N168="základní",J168,0)</f>
        <v>0</v>
      </c>
      <c r="BF168" s="229">
        <f>IF(N168="snížená",J168,0)</f>
        <v>0</v>
      </c>
      <c r="BG168" s="229">
        <f>IF(N168="zákl. přenesená",J168,0)</f>
        <v>0</v>
      </c>
      <c r="BH168" s="229">
        <f>IF(N168="sníž. přenesená",J168,0)</f>
        <v>0</v>
      </c>
      <c r="BI168" s="229">
        <f>IF(N168="nulová",J168,0)</f>
        <v>0</v>
      </c>
      <c r="BJ168" s="18" t="s">
        <v>84</v>
      </c>
      <c r="BK168" s="229">
        <f>ROUND(I168*H168,2)</f>
        <v>0</v>
      </c>
      <c r="BL168" s="18" t="s">
        <v>415</v>
      </c>
      <c r="BM168" s="228" t="s">
        <v>2617</v>
      </c>
    </row>
    <row r="169" s="2" customFormat="1">
      <c r="A169" s="39"/>
      <c r="B169" s="40"/>
      <c r="C169" s="41"/>
      <c r="D169" s="230" t="s">
        <v>417</v>
      </c>
      <c r="E169" s="41"/>
      <c r="F169" s="231" t="s">
        <v>1786</v>
      </c>
      <c r="G169" s="41"/>
      <c r="H169" s="41"/>
      <c r="I169" s="156"/>
      <c r="J169" s="41"/>
      <c r="K169" s="41"/>
      <c r="L169" s="45"/>
      <c r="M169" s="232"/>
      <c r="N169" s="233"/>
      <c r="O169" s="92"/>
      <c r="P169" s="92"/>
      <c r="Q169" s="92"/>
      <c r="R169" s="92"/>
      <c r="S169" s="92"/>
      <c r="T169" s="93"/>
      <c r="U169" s="39"/>
      <c r="V169" s="39"/>
      <c r="W169" s="39"/>
      <c r="X169" s="39"/>
      <c r="Y169" s="39"/>
      <c r="Z169" s="39"/>
      <c r="AA169" s="39"/>
      <c r="AB169" s="39"/>
      <c r="AC169" s="39"/>
      <c r="AD169" s="39"/>
      <c r="AE169" s="39"/>
      <c r="AT169" s="18" t="s">
        <v>417</v>
      </c>
      <c r="AU169" s="18" t="s">
        <v>86</v>
      </c>
    </row>
    <row r="170" s="2" customFormat="1" ht="21.75" customHeight="1">
      <c r="A170" s="39"/>
      <c r="B170" s="40"/>
      <c r="C170" s="234" t="s">
        <v>447</v>
      </c>
      <c r="D170" s="234" t="s">
        <v>443</v>
      </c>
      <c r="E170" s="235" t="s">
        <v>2618</v>
      </c>
      <c r="F170" s="236" t="s">
        <v>2619</v>
      </c>
      <c r="G170" s="237" t="s">
        <v>755</v>
      </c>
      <c r="H170" s="238">
        <v>5.7999999999999998</v>
      </c>
      <c r="I170" s="239"/>
      <c r="J170" s="240">
        <f>ROUND(I170*H170,2)</f>
        <v>0</v>
      </c>
      <c r="K170" s="236" t="s">
        <v>720</v>
      </c>
      <c r="L170" s="45"/>
      <c r="M170" s="241" t="s">
        <v>1</v>
      </c>
      <c r="N170" s="242" t="s">
        <v>41</v>
      </c>
      <c r="O170" s="92"/>
      <c r="P170" s="226">
        <f>O170*H170</f>
        <v>0</v>
      </c>
      <c r="Q170" s="226">
        <v>0</v>
      </c>
      <c r="R170" s="226">
        <f>Q170*H170</f>
        <v>0</v>
      </c>
      <c r="S170" s="226">
        <v>0.001</v>
      </c>
      <c r="T170" s="227">
        <f>S170*H170</f>
        <v>0.0057999999999999996</v>
      </c>
      <c r="U170" s="39"/>
      <c r="V170" s="39"/>
      <c r="W170" s="39"/>
      <c r="X170" s="39"/>
      <c r="Y170" s="39"/>
      <c r="Z170" s="39"/>
      <c r="AA170" s="39"/>
      <c r="AB170" s="39"/>
      <c r="AC170" s="39"/>
      <c r="AD170" s="39"/>
      <c r="AE170" s="39"/>
      <c r="AR170" s="228" t="s">
        <v>415</v>
      </c>
      <c r="AT170" s="228" t="s">
        <v>443</v>
      </c>
      <c r="AU170" s="228" t="s">
        <v>86</v>
      </c>
      <c r="AY170" s="18" t="s">
        <v>414</v>
      </c>
      <c r="BE170" s="229">
        <f>IF(N170="základní",J170,0)</f>
        <v>0</v>
      </c>
      <c r="BF170" s="229">
        <f>IF(N170="snížená",J170,0)</f>
        <v>0</v>
      </c>
      <c r="BG170" s="229">
        <f>IF(N170="zákl. přenesená",J170,0)</f>
        <v>0</v>
      </c>
      <c r="BH170" s="229">
        <f>IF(N170="sníž. přenesená",J170,0)</f>
        <v>0</v>
      </c>
      <c r="BI170" s="229">
        <f>IF(N170="nulová",J170,0)</f>
        <v>0</v>
      </c>
      <c r="BJ170" s="18" t="s">
        <v>84</v>
      </c>
      <c r="BK170" s="229">
        <f>ROUND(I170*H170,2)</f>
        <v>0</v>
      </c>
      <c r="BL170" s="18" t="s">
        <v>415</v>
      </c>
      <c r="BM170" s="228" t="s">
        <v>2620</v>
      </c>
    </row>
    <row r="171" s="2" customFormat="1">
      <c r="A171" s="39"/>
      <c r="B171" s="40"/>
      <c r="C171" s="41"/>
      <c r="D171" s="230" t="s">
        <v>417</v>
      </c>
      <c r="E171" s="41"/>
      <c r="F171" s="231" t="s">
        <v>2621</v>
      </c>
      <c r="G171" s="41"/>
      <c r="H171" s="41"/>
      <c r="I171" s="156"/>
      <c r="J171" s="41"/>
      <c r="K171" s="41"/>
      <c r="L171" s="45"/>
      <c r="M171" s="232"/>
      <c r="N171" s="233"/>
      <c r="O171" s="92"/>
      <c r="P171" s="92"/>
      <c r="Q171" s="92"/>
      <c r="R171" s="92"/>
      <c r="S171" s="92"/>
      <c r="T171" s="93"/>
      <c r="U171" s="39"/>
      <c r="V171" s="39"/>
      <c r="W171" s="39"/>
      <c r="X171" s="39"/>
      <c r="Y171" s="39"/>
      <c r="Z171" s="39"/>
      <c r="AA171" s="39"/>
      <c r="AB171" s="39"/>
      <c r="AC171" s="39"/>
      <c r="AD171" s="39"/>
      <c r="AE171" s="39"/>
      <c r="AT171" s="18" t="s">
        <v>417</v>
      </c>
      <c r="AU171" s="18" t="s">
        <v>86</v>
      </c>
    </row>
    <row r="172" s="15" customFormat="1">
      <c r="A172" s="15"/>
      <c r="B172" s="299"/>
      <c r="C172" s="300"/>
      <c r="D172" s="230" t="s">
        <v>758</v>
      </c>
      <c r="E172" s="301" t="s">
        <v>1</v>
      </c>
      <c r="F172" s="302" t="s">
        <v>2622</v>
      </c>
      <c r="G172" s="300"/>
      <c r="H172" s="301" t="s">
        <v>1</v>
      </c>
      <c r="I172" s="303"/>
      <c r="J172" s="300"/>
      <c r="K172" s="300"/>
      <c r="L172" s="304"/>
      <c r="M172" s="305"/>
      <c r="N172" s="306"/>
      <c r="O172" s="306"/>
      <c r="P172" s="306"/>
      <c r="Q172" s="306"/>
      <c r="R172" s="306"/>
      <c r="S172" s="306"/>
      <c r="T172" s="307"/>
      <c r="U172" s="15"/>
      <c r="V172" s="15"/>
      <c r="W172" s="15"/>
      <c r="X172" s="15"/>
      <c r="Y172" s="15"/>
      <c r="Z172" s="15"/>
      <c r="AA172" s="15"/>
      <c r="AB172" s="15"/>
      <c r="AC172" s="15"/>
      <c r="AD172" s="15"/>
      <c r="AE172" s="15"/>
      <c r="AT172" s="308" t="s">
        <v>758</v>
      </c>
      <c r="AU172" s="308" t="s">
        <v>86</v>
      </c>
      <c r="AV172" s="15" t="s">
        <v>84</v>
      </c>
      <c r="AW172" s="15" t="s">
        <v>33</v>
      </c>
      <c r="AX172" s="15" t="s">
        <v>76</v>
      </c>
      <c r="AY172" s="308" t="s">
        <v>414</v>
      </c>
    </row>
    <row r="173" s="13" customFormat="1">
      <c r="A173" s="13"/>
      <c r="B173" s="277"/>
      <c r="C173" s="278"/>
      <c r="D173" s="230" t="s">
        <v>758</v>
      </c>
      <c r="E173" s="279" t="s">
        <v>1</v>
      </c>
      <c r="F173" s="280" t="s">
        <v>2623</v>
      </c>
      <c r="G173" s="278"/>
      <c r="H173" s="281">
        <v>2.7999999999999998</v>
      </c>
      <c r="I173" s="282"/>
      <c r="J173" s="278"/>
      <c r="K173" s="278"/>
      <c r="L173" s="283"/>
      <c r="M173" s="284"/>
      <c r="N173" s="285"/>
      <c r="O173" s="285"/>
      <c r="P173" s="285"/>
      <c r="Q173" s="285"/>
      <c r="R173" s="285"/>
      <c r="S173" s="285"/>
      <c r="T173" s="286"/>
      <c r="U173" s="13"/>
      <c r="V173" s="13"/>
      <c r="W173" s="13"/>
      <c r="X173" s="13"/>
      <c r="Y173" s="13"/>
      <c r="Z173" s="13"/>
      <c r="AA173" s="13"/>
      <c r="AB173" s="13"/>
      <c r="AC173" s="13"/>
      <c r="AD173" s="13"/>
      <c r="AE173" s="13"/>
      <c r="AT173" s="287" t="s">
        <v>758</v>
      </c>
      <c r="AU173" s="287" t="s">
        <v>86</v>
      </c>
      <c r="AV173" s="13" t="s">
        <v>86</v>
      </c>
      <c r="AW173" s="13" t="s">
        <v>33</v>
      </c>
      <c r="AX173" s="13" t="s">
        <v>76</v>
      </c>
      <c r="AY173" s="287" t="s">
        <v>414</v>
      </c>
    </row>
    <row r="174" s="15" customFormat="1">
      <c r="A174" s="15"/>
      <c r="B174" s="299"/>
      <c r="C174" s="300"/>
      <c r="D174" s="230" t="s">
        <v>758</v>
      </c>
      <c r="E174" s="301" t="s">
        <v>1</v>
      </c>
      <c r="F174" s="302" t="s">
        <v>2624</v>
      </c>
      <c r="G174" s="300"/>
      <c r="H174" s="301" t="s">
        <v>1</v>
      </c>
      <c r="I174" s="303"/>
      <c r="J174" s="300"/>
      <c r="K174" s="300"/>
      <c r="L174" s="304"/>
      <c r="M174" s="305"/>
      <c r="N174" s="306"/>
      <c r="O174" s="306"/>
      <c r="P174" s="306"/>
      <c r="Q174" s="306"/>
      <c r="R174" s="306"/>
      <c r="S174" s="306"/>
      <c r="T174" s="307"/>
      <c r="U174" s="15"/>
      <c r="V174" s="15"/>
      <c r="W174" s="15"/>
      <c r="X174" s="15"/>
      <c r="Y174" s="15"/>
      <c r="Z174" s="15"/>
      <c r="AA174" s="15"/>
      <c r="AB174" s="15"/>
      <c r="AC174" s="15"/>
      <c r="AD174" s="15"/>
      <c r="AE174" s="15"/>
      <c r="AT174" s="308" t="s">
        <v>758</v>
      </c>
      <c r="AU174" s="308" t="s">
        <v>86</v>
      </c>
      <c r="AV174" s="15" t="s">
        <v>84</v>
      </c>
      <c r="AW174" s="15" t="s">
        <v>33</v>
      </c>
      <c r="AX174" s="15" t="s">
        <v>76</v>
      </c>
      <c r="AY174" s="308" t="s">
        <v>414</v>
      </c>
    </row>
    <row r="175" s="13" customFormat="1">
      <c r="A175" s="13"/>
      <c r="B175" s="277"/>
      <c r="C175" s="278"/>
      <c r="D175" s="230" t="s">
        <v>758</v>
      </c>
      <c r="E175" s="279" t="s">
        <v>1</v>
      </c>
      <c r="F175" s="280" t="s">
        <v>2625</v>
      </c>
      <c r="G175" s="278"/>
      <c r="H175" s="281">
        <v>3</v>
      </c>
      <c r="I175" s="282"/>
      <c r="J175" s="278"/>
      <c r="K175" s="278"/>
      <c r="L175" s="283"/>
      <c r="M175" s="284"/>
      <c r="N175" s="285"/>
      <c r="O175" s="285"/>
      <c r="P175" s="285"/>
      <c r="Q175" s="285"/>
      <c r="R175" s="285"/>
      <c r="S175" s="285"/>
      <c r="T175" s="286"/>
      <c r="U175" s="13"/>
      <c r="V175" s="13"/>
      <c r="W175" s="13"/>
      <c r="X175" s="13"/>
      <c r="Y175" s="13"/>
      <c r="Z175" s="13"/>
      <c r="AA175" s="13"/>
      <c r="AB175" s="13"/>
      <c r="AC175" s="13"/>
      <c r="AD175" s="13"/>
      <c r="AE175" s="13"/>
      <c r="AT175" s="287" t="s">
        <v>758</v>
      </c>
      <c r="AU175" s="287" t="s">
        <v>86</v>
      </c>
      <c r="AV175" s="13" t="s">
        <v>86</v>
      </c>
      <c r="AW175" s="13" t="s">
        <v>33</v>
      </c>
      <c r="AX175" s="13" t="s">
        <v>76</v>
      </c>
      <c r="AY175" s="287" t="s">
        <v>414</v>
      </c>
    </row>
    <row r="176" s="14" customFormat="1">
      <c r="A176" s="14"/>
      <c r="B176" s="288"/>
      <c r="C176" s="289"/>
      <c r="D176" s="230" t="s">
        <v>758</v>
      </c>
      <c r="E176" s="290" t="s">
        <v>1</v>
      </c>
      <c r="F176" s="291" t="s">
        <v>760</v>
      </c>
      <c r="G176" s="289"/>
      <c r="H176" s="292">
        <v>5.7999999999999998</v>
      </c>
      <c r="I176" s="293"/>
      <c r="J176" s="289"/>
      <c r="K176" s="289"/>
      <c r="L176" s="294"/>
      <c r="M176" s="295"/>
      <c r="N176" s="296"/>
      <c r="O176" s="296"/>
      <c r="P176" s="296"/>
      <c r="Q176" s="296"/>
      <c r="R176" s="296"/>
      <c r="S176" s="296"/>
      <c r="T176" s="297"/>
      <c r="U176" s="14"/>
      <c r="V176" s="14"/>
      <c r="W176" s="14"/>
      <c r="X176" s="14"/>
      <c r="Y176" s="14"/>
      <c r="Z176" s="14"/>
      <c r="AA176" s="14"/>
      <c r="AB176" s="14"/>
      <c r="AC176" s="14"/>
      <c r="AD176" s="14"/>
      <c r="AE176" s="14"/>
      <c r="AT176" s="298" t="s">
        <v>758</v>
      </c>
      <c r="AU176" s="298" t="s">
        <v>86</v>
      </c>
      <c r="AV176" s="14" t="s">
        <v>415</v>
      </c>
      <c r="AW176" s="14" t="s">
        <v>33</v>
      </c>
      <c r="AX176" s="14" t="s">
        <v>84</v>
      </c>
      <c r="AY176" s="298" t="s">
        <v>414</v>
      </c>
    </row>
    <row r="177" s="2" customFormat="1" ht="21.75" customHeight="1">
      <c r="A177" s="39"/>
      <c r="B177" s="40"/>
      <c r="C177" s="234" t="s">
        <v>451</v>
      </c>
      <c r="D177" s="234" t="s">
        <v>443</v>
      </c>
      <c r="E177" s="235" t="s">
        <v>1787</v>
      </c>
      <c r="F177" s="236" t="s">
        <v>1788</v>
      </c>
      <c r="G177" s="237" t="s">
        <v>755</v>
      </c>
      <c r="H177" s="238">
        <v>2</v>
      </c>
      <c r="I177" s="239"/>
      <c r="J177" s="240">
        <f>ROUND(I177*H177,2)</f>
        <v>0</v>
      </c>
      <c r="K177" s="236" t="s">
        <v>720</v>
      </c>
      <c r="L177" s="45"/>
      <c r="M177" s="241" t="s">
        <v>1</v>
      </c>
      <c r="N177" s="242" t="s">
        <v>41</v>
      </c>
      <c r="O177" s="92"/>
      <c r="P177" s="226">
        <f>O177*H177</f>
        <v>0</v>
      </c>
      <c r="Q177" s="226">
        <v>0</v>
      </c>
      <c r="R177" s="226">
        <f>Q177*H177</f>
        <v>0</v>
      </c>
      <c r="S177" s="226">
        <v>0.0015</v>
      </c>
      <c r="T177" s="227">
        <f>S177*H177</f>
        <v>0.0030000000000000001</v>
      </c>
      <c r="U177" s="39"/>
      <c r="V177" s="39"/>
      <c r="W177" s="39"/>
      <c r="X177" s="39"/>
      <c r="Y177" s="39"/>
      <c r="Z177" s="39"/>
      <c r="AA177" s="39"/>
      <c r="AB177" s="39"/>
      <c r="AC177" s="39"/>
      <c r="AD177" s="39"/>
      <c r="AE177" s="39"/>
      <c r="AR177" s="228" t="s">
        <v>415</v>
      </c>
      <c r="AT177" s="228" t="s">
        <v>443</v>
      </c>
      <c r="AU177" s="228" t="s">
        <v>86</v>
      </c>
      <c r="AY177" s="18" t="s">
        <v>414</v>
      </c>
      <c r="BE177" s="229">
        <f>IF(N177="základní",J177,0)</f>
        <v>0</v>
      </c>
      <c r="BF177" s="229">
        <f>IF(N177="snížená",J177,0)</f>
        <v>0</v>
      </c>
      <c r="BG177" s="229">
        <f>IF(N177="zákl. přenesená",J177,0)</f>
        <v>0</v>
      </c>
      <c r="BH177" s="229">
        <f>IF(N177="sníž. přenesená",J177,0)</f>
        <v>0</v>
      </c>
      <c r="BI177" s="229">
        <f>IF(N177="nulová",J177,0)</f>
        <v>0</v>
      </c>
      <c r="BJ177" s="18" t="s">
        <v>84</v>
      </c>
      <c r="BK177" s="229">
        <f>ROUND(I177*H177,2)</f>
        <v>0</v>
      </c>
      <c r="BL177" s="18" t="s">
        <v>415</v>
      </c>
      <c r="BM177" s="228" t="s">
        <v>2626</v>
      </c>
    </row>
    <row r="178" s="2" customFormat="1">
      <c r="A178" s="39"/>
      <c r="B178" s="40"/>
      <c r="C178" s="41"/>
      <c r="D178" s="230" t="s">
        <v>417</v>
      </c>
      <c r="E178" s="41"/>
      <c r="F178" s="231" t="s">
        <v>1790</v>
      </c>
      <c r="G178" s="41"/>
      <c r="H178" s="41"/>
      <c r="I178" s="156"/>
      <c r="J178" s="41"/>
      <c r="K178" s="41"/>
      <c r="L178" s="45"/>
      <c r="M178" s="232"/>
      <c r="N178" s="233"/>
      <c r="O178" s="92"/>
      <c r="P178" s="92"/>
      <c r="Q178" s="92"/>
      <c r="R178" s="92"/>
      <c r="S178" s="92"/>
      <c r="T178" s="93"/>
      <c r="U178" s="39"/>
      <c r="V178" s="39"/>
      <c r="W178" s="39"/>
      <c r="X178" s="39"/>
      <c r="Y178" s="39"/>
      <c r="Z178" s="39"/>
      <c r="AA178" s="39"/>
      <c r="AB178" s="39"/>
      <c r="AC178" s="39"/>
      <c r="AD178" s="39"/>
      <c r="AE178" s="39"/>
      <c r="AT178" s="18" t="s">
        <v>417</v>
      </c>
      <c r="AU178" s="18" t="s">
        <v>86</v>
      </c>
    </row>
    <row r="179" s="15" customFormat="1">
      <c r="A179" s="15"/>
      <c r="B179" s="299"/>
      <c r="C179" s="300"/>
      <c r="D179" s="230" t="s">
        <v>758</v>
      </c>
      <c r="E179" s="301" t="s">
        <v>1</v>
      </c>
      <c r="F179" s="302" t="s">
        <v>2627</v>
      </c>
      <c r="G179" s="300"/>
      <c r="H179" s="301" t="s">
        <v>1</v>
      </c>
      <c r="I179" s="303"/>
      <c r="J179" s="300"/>
      <c r="K179" s="300"/>
      <c r="L179" s="304"/>
      <c r="M179" s="305"/>
      <c r="N179" s="306"/>
      <c r="O179" s="306"/>
      <c r="P179" s="306"/>
      <c r="Q179" s="306"/>
      <c r="R179" s="306"/>
      <c r="S179" s="306"/>
      <c r="T179" s="307"/>
      <c r="U179" s="15"/>
      <c r="V179" s="15"/>
      <c r="W179" s="15"/>
      <c r="X179" s="15"/>
      <c r="Y179" s="15"/>
      <c r="Z179" s="15"/>
      <c r="AA179" s="15"/>
      <c r="AB179" s="15"/>
      <c r="AC179" s="15"/>
      <c r="AD179" s="15"/>
      <c r="AE179" s="15"/>
      <c r="AT179" s="308" t="s">
        <v>758</v>
      </c>
      <c r="AU179" s="308" t="s">
        <v>86</v>
      </c>
      <c r="AV179" s="15" t="s">
        <v>84</v>
      </c>
      <c r="AW179" s="15" t="s">
        <v>33</v>
      </c>
      <c r="AX179" s="15" t="s">
        <v>76</v>
      </c>
      <c r="AY179" s="308" t="s">
        <v>414</v>
      </c>
    </row>
    <row r="180" s="13" customFormat="1">
      <c r="A180" s="13"/>
      <c r="B180" s="277"/>
      <c r="C180" s="278"/>
      <c r="D180" s="230" t="s">
        <v>758</v>
      </c>
      <c r="E180" s="279" t="s">
        <v>1</v>
      </c>
      <c r="F180" s="280" t="s">
        <v>2628</v>
      </c>
      <c r="G180" s="278"/>
      <c r="H180" s="281">
        <v>2</v>
      </c>
      <c r="I180" s="282"/>
      <c r="J180" s="278"/>
      <c r="K180" s="278"/>
      <c r="L180" s="283"/>
      <c r="M180" s="284"/>
      <c r="N180" s="285"/>
      <c r="O180" s="285"/>
      <c r="P180" s="285"/>
      <c r="Q180" s="285"/>
      <c r="R180" s="285"/>
      <c r="S180" s="285"/>
      <c r="T180" s="286"/>
      <c r="U180" s="13"/>
      <c r="V180" s="13"/>
      <c r="W180" s="13"/>
      <c r="X180" s="13"/>
      <c r="Y180" s="13"/>
      <c r="Z180" s="13"/>
      <c r="AA180" s="13"/>
      <c r="AB180" s="13"/>
      <c r="AC180" s="13"/>
      <c r="AD180" s="13"/>
      <c r="AE180" s="13"/>
      <c r="AT180" s="287" t="s">
        <v>758</v>
      </c>
      <c r="AU180" s="287" t="s">
        <v>86</v>
      </c>
      <c r="AV180" s="13" t="s">
        <v>86</v>
      </c>
      <c r="AW180" s="13" t="s">
        <v>33</v>
      </c>
      <c r="AX180" s="13" t="s">
        <v>84</v>
      </c>
      <c r="AY180" s="287" t="s">
        <v>414</v>
      </c>
    </row>
    <row r="181" s="2" customFormat="1" ht="16.5" customHeight="1">
      <c r="A181" s="39"/>
      <c r="B181" s="40"/>
      <c r="C181" s="234" t="s">
        <v>455</v>
      </c>
      <c r="D181" s="234" t="s">
        <v>443</v>
      </c>
      <c r="E181" s="235" t="s">
        <v>1794</v>
      </c>
      <c r="F181" s="236" t="s">
        <v>1795</v>
      </c>
      <c r="G181" s="237" t="s">
        <v>531</v>
      </c>
      <c r="H181" s="238">
        <v>36</v>
      </c>
      <c r="I181" s="239"/>
      <c r="J181" s="240">
        <f>ROUND(I181*H181,2)</f>
        <v>0</v>
      </c>
      <c r="K181" s="236" t="s">
        <v>720</v>
      </c>
      <c r="L181" s="45"/>
      <c r="M181" s="241" t="s">
        <v>1</v>
      </c>
      <c r="N181" s="242" t="s">
        <v>41</v>
      </c>
      <c r="O181" s="92"/>
      <c r="P181" s="226">
        <f>O181*H181</f>
        <v>0</v>
      </c>
      <c r="Q181" s="226">
        <v>0</v>
      </c>
      <c r="R181" s="226">
        <f>Q181*H181</f>
        <v>0</v>
      </c>
      <c r="S181" s="226">
        <v>0.00050000000000000001</v>
      </c>
      <c r="T181" s="227">
        <f>S181*H181</f>
        <v>0.018000000000000002</v>
      </c>
      <c r="U181" s="39"/>
      <c r="V181" s="39"/>
      <c r="W181" s="39"/>
      <c r="X181" s="39"/>
      <c r="Y181" s="39"/>
      <c r="Z181" s="39"/>
      <c r="AA181" s="39"/>
      <c r="AB181" s="39"/>
      <c r="AC181" s="39"/>
      <c r="AD181" s="39"/>
      <c r="AE181" s="39"/>
      <c r="AR181" s="228" t="s">
        <v>415</v>
      </c>
      <c r="AT181" s="228" t="s">
        <v>443</v>
      </c>
      <c r="AU181" s="228" t="s">
        <v>86</v>
      </c>
      <c r="AY181" s="18" t="s">
        <v>414</v>
      </c>
      <c r="BE181" s="229">
        <f>IF(N181="základní",J181,0)</f>
        <v>0</v>
      </c>
      <c r="BF181" s="229">
        <f>IF(N181="snížená",J181,0)</f>
        <v>0</v>
      </c>
      <c r="BG181" s="229">
        <f>IF(N181="zákl. přenesená",J181,0)</f>
        <v>0</v>
      </c>
      <c r="BH181" s="229">
        <f>IF(N181="sníž. přenesená",J181,0)</f>
        <v>0</v>
      </c>
      <c r="BI181" s="229">
        <f>IF(N181="nulová",J181,0)</f>
        <v>0</v>
      </c>
      <c r="BJ181" s="18" t="s">
        <v>84</v>
      </c>
      <c r="BK181" s="229">
        <f>ROUND(I181*H181,2)</f>
        <v>0</v>
      </c>
      <c r="BL181" s="18" t="s">
        <v>415</v>
      </c>
      <c r="BM181" s="228" t="s">
        <v>2629</v>
      </c>
    </row>
    <row r="182" s="2" customFormat="1">
      <c r="A182" s="39"/>
      <c r="B182" s="40"/>
      <c r="C182" s="41"/>
      <c r="D182" s="230" t="s">
        <v>417</v>
      </c>
      <c r="E182" s="41"/>
      <c r="F182" s="231" t="s">
        <v>1797</v>
      </c>
      <c r="G182" s="41"/>
      <c r="H182" s="41"/>
      <c r="I182" s="156"/>
      <c r="J182" s="41"/>
      <c r="K182" s="41"/>
      <c r="L182" s="45"/>
      <c r="M182" s="232"/>
      <c r="N182" s="233"/>
      <c r="O182" s="92"/>
      <c r="P182" s="92"/>
      <c r="Q182" s="92"/>
      <c r="R182" s="92"/>
      <c r="S182" s="92"/>
      <c r="T182" s="93"/>
      <c r="U182" s="39"/>
      <c r="V182" s="39"/>
      <c r="W182" s="39"/>
      <c r="X182" s="39"/>
      <c r="Y182" s="39"/>
      <c r="Z182" s="39"/>
      <c r="AA182" s="39"/>
      <c r="AB182" s="39"/>
      <c r="AC182" s="39"/>
      <c r="AD182" s="39"/>
      <c r="AE182" s="39"/>
      <c r="AT182" s="18" t="s">
        <v>417</v>
      </c>
      <c r="AU182" s="18" t="s">
        <v>86</v>
      </c>
    </row>
    <row r="183" s="15" customFormat="1">
      <c r="A183" s="15"/>
      <c r="B183" s="299"/>
      <c r="C183" s="300"/>
      <c r="D183" s="230" t="s">
        <v>758</v>
      </c>
      <c r="E183" s="301" t="s">
        <v>1</v>
      </c>
      <c r="F183" s="302" t="s">
        <v>2272</v>
      </c>
      <c r="G183" s="300"/>
      <c r="H183" s="301" t="s">
        <v>1</v>
      </c>
      <c r="I183" s="303"/>
      <c r="J183" s="300"/>
      <c r="K183" s="300"/>
      <c r="L183" s="304"/>
      <c r="M183" s="305"/>
      <c r="N183" s="306"/>
      <c r="O183" s="306"/>
      <c r="P183" s="306"/>
      <c r="Q183" s="306"/>
      <c r="R183" s="306"/>
      <c r="S183" s="306"/>
      <c r="T183" s="307"/>
      <c r="U183" s="15"/>
      <c r="V183" s="15"/>
      <c r="W183" s="15"/>
      <c r="X183" s="15"/>
      <c r="Y183" s="15"/>
      <c r="Z183" s="15"/>
      <c r="AA183" s="15"/>
      <c r="AB183" s="15"/>
      <c r="AC183" s="15"/>
      <c r="AD183" s="15"/>
      <c r="AE183" s="15"/>
      <c r="AT183" s="308" t="s">
        <v>758</v>
      </c>
      <c r="AU183" s="308" t="s">
        <v>86</v>
      </c>
      <c r="AV183" s="15" t="s">
        <v>84</v>
      </c>
      <c r="AW183" s="15" t="s">
        <v>33</v>
      </c>
      <c r="AX183" s="15" t="s">
        <v>76</v>
      </c>
      <c r="AY183" s="308" t="s">
        <v>414</v>
      </c>
    </row>
    <row r="184" s="13" customFormat="1">
      <c r="A184" s="13"/>
      <c r="B184" s="277"/>
      <c r="C184" s="278"/>
      <c r="D184" s="230" t="s">
        <v>758</v>
      </c>
      <c r="E184" s="279" t="s">
        <v>1</v>
      </c>
      <c r="F184" s="280" t="s">
        <v>2630</v>
      </c>
      <c r="G184" s="278"/>
      <c r="H184" s="281">
        <v>12</v>
      </c>
      <c r="I184" s="282"/>
      <c r="J184" s="278"/>
      <c r="K184" s="278"/>
      <c r="L184" s="283"/>
      <c r="M184" s="284"/>
      <c r="N184" s="285"/>
      <c r="O184" s="285"/>
      <c r="P184" s="285"/>
      <c r="Q184" s="285"/>
      <c r="R184" s="285"/>
      <c r="S184" s="285"/>
      <c r="T184" s="286"/>
      <c r="U184" s="13"/>
      <c r="V184" s="13"/>
      <c r="W184" s="13"/>
      <c r="X184" s="13"/>
      <c r="Y184" s="13"/>
      <c r="Z184" s="13"/>
      <c r="AA184" s="13"/>
      <c r="AB184" s="13"/>
      <c r="AC184" s="13"/>
      <c r="AD184" s="13"/>
      <c r="AE184" s="13"/>
      <c r="AT184" s="287" t="s">
        <v>758</v>
      </c>
      <c r="AU184" s="287" t="s">
        <v>86</v>
      </c>
      <c r="AV184" s="13" t="s">
        <v>86</v>
      </c>
      <c r="AW184" s="13" t="s">
        <v>33</v>
      </c>
      <c r="AX184" s="13" t="s">
        <v>76</v>
      </c>
      <c r="AY184" s="287" t="s">
        <v>414</v>
      </c>
    </row>
    <row r="185" s="15" customFormat="1">
      <c r="A185" s="15"/>
      <c r="B185" s="299"/>
      <c r="C185" s="300"/>
      <c r="D185" s="230" t="s">
        <v>758</v>
      </c>
      <c r="E185" s="301" t="s">
        <v>1</v>
      </c>
      <c r="F185" s="302" t="s">
        <v>2112</v>
      </c>
      <c r="G185" s="300"/>
      <c r="H185" s="301" t="s">
        <v>1</v>
      </c>
      <c r="I185" s="303"/>
      <c r="J185" s="300"/>
      <c r="K185" s="300"/>
      <c r="L185" s="304"/>
      <c r="M185" s="305"/>
      <c r="N185" s="306"/>
      <c r="O185" s="306"/>
      <c r="P185" s="306"/>
      <c r="Q185" s="306"/>
      <c r="R185" s="306"/>
      <c r="S185" s="306"/>
      <c r="T185" s="307"/>
      <c r="U185" s="15"/>
      <c r="V185" s="15"/>
      <c r="W185" s="15"/>
      <c r="X185" s="15"/>
      <c r="Y185" s="15"/>
      <c r="Z185" s="15"/>
      <c r="AA185" s="15"/>
      <c r="AB185" s="15"/>
      <c r="AC185" s="15"/>
      <c r="AD185" s="15"/>
      <c r="AE185" s="15"/>
      <c r="AT185" s="308" t="s">
        <v>758</v>
      </c>
      <c r="AU185" s="308" t="s">
        <v>86</v>
      </c>
      <c r="AV185" s="15" t="s">
        <v>84</v>
      </c>
      <c r="AW185" s="15" t="s">
        <v>33</v>
      </c>
      <c r="AX185" s="15" t="s">
        <v>76</v>
      </c>
      <c r="AY185" s="308" t="s">
        <v>414</v>
      </c>
    </row>
    <row r="186" s="13" customFormat="1">
      <c r="A186" s="13"/>
      <c r="B186" s="277"/>
      <c r="C186" s="278"/>
      <c r="D186" s="230" t="s">
        <v>758</v>
      </c>
      <c r="E186" s="279" t="s">
        <v>1</v>
      </c>
      <c r="F186" s="280" t="s">
        <v>2631</v>
      </c>
      <c r="G186" s="278"/>
      <c r="H186" s="281">
        <v>24</v>
      </c>
      <c r="I186" s="282"/>
      <c r="J186" s="278"/>
      <c r="K186" s="278"/>
      <c r="L186" s="283"/>
      <c r="M186" s="284"/>
      <c r="N186" s="285"/>
      <c r="O186" s="285"/>
      <c r="P186" s="285"/>
      <c r="Q186" s="285"/>
      <c r="R186" s="285"/>
      <c r="S186" s="285"/>
      <c r="T186" s="286"/>
      <c r="U186" s="13"/>
      <c r="V186" s="13"/>
      <c r="W186" s="13"/>
      <c r="X186" s="13"/>
      <c r="Y186" s="13"/>
      <c r="Z186" s="13"/>
      <c r="AA186" s="13"/>
      <c r="AB186" s="13"/>
      <c r="AC186" s="13"/>
      <c r="AD186" s="13"/>
      <c r="AE186" s="13"/>
      <c r="AT186" s="287" t="s">
        <v>758</v>
      </c>
      <c r="AU186" s="287" t="s">
        <v>86</v>
      </c>
      <c r="AV186" s="13" t="s">
        <v>86</v>
      </c>
      <c r="AW186" s="13" t="s">
        <v>33</v>
      </c>
      <c r="AX186" s="13" t="s">
        <v>76</v>
      </c>
      <c r="AY186" s="287" t="s">
        <v>414</v>
      </c>
    </row>
    <row r="187" s="14" customFormat="1">
      <c r="A187" s="14"/>
      <c r="B187" s="288"/>
      <c r="C187" s="289"/>
      <c r="D187" s="230" t="s">
        <v>758</v>
      </c>
      <c r="E187" s="290" t="s">
        <v>1</v>
      </c>
      <c r="F187" s="291" t="s">
        <v>760</v>
      </c>
      <c r="G187" s="289"/>
      <c r="H187" s="292">
        <v>36</v>
      </c>
      <c r="I187" s="293"/>
      <c r="J187" s="289"/>
      <c r="K187" s="289"/>
      <c r="L187" s="294"/>
      <c r="M187" s="295"/>
      <c r="N187" s="296"/>
      <c r="O187" s="296"/>
      <c r="P187" s="296"/>
      <c r="Q187" s="296"/>
      <c r="R187" s="296"/>
      <c r="S187" s="296"/>
      <c r="T187" s="297"/>
      <c r="U187" s="14"/>
      <c r="V187" s="14"/>
      <c r="W187" s="14"/>
      <c r="X187" s="14"/>
      <c r="Y187" s="14"/>
      <c r="Z187" s="14"/>
      <c r="AA187" s="14"/>
      <c r="AB187" s="14"/>
      <c r="AC187" s="14"/>
      <c r="AD187" s="14"/>
      <c r="AE187" s="14"/>
      <c r="AT187" s="298" t="s">
        <v>758</v>
      </c>
      <c r="AU187" s="298" t="s">
        <v>86</v>
      </c>
      <c r="AV187" s="14" t="s">
        <v>415</v>
      </c>
      <c r="AW187" s="14" t="s">
        <v>33</v>
      </c>
      <c r="AX187" s="14" t="s">
        <v>84</v>
      </c>
      <c r="AY187" s="298" t="s">
        <v>414</v>
      </c>
    </row>
    <row r="188" s="2" customFormat="1" ht="21.75" customHeight="1">
      <c r="A188" s="39"/>
      <c r="B188" s="40"/>
      <c r="C188" s="234" t="s">
        <v>459</v>
      </c>
      <c r="D188" s="234" t="s">
        <v>443</v>
      </c>
      <c r="E188" s="235" t="s">
        <v>1800</v>
      </c>
      <c r="F188" s="236" t="s">
        <v>1801</v>
      </c>
      <c r="G188" s="237" t="s">
        <v>531</v>
      </c>
      <c r="H188" s="238">
        <v>36</v>
      </c>
      <c r="I188" s="239"/>
      <c r="J188" s="240">
        <f>ROUND(I188*H188,2)</f>
        <v>0</v>
      </c>
      <c r="K188" s="236" t="s">
        <v>720</v>
      </c>
      <c r="L188" s="45"/>
      <c r="M188" s="241" t="s">
        <v>1</v>
      </c>
      <c r="N188" s="242" t="s">
        <v>41</v>
      </c>
      <c r="O188" s="92"/>
      <c r="P188" s="226">
        <f>O188*H188</f>
        <v>0</v>
      </c>
      <c r="Q188" s="226">
        <v>0</v>
      </c>
      <c r="R188" s="226">
        <f>Q188*H188</f>
        <v>0</v>
      </c>
      <c r="S188" s="226">
        <v>0.00050000000000000001</v>
      </c>
      <c r="T188" s="227">
        <f>S188*H188</f>
        <v>0.018000000000000002</v>
      </c>
      <c r="U188" s="39"/>
      <c r="V188" s="39"/>
      <c r="W188" s="39"/>
      <c r="X188" s="39"/>
      <c r="Y188" s="39"/>
      <c r="Z188" s="39"/>
      <c r="AA188" s="39"/>
      <c r="AB188" s="39"/>
      <c r="AC188" s="39"/>
      <c r="AD188" s="39"/>
      <c r="AE188" s="39"/>
      <c r="AR188" s="228" t="s">
        <v>415</v>
      </c>
      <c r="AT188" s="228" t="s">
        <v>443</v>
      </c>
      <c r="AU188" s="228" t="s">
        <v>86</v>
      </c>
      <c r="AY188" s="18" t="s">
        <v>414</v>
      </c>
      <c r="BE188" s="229">
        <f>IF(N188="základní",J188,0)</f>
        <v>0</v>
      </c>
      <c r="BF188" s="229">
        <f>IF(N188="snížená",J188,0)</f>
        <v>0</v>
      </c>
      <c r="BG188" s="229">
        <f>IF(N188="zákl. přenesená",J188,0)</f>
        <v>0</v>
      </c>
      <c r="BH188" s="229">
        <f>IF(N188="sníž. přenesená",J188,0)</f>
        <v>0</v>
      </c>
      <c r="BI188" s="229">
        <f>IF(N188="nulová",J188,0)</f>
        <v>0</v>
      </c>
      <c r="BJ188" s="18" t="s">
        <v>84</v>
      </c>
      <c r="BK188" s="229">
        <f>ROUND(I188*H188,2)</f>
        <v>0</v>
      </c>
      <c r="BL188" s="18" t="s">
        <v>415</v>
      </c>
      <c r="BM188" s="228" t="s">
        <v>2632</v>
      </c>
    </row>
    <row r="189" s="2" customFormat="1">
      <c r="A189" s="39"/>
      <c r="B189" s="40"/>
      <c r="C189" s="41"/>
      <c r="D189" s="230" t="s">
        <v>417</v>
      </c>
      <c r="E189" s="41"/>
      <c r="F189" s="231" t="s">
        <v>1803</v>
      </c>
      <c r="G189" s="41"/>
      <c r="H189" s="41"/>
      <c r="I189" s="156"/>
      <c r="J189" s="41"/>
      <c r="K189" s="41"/>
      <c r="L189" s="45"/>
      <c r="M189" s="232"/>
      <c r="N189" s="233"/>
      <c r="O189" s="92"/>
      <c r="P189" s="92"/>
      <c r="Q189" s="92"/>
      <c r="R189" s="92"/>
      <c r="S189" s="92"/>
      <c r="T189" s="93"/>
      <c r="U189" s="39"/>
      <c r="V189" s="39"/>
      <c r="W189" s="39"/>
      <c r="X189" s="39"/>
      <c r="Y189" s="39"/>
      <c r="Z189" s="39"/>
      <c r="AA189" s="39"/>
      <c r="AB189" s="39"/>
      <c r="AC189" s="39"/>
      <c r="AD189" s="39"/>
      <c r="AE189" s="39"/>
      <c r="AT189" s="18" t="s">
        <v>417</v>
      </c>
      <c r="AU189" s="18" t="s">
        <v>86</v>
      </c>
    </row>
    <row r="190" s="2" customFormat="1" ht="16.5" customHeight="1">
      <c r="A190" s="39"/>
      <c r="B190" s="40"/>
      <c r="C190" s="234" t="s">
        <v>463</v>
      </c>
      <c r="D190" s="234" t="s">
        <v>443</v>
      </c>
      <c r="E190" s="235" t="s">
        <v>2519</v>
      </c>
      <c r="F190" s="236" t="s">
        <v>2520</v>
      </c>
      <c r="G190" s="237" t="s">
        <v>632</v>
      </c>
      <c r="H190" s="238">
        <v>2</v>
      </c>
      <c r="I190" s="239"/>
      <c r="J190" s="240">
        <f>ROUND(I190*H190,2)</f>
        <v>0</v>
      </c>
      <c r="K190" s="236" t="s">
        <v>720</v>
      </c>
      <c r="L190" s="45"/>
      <c r="M190" s="241" t="s">
        <v>1</v>
      </c>
      <c r="N190" s="242" t="s">
        <v>41</v>
      </c>
      <c r="O190" s="92"/>
      <c r="P190" s="226">
        <f>O190*H190</f>
        <v>0</v>
      </c>
      <c r="Q190" s="226">
        <v>0</v>
      </c>
      <c r="R190" s="226">
        <f>Q190*H190</f>
        <v>0</v>
      </c>
      <c r="S190" s="226">
        <v>0.021999999999999999</v>
      </c>
      <c r="T190" s="227">
        <f>S190*H190</f>
        <v>0.043999999999999997</v>
      </c>
      <c r="U190" s="39"/>
      <c r="V190" s="39"/>
      <c r="W190" s="39"/>
      <c r="X190" s="39"/>
      <c r="Y190" s="39"/>
      <c r="Z190" s="39"/>
      <c r="AA190" s="39"/>
      <c r="AB190" s="39"/>
      <c r="AC190" s="39"/>
      <c r="AD190" s="39"/>
      <c r="AE190" s="39"/>
      <c r="AR190" s="228" t="s">
        <v>415</v>
      </c>
      <c r="AT190" s="228" t="s">
        <v>443</v>
      </c>
      <c r="AU190" s="228" t="s">
        <v>86</v>
      </c>
      <c r="AY190" s="18" t="s">
        <v>414</v>
      </c>
      <c r="BE190" s="229">
        <f>IF(N190="základní",J190,0)</f>
        <v>0</v>
      </c>
      <c r="BF190" s="229">
        <f>IF(N190="snížená",J190,0)</f>
        <v>0</v>
      </c>
      <c r="BG190" s="229">
        <f>IF(N190="zákl. přenesená",J190,0)</f>
        <v>0</v>
      </c>
      <c r="BH190" s="229">
        <f>IF(N190="sníž. přenesená",J190,0)</f>
        <v>0</v>
      </c>
      <c r="BI190" s="229">
        <f>IF(N190="nulová",J190,0)</f>
        <v>0</v>
      </c>
      <c r="BJ190" s="18" t="s">
        <v>84</v>
      </c>
      <c r="BK190" s="229">
        <f>ROUND(I190*H190,2)</f>
        <v>0</v>
      </c>
      <c r="BL190" s="18" t="s">
        <v>415</v>
      </c>
      <c r="BM190" s="228" t="s">
        <v>2633</v>
      </c>
    </row>
    <row r="191" s="2" customFormat="1">
      <c r="A191" s="39"/>
      <c r="B191" s="40"/>
      <c r="C191" s="41"/>
      <c r="D191" s="230" t="s">
        <v>417</v>
      </c>
      <c r="E191" s="41"/>
      <c r="F191" s="231" t="s">
        <v>2522</v>
      </c>
      <c r="G191" s="41"/>
      <c r="H191" s="41"/>
      <c r="I191" s="156"/>
      <c r="J191" s="41"/>
      <c r="K191" s="41"/>
      <c r="L191" s="45"/>
      <c r="M191" s="232"/>
      <c r="N191" s="233"/>
      <c r="O191" s="92"/>
      <c r="P191" s="92"/>
      <c r="Q191" s="92"/>
      <c r="R191" s="92"/>
      <c r="S191" s="92"/>
      <c r="T191" s="93"/>
      <c r="U191" s="39"/>
      <c r="V191" s="39"/>
      <c r="W191" s="39"/>
      <c r="X191" s="39"/>
      <c r="Y191" s="39"/>
      <c r="Z191" s="39"/>
      <c r="AA191" s="39"/>
      <c r="AB191" s="39"/>
      <c r="AC191" s="39"/>
      <c r="AD191" s="39"/>
      <c r="AE191" s="39"/>
      <c r="AT191" s="18" t="s">
        <v>417</v>
      </c>
      <c r="AU191" s="18" t="s">
        <v>86</v>
      </c>
    </row>
    <row r="192" s="2" customFormat="1">
      <c r="A192" s="39"/>
      <c r="B192" s="40"/>
      <c r="C192" s="41"/>
      <c r="D192" s="230" t="s">
        <v>722</v>
      </c>
      <c r="E192" s="41"/>
      <c r="F192" s="268" t="s">
        <v>2634</v>
      </c>
      <c r="G192" s="41"/>
      <c r="H192" s="41"/>
      <c r="I192" s="156"/>
      <c r="J192" s="41"/>
      <c r="K192" s="41"/>
      <c r="L192" s="45"/>
      <c r="M192" s="232"/>
      <c r="N192" s="233"/>
      <c r="O192" s="92"/>
      <c r="P192" s="92"/>
      <c r="Q192" s="92"/>
      <c r="R192" s="92"/>
      <c r="S192" s="92"/>
      <c r="T192" s="93"/>
      <c r="U192" s="39"/>
      <c r="V192" s="39"/>
      <c r="W192" s="39"/>
      <c r="X192" s="39"/>
      <c r="Y192" s="39"/>
      <c r="Z192" s="39"/>
      <c r="AA192" s="39"/>
      <c r="AB192" s="39"/>
      <c r="AC192" s="39"/>
      <c r="AD192" s="39"/>
      <c r="AE192" s="39"/>
      <c r="AT192" s="18" t="s">
        <v>722</v>
      </c>
      <c r="AU192" s="18" t="s">
        <v>86</v>
      </c>
    </row>
    <row r="193" s="13" customFormat="1">
      <c r="A193" s="13"/>
      <c r="B193" s="277"/>
      <c r="C193" s="278"/>
      <c r="D193" s="230" t="s">
        <v>758</v>
      </c>
      <c r="E193" s="279" t="s">
        <v>1</v>
      </c>
      <c r="F193" s="280" t="s">
        <v>2628</v>
      </c>
      <c r="G193" s="278"/>
      <c r="H193" s="281">
        <v>2</v>
      </c>
      <c r="I193" s="282"/>
      <c r="J193" s="278"/>
      <c r="K193" s="278"/>
      <c r="L193" s="283"/>
      <c r="M193" s="284"/>
      <c r="N193" s="285"/>
      <c r="O193" s="285"/>
      <c r="P193" s="285"/>
      <c r="Q193" s="285"/>
      <c r="R193" s="285"/>
      <c r="S193" s="285"/>
      <c r="T193" s="286"/>
      <c r="U193" s="13"/>
      <c r="V193" s="13"/>
      <c r="W193" s="13"/>
      <c r="X193" s="13"/>
      <c r="Y193" s="13"/>
      <c r="Z193" s="13"/>
      <c r="AA193" s="13"/>
      <c r="AB193" s="13"/>
      <c r="AC193" s="13"/>
      <c r="AD193" s="13"/>
      <c r="AE193" s="13"/>
      <c r="AT193" s="287" t="s">
        <v>758</v>
      </c>
      <c r="AU193" s="287" t="s">
        <v>86</v>
      </c>
      <c r="AV193" s="13" t="s">
        <v>86</v>
      </c>
      <c r="AW193" s="13" t="s">
        <v>33</v>
      </c>
      <c r="AX193" s="13" t="s">
        <v>84</v>
      </c>
      <c r="AY193" s="287" t="s">
        <v>414</v>
      </c>
    </row>
    <row r="194" s="2" customFormat="1" ht="21.75" customHeight="1">
      <c r="A194" s="39"/>
      <c r="B194" s="40"/>
      <c r="C194" s="234" t="s">
        <v>8</v>
      </c>
      <c r="D194" s="234" t="s">
        <v>443</v>
      </c>
      <c r="E194" s="235" t="s">
        <v>1810</v>
      </c>
      <c r="F194" s="236" t="s">
        <v>1811</v>
      </c>
      <c r="G194" s="237" t="s">
        <v>632</v>
      </c>
      <c r="H194" s="238">
        <v>202.37600000000001</v>
      </c>
      <c r="I194" s="239"/>
      <c r="J194" s="240">
        <f>ROUND(I194*H194,2)</f>
        <v>0</v>
      </c>
      <c r="K194" s="236" t="s">
        <v>720</v>
      </c>
      <c r="L194" s="45"/>
      <c r="M194" s="241" t="s">
        <v>1</v>
      </c>
      <c r="N194" s="242" t="s">
        <v>41</v>
      </c>
      <c r="O194" s="92"/>
      <c r="P194" s="226">
        <f>O194*H194</f>
        <v>0</v>
      </c>
      <c r="Q194" s="226">
        <v>0</v>
      </c>
      <c r="R194" s="226">
        <f>Q194*H194</f>
        <v>0</v>
      </c>
      <c r="S194" s="226">
        <v>0</v>
      </c>
      <c r="T194" s="227">
        <f>S194*H194</f>
        <v>0</v>
      </c>
      <c r="U194" s="39"/>
      <c r="V194" s="39"/>
      <c r="W194" s="39"/>
      <c r="X194" s="39"/>
      <c r="Y194" s="39"/>
      <c r="Z194" s="39"/>
      <c r="AA194" s="39"/>
      <c r="AB194" s="39"/>
      <c r="AC194" s="39"/>
      <c r="AD194" s="39"/>
      <c r="AE194" s="39"/>
      <c r="AR194" s="228" t="s">
        <v>415</v>
      </c>
      <c r="AT194" s="228" t="s">
        <v>443</v>
      </c>
      <c r="AU194" s="228" t="s">
        <v>86</v>
      </c>
      <c r="AY194" s="18" t="s">
        <v>414</v>
      </c>
      <c r="BE194" s="229">
        <f>IF(N194="základní",J194,0)</f>
        <v>0</v>
      </c>
      <c r="BF194" s="229">
        <f>IF(N194="snížená",J194,0)</f>
        <v>0</v>
      </c>
      <c r="BG194" s="229">
        <f>IF(N194="zákl. přenesená",J194,0)</f>
        <v>0</v>
      </c>
      <c r="BH194" s="229">
        <f>IF(N194="sníž. přenesená",J194,0)</f>
        <v>0</v>
      </c>
      <c r="BI194" s="229">
        <f>IF(N194="nulová",J194,0)</f>
        <v>0</v>
      </c>
      <c r="BJ194" s="18" t="s">
        <v>84</v>
      </c>
      <c r="BK194" s="229">
        <f>ROUND(I194*H194,2)</f>
        <v>0</v>
      </c>
      <c r="BL194" s="18" t="s">
        <v>415</v>
      </c>
      <c r="BM194" s="228" t="s">
        <v>2635</v>
      </c>
    </row>
    <row r="195" s="2" customFormat="1">
      <c r="A195" s="39"/>
      <c r="B195" s="40"/>
      <c r="C195" s="41"/>
      <c r="D195" s="230" t="s">
        <v>417</v>
      </c>
      <c r="E195" s="41"/>
      <c r="F195" s="231" t="s">
        <v>1811</v>
      </c>
      <c r="G195" s="41"/>
      <c r="H195" s="41"/>
      <c r="I195" s="156"/>
      <c r="J195" s="41"/>
      <c r="K195" s="41"/>
      <c r="L195" s="45"/>
      <c r="M195" s="232"/>
      <c r="N195" s="233"/>
      <c r="O195" s="92"/>
      <c r="P195" s="92"/>
      <c r="Q195" s="92"/>
      <c r="R195" s="92"/>
      <c r="S195" s="92"/>
      <c r="T195" s="93"/>
      <c r="U195" s="39"/>
      <c r="V195" s="39"/>
      <c r="W195" s="39"/>
      <c r="X195" s="39"/>
      <c r="Y195" s="39"/>
      <c r="Z195" s="39"/>
      <c r="AA195" s="39"/>
      <c r="AB195" s="39"/>
      <c r="AC195" s="39"/>
      <c r="AD195" s="39"/>
      <c r="AE195" s="39"/>
      <c r="AT195" s="18" t="s">
        <v>417</v>
      </c>
      <c r="AU195" s="18" t="s">
        <v>86</v>
      </c>
    </row>
    <row r="196" s="2" customFormat="1">
      <c r="A196" s="39"/>
      <c r="B196" s="40"/>
      <c r="C196" s="41"/>
      <c r="D196" s="230" t="s">
        <v>722</v>
      </c>
      <c r="E196" s="41"/>
      <c r="F196" s="268" t="s">
        <v>2636</v>
      </c>
      <c r="G196" s="41"/>
      <c r="H196" s="41"/>
      <c r="I196" s="156"/>
      <c r="J196" s="41"/>
      <c r="K196" s="41"/>
      <c r="L196" s="45"/>
      <c r="M196" s="232"/>
      <c r="N196" s="233"/>
      <c r="O196" s="92"/>
      <c r="P196" s="92"/>
      <c r="Q196" s="92"/>
      <c r="R196" s="92"/>
      <c r="S196" s="92"/>
      <c r="T196" s="93"/>
      <c r="U196" s="39"/>
      <c r="V196" s="39"/>
      <c r="W196" s="39"/>
      <c r="X196" s="39"/>
      <c r="Y196" s="39"/>
      <c r="Z196" s="39"/>
      <c r="AA196" s="39"/>
      <c r="AB196" s="39"/>
      <c r="AC196" s="39"/>
      <c r="AD196" s="39"/>
      <c r="AE196" s="39"/>
      <c r="AT196" s="18" t="s">
        <v>722</v>
      </c>
      <c r="AU196" s="18" t="s">
        <v>86</v>
      </c>
    </row>
    <row r="197" s="13" customFormat="1">
      <c r="A197" s="13"/>
      <c r="B197" s="277"/>
      <c r="C197" s="278"/>
      <c r="D197" s="230" t="s">
        <v>758</v>
      </c>
      <c r="E197" s="279" t="s">
        <v>1</v>
      </c>
      <c r="F197" s="280" t="s">
        <v>2637</v>
      </c>
      <c r="G197" s="278"/>
      <c r="H197" s="281">
        <v>202.37600000000001</v>
      </c>
      <c r="I197" s="282"/>
      <c r="J197" s="278"/>
      <c r="K197" s="278"/>
      <c r="L197" s="283"/>
      <c r="M197" s="284"/>
      <c r="N197" s="285"/>
      <c r="O197" s="285"/>
      <c r="P197" s="285"/>
      <c r="Q197" s="285"/>
      <c r="R197" s="285"/>
      <c r="S197" s="285"/>
      <c r="T197" s="286"/>
      <c r="U197" s="13"/>
      <c r="V197" s="13"/>
      <c r="W197" s="13"/>
      <c r="X197" s="13"/>
      <c r="Y197" s="13"/>
      <c r="Z197" s="13"/>
      <c r="AA197" s="13"/>
      <c r="AB197" s="13"/>
      <c r="AC197" s="13"/>
      <c r="AD197" s="13"/>
      <c r="AE197" s="13"/>
      <c r="AT197" s="287" t="s">
        <v>758</v>
      </c>
      <c r="AU197" s="287" t="s">
        <v>86</v>
      </c>
      <c r="AV197" s="13" t="s">
        <v>86</v>
      </c>
      <c r="AW197" s="13" t="s">
        <v>33</v>
      </c>
      <c r="AX197" s="13" t="s">
        <v>84</v>
      </c>
      <c r="AY197" s="287" t="s">
        <v>414</v>
      </c>
    </row>
    <row r="198" s="2" customFormat="1" ht="21.75" customHeight="1">
      <c r="A198" s="39"/>
      <c r="B198" s="40"/>
      <c r="C198" s="234" t="s">
        <v>470</v>
      </c>
      <c r="D198" s="234" t="s">
        <v>443</v>
      </c>
      <c r="E198" s="235" t="s">
        <v>2529</v>
      </c>
      <c r="F198" s="236" t="s">
        <v>2530</v>
      </c>
      <c r="G198" s="237" t="s">
        <v>632</v>
      </c>
      <c r="H198" s="238">
        <v>21.190999999999999</v>
      </c>
      <c r="I198" s="239"/>
      <c r="J198" s="240">
        <f>ROUND(I198*H198,2)</f>
        <v>0</v>
      </c>
      <c r="K198" s="236" t="s">
        <v>720</v>
      </c>
      <c r="L198" s="45"/>
      <c r="M198" s="241" t="s">
        <v>1</v>
      </c>
      <c r="N198" s="242" t="s">
        <v>41</v>
      </c>
      <c r="O198" s="92"/>
      <c r="P198" s="226">
        <f>O198*H198</f>
        <v>0</v>
      </c>
      <c r="Q198" s="226">
        <v>0</v>
      </c>
      <c r="R198" s="226">
        <f>Q198*H198</f>
        <v>0</v>
      </c>
      <c r="S198" s="226">
        <v>0.023300000000000001</v>
      </c>
      <c r="T198" s="227">
        <f>S198*H198</f>
        <v>0.49375029999999998</v>
      </c>
      <c r="U198" s="39"/>
      <c r="V198" s="39"/>
      <c r="W198" s="39"/>
      <c r="X198" s="39"/>
      <c r="Y198" s="39"/>
      <c r="Z198" s="39"/>
      <c r="AA198" s="39"/>
      <c r="AB198" s="39"/>
      <c r="AC198" s="39"/>
      <c r="AD198" s="39"/>
      <c r="AE198" s="39"/>
      <c r="AR198" s="228" t="s">
        <v>415</v>
      </c>
      <c r="AT198" s="228" t="s">
        <v>443</v>
      </c>
      <c r="AU198" s="228" t="s">
        <v>86</v>
      </c>
      <c r="AY198" s="18" t="s">
        <v>414</v>
      </c>
      <c r="BE198" s="229">
        <f>IF(N198="základní",J198,0)</f>
        <v>0</v>
      </c>
      <c r="BF198" s="229">
        <f>IF(N198="snížená",J198,0)</f>
        <v>0</v>
      </c>
      <c r="BG198" s="229">
        <f>IF(N198="zákl. přenesená",J198,0)</f>
        <v>0</v>
      </c>
      <c r="BH198" s="229">
        <f>IF(N198="sníž. přenesená",J198,0)</f>
        <v>0</v>
      </c>
      <c r="BI198" s="229">
        <f>IF(N198="nulová",J198,0)</f>
        <v>0</v>
      </c>
      <c r="BJ198" s="18" t="s">
        <v>84</v>
      </c>
      <c r="BK198" s="229">
        <f>ROUND(I198*H198,2)</f>
        <v>0</v>
      </c>
      <c r="BL198" s="18" t="s">
        <v>415</v>
      </c>
      <c r="BM198" s="228" t="s">
        <v>2638</v>
      </c>
    </row>
    <row r="199" s="2" customFormat="1">
      <c r="A199" s="39"/>
      <c r="B199" s="40"/>
      <c r="C199" s="41"/>
      <c r="D199" s="230" t="s">
        <v>417</v>
      </c>
      <c r="E199" s="41"/>
      <c r="F199" s="231" t="s">
        <v>2532</v>
      </c>
      <c r="G199" s="41"/>
      <c r="H199" s="41"/>
      <c r="I199" s="156"/>
      <c r="J199" s="41"/>
      <c r="K199" s="41"/>
      <c r="L199" s="45"/>
      <c r="M199" s="232"/>
      <c r="N199" s="233"/>
      <c r="O199" s="92"/>
      <c r="P199" s="92"/>
      <c r="Q199" s="92"/>
      <c r="R199" s="92"/>
      <c r="S199" s="92"/>
      <c r="T199" s="93"/>
      <c r="U199" s="39"/>
      <c r="V199" s="39"/>
      <c r="W199" s="39"/>
      <c r="X199" s="39"/>
      <c r="Y199" s="39"/>
      <c r="Z199" s="39"/>
      <c r="AA199" s="39"/>
      <c r="AB199" s="39"/>
      <c r="AC199" s="39"/>
      <c r="AD199" s="39"/>
      <c r="AE199" s="39"/>
      <c r="AT199" s="18" t="s">
        <v>417</v>
      </c>
      <c r="AU199" s="18" t="s">
        <v>86</v>
      </c>
    </row>
    <row r="200" s="2" customFormat="1">
      <c r="A200" s="39"/>
      <c r="B200" s="40"/>
      <c r="C200" s="41"/>
      <c r="D200" s="230" t="s">
        <v>722</v>
      </c>
      <c r="E200" s="41"/>
      <c r="F200" s="268" t="s">
        <v>2639</v>
      </c>
      <c r="G200" s="41"/>
      <c r="H200" s="41"/>
      <c r="I200" s="156"/>
      <c r="J200" s="41"/>
      <c r="K200" s="41"/>
      <c r="L200" s="45"/>
      <c r="M200" s="232"/>
      <c r="N200" s="233"/>
      <c r="O200" s="92"/>
      <c r="P200" s="92"/>
      <c r="Q200" s="92"/>
      <c r="R200" s="92"/>
      <c r="S200" s="92"/>
      <c r="T200" s="93"/>
      <c r="U200" s="39"/>
      <c r="V200" s="39"/>
      <c r="W200" s="39"/>
      <c r="X200" s="39"/>
      <c r="Y200" s="39"/>
      <c r="Z200" s="39"/>
      <c r="AA200" s="39"/>
      <c r="AB200" s="39"/>
      <c r="AC200" s="39"/>
      <c r="AD200" s="39"/>
      <c r="AE200" s="39"/>
      <c r="AT200" s="18" t="s">
        <v>722</v>
      </c>
      <c r="AU200" s="18" t="s">
        <v>86</v>
      </c>
    </row>
    <row r="201" s="13" customFormat="1">
      <c r="A201" s="13"/>
      <c r="B201" s="277"/>
      <c r="C201" s="278"/>
      <c r="D201" s="230" t="s">
        <v>758</v>
      </c>
      <c r="E201" s="279" t="s">
        <v>1</v>
      </c>
      <c r="F201" s="280" t="s">
        <v>2640</v>
      </c>
      <c r="G201" s="278"/>
      <c r="H201" s="281">
        <v>21.190999999999999</v>
      </c>
      <c r="I201" s="282"/>
      <c r="J201" s="278"/>
      <c r="K201" s="278"/>
      <c r="L201" s="283"/>
      <c r="M201" s="284"/>
      <c r="N201" s="285"/>
      <c r="O201" s="285"/>
      <c r="P201" s="285"/>
      <c r="Q201" s="285"/>
      <c r="R201" s="285"/>
      <c r="S201" s="285"/>
      <c r="T201" s="286"/>
      <c r="U201" s="13"/>
      <c r="V201" s="13"/>
      <c r="W201" s="13"/>
      <c r="X201" s="13"/>
      <c r="Y201" s="13"/>
      <c r="Z201" s="13"/>
      <c r="AA201" s="13"/>
      <c r="AB201" s="13"/>
      <c r="AC201" s="13"/>
      <c r="AD201" s="13"/>
      <c r="AE201" s="13"/>
      <c r="AT201" s="287" t="s">
        <v>758</v>
      </c>
      <c r="AU201" s="287" t="s">
        <v>86</v>
      </c>
      <c r="AV201" s="13" t="s">
        <v>86</v>
      </c>
      <c r="AW201" s="13" t="s">
        <v>33</v>
      </c>
      <c r="AX201" s="13" t="s">
        <v>84</v>
      </c>
      <c r="AY201" s="287" t="s">
        <v>414</v>
      </c>
    </row>
    <row r="202" s="2" customFormat="1" ht="21.75" customHeight="1">
      <c r="A202" s="39"/>
      <c r="B202" s="40"/>
      <c r="C202" s="234" t="s">
        <v>475</v>
      </c>
      <c r="D202" s="234" t="s">
        <v>443</v>
      </c>
      <c r="E202" s="235" t="s">
        <v>2535</v>
      </c>
      <c r="F202" s="236" t="s">
        <v>2536</v>
      </c>
      <c r="G202" s="237" t="s">
        <v>632</v>
      </c>
      <c r="H202" s="238">
        <v>21.190999999999999</v>
      </c>
      <c r="I202" s="239"/>
      <c r="J202" s="240">
        <f>ROUND(I202*H202,2)</f>
        <v>0</v>
      </c>
      <c r="K202" s="236" t="s">
        <v>720</v>
      </c>
      <c r="L202" s="45"/>
      <c r="M202" s="241" t="s">
        <v>1</v>
      </c>
      <c r="N202" s="242" t="s">
        <v>41</v>
      </c>
      <c r="O202" s="92"/>
      <c r="P202" s="226">
        <f>O202*H202</f>
        <v>0</v>
      </c>
      <c r="Q202" s="226">
        <v>0.023244399999999998</v>
      </c>
      <c r="R202" s="226">
        <f>Q202*H202</f>
        <v>0.49257208039999995</v>
      </c>
      <c r="S202" s="226">
        <v>0</v>
      </c>
      <c r="T202" s="227">
        <f>S202*H202</f>
        <v>0</v>
      </c>
      <c r="U202" s="39"/>
      <c r="V202" s="39"/>
      <c r="W202" s="39"/>
      <c r="X202" s="39"/>
      <c r="Y202" s="39"/>
      <c r="Z202" s="39"/>
      <c r="AA202" s="39"/>
      <c r="AB202" s="39"/>
      <c r="AC202" s="39"/>
      <c r="AD202" s="39"/>
      <c r="AE202" s="39"/>
      <c r="AR202" s="228" t="s">
        <v>415</v>
      </c>
      <c r="AT202" s="228" t="s">
        <v>443</v>
      </c>
      <c r="AU202" s="228" t="s">
        <v>86</v>
      </c>
      <c r="AY202" s="18" t="s">
        <v>414</v>
      </c>
      <c r="BE202" s="229">
        <f>IF(N202="základní",J202,0)</f>
        <v>0</v>
      </c>
      <c r="BF202" s="229">
        <f>IF(N202="snížená",J202,0)</f>
        <v>0</v>
      </c>
      <c r="BG202" s="229">
        <f>IF(N202="zákl. přenesená",J202,0)</f>
        <v>0</v>
      </c>
      <c r="BH202" s="229">
        <f>IF(N202="sníž. přenesená",J202,0)</f>
        <v>0</v>
      </c>
      <c r="BI202" s="229">
        <f>IF(N202="nulová",J202,0)</f>
        <v>0</v>
      </c>
      <c r="BJ202" s="18" t="s">
        <v>84</v>
      </c>
      <c r="BK202" s="229">
        <f>ROUND(I202*H202,2)</f>
        <v>0</v>
      </c>
      <c r="BL202" s="18" t="s">
        <v>415</v>
      </c>
      <c r="BM202" s="228" t="s">
        <v>2641</v>
      </c>
    </row>
    <row r="203" s="2" customFormat="1">
      <c r="A203" s="39"/>
      <c r="B203" s="40"/>
      <c r="C203" s="41"/>
      <c r="D203" s="230" t="s">
        <v>417</v>
      </c>
      <c r="E203" s="41"/>
      <c r="F203" s="231" t="s">
        <v>2538</v>
      </c>
      <c r="G203" s="41"/>
      <c r="H203" s="41"/>
      <c r="I203" s="156"/>
      <c r="J203" s="41"/>
      <c r="K203" s="41"/>
      <c r="L203" s="45"/>
      <c r="M203" s="232"/>
      <c r="N203" s="233"/>
      <c r="O203" s="92"/>
      <c r="P203" s="92"/>
      <c r="Q203" s="92"/>
      <c r="R203" s="92"/>
      <c r="S203" s="92"/>
      <c r="T203" s="93"/>
      <c r="U203" s="39"/>
      <c r="V203" s="39"/>
      <c r="W203" s="39"/>
      <c r="X203" s="39"/>
      <c r="Y203" s="39"/>
      <c r="Z203" s="39"/>
      <c r="AA203" s="39"/>
      <c r="AB203" s="39"/>
      <c r="AC203" s="39"/>
      <c r="AD203" s="39"/>
      <c r="AE203" s="39"/>
      <c r="AT203" s="18" t="s">
        <v>417</v>
      </c>
      <c r="AU203" s="18" t="s">
        <v>86</v>
      </c>
    </row>
    <row r="204" s="2" customFormat="1">
      <c r="A204" s="39"/>
      <c r="B204" s="40"/>
      <c r="C204" s="41"/>
      <c r="D204" s="230" t="s">
        <v>722</v>
      </c>
      <c r="E204" s="41"/>
      <c r="F204" s="268" t="s">
        <v>2639</v>
      </c>
      <c r="G204" s="41"/>
      <c r="H204" s="41"/>
      <c r="I204" s="156"/>
      <c r="J204" s="41"/>
      <c r="K204" s="41"/>
      <c r="L204" s="45"/>
      <c r="M204" s="232"/>
      <c r="N204" s="233"/>
      <c r="O204" s="92"/>
      <c r="P204" s="92"/>
      <c r="Q204" s="92"/>
      <c r="R204" s="92"/>
      <c r="S204" s="92"/>
      <c r="T204" s="93"/>
      <c r="U204" s="39"/>
      <c r="V204" s="39"/>
      <c r="W204" s="39"/>
      <c r="X204" s="39"/>
      <c r="Y204" s="39"/>
      <c r="Z204" s="39"/>
      <c r="AA204" s="39"/>
      <c r="AB204" s="39"/>
      <c r="AC204" s="39"/>
      <c r="AD204" s="39"/>
      <c r="AE204" s="39"/>
      <c r="AT204" s="18" t="s">
        <v>722</v>
      </c>
      <c r="AU204" s="18" t="s">
        <v>86</v>
      </c>
    </row>
    <row r="205" s="13" customFormat="1">
      <c r="A205" s="13"/>
      <c r="B205" s="277"/>
      <c r="C205" s="278"/>
      <c r="D205" s="230" t="s">
        <v>758</v>
      </c>
      <c r="E205" s="279" t="s">
        <v>1</v>
      </c>
      <c r="F205" s="280" t="s">
        <v>2640</v>
      </c>
      <c r="G205" s="278"/>
      <c r="H205" s="281">
        <v>21.190999999999999</v>
      </c>
      <c r="I205" s="282"/>
      <c r="J205" s="278"/>
      <c r="K205" s="278"/>
      <c r="L205" s="283"/>
      <c r="M205" s="284"/>
      <c r="N205" s="285"/>
      <c r="O205" s="285"/>
      <c r="P205" s="285"/>
      <c r="Q205" s="285"/>
      <c r="R205" s="285"/>
      <c r="S205" s="285"/>
      <c r="T205" s="286"/>
      <c r="U205" s="13"/>
      <c r="V205" s="13"/>
      <c r="W205" s="13"/>
      <c r="X205" s="13"/>
      <c r="Y205" s="13"/>
      <c r="Z205" s="13"/>
      <c r="AA205" s="13"/>
      <c r="AB205" s="13"/>
      <c r="AC205" s="13"/>
      <c r="AD205" s="13"/>
      <c r="AE205" s="13"/>
      <c r="AT205" s="287" t="s">
        <v>758</v>
      </c>
      <c r="AU205" s="287" t="s">
        <v>86</v>
      </c>
      <c r="AV205" s="13" t="s">
        <v>86</v>
      </c>
      <c r="AW205" s="13" t="s">
        <v>33</v>
      </c>
      <c r="AX205" s="13" t="s">
        <v>84</v>
      </c>
      <c r="AY205" s="287" t="s">
        <v>414</v>
      </c>
    </row>
    <row r="206" s="2" customFormat="1" ht="21.75" customHeight="1">
      <c r="A206" s="39"/>
      <c r="B206" s="40"/>
      <c r="C206" s="234" t="s">
        <v>479</v>
      </c>
      <c r="D206" s="234" t="s">
        <v>443</v>
      </c>
      <c r="E206" s="235" t="s">
        <v>1830</v>
      </c>
      <c r="F206" s="236" t="s">
        <v>1831</v>
      </c>
      <c r="G206" s="237" t="s">
        <v>632</v>
      </c>
      <c r="H206" s="238">
        <v>21.190999999999999</v>
      </c>
      <c r="I206" s="239"/>
      <c r="J206" s="240">
        <f>ROUND(I206*H206,2)</f>
        <v>0</v>
      </c>
      <c r="K206" s="236" t="s">
        <v>720</v>
      </c>
      <c r="L206" s="45"/>
      <c r="M206" s="241" t="s">
        <v>1</v>
      </c>
      <c r="N206" s="242" t="s">
        <v>41</v>
      </c>
      <c r="O206" s="92"/>
      <c r="P206" s="226">
        <f>O206*H206</f>
        <v>0</v>
      </c>
      <c r="Q206" s="226">
        <v>0</v>
      </c>
      <c r="R206" s="226">
        <f>Q206*H206</f>
        <v>0</v>
      </c>
      <c r="S206" s="226">
        <v>0</v>
      </c>
      <c r="T206" s="227">
        <f>S206*H206</f>
        <v>0</v>
      </c>
      <c r="U206" s="39"/>
      <c r="V206" s="39"/>
      <c r="W206" s="39"/>
      <c r="X206" s="39"/>
      <c r="Y206" s="39"/>
      <c r="Z206" s="39"/>
      <c r="AA206" s="39"/>
      <c r="AB206" s="39"/>
      <c r="AC206" s="39"/>
      <c r="AD206" s="39"/>
      <c r="AE206" s="39"/>
      <c r="AR206" s="228" t="s">
        <v>415</v>
      </c>
      <c r="AT206" s="228" t="s">
        <v>443</v>
      </c>
      <c r="AU206" s="228" t="s">
        <v>86</v>
      </c>
      <c r="AY206" s="18" t="s">
        <v>414</v>
      </c>
      <c r="BE206" s="229">
        <f>IF(N206="základní",J206,0)</f>
        <v>0</v>
      </c>
      <c r="BF206" s="229">
        <f>IF(N206="snížená",J206,0)</f>
        <v>0</v>
      </c>
      <c r="BG206" s="229">
        <f>IF(N206="zákl. přenesená",J206,0)</f>
        <v>0</v>
      </c>
      <c r="BH206" s="229">
        <f>IF(N206="sníž. přenesená",J206,0)</f>
        <v>0</v>
      </c>
      <c r="BI206" s="229">
        <f>IF(N206="nulová",J206,0)</f>
        <v>0</v>
      </c>
      <c r="BJ206" s="18" t="s">
        <v>84</v>
      </c>
      <c r="BK206" s="229">
        <f>ROUND(I206*H206,2)</f>
        <v>0</v>
      </c>
      <c r="BL206" s="18" t="s">
        <v>415</v>
      </c>
      <c r="BM206" s="228" t="s">
        <v>2642</v>
      </c>
    </row>
    <row r="207" s="2" customFormat="1">
      <c r="A207" s="39"/>
      <c r="B207" s="40"/>
      <c r="C207" s="41"/>
      <c r="D207" s="230" t="s">
        <v>417</v>
      </c>
      <c r="E207" s="41"/>
      <c r="F207" s="231" t="s">
        <v>1833</v>
      </c>
      <c r="G207" s="41"/>
      <c r="H207" s="41"/>
      <c r="I207" s="156"/>
      <c r="J207" s="41"/>
      <c r="K207" s="41"/>
      <c r="L207" s="45"/>
      <c r="M207" s="232"/>
      <c r="N207" s="233"/>
      <c r="O207" s="92"/>
      <c r="P207" s="92"/>
      <c r="Q207" s="92"/>
      <c r="R207" s="92"/>
      <c r="S207" s="92"/>
      <c r="T207" s="93"/>
      <c r="U207" s="39"/>
      <c r="V207" s="39"/>
      <c r="W207" s="39"/>
      <c r="X207" s="39"/>
      <c r="Y207" s="39"/>
      <c r="Z207" s="39"/>
      <c r="AA207" s="39"/>
      <c r="AB207" s="39"/>
      <c r="AC207" s="39"/>
      <c r="AD207" s="39"/>
      <c r="AE207" s="39"/>
      <c r="AT207" s="18" t="s">
        <v>417</v>
      </c>
      <c r="AU207" s="18" t="s">
        <v>86</v>
      </c>
    </row>
    <row r="208" s="2" customFormat="1">
      <c r="A208" s="39"/>
      <c r="B208" s="40"/>
      <c r="C208" s="41"/>
      <c r="D208" s="230" t="s">
        <v>722</v>
      </c>
      <c r="E208" s="41"/>
      <c r="F208" s="268" t="s">
        <v>2639</v>
      </c>
      <c r="G208" s="41"/>
      <c r="H208" s="41"/>
      <c r="I208" s="156"/>
      <c r="J208" s="41"/>
      <c r="K208" s="41"/>
      <c r="L208" s="45"/>
      <c r="M208" s="232"/>
      <c r="N208" s="233"/>
      <c r="O208" s="92"/>
      <c r="P208" s="92"/>
      <c r="Q208" s="92"/>
      <c r="R208" s="92"/>
      <c r="S208" s="92"/>
      <c r="T208" s="93"/>
      <c r="U208" s="39"/>
      <c r="V208" s="39"/>
      <c r="W208" s="39"/>
      <c r="X208" s="39"/>
      <c r="Y208" s="39"/>
      <c r="Z208" s="39"/>
      <c r="AA208" s="39"/>
      <c r="AB208" s="39"/>
      <c r="AC208" s="39"/>
      <c r="AD208" s="39"/>
      <c r="AE208" s="39"/>
      <c r="AT208" s="18" t="s">
        <v>722</v>
      </c>
      <c r="AU208" s="18" t="s">
        <v>86</v>
      </c>
    </row>
    <row r="209" s="13" customFormat="1">
      <c r="A209" s="13"/>
      <c r="B209" s="277"/>
      <c r="C209" s="278"/>
      <c r="D209" s="230" t="s">
        <v>758</v>
      </c>
      <c r="E209" s="279" t="s">
        <v>1</v>
      </c>
      <c r="F209" s="280" t="s">
        <v>2640</v>
      </c>
      <c r="G209" s="278"/>
      <c r="H209" s="281">
        <v>21.190999999999999</v>
      </c>
      <c r="I209" s="282"/>
      <c r="J209" s="278"/>
      <c r="K209" s="278"/>
      <c r="L209" s="283"/>
      <c r="M209" s="284"/>
      <c r="N209" s="285"/>
      <c r="O209" s="285"/>
      <c r="P209" s="285"/>
      <c r="Q209" s="285"/>
      <c r="R209" s="285"/>
      <c r="S209" s="285"/>
      <c r="T209" s="286"/>
      <c r="U209" s="13"/>
      <c r="V209" s="13"/>
      <c r="W209" s="13"/>
      <c r="X209" s="13"/>
      <c r="Y209" s="13"/>
      <c r="Z209" s="13"/>
      <c r="AA209" s="13"/>
      <c r="AB209" s="13"/>
      <c r="AC209" s="13"/>
      <c r="AD209" s="13"/>
      <c r="AE209" s="13"/>
      <c r="AT209" s="287" t="s">
        <v>758</v>
      </c>
      <c r="AU209" s="287" t="s">
        <v>86</v>
      </c>
      <c r="AV209" s="13" t="s">
        <v>86</v>
      </c>
      <c r="AW209" s="13" t="s">
        <v>33</v>
      </c>
      <c r="AX209" s="13" t="s">
        <v>84</v>
      </c>
      <c r="AY209" s="287" t="s">
        <v>414</v>
      </c>
    </row>
    <row r="210" s="2" customFormat="1" ht="21.75" customHeight="1">
      <c r="A210" s="39"/>
      <c r="B210" s="40"/>
      <c r="C210" s="234" t="s">
        <v>483</v>
      </c>
      <c r="D210" s="234" t="s">
        <v>443</v>
      </c>
      <c r="E210" s="235" t="s">
        <v>2020</v>
      </c>
      <c r="F210" s="236" t="s">
        <v>2021</v>
      </c>
      <c r="G210" s="237" t="s">
        <v>632</v>
      </c>
      <c r="H210" s="238">
        <v>2</v>
      </c>
      <c r="I210" s="239"/>
      <c r="J210" s="240">
        <f>ROUND(I210*H210,2)</f>
        <v>0</v>
      </c>
      <c r="K210" s="236" t="s">
        <v>720</v>
      </c>
      <c r="L210" s="45"/>
      <c r="M210" s="241" t="s">
        <v>1</v>
      </c>
      <c r="N210" s="242" t="s">
        <v>41</v>
      </c>
      <c r="O210" s="92"/>
      <c r="P210" s="226">
        <f>O210*H210</f>
        <v>0</v>
      </c>
      <c r="Q210" s="226">
        <v>0.019425000000000001</v>
      </c>
      <c r="R210" s="226">
        <f>Q210*H210</f>
        <v>0.038850000000000003</v>
      </c>
      <c r="S210" s="226">
        <v>0</v>
      </c>
      <c r="T210" s="227">
        <f>S210*H210</f>
        <v>0</v>
      </c>
      <c r="U210" s="39"/>
      <c r="V210" s="39"/>
      <c r="W210" s="39"/>
      <c r="X210" s="39"/>
      <c r="Y210" s="39"/>
      <c r="Z210" s="39"/>
      <c r="AA210" s="39"/>
      <c r="AB210" s="39"/>
      <c r="AC210" s="39"/>
      <c r="AD210" s="39"/>
      <c r="AE210" s="39"/>
      <c r="AR210" s="228" t="s">
        <v>415</v>
      </c>
      <c r="AT210" s="228" t="s">
        <v>443</v>
      </c>
      <c r="AU210" s="228" t="s">
        <v>86</v>
      </c>
      <c r="AY210" s="18" t="s">
        <v>414</v>
      </c>
      <c r="BE210" s="229">
        <f>IF(N210="základní",J210,0)</f>
        <v>0</v>
      </c>
      <c r="BF210" s="229">
        <f>IF(N210="snížená",J210,0)</f>
        <v>0</v>
      </c>
      <c r="BG210" s="229">
        <f>IF(N210="zákl. přenesená",J210,0)</f>
        <v>0</v>
      </c>
      <c r="BH210" s="229">
        <f>IF(N210="sníž. přenesená",J210,0)</f>
        <v>0</v>
      </c>
      <c r="BI210" s="229">
        <f>IF(N210="nulová",J210,0)</f>
        <v>0</v>
      </c>
      <c r="BJ210" s="18" t="s">
        <v>84</v>
      </c>
      <c r="BK210" s="229">
        <f>ROUND(I210*H210,2)</f>
        <v>0</v>
      </c>
      <c r="BL210" s="18" t="s">
        <v>415</v>
      </c>
      <c r="BM210" s="228" t="s">
        <v>2643</v>
      </c>
    </row>
    <row r="211" s="2" customFormat="1">
      <c r="A211" s="39"/>
      <c r="B211" s="40"/>
      <c r="C211" s="41"/>
      <c r="D211" s="230" t="s">
        <v>417</v>
      </c>
      <c r="E211" s="41"/>
      <c r="F211" s="231" t="s">
        <v>2023</v>
      </c>
      <c r="G211" s="41"/>
      <c r="H211" s="41"/>
      <c r="I211" s="156"/>
      <c r="J211" s="41"/>
      <c r="K211" s="41"/>
      <c r="L211" s="45"/>
      <c r="M211" s="232"/>
      <c r="N211" s="233"/>
      <c r="O211" s="92"/>
      <c r="P211" s="92"/>
      <c r="Q211" s="92"/>
      <c r="R211" s="92"/>
      <c r="S211" s="92"/>
      <c r="T211" s="93"/>
      <c r="U211" s="39"/>
      <c r="V211" s="39"/>
      <c r="W211" s="39"/>
      <c r="X211" s="39"/>
      <c r="Y211" s="39"/>
      <c r="Z211" s="39"/>
      <c r="AA211" s="39"/>
      <c r="AB211" s="39"/>
      <c r="AC211" s="39"/>
      <c r="AD211" s="39"/>
      <c r="AE211" s="39"/>
      <c r="AT211" s="18" t="s">
        <v>417</v>
      </c>
      <c r="AU211" s="18" t="s">
        <v>86</v>
      </c>
    </row>
    <row r="212" s="2" customFormat="1">
      <c r="A212" s="39"/>
      <c r="B212" s="40"/>
      <c r="C212" s="41"/>
      <c r="D212" s="230" t="s">
        <v>722</v>
      </c>
      <c r="E212" s="41"/>
      <c r="F212" s="268" t="s">
        <v>2634</v>
      </c>
      <c r="G212" s="41"/>
      <c r="H212" s="41"/>
      <c r="I212" s="156"/>
      <c r="J212" s="41"/>
      <c r="K212" s="41"/>
      <c r="L212" s="45"/>
      <c r="M212" s="232"/>
      <c r="N212" s="233"/>
      <c r="O212" s="92"/>
      <c r="P212" s="92"/>
      <c r="Q212" s="92"/>
      <c r="R212" s="92"/>
      <c r="S212" s="92"/>
      <c r="T212" s="93"/>
      <c r="U212" s="39"/>
      <c r="V212" s="39"/>
      <c r="W212" s="39"/>
      <c r="X212" s="39"/>
      <c r="Y212" s="39"/>
      <c r="Z212" s="39"/>
      <c r="AA212" s="39"/>
      <c r="AB212" s="39"/>
      <c r="AC212" s="39"/>
      <c r="AD212" s="39"/>
      <c r="AE212" s="39"/>
      <c r="AT212" s="18" t="s">
        <v>722</v>
      </c>
      <c r="AU212" s="18" t="s">
        <v>86</v>
      </c>
    </row>
    <row r="213" s="13" customFormat="1">
      <c r="A213" s="13"/>
      <c r="B213" s="277"/>
      <c r="C213" s="278"/>
      <c r="D213" s="230" t="s">
        <v>758</v>
      </c>
      <c r="E213" s="279" t="s">
        <v>1</v>
      </c>
      <c r="F213" s="280" t="s">
        <v>2628</v>
      </c>
      <c r="G213" s="278"/>
      <c r="H213" s="281">
        <v>2</v>
      </c>
      <c r="I213" s="282"/>
      <c r="J213" s="278"/>
      <c r="K213" s="278"/>
      <c r="L213" s="283"/>
      <c r="M213" s="284"/>
      <c r="N213" s="285"/>
      <c r="O213" s="285"/>
      <c r="P213" s="285"/>
      <c r="Q213" s="285"/>
      <c r="R213" s="285"/>
      <c r="S213" s="285"/>
      <c r="T213" s="286"/>
      <c r="U213" s="13"/>
      <c r="V213" s="13"/>
      <c r="W213" s="13"/>
      <c r="X213" s="13"/>
      <c r="Y213" s="13"/>
      <c r="Z213" s="13"/>
      <c r="AA213" s="13"/>
      <c r="AB213" s="13"/>
      <c r="AC213" s="13"/>
      <c r="AD213" s="13"/>
      <c r="AE213" s="13"/>
      <c r="AT213" s="287" t="s">
        <v>758</v>
      </c>
      <c r="AU213" s="287" t="s">
        <v>86</v>
      </c>
      <c r="AV213" s="13" t="s">
        <v>86</v>
      </c>
      <c r="AW213" s="13" t="s">
        <v>33</v>
      </c>
      <c r="AX213" s="13" t="s">
        <v>84</v>
      </c>
      <c r="AY213" s="287" t="s">
        <v>414</v>
      </c>
    </row>
    <row r="214" s="2" customFormat="1" ht="21.75" customHeight="1">
      <c r="A214" s="39"/>
      <c r="B214" s="40"/>
      <c r="C214" s="234" t="s">
        <v>487</v>
      </c>
      <c r="D214" s="234" t="s">
        <v>443</v>
      </c>
      <c r="E214" s="235" t="s">
        <v>2542</v>
      </c>
      <c r="F214" s="236" t="s">
        <v>2543</v>
      </c>
      <c r="G214" s="237" t="s">
        <v>531</v>
      </c>
      <c r="H214" s="238">
        <v>9</v>
      </c>
      <c r="I214" s="239"/>
      <c r="J214" s="240">
        <f>ROUND(I214*H214,2)</f>
        <v>0</v>
      </c>
      <c r="K214" s="236" t="s">
        <v>720</v>
      </c>
      <c r="L214" s="45"/>
      <c r="M214" s="241" t="s">
        <v>1</v>
      </c>
      <c r="N214" s="242" t="s">
        <v>41</v>
      </c>
      <c r="O214" s="92"/>
      <c r="P214" s="226">
        <f>O214*H214</f>
        <v>0</v>
      </c>
      <c r="Q214" s="226">
        <v>0.0059081999999999997</v>
      </c>
      <c r="R214" s="226">
        <f>Q214*H214</f>
        <v>0.0531738</v>
      </c>
      <c r="S214" s="226">
        <v>0</v>
      </c>
      <c r="T214" s="227">
        <f>S214*H214</f>
        <v>0</v>
      </c>
      <c r="U214" s="39"/>
      <c r="V214" s="39"/>
      <c r="W214" s="39"/>
      <c r="X214" s="39"/>
      <c r="Y214" s="39"/>
      <c r="Z214" s="39"/>
      <c r="AA214" s="39"/>
      <c r="AB214" s="39"/>
      <c r="AC214" s="39"/>
      <c r="AD214" s="39"/>
      <c r="AE214" s="39"/>
      <c r="AR214" s="228" t="s">
        <v>415</v>
      </c>
      <c r="AT214" s="228" t="s">
        <v>443</v>
      </c>
      <c r="AU214" s="228" t="s">
        <v>86</v>
      </c>
      <c r="AY214" s="18" t="s">
        <v>414</v>
      </c>
      <c r="BE214" s="229">
        <f>IF(N214="základní",J214,0)</f>
        <v>0</v>
      </c>
      <c r="BF214" s="229">
        <f>IF(N214="snížená",J214,0)</f>
        <v>0</v>
      </c>
      <c r="BG214" s="229">
        <f>IF(N214="zákl. přenesená",J214,0)</f>
        <v>0</v>
      </c>
      <c r="BH214" s="229">
        <f>IF(N214="sníž. přenesená",J214,0)</f>
        <v>0</v>
      </c>
      <c r="BI214" s="229">
        <f>IF(N214="nulová",J214,0)</f>
        <v>0</v>
      </c>
      <c r="BJ214" s="18" t="s">
        <v>84</v>
      </c>
      <c r="BK214" s="229">
        <f>ROUND(I214*H214,2)</f>
        <v>0</v>
      </c>
      <c r="BL214" s="18" t="s">
        <v>415</v>
      </c>
      <c r="BM214" s="228" t="s">
        <v>2644</v>
      </c>
    </row>
    <row r="215" s="2" customFormat="1">
      <c r="A215" s="39"/>
      <c r="B215" s="40"/>
      <c r="C215" s="41"/>
      <c r="D215" s="230" t="s">
        <v>417</v>
      </c>
      <c r="E215" s="41"/>
      <c r="F215" s="231" t="s">
        <v>2545</v>
      </c>
      <c r="G215" s="41"/>
      <c r="H215" s="41"/>
      <c r="I215" s="156"/>
      <c r="J215" s="41"/>
      <c r="K215" s="41"/>
      <c r="L215" s="45"/>
      <c r="M215" s="232"/>
      <c r="N215" s="233"/>
      <c r="O215" s="92"/>
      <c r="P215" s="92"/>
      <c r="Q215" s="92"/>
      <c r="R215" s="92"/>
      <c r="S215" s="92"/>
      <c r="T215" s="93"/>
      <c r="U215" s="39"/>
      <c r="V215" s="39"/>
      <c r="W215" s="39"/>
      <c r="X215" s="39"/>
      <c r="Y215" s="39"/>
      <c r="Z215" s="39"/>
      <c r="AA215" s="39"/>
      <c r="AB215" s="39"/>
      <c r="AC215" s="39"/>
      <c r="AD215" s="39"/>
      <c r="AE215" s="39"/>
      <c r="AT215" s="18" t="s">
        <v>417</v>
      </c>
      <c r="AU215" s="18" t="s">
        <v>86</v>
      </c>
    </row>
    <row r="216" s="2" customFormat="1">
      <c r="A216" s="39"/>
      <c r="B216" s="40"/>
      <c r="C216" s="41"/>
      <c r="D216" s="230" t="s">
        <v>722</v>
      </c>
      <c r="E216" s="41"/>
      <c r="F216" s="268" t="s">
        <v>2645</v>
      </c>
      <c r="G216" s="41"/>
      <c r="H216" s="41"/>
      <c r="I216" s="156"/>
      <c r="J216" s="41"/>
      <c r="K216" s="41"/>
      <c r="L216" s="45"/>
      <c r="M216" s="232"/>
      <c r="N216" s="233"/>
      <c r="O216" s="92"/>
      <c r="P216" s="92"/>
      <c r="Q216" s="92"/>
      <c r="R216" s="92"/>
      <c r="S216" s="92"/>
      <c r="T216" s="93"/>
      <c r="U216" s="39"/>
      <c r="V216" s="39"/>
      <c r="W216" s="39"/>
      <c r="X216" s="39"/>
      <c r="Y216" s="39"/>
      <c r="Z216" s="39"/>
      <c r="AA216" s="39"/>
      <c r="AB216" s="39"/>
      <c r="AC216" s="39"/>
      <c r="AD216" s="39"/>
      <c r="AE216" s="39"/>
      <c r="AT216" s="18" t="s">
        <v>722</v>
      </c>
      <c r="AU216" s="18" t="s">
        <v>86</v>
      </c>
    </row>
    <row r="217" s="13" customFormat="1">
      <c r="A217" s="13"/>
      <c r="B217" s="277"/>
      <c r="C217" s="278"/>
      <c r="D217" s="230" t="s">
        <v>758</v>
      </c>
      <c r="E217" s="279" t="s">
        <v>1</v>
      </c>
      <c r="F217" s="280" t="s">
        <v>2646</v>
      </c>
      <c r="G217" s="278"/>
      <c r="H217" s="281">
        <v>6</v>
      </c>
      <c r="I217" s="282"/>
      <c r="J217" s="278"/>
      <c r="K217" s="278"/>
      <c r="L217" s="283"/>
      <c r="M217" s="284"/>
      <c r="N217" s="285"/>
      <c r="O217" s="285"/>
      <c r="P217" s="285"/>
      <c r="Q217" s="285"/>
      <c r="R217" s="285"/>
      <c r="S217" s="285"/>
      <c r="T217" s="286"/>
      <c r="U217" s="13"/>
      <c r="V217" s="13"/>
      <c r="W217" s="13"/>
      <c r="X217" s="13"/>
      <c r="Y217" s="13"/>
      <c r="Z217" s="13"/>
      <c r="AA217" s="13"/>
      <c r="AB217" s="13"/>
      <c r="AC217" s="13"/>
      <c r="AD217" s="13"/>
      <c r="AE217" s="13"/>
      <c r="AT217" s="287" t="s">
        <v>758</v>
      </c>
      <c r="AU217" s="287" t="s">
        <v>86</v>
      </c>
      <c r="AV217" s="13" t="s">
        <v>86</v>
      </c>
      <c r="AW217" s="13" t="s">
        <v>33</v>
      </c>
      <c r="AX217" s="13" t="s">
        <v>76</v>
      </c>
      <c r="AY217" s="287" t="s">
        <v>414</v>
      </c>
    </row>
    <row r="218" s="13" customFormat="1">
      <c r="A218" s="13"/>
      <c r="B218" s="277"/>
      <c r="C218" s="278"/>
      <c r="D218" s="230" t="s">
        <v>758</v>
      </c>
      <c r="E218" s="279" t="s">
        <v>1</v>
      </c>
      <c r="F218" s="280" t="s">
        <v>2647</v>
      </c>
      <c r="G218" s="278"/>
      <c r="H218" s="281">
        <v>3</v>
      </c>
      <c r="I218" s="282"/>
      <c r="J218" s="278"/>
      <c r="K218" s="278"/>
      <c r="L218" s="283"/>
      <c r="M218" s="284"/>
      <c r="N218" s="285"/>
      <c r="O218" s="285"/>
      <c r="P218" s="285"/>
      <c r="Q218" s="285"/>
      <c r="R218" s="285"/>
      <c r="S218" s="285"/>
      <c r="T218" s="286"/>
      <c r="U218" s="13"/>
      <c r="V218" s="13"/>
      <c r="W218" s="13"/>
      <c r="X218" s="13"/>
      <c r="Y218" s="13"/>
      <c r="Z218" s="13"/>
      <c r="AA218" s="13"/>
      <c r="AB218" s="13"/>
      <c r="AC218" s="13"/>
      <c r="AD218" s="13"/>
      <c r="AE218" s="13"/>
      <c r="AT218" s="287" t="s">
        <v>758</v>
      </c>
      <c r="AU218" s="287" t="s">
        <v>86</v>
      </c>
      <c r="AV218" s="13" t="s">
        <v>86</v>
      </c>
      <c r="AW218" s="13" t="s">
        <v>33</v>
      </c>
      <c r="AX218" s="13" t="s">
        <v>76</v>
      </c>
      <c r="AY218" s="287" t="s">
        <v>414</v>
      </c>
    </row>
    <row r="219" s="14" customFormat="1">
      <c r="A219" s="14"/>
      <c r="B219" s="288"/>
      <c r="C219" s="289"/>
      <c r="D219" s="230" t="s">
        <v>758</v>
      </c>
      <c r="E219" s="290" t="s">
        <v>1</v>
      </c>
      <c r="F219" s="291" t="s">
        <v>760</v>
      </c>
      <c r="G219" s="289"/>
      <c r="H219" s="292">
        <v>9</v>
      </c>
      <c r="I219" s="293"/>
      <c r="J219" s="289"/>
      <c r="K219" s="289"/>
      <c r="L219" s="294"/>
      <c r="M219" s="295"/>
      <c r="N219" s="296"/>
      <c r="O219" s="296"/>
      <c r="P219" s="296"/>
      <c r="Q219" s="296"/>
      <c r="R219" s="296"/>
      <c r="S219" s="296"/>
      <c r="T219" s="297"/>
      <c r="U219" s="14"/>
      <c r="V219" s="14"/>
      <c r="W219" s="14"/>
      <c r="X219" s="14"/>
      <c r="Y219" s="14"/>
      <c r="Z219" s="14"/>
      <c r="AA219" s="14"/>
      <c r="AB219" s="14"/>
      <c r="AC219" s="14"/>
      <c r="AD219" s="14"/>
      <c r="AE219" s="14"/>
      <c r="AT219" s="298" t="s">
        <v>758</v>
      </c>
      <c r="AU219" s="298" t="s">
        <v>86</v>
      </c>
      <c r="AV219" s="14" t="s">
        <v>415</v>
      </c>
      <c r="AW219" s="14" t="s">
        <v>33</v>
      </c>
      <c r="AX219" s="14" t="s">
        <v>84</v>
      </c>
      <c r="AY219" s="298" t="s">
        <v>414</v>
      </c>
    </row>
    <row r="220" s="2" customFormat="1" ht="21.75" customHeight="1">
      <c r="A220" s="39"/>
      <c r="B220" s="40"/>
      <c r="C220" s="234" t="s">
        <v>7</v>
      </c>
      <c r="D220" s="234" t="s">
        <v>443</v>
      </c>
      <c r="E220" s="235" t="s">
        <v>1841</v>
      </c>
      <c r="F220" s="236" t="s">
        <v>1842</v>
      </c>
      <c r="G220" s="237" t="s">
        <v>531</v>
      </c>
      <c r="H220" s="238">
        <v>30</v>
      </c>
      <c r="I220" s="239"/>
      <c r="J220" s="240">
        <f>ROUND(I220*H220,2)</f>
        <v>0</v>
      </c>
      <c r="K220" s="236" t="s">
        <v>720</v>
      </c>
      <c r="L220" s="45"/>
      <c r="M220" s="241" t="s">
        <v>1</v>
      </c>
      <c r="N220" s="242" t="s">
        <v>41</v>
      </c>
      <c r="O220" s="92"/>
      <c r="P220" s="226">
        <f>O220*H220</f>
        <v>0</v>
      </c>
      <c r="Q220" s="226">
        <v>0.0012549499999999999</v>
      </c>
      <c r="R220" s="226">
        <f>Q220*H220</f>
        <v>0.037648499999999994</v>
      </c>
      <c r="S220" s="226">
        <v>0.001</v>
      </c>
      <c r="T220" s="227">
        <f>S220*H220</f>
        <v>0.029999999999999999</v>
      </c>
      <c r="U220" s="39"/>
      <c r="V220" s="39"/>
      <c r="W220" s="39"/>
      <c r="X220" s="39"/>
      <c r="Y220" s="39"/>
      <c r="Z220" s="39"/>
      <c r="AA220" s="39"/>
      <c r="AB220" s="39"/>
      <c r="AC220" s="39"/>
      <c r="AD220" s="39"/>
      <c r="AE220" s="39"/>
      <c r="AR220" s="228" t="s">
        <v>415</v>
      </c>
      <c r="AT220" s="228" t="s">
        <v>443</v>
      </c>
      <c r="AU220" s="228" t="s">
        <v>86</v>
      </c>
      <c r="AY220" s="18" t="s">
        <v>414</v>
      </c>
      <c r="BE220" s="229">
        <f>IF(N220="základní",J220,0)</f>
        <v>0</v>
      </c>
      <c r="BF220" s="229">
        <f>IF(N220="snížená",J220,0)</f>
        <v>0</v>
      </c>
      <c r="BG220" s="229">
        <f>IF(N220="zákl. přenesená",J220,0)</f>
        <v>0</v>
      </c>
      <c r="BH220" s="229">
        <f>IF(N220="sníž. přenesená",J220,0)</f>
        <v>0</v>
      </c>
      <c r="BI220" s="229">
        <f>IF(N220="nulová",J220,0)</f>
        <v>0</v>
      </c>
      <c r="BJ220" s="18" t="s">
        <v>84</v>
      </c>
      <c r="BK220" s="229">
        <f>ROUND(I220*H220,2)</f>
        <v>0</v>
      </c>
      <c r="BL220" s="18" t="s">
        <v>415</v>
      </c>
      <c r="BM220" s="228" t="s">
        <v>2648</v>
      </c>
    </row>
    <row r="221" s="2" customFormat="1">
      <c r="A221" s="39"/>
      <c r="B221" s="40"/>
      <c r="C221" s="41"/>
      <c r="D221" s="230" t="s">
        <v>417</v>
      </c>
      <c r="E221" s="41"/>
      <c r="F221" s="231" t="s">
        <v>1844</v>
      </c>
      <c r="G221" s="41"/>
      <c r="H221" s="41"/>
      <c r="I221" s="156"/>
      <c r="J221" s="41"/>
      <c r="K221" s="41"/>
      <c r="L221" s="45"/>
      <c r="M221" s="232"/>
      <c r="N221" s="233"/>
      <c r="O221" s="92"/>
      <c r="P221" s="92"/>
      <c r="Q221" s="92"/>
      <c r="R221" s="92"/>
      <c r="S221" s="92"/>
      <c r="T221" s="93"/>
      <c r="U221" s="39"/>
      <c r="V221" s="39"/>
      <c r="W221" s="39"/>
      <c r="X221" s="39"/>
      <c r="Y221" s="39"/>
      <c r="Z221" s="39"/>
      <c r="AA221" s="39"/>
      <c r="AB221" s="39"/>
      <c r="AC221" s="39"/>
      <c r="AD221" s="39"/>
      <c r="AE221" s="39"/>
      <c r="AT221" s="18" t="s">
        <v>417</v>
      </c>
      <c r="AU221" s="18" t="s">
        <v>86</v>
      </c>
    </row>
    <row r="222" s="2" customFormat="1">
      <c r="A222" s="39"/>
      <c r="B222" s="40"/>
      <c r="C222" s="41"/>
      <c r="D222" s="230" t="s">
        <v>722</v>
      </c>
      <c r="E222" s="41"/>
      <c r="F222" s="268" t="s">
        <v>2649</v>
      </c>
      <c r="G222" s="41"/>
      <c r="H222" s="41"/>
      <c r="I222" s="156"/>
      <c r="J222" s="41"/>
      <c r="K222" s="41"/>
      <c r="L222" s="45"/>
      <c r="M222" s="232"/>
      <c r="N222" s="233"/>
      <c r="O222" s="92"/>
      <c r="P222" s="92"/>
      <c r="Q222" s="92"/>
      <c r="R222" s="92"/>
      <c r="S222" s="92"/>
      <c r="T222" s="93"/>
      <c r="U222" s="39"/>
      <c r="V222" s="39"/>
      <c r="W222" s="39"/>
      <c r="X222" s="39"/>
      <c r="Y222" s="39"/>
      <c r="Z222" s="39"/>
      <c r="AA222" s="39"/>
      <c r="AB222" s="39"/>
      <c r="AC222" s="39"/>
      <c r="AD222" s="39"/>
      <c r="AE222" s="39"/>
      <c r="AT222" s="18" t="s">
        <v>722</v>
      </c>
      <c r="AU222" s="18" t="s">
        <v>86</v>
      </c>
    </row>
    <row r="223" s="13" customFormat="1">
      <c r="A223" s="13"/>
      <c r="B223" s="277"/>
      <c r="C223" s="278"/>
      <c r="D223" s="230" t="s">
        <v>758</v>
      </c>
      <c r="E223" s="279" t="s">
        <v>1</v>
      </c>
      <c r="F223" s="280" t="s">
        <v>2650</v>
      </c>
      <c r="G223" s="278"/>
      <c r="H223" s="281">
        <v>30</v>
      </c>
      <c r="I223" s="282"/>
      <c r="J223" s="278"/>
      <c r="K223" s="278"/>
      <c r="L223" s="283"/>
      <c r="M223" s="284"/>
      <c r="N223" s="285"/>
      <c r="O223" s="285"/>
      <c r="P223" s="285"/>
      <c r="Q223" s="285"/>
      <c r="R223" s="285"/>
      <c r="S223" s="285"/>
      <c r="T223" s="286"/>
      <c r="U223" s="13"/>
      <c r="V223" s="13"/>
      <c r="W223" s="13"/>
      <c r="X223" s="13"/>
      <c r="Y223" s="13"/>
      <c r="Z223" s="13"/>
      <c r="AA223" s="13"/>
      <c r="AB223" s="13"/>
      <c r="AC223" s="13"/>
      <c r="AD223" s="13"/>
      <c r="AE223" s="13"/>
      <c r="AT223" s="287" t="s">
        <v>758</v>
      </c>
      <c r="AU223" s="287" t="s">
        <v>86</v>
      </c>
      <c r="AV223" s="13" t="s">
        <v>86</v>
      </c>
      <c r="AW223" s="13" t="s">
        <v>33</v>
      </c>
      <c r="AX223" s="13" t="s">
        <v>84</v>
      </c>
      <c r="AY223" s="287" t="s">
        <v>414</v>
      </c>
    </row>
    <row r="224" s="11" customFormat="1" ht="22.8" customHeight="1">
      <c r="A224" s="11"/>
      <c r="B224" s="254"/>
      <c r="C224" s="255"/>
      <c r="D224" s="256" t="s">
        <v>75</v>
      </c>
      <c r="E224" s="275" t="s">
        <v>892</v>
      </c>
      <c r="F224" s="275" t="s">
        <v>893</v>
      </c>
      <c r="G224" s="255"/>
      <c r="H224" s="255"/>
      <c r="I224" s="258"/>
      <c r="J224" s="276">
        <f>BK224</f>
        <v>0</v>
      </c>
      <c r="K224" s="255"/>
      <c r="L224" s="260"/>
      <c r="M224" s="261"/>
      <c r="N224" s="262"/>
      <c r="O224" s="262"/>
      <c r="P224" s="263">
        <f>SUM(P225:P235)</f>
        <v>0</v>
      </c>
      <c r="Q224" s="262"/>
      <c r="R224" s="263">
        <f>SUM(R225:R235)</f>
        <v>0</v>
      </c>
      <c r="S224" s="262"/>
      <c r="T224" s="264">
        <f>SUM(T225:T235)</f>
        <v>0</v>
      </c>
      <c r="U224" s="11"/>
      <c r="V224" s="11"/>
      <c r="W224" s="11"/>
      <c r="X224" s="11"/>
      <c r="Y224" s="11"/>
      <c r="Z224" s="11"/>
      <c r="AA224" s="11"/>
      <c r="AB224" s="11"/>
      <c r="AC224" s="11"/>
      <c r="AD224" s="11"/>
      <c r="AE224" s="11"/>
      <c r="AR224" s="265" t="s">
        <v>84</v>
      </c>
      <c r="AT224" s="266" t="s">
        <v>75</v>
      </c>
      <c r="AU224" s="266" t="s">
        <v>84</v>
      </c>
      <c r="AY224" s="265" t="s">
        <v>414</v>
      </c>
      <c r="BK224" s="267">
        <f>SUM(BK225:BK235)</f>
        <v>0</v>
      </c>
    </row>
    <row r="225" s="2" customFormat="1" ht="21.75" customHeight="1">
      <c r="A225" s="39"/>
      <c r="B225" s="40"/>
      <c r="C225" s="234" t="s">
        <v>494</v>
      </c>
      <c r="D225" s="234" t="s">
        <v>443</v>
      </c>
      <c r="E225" s="235" t="s">
        <v>1847</v>
      </c>
      <c r="F225" s="236" t="s">
        <v>1848</v>
      </c>
      <c r="G225" s="237" t="s">
        <v>897</v>
      </c>
      <c r="H225" s="238">
        <v>16.167999999999999</v>
      </c>
      <c r="I225" s="239"/>
      <c r="J225" s="240">
        <f>ROUND(I225*H225,2)</f>
        <v>0</v>
      </c>
      <c r="K225" s="236" t="s">
        <v>720</v>
      </c>
      <c r="L225" s="45"/>
      <c r="M225" s="241" t="s">
        <v>1</v>
      </c>
      <c r="N225" s="242" t="s">
        <v>41</v>
      </c>
      <c r="O225" s="92"/>
      <c r="P225" s="226">
        <f>O225*H225</f>
        <v>0</v>
      </c>
      <c r="Q225" s="226">
        <v>0</v>
      </c>
      <c r="R225" s="226">
        <f>Q225*H225</f>
        <v>0</v>
      </c>
      <c r="S225" s="226">
        <v>0</v>
      </c>
      <c r="T225" s="227">
        <f>S225*H225</f>
        <v>0</v>
      </c>
      <c r="U225" s="39"/>
      <c r="V225" s="39"/>
      <c r="W225" s="39"/>
      <c r="X225" s="39"/>
      <c r="Y225" s="39"/>
      <c r="Z225" s="39"/>
      <c r="AA225" s="39"/>
      <c r="AB225" s="39"/>
      <c r="AC225" s="39"/>
      <c r="AD225" s="39"/>
      <c r="AE225" s="39"/>
      <c r="AR225" s="228" t="s">
        <v>415</v>
      </c>
      <c r="AT225" s="228" t="s">
        <v>443</v>
      </c>
      <c r="AU225" s="228" t="s">
        <v>86</v>
      </c>
      <c r="AY225" s="18" t="s">
        <v>414</v>
      </c>
      <c r="BE225" s="229">
        <f>IF(N225="základní",J225,0)</f>
        <v>0</v>
      </c>
      <c r="BF225" s="229">
        <f>IF(N225="snížená",J225,0)</f>
        <v>0</v>
      </c>
      <c r="BG225" s="229">
        <f>IF(N225="zákl. přenesená",J225,0)</f>
        <v>0</v>
      </c>
      <c r="BH225" s="229">
        <f>IF(N225="sníž. přenesená",J225,0)</f>
        <v>0</v>
      </c>
      <c r="BI225" s="229">
        <f>IF(N225="nulová",J225,0)</f>
        <v>0</v>
      </c>
      <c r="BJ225" s="18" t="s">
        <v>84</v>
      </c>
      <c r="BK225" s="229">
        <f>ROUND(I225*H225,2)</f>
        <v>0</v>
      </c>
      <c r="BL225" s="18" t="s">
        <v>415</v>
      </c>
      <c r="BM225" s="228" t="s">
        <v>2651</v>
      </c>
    </row>
    <row r="226" s="2" customFormat="1">
      <c r="A226" s="39"/>
      <c r="B226" s="40"/>
      <c r="C226" s="41"/>
      <c r="D226" s="230" t="s">
        <v>417</v>
      </c>
      <c r="E226" s="41"/>
      <c r="F226" s="231" t="s">
        <v>1850</v>
      </c>
      <c r="G226" s="41"/>
      <c r="H226" s="41"/>
      <c r="I226" s="156"/>
      <c r="J226" s="41"/>
      <c r="K226" s="41"/>
      <c r="L226" s="45"/>
      <c r="M226" s="232"/>
      <c r="N226" s="233"/>
      <c r="O226" s="92"/>
      <c r="P226" s="92"/>
      <c r="Q226" s="92"/>
      <c r="R226" s="92"/>
      <c r="S226" s="92"/>
      <c r="T226" s="93"/>
      <c r="U226" s="39"/>
      <c r="V226" s="39"/>
      <c r="W226" s="39"/>
      <c r="X226" s="39"/>
      <c r="Y226" s="39"/>
      <c r="Z226" s="39"/>
      <c r="AA226" s="39"/>
      <c r="AB226" s="39"/>
      <c r="AC226" s="39"/>
      <c r="AD226" s="39"/>
      <c r="AE226" s="39"/>
      <c r="AT226" s="18" t="s">
        <v>417</v>
      </c>
      <c r="AU226" s="18" t="s">
        <v>86</v>
      </c>
    </row>
    <row r="227" s="13" customFormat="1">
      <c r="A227" s="13"/>
      <c r="B227" s="277"/>
      <c r="C227" s="278"/>
      <c r="D227" s="230" t="s">
        <v>758</v>
      </c>
      <c r="E227" s="279" t="s">
        <v>1</v>
      </c>
      <c r="F227" s="280" t="s">
        <v>2652</v>
      </c>
      <c r="G227" s="278"/>
      <c r="H227" s="281">
        <v>16.167999999999999</v>
      </c>
      <c r="I227" s="282"/>
      <c r="J227" s="278"/>
      <c r="K227" s="278"/>
      <c r="L227" s="283"/>
      <c r="M227" s="284"/>
      <c r="N227" s="285"/>
      <c r="O227" s="285"/>
      <c r="P227" s="285"/>
      <c r="Q227" s="285"/>
      <c r="R227" s="285"/>
      <c r="S227" s="285"/>
      <c r="T227" s="286"/>
      <c r="U227" s="13"/>
      <c r="V227" s="13"/>
      <c r="W227" s="13"/>
      <c r="X227" s="13"/>
      <c r="Y227" s="13"/>
      <c r="Z227" s="13"/>
      <c r="AA227" s="13"/>
      <c r="AB227" s="13"/>
      <c r="AC227" s="13"/>
      <c r="AD227" s="13"/>
      <c r="AE227" s="13"/>
      <c r="AT227" s="287" t="s">
        <v>758</v>
      </c>
      <c r="AU227" s="287" t="s">
        <v>86</v>
      </c>
      <c r="AV227" s="13" t="s">
        <v>86</v>
      </c>
      <c r="AW227" s="13" t="s">
        <v>33</v>
      </c>
      <c r="AX227" s="13" t="s">
        <v>84</v>
      </c>
      <c r="AY227" s="287" t="s">
        <v>414</v>
      </c>
    </row>
    <row r="228" s="2" customFormat="1" ht="16.5" customHeight="1">
      <c r="A228" s="39"/>
      <c r="B228" s="40"/>
      <c r="C228" s="234" t="s">
        <v>498</v>
      </c>
      <c r="D228" s="234" t="s">
        <v>443</v>
      </c>
      <c r="E228" s="235" t="s">
        <v>1851</v>
      </c>
      <c r="F228" s="236" t="s">
        <v>1852</v>
      </c>
      <c r="G228" s="237" t="s">
        <v>897</v>
      </c>
      <c r="H228" s="238">
        <v>194.01599999999999</v>
      </c>
      <c r="I228" s="239"/>
      <c r="J228" s="240">
        <f>ROUND(I228*H228,2)</f>
        <v>0</v>
      </c>
      <c r="K228" s="236" t="s">
        <v>720</v>
      </c>
      <c r="L228" s="45"/>
      <c r="M228" s="241" t="s">
        <v>1</v>
      </c>
      <c r="N228" s="242" t="s">
        <v>41</v>
      </c>
      <c r="O228" s="92"/>
      <c r="P228" s="226">
        <f>O228*H228</f>
        <v>0</v>
      </c>
      <c r="Q228" s="226">
        <v>0</v>
      </c>
      <c r="R228" s="226">
        <f>Q228*H228</f>
        <v>0</v>
      </c>
      <c r="S228" s="226">
        <v>0</v>
      </c>
      <c r="T228" s="227">
        <f>S228*H228</f>
        <v>0</v>
      </c>
      <c r="U228" s="39"/>
      <c r="V228" s="39"/>
      <c r="W228" s="39"/>
      <c r="X228" s="39"/>
      <c r="Y228" s="39"/>
      <c r="Z228" s="39"/>
      <c r="AA228" s="39"/>
      <c r="AB228" s="39"/>
      <c r="AC228" s="39"/>
      <c r="AD228" s="39"/>
      <c r="AE228" s="39"/>
      <c r="AR228" s="228" t="s">
        <v>415</v>
      </c>
      <c r="AT228" s="228" t="s">
        <v>443</v>
      </c>
      <c r="AU228" s="228" t="s">
        <v>86</v>
      </c>
      <c r="AY228" s="18" t="s">
        <v>414</v>
      </c>
      <c r="BE228" s="229">
        <f>IF(N228="základní",J228,0)</f>
        <v>0</v>
      </c>
      <c r="BF228" s="229">
        <f>IF(N228="snížená",J228,0)</f>
        <v>0</v>
      </c>
      <c r="BG228" s="229">
        <f>IF(N228="zákl. přenesená",J228,0)</f>
        <v>0</v>
      </c>
      <c r="BH228" s="229">
        <f>IF(N228="sníž. přenesená",J228,0)</f>
        <v>0</v>
      </c>
      <c r="BI228" s="229">
        <f>IF(N228="nulová",J228,0)</f>
        <v>0</v>
      </c>
      <c r="BJ228" s="18" t="s">
        <v>84</v>
      </c>
      <c r="BK228" s="229">
        <f>ROUND(I228*H228,2)</f>
        <v>0</v>
      </c>
      <c r="BL228" s="18" t="s">
        <v>415</v>
      </c>
      <c r="BM228" s="228" t="s">
        <v>2653</v>
      </c>
    </row>
    <row r="229" s="2" customFormat="1">
      <c r="A229" s="39"/>
      <c r="B229" s="40"/>
      <c r="C229" s="41"/>
      <c r="D229" s="230" t="s">
        <v>417</v>
      </c>
      <c r="E229" s="41"/>
      <c r="F229" s="231" t="s">
        <v>1854</v>
      </c>
      <c r="G229" s="41"/>
      <c r="H229" s="41"/>
      <c r="I229" s="156"/>
      <c r="J229" s="41"/>
      <c r="K229" s="41"/>
      <c r="L229" s="45"/>
      <c r="M229" s="232"/>
      <c r="N229" s="233"/>
      <c r="O229" s="92"/>
      <c r="P229" s="92"/>
      <c r="Q229" s="92"/>
      <c r="R229" s="92"/>
      <c r="S229" s="92"/>
      <c r="T229" s="93"/>
      <c r="U229" s="39"/>
      <c r="V229" s="39"/>
      <c r="W229" s="39"/>
      <c r="X229" s="39"/>
      <c r="Y229" s="39"/>
      <c r="Z229" s="39"/>
      <c r="AA229" s="39"/>
      <c r="AB229" s="39"/>
      <c r="AC229" s="39"/>
      <c r="AD229" s="39"/>
      <c r="AE229" s="39"/>
      <c r="AT229" s="18" t="s">
        <v>417</v>
      </c>
      <c r="AU229" s="18" t="s">
        <v>86</v>
      </c>
    </row>
    <row r="230" s="2" customFormat="1">
      <c r="A230" s="39"/>
      <c r="B230" s="40"/>
      <c r="C230" s="41"/>
      <c r="D230" s="230" t="s">
        <v>722</v>
      </c>
      <c r="E230" s="41"/>
      <c r="F230" s="268" t="s">
        <v>2463</v>
      </c>
      <c r="G230" s="41"/>
      <c r="H230" s="41"/>
      <c r="I230" s="156"/>
      <c r="J230" s="41"/>
      <c r="K230" s="41"/>
      <c r="L230" s="45"/>
      <c r="M230" s="232"/>
      <c r="N230" s="233"/>
      <c r="O230" s="92"/>
      <c r="P230" s="92"/>
      <c r="Q230" s="92"/>
      <c r="R230" s="92"/>
      <c r="S230" s="92"/>
      <c r="T230" s="93"/>
      <c r="U230" s="39"/>
      <c r="V230" s="39"/>
      <c r="W230" s="39"/>
      <c r="X230" s="39"/>
      <c r="Y230" s="39"/>
      <c r="Z230" s="39"/>
      <c r="AA230" s="39"/>
      <c r="AB230" s="39"/>
      <c r="AC230" s="39"/>
      <c r="AD230" s="39"/>
      <c r="AE230" s="39"/>
      <c r="AT230" s="18" t="s">
        <v>722</v>
      </c>
      <c r="AU230" s="18" t="s">
        <v>86</v>
      </c>
    </row>
    <row r="231" s="13" customFormat="1">
      <c r="A231" s="13"/>
      <c r="B231" s="277"/>
      <c r="C231" s="278"/>
      <c r="D231" s="230" t="s">
        <v>758</v>
      </c>
      <c r="E231" s="279" t="s">
        <v>1</v>
      </c>
      <c r="F231" s="280" t="s">
        <v>2654</v>
      </c>
      <c r="G231" s="278"/>
      <c r="H231" s="281">
        <v>194.01599999999999</v>
      </c>
      <c r="I231" s="282"/>
      <c r="J231" s="278"/>
      <c r="K231" s="278"/>
      <c r="L231" s="283"/>
      <c r="M231" s="284"/>
      <c r="N231" s="285"/>
      <c r="O231" s="285"/>
      <c r="P231" s="285"/>
      <c r="Q231" s="285"/>
      <c r="R231" s="285"/>
      <c r="S231" s="285"/>
      <c r="T231" s="286"/>
      <c r="U231" s="13"/>
      <c r="V231" s="13"/>
      <c r="W231" s="13"/>
      <c r="X231" s="13"/>
      <c r="Y231" s="13"/>
      <c r="Z231" s="13"/>
      <c r="AA231" s="13"/>
      <c r="AB231" s="13"/>
      <c r="AC231" s="13"/>
      <c r="AD231" s="13"/>
      <c r="AE231" s="13"/>
      <c r="AT231" s="287" t="s">
        <v>758</v>
      </c>
      <c r="AU231" s="287" t="s">
        <v>86</v>
      </c>
      <c r="AV231" s="13" t="s">
        <v>86</v>
      </c>
      <c r="AW231" s="13" t="s">
        <v>33</v>
      </c>
      <c r="AX231" s="13" t="s">
        <v>84</v>
      </c>
      <c r="AY231" s="287" t="s">
        <v>414</v>
      </c>
    </row>
    <row r="232" s="2" customFormat="1" ht="21.75" customHeight="1">
      <c r="A232" s="39"/>
      <c r="B232" s="40"/>
      <c r="C232" s="234" t="s">
        <v>502</v>
      </c>
      <c r="D232" s="234" t="s">
        <v>443</v>
      </c>
      <c r="E232" s="235" t="s">
        <v>1857</v>
      </c>
      <c r="F232" s="236" t="s">
        <v>1858</v>
      </c>
      <c r="G232" s="237" t="s">
        <v>897</v>
      </c>
      <c r="H232" s="238">
        <v>16.167999999999999</v>
      </c>
      <c r="I232" s="239"/>
      <c r="J232" s="240">
        <f>ROUND(I232*H232,2)</f>
        <v>0</v>
      </c>
      <c r="K232" s="236" t="s">
        <v>720</v>
      </c>
      <c r="L232" s="45"/>
      <c r="M232" s="241" t="s">
        <v>1</v>
      </c>
      <c r="N232" s="242" t="s">
        <v>41</v>
      </c>
      <c r="O232" s="92"/>
      <c r="P232" s="226">
        <f>O232*H232</f>
        <v>0</v>
      </c>
      <c r="Q232" s="226">
        <v>0</v>
      </c>
      <c r="R232" s="226">
        <f>Q232*H232</f>
        <v>0</v>
      </c>
      <c r="S232" s="226">
        <v>0</v>
      </c>
      <c r="T232" s="227">
        <f>S232*H232</f>
        <v>0</v>
      </c>
      <c r="U232" s="39"/>
      <c r="V232" s="39"/>
      <c r="W232" s="39"/>
      <c r="X232" s="39"/>
      <c r="Y232" s="39"/>
      <c r="Z232" s="39"/>
      <c r="AA232" s="39"/>
      <c r="AB232" s="39"/>
      <c r="AC232" s="39"/>
      <c r="AD232" s="39"/>
      <c r="AE232" s="39"/>
      <c r="AR232" s="228" t="s">
        <v>415</v>
      </c>
      <c r="AT232" s="228" t="s">
        <v>443</v>
      </c>
      <c r="AU232" s="228" t="s">
        <v>86</v>
      </c>
      <c r="AY232" s="18" t="s">
        <v>414</v>
      </c>
      <c r="BE232" s="229">
        <f>IF(N232="základní",J232,0)</f>
        <v>0</v>
      </c>
      <c r="BF232" s="229">
        <f>IF(N232="snížená",J232,0)</f>
        <v>0</v>
      </c>
      <c r="BG232" s="229">
        <f>IF(N232="zákl. přenesená",J232,0)</f>
        <v>0</v>
      </c>
      <c r="BH232" s="229">
        <f>IF(N232="sníž. přenesená",J232,0)</f>
        <v>0</v>
      </c>
      <c r="BI232" s="229">
        <f>IF(N232="nulová",J232,0)</f>
        <v>0</v>
      </c>
      <c r="BJ232" s="18" t="s">
        <v>84</v>
      </c>
      <c r="BK232" s="229">
        <f>ROUND(I232*H232,2)</f>
        <v>0</v>
      </c>
      <c r="BL232" s="18" t="s">
        <v>415</v>
      </c>
      <c r="BM232" s="228" t="s">
        <v>2655</v>
      </c>
    </row>
    <row r="233" s="2" customFormat="1">
      <c r="A233" s="39"/>
      <c r="B233" s="40"/>
      <c r="C233" s="41"/>
      <c r="D233" s="230" t="s">
        <v>417</v>
      </c>
      <c r="E233" s="41"/>
      <c r="F233" s="231" t="s">
        <v>1860</v>
      </c>
      <c r="G233" s="41"/>
      <c r="H233" s="41"/>
      <c r="I233" s="156"/>
      <c r="J233" s="41"/>
      <c r="K233" s="41"/>
      <c r="L233" s="45"/>
      <c r="M233" s="232"/>
      <c r="N233" s="233"/>
      <c r="O233" s="92"/>
      <c r="P233" s="92"/>
      <c r="Q233" s="92"/>
      <c r="R233" s="92"/>
      <c r="S233" s="92"/>
      <c r="T233" s="93"/>
      <c r="U233" s="39"/>
      <c r="V233" s="39"/>
      <c r="W233" s="39"/>
      <c r="X233" s="39"/>
      <c r="Y233" s="39"/>
      <c r="Z233" s="39"/>
      <c r="AA233" s="39"/>
      <c r="AB233" s="39"/>
      <c r="AC233" s="39"/>
      <c r="AD233" s="39"/>
      <c r="AE233" s="39"/>
      <c r="AT233" s="18" t="s">
        <v>417</v>
      </c>
      <c r="AU233" s="18" t="s">
        <v>86</v>
      </c>
    </row>
    <row r="234" s="2" customFormat="1" ht="21.75" customHeight="1">
      <c r="A234" s="39"/>
      <c r="B234" s="40"/>
      <c r="C234" s="234" t="s">
        <v>875</v>
      </c>
      <c r="D234" s="234" t="s">
        <v>443</v>
      </c>
      <c r="E234" s="235" t="s">
        <v>1861</v>
      </c>
      <c r="F234" s="236" t="s">
        <v>1862</v>
      </c>
      <c r="G234" s="237" t="s">
        <v>897</v>
      </c>
      <c r="H234" s="238">
        <v>16.167999999999999</v>
      </c>
      <c r="I234" s="239"/>
      <c r="J234" s="240">
        <f>ROUND(I234*H234,2)</f>
        <v>0</v>
      </c>
      <c r="K234" s="236" t="s">
        <v>720</v>
      </c>
      <c r="L234" s="45"/>
      <c r="M234" s="241" t="s">
        <v>1</v>
      </c>
      <c r="N234" s="242" t="s">
        <v>41</v>
      </c>
      <c r="O234" s="92"/>
      <c r="P234" s="226">
        <f>O234*H234</f>
        <v>0</v>
      </c>
      <c r="Q234" s="226">
        <v>0</v>
      </c>
      <c r="R234" s="226">
        <f>Q234*H234</f>
        <v>0</v>
      </c>
      <c r="S234" s="226">
        <v>0</v>
      </c>
      <c r="T234" s="227">
        <f>S234*H234</f>
        <v>0</v>
      </c>
      <c r="U234" s="39"/>
      <c r="V234" s="39"/>
      <c r="W234" s="39"/>
      <c r="X234" s="39"/>
      <c r="Y234" s="39"/>
      <c r="Z234" s="39"/>
      <c r="AA234" s="39"/>
      <c r="AB234" s="39"/>
      <c r="AC234" s="39"/>
      <c r="AD234" s="39"/>
      <c r="AE234" s="39"/>
      <c r="AR234" s="228" t="s">
        <v>415</v>
      </c>
      <c r="AT234" s="228" t="s">
        <v>443</v>
      </c>
      <c r="AU234" s="228" t="s">
        <v>86</v>
      </c>
      <c r="AY234" s="18" t="s">
        <v>414</v>
      </c>
      <c r="BE234" s="229">
        <f>IF(N234="základní",J234,0)</f>
        <v>0</v>
      </c>
      <c r="BF234" s="229">
        <f>IF(N234="snížená",J234,0)</f>
        <v>0</v>
      </c>
      <c r="BG234" s="229">
        <f>IF(N234="zákl. přenesená",J234,0)</f>
        <v>0</v>
      </c>
      <c r="BH234" s="229">
        <f>IF(N234="sníž. přenesená",J234,0)</f>
        <v>0</v>
      </c>
      <c r="BI234" s="229">
        <f>IF(N234="nulová",J234,0)</f>
        <v>0</v>
      </c>
      <c r="BJ234" s="18" t="s">
        <v>84</v>
      </c>
      <c r="BK234" s="229">
        <f>ROUND(I234*H234,2)</f>
        <v>0</v>
      </c>
      <c r="BL234" s="18" t="s">
        <v>415</v>
      </c>
      <c r="BM234" s="228" t="s">
        <v>2656</v>
      </c>
    </row>
    <row r="235" s="2" customFormat="1">
      <c r="A235" s="39"/>
      <c r="B235" s="40"/>
      <c r="C235" s="41"/>
      <c r="D235" s="230" t="s">
        <v>417</v>
      </c>
      <c r="E235" s="41"/>
      <c r="F235" s="231" t="s">
        <v>1864</v>
      </c>
      <c r="G235" s="41"/>
      <c r="H235" s="41"/>
      <c r="I235" s="156"/>
      <c r="J235" s="41"/>
      <c r="K235" s="41"/>
      <c r="L235" s="45"/>
      <c r="M235" s="232"/>
      <c r="N235" s="233"/>
      <c r="O235" s="92"/>
      <c r="P235" s="92"/>
      <c r="Q235" s="92"/>
      <c r="R235" s="92"/>
      <c r="S235" s="92"/>
      <c r="T235" s="93"/>
      <c r="U235" s="39"/>
      <c r="V235" s="39"/>
      <c r="W235" s="39"/>
      <c r="X235" s="39"/>
      <c r="Y235" s="39"/>
      <c r="Z235" s="39"/>
      <c r="AA235" s="39"/>
      <c r="AB235" s="39"/>
      <c r="AC235" s="39"/>
      <c r="AD235" s="39"/>
      <c r="AE235" s="39"/>
      <c r="AT235" s="18" t="s">
        <v>417</v>
      </c>
      <c r="AU235" s="18" t="s">
        <v>86</v>
      </c>
    </row>
    <row r="236" s="11" customFormat="1" ht="22.8" customHeight="1">
      <c r="A236" s="11"/>
      <c r="B236" s="254"/>
      <c r="C236" s="255"/>
      <c r="D236" s="256" t="s">
        <v>75</v>
      </c>
      <c r="E236" s="275" t="s">
        <v>912</v>
      </c>
      <c r="F236" s="275" t="s">
        <v>913</v>
      </c>
      <c r="G236" s="255"/>
      <c r="H236" s="255"/>
      <c r="I236" s="258"/>
      <c r="J236" s="276">
        <f>BK236</f>
        <v>0</v>
      </c>
      <c r="K236" s="255"/>
      <c r="L236" s="260"/>
      <c r="M236" s="261"/>
      <c r="N236" s="262"/>
      <c r="O236" s="262"/>
      <c r="P236" s="263">
        <f>SUM(P237:P238)</f>
        <v>0</v>
      </c>
      <c r="Q236" s="262"/>
      <c r="R236" s="263">
        <f>SUM(R237:R238)</f>
        <v>0</v>
      </c>
      <c r="S236" s="262"/>
      <c r="T236" s="264">
        <f>SUM(T237:T238)</f>
        <v>0</v>
      </c>
      <c r="U236" s="11"/>
      <c r="V236" s="11"/>
      <c r="W236" s="11"/>
      <c r="X236" s="11"/>
      <c r="Y236" s="11"/>
      <c r="Z236" s="11"/>
      <c r="AA236" s="11"/>
      <c r="AB236" s="11"/>
      <c r="AC236" s="11"/>
      <c r="AD236" s="11"/>
      <c r="AE236" s="11"/>
      <c r="AR236" s="265" t="s">
        <v>84</v>
      </c>
      <c r="AT236" s="266" t="s">
        <v>75</v>
      </c>
      <c r="AU236" s="266" t="s">
        <v>84</v>
      </c>
      <c r="AY236" s="265" t="s">
        <v>414</v>
      </c>
      <c r="BK236" s="267">
        <f>SUM(BK237:BK238)</f>
        <v>0</v>
      </c>
    </row>
    <row r="237" s="2" customFormat="1" ht="21.75" customHeight="1">
      <c r="A237" s="39"/>
      <c r="B237" s="40"/>
      <c r="C237" s="234" t="s">
        <v>880</v>
      </c>
      <c r="D237" s="234" t="s">
        <v>443</v>
      </c>
      <c r="E237" s="235" t="s">
        <v>1867</v>
      </c>
      <c r="F237" s="236" t="s">
        <v>1868</v>
      </c>
      <c r="G237" s="237" t="s">
        <v>897</v>
      </c>
      <c r="H237" s="238">
        <v>0.76500000000000001</v>
      </c>
      <c r="I237" s="239"/>
      <c r="J237" s="240">
        <f>ROUND(I237*H237,2)</f>
        <v>0</v>
      </c>
      <c r="K237" s="236" t="s">
        <v>720</v>
      </c>
      <c r="L237" s="45"/>
      <c r="M237" s="241" t="s">
        <v>1</v>
      </c>
      <c r="N237" s="242" t="s">
        <v>41</v>
      </c>
      <c r="O237" s="92"/>
      <c r="P237" s="226">
        <f>O237*H237</f>
        <v>0</v>
      </c>
      <c r="Q237" s="226">
        <v>0</v>
      </c>
      <c r="R237" s="226">
        <f>Q237*H237</f>
        <v>0</v>
      </c>
      <c r="S237" s="226">
        <v>0</v>
      </c>
      <c r="T237" s="227">
        <f>S237*H237</f>
        <v>0</v>
      </c>
      <c r="U237" s="39"/>
      <c r="V237" s="39"/>
      <c r="W237" s="39"/>
      <c r="X237" s="39"/>
      <c r="Y237" s="39"/>
      <c r="Z237" s="39"/>
      <c r="AA237" s="39"/>
      <c r="AB237" s="39"/>
      <c r="AC237" s="39"/>
      <c r="AD237" s="39"/>
      <c r="AE237" s="39"/>
      <c r="AR237" s="228" t="s">
        <v>415</v>
      </c>
      <c r="AT237" s="228" t="s">
        <v>443</v>
      </c>
      <c r="AU237" s="228" t="s">
        <v>86</v>
      </c>
      <c r="AY237" s="18" t="s">
        <v>414</v>
      </c>
      <c r="BE237" s="229">
        <f>IF(N237="základní",J237,0)</f>
        <v>0</v>
      </c>
      <c r="BF237" s="229">
        <f>IF(N237="snížená",J237,0)</f>
        <v>0</v>
      </c>
      <c r="BG237" s="229">
        <f>IF(N237="zákl. přenesená",J237,0)</f>
        <v>0</v>
      </c>
      <c r="BH237" s="229">
        <f>IF(N237="sníž. přenesená",J237,0)</f>
        <v>0</v>
      </c>
      <c r="BI237" s="229">
        <f>IF(N237="nulová",J237,0)</f>
        <v>0</v>
      </c>
      <c r="BJ237" s="18" t="s">
        <v>84</v>
      </c>
      <c r="BK237" s="229">
        <f>ROUND(I237*H237,2)</f>
        <v>0</v>
      </c>
      <c r="BL237" s="18" t="s">
        <v>415</v>
      </c>
      <c r="BM237" s="228" t="s">
        <v>2657</v>
      </c>
    </row>
    <row r="238" s="2" customFormat="1">
      <c r="A238" s="39"/>
      <c r="B238" s="40"/>
      <c r="C238" s="41"/>
      <c r="D238" s="230" t="s">
        <v>417</v>
      </c>
      <c r="E238" s="41"/>
      <c r="F238" s="231" t="s">
        <v>1870</v>
      </c>
      <c r="G238" s="41"/>
      <c r="H238" s="41"/>
      <c r="I238" s="156"/>
      <c r="J238" s="41"/>
      <c r="K238" s="41"/>
      <c r="L238" s="45"/>
      <c r="M238" s="232"/>
      <c r="N238" s="233"/>
      <c r="O238" s="92"/>
      <c r="P238" s="92"/>
      <c r="Q238" s="92"/>
      <c r="R238" s="92"/>
      <c r="S238" s="92"/>
      <c r="T238" s="93"/>
      <c r="U238" s="39"/>
      <c r="V238" s="39"/>
      <c r="W238" s="39"/>
      <c r="X238" s="39"/>
      <c r="Y238" s="39"/>
      <c r="Z238" s="39"/>
      <c r="AA238" s="39"/>
      <c r="AB238" s="39"/>
      <c r="AC238" s="39"/>
      <c r="AD238" s="39"/>
      <c r="AE238" s="39"/>
      <c r="AT238" s="18" t="s">
        <v>417</v>
      </c>
      <c r="AU238" s="18" t="s">
        <v>86</v>
      </c>
    </row>
    <row r="239" s="11" customFormat="1" ht="25.92" customHeight="1">
      <c r="A239" s="11"/>
      <c r="B239" s="254"/>
      <c r="C239" s="255"/>
      <c r="D239" s="256" t="s">
        <v>75</v>
      </c>
      <c r="E239" s="257" t="s">
        <v>918</v>
      </c>
      <c r="F239" s="257" t="s">
        <v>919</v>
      </c>
      <c r="G239" s="255"/>
      <c r="H239" s="255"/>
      <c r="I239" s="258"/>
      <c r="J239" s="259">
        <f>BK239</f>
        <v>0</v>
      </c>
      <c r="K239" s="255"/>
      <c r="L239" s="260"/>
      <c r="M239" s="261"/>
      <c r="N239" s="262"/>
      <c r="O239" s="262"/>
      <c r="P239" s="263">
        <f>P240</f>
        <v>0</v>
      </c>
      <c r="Q239" s="262"/>
      <c r="R239" s="263">
        <f>R240</f>
        <v>0</v>
      </c>
      <c r="S239" s="262"/>
      <c r="T239" s="264">
        <f>T240</f>
        <v>0</v>
      </c>
      <c r="U239" s="11"/>
      <c r="V239" s="11"/>
      <c r="W239" s="11"/>
      <c r="X239" s="11"/>
      <c r="Y239" s="11"/>
      <c r="Z239" s="11"/>
      <c r="AA239" s="11"/>
      <c r="AB239" s="11"/>
      <c r="AC239" s="11"/>
      <c r="AD239" s="11"/>
      <c r="AE239" s="11"/>
      <c r="AR239" s="265" t="s">
        <v>86</v>
      </c>
      <c r="AT239" s="266" t="s">
        <v>75</v>
      </c>
      <c r="AU239" s="266" t="s">
        <v>76</v>
      </c>
      <c r="AY239" s="265" t="s">
        <v>414</v>
      </c>
      <c r="BK239" s="267">
        <f>BK240</f>
        <v>0</v>
      </c>
    </row>
    <row r="240" s="11" customFormat="1" ht="22.8" customHeight="1">
      <c r="A240" s="11"/>
      <c r="B240" s="254"/>
      <c r="C240" s="255"/>
      <c r="D240" s="256" t="s">
        <v>75</v>
      </c>
      <c r="E240" s="275" t="s">
        <v>1049</v>
      </c>
      <c r="F240" s="275" t="s">
        <v>1050</v>
      </c>
      <c r="G240" s="255"/>
      <c r="H240" s="255"/>
      <c r="I240" s="258"/>
      <c r="J240" s="276">
        <f>BK240</f>
        <v>0</v>
      </c>
      <c r="K240" s="255"/>
      <c r="L240" s="260"/>
      <c r="M240" s="261"/>
      <c r="N240" s="262"/>
      <c r="O240" s="262"/>
      <c r="P240" s="263">
        <f>SUM(P241:P254)</f>
        <v>0</v>
      </c>
      <c r="Q240" s="262"/>
      <c r="R240" s="263">
        <f>SUM(R241:R254)</f>
        <v>0</v>
      </c>
      <c r="S240" s="262"/>
      <c r="T240" s="264">
        <f>SUM(T241:T254)</f>
        <v>0</v>
      </c>
      <c r="U240" s="11"/>
      <c r="V240" s="11"/>
      <c r="W240" s="11"/>
      <c r="X240" s="11"/>
      <c r="Y240" s="11"/>
      <c r="Z240" s="11"/>
      <c r="AA240" s="11"/>
      <c r="AB240" s="11"/>
      <c r="AC240" s="11"/>
      <c r="AD240" s="11"/>
      <c r="AE240" s="11"/>
      <c r="AR240" s="265" t="s">
        <v>86</v>
      </c>
      <c r="AT240" s="266" t="s">
        <v>75</v>
      </c>
      <c r="AU240" s="266" t="s">
        <v>84</v>
      </c>
      <c r="AY240" s="265" t="s">
        <v>414</v>
      </c>
      <c r="BK240" s="267">
        <f>SUM(BK241:BK254)</f>
        <v>0</v>
      </c>
    </row>
    <row r="241" s="2" customFormat="1" ht="21.75" customHeight="1">
      <c r="A241" s="39"/>
      <c r="B241" s="40"/>
      <c r="C241" s="234" t="s">
        <v>884</v>
      </c>
      <c r="D241" s="234" t="s">
        <v>443</v>
      </c>
      <c r="E241" s="235" t="s">
        <v>1871</v>
      </c>
      <c r="F241" s="236" t="s">
        <v>1872</v>
      </c>
      <c r="G241" s="237" t="s">
        <v>632</v>
      </c>
      <c r="H241" s="238">
        <v>211.91200000000001</v>
      </c>
      <c r="I241" s="239"/>
      <c r="J241" s="240">
        <f>ROUND(I241*H241,2)</f>
        <v>0</v>
      </c>
      <c r="K241" s="236" t="s">
        <v>720</v>
      </c>
      <c r="L241" s="45"/>
      <c r="M241" s="241" t="s">
        <v>1</v>
      </c>
      <c r="N241" s="242" t="s">
        <v>41</v>
      </c>
      <c r="O241" s="92"/>
      <c r="P241" s="226">
        <f>O241*H241</f>
        <v>0</v>
      </c>
      <c r="Q241" s="226">
        <v>0.00021000000000000001</v>
      </c>
      <c r="R241" s="226">
        <f>Q241*H241</f>
        <v>0.044501520000000003</v>
      </c>
      <c r="S241" s="226">
        <v>0</v>
      </c>
      <c r="T241" s="227">
        <f>S241*H241</f>
        <v>0</v>
      </c>
      <c r="U241" s="39"/>
      <c r="V241" s="39"/>
      <c r="W241" s="39"/>
      <c r="X241" s="39"/>
      <c r="Y241" s="39"/>
      <c r="Z241" s="39"/>
      <c r="AA241" s="39"/>
      <c r="AB241" s="39"/>
      <c r="AC241" s="39"/>
      <c r="AD241" s="39"/>
      <c r="AE241" s="39"/>
      <c r="AR241" s="228" t="s">
        <v>470</v>
      </c>
      <c r="AT241" s="228" t="s">
        <v>443</v>
      </c>
      <c r="AU241" s="228" t="s">
        <v>86</v>
      </c>
      <c r="AY241" s="18" t="s">
        <v>414</v>
      </c>
      <c r="BE241" s="229">
        <f>IF(N241="základní",J241,0)</f>
        <v>0</v>
      </c>
      <c r="BF241" s="229">
        <f>IF(N241="snížená",J241,0)</f>
        <v>0</v>
      </c>
      <c r="BG241" s="229">
        <f>IF(N241="zákl. přenesená",J241,0)</f>
        <v>0</v>
      </c>
      <c r="BH241" s="229">
        <f>IF(N241="sníž. přenesená",J241,0)</f>
        <v>0</v>
      </c>
      <c r="BI241" s="229">
        <f>IF(N241="nulová",J241,0)</f>
        <v>0</v>
      </c>
      <c r="BJ241" s="18" t="s">
        <v>84</v>
      </c>
      <c r="BK241" s="229">
        <f>ROUND(I241*H241,2)</f>
        <v>0</v>
      </c>
      <c r="BL241" s="18" t="s">
        <v>470</v>
      </c>
      <c r="BM241" s="228" t="s">
        <v>2658</v>
      </c>
    </row>
    <row r="242" s="2" customFormat="1">
      <c r="A242" s="39"/>
      <c r="B242" s="40"/>
      <c r="C242" s="41"/>
      <c r="D242" s="230" t="s">
        <v>417</v>
      </c>
      <c r="E242" s="41"/>
      <c r="F242" s="231" t="s">
        <v>1874</v>
      </c>
      <c r="G242" s="41"/>
      <c r="H242" s="41"/>
      <c r="I242" s="156"/>
      <c r="J242" s="41"/>
      <c r="K242" s="41"/>
      <c r="L242" s="45"/>
      <c r="M242" s="232"/>
      <c r="N242" s="233"/>
      <c r="O242" s="92"/>
      <c r="P242" s="92"/>
      <c r="Q242" s="92"/>
      <c r="R242" s="92"/>
      <c r="S242" s="92"/>
      <c r="T242" s="93"/>
      <c r="U242" s="39"/>
      <c r="V242" s="39"/>
      <c r="W242" s="39"/>
      <c r="X242" s="39"/>
      <c r="Y242" s="39"/>
      <c r="Z242" s="39"/>
      <c r="AA242" s="39"/>
      <c r="AB242" s="39"/>
      <c r="AC242" s="39"/>
      <c r="AD242" s="39"/>
      <c r="AE242" s="39"/>
      <c r="AT242" s="18" t="s">
        <v>417</v>
      </c>
      <c r="AU242" s="18" t="s">
        <v>86</v>
      </c>
    </row>
    <row r="243" s="2" customFormat="1">
      <c r="A243" s="39"/>
      <c r="B243" s="40"/>
      <c r="C243" s="41"/>
      <c r="D243" s="230" t="s">
        <v>722</v>
      </c>
      <c r="E243" s="41"/>
      <c r="F243" s="268" t="s">
        <v>2566</v>
      </c>
      <c r="G243" s="41"/>
      <c r="H243" s="41"/>
      <c r="I243" s="156"/>
      <c r="J243" s="41"/>
      <c r="K243" s="41"/>
      <c r="L243" s="45"/>
      <c r="M243" s="232"/>
      <c r="N243" s="233"/>
      <c r="O243" s="92"/>
      <c r="P243" s="92"/>
      <c r="Q243" s="92"/>
      <c r="R243" s="92"/>
      <c r="S243" s="92"/>
      <c r="T243" s="93"/>
      <c r="U243" s="39"/>
      <c r="V243" s="39"/>
      <c r="W243" s="39"/>
      <c r="X243" s="39"/>
      <c r="Y243" s="39"/>
      <c r="Z243" s="39"/>
      <c r="AA243" s="39"/>
      <c r="AB243" s="39"/>
      <c r="AC243" s="39"/>
      <c r="AD243" s="39"/>
      <c r="AE243" s="39"/>
      <c r="AT243" s="18" t="s">
        <v>722</v>
      </c>
      <c r="AU243" s="18" t="s">
        <v>86</v>
      </c>
    </row>
    <row r="244" s="15" customFormat="1">
      <c r="A244" s="15"/>
      <c r="B244" s="299"/>
      <c r="C244" s="300"/>
      <c r="D244" s="230" t="s">
        <v>758</v>
      </c>
      <c r="E244" s="301" t="s">
        <v>1</v>
      </c>
      <c r="F244" s="302" t="s">
        <v>1818</v>
      </c>
      <c r="G244" s="300"/>
      <c r="H244" s="301" t="s">
        <v>1</v>
      </c>
      <c r="I244" s="303"/>
      <c r="J244" s="300"/>
      <c r="K244" s="300"/>
      <c r="L244" s="304"/>
      <c r="M244" s="305"/>
      <c r="N244" s="306"/>
      <c r="O244" s="306"/>
      <c r="P244" s="306"/>
      <c r="Q244" s="306"/>
      <c r="R244" s="306"/>
      <c r="S244" s="306"/>
      <c r="T244" s="307"/>
      <c r="U244" s="15"/>
      <c r="V244" s="15"/>
      <c r="W244" s="15"/>
      <c r="X244" s="15"/>
      <c r="Y244" s="15"/>
      <c r="Z244" s="15"/>
      <c r="AA244" s="15"/>
      <c r="AB244" s="15"/>
      <c r="AC244" s="15"/>
      <c r="AD244" s="15"/>
      <c r="AE244" s="15"/>
      <c r="AT244" s="308" t="s">
        <v>758</v>
      </c>
      <c r="AU244" s="308" t="s">
        <v>86</v>
      </c>
      <c r="AV244" s="15" t="s">
        <v>84</v>
      </c>
      <c r="AW244" s="15" t="s">
        <v>33</v>
      </c>
      <c r="AX244" s="15" t="s">
        <v>76</v>
      </c>
      <c r="AY244" s="308" t="s">
        <v>414</v>
      </c>
    </row>
    <row r="245" s="13" customFormat="1">
      <c r="A245" s="13"/>
      <c r="B245" s="277"/>
      <c r="C245" s="278"/>
      <c r="D245" s="230" t="s">
        <v>758</v>
      </c>
      <c r="E245" s="279" t="s">
        <v>1</v>
      </c>
      <c r="F245" s="280" t="s">
        <v>2659</v>
      </c>
      <c r="G245" s="278"/>
      <c r="H245" s="281">
        <v>53.520000000000003</v>
      </c>
      <c r="I245" s="282"/>
      <c r="J245" s="278"/>
      <c r="K245" s="278"/>
      <c r="L245" s="283"/>
      <c r="M245" s="284"/>
      <c r="N245" s="285"/>
      <c r="O245" s="285"/>
      <c r="P245" s="285"/>
      <c r="Q245" s="285"/>
      <c r="R245" s="285"/>
      <c r="S245" s="285"/>
      <c r="T245" s="286"/>
      <c r="U245" s="13"/>
      <c r="V245" s="13"/>
      <c r="W245" s="13"/>
      <c r="X245" s="13"/>
      <c r="Y245" s="13"/>
      <c r="Z245" s="13"/>
      <c r="AA245" s="13"/>
      <c r="AB245" s="13"/>
      <c r="AC245" s="13"/>
      <c r="AD245" s="13"/>
      <c r="AE245" s="13"/>
      <c r="AT245" s="287" t="s">
        <v>758</v>
      </c>
      <c r="AU245" s="287" t="s">
        <v>86</v>
      </c>
      <c r="AV245" s="13" t="s">
        <v>86</v>
      </c>
      <c r="AW245" s="13" t="s">
        <v>33</v>
      </c>
      <c r="AX245" s="13" t="s">
        <v>76</v>
      </c>
      <c r="AY245" s="287" t="s">
        <v>414</v>
      </c>
    </row>
    <row r="246" s="15" customFormat="1">
      <c r="A246" s="15"/>
      <c r="B246" s="299"/>
      <c r="C246" s="300"/>
      <c r="D246" s="230" t="s">
        <v>758</v>
      </c>
      <c r="E246" s="301" t="s">
        <v>1</v>
      </c>
      <c r="F246" s="302" t="s">
        <v>2568</v>
      </c>
      <c r="G246" s="300"/>
      <c r="H246" s="301" t="s">
        <v>1</v>
      </c>
      <c r="I246" s="303"/>
      <c r="J246" s="300"/>
      <c r="K246" s="300"/>
      <c r="L246" s="304"/>
      <c r="M246" s="305"/>
      <c r="N246" s="306"/>
      <c r="O246" s="306"/>
      <c r="P246" s="306"/>
      <c r="Q246" s="306"/>
      <c r="R246" s="306"/>
      <c r="S246" s="306"/>
      <c r="T246" s="307"/>
      <c r="U246" s="15"/>
      <c r="V246" s="15"/>
      <c r="W246" s="15"/>
      <c r="X246" s="15"/>
      <c r="Y246" s="15"/>
      <c r="Z246" s="15"/>
      <c r="AA246" s="15"/>
      <c r="AB246" s="15"/>
      <c r="AC246" s="15"/>
      <c r="AD246" s="15"/>
      <c r="AE246" s="15"/>
      <c r="AT246" s="308" t="s">
        <v>758</v>
      </c>
      <c r="AU246" s="308" t="s">
        <v>86</v>
      </c>
      <c r="AV246" s="15" t="s">
        <v>84</v>
      </c>
      <c r="AW246" s="15" t="s">
        <v>33</v>
      </c>
      <c r="AX246" s="15" t="s">
        <v>76</v>
      </c>
      <c r="AY246" s="308" t="s">
        <v>414</v>
      </c>
    </row>
    <row r="247" s="13" customFormat="1">
      <c r="A247" s="13"/>
      <c r="B247" s="277"/>
      <c r="C247" s="278"/>
      <c r="D247" s="230" t="s">
        <v>758</v>
      </c>
      <c r="E247" s="279" t="s">
        <v>1</v>
      </c>
      <c r="F247" s="280" t="s">
        <v>2660</v>
      </c>
      <c r="G247" s="278"/>
      <c r="H247" s="281">
        <v>30.835999999999999</v>
      </c>
      <c r="I247" s="282"/>
      <c r="J247" s="278"/>
      <c r="K247" s="278"/>
      <c r="L247" s="283"/>
      <c r="M247" s="284"/>
      <c r="N247" s="285"/>
      <c r="O247" s="285"/>
      <c r="P247" s="285"/>
      <c r="Q247" s="285"/>
      <c r="R247" s="285"/>
      <c r="S247" s="285"/>
      <c r="T247" s="286"/>
      <c r="U247" s="13"/>
      <c r="V247" s="13"/>
      <c r="W247" s="13"/>
      <c r="X247" s="13"/>
      <c r="Y247" s="13"/>
      <c r="Z247" s="13"/>
      <c r="AA247" s="13"/>
      <c r="AB247" s="13"/>
      <c r="AC247" s="13"/>
      <c r="AD247" s="13"/>
      <c r="AE247" s="13"/>
      <c r="AT247" s="287" t="s">
        <v>758</v>
      </c>
      <c r="AU247" s="287" t="s">
        <v>86</v>
      </c>
      <c r="AV247" s="13" t="s">
        <v>86</v>
      </c>
      <c r="AW247" s="13" t="s">
        <v>33</v>
      </c>
      <c r="AX247" s="13" t="s">
        <v>76</v>
      </c>
      <c r="AY247" s="287" t="s">
        <v>414</v>
      </c>
    </row>
    <row r="248" s="15" customFormat="1">
      <c r="A248" s="15"/>
      <c r="B248" s="299"/>
      <c r="C248" s="300"/>
      <c r="D248" s="230" t="s">
        <v>758</v>
      </c>
      <c r="E248" s="301" t="s">
        <v>1</v>
      </c>
      <c r="F248" s="302" t="s">
        <v>2492</v>
      </c>
      <c r="G248" s="300"/>
      <c r="H248" s="301" t="s">
        <v>1</v>
      </c>
      <c r="I248" s="303"/>
      <c r="J248" s="300"/>
      <c r="K248" s="300"/>
      <c r="L248" s="304"/>
      <c r="M248" s="305"/>
      <c r="N248" s="306"/>
      <c r="O248" s="306"/>
      <c r="P248" s="306"/>
      <c r="Q248" s="306"/>
      <c r="R248" s="306"/>
      <c r="S248" s="306"/>
      <c r="T248" s="307"/>
      <c r="U248" s="15"/>
      <c r="V248" s="15"/>
      <c r="W248" s="15"/>
      <c r="X248" s="15"/>
      <c r="Y248" s="15"/>
      <c r="Z248" s="15"/>
      <c r="AA248" s="15"/>
      <c r="AB248" s="15"/>
      <c r="AC248" s="15"/>
      <c r="AD248" s="15"/>
      <c r="AE248" s="15"/>
      <c r="AT248" s="308" t="s">
        <v>758</v>
      </c>
      <c r="AU248" s="308" t="s">
        <v>86</v>
      </c>
      <c r="AV248" s="15" t="s">
        <v>84</v>
      </c>
      <c r="AW248" s="15" t="s">
        <v>33</v>
      </c>
      <c r="AX248" s="15" t="s">
        <v>76</v>
      </c>
      <c r="AY248" s="308" t="s">
        <v>414</v>
      </c>
    </row>
    <row r="249" s="13" customFormat="1">
      <c r="A249" s="13"/>
      <c r="B249" s="277"/>
      <c r="C249" s="278"/>
      <c r="D249" s="230" t="s">
        <v>758</v>
      </c>
      <c r="E249" s="279" t="s">
        <v>1</v>
      </c>
      <c r="F249" s="280" t="s">
        <v>2661</v>
      </c>
      <c r="G249" s="278"/>
      <c r="H249" s="281">
        <v>17.600000000000001</v>
      </c>
      <c r="I249" s="282"/>
      <c r="J249" s="278"/>
      <c r="K249" s="278"/>
      <c r="L249" s="283"/>
      <c r="M249" s="284"/>
      <c r="N249" s="285"/>
      <c r="O249" s="285"/>
      <c r="P249" s="285"/>
      <c r="Q249" s="285"/>
      <c r="R249" s="285"/>
      <c r="S249" s="285"/>
      <c r="T249" s="286"/>
      <c r="U249" s="13"/>
      <c r="V249" s="13"/>
      <c r="W249" s="13"/>
      <c r="X249" s="13"/>
      <c r="Y249" s="13"/>
      <c r="Z249" s="13"/>
      <c r="AA249" s="13"/>
      <c r="AB249" s="13"/>
      <c r="AC249" s="13"/>
      <c r="AD249" s="13"/>
      <c r="AE249" s="13"/>
      <c r="AT249" s="287" t="s">
        <v>758</v>
      </c>
      <c r="AU249" s="287" t="s">
        <v>86</v>
      </c>
      <c r="AV249" s="13" t="s">
        <v>86</v>
      </c>
      <c r="AW249" s="13" t="s">
        <v>33</v>
      </c>
      <c r="AX249" s="13" t="s">
        <v>76</v>
      </c>
      <c r="AY249" s="287" t="s">
        <v>414</v>
      </c>
    </row>
    <row r="250" s="13" customFormat="1">
      <c r="A250" s="13"/>
      <c r="B250" s="277"/>
      <c r="C250" s="278"/>
      <c r="D250" s="230" t="s">
        <v>758</v>
      </c>
      <c r="E250" s="279" t="s">
        <v>1</v>
      </c>
      <c r="F250" s="280" t="s">
        <v>2662</v>
      </c>
      <c r="G250" s="278"/>
      <c r="H250" s="281">
        <v>4</v>
      </c>
      <c r="I250" s="282"/>
      <c r="J250" s="278"/>
      <c r="K250" s="278"/>
      <c r="L250" s="283"/>
      <c r="M250" s="284"/>
      <c r="N250" s="285"/>
      <c r="O250" s="285"/>
      <c r="P250" s="285"/>
      <c r="Q250" s="285"/>
      <c r="R250" s="285"/>
      <c r="S250" s="285"/>
      <c r="T250" s="286"/>
      <c r="U250" s="13"/>
      <c r="V250" s="13"/>
      <c r="W250" s="13"/>
      <c r="X250" s="13"/>
      <c r="Y250" s="13"/>
      <c r="Z250" s="13"/>
      <c r="AA250" s="13"/>
      <c r="AB250" s="13"/>
      <c r="AC250" s="13"/>
      <c r="AD250" s="13"/>
      <c r="AE250" s="13"/>
      <c r="AT250" s="287" t="s">
        <v>758</v>
      </c>
      <c r="AU250" s="287" t="s">
        <v>86</v>
      </c>
      <c r="AV250" s="13" t="s">
        <v>86</v>
      </c>
      <c r="AW250" s="13" t="s">
        <v>33</v>
      </c>
      <c r="AX250" s="13" t="s">
        <v>76</v>
      </c>
      <c r="AY250" s="287" t="s">
        <v>414</v>
      </c>
    </row>
    <row r="251" s="16" customFormat="1">
      <c r="A251" s="16"/>
      <c r="B251" s="317"/>
      <c r="C251" s="318"/>
      <c r="D251" s="230" t="s">
        <v>758</v>
      </c>
      <c r="E251" s="319" t="s">
        <v>1</v>
      </c>
      <c r="F251" s="320" t="s">
        <v>1745</v>
      </c>
      <c r="G251" s="318"/>
      <c r="H251" s="321">
        <v>105.95599999999999</v>
      </c>
      <c r="I251" s="322"/>
      <c r="J251" s="318"/>
      <c r="K251" s="318"/>
      <c r="L251" s="323"/>
      <c r="M251" s="324"/>
      <c r="N251" s="325"/>
      <c r="O251" s="325"/>
      <c r="P251" s="325"/>
      <c r="Q251" s="325"/>
      <c r="R251" s="325"/>
      <c r="S251" s="325"/>
      <c r="T251" s="326"/>
      <c r="U251" s="16"/>
      <c r="V251" s="16"/>
      <c r="W251" s="16"/>
      <c r="X251" s="16"/>
      <c r="Y251" s="16"/>
      <c r="Z251" s="16"/>
      <c r="AA251" s="16"/>
      <c r="AB251" s="16"/>
      <c r="AC251" s="16"/>
      <c r="AD251" s="16"/>
      <c r="AE251" s="16"/>
      <c r="AT251" s="327" t="s">
        <v>758</v>
      </c>
      <c r="AU251" s="327" t="s">
        <v>86</v>
      </c>
      <c r="AV251" s="16" t="s">
        <v>114</v>
      </c>
      <c r="AW251" s="16" t="s">
        <v>33</v>
      </c>
      <c r="AX251" s="16" t="s">
        <v>76</v>
      </c>
      <c r="AY251" s="327" t="s">
        <v>414</v>
      </c>
    </row>
    <row r="252" s="15" customFormat="1">
      <c r="A252" s="15"/>
      <c r="B252" s="299"/>
      <c r="C252" s="300"/>
      <c r="D252" s="230" t="s">
        <v>758</v>
      </c>
      <c r="E252" s="301" t="s">
        <v>1</v>
      </c>
      <c r="F252" s="302" t="s">
        <v>1876</v>
      </c>
      <c r="G252" s="300"/>
      <c r="H252" s="301" t="s">
        <v>1</v>
      </c>
      <c r="I252" s="303"/>
      <c r="J252" s="300"/>
      <c r="K252" s="300"/>
      <c r="L252" s="304"/>
      <c r="M252" s="305"/>
      <c r="N252" s="306"/>
      <c r="O252" s="306"/>
      <c r="P252" s="306"/>
      <c r="Q252" s="306"/>
      <c r="R252" s="306"/>
      <c r="S252" s="306"/>
      <c r="T252" s="307"/>
      <c r="U252" s="15"/>
      <c r="V252" s="15"/>
      <c r="W252" s="15"/>
      <c r="X252" s="15"/>
      <c r="Y252" s="15"/>
      <c r="Z252" s="15"/>
      <c r="AA252" s="15"/>
      <c r="AB252" s="15"/>
      <c r="AC252" s="15"/>
      <c r="AD252" s="15"/>
      <c r="AE252" s="15"/>
      <c r="AT252" s="308" t="s">
        <v>758</v>
      </c>
      <c r="AU252" s="308" t="s">
        <v>86</v>
      </c>
      <c r="AV252" s="15" t="s">
        <v>84</v>
      </c>
      <c r="AW252" s="15" t="s">
        <v>33</v>
      </c>
      <c r="AX252" s="15" t="s">
        <v>76</v>
      </c>
      <c r="AY252" s="308" t="s">
        <v>414</v>
      </c>
    </row>
    <row r="253" s="13" customFormat="1">
      <c r="A253" s="13"/>
      <c r="B253" s="277"/>
      <c r="C253" s="278"/>
      <c r="D253" s="230" t="s">
        <v>758</v>
      </c>
      <c r="E253" s="279" t="s">
        <v>1</v>
      </c>
      <c r="F253" s="280" t="s">
        <v>2663</v>
      </c>
      <c r="G253" s="278"/>
      <c r="H253" s="281">
        <v>105.956</v>
      </c>
      <c r="I253" s="282"/>
      <c r="J253" s="278"/>
      <c r="K253" s="278"/>
      <c r="L253" s="283"/>
      <c r="M253" s="284"/>
      <c r="N253" s="285"/>
      <c r="O253" s="285"/>
      <c r="P253" s="285"/>
      <c r="Q253" s="285"/>
      <c r="R253" s="285"/>
      <c r="S253" s="285"/>
      <c r="T253" s="286"/>
      <c r="U253" s="13"/>
      <c r="V253" s="13"/>
      <c r="W253" s="13"/>
      <c r="X253" s="13"/>
      <c r="Y253" s="13"/>
      <c r="Z253" s="13"/>
      <c r="AA253" s="13"/>
      <c r="AB253" s="13"/>
      <c r="AC253" s="13"/>
      <c r="AD253" s="13"/>
      <c r="AE253" s="13"/>
      <c r="AT253" s="287" t="s">
        <v>758</v>
      </c>
      <c r="AU253" s="287" t="s">
        <v>86</v>
      </c>
      <c r="AV253" s="13" t="s">
        <v>86</v>
      </c>
      <c r="AW253" s="13" t="s">
        <v>33</v>
      </c>
      <c r="AX253" s="13" t="s">
        <v>76</v>
      </c>
      <c r="AY253" s="287" t="s">
        <v>414</v>
      </c>
    </row>
    <row r="254" s="14" customFormat="1">
      <c r="A254" s="14"/>
      <c r="B254" s="288"/>
      <c r="C254" s="289"/>
      <c r="D254" s="230" t="s">
        <v>758</v>
      </c>
      <c r="E254" s="290" t="s">
        <v>1</v>
      </c>
      <c r="F254" s="291" t="s">
        <v>760</v>
      </c>
      <c r="G254" s="289"/>
      <c r="H254" s="292">
        <v>211.91199999999998</v>
      </c>
      <c r="I254" s="293"/>
      <c r="J254" s="289"/>
      <c r="K254" s="289"/>
      <c r="L254" s="294"/>
      <c r="M254" s="314"/>
      <c r="N254" s="315"/>
      <c r="O254" s="315"/>
      <c r="P254" s="315"/>
      <c r="Q254" s="315"/>
      <c r="R254" s="315"/>
      <c r="S254" s="315"/>
      <c r="T254" s="316"/>
      <c r="U254" s="14"/>
      <c r="V254" s="14"/>
      <c r="W254" s="14"/>
      <c r="X254" s="14"/>
      <c r="Y254" s="14"/>
      <c r="Z254" s="14"/>
      <c r="AA254" s="14"/>
      <c r="AB254" s="14"/>
      <c r="AC254" s="14"/>
      <c r="AD254" s="14"/>
      <c r="AE254" s="14"/>
      <c r="AT254" s="298" t="s">
        <v>758</v>
      </c>
      <c r="AU254" s="298" t="s">
        <v>86</v>
      </c>
      <c r="AV254" s="14" t="s">
        <v>415</v>
      </c>
      <c r="AW254" s="14" t="s">
        <v>33</v>
      </c>
      <c r="AX254" s="14" t="s">
        <v>84</v>
      </c>
      <c r="AY254" s="298" t="s">
        <v>414</v>
      </c>
    </row>
    <row r="255" s="2" customFormat="1" ht="6.96" customHeight="1">
      <c r="A255" s="39"/>
      <c r="B255" s="67"/>
      <c r="C255" s="68"/>
      <c r="D255" s="68"/>
      <c r="E255" s="68"/>
      <c r="F255" s="68"/>
      <c r="G255" s="68"/>
      <c r="H255" s="68"/>
      <c r="I255" s="194"/>
      <c r="J255" s="68"/>
      <c r="K255" s="68"/>
      <c r="L255" s="45"/>
      <c r="M255" s="39"/>
      <c r="O255" s="39"/>
      <c r="P255" s="39"/>
      <c r="Q255" s="39"/>
      <c r="R255" s="39"/>
      <c r="S255" s="39"/>
      <c r="T255" s="39"/>
      <c r="U255" s="39"/>
      <c r="V255" s="39"/>
      <c r="W255" s="39"/>
      <c r="X255" s="39"/>
      <c r="Y255" s="39"/>
      <c r="Z255" s="39"/>
      <c r="AA255" s="39"/>
      <c r="AB255" s="39"/>
      <c r="AC255" s="39"/>
      <c r="AD255" s="39"/>
      <c r="AE255" s="39"/>
    </row>
  </sheetData>
  <sheetProtection sheet="1" autoFilter="0" formatColumns="0" formatRows="0" objects="1" scenarios="1" spinCount="100000" saltValue="VJk7jRILr/jRbLsqoZ/fZl3BBWbldsQFUZhAh0JN1Cc9vs3nrUTG8eX1HbyMxLkjoJP9Lh7TN/mOyDUFOhZf5g==" hashValue="SfZ+tvHED3nNmXCwch07XSf/ZY+tZzhlY+z/B+C4JP1ISR75UDXLlkO/mVNWYVOkPUfTjnFASKn6UUNScJMLZw==" algorithmName="SHA-512" password="CC35"/>
  <autoFilter ref="C127:K254"/>
  <mergeCells count="12">
    <mergeCell ref="E7:H7"/>
    <mergeCell ref="E9:H9"/>
    <mergeCell ref="E11:H11"/>
    <mergeCell ref="E20:H20"/>
    <mergeCell ref="E29:H29"/>
    <mergeCell ref="E85:H85"/>
    <mergeCell ref="E87:H87"/>
    <mergeCell ref="E89:H89"/>
    <mergeCell ref="E116:H116"/>
    <mergeCell ref="E118:H118"/>
    <mergeCell ref="E120:H120"/>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30.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184</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2592</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2664</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ROUND(J123,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ROUND((SUM(BE123:BE132)),  2)</f>
        <v>0</v>
      </c>
      <c r="G35" s="39"/>
      <c r="H35" s="39"/>
      <c r="I35" s="173">
        <v>0.20999999999999999</v>
      </c>
      <c r="J35" s="172">
        <f>ROUND(((SUM(BE123:BE132))*I35),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ROUND((SUM(BF123:BF132)),  2)</f>
        <v>0</v>
      </c>
      <c r="G36" s="39"/>
      <c r="H36" s="39"/>
      <c r="I36" s="173">
        <v>0.14999999999999999</v>
      </c>
      <c r="J36" s="172">
        <f>ROUND(((SUM(BF123:BF132))*I36),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ROUND((SUM(BG123:BG132)),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ROUND((SUM(BH123:BH132)),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ROUND((SUM(BI123:BI132)),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2592</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002 - VRN - most v km 7,485</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J123</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746</v>
      </c>
      <c r="E99" s="250"/>
      <c r="F99" s="250"/>
      <c r="G99" s="250"/>
      <c r="H99" s="250"/>
      <c r="I99" s="251"/>
      <c r="J99" s="252">
        <f>J124</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1889</v>
      </c>
      <c r="E100" s="271"/>
      <c r="F100" s="271"/>
      <c r="G100" s="271"/>
      <c r="H100" s="271"/>
      <c r="I100" s="272"/>
      <c r="J100" s="273">
        <f>J125</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747</v>
      </c>
      <c r="E101" s="271"/>
      <c r="F101" s="271"/>
      <c r="G101" s="271"/>
      <c r="H101" s="271"/>
      <c r="I101" s="272"/>
      <c r="J101" s="273">
        <f>J129</f>
        <v>0</v>
      </c>
      <c r="K101" s="134"/>
      <c r="L101" s="274"/>
      <c r="S101" s="12"/>
      <c r="T101" s="12"/>
      <c r="U101" s="12"/>
      <c r="V101" s="12"/>
      <c r="W101" s="12"/>
      <c r="X101" s="12"/>
      <c r="Y101" s="12"/>
      <c r="Z101" s="12"/>
      <c r="AA101" s="12"/>
      <c r="AB101" s="12"/>
      <c r="AC101" s="12"/>
      <c r="AD101" s="12"/>
      <c r="AE101" s="12"/>
    </row>
    <row r="102" hidden="1" s="2" customFormat="1" ht="21.84" customHeight="1">
      <c r="A102" s="39"/>
      <c r="B102" s="40"/>
      <c r="C102" s="41"/>
      <c r="D102" s="41"/>
      <c r="E102" s="41"/>
      <c r="F102" s="41"/>
      <c r="G102" s="41"/>
      <c r="H102" s="41"/>
      <c r="I102" s="156"/>
      <c r="J102" s="41"/>
      <c r="K102" s="41"/>
      <c r="L102" s="64"/>
      <c r="S102" s="39"/>
      <c r="T102" s="39"/>
      <c r="U102" s="39"/>
      <c r="V102" s="39"/>
      <c r="W102" s="39"/>
      <c r="X102" s="39"/>
      <c r="Y102" s="39"/>
      <c r="Z102" s="39"/>
      <c r="AA102" s="39"/>
      <c r="AB102" s="39"/>
      <c r="AC102" s="39"/>
      <c r="AD102" s="39"/>
      <c r="AE102" s="39"/>
    </row>
    <row r="103" hidden="1" s="2" customFormat="1" ht="6.96" customHeight="1">
      <c r="A103" s="39"/>
      <c r="B103" s="67"/>
      <c r="C103" s="68"/>
      <c r="D103" s="68"/>
      <c r="E103" s="68"/>
      <c r="F103" s="68"/>
      <c r="G103" s="68"/>
      <c r="H103" s="68"/>
      <c r="I103" s="194"/>
      <c r="J103" s="68"/>
      <c r="K103" s="68"/>
      <c r="L103" s="64"/>
      <c r="S103" s="39"/>
      <c r="T103" s="39"/>
      <c r="U103" s="39"/>
      <c r="V103" s="39"/>
      <c r="W103" s="39"/>
      <c r="X103" s="39"/>
      <c r="Y103" s="39"/>
      <c r="Z103" s="39"/>
      <c r="AA103" s="39"/>
      <c r="AB103" s="39"/>
      <c r="AC103" s="39"/>
      <c r="AD103" s="39"/>
      <c r="AE103" s="39"/>
    </row>
    <row r="104" hidden="1"/>
    <row r="105" hidden="1"/>
    <row r="106" hidden="1"/>
    <row r="107" s="2" customFormat="1" ht="6.96" customHeight="1">
      <c r="A107" s="39"/>
      <c r="B107" s="69"/>
      <c r="C107" s="70"/>
      <c r="D107" s="70"/>
      <c r="E107" s="70"/>
      <c r="F107" s="70"/>
      <c r="G107" s="70"/>
      <c r="H107" s="70"/>
      <c r="I107" s="197"/>
      <c r="J107" s="70"/>
      <c r="K107" s="70"/>
      <c r="L107" s="64"/>
      <c r="S107" s="39"/>
      <c r="T107" s="39"/>
      <c r="U107" s="39"/>
      <c r="V107" s="39"/>
      <c r="W107" s="39"/>
      <c r="X107" s="39"/>
      <c r="Y107" s="39"/>
      <c r="Z107" s="39"/>
      <c r="AA107" s="39"/>
      <c r="AB107" s="39"/>
      <c r="AC107" s="39"/>
      <c r="AD107" s="39"/>
      <c r="AE107" s="39"/>
    </row>
    <row r="108" s="2" customFormat="1" ht="24.96" customHeight="1">
      <c r="A108" s="39"/>
      <c r="B108" s="40"/>
      <c r="C108" s="24" t="s">
        <v>396</v>
      </c>
      <c r="D108" s="41"/>
      <c r="E108" s="41"/>
      <c r="F108" s="41"/>
      <c r="G108" s="41"/>
      <c r="H108" s="41"/>
      <c r="I108" s="156"/>
      <c r="J108" s="41"/>
      <c r="K108" s="41"/>
      <c r="L108" s="64"/>
      <c r="S108" s="39"/>
      <c r="T108" s="39"/>
      <c r="U108" s="39"/>
      <c r="V108" s="39"/>
      <c r="W108" s="39"/>
      <c r="X108" s="39"/>
      <c r="Y108" s="39"/>
      <c r="Z108" s="39"/>
      <c r="AA108" s="39"/>
      <c r="AB108" s="39"/>
      <c r="AC108" s="39"/>
      <c r="AD108" s="39"/>
      <c r="AE108" s="39"/>
    </row>
    <row r="109" s="2" customFormat="1" ht="6.96" customHeight="1">
      <c r="A109" s="39"/>
      <c r="B109" s="40"/>
      <c r="C109" s="41"/>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s="2" customFormat="1" ht="12" customHeight="1">
      <c r="A110" s="39"/>
      <c r="B110" s="40"/>
      <c r="C110" s="33" t="s">
        <v>16</v>
      </c>
      <c r="D110" s="41"/>
      <c r="E110" s="41"/>
      <c r="F110" s="41"/>
      <c r="G110" s="41"/>
      <c r="H110" s="41"/>
      <c r="I110" s="156"/>
      <c r="J110" s="41"/>
      <c r="K110" s="41"/>
      <c r="L110" s="64"/>
      <c r="S110" s="39"/>
      <c r="T110" s="39"/>
      <c r="U110" s="39"/>
      <c r="V110" s="39"/>
      <c r="W110" s="39"/>
      <c r="X110" s="39"/>
      <c r="Y110" s="39"/>
      <c r="Z110" s="39"/>
      <c r="AA110" s="39"/>
      <c r="AB110" s="39"/>
      <c r="AC110" s="39"/>
      <c r="AD110" s="39"/>
      <c r="AE110" s="39"/>
    </row>
    <row r="111" s="2" customFormat="1" ht="23.25" customHeight="1">
      <c r="A111" s="39"/>
      <c r="B111" s="40"/>
      <c r="C111" s="41"/>
      <c r="D111" s="41"/>
      <c r="E111" s="198" t="str">
        <f>E7</f>
        <v>Oprava trati v úseku 1.TK a 2.TK Děčín Prostřední Žleb - Dolní Žleb_OPRAVA č. 2</v>
      </c>
      <c r="F111" s="33"/>
      <c r="G111" s="33"/>
      <c r="H111" s="33"/>
      <c r="I111" s="156"/>
      <c r="J111" s="41"/>
      <c r="K111" s="41"/>
      <c r="L111" s="64"/>
      <c r="S111" s="39"/>
      <c r="T111" s="39"/>
      <c r="U111" s="39"/>
      <c r="V111" s="39"/>
      <c r="W111" s="39"/>
      <c r="X111" s="39"/>
      <c r="Y111" s="39"/>
      <c r="Z111" s="39"/>
      <c r="AA111" s="39"/>
      <c r="AB111" s="39"/>
      <c r="AC111" s="39"/>
      <c r="AD111" s="39"/>
      <c r="AE111" s="39"/>
    </row>
    <row r="112" s="1" customFormat="1" ht="12" customHeight="1">
      <c r="B112" s="22"/>
      <c r="C112" s="33" t="s">
        <v>389</v>
      </c>
      <c r="D112" s="23"/>
      <c r="E112" s="23"/>
      <c r="F112" s="23"/>
      <c r="G112" s="23"/>
      <c r="H112" s="23"/>
      <c r="I112" s="148"/>
      <c r="J112" s="23"/>
      <c r="K112" s="23"/>
      <c r="L112" s="21"/>
    </row>
    <row r="113" s="2" customFormat="1" ht="16.5" customHeight="1">
      <c r="A113" s="39"/>
      <c r="B113" s="40"/>
      <c r="C113" s="41"/>
      <c r="D113" s="41"/>
      <c r="E113" s="198" t="s">
        <v>2592</v>
      </c>
      <c r="F113" s="41"/>
      <c r="G113" s="41"/>
      <c r="H113" s="41"/>
      <c r="I113" s="156"/>
      <c r="J113" s="41"/>
      <c r="K113" s="41"/>
      <c r="L113" s="64"/>
      <c r="S113" s="39"/>
      <c r="T113" s="39"/>
      <c r="U113" s="39"/>
      <c r="V113" s="39"/>
      <c r="W113" s="39"/>
      <c r="X113" s="39"/>
      <c r="Y113" s="39"/>
      <c r="Z113" s="39"/>
      <c r="AA113" s="39"/>
      <c r="AB113" s="39"/>
      <c r="AC113" s="39"/>
      <c r="AD113" s="39"/>
      <c r="AE113" s="39"/>
    </row>
    <row r="114" s="2" customFormat="1" ht="12" customHeight="1">
      <c r="A114" s="39"/>
      <c r="B114" s="40"/>
      <c r="C114" s="33" t="s">
        <v>715</v>
      </c>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2" customFormat="1" ht="16.5" customHeight="1">
      <c r="A115" s="39"/>
      <c r="B115" s="40"/>
      <c r="C115" s="41"/>
      <c r="D115" s="41"/>
      <c r="E115" s="77" t="str">
        <f>E11</f>
        <v>002 - VRN - most v km 7,485</v>
      </c>
      <c r="F115" s="41"/>
      <c r="G115" s="41"/>
      <c r="H115" s="41"/>
      <c r="I115" s="156"/>
      <c r="J115" s="41"/>
      <c r="K115" s="41"/>
      <c r="L115" s="64"/>
      <c r="S115" s="39"/>
      <c r="T115" s="39"/>
      <c r="U115" s="39"/>
      <c r="V115" s="39"/>
      <c r="W115" s="39"/>
      <c r="X115" s="39"/>
      <c r="Y115" s="39"/>
      <c r="Z115" s="39"/>
      <c r="AA115" s="39"/>
      <c r="AB115" s="39"/>
      <c r="AC115" s="39"/>
      <c r="AD115" s="39"/>
      <c r="AE115" s="39"/>
    </row>
    <row r="116" s="2" customFormat="1" ht="6.96" customHeight="1">
      <c r="A116" s="39"/>
      <c r="B116" s="40"/>
      <c r="C116" s="41"/>
      <c r="D116" s="41"/>
      <c r="E116" s="41"/>
      <c r="F116" s="41"/>
      <c r="G116" s="41"/>
      <c r="H116" s="41"/>
      <c r="I116" s="156"/>
      <c r="J116" s="41"/>
      <c r="K116" s="41"/>
      <c r="L116" s="64"/>
      <c r="S116" s="39"/>
      <c r="T116" s="39"/>
      <c r="U116" s="39"/>
      <c r="V116" s="39"/>
      <c r="W116" s="39"/>
      <c r="X116" s="39"/>
      <c r="Y116" s="39"/>
      <c r="Z116" s="39"/>
      <c r="AA116" s="39"/>
      <c r="AB116" s="39"/>
      <c r="AC116" s="39"/>
      <c r="AD116" s="39"/>
      <c r="AE116" s="39"/>
    </row>
    <row r="117" s="2" customFormat="1" ht="12" customHeight="1">
      <c r="A117" s="39"/>
      <c r="B117" s="40"/>
      <c r="C117" s="33" t="s">
        <v>20</v>
      </c>
      <c r="D117" s="41"/>
      <c r="E117" s="41"/>
      <c r="F117" s="28" t="str">
        <f>F14</f>
        <v xml:space="preserve"> </v>
      </c>
      <c r="G117" s="41"/>
      <c r="H117" s="41"/>
      <c r="I117" s="158" t="s">
        <v>22</v>
      </c>
      <c r="J117" s="80" t="str">
        <f>IF(J14="","",J14)</f>
        <v>21. 11. 2019</v>
      </c>
      <c r="K117" s="41"/>
      <c r="L117" s="64"/>
      <c r="S117" s="39"/>
      <c r="T117" s="39"/>
      <c r="U117" s="39"/>
      <c r="V117" s="39"/>
      <c r="W117" s="39"/>
      <c r="X117" s="39"/>
      <c r="Y117" s="39"/>
      <c r="Z117" s="39"/>
      <c r="AA117" s="39"/>
      <c r="AB117" s="39"/>
      <c r="AC117" s="39"/>
      <c r="AD117" s="39"/>
      <c r="AE117" s="39"/>
    </row>
    <row r="118" s="2" customFormat="1" ht="6.96" customHeight="1">
      <c r="A118" s="39"/>
      <c r="B118" s="40"/>
      <c r="C118" s="41"/>
      <c r="D118" s="41"/>
      <c r="E118" s="41"/>
      <c r="F118" s="41"/>
      <c r="G118" s="41"/>
      <c r="H118" s="41"/>
      <c r="I118" s="156"/>
      <c r="J118" s="41"/>
      <c r="K118" s="41"/>
      <c r="L118" s="64"/>
      <c r="S118" s="39"/>
      <c r="T118" s="39"/>
      <c r="U118" s="39"/>
      <c r="V118" s="39"/>
      <c r="W118" s="39"/>
      <c r="X118" s="39"/>
      <c r="Y118" s="39"/>
      <c r="Z118" s="39"/>
      <c r="AA118" s="39"/>
      <c r="AB118" s="39"/>
      <c r="AC118" s="39"/>
      <c r="AD118" s="39"/>
      <c r="AE118" s="39"/>
    </row>
    <row r="119" s="2" customFormat="1" ht="15.15" customHeight="1">
      <c r="A119" s="39"/>
      <c r="B119" s="40"/>
      <c r="C119" s="33" t="s">
        <v>24</v>
      </c>
      <c r="D119" s="41"/>
      <c r="E119" s="41"/>
      <c r="F119" s="28" t="str">
        <f>E17</f>
        <v/>
      </c>
      <c r="G119" s="41"/>
      <c r="H119" s="41"/>
      <c r="I119" s="158" t="s">
        <v>32</v>
      </c>
      <c r="J119" s="37" t="str">
        <f>E23</f>
        <v xml:space="preserve"> </v>
      </c>
      <c r="K119" s="41"/>
      <c r="L119" s="64"/>
      <c r="S119" s="39"/>
      <c r="T119" s="39"/>
      <c r="U119" s="39"/>
      <c r="V119" s="39"/>
      <c r="W119" s="39"/>
      <c r="X119" s="39"/>
      <c r="Y119" s="39"/>
      <c r="Z119" s="39"/>
      <c r="AA119" s="39"/>
      <c r="AB119" s="39"/>
      <c r="AC119" s="39"/>
      <c r="AD119" s="39"/>
      <c r="AE119" s="39"/>
    </row>
    <row r="120" s="2" customFormat="1" ht="15.15" customHeight="1">
      <c r="A120" s="39"/>
      <c r="B120" s="40"/>
      <c r="C120" s="33" t="s">
        <v>30</v>
      </c>
      <c r="D120" s="41"/>
      <c r="E120" s="41"/>
      <c r="F120" s="28" t="str">
        <f>IF(E20="","",E20)</f>
        <v>Vyplň údaj</v>
      </c>
      <c r="G120" s="41"/>
      <c r="H120" s="41"/>
      <c r="I120" s="158" t="s">
        <v>34</v>
      </c>
      <c r="J120" s="37" t="str">
        <f>E26</f>
        <v xml:space="preserve"> </v>
      </c>
      <c r="K120" s="41"/>
      <c r="L120" s="64"/>
      <c r="S120" s="39"/>
      <c r="T120" s="39"/>
      <c r="U120" s="39"/>
      <c r="V120" s="39"/>
      <c r="W120" s="39"/>
      <c r="X120" s="39"/>
      <c r="Y120" s="39"/>
      <c r="Z120" s="39"/>
      <c r="AA120" s="39"/>
      <c r="AB120" s="39"/>
      <c r="AC120" s="39"/>
      <c r="AD120" s="39"/>
      <c r="AE120" s="39"/>
    </row>
    <row r="121" s="2" customFormat="1" ht="10.32" customHeight="1">
      <c r="A121" s="39"/>
      <c r="B121" s="40"/>
      <c r="C121" s="41"/>
      <c r="D121" s="41"/>
      <c r="E121" s="41"/>
      <c r="F121" s="41"/>
      <c r="G121" s="41"/>
      <c r="H121" s="41"/>
      <c r="I121" s="156"/>
      <c r="J121" s="41"/>
      <c r="K121" s="41"/>
      <c r="L121" s="64"/>
      <c r="S121" s="39"/>
      <c r="T121" s="39"/>
      <c r="U121" s="39"/>
      <c r="V121" s="39"/>
      <c r="W121" s="39"/>
      <c r="X121" s="39"/>
      <c r="Y121" s="39"/>
      <c r="Z121" s="39"/>
      <c r="AA121" s="39"/>
      <c r="AB121" s="39"/>
      <c r="AC121" s="39"/>
      <c r="AD121" s="39"/>
      <c r="AE121" s="39"/>
    </row>
    <row r="122" s="9" customFormat="1" ht="29.28" customHeight="1">
      <c r="A122" s="204"/>
      <c r="B122" s="205"/>
      <c r="C122" s="206" t="s">
        <v>397</v>
      </c>
      <c r="D122" s="207" t="s">
        <v>61</v>
      </c>
      <c r="E122" s="207" t="s">
        <v>57</v>
      </c>
      <c r="F122" s="207" t="s">
        <v>58</v>
      </c>
      <c r="G122" s="207" t="s">
        <v>398</v>
      </c>
      <c r="H122" s="207" t="s">
        <v>399</v>
      </c>
      <c r="I122" s="208" t="s">
        <v>400</v>
      </c>
      <c r="J122" s="207" t="s">
        <v>393</v>
      </c>
      <c r="K122" s="209" t="s">
        <v>401</v>
      </c>
      <c r="L122" s="210"/>
      <c r="M122" s="101" t="s">
        <v>1</v>
      </c>
      <c r="N122" s="102" t="s">
        <v>40</v>
      </c>
      <c r="O122" s="102" t="s">
        <v>402</v>
      </c>
      <c r="P122" s="102" t="s">
        <v>403</v>
      </c>
      <c r="Q122" s="102" t="s">
        <v>404</v>
      </c>
      <c r="R122" s="102" t="s">
        <v>405</v>
      </c>
      <c r="S122" s="102" t="s">
        <v>406</v>
      </c>
      <c r="T122" s="103" t="s">
        <v>407</v>
      </c>
      <c r="U122" s="204"/>
      <c r="V122" s="204"/>
      <c r="W122" s="204"/>
      <c r="X122" s="204"/>
      <c r="Y122" s="204"/>
      <c r="Z122" s="204"/>
      <c r="AA122" s="204"/>
      <c r="AB122" s="204"/>
      <c r="AC122" s="204"/>
      <c r="AD122" s="204"/>
      <c r="AE122" s="204"/>
    </row>
    <row r="123" s="2" customFormat="1" ht="22.8" customHeight="1">
      <c r="A123" s="39"/>
      <c r="B123" s="40"/>
      <c r="C123" s="108" t="s">
        <v>408</v>
      </c>
      <c r="D123" s="41"/>
      <c r="E123" s="41"/>
      <c r="F123" s="41"/>
      <c r="G123" s="41"/>
      <c r="H123" s="41"/>
      <c r="I123" s="156"/>
      <c r="J123" s="211">
        <f>BK123</f>
        <v>0</v>
      </c>
      <c r="K123" s="41"/>
      <c r="L123" s="45"/>
      <c r="M123" s="104"/>
      <c r="N123" s="212"/>
      <c r="O123" s="105"/>
      <c r="P123" s="213">
        <f>P124</f>
        <v>0</v>
      </c>
      <c r="Q123" s="105"/>
      <c r="R123" s="213">
        <f>R124</f>
        <v>0</v>
      </c>
      <c r="S123" s="105"/>
      <c r="T123" s="214">
        <f>T124</f>
        <v>0</v>
      </c>
      <c r="U123" s="39"/>
      <c r="V123" s="39"/>
      <c r="W123" s="39"/>
      <c r="X123" s="39"/>
      <c r="Y123" s="39"/>
      <c r="Z123" s="39"/>
      <c r="AA123" s="39"/>
      <c r="AB123" s="39"/>
      <c r="AC123" s="39"/>
      <c r="AD123" s="39"/>
      <c r="AE123" s="39"/>
      <c r="AT123" s="18" t="s">
        <v>75</v>
      </c>
      <c r="AU123" s="18" t="s">
        <v>395</v>
      </c>
      <c r="BK123" s="215">
        <f>BK124</f>
        <v>0</v>
      </c>
    </row>
    <row r="124" s="11" customFormat="1" ht="25.92" customHeight="1">
      <c r="A124" s="11"/>
      <c r="B124" s="254"/>
      <c r="C124" s="255"/>
      <c r="D124" s="256" t="s">
        <v>75</v>
      </c>
      <c r="E124" s="257" t="s">
        <v>128</v>
      </c>
      <c r="F124" s="257" t="s">
        <v>1096</v>
      </c>
      <c r="G124" s="255"/>
      <c r="H124" s="255"/>
      <c r="I124" s="258"/>
      <c r="J124" s="259">
        <f>BK124</f>
        <v>0</v>
      </c>
      <c r="K124" s="255"/>
      <c r="L124" s="260"/>
      <c r="M124" s="261"/>
      <c r="N124" s="262"/>
      <c r="O124" s="262"/>
      <c r="P124" s="263">
        <f>P125+P129</f>
        <v>0</v>
      </c>
      <c r="Q124" s="262"/>
      <c r="R124" s="263">
        <f>R125+R129</f>
        <v>0</v>
      </c>
      <c r="S124" s="262"/>
      <c r="T124" s="264">
        <f>T125+T129</f>
        <v>0</v>
      </c>
      <c r="U124" s="11"/>
      <c r="V124" s="11"/>
      <c r="W124" s="11"/>
      <c r="X124" s="11"/>
      <c r="Y124" s="11"/>
      <c r="Z124" s="11"/>
      <c r="AA124" s="11"/>
      <c r="AB124" s="11"/>
      <c r="AC124" s="11"/>
      <c r="AD124" s="11"/>
      <c r="AE124" s="11"/>
      <c r="AR124" s="265" t="s">
        <v>427</v>
      </c>
      <c r="AT124" s="266" t="s">
        <v>75</v>
      </c>
      <c r="AU124" s="266" t="s">
        <v>76</v>
      </c>
      <c r="AY124" s="265" t="s">
        <v>414</v>
      </c>
      <c r="BK124" s="267">
        <f>BK125+BK129</f>
        <v>0</v>
      </c>
    </row>
    <row r="125" s="11" customFormat="1" ht="22.8" customHeight="1">
      <c r="A125" s="11"/>
      <c r="B125" s="254"/>
      <c r="C125" s="255"/>
      <c r="D125" s="256" t="s">
        <v>75</v>
      </c>
      <c r="E125" s="275" t="s">
        <v>1890</v>
      </c>
      <c r="F125" s="275" t="s">
        <v>1891</v>
      </c>
      <c r="G125" s="255"/>
      <c r="H125" s="255"/>
      <c r="I125" s="258"/>
      <c r="J125" s="276">
        <f>BK125</f>
        <v>0</v>
      </c>
      <c r="K125" s="255"/>
      <c r="L125" s="260"/>
      <c r="M125" s="261"/>
      <c r="N125" s="262"/>
      <c r="O125" s="262"/>
      <c r="P125" s="263">
        <f>SUM(P126:P128)</f>
        <v>0</v>
      </c>
      <c r="Q125" s="262"/>
      <c r="R125" s="263">
        <f>SUM(R126:R128)</f>
        <v>0</v>
      </c>
      <c r="S125" s="262"/>
      <c r="T125" s="264">
        <f>SUM(T126:T128)</f>
        <v>0</v>
      </c>
      <c r="U125" s="11"/>
      <c r="V125" s="11"/>
      <c r="W125" s="11"/>
      <c r="X125" s="11"/>
      <c r="Y125" s="11"/>
      <c r="Z125" s="11"/>
      <c r="AA125" s="11"/>
      <c r="AB125" s="11"/>
      <c r="AC125" s="11"/>
      <c r="AD125" s="11"/>
      <c r="AE125" s="11"/>
      <c r="AR125" s="265" t="s">
        <v>427</v>
      </c>
      <c r="AT125" s="266" t="s">
        <v>75</v>
      </c>
      <c r="AU125" s="266" t="s">
        <v>84</v>
      </c>
      <c r="AY125" s="265" t="s">
        <v>414</v>
      </c>
      <c r="BK125" s="267">
        <f>SUM(BK126:BK128)</f>
        <v>0</v>
      </c>
    </row>
    <row r="126" s="2" customFormat="1" ht="16.5" customHeight="1">
      <c r="A126" s="39"/>
      <c r="B126" s="40"/>
      <c r="C126" s="234" t="s">
        <v>84</v>
      </c>
      <c r="D126" s="234" t="s">
        <v>443</v>
      </c>
      <c r="E126" s="235" t="s">
        <v>1892</v>
      </c>
      <c r="F126" s="236" t="s">
        <v>1893</v>
      </c>
      <c r="G126" s="237" t="s">
        <v>1686</v>
      </c>
      <c r="H126" s="238">
        <v>2060.1199999999999</v>
      </c>
      <c r="I126" s="239"/>
      <c r="J126" s="240">
        <f>ROUND(I126*H126,2)</f>
        <v>0</v>
      </c>
      <c r="K126" s="236" t="s">
        <v>720</v>
      </c>
      <c r="L126" s="45"/>
      <c r="M126" s="241" t="s">
        <v>1</v>
      </c>
      <c r="N126" s="242" t="s">
        <v>41</v>
      </c>
      <c r="O126" s="92"/>
      <c r="P126" s="226">
        <f>O126*H126</f>
        <v>0</v>
      </c>
      <c r="Q126" s="226">
        <v>0</v>
      </c>
      <c r="R126" s="226">
        <f>Q126*H126</f>
        <v>0</v>
      </c>
      <c r="S126" s="226">
        <v>0</v>
      </c>
      <c r="T126" s="227">
        <f>S126*H126</f>
        <v>0</v>
      </c>
      <c r="U126" s="39"/>
      <c r="V126" s="39"/>
      <c r="W126" s="39"/>
      <c r="X126" s="39"/>
      <c r="Y126" s="39"/>
      <c r="Z126" s="39"/>
      <c r="AA126" s="39"/>
      <c r="AB126" s="39"/>
      <c r="AC126" s="39"/>
      <c r="AD126" s="39"/>
      <c r="AE126" s="39"/>
      <c r="AR126" s="228" t="s">
        <v>1102</v>
      </c>
      <c r="AT126" s="228" t="s">
        <v>443</v>
      </c>
      <c r="AU126" s="228" t="s">
        <v>86</v>
      </c>
      <c r="AY126" s="18" t="s">
        <v>414</v>
      </c>
      <c r="BE126" s="229">
        <f>IF(N126="základní",J126,0)</f>
        <v>0</v>
      </c>
      <c r="BF126" s="229">
        <f>IF(N126="snížená",J126,0)</f>
        <v>0</v>
      </c>
      <c r="BG126" s="229">
        <f>IF(N126="zákl. přenesená",J126,0)</f>
        <v>0</v>
      </c>
      <c r="BH126" s="229">
        <f>IF(N126="sníž. přenesená",J126,0)</f>
        <v>0</v>
      </c>
      <c r="BI126" s="229">
        <f>IF(N126="nulová",J126,0)</f>
        <v>0</v>
      </c>
      <c r="BJ126" s="18" t="s">
        <v>84</v>
      </c>
      <c r="BK126" s="229">
        <f>ROUND(I126*H126,2)</f>
        <v>0</v>
      </c>
      <c r="BL126" s="18" t="s">
        <v>1102</v>
      </c>
      <c r="BM126" s="228" t="s">
        <v>2665</v>
      </c>
    </row>
    <row r="127" s="2" customFormat="1">
      <c r="A127" s="39"/>
      <c r="B127" s="40"/>
      <c r="C127" s="41"/>
      <c r="D127" s="230" t="s">
        <v>417</v>
      </c>
      <c r="E127" s="41"/>
      <c r="F127" s="231" t="s">
        <v>1893</v>
      </c>
      <c r="G127" s="41"/>
      <c r="H127" s="41"/>
      <c r="I127" s="156"/>
      <c r="J127" s="41"/>
      <c r="K127" s="41"/>
      <c r="L127" s="45"/>
      <c r="M127" s="232"/>
      <c r="N127" s="233"/>
      <c r="O127" s="92"/>
      <c r="P127" s="92"/>
      <c r="Q127" s="92"/>
      <c r="R127" s="92"/>
      <c r="S127" s="92"/>
      <c r="T127" s="93"/>
      <c r="U127" s="39"/>
      <c r="V127" s="39"/>
      <c r="W127" s="39"/>
      <c r="X127" s="39"/>
      <c r="Y127" s="39"/>
      <c r="Z127" s="39"/>
      <c r="AA127" s="39"/>
      <c r="AB127" s="39"/>
      <c r="AC127" s="39"/>
      <c r="AD127" s="39"/>
      <c r="AE127" s="39"/>
      <c r="AT127" s="18" t="s">
        <v>417</v>
      </c>
      <c r="AU127" s="18" t="s">
        <v>86</v>
      </c>
    </row>
    <row r="128" s="2" customFormat="1">
      <c r="A128" s="39"/>
      <c r="B128" s="40"/>
      <c r="C128" s="41"/>
      <c r="D128" s="230" t="s">
        <v>722</v>
      </c>
      <c r="E128" s="41"/>
      <c r="F128" s="268" t="s">
        <v>1895</v>
      </c>
      <c r="G128" s="41"/>
      <c r="H128" s="41"/>
      <c r="I128" s="156"/>
      <c r="J128" s="41"/>
      <c r="K128" s="41"/>
      <c r="L128" s="45"/>
      <c r="M128" s="232"/>
      <c r="N128" s="233"/>
      <c r="O128" s="92"/>
      <c r="P128" s="92"/>
      <c r="Q128" s="92"/>
      <c r="R128" s="92"/>
      <c r="S128" s="92"/>
      <c r="T128" s="93"/>
      <c r="U128" s="39"/>
      <c r="V128" s="39"/>
      <c r="W128" s="39"/>
      <c r="X128" s="39"/>
      <c r="Y128" s="39"/>
      <c r="Z128" s="39"/>
      <c r="AA128" s="39"/>
      <c r="AB128" s="39"/>
      <c r="AC128" s="39"/>
      <c r="AD128" s="39"/>
      <c r="AE128" s="39"/>
      <c r="AT128" s="18" t="s">
        <v>722</v>
      </c>
      <c r="AU128" s="18" t="s">
        <v>86</v>
      </c>
    </row>
    <row r="129" s="11" customFormat="1" ht="22.8" customHeight="1">
      <c r="A129" s="11"/>
      <c r="B129" s="254"/>
      <c r="C129" s="255"/>
      <c r="D129" s="256" t="s">
        <v>75</v>
      </c>
      <c r="E129" s="275" t="s">
        <v>1097</v>
      </c>
      <c r="F129" s="275" t="s">
        <v>1098</v>
      </c>
      <c r="G129" s="255"/>
      <c r="H129" s="255"/>
      <c r="I129" s="258"/>
      <c r="J129" s="276">
        <f>BK129</f>
        <v>0</v>
      </c>
      <c r="K129" s="255"/>
      <c r="L129" s="260"/>
      <c r="M129" s="261"/>
      <c r="N129" s="262"/>
      <c r="O129" s="262"/>
      <c r="P129" s="263">
        <f>SUM(P130:P132)</f>
        <v>0</v>
      </c>
      <c r="Q129" s="262"/>
      <c r="R129" s="263">
        <f>SUM(R130:R132)</f>
        <v>0</v>
      </c>
      <c r="S129" s="262"/>
      <c r="T129" s="264">
        <f>SUM(T130:T132)</f>
        <v>0</v>
      </c>
      <c r="U129" s="11"/>
      <c r="V129" s="11"/>
      <c r="W129" s="11"/>
      <c r="X129" s="11"/>
      <c r="Y129" s="11"/>
      <c r="Z129" s="11"/>
      <c r="AA129" s="11"/>
      <c r="AB129" s="11"/>
      <c r="AC129" s="11"/>
      <c r="AD129" s="11"/>
      <c r="AE129" s="11"/>
      <c r="AR129" s="265" t="s">
        <v>427</v>
      </c>
      <c r="AT129" s="266" t="s">
        <v>75</v>
      </c>
      <c r="AU129" s="266" t="s">
        <v>84</v>
      </c>
      <c r="AY129" s="265" t="s">
        <v>414</v>
      </c>
      <c r="BK129" s="267">
        <f>SUM(BK130:BK132)</f>
        <v>0</v>
      </c>
    </row>
    <row r="130" s="2" customFormat="1" ht="16.5" customHeight="1">
      <c r="A130" s="39"/>
      <c r="B130" s="40"/>
      <c r="C130" s="234" t="s">
        <v>86</v>
      </c>
      <c r="D130" s="234" t="s">
        <v>443</v>
      </c>
      <c r="E130" s="235" t="s">
        <v>1100</v>
      </c>
      <c r="F130" s="236" t="s">
        <v>1098</v>
      </c>
      <c r="G130" s="237" t="s">
        <v>1686</v>
      </c>
      <c r="H130" s="238">
        <v>2060.1199999999999</v>
      </c>
      <c r="I130" s="239"/>
      <c r="J130" s="240">
        <f>ROUND(I130*H130,2)</f>
        <v>0</v>
      </c>
      <c r="K130" s="236" t="s">
        <v>720</v>
      </c>
      <c r="L130" s="45"/>
      <c r="M130" s="241" t="s">
        <v>1</v>
      </c>
      <c r="N130" s="242" t="s">
        <v>41</v>
      </c>
      <c r="O130" s="92"/>
      <c r="P130" s="226">
        <f>O130*H130</f>
        <v>0</v>
      </c>
      <c r="Q130" s="226">
        <v>0</v>
      </c>
      <c r="R130" s="226">
        <f>Q130*H130</f>
        <v>0</v>
      </c>
      <c r="S130" s="226">
        <v>0</v>
      </c>
      <c r="T130" s="227">
        <f>S130*H130</f>
        <v>0</v>
      </c>
      <c r="U130" s="39"/>
      <c r="V130" s="39"/>
      <c r="W130" s="39"/>
      <c r="X130" s="39"/>
      <c r="Y130" s="39"/>
      <c r="Z130" s="39"/>
      <c r="AA130" s="39"/>
      <c r="AB130" s="39"/>
      <c r="AC130" s="39"/>
      <c r="AD130" s="39"/>
      <c r="AE130" s="39"/>
      <c r="AR130" s="228" t="s">
        <v>1102</v>
      </c>
      <c r="AT130" s="228" t="s">
        <v>443</v>
      </c>
      <c r="AU130" s="228" t="s">
        <v>86</v>
      </c>
      <c r="AY130" s="18" t="s">
        <v>414</v>
      </c>
      <c r="BE130" s="229">
        <f>IF(N130="základní",J130,0)</f>
        <v>0</v>
      </c>
      <c r="BF130" s="229">
        <f>IF(N130="snížená",J130,0)</f>
        <v>0</v>
      </c>
      <c r="BG130" s="229">
        <f>IF(N130="zákl. přenesená",J130,0)</f>
        <v>0</v>
      </c>
      <c r="BH130" s="229">
        <f>IF(N130="sníž. přenesená",J130,0)</f>
        <v>0</v>
      </c>
      <c r="BI130" s="229">
        <f>IF(N130="nulová",J130,0)</f>
        <v>0</v>
      </c>
      <c r="BJ130" s="18" t="s">
        <v>84</v>
      </c>
      <c r="BK130" s="229">
        <f>ROUND(I130*H130,2)</f>
        <v>0</v>
      </c>
      <c r="BL130" s="18" t="s">
        <v>1102</v>
      </c>
      <c r="BM130" s="228" t="s">
        <v>2666</v>
      </c>
    </row>
    <row r="131" s="2" customFormat="1">
      <c r="A131" s="39"/>
      <c r="B131" s="40"/>
      <c r="C131" s="41"/>
      <c r="D131" s="230" t="s">
        <v>417</v>
      </c>
      <c r="E131" s="41"/>
      <c r="F131" s="231" t="s">
        <v>1098</v>
      </c>
      <c r="G131" s="41"/>
      <c r="H131" s="41"/>
      <c r="I131" s="156"/>
      <c r="J131" s="41"/>
      <c r="K131" s="41"/>
      <c r="L131" s="45"/>
      <c r="M131" s="232"/>
      <c r="N131" s="233"/>
      <c r="O131" s="92"/>
      <c r="P131" s="92"/>
      <c r="Q131" s="92"/>
      <c r="R131" s="92"/>
      <c r="S131" s="92"/>
      <c r="T131" s="93"/>
      <c r="U131" s="39"/>
      <c r="V131" s="39"/>
      <c r="W131" s="39"/>
      <c r="X131" s="39"/>
      <c r="Y131" s="39"/>
      <c r="Z131" s="39"/>
      <c r="AA131" s="39"/>
      <c r="AB131" s="39"/>
      <c r="AC131" s="39"/>
      <c r="AD131" s="39"/>
      <c r="AE131" s="39"/>
      <c r="AT131" s="18" t="s">
        <v>417</v>
      </c>
      <c r="AU131" s="18" t="s">
        <v>86</v>
      </c>
    </row>
    <row r="132" s="2" customFormat="1">
      <c r="A132" s="39"/>
      <c r="B132" s="40"/>
      <c r="C132" s="41"/>
      <c r="D132" s="230" t="s">
        <v>722</v>
      </c>
      <c r="E132" s="41"/>
      <c r="F132" s="268" t="s">
        <v>2667</v>
      </c>
      <c r="G132" s="41"/>
      <c r="H132" s="41"/>
      <c r="I132" s="156"/>
      <c r="J132" s="41"/>
      <c r="K132" s="41"/>
      <c r="L132" s="45"/>
      <c r="M132" s="243"/>
      <c r="N132" s="244"/>
      <c r="O132" s="245"/>
      <c r="P132" s="245"/>
      <c r="Q132" s="245"/>
      <c r="R132" s="245"/>
      <c r="S132" s="245"/>
      <c r="T132" s="246"/>
      <c r="U132" s="39"/>
      <c r="V132" s="39"/>
      <c r="W132" s="39"/>
      <c r="X132" s="39"/>
      <c r="Y132" s="39"/>
      <c r="Z132" s="39"/>
      <c r="AA132" s="39"/>
      <c r="AB132" s="39"/>
      <c r="AC132" s="39"/>
      <c r="AD132" s="39"/>
      <c r="AE132" s="39"/>
      <c r="AT132" s="18" t="s">
        <v>722</v>
      </c>
      <c r="AU132" s="18" t="s">
        <v>86</v>
      </c>
    </row>
    <row r="133" s="2" customFormat="1" ht="6.96" customHeight="1">
      <c r="A133" s="39"/>
      <c r="B133" s="67"/>
      <c r="C133" s="68"/>
      <c r="D133" s="68"/>
      <c r="E133" s="68"/>
      <c r="F133" s="68"/>
      <c r="G133" s="68"/>
      <c r="H133" s="68"/>
      <c r="I133" s="194"/>
      <c r="J133" s="68"/>
      <c r="K133" s="68"/>
      <c r="L133" s="45"/>
      <c r="M133" s="39"/>
      <c r="O133" s="39"/>
      <c r="P133" s="39"/>
      <c r="Q133" s="39"/>
      <c r="R133" s="39"/>
      <c r="S133" s="39"/>
      <c r="T133" s="39"/>
      <c r="U133" s="39"/>
      <c r="V133" s="39"/>
      <c r="W133" s="39"/>
      <c r="X133" s="39"/>
      <c r="Y133" s="39"/>
      <c r="Z133" s="39"/>
      <c r="AA133" s="39"/>
      <c r="AB133" s="39"/>
      <c r="AC133" s="39"/>
      <c r="AD133" s="39"/>
      <c r="AE133" s="39"/>
    </row>
  </sheetData>
  <sheetProtection sheet="1" autoFilter="0" formatColumns="0" formatRows="0" objects="1" scenarios="1" spinCount="100000" saltValue="tflVT6EyWHd8Lsu4qYAgRxD0iKKJRLrAFSSqBuxeHSUrkmwHHtLALxg1gALJYP+/f3jbpVCBL06FfXaIJzbSJg==" hashValue="g6RqOdiqngqOGN7LTNM5MJld0l3Ez79o8NOiDsp42zvsOJ0nJW106EHmkU+V4S/jCJmtYY+clC/M3m1lf0n2Fg==" algorithmName="SHA-512" password="CC35"/>
  <autoFilter ref="C122:K132"/>
  <mergeCells count="12">
    <mergeCell ref="E7:H7"/>
    <mergeCell ref="E9:H9"/>
    <mergeCell ref="E11:H11"/>
    <mergeCell ref="E20:H20"/>
    <mergeCell ref="E29:H29"/>
    <mergeCell ref="E85:H85"/>
    <mergeCell ref="E87:H87"/>
    <mergeCell ref="E89:H89"/>
    <mergeCell ref="E111:H111"/>
    <mergeCell ref="E113:H113"/>
    <mergeCell ref="E115:H115"/>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31.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189</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2668</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2669</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ROUND(J128,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ROUND((SUM(BE128:BE258)),  2)</f>
        <v>0</v>
      </c>
      <c r="G35" s="39"/>
      <c r="H35" s="39"/>
      <c r="I35" s="173">
        <v>0.20999999999999999</v>
      </c>
      <c r="J35" s="172">
        <f>ROUND(((SUM(BE128:BE258))*I35),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ROUND((SUM(BF128:BF258)),  2)</f>
        <v>0</v>
      </c>
      <c r="G36" s="39"/>
      <c r="H36" s="39"/>
      <c r="I36" s="173">
        <v>0.14999999999999999</v>
      </c>
      <c r="J36" s="172">
        <f>ROUND(((SUM(BF128:BF258))*I36),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ROUND((SUM(BG128:BG258)),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ROUND((SUM(BH128:BH258)),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ROUND((SUM(BI128:BI258)),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2668</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001 - ZRN - most v km 7,911</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J128</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732</v>
      </c>
      <c r="E99" s="250"/>
      <c r="F99" s="250"/>
      <c r="G99" s="250"/>
      <c r="H99" s="250"/>
      <c r="I99" s="251"/>
      <c r="J99" s="252">
        <f>J129</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1712</v>
      </c>
      <c r="E100" s="271"/>
      <c r="F100" s="271"/>
      <c r="G100" s="271"/>
      <c r="H100" s="271"/>
      <c r="I100" s="272"/>
      <c r="J100" s="273">
        <f>J130</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736</v>
      </c>
      <c r="E101" s="271"/>
      <c r="F101" s="271"/>
      <c r="G101" s="271"/>
      <c r="H101" s="271"/>
      <c r="I101" s="272"/>
      <c r="J101" s="273">
        <f>J138</f>
        <v>0</v>
      </c>
      <c r="K101" s="134"/>
      <c r="L101" s="274"/>
      <c r="S101" s="12"/>
      <c r="T101" s="12"/>
      <c r="U101" s="12"/>
      <c r="V101" s="12"/>
      <c r="W101" s="12"/>
      <c r="X101" s="12"/>
      <c r="Y101" s="12"/>
      <c r="Z101" s="12"/>
      <c r="AA101" s="12"/>
      <c r="AB101" s="12"/>
      <c r="AC101" s="12"/>
      <c r="AD101" s="12"/>
      <c r="AE101" s="12"/>
    </row>
    <row r="102" hidden="1" s="12" customFormat="1" ht="19.92" customHeight="1">
      <c r="A102" s="12"/>
      <c r="B102" s="269"/>
      <c r="C102" s="134"/>
      <c r="D102" s="270" t="s">
        <v>737</v>
      </c>
      <c r="E102" s="271"/>
      <c r="F102" s="271"/>
      <c r="G102" s="271"/>
      <c r="H102" s="271"/>
      <c r="I102" s="272"/>
      <c r="J102" s="273">
        <f>J150</f>
        <v>0</v>
      </c>
      <c r="K102" s="134"/>
      <c r="L102" s="274"/>
      <c r="S102" s="12"/>
      <c r="T102" s="12"/>
      <c r="U102" s="12"/>
      <c r="V102" s="12"/>
      <c r="W102" s="12"/>
      <c r="X102" s="12"/>
      <c r="Y102" s="12"/>
      <c r="Z102" s="12"/>
      <c r="AA102" s="12"/>
      <c r="AB102" s="12"/>
      <c r="AC102" s="12"/>
      <c r="AD102" s="12"/>
      <c r="AE102" s="12"/>
    </row>
    <row r="103" hidden="1" s="12" customFormat="1" ht="19.92" customHeight="1">
      <c r="A103" s="12"/>
      <c r="B103" s="269"/>
      <c r="C103" s="134"/>
      <c r="D103" s="270" t="s">
        <v>738</v>
      </c>
      <c r="E103" s="271"/>
      <c r="F103" s="271"/>
      <c r="G103" s="271"/>
      <c r="H103" s="271"/>
      <c r="I103" s="272"/>
      <c r="J103" s="273">
        <f>J231</f>
        <v>0</v>
      </c>
      <c r="K103" s="134"/>
      <c r="L103" s="274"/>
      <c r="S103" s="12"/>
      <c r="T103" s="12"/>
      <c r="U103" s="12"/>
      <c r="V103" s="12"/>
      <c r="W103" s="12"/>
      <c r="X103" s="12"/>
      <c r="Y103" s="12"/>
      <c r="Z103" s="12"/>
      <c r="AA103" s="12"/>
      <c r="AB103" s="12"/>
      <c r="AC103" s="12"/>
      <c r="AD103" s="12"/>
      <c r="AE103" s="12"/>
    </row>
    <row r="104" hidden="1" s="12" customFormat="1" ht="19.92" customHeight="1">
      <c r="A104" s="12"/>
      <c r="B104" s="269"/>
      <c r="C104" s="134"/>
      <c r="D104" s="270" t="s">
        <v>739</v>
      </c>
      <c r="E104" s="271"/>
      <c r="F104" s="271"/>
      <c r="G104" s="271"/>
      <c r="H104" s="271"/>
      <c r="I104" s="272"/>
      <c r="J104" s="273">
        <f>J243</f>
        <v>0</v>
      </c>
      <c r="K104" s="134"/>
      <c r="L104" s="274"/>
      <c r="S104" s="12"/>
      <c r="T104" s="12"/>
      <c r="U104" s="12"/>
      <c r="V104" s="12"/>
      <c r="W104" s="12"/>
      <c r="X104" s="12"/>
      <c r="Y104" s="12"/>
      <c r="Z104" s="12"/>
      <c r="AA104" s="12"/>
      <c r="AB104" s="12"/>
      <c r="AC104" s="12"/>
      <c r="AD104" s="12"/>
      <c r="AE104" s="12"/>
    </row>
    <row r="105" hidden="1" s="10" customFormat="1" ht="24.96" customHeight="1">
      <c r="A105" s="10"/>
      <c r="B105" s="247"/>
      <c r="C105" s="248"/>
      <c r="D105" s="249" t="s">
        <v>740</v>
      </c>
      <c r="E105" s="250"/>
      <c r="F105" s="250"/>
      <c r="G105" s="250"/>
      <c r="H105" s="250"/>
      <c r="I105" s="251"/>
      <c r="J105" s="252">
        <f>J246</f>
        <v>0</v>
      </c>
      <c r="K105" s="248"/>
      <c r="L105" s="253"/>
      <c r="S105" s="10"/>
      <c r="T105" s="10"/>
      <c r="U105" s="10"/>
      <c r="V105" s="10"/>
      <c r="W105" s="10"/>
      <c r="X105" s="10"/>
      <c r="Y105" s="10"/>
      <c r="Z105" s="10"/>
      <c r="AA105" s="10"/>
      <c r="AB105" s="10"/>
      <c r="AC105" s="10"/>
      <c r="AD105" s="10"/>
      <c r="AE105" s="10"/>
    </row>
    <row r="106" hidden="1" s="12" customFormat="1" ht="19.92" customHeight="1">
      <c r="A106" s="12"/>
      <c r="B106" s="269"/>
      <c r="C106" s="134"/>
      <c r="D106" s="270" t="s">
        <v>744</v>
      </c>
      <c r="E106" s="271"/>
      <c r="F106" s="271"/>
      <c r="G106" s="271"/>
      <c r="H106" s="271"/>
      <c r="I106" s="272"/>
      <c r="J106" s="273">
        <f>J247</f>
        <v>0</v>
      </c>
      <c r="K106" s="134"/>
      <c r="L106" s="274"/>
      <c r="S106" s="12"/>
      <c r="T106" s="12"/>
      <c r="U106" s="12"/>
      <c r="V106" s="12"/>
      <c r="W106" s="12"/>
      <c r="X106" s="12"/>
      <c r="Y106" s="12"/>
      <c r="Z106" s="12"/>
      <c r="AA106" s="12"/>
      <c r="AB106" s="12"/>
      <c r="AC106" s="12"/>
      <c r="AD106" s="12"/>
      <c r="AE106" s="12"/>
    </row>
    <row r="107" hidden="1" s="2" customFormat="1" ht="21.84" customHeight="1">
      <c r="A107" s="39"/>
      <c r="B107" s="40"/>
      <c r="C107" s="41"/>
      <c r="D107" s="41"/>
      <c r="E107" s="41"/>
      <c r="F107" s="41"/>
      <c r="G107" s="41"/>
      <c r="H107" s="41"/>
      <c r="I107" s="156"/>
      <c r="J107" s="41"/>
      <c r="K107" s="41"/>
      <c r="L107" s="64"/>
      <c r="S107" s="39"/>
      <c r="T107" s="39"/>
      <c r="U107" s="39"/>
      <c r="V107" s="39"/>
      <c r="W107" s="39"/>
      <c r="X107" s="39"/>
      <c r="Y107" s="39"/>
      <c r="Z107" s="39"/>
      <c r="AA107" s="39"/>
      <c r="AB107" s="39"/>
      <c r="AC107" s="39"/>
      <c r="AD107" s="39"/>
      <c r="AE107" s="39"/>
    </row>
    <row r="108" hidden="1" s="2" customFormat="1" ht="6.96" customHeight="1">
      <c r="A108" s="39"/>
      <c r="B108" s="67"/>
      <c r="C108" s="68"/>
      <c r="D108" s="68"/>
      <c r="E108" s="68"/>
      <c r="F108" s="68"/>
      <c r="G108" s="68"/>
      <c r="H108" s="68"/>
      <c r="I108" s="194"/>
      <c r="J108" s="68"/>
      <c r="K108" s="68"/>
      <c r="L108" s="64"/>
      <c r="S108" s="39"/>
      <c r="T108" s="39"/>
      <c r="U108" s="39"/>
      <c r="V108" s="39"/>
      <c r="W108" s="39"/>
      <c r="X108" s="39"/>
      <c r="Y108" s="39"/>
      <c r="Z108" s="39"/>
      <c r="AA108" s="39"/>
      <c r="AB108" s="39"/>
      <c r="AC108" s="39"/>
      <c r="AD108" s="39"/>
      <c r="AE108" s="39"/>
    </row>
    <row r="109" hidden="1"/>
    <row r="110" hidden="1"/>
    <row r="111" hidden="1"/>
    <row r="112" s="2" customFormat="1" ht="6.96" customHeight="1">
      <c r="A112" s="39"/>
      <c r="B112" s="69"/>
      <c r="C112" s="70"/>
      <c r="D112" s="70"/>
      <c r="E112" s="70"/>
      <c r="F112" s="70"/>
      <c r="G112" s="70"/>
      <c r="H112" s="70"/>
      <c r="I112" s="197"/>
      <c r="J112" s="70"/>
      <c r="K112" s="70"/>
      <c r="L112" s="64"/>
      <c r="S112" s="39"/>
      <c r="T112" s="39"/>
      <c r="U112" s="39"/>
      <c r="V112" s="39"/>
      <c r="W112" s="39"/>
      <c r="X112" s="39"/>
      <c r="Y112" s="39"/>
      <c r="Z112" s="39"/>
      <c r="AA112" s="39"/>
      <c r="AB112" s="39"/>
      <c r="AC112" s="39"/>
      <c r="AD112" s="39"/>
      <c r="AE112" s="39"/>
    </row>
    <row r="113" s="2" customFormat="1" ht="24.96" customHeight="1">
      <c r="A113" s="39"/>
      <c r="B113" s="40"/>
      <c r="C113" s="24" t="s">
        <v>396</v>
      </c>
      <c r="D113" s="41"/>
      <c r="E113" s="41"/>
      <c r="F113" s="41"/>
      <c r="G113" s="41"/>
      <c r="H113" s="41"/>
      <c r="I113" s="156"/>
      <c r="J113" s="41"/>
      <c r="K113" s="41"/>
      <c r="L113" s="64"/>
      <c r="S113" s="39"/>
      <c r="T113" s="39"/>
      <c r="U113" s="39"/>
      <c r="V113" s="39"/>
      <c r="W113" s="39"/>
      <c r="X113" s="39"/>
      <c r="Y113" s="39"/>
      <c r="Z113" s="39"/>
      <c r="AA113" s="39"/>
      <c r="AB113" s="39"/>
      <c r="AC113" s="39"/>
      <c r="AD113" s="39"/>
      <c r="AE113" s="39"/>
    </row>
    <row r="114" s="2" customFormat="1" ht="6.96" customHeight="1">
      <c r="A114" s="39"/>
      <c r="B114" s="40"/>
      <c r="C114" s="41"/>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2" customFormat="1" ht="12" customHeight="1">
      <c r="A115" s="39"/>
      <c r="B115" s="40"/>
      <c r="C115" s="33" t="s">
        <v>16</v>
      </c>
      <c r="D115" s="41"/>
      <c r="E115" s="41"/>
      <c r="F115" s="41"/>
      <c r="G115" s="41"/>
      <c r="H115" s="41"/>
      <c r="I115" s="156"/>
      <c r="J115" s="41"/>
      <c r="K115" s="41"/>
      <c r="L115" s="64"/>
      <c r="S115" s="39"/>
      <c r="T115" s="39"/>
      <c r="U115" s="39"/>
      <c r="V115" s="39"/>
      <c r="W115" s="39"/>
      <c r="X115" s="39"/>
      <c r="Y115" s="39"/>
      <c r="Z115" s="39"/>
      <c r="AA115" s="39"/>
      <c r="AB115" s="39"/>
      <c r="AC115" s="39"/>
      <c r="AD115" s="39"/>
      <c r="AE115" s="39"/>
    </row>
    <row r="116" s="2" customFormat="1" ht="23.25" customHeight="1">
      <c r="A116" s="39"/>
      <c r="B116" s="40"/>
      <c r="C116" s="41"/>
      <c r="D116" s="41"/>
      <c r="E116" s="198" t="str">
        <f>E7</f>
        <v>Oprava trati v úseku 1.TK a 2.TK Děčín Prostřední Žleb - Dolní Žleb_OPRAVA č. 2</v>
      </c>
      <c r="F116" s="33"/>
      <c r="G116" s="33"/>
      <c r="H116" s="33"/>
      <c r="I116" s="156"/>
      <c r="J116" s="41"/>
      <c r="K116" s="41"/>
      <c r="L116" s="64"/>
      <c r="S116" s="39"/>
      <c r="T116" s="39"/>
      <c r="U116" s="39"/>
      <c r="V116" s="39"/>
      <c r="W116" s="39"/>
      <c r="X116" s="39"/>
      <c r="Y116" s="39"/>
      <c r="Z116" s="39"/>
      <c r="AA116" s="39"/>
      <c r="AB116" s="39"/>
      <c r="AC116" s="39"/>
      <c r="AD116" s="39"/>
      <c r="AE116" s="39"/>
    </row>
    <row r="117" s="1" customFormat="1" ht="12" customHeight="1">
      <c r="B117" s="22"/>
      <c r="C117" s="33" t="s">
        <v>389</v>
      </c>
      <c r="D117" s="23"/>
      <c r="E117" s="23"/>
      <c r="F117" s="23"/>
      <c r="G117" s="23"/>
      <c r="H117" s="23"/>
      <c r="I117" s="148"/>
      <c r="J117" s="23"/>
      <c r="K117" s="23"/>
      <c r="L117" s="21"/>
    </row>
    <row r="118" s="2" customFormat="1" ht="16.5" customHeight="1">
      <c r="A118" s="39"/>
      <c r="B118" s="40"/>
      <c r="C118" s="41"/>
      <c r="D118" s="41"/>
      <c r="E118" s="198" t="s">
        <v>2668</v>
      </c>
      <c r="F118" s="41"/>
      <c r="G118" s="41"/>
      <c r="H118" s="41"/>
      <c r="I118" s="156"/>
      <c r="J118" s="41"/>
      <c r="K118" s="41"/>
      <c r="L118" s="64"/>
      <c r="S118" s="39"/>
      <c r="T118" s="39"/>
      <c r="U118" s="39"/>
      <c r="V118" s="39"/>
      <c r="W118" s="39"/>
      <c r="X118" s="39"/>
      <c r="Y118" s="39"/>
      <c r="Z118" s="39"/>
      <c r="AA118" s="39"/>
      <c r="AB118" s="39"/>
      <c r="AC118" s="39"/>
      <c r="AD118" s="39"/>
      <c r="AE118" s="39"/>
    </row>
    <row r="119" s="2" customFormat="1" ht="12" customHeight="1">
      <c r="A119" s="39"/>
      <c r="B119" s="40"/>
      <c r="C119" s="33" t="s">
        <v>715</v>
      </c>
      <c r="D119" s="41"/>
      <c r="E119" s="41"/>
      <c r="F119" s="41"/>
      <c r="G119" s="41"/>
      <c r="H119" s="41"/>
      <c r="I119" s="156"/>
      <c r="J119" s="41"/>
      <c r="K119" s="41"/>
      <c r="L119" s="64"/>
      <c r="S119" s="39"/>
      <c r="T119" s="39"/>
      <c r="U119" s="39"/>
      <c r="V119" s="39"/>
      <c r="W119" s="39"/>
      <c r="X119" s="39"/>
      <c r="Y119" s="39"/>
      <c r="Z119" s="39"/>
      <c r="AA119" s="39"/>
      <c r="AB119" s="39"/>
      <c r="AC119" s="39"/>
      <c r="AD119" s="39"/>
      <c r="AE119" s="39"/>
    </row>
    <row r="120" s="2" customFormat="1" ht="16.5" customHeight="1">
      <c r="A120" s="39"/>
      <c r="B120" s="40"/>
      <c r="C120" s="41"/>
      <c r="D120" s="41"/>
      <c r="E120" s="77" t="str">
        <f>E11</f>
        <v>001 - ZRN - most v km 7,911</v>
      </c>
      <c r="F120" s="41"/>
      <c r="G120" s="41"/>
      <c r="H120" s="41"/>
      <c r="I120" s="156"/>
      <c r="J120" s="41"/>
      <c r="K120" s="41"/>
      <c r="L120" s="64"/>
      <c r="S120" s="39"/>
      <c r="T120" s="39"/>
      <c r="U120" s="39"/>
      <c r="V120" s="39"/>
      <c r="W120" s="39"/>
      <c r="X120" s="39"/>
      <c r="Y120" s="39"/>
      <c r="Z120" s="39"/>
      <c r="AA120" s="39"/>
      <c r="AB120" s="39"/>
      <c r="AC120" s="39"/>
      <c r="AD120" s="39"/>
      <c r="AE120" s="39"/>
    </row>
    <row r="121" s="2" customFormat="1" ht="6.96" customHeight="1">
      <c r="A121" s="39"/>
      <c r="B121" s="40"/>
      <c r="C121" s="41"/>
      <c r="D121" s="41"/>
      <c r="E121" s="41"/>
      <c r="F121" s="41"/>
      <c r="G121" s="41"/>
      <c r="H121" s="41"/>
      <c r="I121" s="156"/>
      <c r="J121" s="41"/>
      <c r="K121" s="41"/>
      <c r="L121" s="64"/>
      <c r="S121" s="39"/>
      <c r="T121" s="39"/>
      <c r="U121" s="39"/>
      <c r="V121" s="39"/>
      <c r="W121" s="39"/>
      <c r="X121" s="39"/>
      <c r="Y121" s="39"/>
      <c r="Z121" s="39"/>
      <c r="AA121" s="39"/>
      <c r="AB121" s="39"/>
      <c r="AC121" s="39"/>
      <c r="AD121" s="39"/>
      <c r="AE121" s="39"/>
    </row>
    <row r="122" s="2" customFormat="1" ht="12" customHeight="1">
      <c r="A122" s="39"/>
      <c r="B122" s="40"/>
      <c r="C122" s="33" t="s">
        <v>20</v>
      </c>
      <c r="D122" s="41"/>
      <c r="E122" s="41"/>
      <c r="F122" s="28" t="str">
        <f>F14</f>
        <v xml:space="preserve"> </v>
      </c>
      <c r="G122" s="41"/>
      <c r="H122" s="41"/>
      <c r="I122" s="158" t="s">
        <v>22</v>
      </c>
      <c r="J122" s="80" t="str">
        <f>IF(J14="","",J14)</f>
        <v>21. 11. 2019</v>
      </c>
      <c r="K122" s="41"/>
      <c r="L122" s="64"/>
      <c r="S122" s="39"/>
      <c r="T122" s="39"/>
      <c r="U122" s="39"/>
      <c r="V122" s="39"/>
      <c r="W122" s="39"/>
      <c r="X122" s="39"/>
      <c r="Y122" s="39"/>
      <c r="Z122" s="39"/>
      <c r="AA122" s="39"/>
      <c r="AB122" s="39"/>
      <c r="AC122" s="39"/>
      <c r="AD122" s="39"/>
      <c r="AE122" s="39"/>
    </row>
    <row r="123" s="2" customFormat="1" ht="6.96" customHeight="1">
      <c r="A123" s="39"/>
      <c r="B123" s="40"/>
      <c r="C123" s="41"/>
      <c r="D123" s="41"/>
      <c r="E123" s="41"/>
      <c r="F123" s="41"/>
      <c r="G123" s="41"/>
      <c r="H123" s="41"/>
      <c r="I123" s="156"/>
      <c r="J123" s="41"/>
      <c r="K123" s="41"/>
      <c r="L123" s="64"/>
      <c r="S123" s="39"/>
      <c r="T123" s="39"/>
      <c r="U123" s="39"/>
      <c r="V123" s="39"/>
      <c r="W123" s="39"/>
      <c r="X123" s="39"/>
      <c r="Y123" s="39"/>
      <c r="Z123" s="39"/>
      <c r="AA123" s="39"/>
      <c r="AB123" s="39"/>
      <c r="AC123" s="39"/>
      <c r="AD123" s="39"/>
      <c r="AE123" s="39"/>
    </row>
    <row r="124" s="2" customFormat="1" ht="15.15" customHeight="1">
      <c r="A124" s="39"/>
      <c r="B124" s="40"/>
      <c r="C124" s="33" t="s">
        <v>24</v>
      </c>
      <c r="D124" s="41"/>
      <c r="E124" s="41"/>
      <c r="F124" s="28" t="str">
        <f>E17</f>
        <v/>
      </c>
      <c r="G124" s="41"/>
      <c r="H124" s="41"/>
      <c r="I124" s="158" t="s">
        <v>32</v>
      </c>
      <c r="J124" s="37" t="str">
        <f>E23</f>
        <v xml:space="preserve"> </v>
      </c>
      <c r="K124" s="41"/>
      <c r="L124" s="64"/>
      <c r="S124" s="39"/>
      <c r="T124" s="39"/>
      <c r="U124" s="39"/>
      <c r="V124" s="39"/>
      <c r="W124" s="39"/>
      <c r="X124" s="39"/>
      <c r="Y124" s="39"/>
      <c r="Z124" s="39"/>
      <c r="AA124" s="39"/>
      <c r="AB124" s="39"/>
      <c r="AC124" s="39"/>
      <c r="AD124" s="39"/>
      <c r="AE124" s="39"/>
    </row>
    <row r="125" s="2" customFormat="1" ht="15.15" customHeight="1">
      <c r="A125" s="39"/>
      <c r="B125" s="40"/>
      <c r="C125" s="33" t="s">
        <v>30</v>
      </c>
      <c r="D125" s="41"/>
      <c r="E125" s="41"/>
      <c r="F125" s="28" t="str">
        <f>IF(E20="","",E20)</f>
        <v>Vyplň údaj</v>
      </c>
      <c r="G125" s="41"/>
      <c r="H125" s="41"/>
      <c r="I125" s="158" t="s">
        <v>34</v>
      </c>
      <c r="J125" s="37" t="str">
        <f>E26</f>
        <v xml:space="preserve"> </v>
      </c>
      <c r="K125" s="41"/>
      <c r="L125" s="64"/>
      <c r="S125" s="39"/>
      <c r="T125" s="39"/>
      <c r="U125" s="39"/>
      <c r="V125" s="39"/>
      <c r="W125" s="39"/>
      <c r="X125" s="39"/>
      <c r="Y125" s="39"/>
      <c r="Z125" s="39"/>
      <c r="AA125" s="39"/>
      <c r="AB125" s="39"/>
      <c r="AC125" s="39"/>
      <c r="AD125" s="39"/>
      <c r="AE125" s="39"/>
    </row>
    <row r="126" s="2" customFormat="1" ht="10.32" customHeight="1">
      <c r="A126" s="39"/>
      <c r="B126" s="40"/>
      <c r="C126" s="41"/>
      <c r="D126" s="41"/>
      <c r="E126" s="41"/>
      <c r="F126" s="41"/>
      <c r="G126" s="41"/>
      <c r="H126" s="41"/>
      <c r="I126" s="156"/>
      <c r="J126" s="41"/>
      <c r="K126" s="41"/>
      <c r="L126" s="64"/>
      <c r="S126" s="39"/>
      <c r="T126" s="39"/>
      <c r="U126" s="39"/>
      <c r="V126" s="39"/>
      <c r="W126" s="39"/>
      <c r="X126" s="39"/>
      <c r="Y126" s="39"/>
      <c r="Z126" s="39"/>
      <c r="AA126" s="39"/>
      <c r="AB126" s="39"/>
      <c r="AC126" s="39"/>
      <c r="AD126" s="39"/>
      <c r="AE126" s="39"/>
    </row>
    <row r="127" s="9" customFormat="1" ht="29.28" customHeight="1">
      <c r="A127" s="204"/>
      <c r="B127" s="205"/>
      <c r="C127" s="206" t="s">
        <v>397</v>
      </c>
      <c r="D127" s="207" t="s">
        <v>61</v>
      </c>
      <c r="E127" s="207" t="s">
        <v>57</v>
      </c>
      <c r="F127" s="207" t="s">
        <v>58</v>
      </c>
      <c r="G127" s="207" t="s">
        <v>398</v>
      </c>
      <c r="H127" s="207" t="s">
        <v>399</v>
      </c>
      <c r="I127" s="208" t="s">
        <v>400</v>
      </c>
      <c r="J127" s="207" t="s">
        <v>393</v>
      </c>
      <c r="K127" s="209" t="s">
        <v>401</v>
      </c>
      <c r="L127" s="210"/>
      <c r="M127" s="101" t="s">
        <v>1</v>
      </c>
      <c r="N127" s="102" t="s">
        <v>40</v>
      </c>
      <c r="O127" s="102" t="s">
        <v>402</v>
      </c>
      <c r="P127" s="102" t="s">
        <v>403</v>
      </c>
      <c r="Q127" s="102" t="s">
        <v>404</v>
      </c>
      <c r="R127" s="102" t="s">
        <v>405</v>
      </c>
      <c r="S127" s="102" t="s">
        <v>406</v>
      </c>
      <c r="T127" s="103" t="s">
        <v>407</v>
      </c>
      <c r="U127" s="204"/>
      <c r="V127" s="204"/>
      <c r="W127" s="204"/>
      <c r="X127" s="204"/>
      <c r="Y127" s="204"/>
      <c r="Z127" s="204"/>
      <c r="AA127" s="204"/>
      <c r="AB127" s="204"/>
      <c r="AC127" s="204"/>
      <c r="AD127" s="204"/>
      <c r="AE127" s="204"/>
    </row>
    <row r="128" s="2" customFormat="1" ht="22.8" customHeight="1">
      <c r="A128" s="39"/>
      <c r="B128" s="40"/>
      <c r="C128" s="108" t="s">
        <v>408</v>
      </c>
      <c r="D128" s="41"/>
      <c r="E128" s="41"/>
      <c r="F128" s="41"/>
      <c r="G128" s="41"/>
      <c r="H128" s="41"/>
      <c r="I128" s="156"/>
      <c r="J128" s="211">
        <f>BK128</f>
        <v>0</v>
      </c>
      <c r="K128" s="41"/>
      <c r="L128" s="45"/>
      <c r="M128" s="104"/>
      <c r="N128" s="212"/>
      <c r="O128" s="105"/>
      <c r="P128" s="213">
        <f>P129+P246</f>
        <v>0</v>
      </c>
      <c r="Q128" s="105"/>
      <c r="R128" s="213">
        <f>R129+R246</f>
        <v>0.66089467599999996</v>
      </c>
      <c r="S128" s="105"/>
      <c r="T128" s="214">
        <f>T129+T246</f>
        <v>0.4311142</v>
      </c>
      <c r="U128" s="39"/>
      <c r="V128" s="39"/>
      <c r="W128" s="39"/>
      <c r="X128" s="39"/>
      <c r="Y128" s="39"/>
      <c r="Z128" s="39"/>
      <c r="AA128" s="39"/>
      <c r="AB128" s="39"/>
      <c r="AC128" s="39"/>
      <c r="AD128" s="39"/>
      <c r="AE128" s="39"/>
      <c r="AT128" s="18" t="s">
        <v>75</v>
      </c>
      <c r="AU128" s="18" t="s">
        <v>395</v>
      </c>
      <c r="BK128" s="215">
        <f>BK129+BK246</f>
        <v>0</v>
      </c>
    </row>
    <row r="129" s="11" customFormat="1" ht="25.92" customHeight="1">
      <c r="A129" s="11"/>
      <c r="B129" s="254"/>
      <c r="C129" s="255"/>
      <c r="D129" s="256" t="s">
        <v>75</v>
      </c>
      <c r="E129" s="257" t="s">
        <v>750</v>
      </c>
      <c r="F129" s="257" t="s">
        <v>751</v>
      </c>
      <c r="G129" s="255"/>
      <c r="H129" s="255"/>
      <c r="I129" s="258"/>
      <c r="J129" s="259">
        <f>BK129</f>
        <v>0</v>
      </c>
      <c r="K129" s="255"/>
      <c r="L129" s="260"/>
      <c r="M129" s="261"/>
      <c r="N129" s="262"/>
      <c r="O129" s="262"/>
      <c r="P129" s="263">
        <f>P130+P138+P150+P231+P243</f>
        <v>0</v>
      </c>
      <c r="Q129" s="262"/>
      <c r="R129" s="263">
        <f>R130+R138+R150+R231+R243</f>
        <v>0.63491011599999991</v>
      </c>
      <c r="S129" s="262"/>
      <c r="T129" s="264">
        <f>T130+T138+T150+T231+T243</f>
        <v>0.4311142</v>
      </c>
      <c r="U129" s="11"/>
      <c r="V129" s="11"/>
      <c r="W129" s="11"/>
      <c r="X129" s="11"/>
      <c r="Y129" s="11"/>
      <c r="Z129" s="11"/>
      <c r="AA129" s="11"/>
      <c r="AB129" s="11"/>
      <c r="AC129" s="11"/>
      <c r="AD129" s="11"/>
      <c r="AE129" s="11"/>
      <c r="AR129" s="265" t="s">
        <v>84</v>
      </c>
      <c r="AT129" s="266" t="s">
        <v>75</v>
      </c>
      <c r="AU129" s="266" t="s">
        <v>76</v>
      </c>
      <c r="AY129" s="265" t="s">
        <v>414</v>
      </c>
      <c r="BK129" s="267">
        <f>BK130+BK138+BK150+BK231+BK243</f>
        <v>0</v>
      </c>
    </row>
    <row r="130" s="11" customFormat="1" ht="22.8" customHeight="1">
      <c r="A130" s="11"/>
      <c r="B130" s="254"/>
      <c r="C130" s="255"/>
      <c r="D130" s="256" t="s">
        <v>75</v>
      </c>
      <c r="E130" s="275" t="s">
        <v>84</v>
      </c>
      <c r="F130" s="275" t="s">
        <v>1714</v>
      </c>
      <c r="G130" s="255"/>
      <c r="H130" s="255"/>
      <c r="I130" s="258"/>
      <c r="J130" s="276">
        <f>BK130</f>
        <v>0</v>
      </c>
      <c r="K130" s="255"/>
      <c r="L130" s="260"/>
      <c r="M130" s="261"/>
      <c r="N130" s="262"/>
      <c r="O130" s="262"/>
      <c r="P130" s="263">
        <f>SUM(P131:P137)</f>
        <v>0</v>
      </c>
      <c r="Q130" s="262"/>
      <c r="R130" s="263">
        <f>SUM(R131:R137)</f>
        <v>0</v>
      </c>
      <c r="S130" s="262"/>
      <c r="T130" s="264">
        <f>SUM(T131:T137)</f>
        <v>0</v>
      </c>
      <c r="U130" s="11"/>
      <c r="V130" s="11"/>
      <c r="W130" s="11"/>
      <c r="X130" s="11"/>
      <c r="Y130" s="11"/>
      <c r="Z130" s="11"/>
      <c r="AA130" s="11"/>
      <c r="AB130" s="11"/>
      <c r="AC130" s="11"/>
      <c r="AD130" s="11"/>
      <c r="AE130" s="11"/>
      <c r="AR130" s="265" t="s">
        <v>84</v>
      </c>
      <c r="AT130" s="266" t="s">
        <v>75</v>
      </c>
      <c r="AU130" s="266" t="s">
        <v>84</v>
      </c>
      <c r="AY130" s="265" t="s">
        <v>414</v>
      </c>
      <c r="BK130" s="267">
        <f>SUM(BK131:BK137)</f>
        <v>0</v>
      </c>
    </row>
    <row r="131" s="2" customFormat="1" ht="21.75" customHeight="1">
      <c r="A131" s="39"/>
      <c r="B131" s="40"/>
      <c r="C131" s="234" t="s">
        <v>84</v>
      </c>
      <c r="D131" s="234" t="s">
        <v>443</v>
      </c>
      <c r="E131" s="235" t="s">
        <v>1715</v>
      </c>
      <c r="F131" s="236" t="s">
        <v>1716</v>
      </c>
      <c r="G131" s="237" t="s">
        <v>632</v>
      </c>
      <c r="H131" s="238">
        <v>100</v>
      </c>
      <c r="I131" s="239"/>
      <c r="J131" s="240">
        <f>ROUND(I131*H131,2)</f>
        <v>0</v>
      </c>
      <c r="K131" s="236" t="s">
        <v>720</v>
      </c>
      <c r="L131" s="45"/>
      <c r="M131" s="241" t="s">
        <v>1</v>
      </c>
      <c r="N131" s="242" t="s">
        <v>41</v>
      </c>
      <c r="O131" s="92"/>
      <c r="P131" s="226">
        <f>O131*H131</f>
        <v>0</v>
      </c>
      <c r="Q131" s="226">
        <v>0</v>
      </c>
      <c r="R131" s="226">
        <f>Q131*H131</f>
        <v>0</v>
      </c>
      <c r="S131" s="226">
        <v>0</v>
      </c>
      <c r="T131" s="227">
        <f>S131*H131</f>
        <v>0</v>
      </c>
      <c r="U131" s="39"/>
      <c r="V131" s="39"/>
      <c r="W131" s="39"/>
      <c r="X131" s="39"/>
      <c r="Y131" s="39"/>
      <c r="Z131" s="39"/>
      <c r="AA131" s="39"/>
      <c r="AB131" s="39"/>
      <c r="AC131" s="39"/>
      <c r="AD131" s="39"/>
      <c r="AE131" s="39"/>
      <c r="AR131" s="228" t="s">
        <v>415</v>
      </c>
      <c r="AT131" s="228" t="s">
        <v>443</v>
      </c>
      <c r="AU131" s="228" t="s">
        <v>86</v>
      </c>
      <c r="AY131" s="18" t="s">
        <v>414</v>
      </c>
      <c r="BE131" s="229">
        <f>IF(N131="základní",J131,0)</f>
        <v>0</v>
      </c>
      <c r="BF131" s="229">
        <f>IF(N131="snížená",J131,0)</f>
        <v>0</v>
      </c>
      <c r="BG131" s="229">
        <f>IF(N131="zákl. přenesená",J131,0)</f>
        <v>0</v>
      </c>
      <c r="BH131" s="229">
        <f>IF(N131="sníž. přenesená",J131,0)</f>
        <v>0</v>
      </c>
      <c r="BI131" s="229">
        <f>IF(N131="nulová",J131,0)</f>
        <v>0</v>
      </c>
      <c r="BJ131" s="18" t="s">
        <v>84</v>
      </c>
      <c r="BK131" s="229">
        <f>ROUND(I131*H131,2)</f>
        <v>0</v>
      </c>
      <c r="BL131" s="18" t="s">
        <v>415</v>
      </c>
      <c r="BM131" s="228" t="s">
        <v>2670</v>
      </c>
    </row>
    <row r="132" s="2" customFormat="1">
      <c r="A132" s="39"/>
      <c r="B132" s="40"/>
      <c r="C132" s="41"/>
      <c r="D132" s="230" t="s">
        <v>417</v>
      </c>
      <c r="E132" s="41"/>
      <c r="F132" s="231" t="s">
        <v>1718</v>
      </c>
      <c r="G132" s="41"/>
      <c r="H132" s="41"/>
      <c r="I132" s="156"/>
      <c r="J132" s="41"/>
      <c r="K132" s="41"/>
      <c r="L132" s="45"/>
      <c r="M132" s="232"/>
      <c r="N132" s="233"/>
      <c r="O132" s="92"/>
      <c r="P132" s="92"/>
      <c r="Q132" s="92"/>
      <c r="R132" s="92"/>
      <c r="S132" s="92"/>
      <c r="T132" s="93"/>
      <c r="U132" s="39"/>
      <c r="V132" s="39"/>
      <c r="W132" s="39"/>
      <c r="X132" s="39"/>
      <c r="Y132" s="39"/>
      <c r="Z132" s="39"/>
      <c r="AA132" s="39"/>
      <c r="AB132" s="39"/>
      <c r="AC132" s="39"/>
      <c r="AD132" s="39"/>
      <c r="AE132" s="39"/>
      <c r="AT132" s="18" t="s">
        <v>417</v>
      </c>
      <c r="AU132" s="18" t="s">
        <v>86</v>
      </c>
    </row>
    <row r="133" s="2" customFormat="1">
      <c r="A133" s="39"/>
      <c r="B133" s="40"/>
      <c r="C133" s="41"/>
      <c r="D133" s="230" t="s">
        <v>722</v>
      </c>
      <c r="E133" s="41"/>
      <c r="F133" s="268" t="s">
        <v>2440</v>
      </c>
      <c r="G133" s="41"/>
      <c r="H133" s="41"/>
      <c r="I133" s="156"/>
      <c r="J133" s="41"/>
      <c r="K133" s="41"/>
      <c r="L133" s="45"/>
      <c r="M133" s="232"/>
      <c r="N133" s="233"/>
      <c r="O133" s="92"/>
      <c r="P133" s="92"/>
      <c r="Q133" s="92"/>
      <c r="R133" s="92"/>
      <c r="S133" s="92"/>
      <c r="T133" s="93"/>
      <c r="U133" s="39"/>
      <c r="V133" s="39"/>
      <c r="W133" s="39"/>
      <c r="X133" s="39"/>
      <c r="Y133" s="39"/>
      <c r="Z133" s="39"/>
      <c r="AA133" s="39"/>
      <c r="AB133" s="39"/>
      <c r="AC133" s="39"/>
      <c r="AD133" s="39"/>
      <c r="AE133" s="39"/>
      <c r="AT133" s="18" t="s">
        <v>722</v>
      </c>
      <c r="AU133" s="18" t="s">
        <v>86</v>
      </c>
    </row>
    <row r="134" s="13" customFormat="1">
      <c r="A134" s="13"/>
      <c r="B134" s="277"/>
      <c r="C134" s="278"/>
      <c r="D134" s="230" t="s">
        <v>758</v>
      </c>
      <c r="E134" s="279" t="s">
        <v>1</v>
      </c>
      <c r="F134" s="280" t="s">
        <v>2595</v>
      </c>
      <c r="G134" s="278"/>
      <c r="H134" s="281">
        <v>100</v>
      </c>
      <c r="I134" s="282"/>
      <c r="J134" s="278"/>
      <c r="K134" s="278"/>
      <c r="L134" s="283"/>
      <c r="M134" s="284"/>
      <c r="N134" s="285"/>
      <c r="O134" s="285"/>
      <c r="P134" s="285"/>
      <c r="Q134" s="285"/>
      <c r="R134" s="285"/>
      <c r="S134" s="285"/>
      <c r="T134" s="286"/>
      <c r="U134" s="13"/>
      <c r="V134" s="13"/>
      <c r="W134" s="13"/>
      <c r="X134" s="13"/>
      <c r="Y134" s="13"/>
      <c r="Z134" s="13"/>
      <c r="AA134" s="13"/>
      <c r="AB134" s="13"/>
      <c r="AC134" s="13"/>
      <c r="AD134" s="13"/>
      <c r="AE134" s="13"/>
      <c r="AT134" s="287" t="s">
        <v>758</v>
      </c>
      <c r="AU134" s="287" t="s">
        <v>86</v>
      </c>
      <c r="AV134" s="13" t="s">
        <v>86</v>
      </c>
      <c r="AW134" s="13" t="s">
        <v>33</v>
      </c>
      <c r="AX134" s="13" t="s">
        <v>84</v>
      </c>
      <c r="AY134" s="287" t="s">
        <v>414</v>
      </c>
    </row>
    <row r="135" s="2" customFormat="1" ht="21.75" customHeight="1">
      <c r="A135" s="39"/>
      <c r="B135" s="40"/>
      <c r="C135" s="234" t="s">
        <v>86</v>
      </c>
      <c r="D135" s="234" t="s">
        <v>443</v>
      </c>
      <c r="E135" s="235" t="s">
        <v>1721</v>
      </c>
      <c r="F135" s="236" t="s">
        <v>1722</v>
      </c>
      <c r="G135" s="237" t="s">
        <v>755</v>
      </c>
      <c r="H135" s="238">
        <v>2</v>
      </c>
      <c r="I135" s="239"/>
      <c r="J135" s="240">
        <f>ROUND(I135*H135,2)</f>
        <v>0</v>
      </c>
      <c r="K135" s="236" t="s">
        <v>720</v>
      </c>
      <c r="L135" s="45"/>
      <c r="M135" s="241" t="s">
        <v>1</v>
      </c>
      <c r="N135" s="242" t="s">
        <v>41</v>
      </c>
      <c r="O135" s="92"/>
      <c r="P135" s="226">
        <f>O135*H135</f>
        <v>0</v>
      </c>
      <c r="Q135" s="226">
        <v>0</v>
      </c>
      <c r="R135" s="226">
        <f>Q135*H135</f>
        <v>0</v>
      </c>
      <c r="S135" s="226">
        <v>0</v>
      </c>
      <c r="T135" s="227">
        <f>S135*H135</f>
        <v>0</v>
      </c>
      <c r="U135" s="39"/>
      <c r="V135" s="39"/>
      <c r="W135" s="39"/>
      <c r="X135" s="39"/>
      <c r="Y135" s="39"/>
      <c r="Z135" s="39"/>
      <c r="AA135" s="39"/>
      <c r="AB135" s="39"/>
      <c r="AC135" s="39"/>
      <c r="AD135" s="39"/>
      <c r="AE135" s="39"/>
      <c r="AR135" s="228" t="s">
        <v>415</v>
      </c>
      <c r="AT135" s="228" t="s">
        <v>443</v>
      </c>
      <c r="AU135" s="228" t="s">
        <v>86</v>
      </c>
      <c r="AY135" s="18" t="s">
        <v>414</v>
      </c>
      <c r="BE135" s="229">
        <f>IF(N135="základní",J135,0)</f>
        <v>0</v>
      </c>
      <c r="BF135" s="229">
        <f>IF(N135="snížená",J135,0)</f>
        <v>0</v>
      </c>
      <c r="BG135" s="229">
        <f>IF(N135="zákl. přenesená",J135,0)</f>
        <v>0</v>
      </c>
      <c r="BH135" s="229">
        <f>IF(N135="sníž. přenesená",J135,0)</f>
        <v>0</v>
      </c>
      <c r="BI135" s="229">
        <f>IF(N135="nulová",J135,0)</f>
        <v>0</v>
      </c>
      <c r="BJ135" s="18" t="s">
        <v>84</v>
      </c>
      <c r="BK135" s="229">
        <f>ROUND(I135*H135,2)</f>
        <v>0</v>
      </c>
      <c r="BL135" s="18" t="s">
        <v>415</v>
      </c>
      <c r="BM135" s="228" t="s">
        <v>2671</v>
      </c>
    </row>
    <row r="136" s="2" customFormat="1">
      <c r="A136" s="39"/>
      <c r="B136" s="40"/>
      <c r="C136" s="41"/>
      <c r="D136" s="230" t="s">
        <v>417</v>
      </c>
      <c r="E136" s="41"/>
      <c r="F136" s="231" t="s">
        <v>1724</v>
      </c>
      <c r="G136" s="41"/>
      <c r="H136" s="41"/>
      <c r="I136" s="156"/>
      <c r="J136" s="41"/>
      <c r="K136" s="41"/>
      <c r="L136" s="45"/>
      <c r="M136" s="232"/>
      <c r="N136" s="233"/>
      <c r="O136" s="92"/>
      <c r="P136" s="92"/>
      <c r="Q136" s="92"/>
      <c r="R136" s="92"/>
      <c r="S136" s="92"/>
      <c r="T136" s="93"/>
      <c r="U136" s="39"/>
      <c r="V136" s="39"/>
      <c r="W136" s="39"/>
      <c r="X136" s="39"/>
      <c r="Y136" s="39"/>
      <c r="Z136" s="39"/>
      <c r="AA136" s="39"/>
      <c r="AB136" s="39"/>
      <c r="AC136" s="39"/>
      <c r="AD136" s="39"/>
      <c r="AE136" s="39"/>
      <c r="AT136" s="18" t="s">
        <v>417</v>
      </c>
      <c r="AU136" s="18" t="s">
        <v>86</v>
      </c>
    </row>
    <row r="137" s="13" customFormat="1">
      <c r="A137" s="13"/>
      <c r="B137" s="277"/>
      <c r="C137" s="278"/>
      <c r="D137" s="230" t="s">
        <v>758</v>
      </c>
      <c r="E137" s="279" t="s">
        <v>1</v>
      </c>
      <c r="F137" s="280" t="s">
        <v>2597</v>
      </c>
      <c r="G137" s="278"/>
      <c r="H137" s="281">
        <v>2</v>
      </c>
      <c r="I137" s="282"/>
      <c r="J137" s="278"/>
      <c r="K137" s="278"/>
      <c r="L137" s="283"/>
      <c r="M137" s="284"/>
      <c r="N137" s="285"/>
      <c r="O137" s="285"/>
      <c r="P137" s="285"/>
      <c r="Q137" s="285"/>
      <c r="R137" s="285"/>
      <c r="S137" s="285"/>
      <c r="T137" s="286"/>
      <c r="U137" s="13"/>
      <c r="V137" s="13"/>
      <c r="W137" s="13"/>
      <c r="X137" s="13"/>
      <c r="Y137" s="13"/>
      <c r="Z137" s="13"/>
      <c r="AA137" s="13"/>
      <c r="AB137" s="13"/>
      <c r="AC137" s="13"/>
      <c r="AD137" s="13"/>
      <c r="AE137" s="13"/>
      <c r="AT137" s="287" t="s">
        <v>758</v>
      </c>
      <c r="AU137" s="287" t="s">
        <v>86</v>
      </c>
      <c r="AV137" s="13" t="s">
        <v>86</v>
      </c>
      <c r="AW137" s="13" t="s">
        <v>33</v>
      </c>
      <c r="AX137" s="13" t="s">
        <v>84</v>
      </c>
      <c r="AY137" s="287" t="s">
        <v>414</v>
      </c>
    </row>
    <row r="138" s="11" customFormat="1" ht="22.8" customHeight="1">
      <c r="A138" s="11"/>
      <c r="B138" s="254"/>
      <c r="C138" s="255"/>
      <c r="D138" s="256" t="s">
        <v>75</v>
      </c>
      <c r="E138" s="275" t="s">
        <v>431</v>
      </c>
      <c r="F138" s="275" t="s">
        <v>798</v>
      </c>
      <c r="G138" s="255"/>
      <c r="H138" s="255"/>
      <c r="I138" s="258"/>
      <c r="J138" s="276">
        <f>BK138</f>
        <v>0</v>
      </c>
      <c r="K138" s="255"/>
      <c r="L138" s="260"/>
      <c r="M138" s="261"/>
      <c r="N138" s="262"/>
      <c r="O138" s="262"/>
      <c r="P138" s="263">
        <f>SUM(P139:P149)</f>
        <v>0</v>
      </c>
      <c r="Q138" s="262"/>
      <c r="R138" s="263">
        <f>SUM(R139:R149)</f>
        <v>0.0947788304</v>
      </c>
      <c r="S138" s="262"/>
      <c r="T138" s="264">
        <f>SUM(T139:T149)</f>
        <v>0</v>
      </c>
      <c r="U138" s="11"/>
      <c r="V138" s="11"/>
      <c r="W138" s="11"/>
      <c r="X138" s="11"/>
      <c r="Y138" s="11"/>
      <c r="Z138" s="11"/>
      <c r="AA138" s="11"/>
      <c r="AB138" s="11"/>
      <c r="AC138" s="11"/>
      <c r="AD138" s="11"/>
      <c r="AE138" s="11"/>
      <c r="AR138" s="265" t="s">
        <v>84</v>
      </c>
      <c r="AT138" s="266" t="s">
        <v>75</v>
      </c>
      <c r="AU138" s="266" t="s">
        <v>84</v>
      </c>
      <c r="AY138" s="265" t="s">
        <v>414</v>
      </c>
      <c r="BK138" s="267">
        <f>SUM(BK139:BK149)</f>
        <v>0</v>
      </c>
    </row>
    <row r="139" s="2" customFormat="1" ht="21.75" customHeight="1">
      <c r="A139" s="39"/>
      <c r="B139" s="40"/>
      <c r="C139" s="234" t="s">
        <v>114</v>
      </c>
      <c r="D139" s="234" t="s">
        <v>443</v>
      </c>
      <c r="E139" s="235" t="s">
        <v>1736</v>
      </c>
      <c r="F139" s="236" t="s">
        <v>1737</v>
      </c>
      <c r="G139" s="237" t="s">
        <v>632</v>
      </c>
      <c r="H139" s="238">
        <v>92.935000000000002</v>
      </c>
      <c r="I139" s="239"/>
      <c r="J139" s="240">
        <f>ROUND(I139*H139,2)</f>
        <v>0</v>
      </c>
      <c r="K139" s="236" t="s">
        <v>720</v>
      </c>
      <c r="L139" s="45"/>
      <c r="M139" s="241" t="s">
        <v>1</v>
      </c>
      <c r="N139" s="242" t="s">
        <v>41</v>
      </c>
      <c r="O139" s="92"/>
      <c r="P139" s="226">
        <f>O139*H139</f>
        <v>0</v>
      </c>
      <c r="Q139" s="226">
        <v>0.0010198399999999999</v>
      </c>
      <c r="R139" s="226">
        <f>Q139*H139</f>
        <v>0.0947788304</v>
      </c>
      <c r="S139" s="226">
        <v>0</v>
      </c>
      <c r="T139" s="227">
        <f>S139*H139</f>
        <v>0</v>
      </c>
      <c r="U139" s="39"/>
      <c r="V139" s="39"/>
      <c r="W139" s="39"/>
      <c r="X139" s="39"/>
      <c r="Y139" s="39"/>
      <c r="Z139" s="39"/>
      <c r="AA139" s="39"/>
      <c r="AB139" s="39"/>
      <c r="AC139" s="39"/>
      <c r="AD139" s="39"/>
      <c r="AE139" s="39"/>
      <c r="AR139" s="228" t="s">
        <v>415</v>
      </c>
      <c r="AT139" s="228" t="s">
        <v>443</v>
      </c>
      <c r="AU139" s="228" t="s">
        <v>86</v>
      </c>
      <c r="AY139" s="18" t="s">
        <v>414</v>
      </c>
      <c r="BE139" s="229">
        <f>IF(N139="základní",J139,0)</f>
        <v>0</v>
      </c>
      <c r="BF139" s="229">
        <f>IF(N139="snížená",J139,0)</f>
        <v>0</v>
      </c>
      <c r="BG139" s="229">
        <f>IF(N139="zákl. přenesená",J139,0)</f>
        <v>0</v>
      </c>
      <c r="BH139" s="229">
        <f>IF(N139="sníž. přenesená",J139,0)</f>
        <v>0</v>
      </c>
      <c r="BI139" s="229">
        <f>IF(N139="nulová",J139,0)</f>
        <v>0</v>
      </c>
      <c r="BJ139" s="18" t="s">
        <v>84</v>
      </c>
      <c r="BK139" s="229">
        <f>ROUND(I139*H139,2)</f>
        <v>0</v>
      </c>
      <c r="BL139" s="18" t="s">
        <v>415</v>
      </c>
      <c r="BM139" s="228" t="s">
        <v>2672</v>
      </c>
    </row>
    <row r="140" s="2" customFormat="1">
      <c r="A140" s="39"/>
      <c r="B140" s="40"/>
      <c r="C140" s="41"/>
      <c r="D140" s="230" t="s">
        <v>417</v>
      </c>
      <c r="E140" s="41"/>
      <c r="F140" s="231" t="s">
        <v>1739</v>
      </c>
      <c r="G140" s="41"/>
      <c r="H140" s="41"/>
      <c r="I140" s="156"/>
      <c r="J140" s="41"/>
      <c r="K140" s="41"/>
      <c r="L140" s="45"/>
      <c r="M140" s="232"/>
      <c r="N140" s="233"/>
      <c r="O140" s="92"/>
      <c r="P140" s="92"/>
      <c r="Q140" s="92"/>
      <c r="R140" s="92"/>
      <c r="S140" s="92"/>
      <c r="T140" s="93"/>
      <c r="U140" s="39"/>
      <c r="V140" s="39"/>
      <c r="W140" s="39"/>
      <c r="X140" s="39"/>
      <c r="Y140" s="39"/>
      <c r="Z140" s="39"/>
      <c r="AA140" s="39"/>
      <c r="AB140" s="39"/>
      <c r="AC140" s="39"/>
      <c r="AD140" s="39"/>
      <c r="AE140" s="39"/>
      <c r="AT140" s="18" t="s">
        <v>417</v>
      </c>
      <c r="AU140" s="18" t="s">
        <v>86</v>
      </c>
    </row>
    <row r="141" s="2" customFormat="1">
      <c r="A141" s="39"/>
      <c r="B141" s="40"/>
      <c r="C141" s="41"/>
      <c r="D141" s="230" t="s">
        <v>722</v>
      </c>
      <c r="E141" s="41"/>
      <c r="F141" s="268" t="s">
        <v>2491</v>
      </c>
      <c r="G141" s="41"/>
      <c r="H141" s="41"/>
      <c r="I141" s="156"/>
      <c r="J141" s="41"/>
      <c r="K141" s="41"/>
      <c r="L141" s="45"/>
      <c r="M141" s="232"/>
      <c r="N141" s="233"/>
      <c r="O141" s="92"/>
      <c r="P141" s="92"/>
      <c r="Q141" s="92"/>
      <c r="R141" s="92"/>
      <c r="S141" s="92"/>
      <c r="T141" s="93"/>
      <c r="U141" s="39"/>
      <c r="V141" s="39"/>
      <c r="W141" s="39"/>
      <c r="X141" s="39"/>
      <c r="Y141" s="39"/>
      <c r="Z141" s="39"/>
      <c r="AA141" s="39"/>
      <c r="AB141" s="39"/>
      <c r="AC141" s="39"/>
      <c r="AD141" s="39"/>
      <c r="AE141" s="39"/>
      <c r="AT141" s="18" t="s">
        <v>722</v>
      </c>
      <c r="AU141" s="18" t="s">
        <v>86</v>
      </c>
    </row>
    <row r="142" s="15" customFormat="1">
      <c r="A142" s="15"/>
      <c r="B142" s="299"/>
      <c r="C142" s="300"/>
      <c r="D142" s="230" t="s">
        <v>758</v>
      </c>
      <c r="E142" s="301" t="s">
        <v>1</v>
      </c>
      <c r="F142" s="302" t="s">
        <v>2492</v>
      </c>
      <c r="G142" s="300"/>
      <c r="H142" s="301" t="s">
        <v>1</v>
      </c>
      <c r="I142" s="303"/>
      <c r="J142" s="300"/>
      <c r="K142" s="300"/>
      <c r="L142" s="304"/>
      <c r="M142" s="305"/>
      <c r="N142" s="306"/>
      <c r="O142" s="306"/>
      <c r="P142" s="306"/>
      <c r="Q142" s="306"/>
      <c r="R142" s="306"/>
      <c r="S142" s="306"/>
      <c r="T142" s="307"/>
      <c r="U142" s="15"/>
      <c r="V142" s="15"/>
      <c r="W142" s="15"/>
      <c r="X142" s="15"/>
      <c r="Y142" s="15"/>
      <c r="Z142" s="15"/>
      <c r="AA142" s="15"/>
      <c r="AB142" s="15"/>
      <c r="AC142" s="15"/>
      <c r="AD142" s="15"/>
      <c r="AE142" s="15"/>
      <c r="AT142" s="308" t="s">
        <v>758</v>
      </c>
      <c r="AU142" s="308" t="s">
        <v>86</v>
      </c>
      <c r="AV142" s="15" t="s">
        <v>84</v>
      </c>
      <c r="AW142" s="15" t="s">
        <v>33</v>
      </c>
      <c r="AX142" s="15" t="s">
        <v>76</v>
      </c>
      <c r="AY142" s="308" t="s">
        <v>414</v>
      </c>
    </row>
    <row r="143" s="13" customFormat="1">
      <c r="A143" s="13"/>
      <c r="B143" s="277"/>
      <c r="C143" s="278"/>
      <c r="D143" s="230" t="s">
        <v>758</v>
      </c>
      <c r="E143" s="279" t="s">
        <v>1</v>
      </c>
      <c r="F143" s="280" t="s">
        <v>2673</v>
      </c>
      <c r="G143" s="278"/>
      <c r="H143" s="281">
        <v>27.600000000000001</v>
      </c>
      <c r="I143" s="282"/>
      <c r="J143" s="278"/>
      <c r="K143" s="278"/>
      <c r="L143" s="283"/>
      <c r="M143" s="284"/>
      <c r="N143" s="285"/>
      <c r="O143" s="285"/>
      <c r="P143" s="285"/>
      <c r="Q143" s="285"/>
      <c r="R143" s="285"/>
      <c r="S143" s="285"/>
      <c r="T143" s="286"/>
      <c r="U143" s="13"/>
      <c r="V143" s="13"/>
      <c r="W143" s="13"/>
      <c r="X143" s="13"/>
      <c r="Y143" s="13"/>
      <c r="Z143" s="13"/>
      <c r="AA143" s="13"/>
      <c r="AB143" s="13"/>
      <c r="AC143" s="13"/>
      <c r="AD143" s="13"/>
      <c r="AE143" s="13"/>
      <c r="AT143" s="287" t="s">
        <v>758</v>
      </c>
      <c r="AU143" s="287" t="s">
        <v>86</v>
      </c>
      <c r="AV143" s="13" t="s">
        <v>86</v>
      </c>
      <c r="AW143" s="13" t="s">
        <v>33</v>
      </c>
      <c r="AX143" s="13" t="s">
        <v>76</v>
      </c>
      <c r="AY143" s="287" t="s">
        <v>414</v>
      </c>
    </row>
    <row r="144" s="13" customFormat="1">
      <c r="A144" s="13"/>
      <c r="B144" s="277"/>
      <c r="C144" s="278"/>
      <c r="D144" s="230" t="s">
        <v>758</v>
      </c>
      <c r="E144" s="279" t="s">
        <v>1</v>
      </c>
      <c r="F144" s="280" t="s">
        <v>2674</v>
      </c>
      <c r="G144" s="278"/>
      <c r="H144" s="281">
        <v>8.7300000000000004</v>
      </c>
      <c r="I144" s="282"/>
      <c r="J144" s="278"/>
      <c r="K144" s="278"/>
      <c r="L144" s="283"/>
      <c r="M144" s="284"/>
      <c r="N144" s="285"/>
      <c r="O144" s="285"/>
      <c r="P144" s="285"/>
      <c r="Q144" s="285"/>
      <c r="R144" s="285"/>
      <c r="S144" s="285"/>
      <c r="T144" s="286"/>
      <c r="U144" s="13"/>
      <c r="V144" s="13"/>
      <c r="W144" s="13"/>
      <c r="X144" s="13"/>
      <c r="Y144" s="13"/>
      <c r="Z144" s="13"/>
      <c r="AA144" s="13"/>
      <c r="AB144" s="13"/>
      <c r="AC144" s="13"/>
      <c r="AD144" s="13"/>
      <c r="AE144" s="13"/>
      <c r="AT144" s="287" t="s">
        <v>758</v>
      </c>
      <c r="AU144" s="287" t="s">
        <v>86</v>
      </c>
      <c r="AV144" s="13" t="s">
        <v>86</v>
      </c>
      <c r="AW144" s="13" t="s">
        <v>33</v>
      </c>
      <c r="AX144" s="13" t="s">
        <v>76</v>
      </c>
      <c r="AY144" s="287" t="s">
        <v>414</v>
      </c>
    </row>
    <row r="145" s="15" customFormat="1">
      <c r="A145" s="15"/>
      <c r="B145" s="299"/>
      <c r="C145" s="300"/>
      <c r="D145" s="230" t="s">
        <v>758</v>
      </c>
      <c r="E145" s="301" t="s">
        <v>1</v>
      </c>
      <c r="F145" s="302" t="s">
        <v>2495</v>
      </c>
      <c r="G145" s="300"/>
      <c r="H145" s="301" t="s">
        <v>1</v>
      </c>
      <c r="I145" s="303"/>
      <c r="J145" s="300"/>
      <c r="K145" s="300"/>
      <c r="L145" s="304"/>
      <c r="M145" s="305"/>
      <c r="N145" s="306"/>
      <c r="O145" s="306"/>
      <c r="P145" s="306"/>
      <c r="Q145" s="306"/>
      <c r="R145" s="306"/>
      <c r="S145" s="306"/>
      <c r="T145" s="307"/>
      <c r="U145" s="15"/>
      <c r="V145" s="15"/>
      <c r="W145" s="15"/>
      <c r="X145" s="15"/>
      <c r="Y145" s="15"/>
      <c r="Z145" s="15"/>
      <c r="AA145" s="15"/>
      <c r="AB145" s="15"/>
      <c r="AC145" s="15"/>
      <c r="AD145" s="15"/>
      <c r="AE145" s="15"/>
      <c r="AT145" s="308" t="s">
        <v>758</v>
      </c>
      <c r="AU145" s="308" t="s">
        <v>86</v>
      </c>
      <c r="AV145" s="15" t="s">
        <v>84</v>
      </c>
      <c r="AW145" s="15" t="s">
        <v>33</v>
      </c>
      <c r="AX145" s="15" t="s">
        <v>76</v>
      </c>
      <c r="AY145" s="308" t="s">
        <v>414</v>
      </c>
    </row>
    <row r="146" s="13" customFormat="1">
      <c r="A146" s="13"/>
      <c r="B146" s="277"/>
      <c r="C146" s="278"/>
      <c r="D146" s="230" t="s">
        <v>758</v>
      </c>
      <c r="E146" s="279" t="s">
        <v>1</v>
      </c>
      <c r="F146" s="280" t="s">
        <v>2675</v>
      </c>
      <c r="G146" s="278"/>
      <c r="H146" s="281">
        <v>48.43</v>
      </c>
      <c r="I146" s="282"/>
      <c r="J146" s="278"/>
      <c r="K146" s="278"/>
      <c r="L146" s="283"/>
      <c r="M146" s="284"/>
      <c r="N146" s="285"/>
      <c r="O146" s="285"/>
      <c r="P146" s="285"/>
      <c r="Q146" s="285"/>
      <c r="R146" s="285"/>
      <c r="S146" s="285"/>
      <c r="T146" s="286"/>
      <c r="U146" s="13"/>
      <c r="V146" s="13"/>
      <c r="W146" s="13"/>
      <c r="X146" s="13"/>
      <c r="Y146" s="13"/>
      <c r="Z146" s="13"/>
      <c r="AA146" s="13"/>
      <c r="AB146" s="13"/>
      <c r="AC146" s="13"/>
      <c r="AD146" s="13"/>
      <c r="AE146" s="13"/>
      <c r="AT146" s="287" t="s">
        <v>758</v>
      </c>
      <c r="AU146" s="287" t="s">
        <v>86</v>
      </c>
      <c r="AV146" s="13" t="s">
        <v>86</v>
      </c>
      <c r="AW146" s="13" t="s">
        <v>33</v>
      </c>
      <c r="AX146" s="13" t="s">
        <v>76</v>
      </c>
      <c r="AY146" s="287" t="s">
        <v>414</v>
      </c>
    </row>
    <row r="147" s="13" customFormat="1">
      <c r="A147" s="13"/>
      <c r="B147" s="277"/>
      <c r="C147" s="278"/>
      <c r="D147" s="230" t="s">
        <v>758</v>
      </c>
      <c r="E147" s="279" t="s">
        <v>1</v>
      </c>
      <c r="F147" s="280" t="s">
        <v>2676</v>
      </c>
      <c r="G147" s="278"/>
      <c r="H147" s="281">
        <v>1.2</v>
      </c>
      <c r="I147" s="282"/>
      <c r="J147" s="278"/>
      <c r="K147" s="278"/>
      <c r="L147" s="283"/>
      <c r="M147" s="284"/>
      <c r="N147" s="285"/>
      <c r="O147" s="285"/>
      <c r="P147" s="285"/>
      <c r="Q147" s="285"/>
      <c r="R147" s="285"/>
      <c r="S147" s="285"/>
      <c r="T147" s="286"/>
      <c r="U147" s="13"/>
      <c r="V147" s="13"/>
      <c r="W147" s="13"/>
      <c r="X147" s="13"/>
      <c r="Y147" s="13"/>
      <c r="Z147" s="13"/>
      <c r="AA147" s="13"/>
      <c r="AB147" s="13"/>
      <c r="AC147" s="13"/>
      <c r="AD147" s="13"/>
      <c r="AE147" s="13"/>
      <c r="AT147" s="287" t="s">
        <v>758</v>
      </c>
      <c r="AU147" s="287" t="s">
        <v>86</v>
      </c>
      <c r="AV147" s="13" t="s">
        <v>86</v>
      </c>
      <c r="AW147" s="13" t="s">
        <v>33</v>
      </c>
      <c r="AX147" s="13" t="s">
        <v>76</v>
      </c>
      <c r="AY147" s="287" t="s">
        <v>414</v>
      </c>
    </row>
    <row r="148" s="13" customFormat="1">
      <c r="A148" s="13"/>
      <c r="B148" s="277"/>
      <c r="C148" s="278"/>
      <c r="D148" s="230" t="s">
        <v>758</v>
      </c>
      <c r="E148" s="279" t="s">
        <v>1</v>
      </c>
      <c r="F148" s="280" t="s">
        <v>2677</v>
      </c>
      <c r="G148" s="278"/>
      <c r="H148" s="281">
        <v>6.9749999999999996</v>
      </c>
      <c r="I148" s="282"/>
      <c r="J148" s="278"/>
      <c r="K148" s="278"/>
      <c r="L148" s="283"/>
      <c r="M148" s="284"/>
      <c r="N148" s="285"/>
      <c r="O148" s="285"/>
      <c r="P148" s="285"/>
      <c r="Q148" s="285"/>
      <c r="R148" s="285"/>
      <c r="S148" s="285"/>
      <c r="T148" s="286"/>
      <c r="U148" s="13"/>
      <c r="V148" s="13"/>
      <c r="W148" s="13"/>
      <c r="X148" s="13"/>
      <c r="Y148" s="13"/>
      <c r="Z148" s="13"/>
      <c r="AA148" s="13"/>
      <c r="AB148" s="13"/>
      <c r="AC148" s="13"/>
      <c r="AD148" s="13"/>
      <c r="AE148" s="13"/>
      <c r="AT148" s="287" t="s">
        <v>758</v>
      </c>
      <c r="AU148" s="287" t="s">
        <v>86</v>
      </c>
      <c r="AV148" s="13" t="s">
        <v>86</v>
      </c>
      <c r="AW148" s="13" t="s">
        <v>33</v>
      </c>
      <c r="AX148" s="13" t="s">
        <v>76</v>
      </c>
      <c r="AY148" s="287" t="s">
        <v>414</v>
      </c>
    </row>
    <row r="149" s="14" customFormat="1">
      <c r="A149" s="14"/>
      <c r="B149" s="288"/>
      <c r="C149" s="289"/>
      <c r="D149" s="230" t="s">
        <v>758</v>
      </c>
      <c r="E149" s="290" t="s">
        <v>1</v>
      </c>
      <c r="F149" s="291" t="s">
        <v>760</v>
      </c>
      <c r="G149" s="289"/>
      <c r="H149" s="292">
        <v>92.934999999999988</v>
      </c>
      <c r="I149" s="293"/>
      <c r="J149" s="289"/>
      <c r="K149" s="289"/>
      <c r="L149" s="294"/>
      <c r="M149" s="295"/>
      <c r="N149" s="296"/>
      <c r="O149" s="296"/>
      <c r="P149" s="296"/>
      <c r="Q149" s="296"/>
      <c r="R149" s="296"/>
      <c r="S149" s="296"/>
      <c r="T149" s="297"/>
      <c r="U149" s="14"/>
      <c r="V149" s="14"/>
      <c r="W149" s="14"/>
      <c r="X149" s="14"/>
      <c r="Y149" s="14"/>
      <c r="Z149" s="14"/>
      <c r="AA149" s="14"/>
      <c r="AB149" s="14"/>
      <c r="AC149" s="14"/>
      <c r="AD149" s="14"/>
      <c r="AE149" s="14"/>
      <c r="AT149" s="298" t="s">
        <v>758</v>
      </c>
      <c r="AU149" s="298" t="s">
        <v>86</v>
      </c>
      <c r="AV149" s="14" t="s">
        <v>415</v>
      </c>
      <c r="AW149" s="14" t="s">
        <v>33</v>
      </c>
      <c r="AX149" s="14" t="s">
        <v>84</v>
      </c>
      <c r="AY149" s="298" t="s">
        <v>414</v>
      </c>
    </row>
    <row r="150" s="11" customFormat="1" ht="22.8" customHeight="1">
      <c r="A150" s="11"/>
      <c r="B150" s="254"/>
      <c r="C150" s="255"/>
      <c r="D150" s="256" t="s">
        <v>75</v>
      </c>
      <c r="E150" s="275" t="s">
        <v>442</v>
      </c>
      <c r="F150" s="275" t="s">
        <v>850</v>
      </c>
      <c r="G150" s="255"/>
      <c r="H150" s="255"/>
      <c r="I150" s="258"/>
      <c r="J150" s="276">
        <f>BK150</f>
        <v>0</v>
      </c>
      <c r="K150" s="255"/>
      <c r="L150" s="260"/>
      <c r="M150" s="261"/>
      <c r="N150" s="262"/>
      <c r="O150" s="262"/>
      <c r="P150" s="263">
        <f>SUM(P151:P230)</f>
        <v>0</v>
      </c>
      <c r="Q150" s="262"/>
      <c r="R150" s="263">
        <f>SUM(R151:R230)</f>
        <v>0.5401312855999999</v>
      </c>
      <c r="S150" s="262"/>
      <c r="T150" s="264">
        <f>SUM(T151:T230)</f>
        <v>0.4311142</v>
      </c>
      <c r="U150" s="11"/>
      <c r="V150" s="11"/>
      <c r="W150" s="11"/>
      <c r="X150" s="11"/>
      <c r="Y150" s="11"/>
      <c r="Z150" s="11"/>
      <c r="AA150" s="11"/>
      <c r="AB150" s="11"/>
      <c r="AC150" s="11"/>
      <c r="AD150" s="11"/>
      <c r="AE150" s="11"/>
      <c r="AR150" s="265" t="s">
        <v>84</v>
      </c>
      <c r="AT150" s="266" t="s">
        <v>75</v>
      </c>
      <c r="AU150" s="266" t="s">
        <v>84</v>
      </c>
      <c r="AY150" s="265" t="s">
        <v>414</v>
      </c>
      <c r="BK150" s="267">
        <f>SUM(BK151:BK230)</f>
        <v>0</v>
      </c>
    </row>
    <row r="151" s="2" customFormat="1" ht="21.75" customHeight="1">
      <c r="A151" s="39"/>
      <c r="B151" s="40"/>
      <c r="C151" s="234" t="s">
        <v>415</v>
      </c>
      <c r="D151" s="234" t="s">
        <v>443</v>
      </c>
      <c r="E151" s="235" t="s">
        <v>2251</v>
      </c>
      <c r="F151" s="236" t="s">
        <v>2252</v>
      </c>
      <c r="G151" s="237" t="s">
        <v>632</v>
      </c>
      <c r="H151" s="238">
        <v>27</v>
      </c>
      <c r="I151" s="239"/>
      <c r="J151" s="240">
        <f>ROUND(I151*H151,2)</f>
        <v>0</v>
      </c>
      <c r="K151" s="236" t="s">
        <v>720</v>
      </c>
      <c r="L151" s="45"/>
      <c r="M151" s="241" t="s">
        <v>1</v>
      </c>
      <c r="N151" s="242" t="s">
        <v>41</v>
      </c>
      <c r="O151" s="92"/>
      <c r="P151" s="226">
        <f>O151*H151</f>
        <v>0</v>
      </c>
      <c r="Q151" s="226">
        <v>0</v>
      </c>
      <c r="R151" s="226">
        <f>Q151*H151</f>
        <v>0</v>
      </c>
      <c r="S151" s="226">
        <v>0</v>
      </c>
      <c r="T151" s="227">
        <f>S151*H151</f>
        <v>0</v>
      </c>
      <c r="U151" s="39"/>
      <c r="V151" s="39"/>
      <c r="W151" s="39"/>
      <c r="X151" s="39"/>
      <c r="Y151" s="39"/>
      <c r="Z151" s="39"/>
      <c r="AA151" s="39"/>
      <c r="AB151" s="39"/>
      <c r="AC151" s="39"/>
      <c r="AD151" s="39"/>
      <c r="AE151" s="39"/>
      <c r="AR151" s="228" t="s">
        <v>415</v>
      </c>
      <c r="AT151" s="228" t="s">
        <v>443</v>
      </c>
      <c r="AU151" s="228" t="s">
        <v>86</v>
      </c>
      <c r="AY151" s="18" t="s">
        <v>414</v>
      </c>
      <c r="BE151" s="229">
        <f>IF(N151="základní",J151,0)</f>
        <v>0</v>
      </c>
      <c r="BF151" s="229">
        <f>IF(N151="snížená",J151,0)</f>
        <v>0</v>
      </c>
      <c r="BG151" s="229">
        <f>IF(N151="zákl. přenesená",J151,0)</f>
        <v>0</v>
      </c>
      <c r="BH151" s="229">
        <f>IF(N151="sníž. přenesená",J151,0)</f>
        <v>0</v>
      </c>
      <c r="BI151" s="229">
        <f>IF(N151="nulová",J151,0)</f>
        <v>0</v>
      </c>
      <c r="BJ151" s="18" t="s">
        <v>84</v>
      </c>
      <c r="BK151" s="229">
        <f>ROUND(I151*H151,2)</f>
        <v>0</v>
      </c>
      <c r="BL151" s="18" t="s">
        <v>415</v>
      </c>
      <c r="BM151" s="228" t="s">
        <v>2678</v>
      </c>
    </row>
    <row r="152" s="2" customFormat="1">
      <c r="A152" s="39"/>
      <c r="B152" s="40"/>
      <c r="C152" s="41"/>
      <c r="D152" s="230" t="s">
        <v>417</v>
      </c>
      <c r="E152" s="41"/>
      <c r="F152" s="231" t="s">
        <v>2254</v>
      </c>
      <c r="G152" s="41"/>
      <c r="H152" s="41"/>
      <c r="I152" s="156"/>
      <c r="J152" s="41"/>
      <c r="K152" s="41"/>
      <c r="L152" s="45"/>
      <c r="M152" s="232"/>
      <c r="N152" s="233"/>
      <c r="O152" s="92"/>
      <c r="P152" s="92"/>
      <c r="Q152" s="92"/>
      <c r="R152" s="92"/>
      <c r="S152" s="92"/>
      <c r="T152" s="93"/>
      <c r="U152" s="39"/>
      <c r="V152" s="39"/>
      <c r="W152" s="39"/>
      <c r="X152" s="39"/>
      <c r="Y152" s="39"/>
      <c r="Z152" s="39"/>
      <c r="AA152" s="39"/>
      <c r="AB152" s="39"/>
      <c r="AC152" s="39"/>
      <c r="AD152" s="39"/>
      <c r="AE152" s="39"/>
      <c r="AT152" s="18" t="s">
        <v>417</v>
      </c>
      <c r="AU152" s="18" t="s">
        <v>86</v>
      </c>
    </row>
    <row r="153" s="2" customFormat="1">
      <c r="A153" s="39"/>
      <c r="B153" s="40"/>
      <c r="C153" s="41"/>
      <c r="D153" s="230" t="s">
        <v>722</v>
      </c>
      <c r="E153" s="41"/>
      <c r="F153" s="268" t="s">
        <v>2679</v>
      </c>
      <c r="G153" s="41"/>
      <c r="H153" s="41"/>
      <c r="I153" s="156"/>
      <c r="J153" s="41"/>
      <c r="K153" s="41"/>
      <c r="L153" s="45"/>
      <c r="M153" s="232"/>
      <c r="N153" s="233"/>
      <c r="O153" s="92"/>
      <c r="P153" s="92"/>
      <c r="Q153" s="92"/>
      <c r="R153" s="92"/>
      <c r="S153" s="92"/>
      <c r="T153" s="93"/>
      <c r="U153" s="39"/>
      <c r="V153" s="39"/>
      <c r="W153" s="39"/>
      <c r="X153" s="39"/>
      <c r="Y153" s="39"/>
      <c r="Z153" s="39"/>
      <c r="AA153" s="39"/>
      <c r="AB153" s="39"/>
      <c r="AC153" s="39"/>
      <c r="AD153" s="39"/>
      <c r="AE153" s="39"/>
      <c r="AT153" s="18" t="s">
        <v>722</v>
      </c>
      <c r="AU153" s="18" t="s">
        <v>86</v>
      </c>
    </row>
    <row r="154" s="13" customFormat="1">
      <c r="A154" s="13"/>
      <c r="B154" s="277"/>
      <c r="C154" s="278"/>
      <c r="D154" s="230" t="s">
        <v>758</v>
      </c>
      <c r="E154" s="279" t="s">
        <v>1</v>
      </c>
      <c r="F154" s="280" t="s">
        <v>2680</v>
      </c>
      <c r="G154" s="278"/>
      <c r="H154" s="281">
        <v>27</v>
      </c>
      <c r="I154" s="282"/>
      <c r="J154" s="278"/>
      <c r="K154" s="278"/>
      <c r="L154" s="283"/>
      <c r="M154" s="284"/>
      <c r="N154" s="285"/>
      <c r="O154" s="285"/>
      <c r="P154" s="285"/>
      <c r="Q154" s="285"/>
      <c r="R154" s="285"/>
      <c r="S154" s="285"/>
      <c r="T154" s="286"/>
      <c r="U154" s="13"/>
      <c r="V154" s="13"/>
      <c r="W154" s="13"/>
      <c r="X154" s="13"/>
      <c r="Y154" s="13"/>
      <c r="Z154" s="13"/>
      <c r="AA154" s="13"/>
      <c r="AB154" s="13"/>
      <c r="AC154" s="13"/>
      <c r="AD154" s="13"/>
      <c r="AE154" s="13"/>
      <c r="AT154" s="287" t="s">
        <v>758</v>
      </c>
      <c r="AU154" s="287" t="s">
        <v>86</v>
      </c>
      <c r="AV154" s="13" t="s">
        <v>86</v>
      </c>
      <c r="AW154" s="13" t="s">
        <v>33</v>
      </c>
      <c r="AX154" s="13" t="s">
        <v>84</v>
      </c>
      <c r="AY154" s="287" t="s">
        <v>414</v>
      </c>
    </row>
    <row r="155" s="2" customFormat="1" ht="21.75" customHeight="1">
      <c r="A155" s="39"/>
      <c r="B155" s="40"/>
      <c r="C155" s="234" t="s">
        <v>427</v>
      </c>
      <c r="D155" s="234" t="s">
        <v>443</v>
      </c>
      <c r="E155" s="235" t="s">
        <v>2257</v>
      </c>
      <c r="F155" s="236" t="s">
        <v>2258</v>
      </c>
      <c r="G155" s="237" t="s">
        <v>632</v>
      </c>
      <c r="H155" s="238">
        <v>270</v>
      </c>
      <c r="I155" s="239"/>
      <c r="J155" s="240">
        <f>ROUND(I155*H155,2)</f>
        <v>0</v>
      </c>
      <c r="K155" s="236" t="s">
        <v>720</v>
      </c>
      <c r="L155" s="45"/>
      <c r="M155" s="241" t="s">
        <v>1</v>
      </c>
      <c r="N155" s="242" t="s">
        <v>41</v>
      </c>
      <c r="O155" s="92"/>
      <c r="P155" s="226">
        <f>O155*H155</f>
        <v>0</v>
      </c>
      <c r="Q155" s="226">
        <v>0</v>
      </c>
      <c r="R155" s="226">
        <f>Q155*H155</f>
        <v>0</v>
      </c>
      <c r="S155" s="226">
        <v>0</v>
      </c>
      <c r="T155" s="227">
        <f>S155*H155</f>
        <v>0</v>
      </c>
      <c r="U155" s="39"/>
      <c r="V155" s="39"/>
      <c r="W155" s="39"/>
      <c r="X155" s="39"/>
      <c r="Y155" s="39"/>
      <c r="Z155" s="39"/>
      <c r="AA155" s="39"/>
      <c r="AB155" s="39"/>
      <c r="AC155" s="39"/>
      <c r="AD155" s="39"/>
      <c r="AE155" s="39"/>
      <c r="AR155" s="228" t="s">
        <v>415</v>
      </c>
      <c r="AT155" s="228" t="s">
        <v>443</v>
      </c>
      <c r="AU155" s="228" t="s">
        <v>86</v>
      </c>
      <c r="AY155" s="18" t="s">
        <v>414</v>
      </c>
      <c r="BE155" s="229">
        <f>IF(N155="základní",J155,0)</f>
        <v>0</v>
      </c>
      <c r="BF155" s="229">
        <f>IF(N155="snížená",J155,0)</f>
        <v>0</v>
      </c>
      <c r="BG155" s="229">
        <f>IF(N155="zákl. přenesená",J155,0)</f>
        <v>0</v>
      </c>
      <c r="BH155" s="229">
        <f>IF(N155="sníž. přenesená",J155,0)</f>
        <v>0</v>
      </c>
      <c r="BI155" s="229">
        <f>IF(N155="nulová",J155,0)</f>
        <v>0</v>
      </c>
      <c r="BJ155" s="18" t="s">
        <v>84</v>
      </c>
      <c r="BK155" s="229">
        <f>ROUND(I155*H155,2)</f>
        <v>0</v>
      </c>
      <c r="BL155" s="18" t="s">
        <v>415</v>
      </c>
      <c r="BM155" s="228" t="s">
        <v>2681</v>
      </c>
    </row>
    <row r="156" s="2" customFormat="1">
      <c r="A156" s="39"/>
      <c r="B156" s="40"/>
      <c r="C156" s="41"/>
      <c r="D156" s="230" t="s">
        <v>417</v>
      </c>
      <c r="E156" s="41"/>
      <c r="F156" s="231" t="s">
        <v>2260</v>
      </c>
      <c r="G156" s="41"/>
      <c r="H156" s="41"/>
      <c r="I156" s="156"/>
      <c r="J156" s="41"/>
      <c r="K156" s="41"/>
      <c r="L156" s="45"/>
      <c r="M156" s="232"/>
      <c r="N156" s="233"/>
      <c r="O156" s="92"/>
      <c r="P156" s="92"/>
      <c r="Q156" s="92"/>
      <c r="R156" s="92"/>
      <c r="S156" s="92"/>
      <c r="T156" s="93"/>
      <c r="U156" s="39"/>
      <c r="V156" s="39"/>
      <c r="W156" s="39"/>
      <c r="X156" s="39"/>
      <c r="Y156" s="39"/>
      <c r="Z156" s="39"/>
      <c r="AA156" s="39"/>
      <c r="AB156" s="39"/>
      <c r="AC156" s="39"/>
      <c r="AD156" s="39"/>
      <c r="AE156" s="39"/>
      <c r="AT156" s="18" t="s">
        <v>417</v>
      </c>
      <c r="AU156" s="18" t="s">
        <v>86</v>
      </c>
    </row>
    <row r="157" s="13" customFormat="1">
      <c r="A157" s="13"/>
      <c r="B157" s="277"/>
      <c r="C157" s="278"/>
      <c r="D157" s="230" t="s">
        <v>758</v>
      </c>
      <c r="E157" s="279" t="s">
        <v>1</v>
      </c>
      <c r="F157" s="280" t="s">
        <v>2682</v>
      </c>
      <c r="G157" s="278"/>
      <c r="H157" s="281">
        <v>270</v>
      </c>
      <c r="I157" s="282"/>
      <c r="J157" s="278"/>
      <c r="K157" s="278"/>
      <c r="L157" s="283"/>
      <c r="M157" s="284"/>
      <c r="N157" s="285"/>
      <c r="O157" s="285"/>
      <c r="P157" s="285"/>
      <c r="Q157" s="285"/>
      <c r="R157" s="285"/>
      <c r="S157" s="285"/>
      <c r="T157" s="286"/>
      <c r="U157" s="13"/>
      <c r="V157" s="13"/>
      <c r="W157" s="13"/>
      <c r="X157" s="13"/>
      <c r="Y157" s="13"/>
      <c r="Z157" s="13"/>
      <c r="AA157" s="13"/>
      <c r="AB157" s="13"/>
      <c r="AC157" s="13"/>
      <c r="AD157" s="13"/>
      <c r="AE157" s="13"/>
      <c r="AT157" s="287" t="s">
        <v>758</v>
      </c>
      <c r="AU157" s="287" t="s">
        <v>86</v>
      </c>
      <c r="AV157" s="13" t="s">
        <v>86</v>
      </c>
      <c r="AW157" s="13" t="s">
        <v>33</v>
      </c>
      <c r="AX157" s="13" t="s">
        <v>84</v>
      </c>
      <c r="AY157" s="287" t="s">
        <v>414</v>
      </c>
    </row>
    <row r="158" s="2" customFormat="1" ht="21.75" customHeight="1">
      <c r="A158" s="39"/>
      <c r="B158" s="40"/>
      <c r="C158" s="234" t="s">
        <v>431</v>
      </c>
      <c r="D158" s="234" t="s">
        <v>443</v>
      </c>
      <c r="E158" s="235" t="s">
        <v>2262</v>
      </c>
      <c r="F158" s="236" t="s">
        <v>2263</v>
      </c>
      <c r="G158" s="237" t="s">
        <v>632</v>
      </c>
      <c r="H158" s="238">
        <v>27</v>
      </c>
      <c r="I158" s="239"/>
      <c r="J158" s="240">
        <f>ROUND(I158*H158,2)</f>
        <v>0</v>
      </c>
      <c r="K158" s="236" t="s">
        <v>720</v>
      </c>
      <c r="L158" s="45"/>
      <c r="M158" s="241" t="s">
        <v>1</v>
      </c>
      <c r="N158" s="242" t="s">
        <v>41</v>
      </c>
      <c r="O158" s="92"/>
      <c r="P158" s="226">
        <f>O158*H158</f>
        <v>0</v>
      </c>
      <c r="Q158" s="226">
        <v>0</v>
      </c>
      <c r="R158" s="226">
        <f>Q158*H158</f>
        <v>0</v>
      </c>
      <c r="S158" s="226">
        <v>0</v>
      </c>
      <c r="T158" s="227">
        <f>S158*H158</f>
        <v>0</v>
      </c>
      <c r="U158" s="39"/>
      <c r="V158" s="39"/>
      <c r="W158" s="39"/>
      <c r="X158" s="39"/>
      <c r="Y158" s="39"/>
      <c r="Z158" s="39"/>
      <c r="AA158" s="39"/>
      <c r="AB158" s="39"/>
      <c r="AC158" s="39"/>
      <c r="AD158" s="39"/>
      <c r="AE158" s="39"/>
      <c r="AR158" s="228" t="s">
        <v>415</v>
      </c>
      <c r="AT158" s="228" t="s">
        <v>443</v>
      </c>
      <c r="AU158" s="228" t="s">
        <v>86</v>
      </c>
      <c r="AY158" s="18" t="s">
        <v>414</v>
      </c>
      <c r="BE158" s="229">
        <f>IF(N158="základní",J158,0)</f>
        <v>0</v>
      </c>
      <c r="BF158" s="229">
        <f>IF(N158="snížená",J158,0)</f>
        <v>0</v>
      </c>
      <c r="BG158" s="229">
        <f>IF(N158="zákl. přenesená",J158,0)</f>
        <v>0</v>
      </c>
      <c r="BH158" s="229">
        <f>IF(N158="sníž. přenesená",J158,0)</f>
        <v>0</v>
      </c>
      <c r="BI158" s="229">
        <f>IF(N158="nulová",J158,0)</f>
        <v>0</v>
      </c>
      <c r="BJ158" s="18" t="s">
        <v>84</v>
      </c>
      <c r="BK158" s="229">
        <f>ROUND(I158*H158,2)</f>
        <v>0</v>
      </c>
      <c r="BL158" s="18" t="s">
        <v>415</v>
      </c>
      <c r="BM158" s="228" t="s">
        <v>2683</v>
      </c>
    </row>
    <row r="159" s="2" customFormat="1">
      <c r="A159" s="39"/>
      <c r="B159" s="40"/>
      <c r="C159" s="41"/>
      <c r="D159" s="230" t="s">
        <v>417</v>
      </c>
      <c r="E159" s="41"/>
      <c r="F159" s="231" t="s">
        <v>2265</v>
      </c>
      <c r="G159" s="41"/>
      <c r="H159" s="41"/>
      <c r="I159" s="156"/>
      <c r="J159" s="41"/>
      <c r="K159" s="41"/>
      <c r="L159" s="45"/>
      <c r="M159" s="232"/>
      <c r="N159" s="233"/>
      <c r="O159" s="92"/>
      <c r="P159" s="92"/>
      <c r="Q159" s="92"/>
      <c r="R159" s="92"/>
      <c r="S159" s="92"/>
      <c r="T159" s="93"/>
      <c r="U159" s="39"/>
      <c r="V159" s="39"/>
      <c r="W159" s="39"/>
      <c r="X159" s="39"/>
      <c r="Y159" s="39"/>
      <c r="Z159" s="39"/>
      <c r="AA159" s="39"/>
      <c r="AB159" s="39"/>
      <c r="AC159" s="39"/>
      <c r="AD159" s="39"/>
      <c r="AE159" s="39"/>
      <c r="AT159" s="18" t="s">
        <v>417</v>
      </c>
      <c r="AU159" s="18" t="s">
        <v>86</v>
      </c>
    </row>
    <row r="160" s="2" customFormat="1" ht="21.75" customHeight="1">
      <c r="A160" s="39"/>
      <c r="B160" s="40"/>
      <c r="C160" s="234" t="s">
        <v>435</v>
      </c>
      <c r="D160" s="234" t="s">
        <v>443</v>
      </c>
      <c r="E160" s="235" t="s">
        <v>1773</v>
      </c>
      <c r="F160" s="236" t="s">
        <v>1774</v>
      </c>
      <c r="G160" s="237" t="s">
        <v>755</v>
      </c>
      <c r="H160" s="238">
        <v>29.399999999999999</v>
      </c>
      <c r="I160" s="239"/>
      <c r="J160" s="240">
        <f>ROUND(I160*H160,2)</f>
        <v>0</v>
      </c>
      <c r="K160" s="236" t="s">
        <v>720</v>
      </c>
      <c r="L160" s="45"/>
      <c r="M160" s="241" t="s">
        <v>1</v>
      </c>
      <c r="N160" s="242" t="s">
        <v>41</v>
      </c>
      <c r="O160" s="92"/>
      <c r="P160" s="226">
        <f>O160*H160</f>
        <v>0</v>
      </c>
      <c r="Q160" s="226">
        <v>0</v>
      </c>
      <c r="R160" s="226">
        <f>Q160*H160</f>
        <v>0</v>
      </c>
      <c r="S160" s="226">
        <v>0</v>
      </c>
      <c r="T160" s="227">
        <f>S160*H160</f>
        <v>0</v>
      </c>
      <c r="U160" s="39"/>
      <c r="V160" s="39"/>
      <c r="W160" s="39"/>
      <c r="X160" s="39"/>
      <c r="Y160" s="39"/>
      <c r="Z160" s="39"/>
      <c r="AA160" s="39"/>
      <c r="AB160" s="39"/>
      <c r="AC160" s="39"/>
      <c r="AD160" s="39"/>
      <c r="AE160" s="39"/>
      <c r="AR160" s="228" t="s">
        <v>415</v>
      </c>
      <c r="AT160" s="228" t="s">
        <v>443</v>
      </c>
      <c r="AU160" s="228" t="s">
        <v>86</v>
      </c>
      <c r="AY160" s="18" t="s">
        <v>414</v>
      </c>
      <c r="BE160" s="229">
        <f>IF(N160="základní",J160,0)</f>
        <v>0</v>
      </c>
      <c r="BF160" s="229">
        <f>IF(N160="snížená",J160,0)</f>
        <v>0</v>
      </c>
      <c r="BG160" s="229">
        <f>IF(N160="zákl. přenesená",J160,0)</f>
        <v>0</v>
      </c>
      <c r="BH160" s="229">
        <f>IF(N160="sníž. přenesená",J160,0)</f>
        <v>0</v>
      </c>
      <c r="BI160" s="229">
        <f>IF(N160="nulová",J160,0)</f>
        <v>0</v>
      </c>
      <c r="BJ160" s="18" t="s">
        <v>84</v>
      </c>
      <c r="BK160" s="229">
        <f>ROUND(I160*H160,2)</f>
        <v>0</v>
      </c>
      <c r="BL160" s="18" t="s">
        <v>415</v>
      </c>
      <c r="BM160" s="228" t="s">
        <v>2684</v>
      </c>
    </row>
    <row r="161" s="2" customFormat="1">
      <c r="A161" s="39"/>
      <c r="B161" s="40"/>
      <c r="C161" s="41"/>
      <c r="D161" s="230" t="s">
        <v>417</v>
      </c>
      <c r="E161" s="41"/>
      <c r="F161" s="231" t="s">
        <v>1776</v>
      </c>
      <c r="G161" s="41"/>
      <c r="H161" s="41"/>
      <c r="I161" s="156"/>
      <c r="J161" s="41"/>
      <c r="K161" s="41"/>
      <c r="L161" s="45"/>
      <c r="M161" s="232"/>
      <c r="N161" s="233"/>
      <c r="O161" s="92"/>
      <c r="P161" s="92"/>
      <c r="Q161" s="92"/>
      <c r="R161" s="92"/>
      <c r="S161" s="92"/>
      <c r="T161" s="93"/>
      <c r="U161" s="39"/>
      <c r="V161" s="39"/>
      <c r="W161" s="39"/>
      <c r="X161" s="39"/>
      <c r="Y161" s="39"/>
      <c r="Z161" s="39"/>
      <c r="AA161" s="39"/>
      <c r="AB161" s="39"/>
      <c r="AC161" s="39"/>
      <c r="AD161" s="39"/>
      <c r="AE161" s="39"/>
      <c r="AT161" s="18" t="s">
        <v>417</v>
      </c>
      <c r="AU161" s="18" t="s">
        <v>86</v>
      </c>
    </row>
    <row r="162" s="2" customFormat="1">
      <c r="A162" s="39"/>
      <c r="B162" s="40"/>
      <c r="C162" s="41"/>
      <c r="D162" s="230" t="s">
        <v>722</v>
      </c>
      <c r="E162" s="41"/>
      <c r="F162" s="268" t="s">
        <v>2685</v>
      </c>
      <c r="G162" s="41"/>
      <c r="H162" s="41"/>
      <c r="I162" s="156"/>
      <c r="J162" s="41"/>
      <c r="K162" s="41"/>
      <c r="L162" s="45"/>
      <c r="M162" s="232"/>
      <c r="N162" s="233"/>
      <c r="O162" s="92"/>
      <c r="P162" s="92"/>
      <c r="Q162" s="92"/>
      <c r="R162" s="92"/>
      <c r="S162" s="92"/>
      <c r="T162" s="93"/>
      <c r="U162" s="39"/>
      <c r="V162" s="39"/>
      <c r="W162" s="39"/>
      <c r="X162" s="39"/>
      <c r="Y162" s="39"/>
      <c r="Z162" s="39"/>
      <c r="AA162" s="39"/>
      <c r="AB162" s="39"/>
      <c r="AC162" s="39"/>
      <c r="AD162" s="39"/>
      <c r="AE162" s="39"/>
      <c r="AT162" s="18" t="s">
        <v>722</v>
      </c>
      <c r="AU162" s="18" t="s">
        <v>86</v>
      </c>
    </row>
    <row r="163" s="13" customFormat="1">
      <c r="A163" s="13"/>
      <c r="B163" s="277"/>
      <c r="C163" s="278"/>
      <c r="D163" s="230" t="s">
        <v>758</v>
      </c>
      <c r="E163" s="279" t="s">
        <v>1</v>
      </c>
      <c r="F163" s="280" t="s">
        <v>2686</v>
      </c>
      <c r="G163" s="278"/>
      <c r="H163" s="281">
        <v>29.399999999999999</v>
      </c>
      <c r="I163" s="282"/>
      <c r="J163" s="278"/>
      <c r="K163" s="278"/>
      <c r="L163" s="283"/>
      <c r="M163" s="284"/>
      <c r="N163" s="285"/>
      <c r="O163" s="285"/>
      <c r="P163" s="285"/>
      <c r="Q163" s="285"/>
      <c r="R163" s="285"/>
      <c r="S163" s="285"/>
      <c r="T163" s="286"/>
      <c r="U163" s="13"/>
      <c r="V163" s="13"/>
      <c r="W163" s="13"/>
      <c r="X163" s="13"/>
      <c r="Y163" s="13"/>
      <c r="Z163" s="13"/>
      <c r="AA163" s="13"/>
      <c r="AB163" s="13"/>
      <c r="AC163" s="13"/>
      <c r="AD163" s="13"/>
      <c r="AE163" s="13"/>
      <c r="AT163" s="287" t="s">
        <v>758</v>
      </c>
      <c r="AU163" s="287" t="s">
        <v>86</v>
      </c>
      <c r="AV163" s="13" t="s">
        <v>86</v>
      </c>
      <c r="AW163" s="13" t="s">
        <v>33</v>
      </c>
      <c r="AX163" s="13" t="s">
        <v>84</v>
      </c>
      <c r="AY163" s="287" t="s">
        <v>414</v>
      </c>
    </row>
    <row r="164" s="2" customFormat="1" ht="21.75" customHeight="1">
      <c r="A164" s="39"/>
      <c r="B164" s="40"/>
      <c r="C164" s="234" t="s">
        <v>413</v>
      </c>
      <c r="D164" s="234" t="s">
        <v>443</v>
      </c>
      <c r="E164" s="235" t="s">
        <v>1778</v>
      </c>
      <c r="F164" s="236" t="s">
        <v>1779</v>
      </c>
      <c r="G164" s="237" t="s">
        <v>755</v>
      </c>
      <c r="H164" s="238">
        <v>294</v>
      </c>
      <c r="I164" s="239"/>
      <c r="J164" s="240">
        <f>ROUND(I164*H164,2)</f>
        <v>0</v>
      </c>
      <c r="K164" s="236" t="s">
        <v>720</v>
      </c>
      <c r="L164" s="45"/>
      <c r="M164" s="241" t="s">
        <v>1</v>
      </c>
      <c r="N164" s="242" t="s">
        <v>41</v>
      </c>
      <c r="O164" s="92"/>
      <c r="P164" s="226">
        <f>O164*H164</f>
        <v>0</v>
      </c>
      <c r="Q164" s="226">
        <v>0</v>
      </c>
      <c r="R164" s="226">
        <f>Q164*H164</f>
        <v>0</v>
      </c>
      <c r="S164" s="226">
        <v>0</v>
      </c>
      <c r="T164" s="227">
        <f>S164*H164</f>
        <v>0</v>
      </c>
      <c r="U164" s="39"/>
      <c r="V164" s="39"/>
      <c r="W164" s="39"/>
      <c r="X164" s="39"/>
      <c r="Y164" s="39"/>
      <c r="Z164" s="39"/>
      <c r="AA164" s="39"/>
      <c r="AB164" s="39"/>
      <c r="AC164" s="39"/>
      <c r="AD164" s="39"/>
      <c r="AE164" s="39"/>
      <c r="AR164" s="228" t="s">
        <v>415</v>
      </c>
      <c r="AT164" s="228" t="s">
        <v>443</v>
      </c>
      <c r="AU164" s="228" t="s">
        <v>86</v>
      </c>
      <c r="AY164" s="18" t="s">
        <v>414</v>
      </c>
      <c r="BE164" s="229">
        <f>IF(N164="základní",J164,0)</f>
        <v>0</v>
      </c>
      <c r="BF164" s="229">
        <f>IF(N164="snížená",J164,0)</f>
        <v>0</v>
      </c>
      <c r="BG164" s="229">
        <f>IF(N164="zákl. přenesená",J164,0)</f>
        <v>0</v>
      </c>
      <c r="BH164" s="229">
        <f>IF(N164="sníž. přenesená",J164,0)</f>
        <v>0</v>
      </c>
      <c r="BI164" s="229">
        <f>IF(N164="nulová",J164,0)</f>
        <v>0</v>
      </c>
      <c r="BJ164" s="18" t="s">
        <v>84</v>
      </c>
      <c r="BK164" s="229">
        <f>ROUND(I164*H164,2)</f>
        <v>0</v>
      </c>
      <c r="BL164" s="18" t="s">
        <v>415</v>
      </c>
      <c r="BM164" s="228" t="s">
        <v>2687</v>
      </c>
    </row>
    <row r="165" s="2" customFormat="1">
      <c r="A165" s="39"/>
      <c r="B165" s="40"/>
      <c r="C165" s="41"/>
      <c r="D165" s="230" t="s">
        <v>417</v>
      </c>
      <c r="E165" s="41"/>
      <c r="F165" s="231" t="s">
        <v>1781</v>
      </c>
      <c r="G165" s="41"/>
      <c r="H165" s="41"/>
      <c r="I165" s="156"/>
      <c r="J165" s="41"/>
      <c r="K165" s="41"/>
      <c r="L165" s="45"/>
      <c r="M165" s="232"/>
      <c r="N165" s="233"/>
      <c r="O165" s="92"/>
      <c r="P165" s="92"/>
      <c r="Q165" s="92"/>
      <c r="R165" s="92"/>
      <c r="S165" s="92"/>
      <c r="T165" s="93"/>
      <c r="U165" s="39"/>
      <c r="V165" s="39"/>
      <c r="W165" s="39"/>
      <c r="X165" s="39"/>
      <c r="Y165" s="39"/>
      <c r="Z165" s="39"/>
      <c r="AA165" s="39"/>
      <c r="AB165" s="39"/>
      <c r="AC165" s="39"/>
      <c r="AD165" s="39"/>
      <c r="AE165" s="39"/>
      <c r="AT165" s="18" t="s">
        <v>417</v>
      </c>
      <c r="AU165" s="18" t="s">
        <v>86</v>
      </c>
    </row>
    <row r="166" s="13" customFormat="1">
      <c r="A166" s="13"/>
      <c r="B166" s="277"/>
      <c r="C166" s="278"/>
      <c r="D166" s="230" t="s">
        <v>758</v>
      </c>
      <c r="E166" s="279" t="s">
        <v>1</v>
      </c>
      <c r="F166" s="280" t="s">
        <v>2688</v>
      </c>
      <c r="G166" s="278"/>
      <c r="H166" s="281">
        <v>294</v>
      </c>
      <c r="I166" s="282"/>
      <c r="J166" s="278"/>
      <c r="K166" s="278"/>
      <c r="L166" s="283"/>
      <c r="M166" s="284"/>
      <c r="N166" s="285"/>
      <c r="O166" s="285"/>
      <c r="P166" s="285"/>
      <c r="Q166" s="285"/>
      <c r="R166" s="285"/>
      <c r="S166" s="285"/>
      <c r="T166" s="286"/>
      <c r="U166" s="13"/>
      <c r="V166" s="13"/>
      <c r="W166" s="13"/>
      <c r="X166" s="13"/>
      <c r="Y166" s="13"/>
      <c r="Z166" s="13"/>
      <c r="AA166" s="13"/>
      <c r="AB166" s="13"/>
      <c r="AC166" s="13"/>
      <c r="AD166" s="13"/>
      <c r="AE166" s="13"/>
      <c r="AT166" s="287" t="s">
        <v>758</v>
      </c>
      <c r="AU166" s="287" t="s">
        <v>86</v>
      </c>
      <c r="AV166" s="13" t="s">
        <v>86</v>
      </c>
      <c r="AW166" s="13" t="s">
        <v>33</v>
      </c>
      <c r="AX166" s="13" t="s">
        <v>84</v>
      </c>
      <c r="AY166" s="287" t="s">
        <v>414</v>
      </c>
    </row>
    <row r="167" s="2" customFormat="1" ht="21.75" customHeight="1">
      <c r="A167" s="39"/>
      <c r="B167" s="40"/>
      <c r="C167" s="234" t="s">
        <v>442</v>
      </c>
      <c r="D167" s="234" t="s">
        <v>443</v>
      </c>
      <c r="E167" s="235" t="s">
        <v>1783</v>
      </c>
      <c r="F167" s="236" t="s">
        <v>1784</v>
      </c>
      <c r="G167" s="237" t="s">
        <v>755</v>
      </c>
      <c r="H167" s="238">
        <v>29.399999999999999</v>
      </c>
      <c r="I167" s="239"/>
      <c r="J167" s="240">
        <f>ROUND(I167*H167,2)</f>
        <v>0</v>
      </c>
      <c r="K167" s="236" t="s">
        <v>720</v>
      </c>
      <c r="L167" s="45"/>
      <c r="M167" s="241" t="s">
        <v>1</v>
      </c>
      <c r="N167" s="242" t="s">
        <v>41</v>
      </c>
      <c r="O167" s="92"/>
      <c r="P167" s="226">
        <f>O167*H167</f>
        <v>0</v>
      </c>
      <c r="Q167" s="226">
        <v>0</v>
      </c>
      <c r="R167" s="226">
        <f>Q167*H167</f>
        <v>0</v>
      </c>
      <c r="S167" s="226">
        <v>0</v>
      </c>
      <c r="T167" s="227">
        <f>S167*H167</f>
        <v>0</v>
      </c>
      <c r="U167" s="39"/>
      <c r="V167" s="39"/>
      <c r="W167" s="39"/>
      <c r="X167" s="39"/>
      <c r="Y167" s="39"/>
      <c r="Z167" s="39"/>
      <c r="AA167" s="39"/>
      <c r="AB167" s="39"/>
      <c r="AC167" s="39"/>
      <c r="AD167" s="39"/>
      <c r="AE167" s="39"/>
      <c r="AR167" s="228" t="s">
        <v>415</v>
      </c>
      <c r="AT167" s="228" t="s">
        <v>443</v>
      </c>
      <c r="AU167" s="228" t="s">
        <v>86</v>
      </c>
      <c r="AY167" s="18" t="s">
        <v>414</v>
      </c>
      <c r="BE167" s="229">
        <f>IF(N167="základní",J167,0)</f>
        <v>0</v>
      </c>
      <c r="BF167" s="229">
        <f>IF(N167="snížená",J167,0)</f>
        <v>0</v>
      </c>
      <c r="BG167" s="229">
        <f>IF(N167="zákl. přenesená",J167,0)</f>
        <v>0</v>
      </c>
      <c r="BH167" s="229">
        <f>IF(N167="sníž. přenesená",J167,0)</f>
        <v>0</v>
      </c>
      <c r="BI167" s="229">
        <f>IF(N167="nulová",J167,0)</f>
        <v>0</v>
      </c>
      <c r="BJ167" s="18" t="s">
        <v>84</v>
      </c>
      <c r="BK167" s="229">
        <f>ROUND(I167*H167,2)</f>
        <v>0</v>
      </c>
      <c r="BL167" s="18" t="s">
        <v>415</v>
      </c>
      <c r="BM167" s="228" t="s">
        <v>2689</v>
      </c>
    </row>
    <row r="168" s="2" customFormat="1">
      <c r="A168" s="39"/>
      <c r="B168" s="40"/>
      <c r="C168" s="41"/>
      <c r="D168" s="230" t="s">
        <v>417</v>
      </c>
      <c r="E168" s="41"/>
      <c r="F168" s="231" t="s">
        <v>1786</v>
      </c>
      <c r="G168" s="41"/>
      <c r="H168" s="41"/>
      <c r="I168" s="156"/>
      <c r="J168" s="41"/>
      <c r="K168" s="41"/>
      <c r="L168" s="45"/>
      <c r="M168" s="232"/>
      <c r="N168" s="233"/>
      <c r="O168" s="92"/>
      <c r="P168" s="92"/>
      <c r="Q168" s="92"/>
      <c r="R168" s="92"/>
      <c r="S168" s="92"/>
      <c r="T168" s="93"/>
      <c r="U168" s="39"/>
      <c r="V168" s="39"/>
      <c r="W168" s="39"/>
      <c r="X168" s="39"/>
      <c r="Y168" s="39"/>
      <c r="Z168" s="39"/>
      <c r="AA168" s="39"/>
      <c r="AB168" s="39"/>
      <c r="AC168" s="39"/>
      <c r="AD168" s="39"/>
      <c r="AE168" s="39"/>
      <c r="AT168" s="18" t="s">
        <v>417</v>
      </c>
      <c r="AU168" s="18" t="s">
        <v>86</v>
      </c>
    </row>
    <row r="169" s="2" customFormat="1" ht="21.75" customHeight="1">
      <c r="A169" s="39"/>
      <c r="B169" s="40"/>
      <c r="C169" s="234" t="s">
        <v>447</v>
      </c>
      <c r="D169" s="234" t="s">
        <v>443</v>
      </c>
      <c r="E169" s="235" t="s">
        <v>2618</v>
      </c>
      <c r="F169" s="236" t="s">
        <v>2619</v>
      </c>
      <c r="G169" s="237" t="s">
        <v>755</v>
      </c>
      <c r="H169" s="238">
        <v>4</v>
      </c>
      <c r="I169" s="239"/>
      <c r="J169" s="240">
        <f>ROUND(I169*H169,2)</f>
        <v>0</v>
      </c>
      <c r="K169" s="236" t="s">
        <v>720</v>
      </c>
      <c r="L169" s="45"/>
      <c r="M169" s="241" t="s">
        <v>1</v>
      </c>
      <c r="N169" s="242" t="s">
        <v>41</v>
      </c>
      <c r="O169" s="92"/>
      <c r="P169" s="226">
        <f>O169*H169</f>
        <v>0</v>
      </c>
      <c r="Q169" s="226">
        <v>0</v>
      </c>
      <c r="R169" s="226">
        <f>Q169*H169</f>
        <v>0</v>
      </c>
      <c r="S169" s="226">
        <v>0.001</v>
      </c>
      <c r="T169" s="227">
        <f>S169*H169</f>
        <v>0.0040000000000000001</v>
      </c>
      <c r="U169" s="39"/>
      <c r="V169" s="39"/>
      <c r="W169" s="39"/>
      <c r="X169" s="39"/>
      <c r="Y169" s="39"/>
      <c r="Z169" s="39"/>
      <c r="AA169" s="39"/>
      <c r="AB169" s="39"/>
      <c r="AC169" s="39"/>
      <c r="AD169" s="39"/>
      <c r="AE169" s="39"/>
      <c r="AR169" s="228" t="s">
        <v>415</v>
      </c>
      <c r="AT169" s="228" t="s">
        <v>443</v>
      </c>
      <c r="AU169" s="228" t="s">
        <v>86</v>
      </c>
      <c r="AY169" s="18" t="s">
        <v>414</v>
      </c>
      <c r="BE169" s="229">
        <f>IF(N169="základní",J169,0)</f>
        <v>0</v>
      </c>
      <c r="BF169" s="229">
        <f>IF(N169="snížená",J169,0)</f>
        <v>0</v>
      </c>
      <c r="BG169" s="229">
        <f>IF(N169="zákl. přenesená",J169,0)</f>
        <v>0</v>
      </c>
      <c r="BH169" s="229">
        <f>IF(N169="sníž. přenesená",J169,0)</f>
        <v>0</v>
      </c>
      <c r="BI169" s="229">
        <f>IF(N169="nulová",J169,0)</f>
        <v>0</v>
      </c>
      <c r="BJ169" s="18" t="s">
        <v>84</v>
      </c>
      <c r="BK169" s="229">
        <f>ROUND(I169*H169,2)</f>
        <v>0</v>
      </c>
      <c r="BL169" s="18" t="s">
        <v>415</v>
      </c>
      <c r="BM169" s="228" t="s">
        <v>2690</v>
      </c>
    </row>
    <row r="170" s="2" customFormat="1">
      <c r="A170" s="39"/>
      <c r="B170" s="40"/>
      <c r="C170" s="41"/>
      <c r="D170" s="230" t="s">
        <v>417</v>
      </c>
      <c r="E170" s="41"/>
      <c r="F170" s="231" t="s">
        <v>2621</v>
      </c>
      <c r="G170" s="41"/>
      <c r="H170" s="41"/>
      <c r="I170" s="156"/>
      <c r="J170" s="41"/>
      <c r="K170" s="41"/>
      <c r="L170" s="45"/>
      <c r="M170" s="232"/>
      <c r="N170" s="233"/>
      <c r="O170" s="92"/>
      <c r="P170" s="92"/>
      <c r="Q170" s="92"/>
      <c r="R170" s="92"/>
      <c r="S170" s="92"/>
      <c r="T170" s="93"/>
      <c r="U170" s="39"/>
      <c r="V170" s="39"/>
      <c r="W170" s="39"/>
      <c r="X170" s="39"/>
      <c r="Y170" s="39"/>
      <c r="Z170" s="39"/>
      <c r="AA170" s="39"/>
      <c r="AB170" s="39"/>
      <c r="AC170" s="39"/>
      <c r="AD170" s="39"/>
      <c r="AE170" s="39"/>
      <c r="AT170" s="18" t="s">
        <v>417</v>
      </c>
      <c r="AU170" s="18" t="s">
        <v>86</v>
      </c>
    </row>
    <row r="171" s="15" customFormat="1">
      <c r="A171" s="15"/>
      <c r="B171" s="299"/>
      <c r="C171" s="300"/>
      <c r="D171" s="230" t="s">
        <v>758</v>
      </c>
      <c r="E171" s="301" t="s">
        <v>1</v>
      </c>
      <c r="F171" s="302" t="s">
        <v>2622</v>
      </c>
      <c r="G171" s="300"/>
      <c r="H171" s="301" t="s">
        <v>1</v>
      </c>
      <c r="I171" s="303"/>
      <c r="J171" s="300"/>
      <c r="K171" s="300"/>
      <c r="L171" s="304"/>
      <c r="M171" s="305"/>
      <c r="N171" s="306"/>
      <c r="O171" s="306"/>
      <c r="P171" s="306"/>
      <c r="Q171" s="306"/>
      <c r="R171" s="306"/>
      <c r="S171" s="306"/>
      <c r="T171" s="307"/>
      <c r="U171" s="15"/>
      <c r="V171" s="15"/>
      <c r="W171" s="15"/>
      <c r="X171" s="15"/>
      <c r="Y171" s="15"/>
      <c r="Z171" s="15"/>
      <c r="AA171" s="15"/>
      <c r="AB171" s="15"/>
      <c r="AC171" s="15"/>
      <c r="AD171" s="15"/>
      <c r="AE171" s="15"/>
      <c r="AT171" s="308" t="s">
        <v>758</v>
      </c>
      <c r="AU171" s="308" t="s">
        <v>86</v>
      </c>
      <c r="AV171" s="15" t="s">
        <v>84</v>
      </c>
      <c r="AW171" s="15" t="s">
        <v>33</v>
      </c>
      <c r="AX171" s="15" t="s">
        <v>76</v>
      </c>
      <c r="AY171" s="308" t="s">
        <v>414</v>
      </c>
    </row>
    <row r="172" s="13" customFormat="1">
      <c r="A172" s="13"/>
      <c r="B172" s="277"/>
      <c r="C172" s="278"/>
      <c r="D172" s="230" t="s">
        <v>758</v>
      </c>
      <c r="E172" s="279" t="s">
        <v>1</v>
      </c>
      <c r="F172" s="280" t="s">
        <v>86</v>
      </c>
      <c r="G172" s="278"/>
      <c r="H172" s="281">
        <v>2</v>
      </c>
      <c r="I172" s="282"/>
      <c r="J172" s="278"/>
      <c r="K172" s="278"/>
      <c r="L172" s="283"/>
      <c r="M172" s="284"/>
      <c r="N172" s="285"/>
      <c r="O172" s="285"/>
      <c r="P172" s="285"/>
      <c r="Q172" s="285"/>
      <c r="R172" s="285"/>
      <c r="S172" s="285"/>
      <c r="T172" s="286"/>
      <c r="U172" s="13"/>
      <c r="V172" s="13"/>
      <c r="W172" s="13"/>
      <c r="X172" s="13"/>
      <c r="Y172" s="13"/>
      <c r="Z172" s="13"/>
      <c r="AA172" s="13"/>
      <c r="AB172" s="13"/>
      <c r="AC172" s="13"/>
      <c r="AD172" s="13"/>
      <c r="AE172" s="13"/>
      <c r="AT172" s="287" t="s">
        <v>758</v>
      </c>
      <c r="AU172" s="287" t="s">
        <v>86</v>
      </c>
      <c r="AV172" s="13" t="s">
        <v>86</v>
      </c>
      <c r="AW172" s="13" t="s">
        <v>33</v>
      </c>
      <c r="AX172" s="13" t="s">
        <v>76</v>
      </c>
      <c r="AY172" s="287" t="s">
        <v>414</v>
      </c>
    </row>
    <row r="173" s="15" customFormat="1">
      <c r="A173" s="15"/>
      <c r="B173" s="299"/>
      <c r="C173" s="300"/>
      <c r="D173" s="230" t="s">
        <v>758</v>
      </c>
      <c r="E173" s="301" t="s">
        <v>1</v>
      </c>
      <c r="F173" s="302" t="s">
        <v>2624</v>
      </c>
      <c r="G173" s="300"/>
      <c r="H173" s="301" t="s">
        <v>1</v>
      </c>
      <c r="I173" s="303"/>
      <c r="J173" s="300"/>
      <c r="K173" s="300"/>
      <c r="L173" s="304"/>
      <c r="M173" s="305"/>
      <c r="N173" s="306"/>
      <c r="O173" s="306"/>
      <c r="P173" s="306"/>
      <c r="Q173" s="306"/>
      <c r="R173" s="306"/>
      <c r="S173" s="306"/>
      <c r="T173" s="307"/>
      <c r="U173" s="15"/>
      <c r="V173" s="15"/>
      <c r="W173" s="15"/>
      <c r="X173" s="15"/>
      <c r="Y173" s="15"/>
      <c r="Z173" s="15"/>
      <c r="AA173" s="15"/>
      <c r="AB173" s="15"/>
      <c r="AC173" s="15"/>
      <c r="AD173" s="15"/>
      <c r="AE173" s="15"/>
      <c r="AT173" s="308" t="s">
        <v>758</v>
      </c>
      <c r="AU173" s="308" t="s">
        <v>86</v>
      </c>
      <c r="AV173" s="15" t="s">
        <v>84</v>
      </c>
      <c r="AW173" s="15" t="s">
        <v>33</v>
      </c>
      <c r="AX173" s="15" t="s">
        <v>76</v>
      </c>
      <c r="AY173" s="308" t="s">
        <v>414</v>
      </c>
    </row>
    <row r="174" s="13" customFormat="1">
      <c r="A174" s="13"/>
      <c r="B174" s="277"/>
      <c r="C174" s="278"/>
      <c r="D174" s="230" t="s">
        <v>758</v>
      </c>
      <c r="E174" s="279" t="s">
        <v>1</v>
      </c>
      <c r="F174" s="280" t="s">
        <v>86</v>
      </c>
      <c r="G174" s="278"/>
      <c r="H174" s="281">
        <v>2</v>
      </c>
      <c r="I174" s="282"/>
      <c r="J174" s="278"/>
      <c r="K174" s="278"/>
      <c r="L174" s="283"/>
      <c r="M174" s="284"/>
      <c r="N174" s="285"/>
      <c r="O174" s="285"/>
      <c r="P174" s="285"/>
      <c r="Q174" s="285"/>
      <c r="R174" s="285"/>
      <c r="S174" s="285"/>
      <c r="T174" s="286"/>
      <c r="U174" s="13"/>
      <c r="V174" s="13"/>
      <c r="W174" s="13"/>
      <c r="X174" s="13"/>
      <c r="Y174" s="13"/>
      <c r="Z174" s="13"/>
      <c r="AA174" s="13"/>
      <c r="AB174" s="13"/>
      <c r="AC174" s="13"/>
      <c r="AD174" s="13"/>
      <c r="AE174" s="13"/>
      <c r="AT174" s="287" t="s">
        <v>758</v>
      </c>
      <c r="AU174" s="287" t="s">
        <v>86</v>
      </c>
      <c r="AV174" s="13" t="s">
        <v>86</v>
      </c>
      <c r="AW174" s="13" t="s">
        <v>33</v>
      </c>
      <c r="AX174" s="13" t="s">
        <v>76</v>
      </c>
      <c r="AY174" s="287" t="s">
        <v>414</v>
      </c>
    </row>
    <row r="175" s="14" customFormat="1">
      <c r="A175" s="14"/>
      <c r="B175" s="288"/>
      <c r="C175" s="289"/>
      <c r="D175" s="230" t="s">
        <v>758</v>
      </c>
      <c r="E175" s="290" t="s">
        <v>1</v>
      </c>
      <c r="F175" s="291" t="s">
        <v>760</v>
      </c>
      <c r="G175" s="289"/>
      <c r="H175" s="292">
        <v>4</v>
      </c>
      <c r="I175" s="293"/>
      <c r="J175" s="289"/>
      <c r="K175" s="289"/>
      <c r="L175" s="294"/>
      <c r="M175" s="295"/>
      <c r="N175" s="296"/>
      <c r="O175" s="296"/>
      <c r="P175" s="296"/>
      <c r="Q175" s="296"/>
      <c r="R175" s="296"/>
      <c r="S175" s="296"/>
      <c r="T175" s="297"/>
      <c r="U175" s="14"/>
      <c r="V175" s="14"/>
      <c r="W175" s="14"/>
      <c r="X175" s="14"/>
      <c r="Y175" s="14"/>
      <c r="Z175" s="14"/>
      <c r="AA175" s="14"/>
      <c r="AB175" s="14"/>
      <c r="AC175" s="14"/>
      <c r="AD175" s="14"/>
      <c r="AE175" s="14"/>
      <c r="AT175" s="298" t="s">
        <v>758</v>
      </c>
      <c r="AU175" s="298" t="s">
        <v>86</v>
      </c>
      <c r="AV175" s="14" t="s">
        <v>415</v>
      </c>
      <c r="AW175" s="14" t="s">
        <v>33</v>
      </c>
      <c r="AX175" s="14" t="s">
        <v>84</v>
      </c>
      <c r="AY175" s="298" t="s">
        <v>414</v>
      </c>
    </row>
    <row r="176" s="2" customFormat="1" ht="21.75" customHeight="1">
      <c r="A176" s="39"/>
      <c r="B176" s="40"/>
      <c r="C176" s="234" t="s">
        <v>451</v>
      </c>
      <c r="D176" s="234" t="s">
        <v>443</v>
      </c>
      <c r="E176" s="235" t="s">
        <v>1787</v>
      </c>
      <c r="F176" s="236" t="s">
        <v>1788</v>
      </c>
      <c r="G176" s="237" t="s">
        <v>755</v>
      </c>
      <c r="H176" s="238">
        <v>2</v>
      </c>
      <c r="I176" s="239"/>
      <c r="J176" s="240">
        <f>ROUND(I176*H176,2)</f>
        <v>0</v>
      </c>
      <c r="K176" s="236" t="s">
        <v>720</v>
      </c>
      <c r="L176" s="45"/>
      <c r="M176" s="241" t="s">
        <v>1</v>
      </c>
      <c r="N176" s="242" t="s">
        <v>41</v>
      </c>
      <c r="O176" s="92"/>
      <c r="P176" s="226">
        <f>O176*H176</f>
        <v>0</v>
      </c>
      <c r="Q176" s="226">
        <v>0</v>
      </c>
      <c r="R176" s="226">
        <f>Q176*H176</f>
        <v>0</v>
      </c>
      <c r="S176" s="226">
        <v>0.0015</v>
      </c>
      <c r="T176" s="227">
        <f>S176*H176</f>
        <v>0.0030000000000000001</v>
      </c>
      <c r="U176" s="39"/>
      <c r="V176" s="39"/>
      <c r="W176" s="39"/>
      <c r="X176" s="39"/>
      <c r="Y176" s="39"/>
      <c r="Z176" s="39"/>
      <c r="AA176" s="39"/>
      <c r="AB176" s="39"/>
      <c r="AC176" s="39"/>
      <c r="AD176" s="39"/>
      <c r="AE176" s="39"/>
      <c r="AR176" s="228" t="s">
        <v>415</v>
      </c>
      <c r="AT176" s="228" t="s">
        <v>443</v>
      </c>
      <c r="AU176" s="228" t="s">
        <v>86</v>
      </c>
      <c r="AY176" s="18" t="s">
        <v>414</v>
      </c>
      <c r="BE176" s="229">
        <f>IF(N176="základní",J176,0)</f>
        <v>0</v>
      </c>
      <c r="BF176" s="229">
        <f>IF(N176="snížená",J176,0)</f>
        <v>0</v>
      </c>
      <c r="BG176" s="229">
        <f>IF(N176="zákl. přenesená",J176,0)</f>
        <v>0</v>
      </c>
      <c r="BH176" s="229">
        <f>IF(N176="sníž. přenesená",J176,0)</f>
        <v>0</v>
      </c>
      <c r="BI176" s="229">
        <f>IF(N176="nulová",J176,0)</f>
        <v>0</v>
      </c>
      <c r="BJ176" s="18" t="s">
        <v>84</v>
      </c>
      <c r="BK176" s="229">
        <f>ROUND(I176*H176,2)</f>
        <v>0</v>
      </c>
      <c r="BL176" s="18" t="s">
        <v>415</v>
      </c>
      <c r="BM176" s="228" t="s">
        <v>2691</v>
      </c>
    </row>
    <row r="177" s="2" customFormat="1">
      <c r="A177" s="39"/>
      <c r="B177" s="40"/>
      <c r="C177" s="41"/>
      <c r="D177" s="230" t="s">
        <v>417</v>
      </c>
      <c r="E177" s="41"/>
      <c r="F177" s="231" t="s">
        <v>1790</v>
      </c>
      <c r="G177" s="41"/>
      <c r="H177" s="41"/>
      <c r="I177" s="156"/>
      <c r="J177" s="41"/>
      <c r="K177" s="41"/>
      <c r="L177" s="45"/>
      <c r="M177" s="232"/>
      <c r="N177" s="233"/>
      <c r="O177" s="92"/>
      <c r="P177" s="92"/>
      <c r="Q177" s="92"/>
      <c r="R177" s="92"/>
      <c r="S177" s="92"/>
      <c r="T177" s="93"/>
      <c r="U177" s="39"/>
      <c r="V177" s="39"/>
      <c r="W177" s="39"/>
      <c r="X177" s="39"/>
      <c r="Y177" s="39"/>
      <c r="Z177" s="39"/>
      <c r="AA177" s="39"/>
      <c r="AB177" s="39"/>
      <c r="AC177" s="39"/>
      <c r="AD177" s="39"/>
      <c r="AE177" s="39"/>
      <c r="AT177" s="18" t="s">
        <v>417</v>
      </c>
      <c r="AU177" s="18" t="s">
        <v>86</v>
      </c>
    </row>
    <row r="178" s="15" customFormat="1">
      <c r="A178" s="15"/>
      <c r="B178" s="299"/>
      <c r="C178" s="300"/>
      <c r="D178" s="230" t="s">
        <v>758</v>
      </c>
      <c r="E178" s="301" t="s">
        <v>1</v>
      </c>
      <c r="F178" s="302" t="s">
        <v>2627</v>
      </c>
      <c r="G178" s="300"/>
      <c r="H178" s="301" t="s">
        <v>1</v>
      </c>
      <c r="I178" s="303"/>
      <c r="J178" s="300"/>
      <c r="K178" s="300"/>
      <c r="L178" s="304"/>
      <c r="M178" s="305"/>
      <c r="N178" s="306"/>
      <c r="O178" s="306"/>
      <c r="P178" s="306"/>
      <c r="Q178" s="306"/>
      <c r="R178" s="306"/>
      <c r="S178" s="306"/>
      <c r="T178" s="307"/>
      <c r="U178" s="15"/>
      <c r="V178" s="15"/>
      <c r="W178" s="15"/>
      <c r="X178" s="15"/>
      <c r="Y178" s="15"/>
      <c r="Z178" s="15"/>
      <c r="AA178" s="15"/>
      <c r="AB178" s="15"/>
      <c r="AC178" s="15"/>
      <c r="AD178" s="15"/>
      <c r="AE178" s="15"/>
      <c r="AT178" s="308" t="s">
        <v>758</v>
      </c>
      <c r="AU178" s="308" t="s">
        <v>86</v>
      </c>
      <c r="AV178" s="15" t="s">
        <v>84</v>
      </c>
      <c r="AW178" s="15" t="s">
        <v>33</v>
      </c>
      <c r="AX178" s="15" t="s">
        <v>76</v>
      </c>
      <c r="AY178" s="308" t="s">
        <v>414</v>
      </c>
    </row>
    <row r="179" s="13" customFormat="1">
      <c r="A179" s="13"/>
      <c r="B179" s="277"/>
      <c r="C179" s="278"/>
      <c r="D179" s="230" t="s">
        <v>758</v>
      </c>
      <c r="E179" s="279" t="s">
        <v>1</v>
      </c>
      <c r="F179" s="280" t="s">
        <v>2628</v>
      </c>
      <c r="G179" s="278"/>
      <c r="H179" s="281">
        <v>2</v>
      </c>
      <c r="I179" s="282"/>
      <c r="J179" s="278"/>
      <c r="K179" s="278"/>
      <c r="L179" s="283"/>
      <c r="M179" s="284"/>
      <c r="N179" s="285"/>
      <c r="O179" s="285"/>
      <c r="P179" s="285"/>
      <c r="Q179" s="285"/>
      <c r="R179" s="285"/>
      <c r="S179" s="285"/>
      <c r="T179" s="286"/>
      <c r="U179" s="13"/>
      <c r="V179" s="13"/>
      <c r="W179" s="13"/>
      <c r="X179" s="13"/>
      <c r="Y179" s="13"/>
      <c r="Z179" s="13"/>
      <c r="AA179" s="13"/>
      <c r="AB179" s="13"/>
      <c r="AC179" s="13"/>
      <c r="AD179" s="13"/>
      <c r="AE179" s="13"/>
      <c r="AT179" s="287" t="s">
        <v>758</v>
      </c>
      <c r="AU179" s="287" t="s">
        <v>86</v>
      </c>
      <c r="AV179" s="13" t="s">
        <v>86</v>
      </c>
      <c r="AW179" s="13" t="s">
        <v>33</v>
      </c>
      <c r="AX179" s="13" t="s">
        <v>76</v>
      </c>
      <c r="AY179" s="287" t="s">
        <v>414</v>
      </c>
    </row>
    <row r="180" s="14" customFormat="1">
      <c r="A180" s="14"/>
      <c r="B180" s="288"/>
      <c r="C180" s="289"/>
      <c r="D180" s="230" t="s">
        <v>758</v>
      </c>
      <c r="E180" s="290" t="s">
        <v>1</v>
      </c>
      <c r="F180" s="291" t="s">
        <v>760</v>
      </c>
      <c r="G180" s="289"/>
      <c r="H180" s="292">
        <v>2</v>
      </c>
      <c r="I180" s="293"/>
      <c r="J180" s="289"/>
      <c r="K180" s="289"/>
      <c r="L180" s="294"/>
      <c r="M180" s="295"/>
      <c r="N180" s="296"/>
      <c r="O180" s="296"/>
      <c r="P180" s="296"/>
      <c r="Q180" s="296"/>
      <c r="R180" s="296"/>
      <c r="S180" s="296"/>
      <c r="T180" s="297"/>
      <c r="U180" s="14"/>
      <c r="V180" s="14"/>
      <c r="W180" s="14"/>
      <c r="X180" s="14"/>
      <c r="Y180" s="14"/>
      <c r="Z180" s="14"/>
      <c r="AA180" s="14"/>
      <c r="AB180" s="14"/>
      <c r="AC180" s="14"/>
      <c r="AD180" s="14"/>
      <c r="AE180" s="14"/>
      <c r="AT180" s="298" t="s">
        <v>758</v>
      </c>
      <c r="AU180" s="298" t="s">
        <v>86</v>
      </c>
      <c r="AV180" s="14" t="s">
        <v>415</v>
      </c>
      <c r="AW180" s="14" t="s">
        <v>33</v>
      </c>
      <c r="AX180" s="14" t="s">
        <v>84</v>
      </c>
      <c r="AY180" s="298" t="s">
        <v>414</v>
      </c>
    </row>
    <row r="181" s="2" customFormat="1" ht="16.5" customHeight="1">
      <c r="A181" s="39"/>
      <c r="B181" s="40"/>
      <c r="C181" s="234" t="s">
        <v>455</v>
      </c>
      <c r="D181" s="234" t="s">
        <v>443</v>
      </c>
      <c r="E181" s="235" t="s">
        <v>1794</v>
      </c>
      <c r="F181" s="236" t="s">
        <v>1795</v>
      </c>
      <c r="G181" s="237" t="s">
        <v>531</v>
      </c>
      <c r="H181" s="238">
        <v>23</v>
      </c>
      <c r="I181" s="239"/>
      <c r="J181" s="240">
        <f>ROUND(I181*H181,2)</f>
        <v>0</v>
      </c>
      <c r="K181" s="236" t="s">
        <v>720</v>
      </c>
      <c r="L181" s="45"/>
      <c r="M181" s="241" t="s">
        <v>1</v>
      </c>
      <c r="N181" s="242" t="s">
        <v>41</v>
      </c>
      <c r="O181" s="92"/>
      <c r="P181" s="226">
        <f>O181*H181</f>
        <v>0</v>
      </c>
      <c r="Q181" s="226">
        <v>0</v>
      </c>
      <c r="R181" s="226">
        <f>Q181*H181</f>
        <v>0</v>
      </c>
      <c r="S181" s="226">
        <v>0.00050000000000000001</v>
      </c>
      <c r="T181" s="227">
        <f>S181*H181</f>
        <v>0.0115</v>
      </c>
      <c r="U181" s="39"/>
      <c r="V181" s="39"/>
      <c r="W181" s="39"/>
      <c r="X181" s="39"/>
      <c r="Y181" s="39"/>
      <c r="Z181" s="39"/>
      <c r="AA181" s="39"/>
      <c r="AB181" s="39"/>
      <c r="AC181" s="39"/>
      <c r="AD181" s="39"/>
      <c r="AE181" s="39"/>
      <c r="AR181" s="228" t="s">
        <v>415</v>
      </c>
      <c r="AT181" s="228" t="s">
        <v>443</v>
      </c>
      <c r="AU181" s="228" t="s">
        <v>86</v>
      </c>
      <c r="AY181" s="18" t="s">
        <v>414</v>
      </c>
      <c r="BE181" s="229">
        <f>IF(N181="základní",J181,0)</f>
        <v>0</v>
      </c>
      <c r="BF181" s="229">
        <f>IF(N181="snížená",J181,0)</f>
        <v>0</v>
      </c>
      <c r="BG181" s="229">
        <f>IF(N181="zákl. přenesená",J181,0)</f>
        <v>0</v>
      </c>
      <c r="BH181" s="229">
        <f>IF(N181="sníž. přenesená",J181,0)</f>
        <v>0</v>
      </c>
      <c r="BI181" s="229">
        <f>IF(N181="nulová",J181,0)</f>
        <v>0</v>
      </c>
      <c r="BJ181" s="18" t="s">
        <v>84</v>
      </c>
      <c r="BK181" s="229">
        <f>ROUND(I181*H181,2)</f>
        <v>0</v>
      </c>
      <c r="BL181" s="18" t="s">
        <v>415</v>
      </c>
      <c r="BM181" s="228" t="s">
        <v>2692</v>
      </c>
    </row>
    <row r="182" s="2" customFormat="1">
      <c r="A182" s="39"/>
      <c r="B182" s="40"/>
      <c r="C182" s="41"/>
      <c r="D182" s="230" t="s">
        <v>417</v>
      </c>
      <c r="E182" s="41"/>
      <c r="F182" s="231" t="s">
        <v>1797</v>
      </c>
      <c r="G182" s="41"/>
      <c r="H182" s="41"/>
      <c r="I182" s="156"/>
      <c r="J182" s="41"/>
      <c r="K182" s="41"/>
      <c r="L182" s="45"/>
      <c r="M182" s="232"/>
      <c r="N182" s="233"/>
      <c r="O182" s="92"/>
      <c r="P182" s="92"/>
      <c r="Q182" s="92"/>
      <c r="R182" s="92"/>
      <c r="S182" s="92"/>
      <c r="T182" s="93"/>
      <c r="U182" s="39"/>
      <c r="V182" s="39"/>
      <c r="W182" s="39"/>
      <c r="X182" s="39"/>
      <c r="Y182" s="39"/>
      <c r="Z182" s="39"/>
      <c r="AA182" s="39"/>
      <c r="AB182" s="39"/>
      <c r="AC182" s="39"/>
      <c r="AD182" s="39"/>
      <c r="AE182" s="39"/>
      <c r="AT182" s="18" t="s">
        <v>417</v>
      </c>
      <c r="AU182" s="18" t="s">
        <v>86</v>
      </c>
    </row>
    <row r="183" s="15" customFormat="1">
      <c r="A183" s="15"/>
      <c r="B183" s="299"/>
      <c r="C183" s="300"/>
      <c r="D183" s="230" t="s">
        <v>758</v>
      </c>
      <c r="E183" s="301" t="s">
        <v>1</v>
      </c>
      <c r="F183" s="302" t="s">
        <v>2112</v>
      </c>
      <c r="G183" s="300"/>
      <c r="H183" s="301" t="s">
        <v>1</v>
      </c>
      <c r="I183" s="303"/>
      <c r="J183" s="300"/>
      <c r="K183" s="300"/>
      <c r="L183" s="304"/>
      <c r="M183" s="305"/>
      <c r="N183" s="306"/>
      <c r="O183" s="306"/>
      <c r="P183" s="306"/>
      <c r="Q183" s="306"/>
      <c r="R183" s="306"/>
      <c r="S183" s="306"/>
      <c r="T183" s="307"/>
      <c r="U183" s="15"/>
      <c r="V183" s="15"/>
      <c r="W183" s="15"/>
      <c r="X183" s="15"/>
      <c r="Y183" s="15"/>
      <c r="Z183" s="15"/>
      <c r="AA183" s="15"/>
      <c r="AB183" s="15"/>
      <c r="AC183" s="15"/>
      <c r="AD183" s="15"/>
      <c r="AE183" s="15"/>
      <c r="AT183" s="308" t="s">
        <v>758</v>
      </c>
      <c r="AU183" s="308" t="s">
        <v>86</v>
      </c>
      <c r="AV183" s="15" t="s">
        <v>84</v>
      </c>
      <c r="AW183" s="15" t="s">
        <v>33</v>
      </c>
      <c r="AX183" s="15" t="s">
        <v>76</v>
      </c>
      <c r="AY183" s="308" t="s">
        <v>414</v>
      </c>
    </row>
    <row r="184" s="13" customFormat="1">
      <c r="A184" s="13"/>
      <c r="B184" s="277"/>
      <c r="C184" s="278"/>
      <c r="D184" s="230" t="s">
        <v>758</v>
      </c>
      <c r="E184" s="279" t="s">
        <v>1</v>
      </c>
      <c r="F184" s="280" t="s">
        <v>2113</v>
      </c>
      <c r="G184" s="278"/>
      <c r="H184" s="281">
        <v>23</v>
      </c>
      <c r="I184" s="282"/>
      <c r="J184" s="278"/>
      <c r="K184" s="278"/>
      <c r="L184" s="283"/>
      <c r="M184" s="284"/>
      <c r="N184" s="285"/>
      <c r="O184" s="285"/>
      <c r="P184" s="285"/>
      <c r="Q184" s="285"/>
      <c r="R184" s="285"/>
      <c r="S184" s="285"/>
      <c r="T184" s="286"/>
      <c r="U184" s="13"/>
      <c r="V184" s="13"/>
      <c r="W184" s="13"/>
      <c r="X184" s="13"/>
      <c r="Y184" s="13"/>
      <c r="Z184" s="13"/>
      <c r="AA184" s="13"/>
      <c r="AB184" s="13"/>
      <c r="AC184" s="13"/>
      <c r="AD184" s="13"/>
      <c r="AE184" s="13"/>
      <c r="AT184" s="287" t="s">
        <v>758</v>
      </c>
      <c r="AU184" s="287" t="s">
        <v>86</v>
      </c>
      <c r="AV184" s="13" t="s">
        <v>86</v>
      </c>
      <c r="AW184" s="13" t="s">
        <v>33</v>
      </c>
      <c r="AX184" s="13" t="s">
        <v>76</v>
      </c>
      <c r="AY184" s="287" t="s">
        <v>414</v>
      </c>
    </row>
    <row r="185" s="14" customFormat="1">
      <c r="A185" s="14"/>
      <c r="B185" s="288"/>
      <c r="C185" s="289"/>
      <c r="D185" s="230" t="s">
        <v>758</v>
      </c>
      <c r="E185" s="290" t="s">
        <v>1</v>
      </c>
      <c r="F185" s="291" t="s">
        <v>760</v>
      </c>
      <c r="G185" s="289"/>
      <c r="H185" s="292">
        <v>23</v>
      </c>
      <c r="I185" s="293"/>
      <c r="J185" s="289"/>
      <c r="K185" s="289"/>
      <c r="L185" s="294"/>
      <c r="M185" s="295"/>
      <c r="N185" s="296"/>
      <c r="O185" s="296"/>
      <c r="P185" s="296"/>
      <c r="Q185" s="296"/>
      <c r="R185" s="296"/>
      <c r="S185" s="296"/>
      <c r="T185" s="297"/>
      <c r="U185" s="14"/>
      <c r="V185" s="14"/>
      <c r="W185" s="14"/>
      <c r="X185" s="14"/>
      <c r="Y185" s="14"/>
      <c r="Z185" s="14"/>
      <c r="AA185" s="14"/>
      <c r="AB185" s="14"/>
      <c r="AC185" s="14"/>
      <c r="AD185" s="14"/>
      <c r="AE185" s="14"/>
      <c r="AT185" s="298" t="s">
        <v>758</v>
      </c>
      <c r="AU185" s="298" t="s">
        <v>86</v>
      </c>
      <c r="AV185" s="14" t="s">
        <v>415</v>
      </c>
      <c r="AW185" s="14" t="s">
        <v>33</v>
      </c>
      <c r="AX185" s="14" t="s">
        <v>84</v>
      </c>
      <c r="AY185" s="298" t="s">
        <v>414</v>
      </c>
    </row>
    <row r="186" s="2" customFormat="1" ht="21.75" customHeight="1">
      <c r="A186" s="39"/>
      <c r="B186" s="40"/>
      <c r="C186" s="234" t="s">
        <v>459</v>
      </c>
      <c r="D186" s="234" t="s">
        <v>443</v>
      </c>
      <c r="E186" s="235" t="s">
        <v>1800</v>
      </c>
      <c r="F186" s="236" t="s">
        <v>1801</v>
      </c>
      <c r="G186" s="237" t="s">
        <v>531</v>
      </c>
      <c r="H186" s="238">
        <v>23</v>
      </c>
      <c r="I186" s="239"/>
      <c r="J186" s="240">
        <f>ROUND(I186*H186,2)</f>
        <v>0</v>
      </c>
      <c r="K186" s="236" t="s">
        <v>720</v>
      </c>
      <c r="L186" s="45"/>
      <c r="M186" s="241" t="s">
        <v>1</v>
      </c>
      <c r="N186" s="242" t="s">
        <v>41</v>
      </c>
      <c r="O186" s="92"/>
      <c r="P186" s="226">
        <f>O186*H186</f>
        <v>0</v>
      </c>
      <c r="Q186" s="226">
        <v>0</v>
      </c>
      <c r="R186" s="226">
        <f>Q186*H186</f>
        <v>0</v>
      </c>
      <c r="S186" s="226">
        <v>0.00050000000000000001</v>
      </c>
      <c r="T186" s="227">
        <f>S186*H186</f>
        <v>0.0115</v>
      </c>
      <c r="U186" s="39"/>
      <c r="V186" s="39"/>
      <c r="W186" s="39"/>
      <c r="X186" s="39"/>
      <c r="Y186" s="39"/>
      <c r="Z186" s="39"/>
      <c r="AA186" s="39"/>
      <c r="AB186" s="39"/>
      <c r="AC186" s="39"/>
      <c r="AD186" s="39"/>
      <c r="AE186" s="39"/>
      <c r="AR186" s="228" t="s">
        <v>415</v>
      </c>
      <c r="AT186" s="228" t="s">
        <v>443</v>
      </c>
      <c r="AU186" s="228" t="s">
        <v>86</v>
      </c>
      <c r="AY186" s="18" t="s">
        <v>414</v>
      </c>
      <c r="BE186" s="229">
        <f>IF(N186="základní",J186,0)</f>
        <v>0</v>
      </c>
      <c r="BF186" s="229">
        <f>IF(N186="snížená",J186,0)</f>
        <v>0</v>
      </c>
      <c r="BG186" s="229">
        <f>IF(N186="zákl. přenesená",J186,0)</f>
        <v>0</v>
      </c>
      <c r="BH186" s="229">
        <f>IF(N186="sníž. přenesená",J186,0)</f>
        <v>0</v>
      </c>
      <c r="BI186" s="229">
        <f>IF(N186="nulová",J186,0)</f>
        <v>0</v>
      </c>
      <c r="BJ186" s="18" t="s">
        <v>84</v>
      </c>
      <c r="BK186" s="229">
        <f>ROUND(I186*H186,2)</f>
        <v>0</v>
      </c>
      <c r="BL186" s="18" t="s">
        <v>415</v>
      </c>
      <c r="BM186" s="228" t="s">
        <v>2693</v>
      </c>
    </row>
    <row r="187" s="2" customFormat="1">
      <c r="A187" s="39"/>
      <c r="B187" s="40"/>
      <c r="C187" s="41"/>
      <c r="D187" s="230" t="s">
        <v>417</v>
      </c>
      <c r="E187" s="41"/>
      <c r="F187" s="231" t="s">
        <v>1803</v>
      </c>
      <c r="G187" s="41"/>
      <c r="H187" s="41"/>
      <c r="I187" s="156"/>
      <c r="J187" s="41"/>
      <c r="K187" s="41"/>
      <c r="L187" s="45"/>
      <c r="M187" s="232"/>
      <c r="N187" s="233"/>
      <c r="O187" s="92"/>
      <c r="P187" s="92"/>
      <c r="Q187" s="92"/>
      <c r="R187" s="92"/>
      <c r="S187" s="92"/>
      <c r="T187" s="93"/>
      <c r="U187" s="39"/>
      <c r="V187" s="39"/>
      <c r="W187" s="39"/>
      <c r="X187" s="39"/>
      <c r="Y187" s="39"/>
      <c r="Z187" s="39"/>
      <c r="AA187" s="39"/>
      <c r="AB187" s="39"/>
      <c r="AC187" s="39"/>
      <c r="AD187" s="39"/>
      <c r="AE187" s="39"/>
      <c r="AT187" s="18" t="s">
        <v>417</v>
      </c>
      <c r="AU187" s="18" t="s">
        <v>86</v>
      </c>
    </row>
    <row r="188" s="2" customFormat="1" ht="16.5" customHeight="1">
      <c r="A188" s="39"/>
      <c r="B188" s="40"/>
      <c r="C188" s="234" t="s">
        <v>463</v>
      </c>
      <c r="D188" s="234" t="s">
        <v>443</v>
      </c>
      <c r="E188" s="235" t="s">
        <v>2519</v>
      </c>
      <c r="F188" s="236" t="s">
        <v>2520</v>
      </c>
      <c r="G188" s="237" t="s">
        <v>632</v>
      </c>
      <c r="H188" s="238">
        <v>2.3999999999999999</v>
      </c>
      <c r="I188" s="239"/>
      <c r="J188" s="240">
        <f>ROUND(I188*H188,2)</f>
        <v>0</v>
      </c>
      <c r="K188" s="236" t="s">
        <v>720</v>
      </c>
      <c r="L188" s="45"/>
      <c r="M188" s="241" t="s">
        <v>1</v>
      </c>
      <c r="N188" s="242" t="s">
        <v>41</v>
      </c>
      <c r="O188" s="92"/>
      <c r="P188" s="226">
        <f>O188*H188</f>
        <v>0</v>
      </c>
      <c r="Q188" s="226">
        <v>0</v>
      </c>
      <c r="R188" s="226">
        <f>Q188*H188</f>
        <v>0</v>
      </c>
      <c r="S188" s="226">
        <v>0.021999999999999999</v>
      </c>
      <c r="T188" s="227">
        <f>S188*H188</f>
        <v>0.052799999999999993</v>
      </c>
      <c r="U188" s="39"/>
      <c r="V188" s="39"/>
      <c r="W188" s="39"/>
      <c r="X188" s="39"/>
      <c r="Y188" s="39"/>
      <c r="Z188" s="39"/>
      <c r="AA188" s="39"/>
      <c r="AB188" s="39"/>
      <c r="AC188" s="39"/>
      <c r="AD188" s="39"/>
      <c r="AE188" s="39"/>
      <c r="AR188" s="228" t="s">
        <v>415</v>
      </c>
      <c r="AT188" s="228" t="s">
        <v>443</v>
      </c>
      <c r="AU188" s="228" t="s">
        <v>86</v>
      </c>
      <c r="AY188" s="18" t="s">
        <v>414</v>
      </c>
      <c r="BE188" s="229">
        <f>IF(N188="základní",J188,0)</f>
        <v>0</v>
      </c>
      <c r="BF188" s="229">
        <f>IF(N188="snížená",J188,0)</f>
        <v>0</v>
      </c>
      <c r="BG188" s="229">
        <f>IF(N188="zákl. přenesená",J188,0)</f>
        <v>0</v>
      </c>
      <c r="BH188" s="229">
        <f>IF(N188="sníž. přenesená",J188,0)</f>
        <v>0</v>
      </c>
      <c r="BI188" s="229">
        <f>IF(N188="nulová",J188,0)</f>
        <v>0</v>
      </c>
      <c r="BJ188" s="18" t="s">
        <v>84</v>
      </c>
      <c r="BK188" s="229">
        <f>ROUND(I188*H188,2)</f>
        <v>0</v>
      </c>
      <c r="BL188" s="18" t="s">
        <v>415</v>
      </c>
      <c r="BM188" s="228" t="s">
        <v>2694</v>
      </c>
    </row>
    <row r="189" s="2" customFormat="1">
      <c r="A189" s="39"/>
      <c r="B189" s="40"/>
      <c r="C189" s="41"/>
      <c r="D189" s="230" t="s">
        <v>417</v>
      </c>
      <c r="E189" s="41"/>
      <c r="F189" s="231" t="s">
        <v>2522</v>
      </c>
      <c r="G189" s="41"/>
      <c r="H189" s="41"/>
      <c r="I189" s="156"/>
      <c r="J189" s="41"/>
      <c r="K189" s="41"/>
      <c r="L189" s="45"/>
      <c r="M189" s="232"/>
      <c r="N189" s="233"/>
      <c r="O189" s="92"/>
      <c r="P189" s="92"/>
      <c r="Q189" s="92"/>
      <c r="R189" s="92"/>
      <c r="S189" s="92"/>
      <c r="T189" s="93"/>
      <c r="U189" s="39"/>
      <c r="V189" s="39"/>
      <c r="W189" s="39"/>
      <c r="X189" s="39"/>
      <c r="Y189" s="39"/>
      <c r="Z189" s="39"/>
      <c r="AA189" s="39"/>
      <c r="AB189" s="39"/>
      <c r="AC189" s="39"/>
      <c r="AD189" s="39"/>
      <c r="AE189" s="39"/>
      <c r="AT189" s="18" t="s">
        <v>417</v>
      </c>
      <c r="AU189" s="18" t="s">
        <v>86</v>
      </c>
    </row>
    <row r="190" s="2" customFormat="1">
      <c r="A190" s="39"/>
      <c r="B190" s="40"/>
      <c r="C190" s="41"/>
      <c r="D190" s="230" t="s">
        <v>722</v>
      </c>
      <c r="E190" s="41"/>
      <c r="F190" s="268" t="s">
        <v>2695</v>
      </c>
      <c r="G190" s="41"/>
      <c r="H190" s="41"/>
      <c r="I190" s="156"/>
      <c r="J190" s="41"/>
      <c r="K190" s="41"/>
      <c r="L190" s="45"/>
      <c r="M190" s="232"/>
      <c r="N190" s="233"/>
      <c r="O190" s="92"/>
      <c r="P190" s="92"/>
      <c r="Q190" s="92"/>
      <c r="R190" s="92"/>
      <c r="S190" s="92"/>
      <c r="T190" s="93"/>
      <c r="U190" s="39"/>
      <c r="V190" s="39"/>
      <c r="W190" s="39"/>
      <c r="X190" s="39"/>
      <c r="Y190" s="39"/>
      <c r="Z190" s="39"/>
      <c r="AA190" s="39"/>
      <c r="AB190" s="39"/>
      <c r="AC190" s="39"/>
      <c r="AD190" s="39"/>
      <c r="AE190" s="39"/>
      <c r="AT190" s="18" t="s">
        <v>722</v>
      </c>
      <c r="AU190" s="18" t="s">
        <v>86</v>
      </c>
    </row>
    <row r="191" s="13" customFormat="1">
      <c r="A191" s="13"/>
      <c r="B191" s="277"/>
      <c r="C191" s="278"/>
      <c r="D191" s="230" t="s">
        <v>758</v>
      </c>
      <c r="E191" s="279" t="s">
        <v>1</v>
      </c>
      <c r="F191" s="280" t="s">
        <v>2696</v>
      </c>
      <c r="G191" s="278"/>
      <c r="H191" s="281">
        <v>2.3999999999999999</v>
      </c>
      <c r="I191" s="282"/>
      <c r="J191" s="278"/>
      <c r="K191" s="278"/>
      <c r="L191" s="283"/>
      <c r="M191" s="284"/>
      <c r="N191" s="285"/>
      <c r="O191" s="285"/>
      <c r="P191" s="285"/>
      <c r="Q191" s="285"/>
      <c r="R191" s="285"/>
      <c r="S191" s="285"/>
      <c r="T191" s="286"/>
      <c r="U191" s="13"/>
      <c r="V191" s="13"/>
      <c r="W191" s="13"/>
      <c r="X191" s="13"/>
      <c r="Y191" s="13"/>
      <c r="Z191" s="13"/>
      <c r="AA191" s="13"/>
      <c r="AB191" s="13"/>
      <c r="AC191" s="13"/>
      <c r="AD191" s="13"/>
      <c r="AE191" s="13"/>
      <c r="AT191" s="287" t="s">
        <v>758</v>
      </c>
      <c r="AU191" s="287" t="s">
        <v>86</v>
      </c>
      <c r="AV191" s="13" t="s">
        <v>86</v>
      </c>
      <c r="AW191" s="13" t="s">
        <v>33</v>
      </c>
      <c r="AX191" s="13" t="s">
        <v>84</v>
      </c>
      <c r="AY191" s="287" t="s">
        <v>414</v>
      </c>
    </row>
    <row r="192" s="2" customFormat="1" ht="21.75" customHeight="1">
      <c r="A192" s="39"/>
      <c r="B192" s="40"/>
      <c r="C192" s="234" t="s">
        <v>8</v>
      </c>
      <c r="D192" s="234" t="s">
        <v>443</v>
      </c>
      <c r="E192" s="235" t="s">
        <v>1810</v>
      </c>
      <c r="F192" s="236" t="s">
        <v>1811</v>
      </c>
      <c r="G192" s="237" t="s">
        <v>632</v>
      </c>
      <c r="H192" s="238">
        <v>154.803</v>
      </c>
      <c r="I192" s="239"/>
      <c r="J192" s="240">
        <f>ROUND(I192*H192,2)</f>
        <v>0</v>
      </c>
      <c r="K192" s="236" t="s">
        <v>720</v>
      </c>
      <c r="L192" s="45"/>
      <c r="M192" s="241" t="s">
        <v>1</v>
      </c>
      <c r="N192" s="242" t="s">
        <v>41</v>
      </c>
      <c r="O192" s="92"/>
      <c r="P192" s="226">
        <f>O192*H192</f>
        <v>0</v>
      </c>
      <c r="Q192" s="226">
        <v>0</v>
      </c>
      <c r="R192" s="226">
        <f>Q192*H192</f>
        <v>0</v>
      </c>
      <c r="S192" s="226">
        <v>0</v>
      </c>
      <c r="T192" s="227">
        <f>S192*H192</f>
        <v>0</v>
      </c>
      <c r="U192" s="39"/>
      <c r="V192" s="39"/>
      <c r="W192" s="39"/>
      <c r="X192" s="39"/>
      <c r="Y192" s="39"/>
      <c r="Z192" s="39"/>
      <c r="AA192" s="39"/>
      <c r="AB192" s="39"/>
      <c r="AC192" s="39"/>
      <c r="AD192" s="39"/>
      <c r="AE192" s="39"/>
      <c r="AR192" s="228" t="s">
        <v>415</v>
      </c>
      <c r="AT192" s="228" t="s">
        <v>443</v>
      </c>
      <c r="AU192" s="228" t="s">
        <v>86</v>
      </c>
      <c r="AY192" s="18" t="s">
        <v>414</v>
      </c>
      <c r="BE192" s="229">
        <f>IF(N192="základní",J192,0)</f>
        <v>0</v>
      </c>
      <c r="BF192" s="229">
        <f>IF(N192="snížená",J192,0)</f>
        <v>0</v>
      </c>
      <c r="BG192" s="229">
        <f>IF(N192="zákl. přenesená",J192,0)</f>
        <v>0</v>
      </c>
      <c r="BH192" s="229">
        <f>IF(N192="sníž. přenesená",J192,0)</f>
        <v>0</v>
      </c>
      <c r="BI192" s="229">
        <f>IF(N192="nulová",J192,0)</f>
        <v>0</v>
      </c>
      <c r="BJ192" s="18" t="s">
        <v>84</v>
      </c>
      <c r="BK192" s="229">
        <f>ROUND(I192*H192,2)</f>
        <v>0</v>
      </c>
      <c r="BL192" s="18" t="s">
        <v>415</v>
      </c>
      <c r="BM192" s="228" t="s">
        <v>2697</v>
      </c>
    </row>
    <row r="193" s="2" customFormat="1">
      <c r="A193" s="39"/>
      <c r="B193" s="40"/>
      <c r="C193" s="41"/>
      <c r="D193" s="230" t="s">
        <v>417</v>
      </c>
      <c r="E193" s="41"/>
      <c r="F193" s="231" t="s">
        <v>1811</v>
      </c>
      <c r="G193" s="41"/>
      <c r="H193" s="41"/>
      <c r="I193" s="156"/>
      <c r="J193" s="41"/>
      <c r="K193" s="41"/>
      <c r="L193" s="45"/>
      <c r="M193" s="232"/>
      <c r="N193" s="233"/>
      <c r="O193" s="92"/>
      <c r="P193" s="92"/>
      <c r="Q193" s="92"/>
      <c r="R193" s="92"/>
      <c r="S193" s="92"/>
      <c r="T193" s="93"/>
      <c r="U193" s="39"/>
      <c r="V193" s="39"/>
      <c r="W193" s="39"/>
      <c r="X193" s="39"/>
      <c r="Y193" s="39"/>
      <c r="Z193" s="39"/>
      <c r="AA193" s="39"/>
      <c r="AB193" s="39"/>
      <c r="AC193" s="39"/>
      <c r="AD193" s="39"/>
      <c r="AE193" s="39"/>
      <c r="AT193" s="18" t="s">
        <v>417</v>
      </c>
      <c r="AU193" s="18" t="s">
        <v>86</v>
      </c>
    </row>
    <row r="194" s="2" customFormat="1">
      <c r="A194" s="39"/>
      <c r="B194" s="40"/>
      <c r="C194" s="41"/>
      <c r="D194" s="230" t="s">
        <v>722</v>
      </c>
      <c r="E194" s="41"/>
      <c r="F194" s="268" t="s">
        <v>2636</v>
      </c>
      <c r="G194" s="41"/>
      <c r="H194" s="41"/>
      <c r="I194" s="156"/>
      <c r="J194" s="41"/>
      <c r="K194" s="41"/>
      <c r="L194" s="45"/>
      <c r="M194" s="232"/>
      <c r="N194" s="233"/>
      <c r="O194" s="92"/>
      <c r="P194" s="92"/>
      <c r="Q194" s="92"/>
      <c r="R194" s="92"/>
      <c r="S194" s="92"/>
      <c r="T194" s="93"/>
      <c r="U194" s="39"/>
      <c r="V194" s="39"/>
      <c r="W194" s="39"/>
      <c r="X194" s="39"/>
      <c r="Y194" s="39"/>
      <c r="Z194" s="39"/>
      <c r="AA194" s="39"/>
      <c r="AB194" s="39"/>
      <c r="AC194" s="39"/>
      <c r="AD194" s="39"/>
      <c r="AE194" s="39"/>
      <c r="AT194" s="18" t="s">
        <v>722</v>
      </c>
      <c r="AU194" s="18" t="s">
        <v>86</v>
      </c>
    </row>
    <row r="195" s="13" customFormat="1">
      <c r="A195" s="13"/>
      <c r="B195" s="277"/>
      <c r="C195" s="278"/>
      <c r="D195" s="230" t="s">
        <v>758</v>
      </c>
      <c r="E195" s="279" t="s">
        <v>1</v>
      </c>
      <c r="F195" s="280" t="s">
        <v>2698</v>
      </c>
      <c r="G195" s="278"/>
      <c r="H195" s="281">
        <v>154.803</v>
      </c>
      <c r="I195" s="282"/>
      <c r="J195" s="278"/>
      <c r="K195" s="278"/>
      <c r="L195" s="283"/>
      <c r="M195" s="284"/>
      <c r="N195" s="285"/>
      <c r="O195" s="285"/>
      <c r="P195" s="285"/>
      <c r="Q195" s="285"/>
      <c r="R195" s="285"/>
      <c r="S195" s="285"/>
      <c r="T195" s="286"/>
      <c r="U195" s="13"/>
      <c r="V195" s="13"/>
      <c r="W195" s="13"/>
      <c r="X195" s="13"/>
      <c r="Y195" s="13"/>
      <c r="Z195" s="13"/>
      <c r="AA195" s="13"/>
      <c r="AB195" s="13"/>
      <c r="AC195" s="13"/>
      <c r="AD195" s="13"/>
      <c r="AE195" s="13"/>
      <c r="AT195" s="287" t="s">
        <v>758</v>
      </c>
      <c r="AU195" s="287" t="s">
        <v>86</v>
      </c>
      <c r="AV195" s="13" t="s">
        <v>86</v>
      </c>
      <c r="AW195" s="13" t="s">
        <v>33</v>
      </c>
      <c r="AX195" s="13" t="s">
        <v>84</v>
      </c>
      <c r="AY195" s="287" t="s">
        <v>414</v>
      </c>
    </row>
    <row r="196" s="2" customFormat="1" ht="21.75" customHeight="1">
      <c r="A196" s="39"/>
      <c r="B196" s="40"/>
      <c r="C196" s="234" t="s">
        <v>470</v>
      </c>
      <c r="D196" s="234" t="s">
        <v>443</v>
      </c>
      <c r="E196" s="235" t="s">
        <v>2529</v>
      </c>
      <c r="F196" s="236" t="s">
        <v>2530</v>
      </c>
      <c r="G196" s="237" t="s">
        <v>632</v>
      </c>
      <c r="H196" s="238">
        <v>12.374000000000001</v>
      </c>
      <c r="I196" s="239"/>
      <c r="J196" s="240">
        <f>ROUND(I196*H196,2)</f>
        <v>0</v>
      </c>
      <c r="K196" s="236" t="s">
        <v>720</v>
      </c>
      <c r="L196" s="45"/>
      <c r="M196" s="241" t="s">
        <v>1</v>
      </c>
      <c r="N196" s="242" t="s">
        <v>41</v>
      </c>
      <c r="O196" s="92"/>
      <c r="P196" s="226">
        <f>O196*H196</f>
        <v>0</v>
      </c>
      <c r="Q196" s="226">
        <v>0</v>
      </c>
      <c r="R196" s="226">
        <f>Q196*H196</f>
        <v>0</v>
      </c>
      <c r="S196" s="226">
        <v>0.023300000000000001</v>
      </c>
      <c r="T196" s="227">
        <f>S196*H196</f>
        <v>0.28831420000000002</v>
      </c>
      <c r="U196" s="39"/>
      <c r="V196" s="39"/>
      <c r="W196" s="39"/>
      <c r="X196" s="39"/>
      <c r="Y196" s="39"/>
      <c r="Z196" s="39"/>
      <c r="AA196" s="39"/>
      <c r="AB196" s="39"/>
      <c r="AC196" s="39"/>
      <c r="AD196" s="39"/>
      <c r="AE196" s="39"/>
      <c r="AR196" s="228" t="s">
        <v>415</v>
      </c>
      <c r="AT196" s="228" t="s">
        <v>443</v>
      </c>
      <c r="AU196" s="228" t="s">
        <v>86</v>
      </c>
      <c r="AY196" s="18" t="s">
        <v>414</v>
      </c>
      <c r="BE196" s="229">
        <f>IF(N196="základní",J196,0)</f>
        <v>0</v>
      </c>
      <c r="BF196" s="229">
        <f>IF(N196="snížená",J196,0)</f>
        <v>0</v>
      </c>
      <c r="BG196" s="229">
        <f>IF(N196="zákl. přenesená",J196,0)</f>
        <v>0</v>
      </c>
      <c r="BH196" s="229">
        <f>IF(N196="sníž. přenesená",J196,0)</f>
        <v>0</v>
      </c>
      <c r="BI196" s="229">
        <f>IF(N196="nulová",J196,0)</f>
        <v>0</v>
      </c>
      <c r="BJ196" s="18" t="s">
        <v>84</v>
      </c>
      <c r="BK196" s="229">
        <f>ROUND(I196*H196,2)</f>
        <v>0</v>
      </c>
      <c r="BL196" s="18" t="s">
        <v>415</v>
      </c>
      <c r="BM196" s="228" t="s">
        <v>2699</v>
      </c>
    </row>
    <row r="197" s="2" customFormat="1">
      <c r="A197" s="39"/>
      <c r="B197" s="40"/>
      <c r="C197" s="41"/>
      <c r="D197" s="230" t="s">
        <v>417</v>
      </c>
      <c r="E197" s="41"/>
      <c r="F197" s="231" t="s">
        <v>2532</v>
      </c>
      <c r="G197" s="41"/>
      <c r="H197" s="41"/>
      <c r="I197" s="156"/>
      <c r="J197" s="41"/>
      <c r="K197" s="41"/>
      <c r="L197" s="45"/>
      <c r="M197" s="232"/>
      <c r="N197" s="233"/>
      <c r="O197" s="92"/>
      <c r="P197" s="92"/>
      <c r="Q197" s="92"/>
      <c r="R197" s="92"/>
      <c r="S197" s="92"/>
      <c r="T197" s="93"/>
      <c r="U197" s="39"/>
      <c r="V197" s="39"/>
      <c r="W197" s="39"/>
      <c r="X197" s="39"/>
      <c r="Y197" s="39"/>
      <c r="Z197" s="39"/>
      <c r="AA197" s="39"/>
      <c r="AB197" s="39"/>
      <c r="AC197" s="39"/>
      <c r="AD197" s="39"/>
      <c r="AE197" s="39"/>
      <c r="AT197" s="18" t="s">
        <v>417</v>
      </c>
      <c r="AU197" s="18" t="s">
        <v>86</v>
      </c>
    </row>
    <row r="198" s="2" customFormat="1">
      <c r="A198" s="39"/>
      <c r="B198" s="40"/>
      <c r="C198" s="41"/>
      <c r="D198" s="230" t="s">
        <v>722</v>
      </c>
      <c r="E198" s="41"/>
      <c r="F198" s="268" t="s">
        <v>2639</v>
      </c>
      <c r="G198" s="41"/>
      <c r="H198" s="41"/>
      <c r="I198" s="156"/>
      <c r="J198" s="41"/>
      <c r="K198" s="41"/>
      <c r="L198" s="45"/>
      <c r="M198" s="232"/>
      <c r="N198" s="233"/>
      <c r="O198" s="92"/>
      <c r="P198" s="92"/>
      <c r="Q198" s="92"/>
      <c r="R198" s="92"/>
      <c r="S198" s="92"/>
      <c r="T198" s="93"/>
      <c r="U198" s="39"/>
      <c r="V198" s="39"/>
      <c r="W198" s="39"/>
      <c r="X198" s="39"/>
      <c r="Y198" s="39"/>
      <c r="Z198" s="39"/>
      <c r="AA198" s="39"/>
      <c r="AB198" s="39"/>
      <c r="AC198" s="39"/>
      <c r="AD198" s="39"/>
      <c r="AE198" s="39"/>
      <c r="AT198" s="18" t="s">
        <v>722</v>
      </c>
      <c r="AU198" s="18" t="s">
        <v>86</v>
      </c>
    </row>
    <row r="199" s="13" customFormat="1">
      <c r="A199" s="13"/>
      <c r="B199" s="277"/>
      <c r="C199" s="278"/>
      <c r="D199" s="230" t="s">
        <v>758</v>
      </c>
      <c r="E199" s="279" t="s">
        <v>1</v>
      </c>
      <c r="F199" s="280" t="s">
        <v>2700</v>
      </c>
      <c r="G199" s="278"/>
      <c r="H199" s="281">
        <v>12.374000000000001</v>
      </c>
      <c r="I199" s="282"/>
      <c r="J199" s="278"/>
      <c r="K199" s="278"/>
      <c r="L199" s="283"/>
      <c r="M199" s="284"/>
      <c r="N199" s="285"/>
      <c r="O199" s="285"/>
      <c r="P199" s="285"/>
      <c r="Q199" s="285"/>
      <c r="R199" s="285"/>
      <c r="S199" s="285"/>
      <c r="T199" s="286"/>
      <c r="U199" s="13"/>
      <c r="V199" s="13"/>
      <c r="W199" s="13"/>
      <c r="X199" s="13"/>
      <c r="Y199" s="13"/>
      <c r="Z199" s="13"/>
      <c r="AA199" s="13"/>
      <c r="AB199" s="13"/>
      <c r="AC199" s="13"/>
      <c r="AD199" s="13"/>
      <c r="AE199" s="13"/>
      <c r="AT199" s="287" t="s">
        <v>758</v>
      </c>
      <c r="AU199" s="287" t="s">
        <v>86</v>
      </c>
      <c r="AV199" s="13" t="s">
        <v>86</v>
      </c>
      <c r="AW199" s="13" t="s">
        <v>33</v>
      </c>
      <c r="AX199" s="13" t="s">
        <v>84</v>
      </c>
      <c r="AY199" s="287" t="s">
        <v>414</v>
      </c>
    </row>
    <row r="200" s="2" customFormat="1" ht="21.75" customHeight="1">
      <c r="A200" s="39"/>
      <c r="B200" s="40"/>
      <c r="C200" s="234" t="s">
        <v>475</v>
      </c>
      <c r="D200" s="234" t="s">
        <v>443</v>
      </c>
      <c r="E200" s="235" t="s">
        <v>2535</v>
      </c>
      <c r="F200" s="236" t="s">
        <v>2536</v>
      </c>
      <c r="G200" s="237" t="s">
        <v>632</v>
      </c>
      <c r="H200" s="238">
        <v>12.374000000000001</v>
      </c>
      <c r="I200" s="239"/>
      <c r="J200" s="240">
        <f>ROUND(I200*H200,2)</f>
        <v>0</v>
      </c>
      <c r="K200" s="236" t="s">
        <v>720</v>
      </c>
      <c r="L200" s="45"/>
      <c r="M200" s="241" t="s">
        <v>1</v>
      </c>
      <c r="N200" s="242" t="s">
        <v>41</v>
      </c>
      <c r="O200" s="92"/>
      <c r="P200" s="226">
        <f>O200*H200</f>
        <v>0</v>
      </c>
      <c r="Q200" s="226">
        <v>0.023244399999999998</v>
      </c>
      <c r="R200" s="226">
        <f>Q200*H200</f>
        <v>0.28762620560000002</v>
      </c>
      <c r="S200" s="226">
        <v>0</v>
      </c>
      <c r="T200" s="227">
        <f>S200*H200</f>
        <v>0</v>
      </c>
      <c r="U200" s="39"/>
      <c r="V200" s="39"/>
      <c r="W200" s="39"/>
      <c r="X200" s="39"/>
      <c r="Y200" s="39"/>
      <c r="Z200" s="39"/>
      <c r="AA200" s="39"/>
      <c r="AB200" s="39"/>
      <c r="AC200" s="39"/>
      <c r="AD200" s="39"/>
      <c r="AE200" s="39"/>
      <c r="AR200" s="228" t="s">
        <v>415</v>
      </c>
      <c r="AT200" s="228" t="s">
        <v>443</v>
      </c>
      <c r="AU200" s="228" t="s">
        <v>86</v>
      </c>
      <c r="AY200" s="18" t="s">
        <v>414</v>
      </c>
      <c r="BE200" s="229">
        <f>IF(N200="základní",J200,0)</f>
        <v>0</v>
      </c>
      <c r="BF200" s="229">
        <f>IF(N200="snížená",J200,0)</f>
        <v>0</v>
      </c>
      <c r="BG200" s="229">
        <f>IF(N200="zákl. přenesená",J200,0)</f>
        <v>0</v>
      </c>
      <c r="BH200" s="229">
        <f>IF(N200="sníž. přenesená",J200,0)</f>
        <v>0</v>
      </c>
      <c r="BI200" s="229">
        <f>IF(N200="nulová",J200,0)</f>
        <v>0</v>
      </c>
      <c r="BJ200" s="18" t="s">
        <v>84</v>
      </c>
      <c r="BK200" s="229">
        <f>ROUND(I200*H200,2)</f>
        <v>0</v>
      </c>
      <c r="BL200" s="18" t="s">
        <v>415</v>
      </c>
      <c r="BM200" s="228" t="s">
        <v>2701</v>
      </c>
    </row>
    <row r="201" s="2" customFormat="1">
      <c r="A201" s="39"/>
      <c r="B201" s="40"/>
      <c r="C201" s="41"/>
      <c r="D201" s="230" t="s">
        <v>417</v>
      </c>
      <c r="E201" s="41"/>
      <c r="F201" s="231" t="s">
        <v>2538</v>
      </c>
      <c r="G201" s="41"/>
      <c r="H201" s="41"/>
      <c r="I201" s="156"/>
      <c r="J201" s="41"/>
      <c r="K201" s="41"/>
      <c r="L201" s="45"/>
      <c r="M201" s="232"/>
      <c r="N201" s="233"/>
      <c r="O201" s="92"/>
      <c r="P201" s="92"/>
      <c r="Q201" s="92"/>
      <c r="R201" s="92"/>
      <c r="S201" s="92"/>
      <c r="T201" s="93"/>
      <c r="U201" s="39"/>
      <c r="V201" s="39"/>
      <c r="W201" s="39"/>
      <c r="X201" s="39"/>
      <c r="Y201" s="39"/>
      <c r="Z201" s="39"/>
      <c r="AA201" s="39"/>
      <c r="AB201" s="39"/>
      <c r="AC201" s="39"/>
      <c r="AD201" s="39"/>
      <c r="AE201" s="39"/>
      <c r="AT201" s="18" t="s">
        <v>417</v>
      </c>
      <c r="AU201" s="18" t="s">
        <v>86</v>
      </c>
    </row>
    <row r="202" s="2" customFormat="1">
      <c r="A202" s="39"/>
      <c r="B202" s="40"/>
      <c r="C202" s="41"/>
      <c r="D202" s="230" t="s">
        <v>722</v>
      </c>
      <c r="E202" s="41"/>
      <c r="F202" s="268" t="s">
        <v>2639</v>
      </c>
      <c r="G202" s="41"/>
      <c r="H202" s="41"/>
      <c r="I202" s="156"/>
      <c r="J202" s="41"/>
      <c r="K202" s="41"/>
      <c r="L202" s="45"/>
      <c r="M202" s="232"/>
      <c r="N202" s="233"/>
      <c r="O202" s="92"/>
      <c r="P202" s="92"/>
      <c r="Q202" s="92"/>
      <c r="R202" s="92"/>
      <c r="S202" s="92"/>
      <c r="T202" s="93"/>
      <c r="U202" s="39"/>
      <c r="V202" s="39"/>
      <c r="W202" s="39"/>
      <c r="X202" s="39"/>
      <c r="Y202" s="39"/>
      <c r="Z202" s="39"/>
      <c r="AA202" s="39"/>
      <c r="AB202" s="39"/>
      <c r="AC202" s="39"/>
      <c r="AD202" s="39"/>
      <c r="AE202" s="39"/>
      <c r="AT202" s="18" t="s">
        <v>722</v>
      </c>
      <c r="AU202" s="18" t="s">
        <v>86</v>
      </c>
    </row>
    <row r="203" s="13" customFormat="1">
      <c r="A203" s="13"/>
      <c r="B203" s="277"/>
      <c r="C203" s="278"/>
      <c r="D203" s="230" t="s">
        <v>758</v>
      </c>
      <c r="E203" s="279" t="s">
        <v>1</v>
      </c>
      <c r="F203" s="280" t="s">
        <v>2700</v>
      </c>
      <c r="G203" s="278"/>
      <c r="H203" s="281">
        <v>12.374000000000001</v>
      </c>
      <c r="I203" s="282"/>
      <c r="J203" s="278"/>
      <c r="K203" s="278"/>
      <c r="L203" s="283"/>
      <c r="M203" s="284"/>
      <c r="N203" s="285"/>
      <c r="O203" s="285"/>
      <c r="P203" s="285"/>
      <c r="Q203" s="285"/>
      <c r="R203" s="285"/>
      <c r="S203" s="285"/>
      <c r="T203" s="286"/>
      <c r="U203" s="13"/>
      <c r="V203" s="13"/>
      <c r="W203" s="13"/>
      <c r="X203" s="13"/>
      <c r="Y203" s="13"/>
      <c r="Z203" s="13"/>
      <c r="AA203" s="13"/>
      <c r="AB203" s="13"/>
      <c r="AC203" s="13"/>
      <c r="AD203" s="13"/>
      <c r="AE203" s="13"/>
      <c r="AT203" s="287" t="s">
        <v>758</v>
      </c>
      <c r="AU203" s="287" t="s">
        <v>86</v>
      </c>
      <c r="AV203" s="13" t="s">
        <v>86</v>
      </c>
      <c r="AW203" s="13" t="s">
        <v>33</v>
      </c>
      <c r="AX203" s="13" t="s">
        <v>84</v>
      </c>
      <c r="AY203" s="287" t="s">
        <v>414</v>
      </c>
    </row>
    <row r="204" s="2" customFormat="1" ht="21.75" customHeight="1">
      <c r="A204" s="39"/>
      <c r="B204" s="40"/>
      <c r="C204" s="234" t="s">
        <v>479</v>
      </c>
      <c r="D204" s="234" t="s">
        <v>443</v>
      </c>
      <c r="E204" s="235" t="s">
        <v>1830</v>
      </c>
      <c r="F204" s="236" t="s">
        <v>1831</v>
      </c>
      <c r="G204" s="237" t="s">
        <v>632</v>
      </c>
      <c r="H204" s="238">
        <v>12.374000000000001</v>
      </c>
      <c r="I204" s="239"/>
      <c r="J204" s="240">
        <f>ROUND(I204*H204,2)</f>
        <v>0</v>
      </c>
      <c r="K204" s="236" t="s">
        <v>720</v>
      </c>
      <c r="L204" s="45"/>
      <c r="M204" s="241" t="s">
        <v>1</v>
      </c>
      <c r="N204" s="242" t="s">
        <v>41</v>
      </c>
      <c r="O204" s="92"/>
      <c r="P204" s="226">
        <f>O204*H204</f>
        <v>0</v>
      </c>
      <c r="Q204" s="226">
        <v>0</v>
      </c>
      <c r="R204" s="226">
        <f>Q204*H204</f>
        <v>0</v>
      </c>
      <c r="S204" s="226">
        <v>0</v>
      </c>
      <c r="T204" s="227">
        <f>S204*H204</f>
        <v>0</v>
      </c>
      <c r="U204" s="39"/>
      <c r="V204" s="39"/>
      <c r="W204" s="39"/>
      <c r="X204" s="39"/>
      <c r="Y204" s="39"/>
      <c r="Z204" s="39"/>
      <c r="AA204" s="39"/>
      <c r="AB204" s="39"/>
      <c r="AC204" s="39"/>
      <c r="AD204" s="39"/>
      <c r="AE204" s="39"/>
      <c r="AR204" s="228" t="s">
        <v>415</v>
      </c>
      <c r="AT204" s="228" t="s">
        <v>443</v>
      </c>
      <c r="AU204" s="228" t="s">
        <v>86</v>
      </c>
      <c r="AY204" s="18" t="s">
        <v>414</v>
      </c>
      <c r="BE204" s="229">
        <f>IF(N204="základní",J204,0)</f>
        <v>0</v>
      </c>
      <c r="BF204" s="229">
        <f>IF(N204="snížená",J204,0)</f>
        <v>0</v>
      </c>
      <c r="BG204" s="229">
        <f>IF(N204="zákl. přenesená",J204,0)</f>
        <v>0</v>
      </c>
      <c r="BH204" s="229">
        <f>IF(N204="sníž. přenesená",J204,0)</f>
        <v>0</v>
      </c>
      <c r="BI204" s="229">
        <f>IF(N204="nulová",J204,0)</f>
        <v>0</v>
      </c>
      <c r="BJ204" s="18" t="s">
        <v>84</v>
      </c>
      <c r="BK204" s="229">
        <f>ROUND(I204*H204,2)</f>
        <v>0</v>
      </c>
      <c r="BL204" s="18" t="s">
        <v>415</v>
      </c>
      <c r="BM204" s="228" t="s">
        <v>2702</v>
      </c>
    </row>
    <row r="205" s="2" customFormat="1">
      <c r="A205" s="39"/>
      <c r="B205" s="40"/>
      <c r="C205" s="41"/>
      <c r="D205" s="230" t="s">
        <v>417</v>
      </c>
      <c r="E205" s="41"/>
      <c r="F205" s="231" t="s">
        <v>1833</v>
      </c>
      <c r="G205" s="41"/>
      <c r="H205" s="41"/>
      <c r="I205" s="156"/>
      <c r="J205" s="41"/>
      <c r="K205" s="41"/>
      <c r="L205" s="45"/>
      <c r="M205" s="232"/>
      <c r="N205" s="233"/>
      <c r="O205" s="92"/>
      <c r="P205" s="92"/>
      <c r="Q205" s="92"/>
      <c r="R205" s="92"/>
      <c r="S205" s="92"/>
      <c r="T205" s="93"/>
      <c r="U205" s="39"/>
      <c r="V205" s="39"/>
      <c r="W205" s="39"/>
      <c r="X205" s="39"/>
      <c r="Y205" s="39"/>
      <c r="Z205" s="39"/>
      <c r="AA205" s="39"/>
      <c r="AB205" s="39"/>
      <c r="AC205" s="39"/>
      <c r="AD205" s="39"/>
      <c r="AE205" s="39"/>
      <c r="AT205" s="18" t="s">
        <v>417</v>
      </c>
      <c r="AU205" s="18" t="s">
        <v>86</v>
      </c>
    </row>
    <row r="206" s="2" customFormat="1">
      <c r="A206" s="39"/>
      <c r="B206" s="40"/>
      <c r="C206" s="41"/>
      <c r="D206" s="230" t="s">
        <v>722</v>
      </c>
      <c r="E206" s="41"/>
      <c r="F206" s="268" t="s">
        <v>2639</v>
      </c>
      <c r="G206" s="41"/>
      <c r="H206" s="41"/>
      <c r="I206" s="156"/>
      <c r="J206" s="41"/>
      <c r="K206" s="41"/>
      <c r="L206" s="45"/>
      <c r="M206" s="232"/>
      <c r="N206" s="233"/>
      <c r="O206" s="92"/>
      <c r="P206" s="92"/>
      <c r="Q206" s="92"/>
      <c r="R206" s="92"/>
      <c r="S206" s="92"/>
      <c r="T206" s="93"/>
      <c r="U206" s="39"/>
      <c r="V206" s="39"/>
      <c r="W206" s="39"/>
      <c r="X206" s="39"/>
      <c r="Y206" s="39"/>
      <c r="Z206" s="39"/>
      <c r="AA206" s="39"/>
      <c r="AB206" s="39"/>
      <c r="AC206" s="39"/>
      <c r="AD206" s="39"/>
      <c r="AE206" s="39"/>
      <c r="AT206" s="18" t="s">
        <v>722</v>
      </c>
      <c r="AU206" s="18" t="s">
        <v>86</v>
      </c>
    </row>
    <row r="207" s="13" customFormat="1">
      <c r="A207" s="13"/>
      <c r="B207" s="277"/>
      <c r="C207" s="278"/>
      <c r="D207" s="230" t="s">
        <v>758</v>
      </c>
      <c r="E207" s="279" t="s">
        <v>1</v>
      </c>
      <c r="F207" s="280" t="s">
        <v>2700</v>
      </c>
      <c r="G207" s="278"/>
      <c r="H207" s="281">
        <v>12.374000000000001</v>
      </c>
      <c r="I207" s="282"/>
      <c r="J207" s="278"/>
      <c r="K207" s="278"/>
      <c r="L207" s="283"/>
      <c r="M207" s="284"/>
      <c r="N207" s="285"/>
      <c r="O207" s="285"/>
      <c r="P207" s="285"/>
      <c r="Q207" s="285"/>
      <c r="R207" s="285"/>
      <c r="S207" s="285"/>
      <c r="T207" s="286"/>
      <c r="U207" s="13"/>
      <c r="V207" s="13"/>
      <c r="W207" s="13"/>
      <c r="X207" s="13"/>
      <c r="Y207" s="13"/>
      <c r="Z207" s="13"/>
      <c r="AA207" s="13"/>
      <c r="AB207" s="13"/>
      <c r="AC207" s="13"/>
      <c r="AD207" s="13"/>
      <c r="AE207" s="13"/>
      <c r="AT207" s="287" t="s">
        <v>758</v>
      </c>
      <c r="AU207" s="287" t="s">
        <v>86</v>
      </c>
      <c r="AV207" s="13" t="s">
        <v>86</v>
      </c>
      <c r="AW207" s="13" t="s">
        <v>33</v>
      </c>
      <c r="AX207" s="13" t="s">
        <v>84</v>
      </c>
      <c r="AY207" s="287" t="s">
        <v>414</v>
      </c>
    </row>
    <row r="208" s="2" customFormat="1" ht="21.75" customHeight="1">
      <c r="A208" s="39"/>
      <c r="B208" s="40"/>
      <c r="C208" s="234" t="s">
        <v>483</v>
      </c>
      <c r="D208" s="234" t="s">
        <v>443</v>
      </c>
      <c r="E208" s="235" t="s">
        <v>2020</v>
      </c>
      <c r="F208" s="236" t="s">
        <v>2021</v>
      </c>
      <c r="G208" s="237" t="s">
        <v>632</v>
      </c>
      <c r="H208" s="238">
        <v>2.3999999999999999</v>
      </c>
      <c r="I208" s="239"/>
      <c r="J208" s="240">
        <f>ROUND(I208*H208,2)</f>
        <v>0</v>
      </c>
      <c r="K208" s="236" t="s">
        <v>720</v>
      </c>
      <c r="L208" s="45"/>
      <c r="M208" s="241" t="s">
        <v>1</v>
      </c>
      <c r="N208" s="242" t="s">
        <v>41</v>
      </c>
      <c r="O208" s="92"/>
      <c r="P208" s="226">
        <f>O208*H208</f>
        <v>0</v>
      </c>
      <c r="Q208" s="226">
        <v>0.019425000000000001</v>
      </c>
      <c r="R208" s="226">
        <f>Q208*H208</f>
        <v>0.046620000000000002</v>
      </c>
      <c r="S208" s="226">
        <v>0</v>
      </c>
      <c r="T208" s="227">
        <f>S208*H208</f>
        <v>0</v>
      </c>
      <c r="U208" s="39"/>
      <c r="V208" s="39"/>
      <c r="W208" s="39"/>
      <c r="X208" s="39"/>
      <c r="Y208" s="39"/>
      <c r="Z208" s="39"/>
      <c r="AA208" s="39"/>
      <c r="AB208" s="39"/>
      <c r="AC208" s="39"/>
      <c r="AD208" s="39"/>
      <c r="AE208" s="39"/>
      <c r="AR208" s="228" t="s">
        <v>415</v>
      </c>
      <c r="AT208" s="228" t="s">
        <v>443</v>
      </c>
      <c r="AU208" s="228" t="s">
        <v>86</v>
      </c>
      <c r="AY208" s="18" t="s">
        <v>414</v>
      </c>
      <c r="BE208" s="229">
        <f>IF(N208="základní",J208,0)</f>
        <v>0</v>
      </c>
      <c r="BF208" s="229">
        <f>IF(N208="snížená",J208,0)</f>
        <v>0</v>
      </c>
      <c r="BG208" s="229">
        <f>IF(N208="zákl. přenesená",J208,0)</f>
        <v>0</v>
      </c>
      <c r="BH208" s="229">
        <f>IF(N208="sníž. přenesená",J208,0)</f>
        <v>0</v>
      </c>
      <c r="BI208" s="229">
        <f>IF(N208="nulová",J208,0)</f>
        <v>0</v>
      </c>
      <c r="BJ208" s="18" t="s">
        <v>84</v>
      </c>
      <c r="BK208" s="229">
        <f>ROUND(I208*H208,2)</f>
        <v>0</v>
      </c>
      <c r="BL208" s="18" t="s">
        <v>415</v>
      </c>
      <c r="BM208" s="228" t="s">
        <v>2703</v>
      </c>
    </row>
    <row r="209" s="2" customFormat="1">
      <c r="A209" s="39"/>
      <c r="B209" s="40"/>
      <c r="C209" s="41"/>
      <c r="D209" s="230" t="s">
        <v>417</v>
      </c>
      <c r="E209" s="41"/>
      <c r="F209" s="231" t="s">
        <v>2023</v>
      </c>
      <c r="G209" s="41"/>
      <c r="H209" s="41"/>
      <c r="I209" s="156"/>
      <c r="J209" s="41"/>
      <c r="K209" s="41"/>
      <c r="L209" s="45"/>
      <c r="M209" s="232"/>
      <c r="N209" s="233"/>
      <c r="O209" s="92"/>
      <c r="P209" s="92"/>
      <c r="Q209" s="92"/>
      <c r="R209" s="92"/>
      <c r="S209" s="92"/>
      <c r="T209" s="93"/>
      <c r="U209" s="39"/>
      <c r="V209" s="39"/>
      <c r="W209" s="39"/>
      <c r="X209" s="39"/>
      <c r="Y209" s="39"/>
      <c r="Z209" s="39"/>
      <c r="AA209" s="39"/>
      <c r="AB209" s="39"/>
      <c r="AC209" s="39"/>
      <c r="AD209" s="39"/>
      <c r="AE209" s="39"/>
      <c r="AT209" s="18" t="s">
        <v>417</v>
      </c>
      <c r="AU209" s="18" t="s">
        <v>86</v>
      </c>
    </row>
    <row r="210" s="2" customFormat="1">
      <c r="A210" s="39"/>
      <c r="B210" s="40"/>
      <c r="C210" s="41"/>
      <c r="D210" s="230" t="s">
        <v>722</v>
      </c>
      <c r="E210" s="41"/>
      <c r="F210" s="268" t="s">
        <v>2695</v>
      </c>
      <c r="G210" s="41"/>
      <c r="H210" s="41"/>
      <c r="I210" s="156"/>
      <c r="J210" s="41"/>
      <c r="K210" s="41"/>
      <c r="L210" s="45"/>
      <c r="M210" s="232"/>
      <c r="N210" s="233"/>
      <c r="O210" s="92"/>
      <c r="P210" s="92"/>
      <c r="Q210" s="92"/>
      <c r="R210" s="92"/>
      <c r="S210" s="92"/>
      <c r="T210" s="93"/>
      <c r="U210" s="39"/>
      <c r="V210" s="39"/>
      <c r="W210" s="39"/>
      <c r="X210" s="39"/>
      <c r="Y210" s="39"/>
      <c r="Z210" s="39"/>
      <c r="AA210" s="39"/>
      <c r="AB210" s="39"/>
      <c r="AC210" s="39"/>
      <c r="AD210" s="39"/>
      <c r="AE210" s="39"/>
      <c r="AT210" s="18" t="s">
        <v>722</v>
      </c>
      <c r="AU210" s="18" t="s">
        <v>86</v>
      </c>
    </row>
    <row r="211" s="13" customFormat="1">
      <c r="A211" s="13"/>
      <c r="B211" s="277"/>
      <c r="C211" s="278"/>
      <c r="D211" s="230" t="s">
        <v>758</v>
      </c>
      <c r="E211" s="279" t="s">
        <v>1</v>
      </c>
      <c r="F211" s="280" t="s">
        <v>2696</v>
      </c>
      <c r="G211" s="278"/>
      <c r="H211" s="281">
        <v>2.3999999999999999</v>
      </c>
      <c r="I211" s="282"/>
      <c r="J211" s="278"/>
      <c r="K211" s="278"/>
      <c r="L211" s="283"/>
      <c r="M211" s="284"/>
      <c r="N211" s="285"/>
      <c r="O211" s="285"/>
      <c r="P211" s="285"/>
      <c r="Q211" s="285"/>
      <c r="R211" s="285"/>
      <c r="S211" s="285"/>
      <c r="T211" s="286"/>
      <c r="U211" s="13"/>
      <c r="V211" s="13"/>
      <c r="W211" s="13"/>
      <c r="X211" s="13"/>
      <c r="Y211" s="13"/>
      <c r="Z211" s="13"/>
      <c r="AA211" s="13"/>
      <c r="AB211" s="13"/>
      <c r="AC211" s="13"/>
      <c r="AD211" s="13"/>
      <c r="AE211" s="13"/>
      <c r="AT211" s="287" t="s">
        <v>758</v>
      </c>
      <c r="AU211" s="287" t="s">
        <v>86</v>
      </c>
      <c r="AV211" s="13" t="s">
        <v>86</v>
      </c>
      <c r="AW211" s="13" t="s">
        <v>33</v>
      </c>
      <c r="AX211" s="13" t="s">
        <v>84</v>
      </c>
      <c r="AY211" s="287" t="s">
        <v>414</v>
      </c>
    </row>
    <row r="212" s="2" customFormat="1" ht="21.75" customHeight="1">
      <c r="A212" s="39"/>
      <c r="B212" s="40"/>
      <c r="C212" s="234" t="s">
        <v>487</v>
      </c>
      <c r="D212" s="234" t="s">
        <v>443</v>
      </c>
      <c r="E212" s="235" t="s">
        <v>2704</v>
      </c>
      <c r="F212" s="236" t="s">
        <v>2705</v>
      </c>
      <c r="G212" s="237" t="s">
        <v>632</v>
      </c>
      <c r="H212" s="238">
        <v>1.2</v>
      </c>
      <c r="I212" s="239"/>
      <c r="J212" s="240">
        <f>ROUND(I212*H212,2)</f>
        <v>0</v>
      </c>
      <c r="K212" s="236" t="s">
        <v>720</v>
      </c>
      <c r="L212" s="45"/>
      <c r="M212" s="241" t="s">
        <v>1</v>
      </c>
      <c r="N212" s="242" t="s">
        <v>41</v>
      </c>
      <c r="O212" s="92"/>
      <c r="P212" s="226">
        <f>O212*H212</f>
        <v>0</v>
      </c>
      <c r="Q212" s="226">
        <v>0.00098999999999999999</v>
      </c>
      <c r="R212" s="226">
        <f>Q212*H212</f>
        <v>0.001188</v>
      </c>
      <c r="S212" s="226">
        <v>0</v>
      </c>
      <c r="T212" s="227">
        <f>S212*H212</f>
        <v>0</v>
      </c>
      <c r="U212" s="39"/>
      <c r="V212" s="39"/>
      <c r="W212" s="39"/>
      <c r="X212" s="39"/>
      <c r="Y212" s="39"/>
      <c r="Z212" s="39"/>
      <c r="AA212" s="39"/>
      <c r="AB212" s="39"/>
      <c r="AC212" s="39"/>
      <c r="AD212" s="39"/>
      <c r="AE212" s="39"/>
      <c r="AR212" s="228" t="s">
        <v>415</v>
      </c>
      <c r="AT212" s="228" t="s">
        <v>443</v>
      </c>
      <c r="AU212" s="228" t="s">
        <v>86</v>
      </c>
      <c r="AY212" s="18" t="s">
        <v>414</v>
      </c>
      <c r="BE212" s="229">
        <f>IF(N212="základní",J212,0)</f>
        <v>0</v>
      </c>
      <c r="BF212" s="229">
        <f>IF(N212="snížená",J212,0)</f>
        <v>0</v>
      </c>
      <c r="BG212" s="229">
        <f>IF(N212="zákl. přenesená",J212,0)</f>
        <v>0</v>
      </c>
      <c r="BH212" s="229">
        <f>IF(N212="sníž. přenesená",J212,0)</f>
        <v>0</v>
      </c>
      <c r="BI212" s="229">
        <f>IF(N212="nulová",J212,0)</f>
        <v>0</v>
      </c>
      <c r="BJ212" s="18" t="s">
        <v>84</v>
      </c>
      <c r="BK212" s="229">
        <f>ROUND(I212*H212,2)</f>
        <v>0</v>
      </c>
      <c r="BL212" s="18" t="s">
        <v>415</v>
      </c>
      <c r="BM212" s="228" t="s">
        <v>2706</v>
      </c>
    </row>
    <row r="213" s="2" customFormat="1">
      <c r="A213" s="39"/>
      <c r="B213" s="40"/>
      <c r="C213" s="41"/>
      <c r="D213" s="230" t="s">
        <v>417</v>
      </c>
      <c r="E213" s="41"/>
      <c r="F213" s="231" t="s">
        <v>2707</v>
      </c>
      <c r="G213" s="41"/>
      <c r="H213" s="41"/>
      <c r="I213" s="156"/>
      <c r="J213" s="41"/>
      <c r="K213" s="41"/>
      <c r="L213" s="45"/>
      <c r="M213" s="232"/>
      <c r="N213" s="233"/>
      <c r="O213" s="92"/>
      <c r="P213" s="92"/>
      <c r="Q213" s="92"/>
      <c r="R213" s="92"/>
      <c r="S213" s="92"/>
      <c r="T213" s="93"/>
      <c r="U213" s="39"/>
      <c r="V213" s="39"/>
      <c r="W213" s="39"/>
      <c r="X213" s="39"/>
      <c r="Y213" s="39"/>
      <c r="Z213" s="39"/>
      <c r="AA213" s="39"/>
      <c r="AB213" s="39"/>
      <c r="AC213" s="39"/>
      <c r="AD213" s="39"/>
      <c r="AE213" s="39"/>
      <c r="AT213" s="18" t="s">
        <v>417</v>
      </c>
      <c r="AU213" s="18" t="s">
        <v>86</v>
      </c>
    </row>
    <row r="214" s="13" customFormat="1">
      <c r="A214" s="13"/>
      <c r="B214" s="277"/>
      <c r="C214" s="278"/>
      <c r="D214" s="230" t="s">
        <v>758</v>
      </c>
      <c r="E214" s="279" t="s">
        <v>1</v>
      </c>
      <c r="F214" s="280" t="s">
        <v>2708</v>
      </c>
      <c r="G214" s="278"/>
      <c r="H214" s="281">
        <v>1.2</v>
      </c>
      <c r="I214" s="282"/>
      <c r="J214" s="278"/>
      <c r="K214" s="278"/>
      <c r="L214" s="283"/>
      <c r="M214" s="284"/>
      <c r="N214" s="285"/>
      <c r="O214" s="285"/>
      <c r="P214" s="285"/>
      <c r="Q214" s="285"/>
      <c r="R214" s="285"/>
      <c r="S214" s="285"/>
      <c r="T214" s="286"/>
      <c r="U214" s="13"/>
      <c r="V214" s="13"/>
      <c r="W214" s="13"/>
      <c r="X214" s="13"/>
      <c r="Y214" s="13"/>
      <c r="Z214" s="13"/>
      <c r="AA214" s="13"/>
      <c r="AB214" s="13"/>
      <c r="AC214" s="13"/>
      <c r="AD214" s="13"/>
      <c r="AE214" s="13"/>
      <c r="AT214" s="287" t="s">
        <v>758</v>
      </c>
      <c r="AU214" s="287" t="s">
        <v>86</v>
      </c>
      <c r="AV214" s="13" t="s">
        <v>86</v>
      </c>
      <c r="AW214" s="13" t="s">
        <v>33</v>
      </c>
      <c r="AX214" s="13" t="s">
        <v>84</v>
      </c>
      <c r="AY214" s="287" t="s">
        <v>414</v>
      </c>
    </row>
    <row r="215" s="2" customFormat="1" ht="21.75" customHeight="1">
      <c r="A215" s="39"/>
      <c r="B215" s="40"/>
      <c r="C215" s="234" t="s">
        <v>7</v>
      </c>
      <c r="D215" s="234" t="s">
        <v>443</v>
      </c>
      <c r="E215" s="235" t="s">
        <v>2542</v>
      </c>
      <c r="F215" s="236" t="s">
        <v>2543</v>
      </c>
      <c r="G215" s="237" t="s">
        <v>531</v>
      </c>
      <c r="H215" s="238">
        <v>21.399999999999999</v>
      </c>
      <c r="I215" s="239"/>
      <c r="J215" s="240">
        <f>ROUND(I215*H215,2)</f>
        <v>0</v>
      </c>
      <c r="K215" s="236" t="s">
        <v>720</v>
      </c>
      <c r="L215" s="45"/>
      <c r="M215" s="241" t="s">
        <v>1</v>
      </c>
      <c r="N215" s="242" t="s">
        <v>41</v>
      </c>
      <c r="O215" s="92"/>
      <c r="P215" s="226">
        <f>O215*H215</f>
        <v>0</v>
      </c>
      <c r="Q215" s="226">
        <v>0.0059081999999999997</v>
      </c>
      <c r="R215" s="226">
        <f>Q215*H215</f>
        <v>0.12643547999999999</v>
      </c>
      <c r="S215" s="226">
        <v>0</v>
      </c>
      <c r="T215" s="227">
        <f>S215*H215</f>
        <v>0</v>
      </c>
      <c r="U215" s="39"/>
      <c r="V215" s="39"/>
      <c r="W215" s="39"/>
      <c r="X215" s="39"/>
      <c r="Y215" s="39"/>
      <c r="Z215" s="39"/>
      <c r="AA215" s="39"/>
      <c r="AB215" s="39"/>
      <c r="AC215" s="39"/>
      <c r="AD215" s="39"/>
      <c r="AE215" s="39"/>
      <c r="AR215" s="228" t="s">
        <v>415</v>
      </c>
      <c r="AT215" s="228" t="s">
        <v>443</v>
      </c>
      <c r="AU215" s="228" t="s">
        <v>86</v>
      </c>
      <c r="AY215" s="18" t="s">
        <v>414</v>
      </c>
      <c r="BE215" s="229">
        <f>IF(N215="základní",J215,0)</f>
        <v>0</v>
      </c>
      <c r="BF215" s="229">
        <f>IF(N215="snížená",J215,0)</f>
        <v>0</v>
      </c>
      <c r="BG215" s="229">
        <f>IF(N215="zákl. přenesená",J215,0)</f>
        <v>0</v>
      </c>
      <c r="BH215" s="229">
        <f>IF(N215="sníž. přenesená",J215,0)</f>
        <v>0</v>
      </c>
      <c r="BI215" s="229">
        <f>IF(N215="nulová",J215,0)</f>
        <v>0</v>
      </c>
      <c r="BJ215" s="18" t="s">
        <v>84</v>
      </c>
      <c r="BK215" s="229">
        <f>ROUND(I215*H215,2)</f>
        <v>0</v>
      </c>
      <c r="BL215" s="18" t="s">
        <v>415</v>
      </c>
      <c r="BM215" s="228" t="s">
        <v>2709</v>
      </c>
    </row>
    <row r="216" s="2" customFormat="1">
      <c r="A216" s="39"/>
      <c r="B216" s="40"/>
      <c r="C216" s="41"/>
      <c r="D216" s="230" t="s">
        <v>417</v>
      </c>
      <c r="E216" s="41"/>
      <c r="F216" s="231" t="s">
        <v>2545</v>
      </c>
      <c r="G216" s="41"/>
      <c r="H216" s="41"/>
      <c r="I216" s="156"/>
      <c r="J216" s="41"/>
      <c r="K216" s="41"/>
      <c r="L216" s="45"/>
      <c r="M216" s="232"/>
      <c r="N216" s="233"/>
      <c r="O216" s="92"/>
      <c r="P216" s="92"/>
      <c r="Q216" s="92"/>
      <c r="R216" s="92"/>
      <c r="S216" s="92"/>
      <c r="T216" s="93"/>
      <c r="U216" s="39"/>
      <c r="V216" s="39"/>
      <c r="W216" s="39"/>
      <c r="X216" s="39"/>
      <c r="Y216" s="39"/>
      <c r="Z216" s="39"/>
      <c r="AA216" s="39"/>
      <c r="AB216" s="39"/>
      <c r="AC216" s="39"/>
      <c r="AD216" s="39"/>
      <c r="AE216" s="39"/>
      <c r="AT216" s="18" t="s">
        <v>417</v>
      </c>
      <c r="AU216" s="18" t="s">
        <v>86</v>
      </c>
    </row>
    <row r="217" s="2" customFormat="1">
      <c r="A217" s="39"/>
      <c r="B217" s="40"/>
      <c r="C217" s="41"/>
      <c r="D217" s="230" t="s">
        <v>722</v>
      </c>
      <c r="E217" s="41"/>
      <c r="F217" s="268" t="s">
        <v>2645</v>
      </c>
      <c r="G217" s="41"/>
      <c r="H217" s="41"/>
      <c r="I217" s="156"/>
      <c r="J217" s="41"/>
      <c r="K217" s="41"/>
      <c r="L217" s="45"/>
      <c r="M217" s="232"/>
      <c r="N217" s="233"/>
      <c r="O217" s="92"/>
      <c r="P217" s="92"/>
      <c r="Q217" s="92"/>
      <c r="R217" s="92"/>
      <c r="S217" s="92"/>
      <c r="T217" s="93"/>
      <c r="U217" s="39"/>
      <c r="V217" s="39"/>
      <c r="W217" s="39"/>
      <c r="X217" s="39"/>
      <c r="Y217" s="39"/>
      <c r="Z217" s="39"/>
      <c r="AA217" s="39"/>
      <c r="AB217" s="39"/>
      <c r="AC217" s="39"/>
      <c r="AD217" s="39"/>
      <c r="AE217" s="39"/>
      <c r="AT217" s="18" t="s">
        <v>722</v>
      </c>
      <c r="AU217" s="18" t="s">
        <v>86</v>
      </c>
    </row>
    <row r="218" s="13" customFormat="1">
      <c r="A218" s="13"/>
      <c r="B218" s="277"/>
      <c r="C218" s="278"/>
      <c r="D218" s="230" t="s">
        <v>758</v>
      </c>
      <c r="E218" s="279" t="s">
        <v>1</v>
      </c>
      <c r="F218" s="280" t="s">
        <v>2710</v>
      </c>
      <c r="G218" s="278"/>
      <c r="H218" s="281">
        <v>17.600000000000001</v>
      </c>
      <c r="I218" s="282"/>
      <c r="J218" s="278"/>
      <c r="K218" s="278"/>
      <c r="L218" s="283"/>
      <c r="M218" s="284"/>
      <c r="N218" s="285"/>
      <c r="O218" s="285"/>
      <c r="P218" s="285"/>
      <c r="Q218" s="285"/>
      <c r="R218" s="285"/>
      <c r="S218" s="285"/>
      <c r="T218" s="286"/>
      <c r="U218" s="13"/>
      <c r="V218" s="13"/>
      <c r="W218" s="13"/>
      <c r="X218" s="13"/>
      <c r="Y218" s="13"/>
      <c r="Z218" s="13"/>
      <c r="AA218" s="13"/>
      <c r="AB218" s="13"/>
      <c r="AC218" s="13"/>
      <c r="AD218" s="13"/>
      <c r="AE218" s="13"/>
      <c r="AT218" s="287" t="s">
        <v>758</v>
      </c>
      <c r="AU218" s="287" t="s">
        <v>86</v>
      </c>
      <c r="AV218" s="13" t="s">
        <v>86</v>
      </c>
      <c r="AW218" s="13" t="s">
        <v>33</v>
      </c>
      <c r="AX218" s="13" t="s">
        <v>76</v>
      </c>
      <c r="AY218" s="287" t="s">
        <v>414</v>
      </c>
    </row>
    <row r="219" s="13" customFormat="1">
      <c r="A219" s="13"/>
      <c r="B219" s="277"/>
      <c r="C219" s="278"/>
      <c r="D219" s="230" t="s">
        <v>758</v>
      </c>
      <c r="E219" s="279" t="s">
        <v>1</v>
      </c>
      <c r="F219" s="280" t="s">
        <v>2711</v>
      </c>
      <c r="G219" s="278"/>
      <c r="H219" s="281">
        <v>3.7999999999999998</v>
      </c>
      <c r="I219" s="282"/>
      <c r="J219" s="278"/>
      <c r="K219" s="278"/>
      <c r="L219" s="283"/>
      <c r="M219" s="284"/>
      <c r="N219" s="285"/>
      <c r="O219" s="285"/>
      <c r="P219" s="285"/>
      <c r="Q219" s="285"/>
      <c r="R219" s="285"/>
      <c r="S219" s="285"/>
      <c r="T219" s="286"/>
      <c r="U219" s="13"/>
      <c r="V219" s="13"/>
      <c r="W219" s="13"/>
      <c r="X219" s="13"/>
      <c r="Y219" s="13"/>
      <c r="Z219" s="13"/>
      <c r="AA219" s="13"/>
      <c r="AB219" s="13"/>
      <c r="AC219" s="13"/>
      <c r="AD219" s="13"/>
      <c r="AE219" s="13"/>
      <c r="AT219" s="287" t="s">
        <v>758</v>
      </c>
      <c r="AU219" s="287" t="s">
        <v>86</v>
      </c>
      <c r="AV219" s="13" t="s">
        <v>86</v>
      </c>
      <c r="AW219" s="13" t="s">
        <v>33</v>
      </c>
      <c r="AX219" s="13" t="s">
        <v>76</v>
      </c>
      <c r="AY219" s="287" t="s">
        <v>414</v>
      </c>
    </row>
    <row r="220" s="14" customFormat="1">
      <c r="A220" s="14"/>
      <c r="B220" s="288"/>
      <c r="C220" s="289"/>
      <c r="D220" s="230" t="s">
        <v>758</v>
      </c>
      <c r="E220" s="290" t="s">
        <v>1</v>
      </c>
      <c r="F220" s="291" t="s">
        <v>760</v>
      </c>
      <c r="G220" s="289"/>
      <c r="H220" s="292">
        <v>21.400000000000002</v>
      </c>
      <c r="I220" s="293"/>
      <c r="J220" s="289"/>
      <c r="K220" s="289"/>
      <c r="L220" s="294"/>
      <c r="M220" s="295"/>
      <c r="N220" s="296"/>
      <c r="O220" s="296"/>
      <c r="P220" s="296"/>
      <c r="Q220" s="296"/>
      <c r="R220" s="296"/>
      <c r="S220" s="296"/>
      <c r="T220" s="297"/>
      <c r="U220" s="14"/>
      <c r="V220" s="14"/>
      <c r="W220" s="14"/>
      <c r="X220" s="14"/>
      <c r="Y220" s="14"/>
      <c r="Z220" s="14"/>
      <c r="AA220" s="14"/>
      <c r="AB220" s="14"/>
      <c r="AC220" s="14"/>
      <c r="AD220" s="14"/>
      <c r="AE220" s="14"/>
      <c r="AT220" s="298" t="s">
        <v>758</v>
      </c>
      <c r="AU220" s="298" t="s">
        <v>86</v>
      </c>
      <c r="AV220" s="14" t="s">
        <v>415</v>
      </c>
      <c r="AW220" s="14" t="s">
        <v>33</v>
      </c>
      <c r="AX220" s="14" t="s">
        <v>84</v>
      </c>
      <c r="AY220" s="298" t="s">
        <v>414</v>
      </c>
    </row>
    <row r="221" s="2" customFormat="1" ht="21.75" customHeight="1">
      <c r="A221" s="39"/>
      <c r="B221" s="40"/>
      <c r="C221" s="234" t="s">
        <v>494</v>
      </c>
      <c r="D221" s="234" t="s">
        <v>443</v>
      </c>
      <c r="E221" s="235" t="s">
        <v>1835</v>
      </c>
      <c r="F221" s="236" t="s">
        <v>1836</v>
      </c>
      <c r="G221" s="237" t="s">
        <v>531</v>
      </c>
      <c r="H221" s="238">
        <v>1.2</v>
      </c>
      <c r="I221" s="239"/>
      <c r="J221" s="240">
        <f>ROUND(I221*H221,2)</f>
        <v>0</v>
      </c>
      <c r="K221" s="236" t="s">
        <v>720</v>
      </c>
      <c r="L221" s="45"/>
      <c r="M221" s="241" t="s">
        <v>1</v>
      </c>
      <c r="N221" s="242" t="s">
        <v>41</v>
      </c>
      <c r="O221" s="92"/>
      <c r="P221" s="226">
        <f>O221*H221</f>
        <v>0</v>
      </c>
      <c r="Q221" s="226">
        <v>0.0024705</v>
      </c>
      <c r="R221" s="226">
        <f>Q221*H221</f>
        <v>0.0029646</v>
      </c>
      <c r="S221" s="226">
        <v>0</v>
      </c>
      <c r="T221" s="227">
        <f>S221*H221</f>
        <v>0</v>
      </c>
      <c r="U221" s="39"/>
      <c r="V221" s="39"/>
      <c r="W221" s="39"/>
      <c r="X221" s="39"/>
      <c r="Y221" s="39"/>
      <c r="Z221" s="39"/>
      <c r="AA221" s="39"/>
      <c r="AB221" s="39"/>
      <c r="AC221" s="39"/>
      <c r="AD221" s="39"/>
      <c r="AE221" s="39"/>
      <c r="AR221" s="228" t="s">
        <v>415</v>
      </c>
      <c r="AT221" s="228" t="s">
        <v>443</v>
      </c>
      <c r="AU221" s="228" t="s">
        <v>86</v>
      </c>
      <c r="AY221" s="18" t="s">
        <v>414</v>
      </c>
      <c r="BE221" s="229">
        <f>IF(N221="základní",J221,0)</f>
        <v>0</v>
      </c>
      <c r="BF221" s="229">
        <f>IF(N221="snížená",J221,0)</f>
        <v>0</v>
      </c>
      <c r="BG221" s="229">
        <f>IF(N221="zákl. přenesená",J221,0)</f>
        <v>0</v>
      </c>
      <c r="BH221" s="229">
        <f>IF(N221="sníž. přenesená",J221,0)</f>
        <v>0</v>
      </c>
      <c r="BI221" s="229">
        <f>IF(N221="nulová",J221,0)</f>
        <v>0</v>
      </c>
      <c r="BJ221" s="18" t="s">
        <v>84</v>
      </c>
      <c r="BK221" s="229">
        <f>ROUND(I221*H221,2)</f>
        <v>0</v>
      </c>
      <c r="BL221" s="18" t="s">
        <v>415</v>
      </c>
      <c r="BM221" s="228" t="s">
        <v>2712</v>
      </c>
    </row>
    <row r="222" s="2" customFormat="1">
      <c r="A222" s="39"/>
      <c r="B222" s="40"/>
      <c r="C222" s="41"/>
      <c r="D222" s="230" t="s">
        <v>417</v>
      </c>
      <c r="E222" s="41"/>
      <c r="F222" s="231" t="s">
        <v>1838</v>
      </c>
      <c r="G222" s="41"/>
      <c r="H222" s="41"/>
      <c r="I222" s="156"/>
      <c r="J222" s="41"/>
      <c r="K222" s="41"/>
      <c r="L222" s="45"/>
      <c r="M222" s="232"/>
      <c r="N222" s="233"/>
      <c r="O222" s="92"/>
      <c r="P222" s="92"/>
      <c r="Q222" s="92"/>
      <c r="R222" s="92"/>
      <c r="S222" s="92"/>
      <c r="T222" s="93"/>
      <c r="U222" s="39"/>
      <c r="V222" s="39"/>
      <c r="W222" s="39"/>
      <c r="X222" s="39"/>
      <c r="Y222" s="39"/>
      <c r="Z222" s="39"/>
      <c r="AA222" s="39"/>
      <c r="AB222" s="39"/>
      <c r="AC222" s="39"/>
      <c r="AD222" s="39"/>
      <c r="AE222" s="39"/>
      <c r="AT222" s="18" t="s">
        <v>417</v>
      </c>
      <c r="AU222" s="18" t="s">
        <v>86</v>
      </c>
    </row>
    <row r="223" s="2" customFormat="1">
      <c r="A223" s="39"/>
      <c r="B223" s="40"/>
      <c r="C223" s="41"/>
      <c r="D223" s="230" t="s">
        <v>722</v>
      </c>
      <c r="E223" s="41"/>
      <c r="F223" s="268" t="s">
        <v>2713</v>
      </c>
      <c r="G223" s="41"/>
      <c r="H223" s="41"/>
      <c r="I223" s="156"/>
      <c r="J223" s="41"/>
      <c r="K223" s="41"/>
      <c r="L223" s="45"/>
      <c r="M223" s="232"/>
      <c r="N223" s="233"/>
      <c r="O223" s="92"/>
      <c r="P223" s="92"/>
      <c r="Q223" s="92"/>
      <c r="R223" s="92"/>
      <c r="S223" s="92"/>
      <c r="T223" s="93"/>
      <c r="U223" s="39"/>
      <c r="V223" s="39"/>
      <c r="W223" s="39"/>
      <c r="X223" s="39"/>
      <c r="Y223" s="39"/>
      <c r="Z223" s="39"/>
      <c r="AA223" s="39"/>
      <c r="AB223" s="39"/>
      <c r="AC223" s="39"/>
      <c r="AD223" s="39"/>
      <c r="AE223" s="39"/>
      <c r="AT223" s="18" t="s">
        <v>722</v>
      </c>
      <c r="AU223" s="18" t="s">
        <v>86</v>
      </c>
    </row>
    <row r="224" s="13" customFormat="1">
      <c r="A224" s="13"/>
      <c r="B224" s="277"/>
      <c r="C224" s="278"/>
      <c r="D224" s="230" t="s">
        <v>758</v>
      </c>
      <c r="E224" s="279" t="s">
        <v>1</v>
      </c>
      <c r="F224" s="280" t="s">
        <v>2714</v>
      </c>
      <c r="G224" s="278"/>
      <c r="H224" s="281">
        <v>1.2</v>
      </c>
      <c r="I224" s="282"/>
      <c r="J224" s="278"/>
      <c r="K224" s="278"/>
      <c r="L224" s="283"/>
      <c r="M224" s="284"/>
      <c r="N224" s="285"/>
      <c r="O224" s="285"/>
      <c r="P224" s="285"/>
      <c r="Q224" s="285"/>
      <c r="R224" s="285"/>
      <c r="S224" s="285"/>
      <c r="T224" s="286"/>
      <c r="U224" s="13"/>
      <c r="V224" s="13"/>
      <c r="W224" s="13"/>
      <c r="X224" s="13"/>
      <c r="Y224" s="13"/>
      <c r="Z224" s="13"/>
      <c r="AA224" s="13"/>
      <c r="AB224" s="13"/>
      <c r="AC224" s="13"/>
      <c r="AD224" s="13"/>
      <c r="AE224" s="13"/>
      <c r="AT224" s="287" t="s">
        <v>758</v>
      </c>
      <c r="AU224" s="287" t="s">
        <v>86</v>
      </c>
      <c r="AV224" s="13" t="s">
        <v>86</v>
      </c>
      <c r="AW224" s="13" t="s">
        <v>33</v>
      </c>
      <c r="AX224" s="13" t="s">
        <v>84</v>
      </c>
      <c r="AY224" s="287" t="s">
        <v>414</v>
      </c>
    </row>
    <row r="225" s="2" customFormat="1" ht="21.75" customHeight="1">
      <c r="A225" s="39"/>
      <c r="B225" s="40"/>
      <c r="C225" s="234" t="s">
        <v>498</v>
      </c>
      <c r="D225" s="234" t="s">
        <v>443</v>
      </c>
      <c r="E225" s="235" t="s">
        <v>1841</v>
      </c>
      <c r="F225" s="236" t="s">
        <v>1842</v>
      </c>
      <c r="G225" s="237" t="s">
        <v>531</v>
      </c>
      <c r="H225" s="238">
        <v>60</v>
      </c>
      <c r="I225" s="239"/>
      <c r="J225" s="240">
        <f>ROUND(I225*H225,2)</f>
        <v>0</v>
      </c>
      <c r="K225" s="236" t="s">
        <v>720</v>
      </c>
      <c r="L225" s="45"/>
      <c r="M225" s="241" t="s">
        <v>1</v>
      </c>
      <c r="N225" s="242" t="s">
        <v>41</v>
      </c>
      <c r="O225" s="92"/>
      <c r="P225" s="226">
        <f>O225*H225</f>
        <v>0</v>
      </c>
      <c r="Q225" s="226">
        <v>0.0012549499999999999</v>
      </c>
      <c r="R225" s="226">
        <f>Q225*H225</f>
        <v>0.075296999999999989</v>
      </c>
      <c r="S225" s="226">
        <v>0.001</v>
      </c>
      <c r="T225" s="227">
        <f>S225*H225</f>
        <v>0.059999999999999998</v>
      </c>
      <c r="U225" s="39"/>
      <c r="V225" s="39"/>
      <c r="W225" s="39"/>
      <c r="X225" s="39"/>
      <c r="Y225" s="39"/>
      <c r="Z225" s="39"/>
      <c r="AA225" s="39"/>
      <c r="AB225" s="39"/>
      <c r="AC225" s="39"/>
      <c r="AD225" s="39"/>
      <c r="AE225" s="39"/>
      <c r="AR225" s="228" t="s">
        <v>415</v>
      </c>
      <c r="AT225" s="228" t="s">
        <v>443</v>
      </c>
      <c r="AU225" s="228" t="s">
        <v>86</v>
      </c>
      <c r="AY225" s="18" t="s">
        <v>414</v>
      </c>
      <c r="BE225" s="229">
        <f>IF(N225="základní",J225,0)</f>
        <v>0</v>
      </c>
      <c r="BF225" s="229">
        <f>IF(N225="snížená",J225,0)</f>
        <v>0</v>
      </c>
      <c r="BG225" s="229">
        <f>IF(N225="zákl. přenesená",J225,0)</f>
        <v>0</v>
      </c>
      <c r="BH225" s="229">
        <f>IF(N225="sníž. přenesená",J225,0)</f>
        <v>0</v>
      </c>
      <c r="BI225" s="229">
        <f>IF(N225="nulová",J225,0)</f>
        <v>0</v>
      </c>
      <c r="BJ225" s="18" t="s">
        <v>84</v>
      </c>
      <c r="BK225" s="229">
        <f>ROUND(I225*H225,2)</f>
        <v>0</v>
      </c>
      <c r="BL225" s="18" t="s">
        <v>415</v>
      </c>
      <c r="BM225" s="228" t="s">
        <v>2715</v>
      </c>
    </row>
    <row r="226" s="2" customFormat="1">
      <c r="A226" s="39"/>
      <c r="B226" s="40"/>
      <c r="C226" s="41"/>
      <c r="D226" s="230" t="s">
        <v>417</v>
      </c>
      <c r="E226" s="41"/>
      <c r="F226" s="231" t="s">
        <v>1844</v>
      </c>
      <c r="G226" s="41"/>
      <c r="H226" s="41"/>
      <c r="I226" s="156"/>
      <c r="J226" s="41"/>
      <c r="K226" s="41"/>
      <c r="L226" s="45"/>
      <c r="M226" s="232"/>
      <c r="N226" s="233"/>
      <c r="O226" s="92"/>
      <c r="P226" s="92"/>
      <c r="Q226" s="92"/>
      <c r="R226" s="92"/>
      <c r="S226" s="92"/>
      <c r="T226" s="93"/>
      <c r="U226" s="39"/>
      <c r="V226" s="39"/>
      <c r="W226" s="39"/>
      <c r="X226" s="39"/>
      <c r="Y226" s="39"/>
      <c r="Z226" s="39"/>
      <c r="AA226" s="39"/>
      <c r="AB226" s="39"/>
      <c r="AC226" s="39"/>
      <c r="AD226" s="39"/>
      <c r="AE226" s="39"/>
      <c r="AT226" s="18" t="s">
        <v>417</v>
      </c>
      <c r="AU226" s="18" t="s">
        <v>86</v>
      </c>
    </row>
    <row r="227" s="2" customFormat="1">
      <c r="A227" s="39"/>
      <c r="B227" s="40"/>
      <c r="C227" s="41"/>
      <c r="D227" s="230" t="s">
        <v>722</v>
      </c>
      <c r="E227" s="41"/>
      <c r="F227" s="268" t="s">
        <v>2649</v>
      </c>
      <c r="G227" s="41"/>
      <c r="H227" s="41"/>
      <c r="I227" s="156"/>
      <c r="J227" s="41"/>
      <c r="K227" s="41"/>
      <c r="L227" s="45"/>
      <c r="M227" s="232"/>
      <c r="N227" s="233"/>
      <c r="O227" s="92"/>
      <c r="P227" s="92"/>
      <c r="Q227" s="92"/>
      <c r="R227" s="92"/>
      <c r="S227" s="92"/>
      <c r="T227" s="93"/>
      <c r="U227" s="39"/>
      <c r="V227" s="39"/>
      <c r="W227" s="39"/>
      <c r="X227" s="39"/>
      <c r="Y227" s="39"/>
      <c r="Z227" s="39"/>
      <c r="AA227" s="39"/>
      <c r="AB227" s="39"/>
      <c r="AC227" s="39"/>
      <c r="AD227" s="39"/>
      <c r="AE227" s="39"/>
      <c r="AT227" s="18" t="s">
        <v>722</v>
      </c>
      <c r="AU227" s="18" t="s">
        <v>86</v>
      </c>
    </row>
    <row r="228" s="13" customFormat="1">
      <c r="A228" s="13"/>
      <c r="B228" s="277"/>
      <c r="C228" s="278"/>
      <c r="D228" s="230" t="s">
        <v>758</v>
      </c>
      <c r="E228" s="279" t="s">
        <v>1</v>
      </c>
      <c r="F228" s="280" t="s">
        <v>2716</v>
      </c>
      <c r="G228" s="278"/>
      <c r="H228" s="281">
        <v>24</v>
      </c>
      <c r="I228" s="282"/>
      <c r="J228" s="278"/>
      <c r="K228" s="278"/>
      <c r="L228" s="283"/>
      <c r="M228" s="284"/>
      <c r="N228" s="285"/>
      <c r="O228" s="285"/>
      <c r="P228" s="285"/>
      <c r="Q228" s="285"/>
      <c r="R228" s="285"/>
      <c r="S228" s="285"/>
      <c r="T228" s="286"/>
      <c r="U228" s="13"/>
      <c r="V228" s="13"/>
      <c r="W228" s="13"/>
      <c r="X228" s="13"/>
      <c r="Y228" s="13"/>
      <c r="Z228" s="13"/>
      <c r="AA228" s="13"/>
      <c r="AB228" s="13"/>
      <c r="AC228" s="13"/>
      <c r="AD228" s="13"/>
      <c r="AE228" s="13"/>
      <c r="AT228" s="287" t="s">
        <v>758</v>
      </c>
      <c r="AU228" s="287" t="s">
        <v>86</v>
      </c>
      <c r="AV228" s="13" t="s">
        <v>86</v>
      </c>
      <c r="AW228" s="13" t="s">
        <v>33</v>
      </c>
      <c r="AX228" s="13" t="s">
        <v>76</v>
      </c>
      <c r="AY228" s="287" t="s">
        <v>414</v>
      </c>
    </row>
    <row r="229" s="13" customFormat="1">
      <c r="A229" s="13"/>
      <c r="B229" s="277"/>
      <c r="C229" s="278"/>
      <c r="D229" s="230" t="s">
        <v>758</v>
      </c>
      <c r="E229" s="279" t="s">
        <v>1</v>
      </c>
      <c r="F229" s="280" t="s">
        <v>2717</v>
      </c>
      <c r="G229" s="278"/>
      <c r="H229" s="281">
        <v>36</v>
      </c>
      <c r="I229" s="282"/>
      <c r="J229" s="278"/>
      <c r="K229" s="278"/>
      <c r="L229" s="283"/>
      <c r="M229" s="284"/>
      <c r="N229" s="285"/>
      <c r="O229" s="285"/>
      <c r="P229" s="285"/>
      <c r="Q229" s="285"/>
      <c r="R229" s="285"/>
      <c r="S229" s="285"/>
      <c r="T229" s="286"/>
      <c r="U229" s="13"/>
      <c r="V229" s="13"/>
      <c r="W229" s="13"/>
      <c r="X229" s="13"/>
      <c r="Y229" s="13"/>
      <c r="Z229" s="13"/>
      <c r="AA229" s="13"/>
      <c r="AB229" s="13"/>
      <c r="AC229" s="13"/>
      <c r="AD229" s="13"/>
      <c r="AE229" s="13"/>
      <c r="AT229" s="287" t="s">
        <v>758</v>
      </c>
      <c r="AU229" s="287" t="s">
        <v>86</v>
      </c>
      <c r="AV229" s="13" t="s">
        <v>86</v>
      </c>
      <c r="AW229" s="13" t="s">
        <v>33</v>
      </c>
      <c r="AX229" s="13" t="s">
        <v>76</v>
      </c>
      <c r="AY229" s="287" t="s">
        <v>414</v>
      </c>
    </row>
    <row r="230" s="14" customFormat="1">
      <c r="A230" s="14"/>
      <c r="B230" s="288"/>
      <c r="C230" s="289"/>
      <c r="D230" s="230" t="s">
        <v>758</v>
      </c>
      <c r="E230" s="290" t="s">
        <v>1</v>
      </c>
      <c r="F230" s="291" t="s">
        <v>760</v>
      </c>
      <c r="G230" s="289"/>
      <c r="H230" s="292">
        <v>60</v>
      </c>
      <c r="I230" s="293"/>
      <c r="J230" s="289"/>
      <c r="K230" s="289"/>
      <c r="L230" s="294"/>
      <c r="M230" s="295"/>
      <c r="N230" s="296"/>
      <c r="O230" s="296"/>
      <c r="P230" s="296"/>
      <c r="Q230" s="296"/>
      <c r="R230" s="296"/>
      <c r="S230" s="296"/>
      <c r="T230" s="297"/>
      <c r="U230" s="14"/>
      <c r="V230" s="14"/>
      <c r="W230" s="14"/>
      <c r="X230" s="14"/>
      <c r="Y230" s="14"/>
      <c r="Z230" s="14"/>
      <c r="AA230" s="14"/>
      <c r="AB230" s="14"/>
      <c r="AC230" s="14"/>
      <c r="AD230" s="14"/>
      <c r="AE230" s="14"/>
      <c r="AT230" s="298" t="s">
        <v>758</v>
      </c>
      <c r="AU230" s="298" t="s">
        <v>86</v>
      </c>
      <c r="AV230" s="14" t="s">
        <v>415</v>
      </c>
      <c r="AW230" s="14" t="s">
        <v>33</v>
      </c>
      <c r="AX230" s="14" t="s">
        <v>84</v>
      </c>
      <c r="AY230" s="298" t="s">
        <v>414</v>
      </c>
    </row>
    <row r="231" s="11" customFormat="1" ht="22.8" customHeight="1">
      <c r="A231" s="11"/>
      <c r="B231" s="254"/>
      <c r="C231" s="255"/>
      <c r="D231" s="256" t="s">
        <v>75</v>
      </c>
      <c r="E231" s="275" t="s">
        <v>892</v>
      </c>
      <c r="F231" s="275" t="s">
        <v>893</v>
      </c>
      <c r="G231" s="255"/>
      <c r="H231" s="255"/>
      <c r="I231" s="258"/>
      <c r="J231" s="276">
        <f>BK231</f>
        <v>0</v>
      </c>
      <c r="K231" s="255"/>
      <c r="L231" s="260"/>
      <c r="M231" s="261"/>
      <c r="N231" s="262"/>
      <c r="O231" s="262"/>
      <c r="P231" s="263">
        <f>SUM(P232:P242)</f>
        <v>0</v>
      </c>
      <c r="Q231" s="262"/>
      <c r="R231" s="263">
        <f>SUM(R232:R242)</f>
        <v>0</v>
      </c>
      <c r="S231" s="262"/>
      <c r="T231" s="264">
        <f>SUM(T232:T242)</f>
        <v>0</v>
      </c>
      <c r="U231" s="11"/>
      <c r="V231" s="11"/>
      <c r="W231" s="11"/>
      <c r="X231" s="11"/>
      <c r="Y231" s="11"/>
      <c r="Z231" s="11"/>
      <c r="AA231" s="11"/>
      <c r="AB231" s="11"/>
      <c r="AC231" s="11"/>
      <c r="AD231" s="11"/>
      <c r="AE231" s="11"/>
      <c r="AR231" s="265" t="s">
        <v>84</v>
      </c>
      <c r="AT231" s="266" t="s">
        <v>75</v>
      </c>
      <c r="AU231" s="266" t="s">
        <v>84</v>
      </c>
      <c r="AY231" s="265" t="s">
        <v>414</v>
      </c>
      <c r="BK231" s="267">
        <f>SUM(BK232:BK242)</f>
        <v>0</v>
      </c>
    </row>
    <row r="232" s="2" customFormat="1" ht="21.75" customHeight="1">
      <c r="A232" s="39"/>
      <c r="B232" s="40"/>
      <c r="C232" s="234" t="s">
        <v>502</v>
      </c>
      <c r="D232" s="234" t="s">
        <v>443</v>
      </c>
      <c r="E232" s="235" t="s">
        <v>1847</v>
      </c>
      <c r="F232" s="236" t="s">
        <v>1848</v>
      </c>
      <c r="G232" s="237" t="s">
        <v>897</v>
      </c>
      <c r="H232" s="238">
        <v>12.401</v>
      </c>
      <c r="I232" s="239"/>
      <c r="J232" s="240">
        <f>ROUND(I232*H232,2)</f>
        <v>0</v>
      </c>
      <c r="K232" s="236" t="s">
        <v>720</v>
      </c>
      <c r="L232" s="45"/>
      <c r="M232" s="241" t="s">
        <v>1</v>
      </c>
      <c r="N232" s="242" t="s">
        <v>41</v>
      </c>
      <c r="O232" s="92"/>
      <c r="P232" s="226">
        <f>O232*H232</f>
        <v>0</v>
      </c>
      <c r="Q232" s="226">
        <v>0</v>
      </c>
      <c r="R232" s="226">
        <f>Q232*H232</f>
        <v>0</v>
      </c>
      <c r="S232" s="226">
        <v>0</v>
      </c>
      <c r="T232" s="227">
        <f>S232*H232</f>
        <v>0</v>
      </c>
      <c r="U232" s="39"/>
      <c r="V232" s="39"/>
      <c r="W232" s="39"/>
      <c r="X232" s="39"/>
      <c r="Y232" s="39"/>
      <c r="Z232" s="39"/>
      <c r="AA232" s="39"/>
      <c r="AB232" s="39"/>
      <c r="AC232" s="39"/>
      <c r="AD232" s="39"/>
      <c r="AE232" s="39"/>
      <c r="AR232" s="228" t="s">
        <v>415</v>
      </c>
      <c r="AT232" s="228" t="s">
        <v>443</v>
      </c>
      <c r="AU232" s="228" t="s">
        <v>86</v>
      </c>
      <c r="AY232" s="18" t="s">
        <v>414</v>
      </c>
      <c r="BE232" s="229">
        <f>IF(N232="základní",J232,0)</f>
        <v>0</v>
      </c>
      <c r="BF232" s="229">
        <f>IF(N232="snížená",J232,0)</f>
        <v>0</v>
      </c>
      <c r="BG232" s="229">
        <f>IF(N232="zákl. přenesená",J232,0)</f>
        <v>0</v>
      </c>
      <c r="BH232" s="229">
        <f>IF(N232="sníž. přenesená",J232,0)</f>
        <v>0</v>
      </c>
      <c r="BI232" s="229">
        <f>IF(N232="nulová",J232,0)</f>
        <v>0</v>
      </c>
      <c r="BJ232" s="18" t="s">
        <v>84</v>
      </c>
      <c r="BK232" s="229">
        <f>ROUND(I232*H232,2)</f>
        <v>0</v>
      </c>
      <c r="BL232" s="18" t="s">
        <v>415</v>
      </c>
      <c r="BM232" s="228" t="s">
        <v>2718</v>
      </c>
    </row>
    <row r="233" s="2" customFormat="1">
      <c r="A233" s="39"/>
      <c r="B233" s="40"/>
      <c r="C233" s="41"/>
      <c r="D233" s="230" t="s">
        <v>417</v>
      </c>
      <c r="E233" s="41"/>
      <c r="F233" s="231" t="s">
        <v>1850</v>
      </c>
      <c r="G233" s="41"/>
      <c r="H233" s="41"/>
      <c r="I233" s="156"/>
      <c r="J233" s="41"/>
      <c r="K233" s="41"/>
      <c r="L233" s="45"/>
      <c r="M233" s="232"/>
      <c r="N233" s="233"/>
      <c r="O233" s="92"/>
      <c r="P233" s="92"/>
      <c r="Q233" s="92"/>
      <c r="R233" s="92"/>
      <c r="S233" s="92"/>
      <c r="T233" s="93"/>
      <c r="U233" s="39"/>
      <c r="V233" s="39"/>
      <c r="W233" s="39"/>
      <c r="X233" s="39"/>
      <c r="Y233" s="39"/>
      <c r="Z233" s="39"/>
      <c r="AA233" s="39"/>
      <c r="AB233" s="39"/>
      <c r="AC233" s="39"/>
      <c r="AD233" s="39"/>
      <c r="AE233" s="39"/>
      <c r="AT233" s="18" t="s">
        <v>417</v>
      </c>
      <c r="AU233" s="18" t="s">
        <v>86</v>
      </c>
    </row>
    <row r="234" s="2" customFormat="1" ht="16.5" customHeight="1">
      <c r="A234" s="39"/>
      <c r="B234" s="40"/>
      <c r="C234" s="234" t="s">
        <v>875</v>
      </c>
      <c r="D234" s="234" t="s">
        <v>443</v>
      </c>
      <c r="E234" s="235" t="s">
        <v>1851</v>
      </c>
      <c r="F234" s="236" t="s">
        <v>1852</v>
      </c>
      <c r="G234" s="237" t="s">
        <v>897</v>
      </c>
      <c r="H234" s="238">
        <v>148.81200000000001</v>
      </c>
      <c r="I234" s="239"/>
      <c r="J234" s="240">
        <f>ROUND(I234*H234,2)</f>
        <v>0</v>
      </c>
      <c r="K234" s="236" t="s">
        <v>720</v>
      </c>
      <c r="L234" s="45"/>
      <c r="M234" s="241" t="s">
        <v>1</v>
      </c>
      <c r="N234" s="242" t="s">
        <v>41</v>
      </c>
      <c r="O234" s="92"/>
      <c r="P234" s="226">
        <f>O234*H234</f>
        <v>0</v>
      </c>
      <c r="Q234" s="226">
        <v>0</v>
      </c>
      <c r="R234" s="226">
        <f>Q234*H234</f>
        <v>0</v>
      </c>
      <c r="S234" s="226">
        <v>0</v>
      </c>
      <c r="T234" s="227">
        <f>S234*H234</f>
        <v>0</v>
      </c>
      <c r="U234" s="39"/>
      <c r="V234" s="39"/>
      <c r="W234" s="39"/>
      <c r="X234" s="39"/>
      <c r="Y234" s="39"/>
      <c r="Z234" s="39"/>
      <c r="AA234" s="39"/>
      <c r="AB234" s="39"/>
      <c r="AC234" s="39"/>
      <c r="AD234" s="39"/>
      <c r="AE234" s="39"/>
      <c r="AR234" s="228" t="s">
        <v>415</v>
      </c>
      <c r="AT234" s="228" t="s">
        <v>443</v>
      </c>
      <c r="AU234" s="228" t="s">
        <v>86</v>
      </c>
      <c r="AY234" s="18" t="s">
        <v>414</v>
      </c>
      <c r="BE234" s="229">
        <f>IF(N234="základní",J234,0)</f>
        <v>0</v>
      </c>
      <c r="BF234" s="229">
        <f>IF(N234="snížená",J234,0)</f>
        <v>0</v>
      </c>
      <c r="BG234" s="229">
        <f>IF(N234="zákl. přenesená",J234,0)</f>
        <v>0</v>
      </c>
      <c r="BH234" s="229">
        <f>IF(N234="sníž. přenesená",J234,0)</f>
        <v>0</v>
      </c>
      <c r="BI234" s="229">
        <f>IF(N234="nulová",J234,0)</f>
        <v>0</v>
      </c>
      <c r="BJ234" s="18" t="s">
        <v>84</v>
      </c>
      <c r="BK234" s="229">
        <f>ROUND(I234*H234,2)</f>
        <v>0</v>
      </c>
      <c r="BL234" s="18" t="s">
        <v>415</v>
      </c>
      <c r="BM234" s="228" t="s">
        <v>2719</v>
      </c>
    </row>
    <row r="235" s="2" customFormat="1">
      <c r="A235" s="39"/>
      <c r="B235" s="40"/>
      <c r="C235" s="41"/>
      <c r="D235" s="230" t="s">
        <v>417</v>
      </c>
      <c r="E235" s="41"/>
      <c r="F235" s="231" t="s">
        <v>1854</v>
      </c>
      <c r="G235" s="41"/>
      <c r="H235" s="41"/>
      <c r="I235" s="156"/>
      <c r="J235" s="41"/>
      <c r="K235" s="41"/>
      <c r="L235" s="45"/>
      <c r="M235" s="232"/>
      <c r="N235" s="233"/>
      <c r="O235" s="92"/>
      <c r="P235" s="92"/>
      <c r="Q235" s="92"/>
      <c r="R235" s="92"/>
      <c r="S235" s="92"/>
      <c r="T235" s="93"/>
      <c r="U235" s="39"/>
      <c r="V235" s="39"/>
      <c r="W235" s="39"/>
      <c r="X235" s="39"/>
      <c r="Y235" s="39"/>
      <c r="Z235" s="39"/>
      <c r="AA235" s="39"/>
      <c r="AB235" s="39"/>
      <c r="AC235" s="39"/>
      <c r="AD235" s="39"/>
      <c r="AE235" s="39"/>
      <c r="AT235" s="18" t="s">
        <v>417</v>
      </c>
      <c r="AU235" s="18" t="s">
        <v>86</v>
      </c>
    </row>
    <row r="236" s="2" customFormat="1">
      <c r="A236" s="39"/>
      <c r="B236" s="40"/>
      <c r="C236" s="41"/>
      <c r="D236" s="230" t="s">
        <v>722</v>
      </c>
      <c r="E236" s="41"/>
      <c r="F236" s="268" t="s">
        <v>2463</v>
      </c>
      <c r="G236" s="41"/>
      <c r="H236" s="41"/>
      <c r="I236" s="156"/>
      <c r="J236" s="41"/>
      <c r="K236" s="41"/>
      <c r="L236" s="45"/>
      <c r="M236" s="232"/>
      <c r="N236" s="233"/>
      <c r="O236" s="92"/>
      <c r="P236" s="92"/>
      <c r="Q236" s="92"/>
      <c r="R236" s="92"/>
      <c r="S236" s="92"/>
      <c r="T236" s="93"/>
      <c r="U236" s="39"/>
      <c r="V236" s="39"/>
      <c r="W236" s="39"/>
      <c r="X236" s="39"/>
      <c r="Y236" s="39"/>
      <c r="Z236" s="39"/>
      <c r="AA236" s="39"/>
      <c r="AB236" s="39"/>
      <c r="AC236" s="39"/>
      <c r="AD236" s="39"/>
      <c r="AE236" s="39"/>
      <c r="AT236" s="18" t="s">
        <v>722</v>
      </c>
      <c r="AU236" s="18" t="s">
        <v>86</v>
      </c>
    </row>
    <row r="237" s="13" customFormat="1">
      <c r="A237" s="13"/>
      <c r="B237" s="277"/>
      <c r="C237" s="278"/>
      <c r="D237" s="230" t="s">
        <v>758</v>
      </c>
      <c r="E237" s="279" t="s">
        <v>1</v>
      </c>
      <c r="F237" s="280" t="s">
        <v>2720</v>
      </c>
      <c r="G237" s="278"/>
      <c r="H237" s="281">
        <v>148.81200000000001</v>
      </c>
      <c r="I237" s="282"/>
      <c r="J237" s="278"/>
      <c r="K237" s="278"/>
      <c r="L237" s="283"/>
      <c r="M237" s="284"/>
      <c r="N237" s="285"/>
      <c r="O237" s="285"/>
      <c r="P237" s="285"/>
      <c r="Q237" s="285"/>
      <c r="R237" s="285"/>
      <c r="S237" s="285"/>
      <c r="T237" s="286"/>
      <c r="U237" s="13"/>
      <c r="V237" s="13"/>
      <c r="W237" s="13"/>
      <c r="X237" s="13"/>
      <c r="Y237" s="13"/>
      <c r="Z237" s="13"/>
      <c r="AA237" s="13"/>
      <c r="AB237" s="13"/>
      <c r="AC237" s="13"/>
      <c r="AD237" s="13"/>
      <c r="AE237" s="13"/>
      <c r="AT237" s="287" t="s">
        <v>758</v>
      </c>
      <c r="AU237" s="287" t="s">
        <v>86</v>
      </c>
      <c r="AV237" s="13" t="s">
        <v>86</v>
      </c>
      <c r="AW237" s="13" t="s">
        <v>33</v>
      </c>
      <c r="AX237" s="13" t="s">
        <v>84</v>
      </c>
      <c r="AY237" s="287" t="s">
        <v>414</v>
      </c>
    </row>
    <row r="238" s="2" customFormat="1" ht="21.75" customHeight="1">
      <c r="A238" s="39"/>
      <c r="B238" s="40"/>
      <c r="C238" s="234" t="s">
        <v>880</v>
      </c>
      <c r="D238" s="234" t="s">
        <v>443</v>
      </c>
      <c r="E238" s="235" t="s">
        <v>1857</v>
      </c>
      <c r="F238" s="236" t="s">
        <v>1858</v>
      </c>
      <c r="G238" s="237" t="s">
        <v>897</v>
      </c>
      <c r="H238" s="238">
        <v>12.401</v>
      </c>
      <c r="I238" s="239"/>
      <c r="J238" s="240">
        <f>ROUND(I238*H238,2)</f>
        <v>0</v>
      </c>
      <c r="K238" s="236" t="s">
        <v>720</v>
      </c>
      <c r="L238" s="45"/>
      <c r="M238" s="241" t="s">
        <v>1</v>
      </c>
      <c r="N238" s="242" t="s">
        <v>41</v>
      </c>
      <c r="O238" s="92"/>
      <c r="P238" s="226">
        <f>O238*H238</f>
        <v>0</v>
      </c>
      <c r="Q238" s="226">
        <v>0</v>
      </c>
      <c r="R238" s="226">
        <f>Q238*H238</f>
        <v>0</v>
      </c>
      <c r="S238" s="226">
        <v>0</v>
      </c>
      <c r="T238" s="227">
        <f>S238*H238</f>
        <v>0</v>
      </c>
      <c r="U238" s="39"/>
      <c r="V238" s="39"/>
      <c r="W238" s="39"/>
      <c r="X238" s="39"/>
      <c r="Y238" s="39"/>
      <c r="Z238" s="39"/>
      <c r="AA238" s="39"/>
      <c r="AB238" s="39"/>
      <c r="AC238" s="39"/>
      <c r="AD238" s="39"/>
      <c r="AE238" s="39"/>
      <c r="AR238" s="228" t="s">
        <v>415</v>
      </c>
      <c r="AT238" s="228" t="s">
        <v>443</v>
      </c>
      <c r="AU238" s="228" t="s">
        <v>86</v>
      </c>
      <c r="AY238" s="18" t="s">
        <v>414</v>
      </c>
      <c r="BE238" s="229">
        <f>IF(N238="základní",J238,0)</f>
        <v>0</v>
      </c>
      <c r="BF238" s="229">
        <f>IF(N238="snížená",J238,0)</f>
        <v>0</v>
      </c>
      <c r="BG238" s="229">
        <f>IF(N238="zákl. přenesená",J238,0)</f>
        <v>0</v>
      </c>
      <c r="BH238" s="229">
        <f>IF(N238="sníž. přenesená",J238,0)</f>
        <v>0</v>
      </c>
      <c r="BI238" s="229">
        <f>IF(N238="nulová",J238,0)</f>
        <v>0</v>
      </c>
      <c r="BJ238" s="18" t="s">
        <v>84</v>
      </c>
      <c r="BK238" s="229">
        <f>ROUND(I238*H238,2)</f>
        <v>0</v>
      </c>
      <c r="BL238" s="18" t="s">
        <v>415</v>
      </c>
      <c r="BM238" s="228" t="s">
        <v>2721</v>
      </c>
    </row>
    <row r="239" s="2" customFormat="1">
      <c r="A239" s="39"/>
      <c r="B239" s="40"/>
      <c r="C239" s="41"/>
      <c r="D239" s="230" t="s">
        <v>417</v>
      </c>
      <c r="E239" s="41"/>
      <c r="F239" s="231" t="s">
        <v>1860</v>
      </c>
      <c r="G239" s="41"/>
      <c r="H239" s="41"/>
      <c r="I239" s="156"/>
      <c r="J239" s="41"/>
      <c r="K239" s="41"/>
      <c r="L239" s="45"/>
      <c r="M239" s="232"/>
      <c r="N239" s="233"/>
      <c r="O239" s="92"/>
      <c r="P239" s="92"/>
      <c r="Q239" s="92"/>
      <c r="R239" s="92"/>
      <c r="S239" s="92"/>
      <c r="T239" s="93"/>
      <c r="U239" s="39"/>
      <c r="V239" s="39"/>
      <c r="W239" s="39"/>
      <c r="X239" s="39"/>
      <c r="Y239" s="39"/>
      <c r="Z239" s="39"/>
      <c r="AA239" s="39"/>
      <c r="AB239" s="39"/>
      <c r="AC239" s="39"/>
      <c r="AD239" s="39"/>
      <c r="AE239" s="39"/>
      <c r="AT239" s="18" t="s">
        <v>417</v>
      </c>
      <c r="AU239" s="18" t="s">
        <v>86</v>
      </c>
    </row>
    <row r="240" s="2" customFormat="1" ht="21.75" customHeight="1">
      <c r="A240" s="39"/>
      <c r="B240" s="40"/>
      <c r="C240" s="234" t="s">
        <v>884</v>
      </c>
      <c r="D240" s="234" t="s">
        <v>443</v>
      </c>
      <c r="E240" s="235" t="s">
        <v>1861</v>
      </c>
      <c r="F240" s="236" t="s">
        <v>1862</v>
      </c>
      <c r="G240" s="237" t="s">
        <v>897</v>
      </c>
      <c r="H240" s="238">
        <v>12.401</v>
      </c>
      <c r="I240" s="239"/>
      <c r="J240" s="240">
        <f>ROUND(I240*H240,2)</f>
        <v>0</v>
      </c>
      <c r="K240" s="236" t="s">
        <v>720</v>
      </c>
      <c r="L240" s="45"/>
      <c r="M240" s="241" t="s">
        <v>1</v>
      </c>
      <c r="N240" s="242" t="s">
        <v>41</v>
      </c>
      <c r="O240" s="92"/>
      <c r="P240" s="226">
        <f>O240*H240</f>
        <v>0</v>
      </c>
      <c r="Q240" s="226">
        <v>0</v>
      </c>
      <c r="R240" s="226">
        <f>Q240*H240</f>
        <v>0</v>
      </c>
      <c r="S240" s="226">
        <v>0</v>
      </c>
      <c r="T240" s="227">
        <f>S240*H240</f>
        <v>0</v>
      </c>
      <c r="U240" s="39"/>
      <c r="V240" s="39"/>
      <c r="W240" s="39"/>
      <c r="X240" s="39"/>
      <c r="Y240" s="39"/>
      <c r="Z240" s="39"/>
      <c r="AA240" s="39"/>
      <c r="AB240" s="39"/>
      <c r="AC240" s="39"/>
      <c r="AD240" s="39"/>
      <c r="AE240" s="39"/>
      <c r="AR240" s="228" t="s">
        <v>415</v>
      </c>
      <c r="AT240" s="228" t="s">
        <v>443</v>
      </c>
      <c r="AU240" s="228" t="s">
        <v>86</v>
      </c>
      <c r="AY240" s="18" t="s">
        <v>414</v>
      </c>
      <c r="BE240" s="229">
        <f>IF(N240="základní",J240,0)</f>
        <v>0</v>
      </c>
      <c r="BF240" s="229">
        <f>IF(N240="snížená",J240,0)</f>
        <v>0</v>
      </c>
      <c r="BG240" s="229">
        <f>IF(N240="zákl. přenesená",J240,0)</f>
        <v>0</v>
      </c>
      <c r="BH240" s="229">
        <f>IF(N240="sníž. přenesená",J240,0)</f>
        <v>0</v>
      </c>
      <c r="BI240" s="229">
        <f>IF(N240="nulová",J240,0)</f>
        <v>0</v>
      </c>
      <c r="BJ240" s="18" t="s">
        <v>84</v>
      </c>
      <c r="BK240" s="229">
        <f>ROUND(I240*H240,2)</f>
        <v>0</v>
      </c>
      <c r="BL240" s="18" t="s">
        <v>415</v>
      </c>
      <c r="BM240" s="228" t="s">
        <v>2722</v>
      </c>
    </row>
    <row r="241" s="2" customFormat="1">
      <c r="A241" s="39"/>
      <c r="B241" s="40"/>
      <c r="C241" s="41"/>
      <c r="D241" s="230" t="s">
        <v>417</v>
      </c>
      <c r="E241" s="41"/>
      <c r="F241" s="231" t="s">
        <v>1864</v>
      </c>
      <c r="G241" s="41"/>
      <c r="H241" s="41"/>
      <c r="I241" s="156"/>
      <c r="J241" s="41"/>
      <c r="K241" s="41"/>
      <c r="L241" s="45"/>
      <c r="M241" s="232"/>
      <c r="N241" s="233"/>
      <c r="O241" s="92"/>
      <c r="P241" s="92"/>
      <c r="Q241" s="92"/>
      <c r="R241" s="92"/>
      <c r="S241" s="92"/>
      <c r="T241" s="93"/>
      <c r="U241" s="39"/>
      <c r="V241" s="39"/>
      <c r="W241" s="39"/>
      <c r="X241" s="39"/>
      <c r="Y241" s="39"/>
      <c r="Z241" s="39"/>
      <c r="AA241" s="39"/>
      <c r="AB241" s="39"/>
      <c r="AC241" s="39"/>
      <c r="AD241" s="39"/>
      <c r="AE241" s="39"/>
      <c r="AT241" s="18" t="s">
        <v>417</v>
      </c>
      <c r="AU241" s="18" t="s">
        <v>86</v>
      </c>
    </row>
    <row r="242" s="13" customFormat="1">
      <c r="A242" s="13"/>
      <c r="B242" s="277"/>
      <c r="C242" s="278"/>
      <c r="D242" s="230" t="s">
        <v>758</v>
      </c>
      <c r="E242" s="279" t="s">
        <v>1</v>
      </c>
      <c r="F242" s="280" t="s">
        <v>2723</v>
      </c>
      <c r="G242" s="278"/>
      <c r="H242" s="281">
        <v>12.401</v>
      </c>
      <c r="I242" s="282"/>
      <c r="J242" s="278"/>
      <c r="K242" s="278"/>
      <c r="L242" s="283"/>
      <c r="M242" s="284"/>
      <c r="N242" s="285"/>
      <c r="O242" s="285"/>
      <c r="P242" s="285"/>
      <c r="Q242" s="285"/>
      <c r="R242" s="285"/>
      <c r="S242" s="285"/>
      <c r="T242" s="286"/>
      <c r="U242" s="13"/>
      <c r="V242" s="13"/>
      <c r="W242" s="13"/>
      <c r="X242" s="13"/>
      <c r="Y242" s="13"/>
      <c r="Z242" s="13"/>
      <c r="AA242" s="13"/>
      <c r="AB242" s="13"/>
      <c r="AC242" s="13"/>
      <c r="AD242" s="13"/>
      <c r="AE242" s="13"/>
      <c r="AT242" s="287" t="s">
        <v>758</v>
      </c>
      <c r="AU242" s="287" t="s">
        <v>86</v>
      </c>
      <c r="AV242" s="13" t="s">
        <v>86</v>
      </c>
      <c r="AW242" s="13" t="s">
        <v>33</v>
      </c>
      <c r="AX242" s="13" t="s">
        <v>84</v>
      </c>
      <c r="AY242" s="287" t="s">
        <v>414</v>
      </c>
    </row>
    <row r="243" s="11" customFormat="1" ht="22.8" customHeight="1">
      <c r="A243" s="11"/>
      <c r="B243" s="254"/>
      <c r="C243" s="255"/>
      <c r="D243" s="256" t="s">
        <v>75</v>
      </c>
      <c r="E243" s="275" t="s">
        <v>912</v>
      </c>
      <c r="F243" s="275" t="s">
        <v>913</v>
      </c>
      <c r="G243" s="255"/>
      <c r="H243" s="255"/>
      <c r="I243" s="258"/>
      <c r="J243" s="276">
        <f>BK243</f>
        <v>0</v>
      </c>
      <c r="K243" s="255"/>
      <c r="L243" s="260"/>
      <c r="M243" s="261"/>
      <c r="N243" s="262"/>
      <c r="O243" s="262"/>
      <c r="P243" s="263">
        <f>SUM(P244:P245)</f>
        <v>0</v>
      </c>
      <c r="Q243" s="262"/>
      <c r="R243" s="263">
        <f>SUM(R244:R245)</f>
        <v>0</v>
      </c>
      <c r="S243" s="262"/>
      <c r="T243" s="264">
        <f>SUM(T244:T245)</f>
        <v>0</v>
      </c>
      <c r="U243" s="11"/>
      <c r="V243" s="11"/>
      <c r="W243" s="11"/>
      <c r="X243" s="11"/>
      <c r="Y243" s="11"/>
      <c r="Z243" s="11"/>
      <c r="AA243" s="11"/>
      <c r="AB243" s="11"/>
      <c r="AC243" s="11"/>
      <c r="AD243" s="11"/>
      <c r="AE243" s="11"/>
      <c r="AR243" s="265" t="s">
        <v>84</v>
      </c>
      <c r="AT243" s="266" t="s">
        <v>75</v>
      </c>
      <c r="AU243" s="266" t="s">
        <v>84</v>
      </c>
      <c r="AY243" s="265" t="s">
        <v>414</v>
      </c>
      <c r="BK243" s="267">
        <f>SUM(BK244:BK245)</f>
        <v>0</v>
      </c>
    </row>
    <row r="244" s="2" customFormat="1" ht="21.75" customHeight="1">
      <c r="A244" s="39"/>
      <c r="B244" s="40"/>
      <c r="C244" s="234" t="s">
        <v>888</v>
      </c>
      <c r="D244" s="234" t="s">
        <v>443</v>
      </c>
      <c r="E244" s="235" t="s">
        <v>1867</v>
      </c>
      <c r="F244" s="236" t="s">
        <v>1868</v>
      </c>
      <c r="G244" s="237" t="s">
        <v>897</v>
      </c>
      <c r="H244" s="238">
        <v>0.66100000000000003</v>
      </c>
      <c r="I244" s="239"/>
      <c r="J244" s="240">
        <f>ROUND(I244*H244,2)</f>
        <v>0</v>
      </c>
      <c r="K244" s="236" t="s">
        <v>720</v>
      </c>
      <c r="L244" s="45"/>
      <c r="M244" s="241" t="s">
        <v>1</v>
      </c>
      <c r="N244" s="242" t="s">
        <v>41</v>
      </c>
      <c r="O244" s="92"/>
      <c r="P244" s="226">
        <f>O244*H244</f>
        <v>0</v>
      </c>
      <c r="Q244" s="226">
        <v>0</v>
      </c>
      <c r="R244" s="226">
        <f>Q244*H244</f>
        <v>0</v>
      </c>
      <c r="S244" s="226">
        <v>0</v>
      </c>
      <c r="T244" s="227">
        <f>S244*H244</f>
        <v>0</v>
      </c>
      <c r="U244" s="39"/>
      <c r="V244" s="39"/>
      <c r="W244" s="39"/>
      <c r="X244" s="39"/>
      <c r="Y244" s="39"/>
      <c r="Z244" s="39"/>
      <c r="AA244" s="39"/>
      <c r="AB244" s="39"/>
      <c r="AC244" s="39"/>
      <c r="AD244" s="39"/>
      <c r="AE244" s="39"/>
      <c r="AR244" s="228" t="s">
        <v>415</v>
      </c>
      <c r="AT244" s="228" t="s">
        <v>443</v>
      </c>
      <c r="AU244" s="228" t="s">
        <v>86</v>
      </c>
      <c r="AY244" s="18" t="s">
        <v>414</v>
      </c>
      <c r="BE244" s="229">
        <f>IF(N244="základní",J244,0)</f>
        <v>0</v>
      </c>
      <c r="BF244" s="229">
        <f>IF(N244="snížená",J244,0)</f>
        <v>0</v>
      </c>
      <c r="BG244" s="229">
        <f>IF(N244="zákl. přenesená",J244,0)</f>
        <v>0</v>
      </c>
      <c r="BH244" s="229">
        <f>IF(N244="sníž. přenesená",J244,0)</f>
        <v>0</v>
      </c>
      <c r="BI244" s="229">
        <f>IF(N244="nulová",J244,0)</f>
        <v>0</v>
      </c>
      <c r="BJ244" s="18" t="s">
        <v>84</v>
      </c>
      <c r="BK244" s="229">
        <f>ROUND(I244*H244,2)</f>
        <v>0</v>
      </c>
      <c r="BL244" s="18" t="s">
        <v>415</v>
      </c>
      <c r="BM244" s="228" t="s">
        <v>2724</v>
      </c>
    </row>
    <row r="245" s="2" customFormat="1">
      <c r="A245" s="39"/>
      <c r="B245" s="40"/>
      <c r="C245" s="41"/>
      <c r="D245" s="230" t="s">
        <v>417</v>
      </c>
      <c r="E245" s="41"/>
      <c r="F245" s="231" t="s">
        <v>1870</v>
      </c>
      <c r="G245" s="41"/>
      <c r="H245" s="41"/>
      <c r="I245" s="156"/>
      <c r="J245" s="41"/>
      <c r="K245" s="41"/>
      <c r="L245" s="45"/>
      <c r="M245" s="232"/>
      <c r="N245" s="233"/>
      <c r="O245" s="92"/>
      <c r="P245" s="92"/>
      <c r="Q245" s="92"/>
      <c r="R245" s="92"/>
      <c r="S245" s="92"/>
      <c r="T245" s="93"/>
      <c r="U245" s="39"/>
      <c r="V245" s="39"/>
      <c r="W245" s="39"/>
      <c r="X245" s="39"/>
      <c r="Y245" s="39"/>
      <c r="Z245" s="39"/>
      <c r="AA245" s="39"/>
      <c r="AB245" s="39"/>
      <c r="AC245" s="39"/>
      <c r="AD245" s="39"/>
      <c r="AE245" s="39"/>
      <c r="AT245" s="18" t="s">
        <v>417</v>
      </c>
      <c r="AU245" s="18" t="s">
        <v>86</v>
      </c>
    </row>
    <row r="246" s="11" customFormat="1" ht="25.92" customHeight="1">
      <c r="A246" s="11"/>
      <c r="B246" s="254"/>
      <c r="C246" s="255"/>
      <c r="D246" s="256" t="s">
        <v>75</v>
      </c>
      <c r="E246" s="257" t="s">
        <v>918</v>
      </c>
      <c r="F246" s="257" t="s">
        <v>919</v>
      </c>
      <c r="G246" s="255"/>
      <c r="H246" s="255"/>
      <c r="I246" s="258"/>
      <c r="J246" s="259">
        <f>BK246</f>
        <v>0</v>
      </c>
      <c r="K246" s="255"/>
      <c r="L246" s="260"/>
      <c r="M246" s="261"/>
      <c r="N246" s="262"/>
      <c r="O246" s="262"/>
      <c r="P246" s="263">
        <f>P247</f>
        <v>0</v>
      </c>
      <c r="Q246" s="262"/>
      <c r="R246" s="263">
        <f>R247</f>
        <v>0.02598456</v>
      </c>
      <c r="S246" s="262"/>
      <c r="T246" s="264">
        <f>T247</f>
        <v>0</v>
      </c>
      <c r="U246" s="11"/>
      <c r="V246" s="11"/>
      <c r="W246" s="11"/>
      <c r="X246" s="11"/>
      <c r="Y246" s="11"/>
      <c r="Z246" s="11"/>
      <c r="AA246" s="11"/>
      <c r="AB246" s="11"/>
      <c r="AC246" s="11"/>
      <c r="AD246" s="11"/>
      <c r="AE246" s="11"/>
      <c r="AR246" s="265" t="s">
        <v>86</v>
      </c>
      <c r="AT246" s="266" t="s">
        <v>75</v>
      </c>
      <c r="AU246" s="266" t="s">
        <v>76</v>
      </c>
      <c r="AY246" s="265" t="s">
        <v>414</v>
      </c>
      <c r="BK246" s="267">
        <f>BK247</f>
        <v>0</v>
      </c>
    </row>
    <row r="247" s="11" customFormat="1" ht="22.8" customHeight="1">
      <c r="A247" s="11"/>
      <c r="B247" s="254"/>
      <c r="C247" s="255"/>
      <c r="D247" s="256" t="s">
        <v>75</v>
      </c>
      <c r="E247" s="275" t="s">
        <v>1049</v>
      </c>
      <c r="F247" s="275" t="s">
        <v>1050</v>
      </c>
      <c r="G247" s="255"/>
      <c r="H247" s="255"/>
      <c r="I247" s="258"/>
      <c r="J247" s="276">
        <f>BK247</f>
        <v>0</v>
      </c>
      <c r="K247" s="255"/>
      <c r="L247" s="260"/>
      <c r="M247" s="261"/>
      <c r="N247" s="262"/>
      <c r="O247" s="262"/>
      <c r="P247" s="263">
        <f>SUM(P248:P258)</f>
        <v>0</v>
      </c>
      <c r="Q247" s="262"/>
      <c r="R247" s="263">
        <f>SUM(R248:R258)</f>
        <v>0.02598456</v>
      </c>
      <c r="S247" s="262"/>
      <c r="T247" s="264">
        <f>SUM(T248:T258)</f>
        <v>0</v>
      </c>
      <c r="U247" s="11"/>
      <c r="V247" s="11"/>
      <c r="W247" s="11"/>
      <c r="X247" s="11"/>
      <c r="Y247" s="11"/>
      <c r="Z247" s="11"/>
      <c r="AA247" s="11"/>
      <c r="AB247" s="11"/>
      <c r="AC247" s="11"/>
      <c r="AD247" s="11"/>
      <c r="AE247" s="11"/>
      <c r="AR247" s="265" t="s">
        <v>86</v>
      </c>
      <c r="AT247" s="266" t="s">
        <v>75</v>
      </c>
      <c r="AU247" s="266" t="s">
        <v>84</v>
      </c>
      <c r="AY247" s="265" t="s">
        <v>414</v>
      </c>
      <c r="BK247" s="267">
        <f>SUM(BK248:BK258)</f>
        <v>0</v>
      </c>
    </row>
    <row r="248" s="2" customFormat="1" ht="21.75" customHeight="1">
      <c r="A248" s="39"/>
      <c r="B248" s="40"/>
      <c r="C248" s="234" t="s">
        <v>894</v>
      </c>
      <c r="D248" s="234" t="s">
        <v>443</v>
      </c>
      <c r="E248" s="235" t="s">
        <v>1871</v>
      </c>
      <c r="F248" s="236" t="s">
        <v>1872</v>
      </c>
      <c r="G248" s="237" t="s">
        <v>632</v>
      </c>
      <c r="H248" s="238">
        <v>123.736</v>
      </c>
      <c r="I248" s="239"/>
      <c r="J248" s="240">
        <f>ROUND(I248*H248,2)</f>
        <v>0</v>
      </c>
      <c r="K248" s="236" t="s">
        <v>720</v>
      </c>
      <c r="L248" s="45"/>
      <c r="M248" s="241" t="s">
        <v>1</v>
      </c>
      <c r="N248" s="242" t="s">
        <v>41</v>
      </c>
      <c r="O248" s="92"/>
      <c r="P248" s="226">
        <f>O248*H248</f>
        <v>0</v>
      </c>
      <c r="Q248" s="226">
        <v>0.00021000000000000001</v>
      </c>
      <c r="R248" s="226">
        <f>Q248*H248</f>
        <v>0.02598456</v>
      </c>
      <c r="S248" s="226">
        <v>0</v>
      </c>
      <c r="T248" s="227">
        <f>S248*H248</f>
        <v>0</v>
      </c>
      <c r="U248" s="39"/>
      <c r="V248" s="39"/>
      <c r="W248" s="39"/>
      <c r="X248" s="39"/>
      <c r="Y248" s="39"/>
      <c r="Z248" s="39"/>
      <c r="AA248" s="39"/>
      <c r="AB248" s="39"/>
      <c r="AC248" s="39"/>
      <c r="AD248" s="39"/>
      <c r="AE248" s="39"/>
      <c r="AR248" s="228" t="s">
        <v>470</v>
      </c>
      <c r="AT248" s="228" t="s">
        <v>443</v>
      </c>
      <c r="AU248" s="228" t="s">
        <v>86</v>
      </c>
      <c r="AY248" s="18" t="s">
        <v>414</v>
      </c>
      <c r="BE248" s="229">
        <f>IF(N248="základní",J248,0)</f>
        <v>0</v>
      </c>
      <c r="BF248" s="229">
        <f>IF(N248="snížená",J248,0)</f>
        <v>0</v>
      </c>
      <c r="BG248" s="229">
        <f>IF(N248="zákl. přenesená",J248,0)</f>
        <v>0</v>
      </c>
      <c r="BH248" s="229">
        <f>IF(N248="sníž. přenesená",J248,0)</f>
        <v>0</v>
      </c>
      <c r="BI248" s="229">
        <f>IF(N248="nulová",J248,0)</f>
        <v>0</v>
      </c>
      <c r="BJ248" s="18" t="s">
        <v>84</v>
      </c>
      <c r="BK248" s="229">
        <f>ROUND(I248*H248,2)</f>
        <v>0</v>
      </c>
      <c r="BL248" s="18" t="s">
        <v>470</v>
      </c>
      <c r="BM248" s="228" t="s">
        <v>2725</v>
      </c>
    </row>
    <row r="249" s="2" customFormat="1">
      <c r="A249" s="39"/>
      <c r="B249" s="40"/>
      <c r="C249" s="41"/>
      <c r="D249" s="230" t="s">
        <v>417</v>
      </c>
      <c r="E249" s="41"/>
      <c r="F249" s="231" t="s">
        <v>1874</v>
      </c>
      <c r="G249" s="41"/>
      <c r="H249" s="41"/>
      <c r="I249" s="156"/>
      <c r="J249" s="41"/>
      <c r="K249" s="41"/>
      <c r="L249" s="45"/>
      <c r="M249" s="232"/>
      <c r="N249" s="233"/>
      <c r="O249" s="92"/>
      <c r="P249" s="92"/>
      <c r="Q249" s="92"/>
      <c r="R249" s="92"/>
      <c r="S249" s="92"/>
      <c r="T249" s="93"/>
      <c r="U249" s="39"/>
      <c r="V249" s="39"/>
      <c r="W249" s="39"/>
      <c r="X249" s="39"/>
      <c r="Y249" s="39"/>
      <c r="Z249" s="39"/>
      <c r="AA249" s="39"/>
      <c r="AB249" s="39"/>
      <c r="AC249" s="39"/>
      <c r="AD249" s="39"/>
      <c r="AE249" s="39"/>
      <c r="AT249" s="18" t="s">
        <v>417</v>
      </c>
      <c r="AU249" s="18" t="s">
        <v>86</v>
      </c>
    </row>
    <row r="250" s="2" customFormat="1">
      <c r="A250" s="39"/>
      <c r="B250" s="40"/>
      <c r="C250" s="41"/>
      <c r="D250" s="230" t="s">
        <v>722</v>
      </c>
      <c r="E250" s="41"/>
      <c r="F250" s="268" t="s">
        <v>2566</v>
      </c>
      <c r="G250" s="41"/>
      <c r="H250" s="41"/>
      <c r="I250" s="156"/>
      <c r="J250" s="41"/>
      <c r="K250" s="41"/>
      <c r="L250" s="45"/>
      <c r="M250" s="232"/>
      <c r="N250" s="233"/>
      <c r="O250" s="92"/>
      <c r="P250" s="92"/>
      <c r="Q250" s="92"/>
      <c r="R250" s="92"/>
      <c r="S250" s="92"/>
      <c r="T250" s="93"/>
      <c r="U250" s="39"/>
      <c r="V250" s="39"/>
      <c r="W250" s="39"/>
      <c r="X250" s="39"/>
      <c r="Y250" s="39"/>
      <c r="Z250" s="39"/>
      <c r="AA250" s="39"/>
      <c r="AB250" s="39"/>
      <c r="AC250" s="39"/>
      <c r="AD250" s="39"/>
      <c r="AE250" s="39"/>
      <c r="AT250" s="18" t="s">
        <v>722</v>
      </c>
      <c r="AU250" s="18" t="s">
        <v>86</v>
      </c>
    </row>
    <row r="251" s="15" customFormat="1">
      <c r="A251" s="15"/>
      <c r="B251" s="299"/>
      <c r="C251" s="300"/>
      <c r="D251" s="230" t="s">
        <v>758</v>
      </c>
      <c r="E251" s="301" t="s">
        <v>1</v>
      </c>
      <c r="F251" s="302" t="s">
        <v>1818</v>
      </c>
      <c r="G251" s="300"/>
      <c r="H251" s="301" t="s">
        <v>1</v>
      </c>
      <c r="I251" s="303"/>
      <c r="J251" s="300"/>
      <c r="K251" s="300"/>
      <c r="L251" s="304"/>
      <c r="M251" s="305"/>
      <c r="N251" s="306"/>
      <c r="O251" s="306"/>
      <c r="P251" s="306"/>
      <c r="Q251" s="306"/>
      <c r="R251" s="306"/>
      <c r="S251" s="306"/>
      <c r="T251" s="307"/>
      <c r="U251" s="15"/>
      <c r="V251" s="15"/>
      <c r="W251" s="15"/>
      <c r="X251" s="15"/>
      <c r="Y251" s="15"/>
      <c r="Z251" s="15"/>
      <c r="AA251" s="15"/>
      <c r="AB251" s="15"/>
      <c r="AC251" s="15"/>
      <c r="AD251" s="15"/>
      <c r="AE251" s="15"/>
      <c r="AT251" s="308" t="s">
        <v>758</v>
      </c>
      <c r="AU251" s="308" t="s">
        <v>86</v>
      </c>
      <c r="AV251" s="15" t="s">
        <v>84</v>
      </c>
      <c r="AW251" s="15" t="s">
        <v>33</v>
      </c>
      <c r="AX251" s="15" t="s">
        <v>76</v>
      </c>
      <c r="AY251" s="308" t="s">
        <v>414</v>
      </c>
    </row>
    <row r="252" s="13" customFormat="1">
      <c r="A252" s="13"/>
      <c r="B252" s="277"/>
      <c r="C252" s="278"/>
      <c r="D252" s="230" t="s">
        <v>758</v>
      </c>
      <c r="E252" s="279" t="s">
        <v>1</v>
      </c>
      <c r="F252" s="280" t="s">
        <v>2726</v>
      </c>
      <c r="G252" s="278"/>
      <c r="H252" s="281">
        <v>35.640000000000001</v>
      </c>
      <c r="I252" s="282"/>
      <c r="J252" s="278"/>
      <c r="K252" s="278"/>
      <c r="L252" s="283"/>
      <c r="M252" s="284"/>
      <c r="N252" s="285"/>
      <c r="O252" s="285"/>
      <c r="P252" s="285"/>
      <c r="Q252" s="285"/>
      <c r="R252" s="285"/>
      <c r="S252" s="285"/>
      <c r="T252" s="286"/>
      <c r="U252" s="13"/>
      <c r="V252" s="13"/>
      <c r="W252" s="13"/>
      <c r="X252" s="13"/>
      <c r="Y252" s="13"/>
      <c r="Z252" s="13"/>
      <c r="AA252" s="13"/>
      <c r="AB252" s="13"/>
      <c r="AC252" s="13"/>
      <c r="AD252" s="13"/>
      <c r="AE252" s="13"/>
      <c r="AT252" s="287" t="s">
        <v>758</v>
      </c>
      <c r="AU252" s="287" t="s">
        <v>86</v>
      </c>
      <c r="AV252" s="13" t="s">
        <v>86</v>
      </c>
      <c r="AW252" s="13" t="s">
        <v>33</v>
      </c>
      <c r="AX252" s="13" t="s">
        <v>76</v>
      </c>
      <c r="AY252" s="287" t="s">
        <v>414</v>
      </c>
    </row>
    <row r="253" s="15" customFormat="1">
      <c r="A253" s="15"/>
      <c r="B253" s="299"/>
      <c r="C253" s="300"/>
      <c r="D253" s="230" t="s">
        <v>758</v>
      </c>
      <c r="E253" s="301" t="s">
        <v>1</v>
      </c>
      <c r="F253" s="302" t="s">
        <v>2568</v>
      </c>
      <c r="G253" s="300"/>
      <c r="H253" s="301" t="s">
        <v>1</v>
      </c>
      <c r="I253" s="303"/>
      <c r="J253" s="300"/>
      <c r="K253" s="300"/>
      <c r="L253" s="304"/>
      <c r="M253" s="305"/>
      <c r="N253" s="306"/>
      <c r="O253" s="306"/>
      <c r="P253" s="306"/>
      <c r="Q253" s="306"/>
      <c r="R253" s="306"/>
      <c r="S253" s="306"/>
      <c r="T253" s="307"/>
      <c r="U253" s="15"/>
      <c r="V253" s="15"/>
      <c r="W253" s="15"/>
      <c r="X253" s="15"/>
      <c r="Y253" s="15"/>
      <c r="Z253" s="15"/>
      <c r="AA253" s="15"/>
      <c r="AB253" s="15"/>
      <c r="AC253" s="15"/>
      <c r="AD253" s="15"/>
      <c r="AE253" s="15"/>
      <c r="AT253" s="308" t="s">
        <v>758</v>
      </c>
      <c r="AU253" s="308" t="s">
        <v>86</v>
      </c>
      <c r="AV253" s="15" t="s">
        <v>84</v>
      </c>
      <c r="AW253" s="15" t="s">
        <v>33</v>
      </c>
      <c r="AX253" s="15" t="s">
        <v>76</v>
      </c>
      <c r="AY253" s="308" t="s">
        <v>414</v>
      </c>
    </row>
    <row r="254" s="13" customFormat="1">
      <c r="A254" s="13"/>
      <c r="B254" s="277"/>
      <c r="C254" s="278"/>
      <c r="D254" s="230" t="s">
        <v>758</v>
      </c>
      <c r="E254" s="279" t="s">
        <v>1</v>
      </c>
      <c r="F254" s="280" t="s">
        <v>2727</v>
      </c>
      <c r="G254" s="278"/>
      <c r="H254" s="281">
        <v>26.228000000000002</v>
      </c>
      <c r="I254" s="282"/>
      <c r="J254" s="278"/>
      <c r="K254" s="278"/>
      <c r="L254" s="283"/>
      <c r="M254" s="284"/>
      <c r="N254" s="285"/>
      <c r="O254" s="285"/>
      <c r="P254" s="285"/>
      <c r="Q254" s="285"/>
      <c r="R254" s="285"/>
      <c r="S254" s="285"/>
      <c r="T254" s="286"/>
      <c r="U254" s="13"/>
      <c r="V254" s="13"/>
      <c r="W254" s="13"/>
      <c r="X254" s="13"/>
      <c r="Y254" s="13"/>
      <c r="Z254" s="13"/>
      <c r="AA254" s="13"/>
      <c r="AB254" s="13"/>
      <c r="AC254" s="13"/>
      <c r="AD254" s="13"/>
      <c r="AE254" s="13"/>
      <c r="AT254" s="287" t="s">
        <v>758</v>
      </c>
      <c r="AU254" s="287" t="s">
        <v>86</v>
      </c>
      <c r="AV254" s="13" t="s">
        <v>86</v>
      </c>
      <c r="AW254" s="13" t="s">
        <v>33</v>
      </c>
      <c r="AX254" s="13" t="s">
        <v>76</v>
      </c>
      <c r="AY254" s="287" t="s">
        <v>414</v>
      </c>
    </row>
    <row r="255" s="16" customFormat="1">
      <c r="A255" s="16"/>
      <c r="B255" s="317"/>
      <c r="C255" s="318"/>
      <c r="D255" s="230" t="s">
        <v>758</v>
      </c>
      <c r="E255" s="319" t="s">
        <v>1</v>
      </c>
      <c r="F255" s="320" t="s">
        <v>1745</v>
      </c>
      <c r="G255" s="318"/>
      <c r="H255" s="321">
        <v>61.868000000000002</v>
      </c>
      <c r="I255" s="322"/>
      <c r="J255" s="318"/>
      <c r="K255" s="318"/>
      <c r="L255" s="323"/>
      <c r="M255" s="324"/>
      <c r="N255" s="325"/>
      <c r="O255" s="325"/>
      <c r="P255" s="325"/>
      <c r="Q255" s="325"/>
      <c r="R255" s="325"/>
      <c r="S255" s="325"/>
      <c r="T255" s="326"/>
      <c r="U255" s="16"/>
      <c r="V255" s="16"/>
      <c r="W255" s="16"/>
      <c r="X255" s="16"/>
      <c r="Y255" s="16"/>
      <c r="Z255" s="16"/>
      <c r="AA255" s="16"/>
      <c r="AB255" s="16"/>
      <c r="AC255" s="16"/>
      <c r="AD255" s="16"/>
      <c r="AE255" s="16"/>
      <c r="AT255" s="327" t="s">
        <v>758</v>
      </c>
      <c r="AU255" s="327" t="s">
        <v>86</v>
      </c>
      <c r="AV255" s="16" t="s">
        <v>114</v>
      </c>
      <c r="AW255" s="16" t="s">
        <v>33</v>
      </c>
      <c r="AX255" s="16" t="s">
        <v>76</v>
      </c>
      <c r="AY255" s="327" t="s">
        <v>414</v>
      </c>
    </row>
    <row r="256" s="15" customFormat="1">
      <c r="A256" s="15"/>
      <c r="B256" s="299"/>
      <c r="C256" s="300"/>
      <c r="D256" s="230" t="s">
        <v>758</v>
      </c>
      <c r="E256" s="301" t="s">
        <v>1</v>
      </c>
      <c r="F256" s="302" t="s">
        <v>1876</v>
      </c>
      <c r="G256" s="300"/>
      <c r="H256" s="301" t="s">
        <v>1</v>
      </c>
      <c r="I256" s="303"/>
      <c r="J256" s="300"/>
      <c r="K256" s="300"/>
      <c r="L256" s="304"/>
      <c r="M256" s="305"/>
      <c r="N256" s="306"/>
      <c r="O256" s="306"/>
      <c r="P256" s="306"/>
      <c r="Q256" s="306"/>
      <c r="R256" s="306"/>
      <c r="S256" s="306"/>
      <c r="T256" s="307"/>
      <c r="U256" s="15"/>
      <c r="V256" s="15"/>
      <c r="W256" s="15"/>
      <c r="X256" s="15"/>
      <c r="Y256" s="15"/>
      <c r="Z256" s="15"/>
      <c r="AA256" s="15"/>
      <c r="AB256" s="15"/>
      <c r="AC256" s="15"/>
      <c r="AD256" s="15"/>
      <c r="AE256" s="15"/>
      <c r="AT256" s="308" t="s">
        <v>758</v>
      </c>
      <c r="AU256" s="308" t="s">
        <v>86</v>
      </c>
      <c r="AV256" s="15" t="s">
        <v>84</v>
      </c>
      <c r="AW256" s="15" t="s">
        <v>33</v>
      </c>
      <c r="AX256" s="15" t="s">
        <v>76</v>
      </c>
      <c r="AY256" s="308" t="s">
        <v>414</v>
      </c>
    </row>
    <row r="257" s="13" customFormat="1">
      <c r="A257" s="13"/>
      <c r="B257" s="277"/>
      <c r="C257" s="278"/>
      <c r="D257" s="230" t="s">
        <v>758</v>
      </c>
      <c r="E257" s="279" t="s">
        <v>1</v>
      </c>
      <c r="F257" s="280" t="s">
        <v>2728</v>
      </c>
      <c r="G257" s="278"/>
      <c r="H257" s="281">
        <v>61.868000000000002</v>
      </c>
      <c r="I257" s="282"/>
      <c r="J257" s="278"/>
      <c r="K257" s="278"/>
      <c r="L257" s="283"/>
      <c r="M257" s="284"/>
      <c r="N257" s="285"/>
      <c r="O257" s="285"/>
      <c r="P257" s="285"/>
      <c r="Q257" s="285"/>
      <c r="R257" s="285"/>
      <c r="S257" s="285"/>
      <c r="T257" s="286"/>
      <c r="U257" s="13"/>
      <c r="V257" s="13"/>
      <c r="W257" s="13"/>
      <c r="X257" s="13"/>
      <c r="Y257" s="13"/>
      <c r="Z257" s="13"/>
      <c r="AA257" s="13"/>
      <c r="AB257" s="13"/>
      <c r="AC257" s="13"/>
      <c r="AD257" s="13"/>
      <c r="AE257" s="13"/>
      <c r="AT257" s="287" t="s">
        <v>758</v>
      </c>
      <c r="AU257" s="287" t="s">
        <v>86</v>
      </c>
      <c r="AV257" s="13" t="s">
        <v>86</v>
      </c>
      <c r="AW257" s="13" t="s">
        <v>33</v>
      </c>
      <c r="AX257" s="13" t="s">
        <v>76</v>
      </c>
      <c r="AY257" s="287" t="s">
        <v>414</v>
      </c>
    </row>
    <row r="258" s="14" customFormat="1">
      <c r="A258" s="14"/>
      <c r="B258" s="288"/>
      <c r="C258" s="289"/>
      <c r="D258" s="230" t="s">
        <v>758</v>
      </c>
      <c r="E258" s="290" t="s">
        <v>1</v>
      </c>
      <c r="F258" s="291" t="s">
        <v>760</v>
      </c>
      <c r="G258" s="289"/>
      <c r="H258" s="292">
        <v>123.736</v>
      </c>
      <c r="I258" s="293"/>
      <c r="J258" s="289"/>
      <c r="K258" s="289"/>
      <c r="L258" s="294"/>
      <c r="M258" s="314"/>
      <c r="N258" s="315"/>
      <c r="O258" s="315"/>
      <c r="P258" s="315"/>
      <c r="Q258" s="315"/>
      <c r="R258" s="315"/>
      <c r="S258" s="315"/>
      <c r="T258" s="316"/>
      <c r="U258" s="14"/>
      <c r="V258" s="14"/>
      <c r="W258" s="14"/>
      <c r="X258" s="14"/>
      <c r="Y258" s="14"/>
      <c r="Z258" s="14"/>
      <c r="AA258" s="14"/>
      <c r="AB258" s="14"/>
      <c r="AC258" s="14"/>
      <c r="AD258" s="14"/>
      <c r="AE258" s="14"/>
      <c r="AT258" s="298" t="s">
        <v>758</v>
      </c>
      <c r="AU258" s="298" t="s">
        <v>86</v>
      </c>
      <c r="AV258" s="14" t="s">
        <v>415</v>
      </c>
      <c r="AW258" s="14" t="s">
        <v>33</v>
      </c>
      <c r="AX258" s="14" t="s">
        <v>84</v>
      </c>
      <c r="AY258" s="298" t="s">
        <v>414</v>
      </c>
    </row>
    <row r="259" s="2" customFormat="1" ht="6.96" customHeight="1">
      <c r="A259" s="39"/>
      <c r="B259" s="67"/>
      <c r="C259" s="68"/>
      <c r="D259" s="68"/>
      <c r="E259" s="68"/>
      <c r="F259" s="68"/>
      <c r="G259" s="68"/>
      <c r="H259" s="68"/>
      <c r="I259" s="194"/>
      <c r="J259" s="68"/>
      <c r="K259" s="68"/>
      <c r="L259" s="45"/>
      <c r="M259" s="39"/>
      <c r="O259" s="39"/>
      <c r="P259" s="39"/>
      <c r="Q259" s="39"/>
      <c r="R259" s="39"/>
      <c r="S259" s="39"/>
      <c r="T259" s="39"/>
      <c r="U259" s="39"/>
      <c r="V259" s="39"/>
      <c r="W259" s="39"/>
      <c r="X259" s="39"/>
      <c r="Y259" s="39"/>
      <c r="Z259" s="39"/>
      <c r="AA259" s="39"/>
      <c r="AB259" s="39"/>
      <c r="AC259" s="39"/>
      <c r="AD259" s="39"/>
      <c r="AE259" s="39"/>
    </row>
  </sheetData>
  <sheetProtection sheet="1" autoFilter="0" formatColumns="0" formatRows="0" objects="1" scenarios="1" spinCount="100000" saltValue="5GKFIhKl2pOEL+GIQdlh41fvhlf5SxHSdfR+/5TorBuTeQwDF347xt8d7csMiVE2144LuKXbt3Ye+dbFnszsMQ==" hashValue="xeiUkT1Cobr6DH3fn07e94kJg6KAQZhSM4ce5COtTusiUwl+AXIk/fSJPtfWoqDXZccoIe5ulLKTwuKiTfdE9A==" algorithmName="SHA-512" password="CC35"/>
  <autoFilter ref="C127:K258"/>
  <mergeCells count="12">
    <mergeCell ref="E7:H7"/>
    <mergeCell ref="E9:H9"/>
    <mergeCell ref="E11:H11"/>
    <mergeCell ref="E20:H20"/>
    <mergeCell ref="E29:H29"/>
    <mergeCell ref="E85:H85"/>
    <mergeCell ref="E87:H87"/>
    <mergeCell ref="E89:H89"/>
    <mergeCell ref="E116:H116"/>
    <mergeCell ref="E118:H118"/>
    <mergeCell ref="E120:H120"/>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3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191</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2668</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2729</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ROUND(J123,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ROUND((SUM(BE123:BE132)),  2)</f>
        <v>0</v>
      </c>
      <c r="G35" s="39"/>
      <c r="H35" s="39"/>
      <c r="I35" s="173">
        <v>0.20999999999999999</v>
      </c>
      <c r="J35" s="172">
        <f>ROUND(((SUM(BE123:BE132))*I35),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ROUND((SUM(BF123:BF132)),  2)</f>
        <v>0</v>
      </c>
      <c r="G36" s="39"/>
      <c r="H36" s="39"/>
      <c r="I36" s="173">
        <v>0.14999999999999999</v>
      </c>
      <c r="J36" s="172">
        <f>ROUND(((SUM(BF123:BF132))*I36),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ROUND((SUM(BG123:BG132)),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ROUND((SUM(BH123:BH132)),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ROUND((SUM(BI123:BI132)),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2668</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002 - VRN - most v km 7,911</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J123</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746</v>
      </c>
      <c r="E99" s="250"/>
      <c r="F99" s="250"/>
      <c r="G99" s="250"/>
      <c r="H99" s="250"/>
      <c r="I99" s="251"/>
      <c r="J99" s="252">
        <f>J124</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1889</v>
      </c>
      <c r="E100" s="271"/>
      <c r="F100" s="271"/>
      <c r="G100" s="271"/>
      <c r="H100" s="271"/>
      <c r="I100" s="272"/>
      <c r="J100" s="273">
        <f>J125</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747</v>
      </c>
      <c r="E101" s="271"/>
      <c r="F101" s="271"/>
      <c r="G101" s="271"/>
      <c r="H101" s="271"/>
      <c r="I101" s="272"/>
      <c r="J101" s="273">
        <f>J129</f>
        <v>0</v>
      </c>
      <c r="K101" s="134"/>
      <c r="L101" s="274"/>
      <c r="S101" s="12"/>
      <c r="T101" s="12"/>
      <c r="U101" s="12"/>
      <c r="V101" s="12"/>
      <c r="W101" s="12"/>
      <c r="X101" s="12"/>
      <c r="Y101" s="12"/>
      <c r="Z101" s="12"/>
      <c r="AA101" s="12"/>
      <c r="AB101" s="12"/>
      <c r="AC101" s="12"/>
      <c r="AD101" s="12"/>
      <c r="AE101" s="12"/>
    </row>
    <row r="102" hidden="1" s="2" customFormat="1" ht="21.84" customHeight="1">
      <c r="A102" s="39"/>
      <c r="B102" s="40"/>
      <c r="C102" s="41"/>
      <c r="D102" s="41"/>
      <c r="E102" s="41"/>
      <c r="F102" s="41"/>
      <c r="G102" s="41"/>
      <c r="H102" s="41"/>
      <c r="I102" s="156"/>
      <c r="J102" s="41"/>
      <c r="K102" s="41"/>
      <c r="L102" s="64"/>
      <c r="S102" s="39"/>
      <c r="T102" s="39"/>
      <c r="U102" s="39"/>
      <c r="V102" s="39"/>
      <c r="W102" s="39"/>
      <c r="X102" s="39"/>
      <c r="Y102" s="39"/>
      <c r="Z102" s="39"/>
      <c r="AA102" s="39"/>
      <c r="AB102" s="39"/>
      <c r="AC102" s="39"/>
      <c r="AD102" s="39"/>
      <c r="AE102" s="39"/>
    </row>
    <row r="103" hidden="1" s="2" customFormat="1" ht="6.96" customHeight="1">
      <c r="A103" s="39"/>
      <c r="B103" s="67"/>
      <c r="C103" s="68"/>
      <c r="D103" s="68"/>
      <c r="E103" s="68"/>
      <c r="F103" s="68"/>
      <c r="G103" s="68"/>
      <c r="H103" s="68"/>
      <c r="I103" s="194"/>
      <c r="J103" s="68"/>
      <c r="K103" s="68"/>
      <c r="L103" s="64"/>
      <c r="S103" s="39"/>
      <c r="T103" s="39"/>
      <c r="U103" s="39"/>
      <c r="V103" s="39"/>
      <c r="W103" s="39"/>
      <c r="X103" s="39"/>
      <c r="Y103" s="39"/>
      <c r="Z103" s="39"/>
      <c r="AA103" s="39"/>
      <c r="AB103" s="39"/>
      <c r="AC103" s="39"/>
      <c r="AD103" s="39"/>
      <c r="AE103" s="39"/>
    </row>
    <row r="104" hidden="1"/>
    <row r="105" hidden="1"/>
    <row r="106" hidden="1"/>
    <row r="107" s="2" customFormat="1" ht="6.96" customHeight="1">
      <c r="A107" s="39"/>
      <c r="B107" s="69"/>
      <c r="C107" s="70"/>
      <c r="D107" s="70"/>
      <c r="E107" s="70"/>
      <c r="F107" s="70"/>
      <c r="G107" s="70"/>
      <c r="H107" s="70"/>
      <c r="I107" s="197"/>
      <c r="J107" s="70"/>
      <c r="K107" s="70"/>
      <c r="L107" s="64"/>
      <c r="S107" s="39"/>
      <c r="T107" s="39"/>
      <c r="U107" s="39"/>
      <c r="V107" s="39"/>
      <c r="W107" s="39"/>
      <c r="X107" s="39"/>
      <c r="Y107" s="39"/>
      <c r="Z107" s="39"/>
      <c r="AA107" s="39"/>
      <c r="AB107" s="39"/>
      <c r="AC107" s="39"/>
      <c r="AD107" s="39"/>
      <c r="AE107" s="39"/>
    </row>
    <row r="108" s="2" customFormat="1" ht="24.96" customHeight="1">
      <c r="A108" s="39"/>
      <c r="B108" s="40"/>
      <c r="C108" s="24" t="s">
        <v>396</v>
      </c>
      <c r="D108" s="41"/>
      <c r="E108" s="41"/>
      <c r="F108" s="41"/>
      <c r="G108" s="41"/>
      <c r="H108" s="41"/>
      <c r="I108" s="156"/>
      <c r="J108" s="41"/>
      <c r="K108" s="41"/>
      <c r="L108" s="64"/>
      <c r="S108" s="39"/>
      <c r="T108" s="39"/>
      <c r="U108" s="39"/>
      <c r="V108" s="39"/>
      <c r="W108" s="39"/>
      <c r="X108" s="39"/>
      <c r="Y108" s="39"/>
      <c r="Z108" s="39"/>
      <c r="AA108" s="39"/>
      <c r="AB108" s="39"/>
      <c r="AC108" s="39"/>
      <c r="AD108" s="39"/>
      <c r="AE108" s="39"/>
    </row>
    <row r="109" s="2" customFormat="1" ht="6.96" customHeight="1">
      <c r="A109" s="39"/>
      <c r="B109" s="40"/>
      <c r="C109" s="41"/>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s="2" customFormat="1" ht="12" customHeight="1">
      <c r="A110" s="39"/>
      <c r="B110" s="40"/>
      <c r="C110" s="33" t="s">
        <v>16</v>
      </c>
      <c r="D110" s="41"/>
      <c r="E110" s="41"/>
      <c r="F110" s="41"/>
      <c r="G110" s="41"/>
      <c r="H110" s="41"/>
      <c r="I110" s="156"/>
      <c r="J110" s="41"/>
      <c r="K110" s="41"/>
      <c r="L110" s="64"/>
      <c r="S110" s="39"/>
      <c r="T110" s="39"/>
      <c r="U110" s="39"/>
      <c r="V110" s="39"/>
      <c r="W110" s="39"/>
      <c r="X110" s="39"/>
      <c r="Y110" s="39"/>
      <c r="Z110" s="39"/>
      <c r="AA110" s="39"/>
      <c r="AB110" s="39"/>
      <c r="AC110" s="39"/>
      <c r="AD110" s="39"/>
      <c r="AE110" s="39"/>
    </row>
    <row r="111" s="2" customFormat="1" ht="23.25" customHeight="1">
      <c r="A111" s="39"/>
      <c r="B111" s="40"/>
      <c r="C111" s="41"/>
      <c r="D111" s="41"/>
      <c r="E111" s="198" t="str">
        <f>E7</f>
        <v>Oprava trati v úseku 1.TK a 2.TK Děčín Prostřední Žleb - Dolní Žleb_OPRAVA č. 2</v>
      </c>
      <c r="F111" s="33"/>
      <c r="G111" s="33"/>
      <c r="H111" s="33"/>
      <c r="I111" s="156"/>
      <c r="J111" s="41"/>
      <c r="K111" s="41"/>
      <c r="L111" s="64"/>
      <c r="S111" s="39"/>
      <c r="T111" s="39"/>
      <c r="U111" s="39"/>
      <c r="V111" s="39"/>
      <c r="W111" s="39"/>
      <c r="X111" s="39"/>
      <c r="Y111" s="39"/>
      <c r="Z111" s="39"/>
      <c r="AA111" s="39"/>
      <c r="AB111" s="39"/>
      <c r="AC111" s="39"/>
      <c r="AD111" s="39"/>
      <c r="AE111" s="39"/>
    </row>
    <row r="112" s="1" customFormat="1" ht="12" customHeight="1">
      <c r="B112" s="22"/>
      <c r="C112" s="33" t="s">
        <v>389</v>
      </c>
      <c r="D112" s="23"/>
      <c r="E112" s="23"/>
      <c r="F112" s="23"/>
      <c r="G112" s="23"/>
      <c r="H112" s="23"/>
      <c r="I112" s="148"/>
      <c r="J112" s="23"/>
      <c r="K112" s="23"/>
      <c r="L112" s="21"/>
    </row>
    <row r="113" s="2" customFormat="1" ht="16.5" customHeight="1">
      <c r="A113" s="39"/>
      <c r="B113" s="40"/>
      <c r="C113" s="41"/>
      <c r="D113" s="41"/>
      <c r="E113" s="198" t="s">
        <v>2668</v>
      </c>
      <c r="F113" s="41"/>
      <c r="G113" s="41"/>
      <c r="H113" s="41"/>
      <c r="I113" s="156"/>
      <c r="J113" s="41"/>
      <c r="K113" s="41"/>
      <c r="L113" s="64"/>
      <c r="S113" s="39"/>
      <c r="T113" s="39"/>
      <c r="U113" s="39"/>
      <c r="V113" s="39"/>
      <c r="W113" s="39"/>
      <c r="X113" s="39"/>
      <c r="Y113" s="39"/>
      <c r="Z113" s="39"/>
      <c r="AA113" s="39"/>
      <c r="AB113" s="39"/>
      <c r="AC113" s="39"/>
      <c r="AD113" s="39"/>
      <c r="AE113" s="39"/>
    </row>
    <row r="114" s="2" customFormat="1" ht="12" customHeight="1">
      <c r="A114" s="39"/>
      <c r="B114" s="40"/>
      <c r="C114" s="33" t="s">
        <v>715</v>
      </c>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2" customFormat="1" ht="16.5" customHeight="1">
      <c r="A115" s="39"/>
      <c r="B115" s="40"/>
      <c r="C115" s="41"/>
      <c r="D115" s="41"/>
      <c r="E115" s="77" t="str">
        <f>E11</f>
        <v>002 - VRN - most v km 7,911</v>
      </c>
      <c r="F115" s="41"/>
      <c r="G115" s="41"/>
      <c r="H115" s="41"/>
      <c r="I115" s="156"/>
      <c r="J115" s="41"/>
      <c r="K115" s="41"/>
      <c r="L115" s="64"/>
      <c r="S115" s="39"/>
      <c r="T115" s="39"/>
      <c r="U115" s="39"/>
      <c r="V115" s="39"/>
      <c r="W115" s="39"/>
      <c r="X115" s="39"/>
      <c r="Y115" s="39"/>
      <c r="Z115" s="39"/>
      <c r="AA115" s="39"/>
      <c r="AB115" s="39"/>
      <c r="AC115" s="39"/>
      <c r="AD115" s="39"/>
      <c r="AE115" s="39"/>
    </row>
    <row r="116" s="2" customFormat="1" ht="6.96" customHeight="1">
      <c r="A116" s="39"/>
      <c r="B116" s="40"/>
      <c r="C116" s="41"/>
      <c r="D116" s="41"/>
      <c r="E116" s="41"/>
      <c r="F116" s="41"/>
      <c r="G116" s="41"/>
      <c r="H116" s="41"/>
      <c r="I116" s="156"/>
      <c r="J116" s="41"/>
      <c r="K116" s="41"/>
      <c r="L116" s="64"/>
      <c r="S116" s="39"/>
      <c r="T116" s="39"/>
      <c r="U116" s="39"/>
      <c r="V116" s="39"/>
      <c r="W116" s="39"/>
      <c r="X116" s="39"/>
      <c r="Y116" s="39"/>
      <c r="Z116" s="39"/>
      <c r="AA116" s="39"/>
      <c r="AB116" s="39"/>
      <c r="AC116" s="39"/>
      <c r="AD116" s="39"/>
      <c r="AE116" s="39"/>
    </row>
    <row r="117" s="2" customFormat="1" ht="12" customHeight="1">
      <c r="A117" s="39"/>
      <c r="B117" s="40"/>
      <c r="C117" s="33" t="s">
        <v>20</v>
      </c>
      <c r="D117" s="41"/>
      <c r="E117" s="41"/>
      <c r="F117" s="28" t="str">
        <f>F14</f>
        <v xml:space="preserve"> </v>
      </c>
      <c r="G117" s="41"/>
      <c r="H117" s="41"/>
      <c r="I117" s="158" t="s">
        <v>22</v>
      </c>
      <c r="J117" s="80" t="str">
        <f>IF(J14="","",J14)</f>
        <v>21. 11. 2019</v>
      </c>
      <c r="K117" s="41"/>
      <c r="L117" s="64"/>
      <c r="S117" s="39"/>
      <c r="T117" s="39"/>
      <c r="U117" s="39"/>
      <c r="V117" s="39"/>
      <c r="W117" s="39"/>
      <c r="X117" s="39"/>
      <c r="Y117" s="39"/>
      <c r="Z117" s="39"/>
      <c r="AA117" s="39"/>
      <c r="AB117" s="39"/>
      <c r="AC117" s="39"/>
      <c r="AD117" s="39"/>
      <c r="AE117" s="39"/>
    </row>
    <row r="118" s="2" customFormat="1" ht="6.96" customHeight="1">
      <c r="A118" s="39"/>
      <c r="B118" s="40"/>
      <c r="C118" s="41"/>
      <c r="D118" s="41"/>
      <c r="E118" s="41"/>
      <c r="F118" s="41"/>
      <c r="G118" s="41"/>
      <c r="H118" s="41"/>
      <c r="I118" s="156"/>
      <c r="J118" s="41"/>
      <c r="K118" s="41"/>
      <c r="L118" s="64"/>
      <c r="S118" s="39"/>
      <c r="T118" s="39"/>
      <c r="U118" s="39"/>
      <c r="V118" s="39"/>
      <c r="W118" s="39"/>
      <c r="X118" s="39"/>
      <c r="Y118" s="39"/>
      <c r="Z118" s="39"/>
      <c r="AA118" s="39"/>
      <c r="AB118" s="39"/>
      <c r="AC118" s="39"/>
      <c r="AD118" s="39"/>
      <c r="AE118" s="39"/>
    </row>
    <row r="119" s="2" customFormat="1" ht="15.15" customHeight="1">
      <c r="A119" s="39"/>
      <c r="B119" s="40"/>
      <c r="C119" s="33" t="s">
        <v>24</v>
      </c>
      <c r="D119" s="41"/>
      <c r="E119" s="41"/>
      <c r="F119" s="28" t="str">
        <f>E17</f>
        <v/>
      </c>
      <c r="G119" s="41"/>
      <c r="H119" s="41"/>
      <c r="I119" s="158" t="s">
        <v>32</v>
      </c>
      <c r="J119" s="37" t="str">
        <f>E23</f>
        <v xml:space="preserve"> </v>
      </c>
      <c r="K119" s="41"/>
      <c r="L119" s="64"/>
      <c r="S119" s="39"/>
      <c r="T119" s="39"/>
      <c r="U119" s="39"/>
      <c r="V119" s="39"/>
      <c r="W119" s="39"/>
      <c r="X119" s="39"/>
      <c r="Y119" s="39"/>
      <c r="Z119" s="39"/>
      <c r="AA119" s="39"/>
      <c r="AB119" s="39"/>
      <c r="AC119" s="39"/>
      <c r="AD119" s="39"/>
      <c r="AE119" s="39"/>
    </row>
    <row r="120" s="2" customFormat="1" ht="15.15" customHeight="1">
      <c r="A120" s="39"/>
      <c r="B120" s="40"/>
      <c r="C120" s="33" t="s">
        <v>30</v>
      </c>
      <c r="D120" s="41"/>
      <c r="E120" s="41"/>
      <c r="F120" s="28" t="str">
        <f>IF(E20="","",E20)</f>
        <v>Vyplň údaj</v>
      </c>
      <c r="G120" s="41"/>
      <c r="H120" s="41"/>
      <c r="I120" s="158" t="s">
        <v>34</v>
      </c>
      <c r="J120" s="37" t="str">
        <f>E26</f>
        <v xml:space="preserve"> </v>
      </c>
      <c r="K120" s="41"/>
      <c r="L120" s="64"/>
      <c r="S120" s="39"/>
      <c r="T120" s="39"/>
      <c r="U120" s="39"/>
      <c r="V120" s="39"/>
      <c r="W120" s="39"/>
      <c r="X120" s="39"/>
      <c r="Y120" s="39"/>
      <c r="Z120" s="39"/>
      <c r="AA120" s="39"/>
      <c r="AB120" s="39"/>
      <c r="AC120" s="39"/>
      <c r="AD120" s="39"/>
      <c r="AE120" s="39"/>
    </row>
    <row r="121" s="2" customFormat="1" ht="10.32" customHeight="1">
      <c r="A121" s="39"/>
      <c r="B121" s="40"/>
      <c r="C121" s="41"/>
      <c r="D121" s="41"/>
      <c r="E121" s="41"/>
      <c r="F121" s="41"/>
      <c r="G121" s="41"/>
      <c r="H121" s="41"/>
      <c r="I121" s="156"/>
      <c r="J121" s="41"/>
      <c r="K121" s="41"/>
      <c r="L121" s="64"/>
      <c r="S121" s="39"/>
      <c r="T121" s="39"/>
      <c r="U121" s="39"/>
      <c r="V121" s="39"/>
      <c r="W121" s="39"/>
      <c r="X121" s="39"/>
      <c r="Y121" s="39"/>
      <c r="Z121" s="39"/>
      <c r="AA121" s="39"/>
      <c r="AB121" s="39"/>
      <c r="AC121" s="39"/>
      <c r="AD121" s="39"/>
      <c r="AE121" s="39"/>
    </row>
    <row r="122" s="9" customFormat="1" ht="29.28" customHeight="1">
      <c r="A122" s="204"/>
      <c r="B122" s="205"/>
      <c r="C122" s="206" t="s">
        <v>397</v>
      </c>
      <c r="D122" s="207" t="s">
        <v>61</v>
      </c>
      <c r="E122" s="207" t="s">
        <v>57</v>
      </c>
      <c r="F122" s="207" t="s">
        <v>58</v>
      </c>
      <c r="G122" s="207" t="s">
        <v>398</v>
      </c>
      <c r="H122" s="207" t="s">
        <v>399</v>
      </c>
      <c r="I122" s="208" t="s">
        <v>400</v>
      </c>
      <c r="J122" s="207" t="s">
        <v>393</v>
      </c>
      <c r="K122" s="209" t="s">
        <v>401</v>
      </c>
      <c r="L122" s="210"/>
      <c r="M122" s="101" t="s">
        <v>1</v>
      </c>
      <c r="N122" s="102" t="s">
        <v>40</v>
      </c>
      <c r="O122" s="102" t="s">
        <v>402</v>
      </c>
      <c r="P122" s="102" t="s">
        <v>403</v>
      </c>
      <c r="Q122" s="102" t="s">
        <v>404</v>
      </c>
      <c r="R122" s="102" t="s">
        <v>405</v>
      </c>
      <c r="S122" s="102" t="s">
        <v>406</v>
      </c>
      <c r="T122" s="103" t="s">
        <v>407</v>
      </c>
      <c r="U122" s="204"/>
      <c r="V122" s="204"/>
      <c r="W122" s="204"/>
      <c r="X122" s="204"/>
      <c r="Y122" s="204"/>
      <c r="Z122" s="204"/>
      <c r="AA122" s="204"/>
      <c r="AB122" s="204"/>
      <c r="AC122" s="204"/>
      <c r="AD122" s="204"/>
      <c r="AE122" s="204"/>
    </row>
    <row r="123" s="2" customFormat="1" ht="22.8" customHeight="1">
      <c r="A123" s="39"/>
      <c r="B123" s="40"/>
      <c r="C123" s="108" t="s">
        <v>408</v>
      </c>
      <c r="D123" s="41"/>
      <c r="E123" s="41"/>
      <c r="F123" s="41"/>
      <c r="G123" s="41"/>
      <c r="H123" s="41"/>
      <c r="I123" s="156"/>
      <c r="J123" s="211">
        <f>BK123</f>
        <v>0</v>
      </c>
      <c r="K123" s="41"/>
      <c r="L123" s="45"/>
      <c r="M123" s="104"/>
      <c r="N123" s="212"/>
      <c r="O123" s="105"/>
      <c r="P123" s="213">
        <f>P124</f>
        <v>0</v>
      </c>
      <c r="Q123" s="105"/>
      <c r="R123" s="213">
        <f>R124</f>
        <v>0</v>
      </c>
      <c r="S123" s="105"/>
      <c r="T123" s="214">
        <f>T124</f>
        <v>0</v>
      </c>
      <c r="U123" s="39"/>
      <c r="V123" s="39"/>
      <c r="W123" s="39"/>
      <c r="X123" s="39"/>
      <c r="Y123" s="39"/>
      <c r="Z123" s="39"/>
      <c r="AA123" s="39"/>
      <c r="AB123" s="39"/>
      <c r="AC123" s="39"/>
      <c r="AD123" s="39"/>
      <c r="AE123" s="39"/>
      <c r="AT123" s="18" t="s">
        <v>75</v>
      </c>
      <c r="AU123" s="18" t="s">
        <v>395</v>
      </c>
      <c r="BK123" s="215">
        <f>BK124</f>
        <v>0</v>
      </c>
    </row>
    <row r="124" s="11" customFormat="1" ht="25.92" customHeight="1">
      <c r="A124" s="11"/>
      <c r="B124" s="254"/>
      <c r="C124" s="255"/>
      <c r="D124" s="256" t="s">
        <v>75</v>
      </c>
      <c r="E124" s="257" t="s">
        <v>128</v>
      </c>
      <c r="F124" s="257" t="s">
        <v>1096</v>
      </c>
      <c r="G124" s="255"/>
      <c r="H124" s="255"/>
      <c r="I124" s="258"/>
      <c r="J124" s="259">
        <f>BK124</f>
        <v>0</v>
      </c>
      <c r="K124" s="255"/>
      <c r="L124" s="260"/>
      <c r="M124" s="261"/>
      <c r="N124" s="262"/>
      <c r="O124" s="262"/>
      <c r="P124" s="263">
        <f>P125+P129</f>
        <v>0</v>
      </c>
      <c r="Q124" s="262"/>
      <c r="R124" s="263">
        <f>R125+R129</f>
        <v>0</v>
      </c>
      <c r="S124" s="262"/>
      <c r="T124" s="264">
        <f>T125+T129</f>
        <v>0</v>
      </c>
      <c r="U124" s="11"/>
      <c r="V124" s="11"/>
      <c r="W124" s="11"/>
      <c r="X124" s="11"/>
      <c r="Y124" s="11"/>
      <c r="Z124" s="11"/>
      <c r="AA124" s="11"/>
      <c r="AB124" s="11"/>
      <c r="AC124" s="11"/>
      <c r="AD124" s="11"/>
      <c r="AE124" s="11"/>
      <c r="AR124" s="265" t="s">
        <v>427</v>
      </c>
      <c r="AT124" s="266" t="s">
        <v>75</v>
      </c>
      <c r="AU124" s="266" t="s">
        <v>76</v>
      </c>
      <c r="AY124" s="265" t="s">
        <v>414</v>
      </c>
      <c r="BK124" s="267">
        <f>BK125+BK129</f>
        <v>0</v>
      </c>
    </row>
    <row r="125" s="11" customFormat="1" ht="22.8" customHeight="1">
      <c r="A125" s="11"/>
      <c r="B125" s="254"/>
      <c r="C125" s="255"/>
      <c r="D125" s="256" t="s">
        <v>75</v>
      </c>
      <c r="E125" s="275" t="s">
        <v>1890</v>
      </c>
      <c r="F125" s="275" t="s">
        <v>1891</v>
      </c>
      <c r="G125" s="255"/>
      <c r="H125" s="255"/>
      <c r="I125" s="258"/>
      <c r="J125" s="276">
        <f>BK125</f>
        <v>0</v>
      </c>
      <c r="K125" s="255"/>
      <c r="L125" s="260"/>
      <c r="M125" s="261"/>
      <c r="N125" s="262"/>
      <c r="O125" s="262"/>
      <c r="P125" s="263">
        <f>SUM(P126:P128)</f>
        <v>0</v>
      </c>
      <c r="Q125" s="262"/>
      <c r="R125" s="263">
        <f>SUM(R126:R128)</f>
        <v>0</v>
      </c>
      <c r="S125" s="262"/>
      <c r="T125" s="264">
        <f>SUM(T126:T128)</f>
        <v>0</v>
      </c>
      <c r="U125" s="11"/>
      <c r="V125" s="11"/>
      <c r="W125" s="11"/>
      <c r="X125" s="11"/>
      <c r="Y125" s="11"/>
      <c r="Z125" s="11"/>
      <c r="AA125" s="11"/>
      <c r="AB125" s="11"/>
      <c r="AC125" s="11"/>
      <c r="AD125" s="11"/>
      <c r="AE125" s="11"/>
      <c r="AR125" s="265" t="s">
        <v>427</v>
      </c>
      <c r="AT125" s="266" t="s">
        <v>75</v>
      </c>
      <c r="AU125" s="266" t="s">
        <v>84</v>
      </c>
      <c r="AY125" s="265" t="s">
        <v>414</v>
      </c>
      <c r="BK125" s="267">
        <f>SUM(BK126:BK128)</f>
        <v>0</v>
      </c>
    </row>
    <row r="126" s="2" customFormat="1" ht="16.5" customHeight="1">
      <c r="A126" s="39"/>
      <c r="B126" s="40"/>
      <c r="C126" s="234" t="s">
        <v>84</v>
      </c>
      <c r="D126" s="234" t="s">
        <v>443</v>
      </c>
      <c r="E126" s="235" t="s">
        <v>1892</v>
      </c>
      <c r="F126" s="236" t="s">
        <v>1893</v>
      </c>
      <c r="G126" s="237" t="s">
        <v>1686</v>
      </c>
      <c r="H126" s="238">
        <v>2387.1399999999999</v>
      </c>
      <c r="I126" s="239"/>
      <c r="J126" s="240">
        <f>ROUND(I126*H126,2)</f>
        <v>0</v>
      </c>
      <c r="K126" s="236" t="s">
        <v>720</v>
      </c>
      <c r="L126" s="45"/>
      <c r="M126" s="241" t="s">
        <v>1</v>
      </c>
      <c r="N126" s="242" t="s">
        <v>41</v>
      </c>
      <c r="O126" s="92"/>
      <c r="P126" s="226">
        <f>O126*H126</f>
        <v>0</v>
      </c>
      <c r="Q126" s="226">
        <v>0</v>
      </c>
      <c r="R126" s="226">
        <f>Q126*H126</f>
        <v>0</v>
      </c>
      <c r="S126" s="226">
        <v>0</v>
      </c>
      <c r="T126" s="227">
        <f>S126*H126</f>
        <v>0</v>
      </c>
      <c r="U126" s="39"/>
      <c r="V126" s="39"/>
      <c r="W126" s="39"/>
      <c r="X126" s="39"/>
      <c r="Y126" s="39"/>
      <c r="Z126" s="39"/>
      <c r="AA126" s="39"/>
      <c r="AB126" s="39"/>
      <c r="AC126" s="39"/>
      <c r="AD126" s="39"/>
      <c r="AE126" s="39"/>
      <c r="AR126" s="228" t="s">
        <v>1102</v>
      </c>
      <c r="AT126" s="228" t="s">
        <v>443</v>
      </c>
      <c r="AU126" s="228" t="s">
        <v>86</v>
      </c>
      <c r="AY126" s="18" t="s">
        <v>414</v>
      </c>
      <c r="BE126" s="229">
        <f>IF(N126="základní",J126,0)</f>
        <v>0</v>
      </c>
      <c r="BF126" s="229">
        <f>IF(N126="snížená",J126,0)</f>
        <v>0</v>
      </c>
      <c r="BG126" s="229">
        <f>IF(N126="zákl. přenesená",J126,0)</f>
        <v>0</v>
      </c>
      <c r="BH126" s="229">
        <f>IF(N126="sníž. přenesená",J126,0)</f>
        <v>0</v>
      </c>
      <c r="BI126" s="229">
        <f>IF(N126="nulová",J126,0)</f>
        <v>0</v>
      </c>
      <c r="BJ126" s="18" t="s">
        <v>84</v>
      </c>
      <c r="BK126" s="229">
        <f>ROUND(I126*H126,2)</f>
        <v>0</v>
      </c>
      <c r="BL126" s="18" t="s">
        <v>1102</v>
      </c>
      <c r="BM126" s="228" t="s">
        <v>2730</v>
      </c>
    </row>
    <row r="127" s="2" customFormat="1">
      <c r="A127" s="39"/>
      <c r="B127" s="40"/>
      <c r="C127" s="41"/>
      <c r="D127" s="230" t="s">
        <v>417</v>
      </c>
      <c r="E127" s="41"/>
      <c r="F127" s="231" t="s">
        <v>1893</v>
      </c>
      <c r="G127" s="41"/>
      <c r="H127" s="41"/>
      <c r="I127" s="156"/>
      <c r="J127" s="41"/>
      <c r="K127" s="41"/>
      <c r="L127" s="45"/>
      <c r="M127" s="232"/>
      <c r="N127" s="233"/>
      <c r="O127" s="92"/>
      <c r="P127" s="92"/>
      <c r="Q127" s="92"/>
      <c r="R127" s="92"/>
      <c r="S127" s="92"/>
      <c r="T127" s="93"/>
      <c r="U127" s="39"/>
      <c r="V127" s="39"/>
      <c r="W127" s="39"/>
      <c r="X127" s="39"/>
      <c r="Y127" s="39"/>
      <c r="Z127" s="39"/>
      <c r="AA127" s="39"/>
      <c r="AB127" s="39"/>
      <c r="AC127" s="39"/>
      <c r="AD127" s="39"/>
      <c r="AE127" s="39"/>
      <c r="AT127" s="18" t="s">
        <v>417</v>
      </c>
      <c r="AU127" s="18" t="s">
        <v>86</v>
      </c>
    </row>
    <row r="128" s="2" customFormat="1">
      <c r="A128" s="39"/>
      <c r="B128" s="40"/>
      <c r="C128" s="41"/>
      <c r="D128" s="230" t="s">
        <v>722</v>
      </c>
      <c r="E128" s="41"/>
      <c r="F128" s="268" t="s">
        <v>1895</v>
      </c>
      <c r="G128" s="41"/>
      <c r="H128" s="41"/>
      <c r="I128" s="156"/>
      <c r="J128" s="41"/>
      <c r="K128" s="41"/>
      <c r="L128" s="45"/>
      <c r="M128" s="232"/>
      <c r="N128" s="233"/>
      <c r="O128" s="92"/>
      <c r="P128" s="92"/>
      <c r="Q128" s="92"/>
      <c r="R128" s="92"/>
      <c r="S128" s="92"/>
      <c r="T128" s="93"/>
      <c r="U128" s="39"/>
      <c r="V128" s="39"/>
      <c r="W128" s="39"/>
      <c r="X128" s="39"/>
      <c r="Y128" s="39"/>
      <c r="Z128" s="39"/>
      <c r="AA128" s="39"/>
      <c r="AB128" s="39"/>
      <c r="AC128" s="39"/>
      <c r="AD128" s="39"/>
      <c r="AE128" s="39"/>
      <c r="AT128" s="18" t="s">
        <v>722</v>
      </c>
      <c r="AU128" s="18" t="s">
        <v>86</v>
      </c>
    </row>
    <row r="129" s="11" customFormat="1" ht="22.8" customHeight="1">
      <c r="A129" s="11"/>
      <c r="B129" s="254"/>
      <c r="C129" s="255"/>
      <c r="D129" s="256" t="s">
        <v>75</v>
      </c>
      <c r="E129" s="275" t="s">
        <v>1097</v>
      </c>
      <c r="F129" s="275" t="s">
        <v>1098</v>
      </c>
      <c r="G129" s="255"/>
      <c r="H129" s="255"/>
      <c r="I129" s="258"/>
      <c r="J129" s="276">
        <f>BK129</f>
        <v>0</v>
      </c>
      <c r="K129" s="255"/>
      <c r="L129" s="260"/>
      <c r="M129" s="261"/>
      <c r="N129" s="262"/>
      <c r="O129" s="262"/>
      <c r="P129" s="263">
        <f>SUM(P130:P132)</f>
        <v>0</v>
      </c>
      <c r="Q129" s="262"/>
      <c r="R129" s="263">
        <f>SUM(R130:R132)</f>
        <v>0</v>
      </c>
      <c r="S129" s="262"/>
      <c r="T129" s="264">
        <f>SUM(T130:T132)</f>
        <v>0</v>
      </c>
      <c r="U129" s="11"/>
      <c r="V129" s="11"/>
      <c r="W129" s="11"/>
      <c r="X129" s="11"/>
      <c r="Y129" s="11"/>
      <c r="Z129" s="11"/>
      <c r="AA129" s="11"/>
      <c r="AB129" s="11"/>
      <c r="AC129" s="11"/>
      <c r="AD129" s="11"/>
      <c r="AE129" s="11"/>
      <c r="AR129" s="265" t="s">
        <v>427</v>
      </c>
      <c r="AT129" s="266" t="s">
        <v>75</v>
      </c>
      <c r="AU129" s="266" t="s">
        <v>84</v>
      </c>
      <c r="AY129" s="265" t="s">
        <v>414</v>
      </c>
      <c r="BK129" s="267">
        <f>SUM(BK130:BK132)</f>
        <v>0</v>
      </c>
    </row>
    <row r="130" s="2" customFormat="1" ht="16.5" customHeight="1">
      <c r="A130" s="39"/>
      <c r="B130" s="40"/>
      <c r="C130" s="234" t="s">
        <v>86</v>
      </c>
      <c r="D130" s="234" t="s">
        <v>443</v>
      </c>
      <c r="E130" s="235" t="s">
        <v>1100</v>
      </c>
      <c r="F130" s="236" t="s">
        <v>1098</v>
      </c>
      <c r="G130" s="237" t="s">
        <v>1686</v>
      </c>
      <c r="H130" s="238">
        <v>2387.1399999999999</v>
      </c>
      <c r="I130" s="239"/>
      <c r="J130" s="240">
        <f>ROUND(I130*H130,2)</f>
        <v>0</v>
      </c>
      <c r="K130" s="236" t="s">
        <v>720</v>
      </c>
      <c r="L130" s="45"/>
      <c r="M130" s="241" t="s">
        <v>1</v>
      </c>
      <c r="N130" s="242" t="s">
        <v>41</v>
      </c>
      <c r="O130" s="92"/>
      <c r="P130" s="226">
        <f>O130*H130</f>
        <v>0</v>
      </c>
      <c r="Q130" s="226">
        <v>0</v>
      </c>
      <c r="R130" s="226">
        <f>Q130*H130</f>
        <v>0</v>
      </c>
      <c r="S130" s="226">
        <v>0</v>
      </c>
      <c r="T130" s="227">
        <f>S130*H130</f>
        <v>0</v>
      </c>
      <c r="U130" s="39"/>
      <c r="V130" s="39"/>
      <c r="W130" s="39"/>
      <c r="X130" s="39"/>
      <c r="Y130" s="39"/>
      <c r="Z130" s="39"/>
      <c r="AA130" s="39"/>
      <c r="AB130" s="39"/>
      <c r="AC130" s="39"/>
      <c r="AD130" s="39"/>
      <c r="AE130" s="39"/>
      <c r="AR130" s="228" t="s">
        <v>1102</v>
      </c>
      <c r="AT130" s="228" t="s">
        <v>443</v>
      </c>
      <c r="AU130" s="228" t="s">
        <v>86</v>
      </c>
      <c r="AY130" s="18" t="s">
        <v>414</v>
      </c>
      <c r="BE130" s="229">
        <f>IF(N130="základní",J130,0)</f>
        <v>0</v>
      </c>
      <c r="BF130" s="229">
        <f>IF(N130="snížená",J130,0)</f>
        <v>0</v>
      </c>
      <c r="BG130" s="229">
        <f>IF(N130="zákl. přenesená",J130,0)</f>
        <v>0</v>
      </c>
      <c r="BH130" s="229">
        <f>IF(N130="sníž. přenesená",J130,0)</f>
        <v>0</v>
      </c>
      <c r="BI130" s="229">
        <f>IF(N130="nulová",J130,0)</f>
        <v>0</v>
      </c>
      <c r="BJ130" s="18" t="s">
        <v>84</v>
      </c>
      <c r="BK130" s="229">
        <f>ROUND(I130*H130,2)</f>
        <v>0</v>
      </c>
      <c r="BL130" s="18" t="s">
        <v>1102</v>
      </c>
      <c r="BM130" s="228" t="s">
        <v>2731</v>
      </c>
    </row>
    <row r="131" s="2" customFormat="1">
      <c r="A131" s="39"/>
      <c r="B131" s="40"/>
      <c r="C131" s="41"/>
      <c r="D131" s="230" t="s">
        <v>417</v>
      </c>
      <c r="E131" s="41"/>
      <c r="F131" s="231" t="s">
        <v>1098</v>
      </c>
      <c r="G131" s="41"/>
      <c r="H131" s="41"/>
      <c r="I131" s="156"/>
      <c r="J131" s="41"/>
      <c r="K131" s="41"/>
      <c r="L131" s="45"/>
      <c r="M131" s="232"/>
      <c r="N131" s="233"/>
      <c r="O131" s="92"/>
      <c r="P131" s="92"/>
      <c r="Q131" s="92"/>
      <c r="R131" s="92"/>
      <c r="S131" s="92"/>
      <c r="T131" s="93"/>
      <c r="U131" s="39"/>
      <c r="V131" s="39"/>
      <c r="W131" s="39"/>
      <c r="X131" s="39"/>
      <c r="Y131" s="39"/>
      <c r="Z131" s="39"/>
      <c r="AA131" s="39"/>
      <c r="AB131" s="39"/>
      <c r="AC131" s="39"/>
      <c r="AD131" s="39"/>
      <c r="AE131" s="39"/>
      <c r="AT131" s="18" t="s">
        <v>417</v>
      </c>
      <c r="AU131" s="18" t="s">
        <v>86</v>
      </c>
    </row>
    <row r="132" s="2" customFormat="1">
      <c r="A132" s="39"/>
      <c r="B132" s="40"/>
      <c r="C132" s="41"/>
      <c r="D132" s="230" t="s">
        <v>722</v>
      </c>
      <c r="E132" s="41"/>
      <c r="F132" s="268" t="s">
        <v>2667</v>
      </c>
      <c r="G132" s="41"/>
      <c r="H132" s="41"/>
      <c r="I132" s="156"/>
      <c r="J132" s="41"/>
      <c r="K132" s="41"/>
      <c r="L132" s="45"/>
      <c r="M132" s="243"/>
      <c r="N132" s="244"/>
      <c r="O132" s="245"/>
      <c r="P132" s="245"/>
      <c r="Q132" s="245"/>
      <c r="R132" s="245"/>
      <c r="S132" s="245"/>
      <c r="T132" s="246"/>
      <c r="U132" s="39"/>
      <c r="V132" s="39"/>
      <c r="W132" s="39"/>
      <c r="X132" s="39"/>
      <c r="Y132" s="39"/>
      <c r="Z132" s="39"/>
      <c r="AA132" s="39"/>
      <c r="AB132" s="39"/>
      <c r="AC132" s="39"/>
      <c r="AD132" s="39"/>
      <c r="AE132" s="39"/>
      <c r="AT132" s="18" t="s">
        <v>722</v>
      </c>
      <c r="AU132" s="18" t="s">
        <v>86</v>
      </c>
    </row>
    <row r="133" s="2" customFormat="1" ht="6.96" customHeight="1">
      <c r="A133" s="39"/>
      <c r="B133" s="67"/>
      <c r="C133" s="68"/>
      <c r="D133" s="68"/>
      <c r="E133" s="68"/>
      <c r="F133" s="68"/>
      <c r="G133" s="68"/>
      <c r="H133" s="68"/>
      <c r="I133" s="194"/>
      <c r="J133" s="68"/>
      <c r="K133" s="68"/>
      <c r="L133" s="45"/>
      <c r="M133" s="39"/>
      <c r="O133" s="39"/>
      <c r="P133" s="39"/>
      <c r="Q133" s="39"/>
      <c r="R133" s="39"/>
      <c r="S133" s="39"/>
      <c r="T133" s="39"/>
      <c r="U133" s="39"/>
      <c r="V133" s="39"/>
      <c r="W133" s="39"/>
      <c r="X133" s="39"/>
      <c r="Y133" s="39"/>
      <c r="Z133" s="39"/>
      <c r="AA133" s="39"/>
      <c r="AB133" s="39"/>
      <c r="AC133" s="39"/>
      <c r="AD133" s="39"/>
      <c r="AE133" s="39"/>
    </row>
  </sheetData>
  <sheetProtection sheet="1" autoFilter="0" formatColumns="0" formatRows="0" objects="1" scenarios="1" spinCount="100000" saltValue="ArCx/ZHaUrZEgHQClrR+zxKBUIXryLo2DOoSQEnK8QSX13mTdBc1w3N+hxQGi5tCnNENs6YeBmXI0fgh6wIT4g==" hashValue="9Amxy/3thRHMImS3dRtJtXEPEENbZ8STt4OYs//RLlZTyPJx4GmKrzBBNFX0LWK5M2epdAu24hiwAKFNcwjOKA==" algorithmName="SHA-512" password="CC35"/>
  <autoFilter ref="C122:K132"/>
  <mergeCells count="12">
    <mergeCell ref="E7:H7"/>
    <mergeCell ref="E9:H9"/>
    <mergeCell ref="E11:H11"/>
    <mergeCell ref="E20:H20"/>
    <mergeCell ref="E29:H29"/>
    <mergeCell ref="E85:H85"/>
    <mergeCell ref="E87:H87"/>
    <mergeCell ref="E89:H89"/>
    <mergeCell ref="E111:H111"/>
    <mergeCell ref="E113:H113"/>
    <mergeCell ref="E115:H115"/>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3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196</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2732</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2733</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ROUND(J128,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ROUND((SUM(BE128:BE244)),  2)</f>
        <v>0</v>
      </c>
      <c r="G35" s="39"/>
      <c r="H35" s="39"/>
      <c r="I35" s="173">
        <v>0.20999999999999999</v>
      </c>
      <c r="J35" s="172">
        <f>ROUND(((SUM(BE128:BE244))*I35),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ROUND((SUM(BF128:BF244)),  2)</f>
        <v>0</v>
      </c>
      <c r="G36" s="39"/>
      <c r="H36" s="39"/>
      <c r="I36" s="173">
        <v>0.14999999999999999</v>
      </c>
      <c r="J36" s="172">
        <f>ROUND(((SUM(BF128:BF244))*I36),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ROUND((SUM(BG128:BG244)),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ROUND((SUM(BH128:BH244)),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ROUND((SUM(BI128:BI244)),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2732</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001 - ZRN - most v km 7,980</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J128</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732</v>
      </c>
      <c r="E99" s="250"/>
      <c r="F99" s="250"/>
      <c r="G99" s="250"/>
      <c r="H99" s="250"/>
      <c r="I99" s="251"/>
      <c r="J99" s="252">
        <f>J129</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1712</v>
      </c>
      <c r="E100" s="271"/>
      <c r="F100" s="271"/>
      <c r="G100" s="271"/>
      <c r="H100" s="271"/>
      <c r="I100" s="272"/>
      <c r="J100" s="273">
        <f>J130</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736</v>
      </c>
      <c r="E101" s="271"/>
      <c r="F101" s="271"/>
      <c r="G101" s="271"/>
      <c r="H101" s="271"/>
      <c r="I101" s="272"/>
      <c r="J101" s="273">
        <f>J138</f>
        <v>0</v>
      </c>
      <c r="K101" s="134"/>
      <c r="L101" s="274"/>
      <c r="S101" s="12"/>
      <c r="T101" s="12"/>
      <c r="U101" s="12"/>
      <c r="V101" s="12"/>
      <c r="W101" s="12"/>
      <c r="X101" s="12"/>
      <c r="Y101" s="12"/>
      <c r="Z101" s="12"/>
      <c r="AA101" s="12"/>
      <c r="AB101" s="12"/>
      <c r="AC101" s="12"/>
      <c r="AD101" s="12"/>
      <c r="AE101" s="12"/>
    </row>
    <row r="102" hidden="1" s="12" customFormat="1" ht="19.92" customHeight="1">
      <c r="A102" s="12"/>
      <c r="B102" s="269"/>
      <c r="C102" s="134"/>
      <c r="D102" s="270" t="s">
        <v>737</v>
      </c>
      <c r="E102" s="271"/>
      <c r="F102" s="271"/>
      <c r="G102" s="271"/>
      <c r="H102" s="271"/>
      <c r="I102" s="272"/>
      <c r="J102" s="273">
        <f>J151</f>
        <v>0</v>
      </c>
      <c r="K102" s="134"/>
      <c r="L102" s="274"/>
      <c r="S102" s="12"/>
      <c r="T102" s="12"/>
      <c r="U102" s="12"/>
      <c r="V102" s="12"/>
      <c r="W102" s="12"/>
      <c r="X102" s="12"/>
      <c r="Y102" s="12"/>
      <c r="Z102" s="12"/>
      <c r="AA102" s="12"/>
      <c r="AB102" s="12"/>
      <c r="AC102" s="12"/>
      <c r="AD102" s="12"/>
      <c r="AE102" s="12"/>
    </row>
    <row r="103" hidden="1" s="12" customFormat="1" ht="19.92" customHeight="1">
      <c r="A103" s="12"/>
      <c r="B103" s="269"/>
      <c r="C103" s="134"/>
      <c r="D103" s="270" t="s">
        <v>738</v>
      </c>
      <c r="E103" s="271"/>
      <c r="F103" s="271"/>
      <c r="G103" s="271"/>
      <c r="H103" s="271"/>
      <c r="I103" s="272"/>
      <c r="J103" s="273">
        <f>J217</f>
        <v>0</v>
      </c>
      <c r="K103" s="134"/>
      <c r="L103" s="274"/>
      <c r="S103" s="12"/>
      <c r="T103" s="12"/>
      <c r="U103" s="12"/>
      <c r="V103" s="12"/>
      <c r="W103" s="12"/>
      <c r="X103" s="12"/>
      <c r="Y103" s="12"/>
      <c r="Z103" s="12"/>
      <c r="AA103" s="12"/>
      <c r="AB103" s="12"/>
      <c r="AC103" s="12"/>
      <c r="AD103" s="12"/>
      <c r="AE103" s="12"/>
    </row>
    <row r="104" hidden="1" s="12" customFormat="1" ht="19.92" customHeight="1">
      <c r="A104" s="12"/>
      <c r="B104" s="269"/>
      <c r="C104" s="134"/>
      <c r="D104" s="270" t="s">
        <v>739</v>
      </c>
      <c r="E104" s="271"/>
      <c r="F104" s="271"/>
      <c r="G104" s="271"/>
      <c r="H104" s="271"/>
      <c r="I104" s="272"/>
      <c r="J104" s="273">
        <f>J229</f>
        <v>0</v>
      </c>
      <c r="K104" s="134"/>
      <c r="L104" s="274"/>
      <c r="S104" s="12"/>
      <c r="T104" s="12"/>
      <c r="U104" s="12"/>
      <c r="V104" s="12"/>
      <c r="W104" s="12"/>
      <c r="X104" s="12"/>
      <c r="Y104" s="12"/>
      <c r="Z104" s="12"/>
      <c r="AA104" s="12"/>
      <c r="AB104" s="12"/>
      <c r="AC104" s="12"/>
      <c r="AD104" s="12"/>
      <c r="AE104" s="12"/>
    </row>
    <row r="105" hidden="1" s="10" customFormat="1" ht="24.96" customHeight="1">
      <c r="A105" s="10"/>
      <c r="B105" s="247"/>
      <c r="C105" s="248"/>
      <c r="D105" s="249" t="s">
        <v>740</v>
      </c>
      <c r="E105" s="250"/>
      <c r="F105" s="250"/>
      <c r="G105" s="250"/>
      <c r="H105" s="250"/>
      <c r="I105" s="251"/>
      <c r="J105" s="252">
        <f>J232</f>
        <v>0</v>
      </c>
      <c r="K105" s="248"/>
      <c r="L105" s="253"/>
      <c r="S105" s="10"/>
      <c r="T105" s="10"/>
      <c r="U105" s="10"/>
      <c r="V105" s="10"/>
      <c r="W105" s="10"/>
      <c r="X105" s="10"/>
      <c r="Y105" s="10"/>
      <c r="Z105" s="10"/>
      <c r="AA105" s="10"/>
      <c r="AB105" s="10"/>
      <c r="AC105" s="10"/>
      <c r="AD105" s="10"/>
      <c r="AE105" s="10"/>
    </row>
    <row r="106" hidden="1" s="12" customFormat="1" ht="19.92" customHeight="1">
      <c r="A106" s="12"/>
      <c r="B106" s="269"/>
      <c r="C106" s="134"/>
      <c r="D106" s="270" t="s">
        <v>744</v>
      </c>
      <c r="E106" s="271"/>
      <c r="F106" s="271"/>
      <c r="G106" s="271"/>
      <c r="H106" s="271"/>
      <c r="I106" s="272"/>
      <c r="J106" s="273">
        <f>J233</f>
        <v>0</v>
      </c>
      <c r="K106" s="134"/>
      <c r="L106" s="274"/>
      <c r="S106" s="12"/>
      <c r="T106" s="12"/>
      <c r="U106" s="12"/>
      <c r="V106" s="12"/>
      <c r="W106" s="12"/>
      <c r="X106" s="12"/>
      <c r="Y106" s="12"/>
      <c r="Z106" s="12"/>
      <c r="AA106" s="12"/>
      <c r="AB106" s="12"/>
      <c r="AC106" s="12"/>
      <c r="AD106" s="12"/>
      <c r="AE106" s="12"/>
    </row>
    <row r="107" hidden="1" s="2" customFormat="1" ht="21.84" customHeight="1">
      <c r="A107" s="39"/>
      <c r="B107" s="40"/>
      <c r="C107" s="41"/>
      <c r="D107" s="41"/>
      <c r="E107" s="41"/>
      <c r="F107" s="41"/>
      <c r="G107" s="41"/>
      <c r="H107" s="41"/>
      <c r="I107" s="156"/>
      <c r="J107" s="41"/>
      <c r="K107" s="41"/>
      <c r="L107" s="64"/>
      <c r="S107" s="39"/>
      <c r="T107" s="39"/>
      <c r="U107" s="39"/>
      <c r="V107" s="39"/>
      <c r="W107" s="39"/>
      <c r="X107" s="39"/>
      <c r="Y107" s="39"/>
      <c r="Z107" s="39"/>
      <c r="AA107" s="39"/>
      <c r="AB107" s="39"/>
      <c r="AC107" s="39"/>
      <c r="AD107" s="39"/>
      <c r="AE107" s="39"/>
    </row>
    <row r="108" hidden="1" s="2" customFormat="1" ht="6.96" customHeight="1">
      <c r="A108" s="39"/>
      <c r="B108" s="67"/>
      <c r="C108" s="68"/>
      <c r="D108" s="68"/>
      <c r="E108" s="68"/>
      <c r="F108" s="68"/>
      <c r="G108" s="68"/>
      <c r="H108" s="68"/>
      <c r="I108" s="194"/>
      <c r="J108" s="68"/>
      <c r="K108" s="68"/>
      <c r="L108" s="64"/>
      <c r="S108" s="39"/>
      <c r="T108" s="39"/>
      <c r="U108" s="39"/>
      <c r="V108" s="39"/>
      <c r="W108" s="39"/>
      <c r="X108" s="39"/>
      <c r="Y108" s="39"/>
      <c r="Z108" s="39"/>
      <c r="AA108" s="39"/>
      <c r="AB108" s="39"/>
      <c r="AC108" s="39"/>
      <c r="AD108" s="39"/>
      <c r="AE108" s="39"/>
    </row>
    <row r="109" hidden="1"/>
    <row r="110" hidden="1"/>
    <row r="111" hidden="1"/>
    <row r="112" s="2" customFormat="1" ht="6.96" customHeight="1">
      <c r="A112" s="39"/>
      <c r="B112" s="69"/>
      <c r="C112" s="70"/>
      <c r="D112" s="70"/>
      <c r="E112" s="70"/>
      <c r="F112" s="70"/>
      <c r="G112" s="70"/>
      <c r="H112" s="70"/>
      <c r="I112" s="197"/>
      <c r="J112" s="70"/>
      <c r="K112" s="70"/>
      <c r="L112" s="64"/>
      <c r="S112" s="39"/>
      <c r="T112" s="39"/>
      <c r="U112" s="39"/>
      <c r="V112" s="39"/>
      <c r="W112" s="39"/>
      <c r="X112" s="39"/>
      <c r="Y112" s="39"/>
      <c r="Z112" s="39"/>
      <c r="AA112" s="39"/>
      <c r="AB112" s="39"/>
      <c r="AC112" s="39"/>
      <c r="AD112" s="39"/>
      <c r="AE112" s="39"/>
    </row>
    <row r="113" s="2" customFormat="1" ht="24.96" customHeight="1">
      <c r="A113" s="39"/>
      <c r="B113" s="40"/>
      <c r="C113" s="24" t="s">
        <v>396</v>
      </c>
      <c r="D113" s="41"/>
      <c r="E113" s="41"/>
      <c r="F113" s="41"/>
      <c r="G113" s="41"/>
      <c r="H113" s="41"/>
      <c r="I113" s="156"/>
      <c r="J113" s="41"/>
      <c r="K113" s="41"/>
      <c r="L113" s="64"/>
      <c r="S113" s="39"/>
      <c r="T113" s="39"/>
      <c r="U113" s="39"/>
      <c r="V113" s="39"/>
      <c r="W113" s="39"/>
      <c r="X113" s="39"/>
      <c r="Y113" s="39"/>
      <c r="Z113" s="39"/>
      <c r="AA113" s="39"/>
      <c r="AB113" s="39"/>
      <c r="AC113" s="39"/>
      <c r="AD113" s="39"/>
      <c r="AE113" s="39"/>
    </row>
    <row r="114" s="2" customFormat="1" ht="6.96" customHeight="1">
      <c r="A114" s="39"/>
      <c r="B114" s="40"/>
      <c r="C114" s="41"/>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2" customFormat="1" ht="12" customHeight="1">
      <c r="A115" s="39"/>
      <c r="B115" s="40"/>
      <c r="C115" s="33" t="s">
        <v>16</v>
      </c>
      <c r="D115" s="41"/>
      <c r="E115" s="41"/>
      <c r="F115" s="41"/>
      <c r="G115" s="41"/>
      <c r="H115" s="41"/>
      <c r="I115" s="156"/>
      <c r="J115" s="41"/>
      <c r="K115" s="41"/>
      <c r="L115" s="64"/>
      <c r="S115" s="39"/>
      <c r="T115" s="39"/>
      <c r="U115" s="39"/>
      <c r="V115" s="39"/>
      <c r="W115" s="39"/>
      <c r="X115" s="39"/>
      <c r="Y115" s="39"/>
      <c r="Z115" s="39"/>
      <c r="AA115" s="39"/>
      <c r="AB115" s="39"/>
      <c r="AC115" s="39"/>
      <c r="AD115" s="39"/>
      <c r="AE115" s="39"/>
    </row>
    <row r="116" s="2" customFormat="1" ht="23.25" customHeight="1">
      <c r="A116" s="39"/>
      <c r="B116" s="40"/>
      <c r="C116" s="41"/>
      <c r="D116" s="41"/>
      <c r="E116" s="198" t="str">
        <f>E7</f>
        <v>Oprava trati v úseku 1.TK a 2.TK Děčín Prostřední Žleb - Dolní Žleb_OPRAVA č. 2</v>
      </c>
      <c r="F116" s="33"/>
      <c r="G116" s="33"/>
      <c r="H116" s="33"/>
      <c r="I116" s="156"/>
      <c r="J116" s="41"/>
      <c r="K116" s="41"/>
      <c r="L116" s="64"/>
      <c r="S116" s="39"/>
      <c r="T116" s="39"/>
      <c r="U116" s="39"/>
      <c r="V116" s="39"/>
      <c r="W116" s="39"/>
      <c r="X116" s="39"/>
      <c r="Y116" s="39"/>
      <c r="Z116" s="39"/>
      <c r="AA116" s="39"/>
      <c r="AB116" s="39"/>
      <c r="AC116" s="39"/>
      <c r="AD116" s="39"/>
      <c r="AE116" s="39"/>
    </row>
    <row r="117" s="1" customFormat="1" ht="12" customHeight="1">
      <c r="B117" s="22"/>
      <c r="C117" s="33" t="s">
        <v>389</v>
      </c>
      <c r="D117" s="23"/>
      <c r="E117" s="23"/>
      <c r="F117" s="23"/>
      <c r="G117" s="23"/>
      <c r="H117" s="23"/>
      <c r="I117" s="148"/>
      <c r="J117" s="23"/>
      <c r="K117" s="23"/>
      <c r="L117" s="21"/>
    </row>
    <row r="118" s="2" customFormat="1" ht="16.5" customHeight="1">
      <c r="A118" s="39"/>
      <c r="B118" s="40"/>
      <c r="C118" s="41"/>
      <c r="D118" s="41"/>
      <c r="E118" s="198" t="s">
        <v>2732</v>
      </c>
      <c r="F118" s="41"/>
      <c r="G118" s="41"/>
      <c r="H118" s="41"/>
      <c r="I118" s="156"/>
      <c r="J118" s="41"/>
      <c r="K118" s="41"/>
      <c r="L118" s="64"/>
      <c r="S118" s="39"/>
      <c r="T118" s="39"/>
      <c r="U118" s="39"/>
      <c r="V118" s="39"/>
      <c r="W118" s="39"/>
      <c r="X118" s="39"/>
      <c r="Y118" s="39"/>
      <c r="Z118" s="39"/>
      <c r="AA118" s="39"/>
      <c r="AB118" s="39"/>
      <c r="AC118" s="39"/>
      <c r="AD118" s="39"/>
      <c r="AE118" s="39"/>
    </row>
    <row r="119" s="2" customFormat="1" ht="12" customHeight="1">
      <c r="A119" s="39"/>
      <c r="B119" s="40"/>
      <c r="C119" s="33" t="s">
        <v>715</v>
      </c>
      <c r="D119" s="41"/>
      <c r="E119" s="41"/>
      <c r="F119" s="41"/>
      <c r="G119" s="41"/>
      <c r="H119" s="41"/>
      <c r="I119" s="156"/>
      <c r="J119" s="41"/>
      <c r="K119" s="41"/>
      <c r="L119" s="64"/>
      <c r="S119" s="39"/>
      <c r="T119" s="39"/>
      <c r="U119" s="39"/>
      <c r="V119" s="39"/>
      <c r="W119" s="39"/>
      <c r="X119" s="39"/>
      <c r="Y119" s="39"/>
      <c r="Z119" s="39"/>
      <c r="AA119" s="39"/>
      <c r="AB119" s="39"/>
      <c r="AC119" s="39"/>
      <c r="AD119" s="39"/>
      <c r="AE119" s="39"/>
    </row>
    <row r="120" s="2" customFormat="1" ht="16.5" customHeight="1">
      <c r="A120" s="39"/>
      <c r="B120" s="40"/>
      <c r="C120" s="41"/>
      <c r="D120" s="41"/>
      <c r="E120" s="77" t="str">
        <f>E11</f>
        <v>001 - ZRN - most v km 7,980</v>
      </c>
      <c r="F120" s="41"/>
      <c r="G120" s="41"/>
      <c r="H120" s="41"/>
      <c r="I120" s="156"/>
      <c r="J120" s="41"/>
      <c r="K120" s="41"/>
      <c r="L120" s="64"/>
      <c r="S120" s="39"/>
      <c r="T120" s="39"/>
      <c r="U120" s="39"/>
      <c r="V120" s="39"/>
      <c r="W120" s="39"/>
      <c r="X120" s="39"/>
      <c r="Y120" s="39"/>
      <c r="Z120" s="39"/>
      <c r="AA120" s="39"/>
      <c r="AB120" s="39"/>
      <c r="AC120" s="39"/>
      <c r="AD120" s="39"/>
      <c r="AE120" s="39"/>
    </row>
    <row r="121" s="2" customFormat="1" ht="6.96" customHeight="1">
      <c r="A121" s="39"/>
      <c r="B121" s="40"/>
      <c r="C121" s="41"/>
      <c r="D121" s="41"/>
      <c r="E121" s="41"/>
      <c r="F121" s="41"/>
      <c r="G121" s="41"/>
      <c r="H121" s="41"/>
      <c r="I121" s="156"/>
      <c r="J121" s="41"/>
      <c r="K121" s="41"/>
      <c r="L121" s="64"/>
      <c r="S121" s="39"/>
      <c r="T121" s="39"/>
      <c r="U121" s="39"/>
      <c r="V121" s="39"/>
      <c r="W121" s="39"/>
      <c r="X121" s="39"/>
      <c r="Y121" s="39"/>
      <c r="Z121" s="39"/>
      <c r="AA121" s="39"/>
      <c r="AB121" s="39"/>
      <c r="AC121" s="39"/>
      <c r="AD121" s="39"/>
      <c r="AE121" s="39"/>
    </row>
    <row r="122" s="2" customFormat="1" ht="12" customHeight="1">
      <c r="A122" s="39"/>
      <c r="B122" s="40"/>
      <c r="C122" s="33" t="s">
        <v>20</v>
      </c>
      <c r="D122" s="41"/>
      <c r="E122" s="41"/>
      <c r="F122" s="28" t="str">
        <f>F14</f>
        <v xml:space="preserve"> </v>
      </c>
      <c r="G122" s="41"/>
      <c r="H122" s="41"/>
      <c r="I122" s="158" t="s">
        <v>22</v>
      </c>
      <c r="J122" s="80" t="str">
        <f>IF(J14="","",J14)</f>
        <v>21. 11. 2019</v>
      </c>
      <c r="K122" s="41"/>
      <c r="L122" s="64"/>
      <c r="S122" s="39"/>
      <c r="T122" s="39"/>
      <c r="U122" s="39"/>
      <c r="V122" s="39"/>
      <c r="W122" s="39"/>
      <c r="X122" s="39"/>
      <c r="Y122" s="39"/>
      <c r="Z122" s="39"/>
      <c r="AA122" s="39"/>
      <c r="AB122" s="39"/>
      <c r="AC122" s="39"/>
      <c r="AD122" s="39"/>
      <c r="AE122" s="39"/>
    </row>
    <row r="123" s="2" customFormat="1" ht="6.96" customHeight="1">
      <c r="A123" s="39"/>
      <c r="B123" s="40"/>
      <c r="C123" s="41"/>
      <c r="D123" s="41"/>
      <c r="E123" s="41"/>
      <c r="F123" s="41"/>
      <c r="G123" s="41"/>
      <c r="H123" s="41"/>
      <c r="I123" s="156"/>
      <c r="J123" s="41"/>
      <c r="K123" s="41"/>
      <c r="L123" s="64"/>
      <c r="S123" s="39"/>
      <c r="T123" s="39"/>
      <c r="U123" s="39"/>
      <c r="V123" s="39"/>
      <c r="W123" s="39"/>
      <c r="X123" s="39"/>
      <c r="Y123" s="39"/>
      <c r="Z123" s="39"/>
      <c r="AA123" s="39"/>
      <c r="AB123" s="39"/>
      <c r="AC123" s="39"/>
      <c r="AD123" s="39"/>
      <c r="AE123" s="39"/>
    </row>
    <row r="124" s="2" customFormat="1" ht="15.15" customHeight="1">
      <c r="A124" s="39"/>
      <c r="B124" s="40"/>
      <c r="C124" s="33" t="s">
        <v>24</v>
      </c>
      <c r="D124" s="41"/>
      <c r="E124" s="41"/>
      <c r="F124" s="28" t="str">
        <f>E17</f>
        <v/>
      </c>
      <c r="G124" s="41"/>
      <c r="H124" s="41"/>
      <c r="I124" s="158" t="s">
        <v>32</v>
      </c>
      <c r="J124" s="37" t="str">
        <f>E23</f>
        <v xml:space="preserve"> </v>
      </c>
      <c r="K124" s="41"/>
      <c r="L124" s="64"/>
      <c r="S124" s="39"/>
      <c r="T124" s="39"/>
      <c r="U124" s="39"/>
      <c r="V124" s="39"/>
      <c r="W124" s="39"/>
      <c r="X124" s="39"/>
      <c r="Y124" s="39"/>
      <c r="Z124" s="39"/>
      <c r="AA124" s="39"/>
      <c r="AB124" s="39"/>
      <c r="AC124" s="39"/>
      <c r="AD124" s="39"/>
      <c r="AE124" s="39"/>
    </row>
    <row r="125" s="2" customFormat="1" ht="15.15" customHeight="1">
      <c r="A125" s="39"/>
      <c r="B125" s="40"/>
      <c r="C125" s="33" t="s">
        <v>30</v>
      </c>
      <c r="D125" s="41"/>
      <c r="E125" s="41"/>
      <c r="F125" s="28" t="str">
        <f>IF(E20="","",E20)</f>
        <v>Vyplň údaj</v>
      </c>
      <c r="G125" s="41"/>
      <c r="H125" s="41"/>
      <c r="I125" s="158" t="s">
        <v>34</v>
      </c>
      <c r="J125" s="37" t="str">
        <f>E26</f>
        <v xml:space="preserve"> </v>
      </c>
      <c r="K125" s="41"/>
      <c r="L125" s="64"/>
      <c r="S125" s="39"/>
      <c r="T125" s="39"/>
      <c r="U125" s="39"/>
      <c r="V125" s="39"/>
      <c r="W125" s="39"/>
      <c r="X125" s="39"/>
      <c r="Y125" s="39"/>
      <c r="Z125" s="39"/>
      <c r="AA125" s="39"/>
      <c r="AB125" s="39"/>
      <c r="AC125" s="39"/>
      <c r="AD125" s="39"/>
      <c r="AE125" s="39"/>
    </row>
    <row r="126" s="2" customFormat="1" ht="10.32" customHeight="1">
      <c r="A126" s="39"/>
      <c r="B126" s="40"/>
      <c r="C126" s="41"/>
      <c r="D126" s="41"/>
      <c r="E126" s="41"/>
      <c r="F126" s="41"/>
      <c r="G126" s="41"/>
      <c r="H126" s="41"/>
      <c r="I126" s="156"/>
      <c r="J126" s="41"/>
      <c r="K126" s="41"/>
      <c r="L126" s="64"/>
      <c r="S126" s="39"/>
      <c r="T126" s="39"/>
      <c r="U126" s="39"/>
      <c r="V126" s="39"/>
      <c r="W126" s="39"/>
      <c r="X126" s="39"/>
      <c r="Y126" s="39"/>
      <c r="Z126" s="39"/>
      <c r="AA126" s="39"/>
      <c r="AB126" s="39"/>
      <c r="AC126" s="39"/>
      <c r="AD126" s="39"/>
      <c r="AE126" s="39"/>
    </row>
    <row r="127" s="9" customFormat="1" ht="29.28" customHeight="1">
      <c r="A127" s="204"/>
      <c r="B127" s="205"/>
      <c r="C127" s="206" t="s">
        <v>397</v>
      </c>
      <c r="D127" s="207" t="s">
        <v>61</v>
      </c>
      <c r="E127" s="207" t="s">
        <v>57</v>
      </c>
      <c r="F127" s="207" t="s">
        <v>58</v>
      </c>
      <c r="G127" s="207" t="s">
        <v>398</v>
      </c>
      <c r="H127" s="207" t="s">
        <v>399</v>
      </c>
      <c r="I127" s="208" t="s">
        <v>400</v>
      </c>
      <c r="J127" s="207" t="s">
        <v>393</v>
      </c>
      <c r="K127" s="209" t="s">
        <v>401</v>
      </c>
      <c r="L127" s="210"/>
      <c r="M127" s="101" t="s">
        <v>1</v>
      </c>
      <c r="N127" s="102" t="s">
        <v>40</v>
      </c>
      <c r="O127" s="102" t="s">
        <v>402</v>
      </c>
      <c r="P127" s="102" t="s">
        <v>403</v>
      </c>
      <c r="Q127" s="102" t="s">
        <v>404</v>
      </c>
      <c r="R127" s="102" t="s">
        <v>405</v>
      </c>
      <c r="S127" s="102" t="s">
        <v>406</v>
      </c>
      <c r="T127" s="103" t="s">
        <v>407</v>
      </c>
      <c r="U127" s="204"/>
      <c r="V127" s="204"/>
      <c r="W127" s="204"/>
      <c r="X127" s="204"/>
      <c r="Y127" s="204"/>
      <c r="Z127" s="204"/>
      <c r="AA127" s="204"/>
      <c r="AB127" s="204"/>
      <c r="AC127" s="204"/>
      <c r="AD127" s="204"/>
      <c r="AE127" s="204"/>
    </row>
    <row r="128" s="2" customFormat="1" ht="22.8" customHeight="1">
      <c r="A128" s="39"/>
      <c r="B128" s="40"/>
      <c r="C128" s="108" t="s">
        <v>408</v>
      </c>
      <c r="D128" s="41"/>
      <c r="E128" s="41"/>
      <c r="F128" s="41"/>
      <c r="G128" s="41"/>
      <c r="H128" s="41"/>
      <c r="I128" s="156"/>
      <c r="J128" s="211">
        <f>BK128</f>
        <v>0</v>
      </c>
      <c r="K128" s="41"/>
      <c r="L128" s="45"/>
      <c r="M128" s="104"/>
      <c r="N128" s="212"/>
      <c r="O128" s="105"/>
      <c r="P128" s="213">
        <f>P129+P232</f>
        <v>0</v>
      </c>
      <c r="Q128" s="105"/>
      <c r="R128" s="213">
        <f>R129+R232</f>
        <v>0.52278454480000003</v>
      </c>
      <c r="S128" s="105"/>
      <c r="T128" s="214">
        <f>T129+T232</f>
        <v>0.30313980000000001</v>
      </c>
      <c r="U128" s="39"/>
      <c r="V128" s="39"/>
      <c r="W128" s="39"/>
      <c r="X128" s="39"/>
      <c r="Y128" s="39"/>
      <c r="Z128" s="39"/>
      <c r="AA128" s="39"/>
      <c r="AB128" s="39"/>
      <c r="AC128" s="39"/>
      <c r="AD128" s="39"/>
      <c r="AE128" s="39"/>
      <c r="AT128" s="18" t="s">
        <v>75</v>
      </c>
      <c r="AU128" s="18" t="s">
        <v>395</v>
      </c>
      <c r="BK128" s="215">
        <f>BK129+BK232</f>
        <v>0</v>
      </c>
    </row>
    <row r="129" s="11" customFormat="1" ht="25.92" customHeight="1">
      <c r="A129" s="11"/>
      <c r="B129" s="254"/>
      <c r="C129" s="255"/>
      <c r="D129" s="256" t="s">
        <v>75</v>
      </c>
      <c r="E129" s="257" t="s">
        <v>750</v>
      </c>
      <c r="F129" s="257" t="s">
        <v>751</v>
      </c>
      <c r="G129" s="255"/>
      <c r="H129" s="255"/>
      <c r="I129" s="258"/>
      <c r="J129" s="259">
        <f>BK129</f>
        <v>0</v>
      </c>
      <c r="K129" s="255"/>
      <c r="L129" s="260"/>
      <c r="M129" s="261"/>
      <c r="N129" s="262"/>
      <c r="O129" s="262"/>
      <c r="P129" s="263">
        <f>P130+P138+P151+P217+P229</f>
        <v>0</v>
      </c>
      <c r="Q129" s="262"/>
      <c r="R129" s="263">
        <f>R130+R138+R151+R217+R229</f>
        <v>0.49476676479999998</v>
      </c>
      <c r="S129" s="262"/>
      <c r="T129" s="264">
        <f>T130+T138+T151+T217+T229</f>
        <v>0.30313980000000001</v>
      </c>
      <c r="U129" s="11"/>
      <c r="V129" s="11"/>
      <c r="W129" s="11"/>
      <c r="X129" s="11"/>
      <c r="Y129" s="11"/>
      <c r="Z129" s="11"/>
      <c r="AA129" s="11"/>
      <c r="AB129" s="11"/>
      <c r="AC129" s="11"/>
      <c r="AD129" s="11"/>
      <c r="AE129" s="11"/>
      <c r="AR129" s="265" t="s">
        <v>84</v>
      </c>
      <c r="AT129" s="266" t="s">
        <v>75</v>
      </c>
      <c r="AU129" s="266" t="s">
        <v>76</v>
      </c>
      <c r="AY129" s="265" t="s">
        <v>414</v>
      </c>
      <c r="BK129" s="267">
        <f>BK130+BK138+BK151+BK217+BK229</f>
        <v>0</v>
      </c>
    </row>
    <row r="130" s="11" customFormat="1" ht="22.8" customHeight="1">
      <c r="A130" s="11"/>
      <c r="B130" s="254"/>
      <c r="C130" s="255"/>
      <c r="D130" s="256" t="s">
        <v>75</v>
      </c>
      <c r="E130" s="275" t="s">
        <v>84</v>
      </c>
      <c r="F130" s="275" t="s">
        <v>1714</v>
      </c>
      <c r="G130" s="255"/>
      <c r="H130" s="255"/>
      <c r="I130" s="258"/>
      <c r="J130" s="276">
        <f>BK130</f>
        <v>0</v>
      </c>
      <c r="K130" s="255"/>
      <c r="L130" s="260"/>
      <c r="M130" s="261"/>
      <c r="N130" s="262"/>
      <c r="O130" s="262"/>
      <c r="P130" s="263">
        <f>SUM(P131:P137)</f>
        <v>0</v>
      </c>
      <c r="Q130" s="262"/>
      <c r="R130" s="263">
        <f>SUM(R131:R137)</f>
        <v>0</v>
      </c>
      <c r="S130" s="262"/>
      <c r="T130" s="264">
        <f>SUM(T131:T137)</f>
        <v>0</v>
      </c>
      <c r="U130" s="11"/>
      <c r="V130" s="11"/>
      <c r="W130" s="11"/>
      <c r="X130" s="11"/>
      <c r="Y130" s="11"/>
      <c r="Z130" s="11"/>
      <c r="AA130" s="11"/>
      <c r="AB130" s="11"/>
      <c r="AC130" s="11"/>
      <c r="AD130" s="11"/>
      <c r="AE130" s="11"/>
      <c r="AR130" s="265" t="s">
        <v>84</v>
      </c>
      <c r="AT130" s="266" t="s">
        <v>75</v>
      </c>
      <c r="AU130" s="266" t="s">
        <v>84</v>
      </c>
      <c r="AY130" s="265" t="s">
        <v>414</v>
      </c>
      <c r="BK130" s="267">
        <f>SUM(BK131:BK137)</f>
        <v>0</v>
      </c>
    </row>
    <row r="131" s="2" customFormat="1" ht="21.75" customHeight="1">
      <c r="A131" s="39"/>
      <c r="B131" s="40"/>
      <c r="C131" s="234" t="s">
        <v>84</v>
      </c>
      <c r="D131" s="234" t="s">
        <v>443</v>
      </c>
      <c r="E131" s="235" t="s">
        <v>1715</v>
      </c>
      <c r="F131" s="236" t="s">
        <v>1716</v>
      </c>
      <c r="G131" s="237" t="s">
        <v>632</v>
      </c>
      <c r="H131" s="238">
        <v>58</v>
      </c>
      <c r="I131" s="239"/>
      <c r="J131" s="240">
        <f>ROUND(I131*H131,2)</f>
        <v>0</v>
      </c>
      <c r="K131" s="236" t="s">
        <v>720</v>
      </c>
      <c r="L131" s="45"/>
      <c r="M131" s="241" t="s">
        <v>1</v>
      </c>
      <c r="N131" s="242" t="s">
        <v>41</v>
      </c>
      <c r="O131" s="92"/>
      <c r="P131" s="226">
        <f>O131*H131</f>
        <v>0</v>
      </c>
      <c r="Q131" s="226">
        <v>0</v>
      </c>
      <c r="R131" s="226">
        <f>Q131*H131</f>
        <v>0</v>
      </c>
      <c r="S131" s="226">
        <v>0</v>
      </c>
      <c r="T131" s="227">
        <f>S131*H131</f>
        <v>0</v>
      </c>
      <c r="U131" s="39"/>
      <c r="V131" s="39"/>
      <c r="W131" s="39"/>
      <c r="X131" s="39"/>
      <c r="Y131" s="39"/>
      <c r="Z131" s="39"/>
      <c r="AA131" s="39"/>
      <c r="AB131" s="39"/>
      <c r="AC131" s="39"/>
      <c r="AD131" s="39"/>
      <c r="AE131" s="39"/>
      <c r="AR131" s="228" t="s">
        <v>415</v>
      </c>
      <c r="AT131" s="228" t="s">
        <v>443</v>
      </c>
      <c r="AU131" s="228" t="s">
        <v>86</v>
      </c>
      <c r="AY131" s="18" t="s">
        <v>414</v>
      </c>
      <c r="BE131" s="229">
        <f>IF(N131="základní",J131,0)</f>
        <v>0</v>
      </c>
      <c r="BF131" s="229">
        <f>IF(N131="snížená",J131,0)</f>
        <v>0</v>
      </c>
      <c r="BG131" s="229">
        <f>IF(N131="zákl. přenesená",J131,0)</f>
        <v>0</v>
      </c>
      <c r="BH131" s="229">
        <f>IF(N131="sníž. přenesená",J131,0)</f>
        <v>0</v>
      </c>
      <c r="BI131" s="229">
        <f>IF(N131="nulová",J131,0)</f>
        <v>0</v>
      </c>
      <c r="BJ131" s="18" t="s">
        <v>84</v>
      </c>
      <c r="BK131" s="229">
        <f>ROUND(I131*H131,2)</f>
        <v>0</v>
      </c>
      <c r="BL131" s="18" t="s">
        <v>415</v>
      </c>
      <c r="BM131" s="228" t="s">
        <v>2734</v>
      </c>
    </row>
    <row r="132" s="2" customFormat="1">
      <c r="A132" s="39"/>
      <c r="B132" s="40"/>
      <c r="C132" s="41"/>
      <c r="D132" s="230" t="s">
        <v>417</v>
      </c>
      <c r="E132" s="41"/>
      <c r="F132" s="231" t="s">
        <v>1718</v>
      </c>
      <c r="G132" s="41"/>
      <c r="H132" s="41"/>
      <c r="I132" s="156"/>
      <c r="J132" s="41"/>
      <c r="K132" s="41"/>
      <c r="L132" s="45"/>
      <c r="M132" s="232"/>
      <c r="N132" s="233"/>
      <c r="O132" s="92"/>
      <c r="P132" s="92"/>
      <c r="Q132" s="92"/>
      <c r="R132" s="92"/>
      <c r="S132" s="92"/>
      <c r="T132" s="93"/>
      <c r="U132" s="39"/>
      <c r="V132" s="39"/>
      <c r="W132" s="39"/>
      <c r="X132" s="39"/>
      <c r="Y132" s="39"/>
      <c r="Z132" s="39"/>
      <c r="AA132" s="39"/>
      <c r="AB132" s="39"/>
      <c r="AC132" s="39"/>
      <c r="AD132" s="39"/>
      <c r="AE132" s="39"/>
      <c r="AT132" s="18" t="s">
        <v>417</v>
      </c>
      <c r="AU132" s="18" t="s">
        <v>86</v>
      </c>
    </row>
    <row r="133" s="2" customFormat="1">
      <c r="A133" s="39"/>
      <c r="B133" s="40"/>
      <c r="C133" s="41"/>
      <c r="D133" s="230" t="s">
        <v>722</v>
      </c>
      <c r="E133" s="41"/>
      <c r="F133" s="268" t="s">
        <v>2440</v>
      </c>
      <c r="G133" s="41"/>
      <c r="H133" s="41"/>
      <c r="I133" s="156"/>
      <c r="J133" s="41"/>
      <c r="K133" s="41"/>
      <c r="L133" s="45"/>
      <c r="M133" s="232"/>
      <c r="N133" s="233"/>
      <c r="O133" s="92"/>
      <c r="P133" s="92"/>
      <c r="Q133" s="92"/>
      <c r="R133" s="92"/>
      <c r="S133" s="92"/>
      <c r="T133" s="93"/>
      <c r="U133" s="39"/>
      <c r="V133" s="39"/>
      <c r="W133" s="39"/>
      <c r="X133" s="39"/>
      <c r="Y133" s="39"/>
      <c r="Z133" s="39"/>
      <c r="AA133" s="39"/>
      <c r="AB133" s="39"/>
      <c r="AC133" s="39"/>
      <c r="AD133" s="39"/>
      <c r="AE133" s="39"/>
      <c r="AT133" s="18" t="s">
        <v>722</v>
      </c>
      <c r="AU133" s="18" t="s">
        <v>86</v>
      </c>
    </row>
    <row r="134" s="13" customFormat="1">
      <c r="A134" s="13"/>
      <c r="B134" s="277"/>
      <c r="C134" s="278"/>
      <c r="D134" s="230" t="s">
        <v>758</v>
      </c>
      <c r="E134" s="279" t="s">
        <v>1</v>
      </c>
      <c r="F134" s="280" t="s">
        <v>2735</v>
      </c>
      <c r="G134" s="278"/>
      <c r="H134" s="281">
        <v>58</v>
      </c>
      <c r="I134" s="282"/>
      <c r="J134" s="278"/>
      <c r="K134" s="278"/>
      <c r="L134" s="283"/>
      <c r="M134" s="284"/>
      <c r="N134" s="285"/>
      <c r="O134" s="285"/>
      <c r="P134" s="285"/>
      <c r="Q134" s="285"/>
      <c r="R134" s="285"/>
      <c r="S134" s="285"/>
      <c r="T134" s="286"/>
      <c r="U134" s="13"/>
      <c r="V134" s="13"/>
      <c r="W134" s="13"/>
      <c r="X134" s="13"/>
      <c r="Y134" s="13"/>
      <c r="Z134" s="13"/>
      <c r="AA134" s="13"/>
      <c r="AB134" s="13"/>
      <c r="AC134" s="13"/>
      <c r="AD134" s="13"/>
      <c r="AE134" s="13"/>
      <c r="AT134" s="287" t="s">
        <v>758</v>
      </c>
      <c r="AU134" s="287" t="s">
        <v>86</v>
      </c>
      <c r="AV134" s="13" t="s">
        <v>86</v>
      </c>
      <c r="AW134" s="13" t="s">
        <v>33</v>
      </c>
      <c r="AX134" s="13" t="s">
        <v>84</v>
      </c>
      <c r="AY134" s="287" t="s">
        <v>414</v>
      </c>
    </row>
    <row r="135" s="2" customFormat="1" ht="21.75" customHeight="1">
      <c r="A135" s="39"/>
      <c r="B135" s="40"/>
      <c r="C135" s="234" t="s">
        <v>86</v>
      </c>
      <c r="D135" s="234" t="s">
        <v>443</v>
      </c>
      <c r="E135" s="235" t="s">
        <v>1721</v>
      </c>
      <c r="F135" s="236" t="s">
        <v>1722</v>
      </c>
      <c r="G135" s="237" t="s">
        <v>755</v>
      </c>
      <c r="H135" s="238">
        <v>1.1599999999999999</v>
      </c>
      <c r="I135" s="239"/>
      <c r="J135" s="240">
        <f>ROUND(I135*H135,2)</f>
        <v>0</v>
      </c>
      <c r="K135" s="236" t="s">
        <v>720</v>
      </c>
      <c r="L135" s="45"/>
      <c r="M135" s="241" t="s">
        <v>1</v>
      </c>
      <c r="N135" s="242" t="s">
        <v>41</v>
      </c>
      <c r="O135" s="92"/>
      <c r="P135" s="226">
        <f>O135*H135</f>
        <v>0</v>
      </c>
      <c r="Q135" s="226">
        <v>0</v>
      </c>
      <c r="R135" s="226">
        <f>Q135*H135</f>
        <v>0</v>
      </c>
      <c r="S135" s="226">
        <v>0</v>
      </c>
      <c r="T135" s="227">
        <f>S135*H135</f>
        <v>0</v>
      </c>
      <c r="U135" s="39"/>
      <c r="V135" s="39"/>
      <c r="W135" s="39"/>
      <c r="X135" s="39"/>
      <c r="Y135" s="39"/>
      <c r="Z135" s="39"/>
      <c r="AA135" s="39"/>
      <c r="AB135" s="39"/>
      <c r="AC135" s="39"/>
      <c r="AD135" s="39"/>
      <c r="AE135" s="39"/>
      <c r="AR135" s="228" t="s">
        <v>415</v>
      </c>
      <c r="AT135" s="228" t="s">
        <v>443</v>
      </c>
      <c r="AU135" s="228" t="s">
        <v>86</v>
      </c>
      <c r="AY135" s="18" t="s">
        <v>414</v>
      </c>
      <c r="BE135" s="229">
        <f>IF(N135="základní",J135,0)</f>
        <v>0</v>
      </c>
      <c r="BF135" s="229">
        <f>IF(N135="snížená",J135,0)</f>
        <v>0</v>
      </c>
      <c r="BG135" s="229">
        <f>IF(N135="zákl. přenesená",J135,0)</f>
        <v>0</v>
      </c>
      <c r="BH135" s="229">
        <f>IF(N135="sníž. přenesená",J135,0)</f>
        <v>0</v>
      </c>
      <c r="BI135" s="229">
        <f>IF(N135="nulová",J135,0)</f>
        <v>0</v>
      </c>
      <c r="BJ135" s="18" t="s">
        <v>84</v>
      </c>
      <c r="BK135" s="229">
        <f>ROUND(I135*H135,2)</f>
        <v>0</v>
      </c>
      <c r="BL135" s="18" t="s">
        <v>415</v>
      </c>
      <c r="BM135" s="228" t="s">
        <v>2736</v>
      </c>
    </row>
    <row r="136" s="2" customFormat="1">
      <c r="A136" s="39"/>
      <c r="B136" s="40"/>
      <c r="C136" s="41"/>
      <c r="D136" s="230" t="s">
        <v>417</v>
      </c>
      <c r="E136" s="41"/>
      <c r="F136" s="231" t="s">
        <v>1724</v>
      </c>
      <c r="G136" s="41"/>
      <c r="H136" s="41"/>
      <c r="I136" s="156"/>
      <c r="J136" s="41"/>
      <c r="K136" s="41"/>
      <c r="L136" s="45"/>
      <c r="M136" s="232"/>
      <c r="N136" s="233"/>
      <c r="O136" s="92"/>
      <c r="P136" s="92"/>
      <c r="Q136" s="92"/>
      <c r="R136" s="92"/>
      <c r="S136" s="92"/>
      <c r="T136" s="93"/>
      <c r="U136" s="39"/>
      <c r="V136" s="39"/>
      <c r="W136" s="39"/>
      <c r="X136" s="39"/>
      <c r="Y136" s="39"/>
      <c r="Z136" s="39"/>
      <c r="AA136" s="39"/>
      <c r="AB136" s="39"/>
      <c r="AC136" s="39"/>
      <c r="AD136" s="39"/>
      <c r="AE136" s="39"/>
      <c r="AT136" s="18" t="s">
        <v>417</v>
      </c>
      <c r="AU136" s="18" t="s">
        <v>86</v>
      </c>
    </row>
    <row r="137" s="13" customFormat="1">
      <c r="A137" s="13"/>
      <c r="B137" s="277"/>
      <c r="C137" s="278"/>
      <c r="D137" s="230" t="s">
        <v>758</v>
      </c>
      <c r="E137" s="279" t="s">
        <v>1</v>
      </c>
      <c r="F137" s="280" t="s">
        <v>2443</v>
      </c>
      <c r="G137" s="278"/>
      <c r="H137" s="281">
        <v>1.1599999999999999</v>
      </c>
      <c r="I137" s="282"/>
      <c r="J137" s="278"/>
      <c r="K137" s="278"/>
      <c r="L137" s="283"/>
      <c r="M137" s="284"/>
      <c r="N137" s="285"/>
      <c r="O137" s="285"/>
      <c r="P137" s="285"/>
      <c r="Q137" s="285"/>
      <c r="R137" s="285"/>
      <c r="S137" s="285"/>
      <c r="T137" s="286"/>
      <c r="U137" s="13"/>
      <c r="V137" s="13"/>
      <c r="W137" s="13"/>
      <c r="X137" s="13"/>
      <c r="Y137" s="13"/>
      <c r="Z137" s="13"/>
      <c r="AA137" s="13"/>
      <c r="AB137" s="13"/>
      <c r="AC137" s="13"/>
      <c r="AD137" s="13"/>
      <c r="AE137" s="13"/>
      <c r="AT137" s="287" t="s">
        <v>758</v>
      </c>
      <c r="AU137" s="287" t="s">
        <v>86</v>
      </c>
      <c r="AV137" s="13" t="s">
        <v>86</v>
      </c>
      <c r="AW137" s="13" t="s">
        <v>33</v>
      </c>
      <c r="AX137" s="13" t="s">
        <v>84</v>
      </c>
      <c r="AY137" s="287" t="s">
        <v>414</v>
      </c>
    </row>
    <row r="138" s="11" customFormat="1" ht="22.8" customHeight="1">
      <c r="A138" s="11"/>
      <c r="B138" s="254"/>
      <c r="C138" s="255"/>
      <c r="D138" s="256" t="s">
        <v>75</v>
      </c>
      <c r="E138" s="275" t="s">
        <v>431</v>
      </c>
      <c r="F138" s="275" t="s">
        <v>798</v>
      </c>
      <c r="G138" s="255"/>
      <c r="H138" s="255"/>
      <c r="I138" s="258"/>
      <c r="J138" s="276">
        <f>BK138</f>
        <v>0</v>
      </c>
      <c r="K138" s="255"/>
      <c r="L138" s="260"/>
      <c r="M138" s="261"/>
      <c r="N138" s="262"/>
      <c r="O138" s="262"/>
      <c r="P138" s="263">
        <f>SUM(P139:P150)</f>
        <v>0</v>
      </c>
      <c r="Q138" s="262"/>
      <c r="R138" s="263">
        <f>SUM(R139:R150)</f>
        <v>0.1023766384</v>
      </c>
      <c r="S138" s="262"/>
      <c r="T138" s="264">
        <f>SUM(T139:T150)</f>
        <v>0</v>
      </c>
      <c r="U138" s="11"/>
      <c r="V138" s="11"/>
      <c r="W138" s="11"/>
      <c r="X138" s="11"/>
      <c r="Y138" s="11"/>
      <c r="Z138" s="11"/>
      <c r="AA138" s="11"/>
      <c r="AB138" s="11"/>
      <c r="AC138" s="11"/>
      <c r="AD138" s="11"/>
      <c r="AE138" s="11"/>
      <c r="AR138" s="265" t="s">
        <v>84</v>
      </c>
      <c r="AT138" s="266" t="s">
        <v>75</v>
      </c>
      <c r="AU138" s="266" t="s">
        <v>84</v>
      </c>
      <c r="AY138" s="265" t="s">
        <v>414</v>
      </c>
      <c r="BK138" s="267">
        <f>SUM(BK139:BK150)</f>
        <v>0</v>
      </c>
    </row>
    <row r="139" s="2" customFormat="1" ht="21.75" customHeight="1">
      <c r="A139" s="39"/>
      <c r="B139" s="40"/>
      <c r="C139" s="234" t="s">
        <v>114</v>
      </c>
      <c r="D139" s="234" t="s">
        <v>443</v>
      </c>
      <c r="E139" s="235" t="s">
        <v>1736</v>
      </c>
      <c r="F139" s="236" t="s">
        <v>1737</v>
      </c>
      <c r="G139" s="237" t="s">
        <v>632</v>
      </c>
      <c r="H139" s="238">
        <v>100.38500000000001</v>
      </c>
      <c r="I139" s="239"/>
      <c r="J139" s="240">
        <f>ROUND(I139*H139,2)</f>
        <v>0</v>
      </c>
      <c r="K139" s="236" t="s">
        <v>720</v>
      </c>
      <c r="L139" s="45"/>
      <c r="M139" s="241" t="s">
        <v>1</v>
      </c>
      <c r="N139" s="242" t="s">
        <v>41</v>
      </c>
      <c r="O139" s="92"/>
      <c r="P139" s="226">
        <f>O139*H139</f>
        <v>0</v>
      </c>
      <c r="Q139" s="226">
        <v>0.0010198399999999999</v>
      </c>
      <c r="R139" s="226">
        <f>Q139*H139</f>
        <v>0.1023766384</v>
      </c>
      <c r="S139" s="226">
        <v>0</v>
      </c>
      <c r="T139" s="227">
        <f>S139*H139</f>
        <v>0</v>
      </c>
      <c r="U139" s="39"/>
      <c r="V139" s="39"/>
      <c r="W139" s="39"/>
      <c r="X139" s="39"/>
      <c r="Y139" s="39"/>
      <c r="Z139" s="39"/>
      <c r="AA139" s="39"/>
      <c r="AB139" s="39"/>
      <c r="AC139" s="39"/>
      <c r="AD139" s="39"/>
      <c r="AE139" s="39"/>
      <c r="AR139" s="228" t="s">
        <v>415</v>
      </c>
      <c r="AT139" s="228" t="s">
        <v>443</v>
      </c>
      <c r="AU139" s="228" t="s">
        <v>86</v>
      </c>
      <c r="AY139" s="18" t="s">
        <v>414</v>
      </c>
      <c r="BE139" s="229">
        <f>IF(N139="základní",J139,0)</f>
        <v>0</v>
      </c>
      <c r="BF139" s="229">
        <f>IF(N139="snížená",J139,0)</f>
        <v>0</v>
      </c>
      <c r="BG139" s="229">
        <f>IF(N139="zákl. přenesená",J139,0)</f>
        <v>0</v>
      </c>
      <c r="BH139" s="229">
        <f>IF(N139="sníž. přenesená",J139,0)</f>
        <v>0</v>
      </c>
      <c r="BI139" s="229">
        <f>IF(N139="nulová",J139,0)</f>
        <v>0</v>
      </c>
      <c r="BJ139" s="18" t="s">
        <v>84</v>
      </c>
      <c r="BK139" s="229">
        <f>ROUND(I139*H139,2)</f>
        <v>0</v>
      </c>
      <c r="BL139" s="18" t="s">
        <v>415</v>
      </c>
      <c r="BM139" s="228" t="s">
        <v>2737</v>
      </c>
    </row>
    <row r="140" s="2" customFormat="1">
      <c r="A140" s="39"/>
      <c r="B140" s="40"/>
      <c r="C140" s="41"/>
      <c r="D140" s="230" t="s">
        <v>417</v>
      </c>
      <c r="E140" s="41"/>
      <c r="F140" s="231" t="s">
        <v>1739</v>
      </c>
      <c r="G140" s="41"/>
      <c r="H140" s="41"/>
      <c r="I140" s="156"/>
      <c r="J140" s="41"/>
      <c r="K140" s="41"/>
      <c r="L140" s="45"/>
      <c r="M140" s="232"/>
      <c r="N140" s="233"/>
      <c r="O140" s="92"/>
      <c r="P140" s="92"/>
      <c r="Q140" s="92"/>
      <c r="R140" s="92"/>
      <c r="S140" s="92"/>
      <c r="T140" s="93"/>
      <c r="U140" s="39"/>
      <c r="V140" s="39"/>
      <c r="W140" s="39"/>
      <c r="X140" s="39"/>
      <c r="Y140" s="39"/>
      <c r="Z140" s="39"/>
      <c r="AA140" s="39"/>
      <c r="AB140" s="39"/>
      <c r="AC140" s="39"/>
      <c r="AD140" s="39"/>
      <c r="AE140" s="39"/>
      <c r="AT140" s="18" t="s">
        <v>417</v>
      </c>
      <c r="AU140" s="18" t="s">
        <v>86</v>
      </c>
    </row>
    <row r="141" s="2" customFormat="1">
      <c r="A141" s="39"/>
      <c r="B141" s="40"/>
      <c r="C141" s="41"/>
      <c r="D141" s="230" t="s">
        <v>722</v>
      </c>
      <c r="E141" s="41"/>
      <c r="F141" s="268" t="s">
        <v>2491</v>
      </c>
      <c r="G141" s="41"/>
      <c r="H141" s="41"/>
      <c r="I141" s="156"/>
      <c r="J141" s="41"/>
      <c r="K141" s="41"/>
      <c r="L141" s="45"/>
      <c r="M141" s="232"/>
      <c r="N141" s="233"/>
      <c r="O141" s="92"/>
      <c r="P141" s="92"/>
      <c r="Q141" s="92"/>
      <c r="R141" s="92"/>
      <c r="S141" s="92"/>
      <c r="T141" s="93"/>
      <c r="U141" s="39"/>
      <c r="V141" s="39"/>
      <c r="W141" s="39"/>
      <c r="X141" s="39"/>
      <c r="Y141" s="39"/>
      <c r="Z141" s="39"/>
      <c r="AA141" s="39"/>
      <c r="AB141" s="39"/>
      <c r="AC141" s="39"/>
      <c r="AD141" s="39"/>
      <c r="AE141" s="39"/>
      <c r="AT141" s="18" t="s">
        <v>722</v>
      </c>
      <c r="AU141" s="18" t="s">
        <v>86</v>
      </c>
    </row>
    <row r="142" s="15" customFormat="1">
      <c r="A142" s="15"/>
      <c r="B142" s="299"/>
      <c r="C142" s="300"/>
      <c r="D142" s="230" t="s">
        <v>758</v>
      </c>
      <c r="E142" s="301" t="s">
        <v>1</v>
      </c>
      <c r="F142" s="302" t="s">
        <v>2492</v>
      </c>
      <c r="G142" s="300"/>
      <c r="H142" s="301" t="s">
        <v>1</v>
      </c>
      <c r="I142" s="303"/>
      <c r="J142" s="300"/>
      <c r="K142" s="300"/>
      <c r="L142" s="304"/>
      <c r="M142" s="305"/>
      <c r="N142" s="306"/>
      <c r="O142" s="306"/>
      <c r="P142" s="306"/>
      <c r="Q142" s="306"/>
      <c r="R142" s="306"/>
      <c r="S142" s="306"/>
      <c r="T142" s="307"/>
      <c r="U142" s="15"/>
      <c r="V142" s="15"/>
      <c r="W142" s="15"/>
      <c r="X142" s="15"/>
      <c r="Y142" s="15"/>
      <c r="Z142" s="15"/>
      <c r="AA142" s="15"/>
      <c r="AB142" s="15"/>
      <c r="AC142" s="15"/>
      <c r="AD142" s="15"/>
      <c r="AE142" s="15"/>
      <c r="AT142" s="308" t="s">
        <v>758</v>
      </c>
      <c r="AU142" s="308" t="s">
        <v>86</v>
      </c>
      <c r="AV142" s="15" t="s">
        <v>84</v>
      </c>
      <c r="AW142" s="15" t="s">
        <v>33</v>
      </c>
      <c r="AX142" s="15" t="s">
        <v>76</v>
      </c>
      <c r="AY142" s="308" t="s">
        <v>414</v>
      </c>
    </row>
    <row r="143" s="13" customFormat="1">
      <c r="A143" s="13"/>
      <c r="B143" s="277"/>
      <c r="C143" s="278"/>
      <c r="D143" s="230" t="s">
        <v>758</v>
      </c>
      <c r="E143" s="279" t="s">
        <v>1</v>
      </c>
      <c r="F143" s="280" t="s">
        <v>2738</v>
      </c>
      <c r="G143" s="278"/>
      <c r="H143" s="281">
        <v>25.73</v>
      </c>
      <c r="I143" s="282"/>
      <c r="J143" s="278"/>
      <c r="K143" s="278"/>
      <c r="L143" s="283"/>
      <c r="M143" s="284"/>
      <c r="N143" s="285"/>
      <c r="O143" s="285"/>
      <c r="P143" s="285"/>
      <c r="Q143" s="285"/>
      <c r="R143" s="285"/>
      <c r="S143" s="285"/>
      <c r="T143" s="286"/>
      <c r="U143" s="13"/>
      <c r="V143" s="13"/>
      <c r="W143" s="13"/>
      <c r="X143" s="13"/>
      <c r="Y143" s="13"/>
      <c r="Z143" s="13"/>
      <c r="AA143" s="13"/>
      <c r="AB143" s="13"/>
      <c r="AC143" s="13"/>
      <c r="AD143" s="13"/>
      <c r="AE143" s="13"/>
      <c r="AT143" s="287" t="s">
        <v>758</v>
      </c>
      <c r="AU143" s="287" t="s">
        <v>86</v>
      </c>
      <c r="AV143" s="13" t="s">
        <v>86</v>
      </c>
      <c r="AW143" s="13" t="s">
        <v>33</v>
      </c>
      <c r="AX143" s="13" t="s">
        <v>76</v>
      </c>
      <c r="AY143" s="287" t="s">
        <v>414</v>
      </c>
    </row>
    <row r="144" s="13" customFormat="1">
      <c r="A144" s="13"/>
      <c r="B144" s="277"/>
      <c r="C144" s="278"/>
      <c r="D144" s="230" t="s">
        <v>758</v>
      </c>
      <c r="E144" s="279" t="s">
        <v>1</v>
      </c>
      <c r="F144" s="280" t="s">
        <v>2739</v>
      </c>
      <c r="G144" s="278"/>
      <c r="H144" s="281">
        <v>4.0300000000000002</v>
      </c>
      <c r="I144" s="282"/>
      <c r="J144" s="278"/>
      <c r="K144" s="278"/>
      <c r="L144" s="283"/>
      <c r="M144" s="284"/>
      <c r="N144" s="285"/>
      <c r="O144" s="285"/>
      <c r="P144" s="285"/>
      <c r="Q144" s="285"/>
      <c r="R144" s="285"/>
      <c r="S144" s="285"/>
      <c r="T144" s="286"/>
      <c r="U144" s="13"/>
      <c r="V144" s="13"/>
      <c r="W144" s="13"/>
      <c r="X144" s="13"/>
      <c r="Y144" s="13"/>
      <c r="Z144" s="13"/>
      <c r="AA144" s="13"/>
      <c r="AB144" s="13"/>
      <c r="AC144" s="13"/>
      <c r="AD144" s="13"/>
      <c r="AE144" s="13"/>
      <c r="AT144" s="287" t="s">
        <v>758</v>
      </c>
      <c r="AU144" s="287" t="s">
        <v>86</v>
      </c>
      <c r="AV144" s="13" t="s">
        <v>86</v>
      </c>
      <c r="AW144" s="13" t="s">
        <v>33</v>
      </c>
      <c r="AX144" s="13" t="s">
        <v>76</v>
      </c>
      <c r="AY144" s="287" t="s">
        <v>414</v>
      </c>
    </row>
    <row r="145" s="15" customFormat="1">
      <c r="A145" s="15"/>
      <c r="B145" s="299"/>
      <c r="C145" s="300"/>
      <c r="D145" s="230" t="s">
        <v>758</v>
      </c>
      <c r="E145" s="301" t="s">
        <v>1</v>
      </c>
      <c r="F145" s="302" t="s">
        <v>2495</v>
      </c>
      <c r="G145" s="300"/>
      <c r="H145" s="301" t="s">
        <v>1</v>
      </c>
      <c r="I145" s="303"/>
      <c r="J145" s="300"/>
      <c r="K145" s="300"/>
      <c r="L145" s="304"/>
      <c r="M145" s="305"/>
      <c r="N145" s="306"/>
      <c r="O145" s="306"/>
      <c r="P145" s="306"/>
      <c r="Q145" s="306"/>
      <c r="R145" s="306"/>
      <c r="S145" s="306"/>
      <c r="T145" s="307"/>
      <c r="U145" s="15"/>
      <c r="V145" s="15"/>
      <c r="W145" s="15"/>
      <c r="X145" s="15"/>
      <c r="Y145" s="15"/>
      <c r="Z145" s="15"/>
      <c r="AA145" s="15"/>
      <c r="AB145" s="15"/>
      <c r="AC145" s="15"/>
      <c r="AD145" s="15"/>
      <c r="AE145" s="15"/>
      <c r="AT145" s="308" t="s">
        <v>758</v>
      </c>
      <c r="AU145" s="308" t="s">
        <v>86</v>
      </c>
      <c r="AV145" s="15" t="s">
        <v>84</v>
      </c>
      <c r="AW145" s="15" t="s">
        <v>33</v>
      </c>
      <c r="AX145" s="15" t="s">
        <v>76</v>
      </c>
      <c r="AY145" s="308" t="s">
        <v>414</v>
      </c>
    </row>
    <row r="146" s="13" customFormat="1">
      <c r="A146" s="13"/>
      <c r="B146" s="277"/>
      <c r="C146" s="278"/>
      <c r="D146" s="230" t="s">
        <v>758</v>
      </c>
      <c r="E146" s="279" t="s">
        <v>1</v>
      </c>
      <c r="F146" s="280" t="s">
        <v>2740</v>
      </c>
      <c r="G146" s="278"/>
      <c r="H146" s="281">
        <v>15.1</v>
      </c>
      <c r="I146" s="282"/>
      <c r="J146" s="278"/>
      <c r="K146" s="278"/>
      <c r="L146" s="283"/>
      <c r="M146" s="284"/>
      <c r="N146" s="285"/>
      <c r="O146" s="285"/>
      <c r="P146" s="285"/>
      <c r="Q146" s="285"/>
      <c r="R146" s="285"/>
      <c r="S146" s="285"/>
      <c r="T146" s="286"/>
      <c r="U146" s="13"/>
      <c r="V146" s="13"/>
      <c r="W146" s="13"/>
      <c r="X146" s="13"/>
      <c r="Y146" s="13"/>
      <c r="Z146" s="13"/>
      <c r="AA146" s="13"/>
      <c r="AB146" s="13"/>
      <c r="AC146" s="13"/>
      <c r="AD146" s="13"/>
      <c r="AE146" s="13"/>
      <c r="AT146" s="287" t="s">
        <v>758</v>
      </c>
      <c r="AU146" s="287" t="s">
        <v>86</v>
      </c>
      <c r="AV146" s="13" t="s">
        <v>86</v>
      </c>
      <c r="AW146" s="13" t="s">
        <v>33</v>
      </c>
      <c r="AX146" s="13" t="s">
        <v>76</v>
      </c>
      <c r="AY146" s="287" t="s">
        <v>414</v>
      </c>
    </row>
    <row r="147" s="13" customFormat="1">
      <c r="A147" s="13"/>
      <c r="B147" s="277"/>
      <c r="C147" s="278"/>
      <c r="D147" s="230" t="s">
        <v>758</v>
      </c>
      <c r="E147" s="279" t="s">
        <v>1</v>
      </c>
      <c r="F147" s="280" t="s">
        <v>2741</v>
      </c>
      <c r="G147" s="278"/>
      <c r="H147" s="281">
        <v>43.125</v>
      </c>
      <c r="I147" s="282"/>
      <c r="J147" s="278"/>
      <c r="K147" s="278"/>
      <c r="L147" s="283"/>
      <c r="M147" s="284"/>
      <c r="N147" s="285"/>
      <c r="O147" s="285"/>
      <c r="P147" s="285"/>
      <c r="Q147" s="285"/>
      <c r="R147" s="285"/>
      <c r="S147" s="285"/>
      <c r="T147" s="286"/>
      <c r="U147" s="13"/>
      <c r="V147" s="13"/>
      <c r="W147" s="13"/>
      <c r="X147" s="13"/>
      <c r="Y147" s="13"/>
      <c r="Z147" s="13"/>
      <c r="AA147" s="13"/>
      <c r="AB147" s="13"/>
      <c r="AC147" s="13"/>
      <c r="AD147" s="13"/>
      <c r="AE147" s="13"/>
      <c r="AT147" s="287" t="s">
        <v>758</v>
      </c>
      <c r="AU147" s="287" t="s">
        <v>86</v>
      </c>
      <c r="AV147" s="13" t="s">
        <v>86</v>
      </c>
      <c r="AW147" s="13" t="s">
        <v>33</v>
      </c>
      <c r="AX147" s="13" t="s">
        <v>76</v>
      </c>
      <c r="AY147" s="287" t="s">
        <v>414</v>
      </c>
    </row>
    <row r="148" s="13" customFormat="1">
      <c r="A148" s="13"/>
      <c r="B148" s="277"/>
      <c r="C148" s="278"/>
      <c r="D148" s="230" t="s">
        <v>758</v>
      </c>
      <c r="E148" s="279" t="s">
        <v>1</v>
      </c>
      <c r="F148" s="280" t="s">
        <v>2742</v>
      </c>
      <c r="G148" s="278"/>
      <c r="H148" s="281">
        <v>3.6000000000000001</v>
      </c>
      <c r="I148" s="282"/>
      <c r="J148" s="278"/>
      <c r="K148" s="278"/>
      <c r="L148" s="283"/>
      <c r="M148" s="284"/>
      <c r="N148" s="285"/>
      <c r="O148" s="285"/>
      <c r="P148" s="285"/>
      <c r="Q148" s="285"/>
      <c r="R148" s="285"/>
      <c r="S148" s="285"/>
      <c r="T148" s="286"/>
      <c r="U148" s="13"/>
      <c r="V148" s="13"/>
      <c r="W148" s="13"/>
      <c r="X148" s="13"/>
      <c r="Y148" s="13"/>
      <c r="Z148" s="13"/>
      <c r="AA148" s="13"/>
      <c r="AB148" s="13"/>
      <c r="AC148" s="13"/>
      <c r="AD148" s="13"/>
      <c r="AE148" s="13"/>
      <c r="AT148" s="287" t="s">
        <v>758</v>
      </c>
      <c r="AU148" s="287" t="s">
        <v>86</v>
      </c>
      <c r="AV148" s="13" t="s">
        <v>86</v>
      </c>
      <c r="AW148" s="13" t="s">
        <v>33</v>
      </c>
      <c r="AX148" s="13" t="s">
        <v>76</v>
      </c>
      <c r="AY148" s="287" t="s">
        <v>414</v>
      </c>
    </row>
    <row r="149" s="13" customFormat="1">
      <c r="A149" s="13"/>
      <c r="B149" s="277"/>
      <c r="C149" s="278"/>
      <c r="D149" s="230" t="s">
        <v>758</v>
      </c>
      <c r="E149" s="279" t="s">
        <v>1</v>
      </c>
      <c r="F149" s="280" t="s">
        <v>2743</v>
      </c>
      <c r="G149" s="278"/>
      <c r="H149" s="281">
        <v>8.8000000000000007</v>
      </c>
      <c r="I149" s="282"/>
      <c r="J149" s="278"/>
      <c r="K149" s="278"/>
      <c r="L149" s="283"/>
      <c r="M149" s="284"/>
      <c r="N149" s="285"/>
      <c r="O149" s="285"/>
      <c r="P149" s="285"/>
      <c r="Q149" s="285"/>
      <c r="R149" s="285"/>
      <c r="S149" s="285"/>
      <c r="T149" s="286"/>
      <c r="U149" s="13"/>
      <c r="V149" s="13"/>
      <c r="W149" s="13"/>
      <c r="X149" s="13"/>
      <c r="Y149" s="13"/>
      <c r="Z149" s="13"/>
      <c r="AA149" s="13"/>
      <c r="AB149" s="13"/>
      <c r="AC149" s="13"/>
      <c r="AD149" s="13"/>
      <c r="AE149" s="13"/>
      <c r="AT149" s="287" t="s">
        <v>758</v>
      </c>
      <c r="AU149" s="287" t="s">
        <v>86</v>
      </c>
      <c r="AV149" s="13" t="s">
        <v>86</v>
      </c>
      <c r="AW149" s="13" t="s">
        <v>33</v>
      </c>
      <c r="AX149" s="13" t="s">
        <v>76</v>
      </c>
      <c r="AY149" s="287" t="s">
        <v>414</v>
      </c>
    </row>
    <row r="150" s="14" customFormat="1">
      <c r="A150" s="14"/>
      <c r="B150" s="288"/>
      <c r="C150" s="289"/>
      <c r="D150" s="230" t="s">
        <v>758</v>
      </c>
      <c r="E150" s="290" t="s">
        <v>1</v>
      </c>
      <c r="F150" s="291" t="s">
        <v>760</v>
      </c>
      <c r="G150" s="289"/>
      <c r="H150" s="292">
        <v>100.38499999999999</v>
      </c>
      <c r="I150" s="293"/>
      <c r="J150" s="289"/>
      <c r="K150" s="289"/>
      <c r="L150" s="294"/>
      <c r="M150" s="295"/>
      <c r="N150" s="296"/>
      <c r="O150" s="296"/>
      <c r="P150" s="296"/>
      <c r="Q150" s="296"/>
      <c r="R150" s="296"/>
      <c r="S150" s="296"/>
      <c r="T150" s="297"/>
      <c r="U150" s="14"/>
      <c r="V150" s="14"/>
      <c r="W150" s="14"/>
      <c r="X150" s="14"/>
      <c r="Y150" s="14"/>
      <c r="Z150" s="14"/>
      <c r="AA150" s="14"/>
      <c r="AB150" s="14"/>
      <c r="AC150" s="14"/>
      <c r="AD150" s="14"/>
      <c r="AE150" s="14"/>
      <c r="AT150" s="298" t="s">
        <v>758</v>
      </c>
      <c r="AU150" s="298" t="s">
        <v>86</v>
      </c>
      <c r="AV150" s="14" t="s">
        <v>415</v>
      </c>
      <c r="AW150" s="14" t="s">
        <v>33</v>
      </c>
      <c r="AX150" s="14" t="s">
        <v>84</v>
      </c>
      <c r="AY150" s="298" t="s">
        <v>414</v>
      </c>
    </row>
    <row r="151" s="11" customFormat="1" ht="22.8" customHeight="1">
      <c r="A151" s="11"/>
      <c r="B151" s="254"/>
      <c r="C151" s="255"/>
      <c r="D151" s="256" t="s">
        <v>75</v>
      </c>
      <c r="E151" s="275" t="s">
        <v>442</v>
      </c>
      <c r="F151" s="275" t="s">
        <v>850</v>
      </c>
      <c r="G151" s="255"/>
      <c r="H151" s="255"/>
      <c r="I151" s="258"/>
      <c r="J151" s="276">
        <f>BK151</f>
        <v>0</v>
      </c>
      <c r="K151" s="255"/>
      <c r="L151" s="260"/>
      <c r="M151" s="261"/>
      <c r="N151" s="262"/>
      <c r="O151" s="262"/>
      <c r="P151" s="263">
        <f>SUM(P152:P216)</f>
        <v>0</v>
      </c>
      <c r="Q151" s="262"/>
      <c r="R151" s="263">
        <f>SUM(R152:R216)</f>
        <v>0.39239012639999998</v>
      </c>
      <c r="S151" s="262"/>
      <c r="T151" s="264">
        <f>SUM(T152:T216)</f>
        <v>0.30313980000000001</v>
      </c>
      <c r="U151" s="11"/>
      <c r="V151" s="11"/>
      <c r="W151" s="11"/>
      <c r="X151" s="11"/>
      <c r="Y151" s="11"/>
      <c r="Z151" s="11"/>
      <c r="AA151" s="11"/>
      <c r="AB151" s="11"/>
      <c r="AC151" s="11"/>
      <c r="AD151" s="11"/>
      <c r="AE151" s="11"/>
      <c r="AR151" s="265" t="s">
        <v>84</v>
      </c>
      <c r="AT151" s="266" t="s">
        <v>75</v>
      </c>
      <c r="AU151" s="266" t="s">
        <v>84</v>
      </c>
      <c r="AY151" s="265" t="s">
        <v>414</v>
      </c>
      <c r="BK151" s="267">
        <f>SUM(BK152:BK216)</f>
        <v>0</v>
      </c>
    </row>
    <row r="152" s="2" customFormat="1" ht="21.75" customHeight="1">
      <c r="A152" s="39"/>
      <c r="B152" s="40"/>
      <c r="C152" s="234" t="s">
        <v>415</v>
      </c>
      <c r="D152" s="234" t="s">
        <v>443</v>
      </c>
      <c r="E152" s="235" t="s">
        <v>2251</v>
      </c>
      <c r="F152" s="236" t="s">
        <v>2252</v>
      </c>
      <c r="G152" s="237" t="s">
        <v>632</v>
      </c>
      <c r="H152" s="238">
        <v>20</v>
      </c>
      <c r="I152" s="239"/>
      <c r="J152" s="240">
        <f>ROUND(I152*H152,2)</f>
        <v>0</v>
      </c>
      <c r="K152" s="236" t="s">
        <v>720</v>
      </c>
      <c r="L152" s="45"/>
      <c r="M152" s="241" t="s">
        <v>1</v>
      </c>
      <c r="N152" s="242" t="s">
        <v>41</v>
      </c>
      <c r="O152" s="92"/>
      <c r="P152" s="226">
        <f>O152*H152</f>
        <v>0</v>
      </c>
      <c r="Q152" s="226">
        <v>0</v>
      </c>
      <c r="R152" s="226">
        <f>Q152*H152</f>
        <v>0</v>
      </c>
      <c r="S152" s="226">
        <v>0</v>
      </c>
      <c r="T152" s="227">
        <f>S152*H152</f>
        <v>0</v>
      </c>
      <c r="U152" s="39"/>
      <c r="V152" s="39"/>
      <c r="W152" s="39"/>
      <c r="X152" s="39"/>
      <c r="Y152" s="39"/>
      <c r="Z152" s="39"/>
      <c r="AA152" s="39"/>
      <c r="AB152" s="39"/>
      <c r="AC152" s="39"/>
      <c r="AD152" s="39"/>
      <c r="AE152" s="39"/>
      <c r="AR152" s="228" t="s">
        <v>415</v>
      </c>
      <c r="AT152" s="228" t="s">
        <v>443</v>
      </c>
      <c r="AU152" s="228" t="s">
        <v>86</v>
      </c>
      <c r="AY152" s="18" t="s">
        <v>414</v>
      </c>
      <c r="BE152" s="229">
        <f>IF(N152="základní",J152,0)</f>
        <v>0</v>
      </c>
      <c r="BF152" s="229">
        <f>IF(N152="snížená",J152,0)</f>
        <v>0</v>
      </c>
      <c r="BG152" s="229">
        <f>IF(N152="zákl. přenesená",J152,0)</f>
        <v>0</v>
      </c>
      <c r="BH152" s="229">
        <f>IF(N152="sníž. přenesená",J152,0)</f>
        <v>0</v>
      </c>
      <c r="BI152" s="229">
        <f>IF(N152="nulová",J152,0)</f>
        <v>0</v>
      </c>
      <c r="BJ152" s="18" t="s">
        <v>84</v>
      </c>
      <c r="BK152" s="229">
        <f>ROUND(I152*H152,2)</f>
        <v>0</v>
      </c>
      <c r="BL152" s="18" t="s">
        <v>415</v>
      </c>
      <c r="BM152" s="228" t="s">
        <v>2744</v>
      </c>
    </row>
    <row r="153" s="2" customFormat="1">
      <c r="A153" s="39"/>
      <c r="B153" s="40"/>
      <c r="C153" s="41"/>
      <c r="D153" s="230" t="s">
        <v>417</v>
      </c>
      <c r="E153" s="41"/>
      <c r="F153" s="231" t="s">
        <v>2254</v>
      </c>
      <c r="G153" s="41"/>
      <c r="H153" s="41"/>
      <c r="I153" s="156"/>
      <c r="J153" s="41"/>
      <c r="K153" s="41"/>
      <c r="L153" s="45"/>
      <c r="M153" s="232"/>
      <c r="N153" s="233"/>
      <c r="O153" s="92"/>
      <c r="P153" s="92"/>
      <c r="Q153" s="92"/>
      <c r="R153" s="92"/>
      <c r="S153" s="92"/>
      <c r="T153" s="93"/>
      <c r="U153" s="39"/>
      <c r="V153" s="39"/>
      <c r="W153" s="39"/>
      <c r="X153" s="39"/>
      <c r="Y153" s="39"/>
      <c r="Z153" s="39"/>
      <c r="AA153" s="39"/>
      <c r="AB153" s="39"/>
      <c r="AC153" s="39"/>
      <c r="AD153" s="39"/>
      <c r="AE153" s="39"/>
      <c r="AT153" s="18" t="s">
        <v>417</v>
      </c>
      <c r="AU153" s="18" t="s">
        <v>86</v>
      </c>
    </row>
    <row r="154" s="2" customFormat="1">
      <c r="A154" s="39"/>
      <c r="B154" s="40"/>
      <c r="C154" s="41"/>
      <c r="D154" s="230" t="s">
        <v>722</v>
      </c>
      <c r="E154" s="41"/>
      <c r="F154" s="268" t="s">
        <v>2679</v>
      </c>
      <c r="G154" s="41"/>
      <c r="H154" s="41"/>
      <c r="I154" s="156"/>
      <c r="J154" s="41"/>
      <c r="K154" s="41"/>
      <c r="L154" s="45"/>
      <c r="M154" s="232"/>
      <c r="N154" s="233"/>
      <c r="O154" s="92"/>
      <c r="P154" s="92"/>
      <c r="Q154" s="92"/>
      <c r="R154" s="92"/>
      <c r="S154" s="92"/>
      <c r="T154" s="93"/>
      <c r="U154" s="39"/>
      <c r="V154" s="39"/>
      <c r="W154" s="39"/>
      <c r="X154" s="39"/>
      <c r="Y154" s="39"/>
      <c r="Z154" s="39"/>
      <c r="AA154" s="39"/>
      <c r="AB154" s="39"/>
      <c r="AC154" s="39"/>
      <c r="AD154" s="39"/>
      <c r="AE154" s="39"/>
      <c r="AT154" s="18" t="s">
        <v>722</v>
      </c>
      <c r="AU154" s="18" t="s">
        <v>86</v>
      </c>
    </row>
    <row r="155" s="13" customFormat="1">
      <c r="A155" s="13"/>
      <c r="B155" s="277"/>
      <c r="C155" s="278"/>
      <c r="D155" s="230" t="s">
        <v>758</v>
      </c>
      <c r="E155" s="279" t="s">
        <v>1</v>
      </c>
      <c r="F155" s="280" t="s">
        <v>2745</v>
      </c>
      <c r="G155" s="278"/>
      <c r="H155" s="281">
        <v>20</v>
      </c>
      <c r="I155" s="282"/>
      <c r="J155" s="278"/>
      <c r="K155" s="278"/>
      <c r="L155" s="283"/>
      <c r="M155" s="284"/>
      <c r="N155" s="285"/>
      <c r="O155" s="285"/>
      <c r="P155" s="285"/>
      <c r="Q155" s="285"/>
      <c r="R155" s="285"/>
      <c r="S155" s="285"/>
      <c r="T155" s="286"/>
      <c r="U155" s="13"/>
      <c r="V155" s="13"/>
      <c r="W155" s="13"/>
      <c r="X155" s="13"/>
      <c r="Y155" s="13"/>
      <c r="Z155" s="13"/>
      <c r="AA155" s="13"/>
      <c r="AB155" s="13"/>
      <c r="AC155" s="13"/>
      <c r="AD155" s="13"/>
      <c r="AE155" s="13"/>
      <c r="AT155" s="287" t="s">
        <v>758</v>
      </c>
      <c r="AU155" s="287" t="s">
        <v>86</v>
      </c>
      <c r="AV155" s="13" t="s">
        <v>86</v>
      </c>
      <c r="AW155" s="13" t="s">
        <v>33</v>
      </c>
      <c r="AX155" s="13" t="s">
        <v>84</v>
      </c>
      <c r="AY155" s="287" t="s">
        <v>414</v>
      </c>
    </row>
    <row r="156" s="2" customFormat="1" ht="21.75" customHeight="1">
      <c r="A156" s="39"/>
      <c r="B156" s="40"/>
      <c r="C156" s="234" t="s">
        <v>427</v>
      </c>
      <c r="D156" s="234" t="s">
        <v>443</v>
      </c>
      <c r="E156" s="235" t="s">
        <v>2257</v>
      </c>
      <c r="F156" s="236" t="s">
        <v>2258</v>
      </c>
      <c r="G156" s="237" t="s">
        <v>632</v>
      </c>
      <c r="H156" s="238">
        <v>200</v>
      </c>
      <c r="I156" s="239"/>
      <c r="J156" s="240">
        <f>ROUND(I156*H156,2)</f>
        <v>0</v>
      </c>
      <c r="K156" s="236" t="s">
        <v>720</v>
      </c>
      <c r="L156" s="45"/>
      <c r="M156" s="241" t="s">
        <v>1</v>
      </c>
      <c r="N156" s="242" t="s">
        <v>41</v>
      </c>
      <c r="O156" s="92"/>
      <c r="P156" s="226">
        <f>O156*H156</f>
        <v>0</v>
      </c>
      <c r="Q156" s="226">
        <v>0</v>
      </c>
      <c r="R156" s="226">
        <f>Q156*H156</f>
        <v>0</v>
      </c>
      <c r="S156" s="226">
        <v>0</v>
      </c>
      <c r="T156" s="227">
        <f>S156*H156</f>
        <v>0</v>
      </c>
      <c r="U156" s="39"/>
      <c r="V156" s="39"/>
      <c r="W156" s="39"/>
      <c r="X156" s="39"/>
      <c r="Y156" s="39"/>
      <c r="Z156" s="39"/>
      <c r="AA156" s="39"/>
      <c r="AB156" s="39"/>
      <c r="AC156" s="39"/>
      <c r="AD156" s="39"/>
      <c r="AE156" s="39"/>
      <c r="AR156" s="228" t="s">
        <v>415</v>
      </c>
      <c r="AT156" s="228" t="s">
        <v>443</v>
      </c>
      <c r="AU156" s="228" t="s">
        <v>86</v>
      </c>
      <c r="AY156" s="18" t="s">
        <v>414</v>
      </c>
      <c r="BE156" s="229">
        <f>IF(N156="základní",J156,0)</f>
        <v>0</v>
      </c>
      <c r="BF156" s="229">
        <f>IF(N156="snížená",J156,0)</f>
        <v>0</v>
      </c>
      <c r="BG156" s="229">
        <f>IF(N156="zákl. přenesená",J156,0)</f>
        <v>0</v>
      </c>
      <c r="BH156" s="229">
        <f>IF(N156="sníž. přenesená",J156,0)</f>
        <v>0</v>
      </c>
      <c r="BI156" s="229">
        <f>IF(N156="nulová",J156,0)</f>
        <v>0</v>
      </c>
      <c r="BJ156" s="18" t="s">
        <v>84</v>
      </c>
      <c r="BK156" s="229">
        <f>ROUND(I156*H156,2)</f>
        <v>0</v>
      </c>
      <c r="BL156" s="18" t="s">
        <v>415</v>
      </c>
      <c r="BM156" s="228" t="s">
        <v>2746</v>
      </c>
    </row>
    <row r="157" s="2" customFormat="1">
      <c r="A157" s="39"/>
      <c r="B157" s="40"/>
      <c r="C157" s="41"/>
      <c r="D157" s="230" t="s">
        <v>417</v>
      </c>
      <c r="E157" s="41"/>
      <c r="F157" s="231" t="s">
        <v>2260</v>
      </c>
      <c r="G157" s="41"/>
      <c r="H157" s="41"/>
      <c r="I157" s="156"/>
      <c r="J157" s="41"/>
      <c r="K157" s="41"/>
      <c r="L157" s="45"/>
      <c r="M157" s="232"/>
      <c r="N157" s="233"/>
      <c r="O157" s="92"/>
      <c r="P157" s="92"/>
      <c r="Q157" s="92"/>
      <c r="R157" s="92"/>
      <c r="S157" s="92"/>
      <c r="T157" s="93"/>
      <c r="U157" s="39"/>
      <c r="V157" s="39"/>
      <c r="W157" s="39"/>
      <c r="X157" s="39"/>
      <c r="Y157" s="39"/>
      <c r="Z157" s="39"/>
      <c r="AA157" s="39"/>
      <c r="AB157" s="39"/>
      <c r="AC157" s="39"/>
      <c r="AD157" s="39"/>
      <c r="AE157" s="39"/>
      <c r="AT157" s="18" t="s">
        <v>417</v>
      </c>
      <c r="AU157" s="18" t="s">
        <v>86</v>
      </c>
    </row>
    <row r="158" s="13" customFormat="1">
      <c r="A158" s="13"/>
      <c r="B158" s="277"/>
      <c r="C158" s="278"/>
      <c r="D158" s="230" t="s">
        <v>758</v>
      </c>
      <c r="E158" s="279" t="s">
        <v>1</v>
      </c>
      <c r="F158" s="280" t="s">
        <v>2747</v>
      </c>
      <c r="G158" s="278"/>
      <c r="H158" s="281">
        <v>200</v>
      </c>
      <c r="I158" s="282"/>
      <c r="J158" s="278"/>
      <c r="K158" s="278"/>
      <c r="L158" s="283"/>
      <c r="M158" s="284"/>
      <c r="N158" s="285"/>
      <c r="O158" s="285"/>
      <c r="P158" s="285"/>
      <c r="Q158" s="285"/>
      <c r="R158" s="285"/>
      <c r="S158" s="285"/>
      <c r="T158" s="286"/>
      <c r="U158" s="13"/>
      <c r="V158" s="13"/>
      <c r="W158" s="13"/>
      <c r="X158" s="13"/>
      <c r="Y158" s="13"/>
      <c r="Z158" s="13"/>
      <c r="AA158" s="13"/>
      <c r="AB158" s="13"/>
      <c r="AC158" s="13"/>
      <c r="AD158" s="13"/>
      <c r="AE158" s="13"/>
      <c r="AT158" s="287" t="s">
        <v>758</v>
      </c>
      <c r="AU158" s="287" t="s">
        <v>86</v>
      </c>
      <c r="AV158" s="13" t="s">
        <v>86</v>
      </c>
      <c r="AW158" s="13" t="s">
        <v>33</v>
      </c>
      <c r="AX158" s="13" t="s">
        <v>84</v>
      </c>
      <c r="AY158" s="287" t="s">
        <v>414</v>
      </c>
    </row>
    <row r="159" s="2" customFormat="1" ht="21.75" customHeight="1">
      <c r="A159" s="39"/>
      <c r="B159" s="40"/>
      <c r="C159" s="234" t="s">
        <v>431</v>
      </c>
      <c r="D159" s="234" t="s">
        <v>443</v>
      </c>
      <c r="E159" s="235" t="s">
        <v>2262</v>
      </c>
      <c r="F159" s="236" t="s">
        <v>2263</v>
      </c>
      <c r="G159" s="237" t="s">
        <v>632</v>
      </c>
      <c r="H159" s="238">
        <v>20</v>
      </c>
      <c r="I159" s="239"/>
      <c r="J159" s="240">
        <f>ROUND(I159*H159,2)</f>
        <v>0</v>
      </c>
      <c r="K159" s="236" t="s">
        <v>720</v>
      </c>
      <c r="L159" s="45"/>
      <c r="M159" s="241" t="s">
        <v>1</v>
      </c>
      <c r="N159" s="242" t="s">
        <v>41</v>
      </c>
      <c r="O159" s="92"/>
      <c r="P159" s="226">
        <f>O159*H159</f>
        <v>0</v>
      </c>
      <c r="Q159" s="226">
        <v>0</v>
      </c>
      <c r="R159" s="226">
        <f>Q159*H159</f>
        <v>0</v>
      </c>
      <c r="S159" s="226">
        <v>0</v>
      </c>
      <c r="T159" s="227">
        <f>S159*H159</f>
        <v>0</v>
      </c>
      <c r="U159" s="39"/>
      <c r="V159" s="39"/>
      <c r="W159" s="39"/>
      <c r="X159" s="39"/>
      <c r="Y159" s="39"/>
      <c r="Z159" s="39"/>
      <c r="AA159" s="39"/>
      <c r="AB159" s="39"/>
      <c r="AC159" s="39"/>
      <c r="AD159" s="39"/>
      <c r="AE159" s="39"/>
      <c r="AR159" s="228" t="s">
        <v>415</v>
      </c>
      <c r="AT159" s="228" t="s">
        <v>443</v>
      </c>
      <c r="AU159" s="228" t="s">
        <v>86</v>
      </c>
      <c r="AY159" s="18" t="s">
        <v>414</v>
      </c>
      <c r="BE159" s="229">
        <f>IF(N159="základní",J159,0)</f>
        <v>0</v>
      </c>
      <c r="BF159" s="229">
        <f>IF(N159="snížená",J159,0)</f>
        <v>0</v>
      </c>
      <c r="BG159" s="229">
        <f>IF(N159="zákl. přenesená",J159,0)</f>
        <v>0</v>
      </c>
      <c r="BH159" s="229">
        <f>IF(N159="sníž. přenesená",J159,0)</f>
        <v>0</v>
      </c>
      <c r="BI159" s="229">
        <f>IF(N159="nulová",J159,0)</f>
        <v>0</v>
      </c>
      <c r="BJ159" s="18" t="s">
        <v>84</v>
      </c>
      <c r="BK159" s="229">
        <f>ROUND(I159*H159,2)</f>
        <v>0</v>
      </c>
      <c r="BL159" s="18" t="s">
        <v>415</v>
      </c>
      <c r="BM159" s="228" t="s">
        <v>2748</v>
      </c>
    </row>
    <row r="160" s="2" customFormat="1">
      <c r="A160" s="39"/>
      <c r="B160" s="40"/>
      <c r="C160" s="41"/>
      <c r="D160" s="230" t="s">
        <v>417</v>
      </c>
      <c r="E160" s="41"/>
      <c r="F160" s="231" t="s">
        <v>2265</v>
      </c>
      <c r="G160" s="41"/>
      <c r="H160" s="41"/>
      <c r="I160" s="156"/>
      <c r="J160" s="41"/>
      <c r="K160" s="41"/>
      <c r="L160" s="45"/>
      <c r="M160" s="232"/>
      <c r="N160" s="233"/>
      <c r="O160" s="92"/>
      <c r="P160" s="92"/>
      <c r="Q160" s="92"/>
      <c r="R160" s="92"/>
      <c r="S160" s="92"/>
      <c r="T160" s="93"/>
      <c r="U160" s="39"/>
      <c r="V160" s="39"/>
      <c r="W160" s="39"/>
      <c r="X160" s="39"/>
      <c r="Y160" s="39"/>
      <c r="Z160" s="39"/>
      <c r="AA160" s="39"/>
      <c r="AB160" s="39"/>
      <c r="AC160" s="39"/>
      <c r="AD160" s="39"/>
      <c r="AE160" s="39"/>
      <c r="AT160" s="18" t="s">
        <v>417</v>
      </c>
      <c r="AU160" s="18" t="s">
        <v>86</v>
      </c>
    </row>
    <row r="161" s="2" customFormat="1" ht="21.75" customHeight="1">
      <c r="A161" s="39"/>
      <c r="B161" s="40"/>
      <c r="C161" s="234" t="s">
        <v>435</v>
      </c>
      <c r="D161" s="234" t="s">
        <v>443</v>
      </c>
      <c r="E161" s="235" t="s">
        <v>1773</v>
      </c>
      <c r="F161" s="236" t="s">
        <v>1774</v>
      </c>
      <c r="G161" s="237" t="s">
        <v>755</v>
      </c>
      <c r="H161" s="238">
        <v>22.800000000000001</v>
      </c>
      <c r="I161" s="239"/>
      <c r="J161" s="240">
        <f>ROUND(I161*H161,2)</f>
        <v>0</v>
      </c>
      <c r="K161" s="236" t="s">
        <v>720</v>
      </c>
      <c r="L161" s="45"/>
      <c r="M161" s="241" t="s">
        <v>1</v>
      </c>
      <c r="N161" s="242" t="s">
        <v>41</v>
      </c>
      <c r="O161" s="92"/>
      <c r="P161" s="226">
        <f>O161*H161</f>
        <v>0</v>
      </c>
      <c r="Q161" s="226">
        <v>0</v>
      </c>
      <c r="R161" s="226">
        <f>Q161*H161</f>
        <v>0</v>
      </c>
      <c r="S161" s="226">
        <v>0</v>
      </c>
      <c r="T161" s="227">
        <f>S161*H161</f>
        <v>0</v>
      </c>
      <c r="U161" s="39"/>
      <c r="V161" s="39"/>
      <c r="W161" s="39"/>
      <c r="X161" s="39"/>
      <c r="Y161" s="39"/>
      <c r="Z161" s="39"/>
      <c r="AA161" s="39"/>
      <c r="AB161" s="39"/>
      <c r="AC161" s="39"/>
      <c r="AD161" s="39"/>
      <c r="AE161" s="39"/>
      <c r="AR161" s="228" t="s">
        <v>415</v>
      </c>
      <c r="AT161" s="228" t="s">
        <v>443</v>
      </c>
      <c r="AU161" s="228" t="s">
        <v>86</v>
      </c>
      <c r="AY161" s="18" t="s">
        <v>414</v>
      </c>
      <c r="BE161" s="229">
        <f>IF(N161="základní",J161,0)</f>
        <v>0</v>
      </c>
      <c r="BF161" s="229">
        <f>IF(N161="snížená",J161,0)</f>
        <v>0</v>
      </c>
      <c r="BG161" s="229">
        <f>IF(N161="zákl. přenesená",J161,0)</f>
        <v>0</v>
      </c>
      <c r="BH161" s="229">
        <f>IF(N161="sníž. přenesená",J161,0)</f>
        <v>0</v>
      </c>
      <c r="BI161" s="229">
        <f>IF(N161="nulová",J161,0)</f>
        <v>0</v>
      </c>
      <c r="BJ161" s="18" t="s">
        <v>84</v>
      </c>
      <c r="BK161" s="229">
        <f>ROUND(I161*H161,2)</f>
        <v>0</v>
      </c>
      <c r="BL161" s="18" t="s">
        <v>415</v>
      </c>
      <c r="BM161" s="228" t="s">
        <v>2749</v>
      </c>
    </row>
    <row r="162" s="2" customFormat="1">
      <c r="A162" s="39"/>
      <c r="B162" s="40"/>
      <c r="C162" s="41"/>
      <c r="D162" s="230" t="s">
        <v>417</v>
      </c>
      <c r="E162" s="41"/>
      <c r="F162" s="231" t="s">
        <v>1776</v>
      </c>
      <c r="G162" s="41"/>
      <c r="H162" s="41"/>
      <c r="I162" s="156"/>
      <c r="J162" s="41"/>
      <c r="K162" s="41"/>
      <c r="L162" s="45"/>
      <c r="M162" s="232"/>
      <c r="N162" s="233"/>
      <c r="O162" s="92"/>
      <c r="P162" s="92"/>
      <c r="Q162" s="92"/>
      <c r="R162" s="92"/>
      <c r="S162" s="92"/>
      <c r="T162" s="93"/>
      <c r="U162" s="39"/>
      <c r="V162" s="39"/>
      <c r="W162" s="39"/>
      <c r="X162" s="39"/>
      <c r="Y162" s="39"/>
      <c r="Z162" s="39"/>
      <c r="AA162" s="39"/>
      <c r="AB162" s="39"/>
      <c r="AC162" s="39"/>
      <c r="AD162" s="39"/>
      <c r="AE162" s="39"/>
      <c r="AT162" s="18" t="s">
        <v>417</v>
      </c>
      <c r="AU162" s="18" t="s">
        <v>86</v>
      </c>
    </row>
    <row r="163" s="2" customFormat="1">
      <c r="A163" s="39"/>
      <c r="B163" s="40"/>
      <c r="C163" s="41"/>
      <c r="D163" s="230" t="s">
        <v>722</v>
      </c>
      <c r="E163" s="41"/>
      <c r="F163" s="268" t="s">
        <v>2685</v>
      </c>
      <c r="G163" s="41"/>
      <c r="H163" s="41"/>
      <c r="I163" s="156"/>
      <c r="J163" s="41"/>
      <c r="K163" s="41"/>
      <c r="L163" s="45"/>
      <c r="M163" s="232"/>
      <c r="N163" s="233"/>
      <c r="O163" s="92"/>
      <c r="P163" s="92"/>
      <c r="Q163" s="92"/>
      <c r="R163" s="92"/>
      <c r="S163" s="92"/>
      <c r="T163" s="93"/>
      <c r="U163" s="39"/>
      <c r="V163" s="39"/>
      <c r="W163" s="39"/>
      <c r="X163" s="39"/>
      <c r="Y163" s="39"/>
      <c r="Z163" s="39"/>
      <c r="AA163" s="39"/>
      <c r="AB163" s="39"/>
      <c r="AC163" s="39"/>
      <c r="AD163" s="39"/>
      <c r="AE163" s="39"/>
      <c r="AT163" s="18" t="s">
        <v>722</v>
      </c>
      <c r="AU163" s="18" t="s">
        <v>86</v>
      </c>
    </row>
    <row r="164" s="13" customFormat="1">
      <c r="A164" s="13"/>
      <c r="B164" s="277"/>
      <c r="C164" s="278"/>
      <c r="D164" s="230" t="s">
        <v>758</v>
      </c>
      <c r="E164" s="279" t="s">
        <v>1</v>
      </c>
      <c r="F164" s="280" t="s">
        <v>2750</v>
      </c>
      <c r="G164" s="278"/>
      <c r="H164" s="281">
        <v>22.800000000000001</v>
      </c>
      <c r="I164" s="282"/>
      <c r="J164" s="278"/>
      <c r="K164" s="278"/>
      <c r="L164" s="283"/>
      <c r="M164" s="284"/>
      <c r="N164" s="285"/>
      <c r="O164" s="285"/>
      <c r="P164" s="285"/>
      <c r="Q164" s="285"/>
      <c r="R164" s="285"/>
      <c r="S164" s="285"/>
      <c r="T164" s="286"/>
      <c r="U164" s="13"/>
      <c r="V164" s="13"/>
      <c r="W164" s="13"/>
      <c r="X164" s="13"/>
      <c r="Y164" s="13"/>
      <c r="Z164" s="13"/>
      <c r="AA164" s="13"/>
      <c r="AB164" s="13"/>
      <c r="AC164" s="13"/>
      <c r="AD164" s="13"/>
      <c r="AE164" s="13"/>
      <c r="AT164" s="287" t="s">
        <v>758</v>
      </c>
      <c r="AU164" s="287" t="s">
        <v>86</v>
      </c>
      <c r="AV164" s="13" t="s">
        <v>86</v>
      </c>
      <c r="AW164" s="13" t="s">
        <v>33</v>
      </c>
      <c r="AX164" s="13" t="s">
        <v>84</v>
      </c>
      <c r="AY164" s="287" t="s">
        <v>414</v>
      </c>
    </row>
    <row r="165" s="2" customFormat="1" ht="21.75" customHeight="1">
      <c r="A165" s="39"/>
      <c r="B165" s="40"/>
      <c r="C165" s="234" t="s">
        <v>413</v>
      </c>
      <c r="D165" s="234" t="s">
        <v>443</v>
      </c>
      <c r="E165" s="235" t="s">
        <v>1778</v>
      </c>
      <c r="F165" s="236" t="s">
        <v>1779</v>
      </c>
      <c r="G165" s="237" t="s">
        <v>755</v>
      </c>
      <c r="H165" s="238">
        <v>228</v>
      </c>
      <c r="I165" s="239"/>
      <c r="J165" s="240">
        <f>ROUND(I165*H165,2)</f>
        <v>0</v>
      </c>
      <c r="K165" s="236" t="s">
        <v>720</v>
      </c>
      <c r="L165" s="45"/>
      <c r="M165" s="241" t="s">
        <v>1</v>
      </c>
      <c r="N165" s="242" t="s">
        <v>41</v>
      </c>
      <c r="O165" s="92"/>
      <c r="P165" s="226">
        <f>O165*H165</f>
        <v>0</v>
      </c>
      <c r="Q165" s="226">
        <v>0</v>
      </c>
      <c r="R165" s="226">
        <f>Q165*H165</f>
        <v>0</v>
      </c>
      <c r="S165" s="226">
        <v>0</v>
      </c>
      <c r="T165" s="227">
        <f>S165*H165</f>
        <v>0</v>
      </c>
      <c r="U165" s="39"/>
      <c r="V165" s="39"/>
      <c r="W165" s="39"/>
      <c r="X165" s="39"/>
      <c r="Y165" s="39"/>
      <c r="Z165" s="39"/>
      <c r="AA165" s="39"/>
      <c r="AB165" s="39"/>
      <c r="AC165" s="39"/>
      <c r="AD165" s="39"/>
      <c r="AE165" s="39"/>
      <c r="AR165" s="228" t="s">
        <v>415</v>
      </c>
      <c r="AT165" s="228" t="s">
        <v>443</v>
      </c>
      <c r="AU165" s="228" t="s">
        <v>86</v>
      </c>
      <c r="AY165" s="18" t="s">
        <v>414</v>
      </c>
      <c r="BE165" s="229">
        <f>IF(N165="základní",J165,0)</f>
        <v>0</v>
      </c>
      <c r="BF165" s="229">
        <f>IF(N165="snížená",J165,0)</f>
        <v>0</v>
      </c>
      <c r="BG165" s="229">
        <f>IF(N165="zákl. přenesená",J165,0)</f>
        <v>0</v>
      </c>
      <c r="BH165" s="229">
        <f>IF(N165="sníž. přenesená",J165,0)</f>
        <v>0</v>
      </c>
      <c r="BI165" s="229">
        <f>IF(N165="nulová",J165,0)</f>
        <v>0</v>
      </c>
      <c r="BJ165" s="18" t="s">
        <v>84</v>
      </c>
      <c r="BK165" s="229">
        <f>ROUND(I165*H165,2)</f>
        <v>0</v>
      </c>
      <c r="BL165" s="18" t="s">
        <v>415</v>
      </c>
      <c r="BM165" s="228" t="s">
        <v>2751</v>
      </c>
    </row>
    <row r="166" s="2" customFormat="1">
      <c r="A166" s="39"/>
      <c r="B166" s="40"/>
      <c r="C166" s="41"/>
      <c r="D166" s="230" t="s">
        <v>417</v>
      </c>
      <c r="E166" s="41"/>
      <c r="F166" s="231" t="s">
        <v>1781</v>
      </c>
      <c r="G166" s="41"/>
      <c r="H166" s="41"/>
      <c r="I166" s="156"/>
      <c r="J166" s="41"/>
      <c r="K166" s="41"/>
      <c r="L166" s="45"/>
      <c r="M166" s="232"/>
      <c r="N166" s="233"/>
      <c r="O166" s="92"/>
      <c r="P166" s="92"/>
      <c r="Q166" s="92"/>
      <c r="R166" s="92"/>
      <c r="S166" s="92"/>
      <c r="T166" s="93"/>
      <c r="U166" s="39"/>
      <c r="V166" s="39"/>
      <c r="W166" s="39"/>
      <c r="X166" s="39"/>
      <c r="Y166" s="39"/>
      <c r="Z166" s="39"/>
      <c r="AA166" s="39"/>
      <c r="AB166" s="39"/>
      <c r="AC166" s="39"/>
      <c r="AD166" s="39"/>
      <c r="AE166" s="39"/>
      <c r="AT166" s="18" t="s">
        <v>417</v>
      </c>
      <c r="AU166" s="18" t="s">
        <v>86</v>
      </c>
    </row>
    <row r="167" s="13" customFormat="1">
      <c r="A167" s="13"/>
      <c r="B167" s="277"/>
      <c r="C167" s="278"/>
      <c r="D167" s="230" t="s">
        <v>758</v>
      </c>
      <c r="E167" s="279" t="s">
        <v>1</v>
      </c>
      <c r="F167" s="280" t="s">
        <v>2752</v>
      </c>
      <c r="G167" s="278"/>
      <c r="H167" s="281">
        <v>228</v>
      </c>
      <c r="I167" s="282"/>
      <c r="J167" s="278"/>
      <c r="K167" s="278"/>
      <c r="L167" s="283"/>
      <c r="M167" s="284"/>
      <c r="N167" s="285"/>
      <c r="O167" s="285"/>
      <c r="P167" s="285"/>
      <c r="Q167" s="285"/>
      <c r="R167" s="285"/>
      <c r="S167" s="285"/>
      <c r="T167" s="286"/>
      <c r="U167" s="13"/>
      <c r="V167" s="13"/>
      <c r="W167" s="13"/>
      <c r="X167" s="13"/>
      <c r="Y167" s="13"/>
      <c r="Z167" s="13"/>
      <c r="AA167" s="13"/>
      <c r="AB167" s="13"/>
      <c r="AC167" s="13"/>
      <c r="AD167" s="13"/>
      <c r="AE167" s="13"/>
      <c r="AT167" s="287" t="s">
        <v>758</v>
      </c>
      <c r="AU167" s="287" t="s">
        <v>86</v>
      </c>
      <c r="AV167" s="13" t="s">
        <v>86</v>
      </c>
      <c r="AW167" s="13" t="s">
        <v>33</v>
      </c>
      <c r="AX167" s="13" t="s">
        <v>84</v>
      </c>
      <c r="AY167" s="287" t="s">
        <v>414</v>
      </c>
    </row>
    <row r="168" s="2" customFormat="1" ht="21.75" customHeight="1">
      <c r="A168" s="39"/>
      <c r="B168" s="40"/>
      <c r="C168" s="234" t="s">
        <v>442</v>
      </c>
      <c r="D168" s="234" t="s">
        <v>443</v>
      </c>
      <c r="E168" s="235" t="s">
        <v>1783</v>
      </c>
      <c r="F168" s="236" t="s">
        <v>1784</v>
      </c>
      <c r="G168" s="237" t="s">
        <v>755</v>
      </c>
      <c r="H168" s="238">
        <v>22.800000000000001</v>
      </c>
      <c r="I168" s="239"/>
      <c r="J168" s="240">
        <f>ROUND(I168*H168,2)</f>
        <v>0</v>
      </c>
      <c r="K168" s="236" t="s">
        <v>720</v>
      </c>
      <c r="L168" s="45"/>
      <c r="M168" s="241" t="s">
        <v>1</v>
      </c>
      <c r="N168" s="242" t="s">
        <v>41</v>
      </c>
      <c r="O168" s="92"/>
      <c r="P168" s="226">
        <f>O168*H168</f>
        <v>0</v>
      </c>
      <c r="Q168" s="226">
        <v>0</v>
      </c>
      <c r="R168" s="226">
        <f>Q168*H168</f>
        <v>0</v>
      </c>
      <c r="S168" s="226">
        <v>0</v>
      </c>
      <c r="T168" s="227">
        <f>S168*H168</f>
        <v>0</v>
      </c>
      <c r="U168" s="39"/>
      <c r="V168" s="39"/>
      <c r="W168" s="39"/>
      <c r="X168" s="39"/>
      <c r="Y168" s="39"/>
      <c r="Z168" s="39"/>
      <c r="AA168" s="39"/>
      <c r="AB168" s="39"/>
      <c r="AC168" s="39"/>
      <c r="AD168" s="39"/>
      <c r="AE168" s="39"/>
      <c r="AR168" s="228" t="s">
        <v>415</v>
      </c>
      <c r="AT168" s="228" t="s">
        <v>443</v>
      </c>
      <c r="AU168" s="228" t="s">
        <v>86</v>
      </c>
      <c r="AY168" s="18" t="s">
        <v>414</v>
      </c>
      <c r="BE168" s="229">
        <f>IF(N168="základní",J168,0)</f>
        <v>0</v>
      </c>
      <c r="BF168" s="229">
        <f>IF(N168="snížená",J168,0)</f>
        <v>0</v>
      </c>
      <c r="BG168" s="229">
        <f>IF(N168="zákl. přenesená",J168,0)</f>
        <v>0</v>
      </c>
      <c r="BH168" s="229">
        <f>IF(N168="sníž. přenesená",J168,0)</f>
        <v>0</v>
      </c>
      <c r="BI168" s="229">
        <f>IF(N168="nulová",J168,0)</f>
        <v>0</v>
      </c>
      <c r="BJ168" s="18" t="s">
        <v>84</v>
      </c>
      <c r="BK168" s="229">
        <f>ROUND(I168*H168,2)</f>
        <v>0</v>
      </c>
      <c r="BL168" s="18" t="s">
        <v>415</v>
      </c>
      <c r="BM168" s="228" t="s">
        <v>2753</v>
      </c>
    </row>
    <row r="169" s="2" customFormat="1">
      <c r="A169" s="39"/>
      <c r="B169" s="40"/>
      <c r="C169" s="41"/>
      <c r="D169" s="230" t="s">
        <v>417</v>
      </c>
      <c r="E169" s="41"/>
      <c r="F169" s="231" t="s">
        <v>1786</v>
      </c>
      <c r="G169" s="41"/>
      <c r="H169" s="41"/>
      <c r="I169" s="156"/>
      <c r="J169" s="41"/>
      <c r="K169" s="41"/>
      <c r="L169" s="45"/>
      <c r="M169" s="232"/>
      <c r="N169" s="233"/>
      <c r="O169" s="92"/>
      <c r="P169" s="92"/>
      <c r="Q169" s="92"/>
      <c r="R169" s="92"/>
      <c r="S169" s="92"/>
      <c r="T169" s="93"/>
      <c r="U169" s="39"/>
      <c r="V169" s="39"/>
      <c r="W169" s="39"/>
      <c r="X169" s="39"/>
      <c r="Y169" s="39"/>
      <c r="Z169" s="39"/>
      <c r="AA169" s="39"/>
      <c r="AB169" s="39"/>
      <c r="AC169" s="39"/>
      <c r="AD169" s="39"/>
      <c r="AE169" s="39"/>
      <c r="AT169" s="18" t="s">
        <v>417</v>
      </c>
      <c r="AU169" s="18" t="s">
        <v>86</v>
      </c>
    </row>
    <row r="170" s="2" customFormat="1" ht="21.75" customHeight="1">
      <c r="A170" s="39"/>
      <c r="B170" s="40"/>
      <c r="C170" s="234" t="s">
        <v>447</v>
      </c>
      <c r="D170" s="234" t="s">
        <v>443</v>
      </c>
      <c r="E170" s="235" t="s">
        <v>2618</v>
      </c>
      <c r="F170" s="236" t="s">
        <v>2619</v>
      </c>
      <c r="G170" s="237" t="s">
        <v>755</v>
      </c>
      <c r="H170" s="238">
        <v>4</v>
      </c>
      <c r="I170" s="239"/>
      <c r="J170" s="240">
        <f>ROUND(I170*H170,2)</f>
        <v>0</v>
      </c>
      <c r="K170" s="236" t="s">
        <v>720</v>
      </c>
      <c r="L170" s="45"/>
      <c r="M170" s="241" t="s">
        <v>1</v>
      </c>
      <c r="N170" s="242" t="s">
        <v>41</v>
      </c>
      <c r="O170" s="92"/>
      <c r="P170" s="226">
        <f>O170*H170</f>
        <v>0</v>
      </c>
      <c r="Q170" s="226">
        <v>0</v>
      </c>
      <c r="R170" s="226">
        <f>Q170*H170</f>
        <v>0</v>
      </c>
      <c r="S170" s="226">
        <v>0.001</v>
      </c>
      <c r="T170" s="227">
        <f>S170*H170</f>
        <v>0.0040000000000000001</v>
      </c>
      <c r="U170" s="39"/>
      <c r="V170" s="39"/>
      <c r="W170" s="39"/>
      <c r="X170" s="39"/>
      <c r="Y170" s="39"/>
      <c r="Z170" s="39"/>
      <c r="AA170" s="39"/>
      <c r="AB170" s="39"/>
      <c r="AC170" s="39"/>
      <c r="AD170" s="39"/>
      <c r="AE170" s="39"/>
      <c r="AR170" s="228" t="s">
        <v>415</v>
      </c>
      <c r="AT170" s="228" t="s">
        <v>443</v>
      </c>
      <c r="AU170" s="228" t="s">
        <v>86</v>
      </c>
      <c r="AY170" s="18" t="s">
        <v>414</v>
      </c>
      <c r="BE170" s="229">
        <f>IF(N170="základní",J170,0)</f>
        <v>0</v>
      </c>
      <c r="BF170" s="229">
        <f>IF(N170="snížená",J170,0)</f>
        <v>0</v>
      </c>
      <c r="BG170" s="229">
        <f>IF(N170="zákl. přenesená",J170,0)</f>
        <v>0</v>
      </c>
      <c r="BH170" s="229">
        <f>IF(N170="sníž. přenesená",J170,0)</f>
        <v>0</v>
      </c>
      <c r="BI170" s="229">
        <f>IF(N170="nulová",J170,0)</f>
        <v>0</v>
      </c>
      <c r="BJ170" s="18" t="s">
        <v>84</v>
      </c>
      <c r="BK170" s="229">
        <f>ROUND(I170*H170,2)</f>
        <v>0</v>
      </c>
      <c r="BL170" s="18" t="s">
        <v>415</v>
      </c>
      <c r="BM170" s="228" t="s">
        <v>2754</v>
      </c>
    </row>
    <row r="171" s="2" customFormat="1">
      <c r="A171" s="39"/>
      <c r="B171" s="40"/>
      <c r="C171" s="41"/>
      <c r="D171" s="230" t="s">
        <v>417</v>
      </c>
      <c r="E171" s="41"/>
      <c r="F171" s="231" t="s">
        <v>2621</v>
      </c>
      <c r="G171" s="41"/>
      <c r="H171" s="41"/>
      <c r="I171" s="156"/>
      <c r="J171" s="41"/>
      <c r="K171" s="41"/>
      <c r="L171" s="45"/>
      <c r="M171" s="232"/>
      <c r="N171" s="233"/>
      <c r="O171" s="92"/>
      <c r="P171" s="92"/>
      <c r="Q171" s="92"/>
      <c r="R171" s="92"/>
      <c r="S171" s="92"/>
      <c r="T171" s="93"/>
      <c r="U171" s="39"/>
      <c r="V171" s="39"/>
      <c r="W171" s="39"/>
      <c r="X171" s="39"/>
      <c r="Y171" s="39"/>
      <c r="Z171" s="39"/>
      <c r="AA171" s="39"/>
      <c r="AB171" s="39"/>
      <c r="AC171" s="39"/>
      <c r="AD171" s="39"/>
      <c r="AE171" s="39"/>
      <c r="AT171" s="18" t="s">
        <v>417</v>
      </c>
      <c r="AU171" s="18" t="s">
        <v>86</v>
      </c>
    </row>
    <row r="172" s="15" customFormat="1">
      <c r="A172" s="15"/>
      <c r="B172" s="299"/>
      <c r="C172" s="300"/>
      <c r="D172" s="230" t="s">
        <v>758</v>
      </c>
      <c r="E172" s="301" t="s">
        <v>1</v>
      </c>
      <c r="F172" s="302" t="s">
        <v>2622</v>
      </c>
      <c r="G172" s="300"/>
      <c r="H172" s="301" t="s">
        <v>1</v>
      </c>
      <c r="I172" s="303"/>
      <c r="J172" s="300"/>
      <c r="K172" s="300"/>
      <c r="L172" s="304"/>
      <c r="M172" s="305"/>
      <c r="N172" s="306"/>
      <c r="O172" s="306"/>
      <c r="P172" s="306"/>
      <c r="Q172" s="306"/>
      <c r="R172" s="306"/>
      <c r="S172" s="306"/>
      <c r="T172" s="307"/>
      <c r="U172" s="15"/>
      <c r="V172" s="15"/>
      <c r="W172" s="15"/>
      <c r="X172" s="15"/>
      <c r="Y172" s="15"/>
      <c r="Z172" s="15"/>
      <c r="AA172" s="15"/>
      <c r="AB172" s="15"/>
      <c r="AC172" s="15"/>
      <c r="AD172" s="15"/>
      <c r="AE172" s="15"/>
      <c r="AT172" s="308" t="s">
        <v>758</v>
      </c>
      <c r="AU172" s="308" t="s">
        <v>86</v>
      </c>
      <c r="AV172" s="15" t="s">
        <v>84</v>
      </c>
      <c r="AW172" s="15" t="s">
        <v>33</v>
      </c>
      <c r="AX172" s="15" t="s">
        <v>76</v>
      </c>
      <c r="AY172" s="308" t="s">
        <v>414</v>
      </c>
    </row>
    <row r="173" s="13" customFormat="1">
      <c r="A173" s="13"/>
      <c r="B173" s="277"/>
      <c r="C173" s="278"/>
      <c r="D173" s="230" t="s">
        <v>758</v>
      </c>
      <c r="E173" s="279" t="s">
        <v>1</v>
      </c>
      <c r="F173" s="280" t="s">
        <v>86</v>
      </c>
      <c r="G173" s="278"/>
      <c r="H173" s="281">
        <v>2</v>
      </c>
      <c r="I173" s="282"/>
      <c r="J173" s="278"/>
      <c r="K173" s="278"/>
      <c r="L173" s="283"/>
      <c r="M173" s="284"/>
      <c r="N173" s="285"/>
      <c r="O173" s="285"/>
      <c r="P173" s="285"/>
      <c r="Q173" s="285"/>
      <c r="R173" s="285"/>
      <c r="S173" s="285"/>
      <c r="T173" s="286"/>
      <c r="U173" s="13"/>
      <c r="V173" s="13"/>
      <c r="W173" s="13"/>
      <c r="X173" s="13"/>
      <c r="Y173" s="13"/>
      <c r="Z173" s="13"/>
      <c r="AA173" s="13"/>
      <c r="AB173" s="13"/>
      <c r="AC173" s="13"/>
      <c r="AD173" s="13"/>
      <c r="AE173" s="13"/>
      <c r="AT173" s="287" t="s">
        <v>758</v>
      </c>
      <c r="AU173" s="287" t="s">
        <v>86</v>
      </c>
      <c r="AV173" s="13" t="s">
        <v>86</v>
      </c>
      <c r="AW173" s="13" t="s">
        <v>33</v>
      </c>
      <c r="AX173" s="13" t="s">
        <v>76</v>
      </c>
      <c r="AY173" s="287" t="s">
        <v>414</v>
      </c>
    </row>
    <row r="174" s="15" customFormat="1">
      <c r="A174" s="15"/>
      <c r="B174" s="299"/>
      <c r="C174" s="300"/>
      <c r="D174" s="230" t="s">
        <v>758</v>
      </c>
      <c r="E174" s="301" t="s">
        <v>1</v>
      </c>
      <c r="F174" s="302" t="s">
        <v>2624</v>
      </c>
      <c r="G174" s="300"/>
      <c r="H174" s="301" t="s">
        <v>1</v>
      </c>
      <c r="I174" s="303"/>
      <c r="J174" s="300"/>
      <c r="K174" s="300"/>
      <c r="L174" s="304"/>
      <c r="M174" s="305"/>
      <c r="N174" s="306"/>
      <c r="O174" s="306"/>
      <c r="P174" s="306"/>
      <c r="Q174" s="306"/>
      <c r="R174" s="306"/>
      <c r="S174" s="306"/>
      <c r="T174" s="307"/>
      <c r="U174" s="15"/>
      <c r="V174" s="15"/>
      <c r="W174" s="15"/>
      <c r="X174" s="15"/>
      <c r="Y174" s="15"/>
      <c r="Z174" s="15"/>
      <c r="AA174" s="15"/>
      <c r="AB174" s="15"/>
      <c r="AC174" s="15"/>
      <c r="AD174" s="15"/>
      <c r="AE174" s="15"/>
      <c r="AT174" s="308" t="s">
        <v>758</v>
      </c>
      <c r="AU174" s="308" t="s">
        <v>86</v>
      </c>
      <c r="AV174" s="15" t="s">
        <v>84</v>
      </c>
      <c r="AW174" s="15" t="s">
        <v>33</v>
      </c>
      <c r="AX174" s="15" t="s">
        <v>76</v>
      </c>
      <c r="AY174" s="308" t="s">
        <v>414</v>
      </c>
    </row>
    <row r="175" s="13" customFormat="1">
      <c r="A175" s="13"/>
      <c r="B175" s="277"/>
      <c r="C175" s="278"/>
      <c r="D175" s="230" t="s">
        <v>758</v>
      </c>
      <c r="E175" s="279" t="s">
        <v>1</v>
      </c>
      <c r="F175" s="280" t="s">
        <v>86</v>
      </c>
      <c r="G175" s="278"/>
      <c r="H175" s="281">
        <v>2</v>
      </c>
      <c r="I175" s="282"/>
      <c r="J175" s="278"/>
      <c r="K175" s="278"/>
      <c r="L175" s="283"/>
      <c r="M175" s="284"/>
      <c r="N175" s="285"/>
      <c r="O175" s="285"/>
      <c r="P175" s="285"/>
      <c r="Q175" s="285"/>
      <c r="R175" s="285"/>
      <c r="S175" s="285"/>
      <c r="T175" s="286"/>
      <c r="U175" s="13"/>
      <c r="V175" s="13"/>
      <c r="W175" s="13"/>
      <c r="X175" s="13"/>
      <c r="Y175" s="13"/>
      <c r="Z175" s="13"/>
      <c r="AA175" s="13"/>
      <c r="AB175" s="13"/>
      <c r="AC175" s="13"/>
      <c r="AD175" s="13"/>
      <c r="AE175" s="13"/>
      <c r="AT175" s="287" t="s">
        <v>758</v>
      </c>
      <c r="AU175" s="287" t="s">
        <v>86</v>
      </c>
      <c r="AV175" s="13" t="s">
        <v>86</v>
      </c>
      <c r="AW175" s="13" t="s">
        <v>33</v>
      </c>
      <c r="AX175" s="13" t="s">
        <v>76</v>
      </c>
      <c r="AY175" s="287" t="s">
        <v>414</v>
      </c>
    </row>
    <row r="176" s="14" customFormat="1">
      <c r="A176" s="14"/>
      <c r="B176" s="288"/>
      <c r="C176" s="289"/>
      <c r="D176" s="230" t="s">
        <v>758</v>
      </c>
      <c r="E176" s="290" t="s">
        <v>1</v>
      </c>
      <c r="F176" s="291" t="s">
        <v>760</v>
      </c>
      <c r="G176" s="289"/>
      <c r="H176" s="292">
        <v>4</v>
      </c>
      <c r="I176" s="293"/>
      <c r="J176" s="289"/>
      <c r="K176" s="289"/>
      <c r="L176" s="294"/>
      <c r="M176" s="295"/>
      <c r="N176" s="296"/>
      <c r="O176" s="296"/>
      <c r="P176" s="296"/>
      <c r="Q176" s="296"/>
      <c r="R176" s="296"/>
      <c r="S176" s="296"/>
      <c r="T176" s="297"/>
      <c r="U176" s="14"/>
      <c r="V176" s="14"/>
      <c r="W176" s="14"/>
      <c r="X176" s="14"/>
      <c r="Y176" s="14"/>
      <c r="Z176" s="14"/>
      <c r="AA176" s="14"/>
      <c r="AB176" s="14"/>
      <c r="AC176" s="14"/>
      <c r="AD176" s="14"/>
      <c r="AE176" s="14"/>
      <c r="AT176" s="298" t="s">
        <v>758</v>
      </c>
      <c r="AU176" s="298" t="s">
        <v>86</v>
      </c>
      <c r="AV176" s="14" t="s">
        <v>415</v>
      </c>
      <c r="AW176" s="14" t="s">
        <v>33</v>
      </c>
      <c r="AX176" s="14" t="s">
        <v>84</v>
      </c>
      <c r="AY176" s="298" t="s">
        <v>414</v>
      </c>
    </row>
    <row r="177" s="2" customFormat="1" ht="21.75" customHeight="1">
      <c r="A177" s="39"/>
      <c r="B177" s="40"/>
      <c r="C177" s="234" t="s">
        <v>451</v>
      </c>
      <c r="D177" s="234" t="s">
        <v>443</v>
      </c>
      <c r="E177" s="235" t="s">
        <v>1787</v>
      </c>
      <c r="F177" s="236" t="s">
        <v>1788</v>
      </c>
      <c r="G177" s="237" t="s">
        <v>755</v>
      </c>
      <c r="H177" s="238">
        <v>2</v>
      </c>
      <c r="I177" s="239"/>
      <c r="J177" s="240">
        <f>ROUND(I177*H177,2)</f>
        <v>0</v>
      </c>
      <c r="K177" s="236" t="s">
        <v>720</v>
      </c>
      <c r="L177" s="45"/>
      <c r="M177" s="241" t="s">
        <v>1</v>
      </c>
      <c r="N177" s="242" t="s">
        <v>41</v>
      </c>
      <c r="O177" s="92"/>
      <c r="P177" s="226">
        <f>O177*H177</f>
        <v>0</v>
      </c>
      <c r="Q177" s="226">
        <v>0</v>
      </c>
      <c r="R177" s="226">
        <f>Q177*H177</f>
        <v>0</v>
      </c>
      <c r="S177" s="226">
        <v>0.0015</v>
      </c>
      <c r="T177" s="227">
        <f>S177*H177</f>
        <v>0.0030000000000000001</v>
      </c>
      <c r="U177" s="39"/>
      <c r="V177" s="39"/>
      <c r="W177" s="39"/>
      <c r="X177" s="39"/>
      <c r="Y177" s="39"/>
      <c r="Z177" s="39"/>
      <c r="AA177" s="39"/>
      <c r="AB177" s="39"/>
      <c r="AC177" s="39"/>
      <c r="AD177" s="39"/>
      <c r="AE177" s="39"/>
      <c r="AR177" s="228" t="s">
        <v>415</v>
      </c>
      <c r="AT177" s="228" t="s">
        <v>443</v>
      </c>
      <c r="AU177" s="228" t="s">
        <v>86</v>
      </c>
      <c r="AY177" s="18" t="s">
        <v>414</v>
      </c>
      <c r="BE177" s="229">
        <f>IF(N177="základní",J177,0)</f>
        <v>0</v>
      </c>
      <c r="BF177" s="229">
        <f>IF(N177="snížená",J177,0)</f>
        <v>0</v>
      </c>
      <c r="BG177" s="229">
        <f>IF(N177="zákl. přenesená",J177,0)</f>
        <v>0</v>
      </c>
      <c r="BH177" s="229">
        <f>IF(N177="sníž. přenesená",J177,0)</f>
        <v>0</v>
      </c>
      <c r="BI177" s="229">
        <f>IF(N177="nulová",J177,0)</f>
        <v>0</v>
      </c>
      <c r="BJ177" s="18" t="s">
        <v>84</v>
      </c>
      <c r="BK177" s="229">
        <f>ROUND(I177*H177,2)</f>
        <v>0</v>
      </c>
      <c r="BL177" s="18" t="s">
        <v>415</v>
      </c>
      <c r="BM177" s="228" t="s">
        <v>2755</v>
      </c>
    </row>
    <row r="178" s="2" customFormat="1">
      <c r="A178" s="39"/>
      <c r="B178" s="40"/>
      <c r="C178" s="41"/>
      <c r="D178" s="230" t="s">
        <v>417</v>
      </c>
      <c r="E178" s="41"/>
      <c r="F178" s="231" t="s">
        <v>1790</v>
      </c>
      <c r="G178" s="41"/>
      <c r="H178" s="41"/>
      <c r="I178" s="156"/>
      <c r="J178" s="41"/>
      <c r="K178" s="41"/>
      <c r="L178" s="45"/>
      <c r="M178" s="232"/>
      <c r="N178" s="233"/>
      <c r="O178" s="92"/>
      <c r="P178" s="92"/>
      <c r="Q178" s="92"/>
      <c r="R178" s="92"/>
      <c r="S178" s="92"/>
      <c r="T178" s="93"/>
      <c r="U178" s="39"/>
      <c r="V178" s="39"/>
      <c r="W178" s="39"/>
      <c r="X178" s="39"/>
      <c r="Y178" s="39"/>
      <c r="Z178" s="39"/>
      <c r="AA178" s="39"/>
      <c r="AB178" s="39"/>
      <c r="AC178" s="39"/>
      <c r="AD178" s="39"/>
      <c r="AE178" s="39"/>
      <c r="AT178" s="18" t="s">
        <v>417</v>
      </c>
      <c r="AU178" s="18" t="s">
        <v>86</v>
      </c>
    </row>
    <row r="179" s="15" customFormat="1">
      <c r="A179" s="15"/>
      <c r="B179" s="299"/>
      <c r="C179" s="300"/>
      <c r="D179" s="230" t="s">
        <v>758</v>
      </c>
      <c r="E179" s="301" t="s">
        <v>1</v>
      </c>
      <c r="F179" s="302" t="s">
        <v>2627</v>
      </c>
      <c r="G179" s="300"/>
      <c r="H179" s="301" t="s">
        <v>1</v>
      </c>
      <c r="I179" s="303"/>
      <c r="J179" s="300"/>
      <c r="K179" s="300"/>
      <c r="L179" s="304"/>
      <c r="M179" s="305"/>
      <c r="N179" s="306"/>
      <c r="O179" s="306"/>
      <c r="P179" s="306"/>
      <c r="Q179" s="306"/>
      <c r="R179" s="306"/>
      <c r="S179" s="306"/>
      <c r="T179" s="307"/>
      <c r="U179" s="15"/>
      <c r="V179" s="15"/>
      <c r="W179" s="15"/>
      <c r="X179" s="15"/>
      <c r="Y179" s="15"/>
      <c r="Z179" s="15"/>
      <c r="AA179" s="15"/>
      <c r="AB179" s="15"/>
      <c r="AC179" s="15"/>
      <c r="AD179" s="15"/>
      <c r="AE179" s="15"/>
      <c r="AT179" s="308" t="s">
        <v>758</v>
      </c>
      <c r="AU179" s="308" t="s">
        <v>86</v>
      </c>
      <c r="AV179" s="15" t="s">
        <v>84</v>
      </c>
      <c r="AW179" s="15" t="s">
        <v>33</v>
      </c>
      <c r="AX179" s="15" t="s">
        <v>76</v>
      </c>
      <c r="AY179" s="308" t="s">
        <v>414</v>
      </c>
    </row>
    <row r="180" s="13" customFormat="1">
      <c r="A180" s="13"/>
      <c r="B180" s="277"/>
      <c r="C180" s="278"/>
      <c r="D180" s="230" t="s">
        <v>758</v>
      </c>
      <c r="E180" s="279" t="s">
        <v>1</v>
      </c>
      <c r="F180" s="280" t="s">
        <v>86</v>
      </c>
      <c r="G180" s="278"/>
      <c r="H180" s="281">
        <v>2</v>
      </c>
      <c r="I180" s="282"/>
      <c r="J180" s="278"/>
      <c r="K180" s="278"/>
      <c r="L180" s="283"/>
      <c r="M180" s="284"/>
      <c r="N180" s="285"/>
      <c r="O180" s="285"/>
      <c r="P180" s="285"/>
      <c r="Q180" s="285"/>
      <c r="R180" s="285"/>
      <c r="S180" s="285"/>
      <c r="T180" s="286"/>
      <c r="U180" s="13"/>
      <c r="V180" s="13"/>
      <c r="W180" s="13"/>
      <c r="X180" s="13"/>
      <c r="Y180" s="13"/>
      <c r="Z180" s="13"/>
      <c r="AA180" s="13"/>
      <c r="AB180" s="13"/>
      <c r="AC180" s="13"/>
      <c r="AD180" s="13"/>
      <c r="AE180" s="13"/>
      <c r="AT180" s="287" t="s">
        <v>758</v>
      </c>
      <c r="AU180" s="287" t="s">
        <v>86</v>
      </c>
      <c r="AV180" s="13" t="s">
        <v>86</v>
      </c>
      <c r="AW180" s="13" t="s">
        <v>33</v>
      </c>
      <c r="AX180" s="13" t="s">
        <v>76</v>
      </c>
      <c r="AY180" s="287" t="s">
        <v>414</v>
      </c>
    </row>
    <row r="181" s="14" customFormat="1">
      <c r="A181" s="14"/>
      <c r="B181" s="288"/>
      <c r="C181" s="289"/>
      <c r="D181" s="230" t="s">
        <v>758</v>
      </c>
      <c r="E181" s="290" t="s">
        <v>1</v>
      </c>
      <c r="F181" s="291" t="s">
        <v>760</v>
      </c>
      <c r="G181" s="289"/>
      <c r="H181" s="292">
        <v>2</v>
      </c>
      <c r="I181" s="293"/>
      <c r="J181" s="289"/>
      <c r="K181" s="289"/>
      <c r="L181" s="294"/>
      <c r="M181" s="295"/>
      <c r="N181" s="296"/>
      <c r="O181" s="296"/>
      <c r="P181" s="296"/>
      <c r="Q181" s="296"/>
      <c r="R181" s="296"/>
      <c r="S181" s="296"/>
      <c r="T181" s="297"/>
      <c r="U181" s="14"/>
      <c r="V181" s="14"/>
      <c r="W181" s="14"/>
      <c r="X181" s="14"/>
      <c r="Y181" s="14"/>
      <c r="Z181" s="14"/>
      <c r="AA181" s="14"/>
      <c r="AB181" s="14"/>
      <c r="AC181" s="14"/>
      <c r="AD181" s="14"/>
      <c r="AE181" s="14"/>
      <c r="AT181" s="298" t="s">
        <v>758</v>
      </c>
      <c r="AU181" s="298" t="s">
        <v>86</v>
      </c>
      <c r="AV181" s="14" t="s">
        <v>415</v>
      </c>
      <c r="AW181" s="14" t="s">
        <v>33</v>
      </c>
      <c r="AX181" s="14" t="s">
        <v>84</v>
      </c>
      <c r="AY181" s="298" t="s">
        <v>414</v>
      </c>
    </row>
    <row r="182" s="2" customFormat="1" ht="16.5" customHeight="1">
      <c r="A182" s="39"/>
      <c r="B182" s="40"/>
      <c r="C182" s="234" t="s">
        <v>455</v>
      </c>
      <c r="D182" s="234" t="s">
        <v>443</v>
      </c>
      <c r="E182" s="235" t="s">
        <v>1794</v>
      </c>
      <c r="F182" s="236" t="s">
        <v>1795</v>
      </c>
      <c r="G182" s="237" t="s">
        <v>531</v>
      </c>
      <c r="H182" s="238">
        <v>23</v>
      </c>
      <c r="I182" s="239"/>
      <c r="J182" s="240">
        <f>ROUND(I182*H182,2)</f>
        <v>0</v>
      </c>
      <c r="K182" s="236" t="s">
        <v>720</v>
      </c>
      <c r="L182" s="45"/>
      <c r="M182" s="241" t="s">
        <v>1</v>
      </c>
      <c r="N182" s="242" t="s">
        <v>41</v>
      </c>
      <c r="O182" s="92"/>
      <c r="P182" s="226">
        <f>O182*H182</f>
        <v>0</v>
      </c>
      <c r="Q182" s="226">
        <v>0</v>
      </c>
      <c r="R182" s="226">
        <f>Q182*H182</f>
        <v>0</v>
      </c>
      <c r="S182" s="226">
        <v>0.00050000000000000001</v>
      </c>
      <c r="T182" s="227">
        <f>S182*H182</f>
        <v>0.0115</v>
      </c>
      <c r="U182" s="39"/>
      <c r="V182" s="39"/>
      <c r="W182" s="39"/>
      <c r="X182" s="39"/>
      <c r="Y182" s="39"/>
      <c r="Z182" s="39"/>
      <c r="AA182" s="39"/>
      <c r="AB182" s="39"/>
      <c r="AC182" s="39"/>
      <c r="AD182" s="39"/>
      <c r="AE182" s="39"/>
      <c r="AR182" s="228" t="s">
        <v>415</v>
      </c>
      <c r="AT182" s="228" t="s">
        <v>443</v>
      </c>
      <c r="AU182" s="228" t="s">
        <v>86</v>
      </c>
      <c r="AY182" s="18" t="s">
        <v>414</v>
      </c>
      <c r="BE182" s="229">
        <f>IF(N182="základní",J182,0)</f>
        <v>0</v>
      </c>
      <c r="BF182" s="229">
        <f>IF(N182="snížená",J182,0)</f>
        <v>0</v>
      </c>
      <c r="BG182" s="229">
        <f>IF(N182="zákl. přenesená",J182,0)</f>
        <v>0</v>
      </c>
      <c r="BH182" s="229">
        <f>IF(N182="sníž. přenesená",J182,0)</f>
        <v>0</v>
      </c>
      <c r="BI182" s="229">
        <f>IF(N182="nulová",J182,0)</f>
        <v>0</v>
      </c>
      <c r="BJ182" s="18" t="s">
        <v>84</v>
      </c>
      <c r="BK182" s="229">
        <f>ROUND(I182*H182,2)</f>
        <v>0</v>
      </c>
      <c r="BL182" s="18" t="s">
        <v>415</v>
      </c>
      <c r="BM182" s="228" t="s">
        <v>2756</v>
      </c>
    </row>
    <row r="183" s="2" customFormat="1">
      <c r="A183" s="39"/>
      <c r="B183" s="40"/>
      <c r="C183" s="41"/>
      <c r="D183" s="230" t="s">
        <v>417</v>
      </c>
      <c r="E183" s="41"/>
      <c r="F183" s="231" t="s">
        <v>1797</v>
      </c>
      <c r="G183" s="41"/>
      <c r="H183" s="41"/>
      <c r="I183" s="156"/>
      <c r="J183" s="41"/>
      <c r="K183" s="41"/>
      <c r="L183" s="45"/>
      <c r="M183" s="232"/>
      <c r="N183" s="233"/>
      <c r="O183" s="92"/>
      <c r="P183" s="92"/>
      <c r="Q183" s="92"/>
      <c r="R183" s="92"/>
      <c r="S183" s="92"/>
      <c r="T183" s="93"/>
      <c r="U183" s="39"/>
      <c r="V183" s="39"/>
      <c r="W183" s="39"/>
      <c r="X183" s="39"/>
      <c r="Y183" s="39"/>
      <c r="Z183" s="39"/>
      <c r="AA183" s="39"/>
      <c r="AB183" s="39"/>
      <c r="AC183" s="39"/>
      <c r="AD183" s="39"/>
      <c r="AE183" s="39"/>
      <c r="AT183" s="18" t="s">
        <v>417</v>
      </c>
      <c r="AU183" s="18" t="s">
        <v>86</v>
      </c>
    </row>
    <row r="184" s="15" customFormat="1">
      <c r="A184" s="15"/>
      <c r="B184" s="299"/>
      <c r="C184" s="300"/>
      <c r="D184" s="230" t="s">
        <v>758</v>
      </c>
      <c r="E184" s="301" t="s">
        <v>1</v>
      </c>
      <c r="F184" s="302" t="s">
        <v>2112</v>
      </c>
      <c r="G184" s="300"/>
      <c r="H184" s="301" t="s">
        <v>1</v>
      </c>
      <c r="I184" s="303"/>
      <c r="J184" s="300"/>
      <c r="K184" s="300"/>
      <c r="L184" s="304"/>
      <c r="M184" s="305"/>
      <c r="N184" s="306"/>
      <c r="O184" s="306"/>
      <c r="P184" s="306"/>
      <c r="Q184" s="306"/>
      <c r="R184" s="306"/>
      <c r="S184" s="306"/>
      <c r="T184" s="307"/>
      <c r="U184" s="15"/>
      <c r="V184" s="15"/>
      <c r="W184" s="15"/>
      <c r="X184" s="15"/>
      <c r="Y184" s="15"/>
      <c r="Z184" s="15"/>
      <c r="AA184" s="15"/>
      <c r="AB184" s="15"/>
      <c r="AC184" s="15"/>
      <c r="AD184" s="15"/>
      <c r="AE184" s="15"/>
      <c r="AT184" s="308" t="s">
        <v>758</v>
      </c>
      <c r="AU184" s="308" t="s">
        <v>86</v>
      </c>
      <c r="AV184" s="15" t="s">
        <v>84</v>
      </c>
      <c r="AW184" s="15" t="s">
        <v>33</v>
      </c>
      <c r="AX184" s="15" t="s">
        <v>76</v>
      </c>
      <c r="AY184" s="308" t="s">
        <v>414</v>
      </c>
    </row>
    <row r="185" s="13" customFormat="1">
      <c r="A185" s="13"/>
      <c r="B185" s="277"/>
      <c r="C185" s="278"/>
      <c r="D185" s="230" t="s">
        <v>758</v>
      </c>
      <c r="E185" s="279" t="s">
        <v>1</v>
      </c>
      <c r="F185" s="280" t="s">
        <v>2113</v>
      </c>
      <c r="G185" s="278"/>
      <c r="H185" s="281">
        <v>23</v>
      </c>
      <c r="I185" s="282"/>
      <c r="J185" s="278"/>
      <c r="K185" s="278"/>
      <c r="L185" s="283"/>
      <c r="M185" s="284"/>
      <c r="N185" s="285"/>
      <c r="O185" s="285"/>
      <c r="P185" s="285"/>
      <c r="Q185" s="285"/>
      <c r="R185" s="285"/>
      <c r="S185" s="285"/>
      <c r="T185" s="286"/>
      <c r="U185" s="13"/>
      <c r="V185" s="13"/>
      <c r="W185" s="13"/>
      <c r="X185" s="13"/>
      <c r="Y185" s="13"/>
      <c r="Z185" s="13"/>
      <c r="AA185" s="13"/>
      <c r="AB185" s="13"/>
      <c r="AC185" s="13"/>
      <c r="AD185" s="13"/>
      <c r="AE185" s="13"/>
      <c r="AT185" s="287" t="s">
        <v>758</v>
      </c>
      <c r="AU185" s="287" t="s">
        <v>86</v>
      </c>
      <c r="AV185" s="13" t="s">
        <v>86</v>
      </c>
      <c r="AW185" s="13" t="s">
        <v>33</v>
      </c>
      <c r="AX185" s="13" t="s">
        <v>76</v>
      </c>
      <c r="AY185" s="287" t="s">
        <v>414</v>
      </c>
    </row>
    <row r="186" s="14" customFormat="1">
      <c r="A186" s="14"/>
      <c r="B186" s="288"/>
      <c r="C186" s="289"/>
      <c r="D186" s="230" t="s">
        <v>758</v>
      </c>
      <c r="E186" s="290" t="s">
        <v>1</v>
      </c>
      <c r="F186" s="291" t="s">
        <v>760</v>
      </c>
      <c r="G186" s="289"/>
      <c r="H186" s="292">
        <v>23</v>
      </c>
      <c r="I186" s="293"/>
      <c r="J186" s="289"/>
      <c r="K186" s="289"/>
      <c r="L186" s="294"/>
      <c r="M186" s="295"/>
      <c r="N186" s="296"/>
      <c r="O186" s="296"/>
      <c r="P186" s="296"/>
      <c r="Q186" s="296"/>
      <c r="R186" s="296"/>
      <c r="S186" s="296"/>
      <c r="T186" s="297"/>
      <c r="U186" s="14"/>
      <c r="V186" s="14"/>
      <c r="W186" s="14"/>
      <c r="X186" s="14"/>
      <c r="Y186" s="14"/>
      <c r="Z186" s="14"/>
      <c r="AA186" s="14"/>
      <c r="AB186" s="14"/>
      <c r="AC186" s="14"/>
      <c r="AD186" s="14"/>
      <c r="AE186" s="14"/>
      <c r="AT186" s="298" t="s">
        <v>758</v>
      </c>
      <c r="AU186" s="298" t="s">
        <v>86</v>
      </c>
      <c r="AV186" s="14" t="s">
        <v>415</v>
      </c>
      <c r="AW186" s="14" t="s">
        <v>33</v>
      </c>
      <c r="AX186" s="14" t="s">
        <v>84</v>
      </c>
      <c r="AY186" s="298" t="s">
        <v>414</v>
      </c>
    </row>
    <row r="187" s="2" customFormat="1" ht="21.75" customHeight="1">
      <c r="A187" s="39"/>
      <c r="B187" s="40"/>
      <c r="C187" s="234" t="s">
        <v>459</v>
      </c>
      <c r="D187" s="234" t="s">
        <v>443</v>
      </c>
      <c r="E187" s="235" t="s">
        <v>1800</v>
      </c>
      <c r="F187" s="236" t="s">
        <v>1801</v>
      </c>
      <c r="G187" s="237" t="s">
        <v>531</v>
      </c>
      <c r="H187" s="238">
        <v>23</v>
      </c>
      <c r="I187" s="239"/>
      <c r="J187" s="240">
        <f>ROUND(I187*H187,2)</f>
        <v>0</v>
      </c>
      <c r="K187" s="236" t="s">
        <v>720</v>
      </c>
      <c r="L187" s="45"/>
      <c r="M187" s="241" t="s">
        <v>1</v>
      </c>
      <c r="N187" s="242" t="s">
        <v>41</v>
      </c>
      <c r="O187" s="92"/>
      <c r="P187" s="226">
        <f>O187*H187</f>
        <v>0</v>
      </c>
      <c r="Q187" s="226">
        <v>0</v>
      </c>
      <c r="R187" s="226">
        <f>Q187*H187</f>
        <v>0</v>
      </c>
      <c r="S187" s="226">
        <v>0.00050000000000000001</v>
      </c>
      <c r="T187" s="227">
        <f>S187*H187</f>
        <v>0.0115</v>
      </c>
      <c r="U187" s="39"/>
      <c r="V187" s="39"/>
      <c r="W187" s="39"/>
      <c r="X187" s="39"/>
      <c r="Y187" s="39"/>
      <c r="Z187" s="39"/>
      <c r="AA187" s="39"/>
      <c r="AB187" s="39"/>
      <c r="AC187" s="39"/>
      <c r="AD187" s="39"/>
      <c r="AE187" s="39"/>
      <c r="AR187" s="228" t="s">
        <v>415</v>
      </c>
      <c r="AT187" s="228" t="s">
        <v>443</v>
      </c>
      <c r="AU187" s="228" t="s">
        <v>86</v>
      </c>
      <c r="AY187" s="18" t="s">
        <v>414</v>
      </c>
      <c r="BE187" s="229">
        <f>IF(N187="základní",J187,0)</f>
        <v>0</v>
      </c>
      <c r="BF187" s="229">
        <f>IF(N187="snížená",J187,0)</f>
        <v>0</v>
      </c>
      <c r="BG187" s="229">
        <f>IF(N187="zákl. přenesená",J187,0)</f>
        <v>0</v>
      </c>
      <c r="BH187" s="229">
        <f>IF(N187="sníž. přenesená",J187,0)</f>
        <v>0</v>
      </c>
      <c r="BI187" s="229">
        <f>IF(N187="nulová",J187,0)</f>
        <v>0</v>
      </c>
      <c r="BJ187" s="18" t="s">
        <v>84</v>
      </c>
      <c r="BK187" s="229">
        <f>ROUND(I187*H187,2)</f>
        <v>0</v>
      </c>
      <c r="BL187" s="18" t="s">
        <v>415</v>
      </c>
      <c r="BM187" s="228" t="s">
        <v>2757</v>
      </c>
    </row>
    <row r="188" s="2" customFormat="1">
      <c r="A188" s="39"/>
      <c r="B188" s="40"/>
      <c r="C188" s="41"/>
      <c r="D188" s="230" t="s">
        <v>417</v>
      </c>
      <c r="E188" s="41"/>
      <c r="F188" s="231" t="s">
        <v>1803</v>
      </c>
      <c r="G188" s="41"/>
      <c r="H188" s="41"/>
      <c r="I188" s="156"/>
      <c r="J188" s="41"/>
      <c r="K188" s="41"/>
      <c r="L188" s="45"/>
      <c r="M188" s="232"/>
      <c r="N188" s="233"/>
      <c r="O188" s="92"/>
      <c r="P188" s="92"/>
      <c r="Q188" s="92"/>
      <c r="R188" s="92"/>
      <c r="S188" s="92"/>
      <c r="T188" s="93"/>
      <c r="U188" s="39"/>
      <c r="V188" s="39"/>
      <c r="W188" s="39"/>
      <c r="X188" s="39"/>
      <c r="Y188" s="39"/>
      <c r="Z188" s="39"/>
      <c r="AA188" s="39"/>
      <c r="AB188" s="39"/>
      <c r="AC188" s="39"/>
      <c r="AD188" s="39"/>
      <c r="AE188" s="39"/>
      <c r="AT188" s="18" t="s">
        <v>417</v>
      </c>
      <c r="AU188" s="18" t="s">
        <v>86</v>
      </c>
    </row>
    <row r="189" s="2" customFormat="1" ht="21.75" customHeight="1">
      <c r="A189" s="39"/>
      <c r="B189" s="40"/>
      <c r="C189" s="234" t="s">
        <v>463</v>
      </c>
      <c r="D189" s="234" t="s">
        <v>443</v>
      </c>
      <c r="E189" s="235" t="s">
        <v>1810</v>
      </c>
      <c r="F189" s="236" t="s">
        <v>1811</v>
      </c>
      <c r="G189" s="237" t="s">
        <v>632</v>
      </c>
      <c r="H189" s="238">
        <v>167.09399999999999</v>
      </c>
      <c r="I189" s="239"/>
      <c r="J189" s="240">
        <f>ROUND(I189*H189,2)</f>
        <v>0</v>
      </c>
      <c r="K189" s="236" t="s">
        <v>720</v>
      </c>
      <c r="L189" s="45"/>
      <c r="M189" s="241" t="s">
        <v>1</v>
      </c>
      <c r="N189" s="242" t="s">
        <v>41</v>
      </c>
      <c r="O189" s="92"/>
      <c r="P189" s="226">
        <f>O189*H189</f>
        <v>0</v>
      </c>
      <c r="Q189" s="226">
        <v>0</v>
      </c>
      <c r="R189" s="226">
        <f>Q189*H189</f>
        <v>0</v>
      </c>
      <c r="S189" s="226">
        <v>0</v>
      </c>
      <c r="T189" s="227">
        <f>S189*H189</f>
        <v>0</v>
      </c>
      <c r="U189" s="39"/>
      <c r="V189" s="39"/>
      <c r="W189" s="39"/>
      <c r="X189" s="39"/>
      <c r="Y189" s="39"/>
      <c r="Z189" s="39"/>
      <c r="AA189" s="39"/>
      <c r="AB189" s="39"/>
      <c r="AC189" s="39"/>
      <c r="AD189" s="39"/>
      <c r="AE189" s="39"/>
      <c r="AR189" s="228" t="s">
        <v>415</v>
      </c>
      <c r="AT189" s="228" t="s">
        <v>443</v>
      </c>
      <c r="AU189" s="228" t="s">
        <v>86</v>
      </c>
      <c r="AY189" s="18" t="s">
        <v>414</v>
      </c>
      <c r="BE189" s="229">
        <f>IF(N189="základní",J189,0)</f>
        <v>0</v>
      </c>
      <c r="BF189" s="229">
        <f>IF(N189="snížená",J189,0)</f>
        <v>0</v>
      </c>
      <c r="BG189" s="229">
        <f>IF(N189="zákl. přenesená",J189,0)</f>
        <v>0</v>
      </c>
      <c r="BH189" s="229">
        <f>IF(N189="sníž. přenesená",J189,0)</f>
        <v>0</v>
      </c>
      <c r="BI189" s="229">
        <f>IF(N189="nulová",J189,0)</f>
        <v>0</v>
      </c>
      <c r="BJ189" s="18" t="s">
        <v>84</v>
      </c>
      <c r="BK189" s="229">
        <f>ROUND(I189*H189,2)</f>
        <v>0</v>
      </c>
      <c r="BL189" s="18" t="s">
        <v>415</v>
      </c>
      <c r="BM189" s="228" t="s">
        <v>2758</v>
      </c>
    </row>
    <row r="190" s="2" customFormat="1">
      <c r="A190" s="39"/>
      <c r="B190" s="40"/>
      <c r="C190" s="41"/>
      <c r="D190" s="230" t="s">
        <v>417</v>
      </c>
      <c r="E190" s="41"/>
      <c r="F190" s="231" t="s">
        <v>1811</v>
      </c>
      <c r="G190" s="41"/>
      <c r="H190" s="41"/>
      <c r="I190" s="156"/>
      <c r="J190" s="41"/>
      <c r="K190" s="41"/>
      <c r="L190" s="45"/>
      <c r="M190" s="232"/>
      <c r="N190" s="233"/>
      <c r="O190" s="92"/>
      <c r="P190" s="92"/>
      <c r="Q190" s="92"/>
      <c r="R190" s="92"/>
      <c r="S190" s="92"/>
      <c r="T190" s="93"/>
      <c r="U190" s="39"/>
      <c r="V190" s="39"/>
      <c r="W190" s="39"/>
      <c r="X190" s="39"/>
      <c r="Y190" s="39"/>
      <c r="Z190" s="39"/>
      <c r="AA190" s="39"/>
      <c r="AB190" s="39"/>
      <c r="AC190" s="39"/>
      <c r="AD190" s="39"/>
      <c r="AE190" s="39"/>
      <c r="AT190" s="18" t="s">
        <v>417</v>
      </c>
      <c r="AU190" s="18" t="s">
        <v>86</v>
      </c>
    </row>
    <row r="191" s="2" customFormat="1">
      <c r="A191" s="39"/>
      <c r="B191" s="40"/>
      <c r="C191" s="41"/>
      <c r="D191" s="230" t="s">
        <v>722</v>
      </c>
      <c r="E191" s="41"/>
      <c r="F191" s="268" t="s">
        <v>2636</v>
      </c>
      <c r="G191" s="41"/>
      <c r="H191" s="41"/>
      <c r="I191" s="156"/>
      <c r="J191" s="41"/>
      <c r="K191" s="41"/>
      <c r="L191" s="45"/>
      <c r="M191" s="232"/>
      <c r="N191" s="233"/>
      <c r="O191" s="92"/>
      <c r="P191" s="92"/>
      <c r="Q191" s="92"/>
      <c r="R191" s="92"/>
      <c r="S191" s="92"/>
      <c r="T191" s="93"/>
      <c r="U191" s="39"/>
      <c r="V191" s="39"/>
      <c r="W191" s="39"/>
      <c r="X191" s="39"/>
      <c r="Y191" s="39"/>
      <c r="Z191" s="39"/>
      <c r="AA191" s="39"/>
      <c r="AB191" s="39"/>
      <c r="AC191" s="39"/>
      <c r="AD191" s="39"/>
      <c r="AE191" s="39"/>
      <c r="AT191" s="18" t="s">
        <v>722</v>
      </c>
      <c r="AU191" s="18" t="s">
        <v>86</v>
      </c>
    </row>
    <row r="192" s="13" customFormat="1">
      <c r="A192" s="13"/>
      <c r="B192" s="277"/>
      <c r="C192" s="278"/>
      <c r="D192" s="230" t="s">
        <v>758</v>
      </c>
      <c r="E192" s="279" t="s">
        <v>1</v>
      </c>
      <c r="F192" s="280" t="s">
        <v>2759</v>
      </c>
      <c r="G192" s="278"/>
      <c r="H192" s="281">
        <v>167.09399999999999</v>
      </c>
      <c r="I192" s="282"/>
      <c r="J192" s="278"/>
      <c r="K192" s="278"/>
      <c r="L192" s="283"/>
      <c r="M192" s="284"/>
      <c r="N192" s="285"/>
      <c r="O192" s="285"/>
      <c r="P192" s="285"/>
      <c r="Q192" s="285"/>
      <c r="R192" s="285"/>
      <c r="S192" s="285"/>
      <c r="T192" s="286"/>
      <c r="U192" s="13"/>
      <c r="V192" s="13"/>
      <c r="W192" s="13"/>
      <c r="X192" s="13"/>
      <c r="Y192" s="13"/>
      <c r="Z192" s="13"/>
      <c r="AA192" s="13"/>
      <c r="AB192" s="13"/>
      <c r="AC192" s="13"/>
      <c r="AD192" s="13"/>
      <c r="AE192" s="13"/>
      <c r="AT192" s="287" t="s">
        <v>758</v>
      </c>
      <c r="AU192" s="287" t="s">
        <v>86</v>
      </c>
      <c r="AV192" s="13" t="s">
        <v>86</v>
      </c>
      <c r="AW192" s="13" t="s">
        <v>33</v>
      </c>
      <c r="AX192" s="13" t="s">
        <v>84</v>
      </c>
      <c r="AY192" s="287" t="s">
        <v>414</v>
      </c>
    </row>
    <row r="193" s="2" customFormat="1" ht="21.75" customHeight="1">
      <c r="A193" s="39"/>
      <c r="B193" s="40"/>
      <c r="C193" s="234" t="s">
        <v>8</v>
      </c>
      <c r="D193" s="234" t="s">
        <v>443</v>
      </c>
      <c r="E193" s="235" t="s">
        <v>2529</v>
      </c>
      <c r="F193" s="236" t="s">
        <v>2530</v>
      </c>
      <c r="G193" s="237" t="s">
        <v>632</v>
      </c>
      <c r="H193" s="238">
        <v>10.006</v>
      </c>
      <c r="I193" s="239"/>
      <c r="J193" s="240">
        <f>ROUND(I193*H193,2)</f>
        <v>0</v>
      </c>
      <c r="K193" s="236" t="s">
        <v>720</v>
      </c>
      <c r="L193" s="45"/>
      <c r="M193" s="241" t="s">
        <v>1</v>
      </c>
      <c r="N193" s="242" t="s">
        <v>41</v>
      </c>
      <c r="O193" s="92"/>
      <c r="P193" s="226">
        <f>O193*H193</f>
        <v>0</v>
      </c>
      <c r="Q193" s="226">
        <v>0</v>
      </c>
      <c r="R193" s="226">
        <f>Q193*H193</f>
        <v>0</v>
      </c>
      <c r="S193" s="226">
        <v>0.023300000000000001</v>
      </c>
      <c r="T193" s="227">
        <f>S193*H193</f>
        <v>0.23313980000000001</v>
      </c>
      <c r="U193" s="39"/>
      <c r="V193" s="39"/>
      <c r="W193" s="39"/>
      <c r="X193" s="39"/>
      <c r="Y193" s="39"/>
      <c r="Z193" s="39"/>
      <c r="AA193" s="39"/>
      <c r="AB193" s="39"/>
      <c r="AC193" s="39"/>
      <c r="AD193" s="39"/>
      <c r="AE193" s="39"/>
      <c r="AR193" s="228" t="s">
        <v>415</v>
      </c>
      <c r="AT193" s="228" t="s">
        <v>443</v>
      </c>
      <c r="AU193" s="228" t="s">
        <v>86</v>
      </c>
      <c r="AY193" s="18" t="s">
        <v>414</v>
      </c>
      <c r="BE193" s="229">
        <f>IF(N193="základní",J193,0)</f>
        <v>0</v>
      </c>
      <c r="BF193" s="229">
        <f>IF(N193="snížená",J193,0)</f>
        <v>0</v>
      </c>
      <c r="BG193" s="229">
        <f>IF(N193="zákl. přenesená",J193,0)</f>
        <v>0</v>
      </c>
      <c r="BH193" s="229">
        <f>IF(N193="sníž. přenesená",J193,0)</f>
        <v>0</v>
      </c>
      <c r="BI193" s="229">
        <f>IF(N193="nulová",J193,0)</f>
        <v>0</v>
      </c>
      <c r="BJ193" s="18" t="s">
        <v>84</v>
      </c>
      <c r="BK193" s="229">
        <f>ROUND(I193*H193,2)</f>
        <v>0</v>
      </c>
      <c r="BL193" s="18" t="s">
        <v>415</v>
      </c>
      <c r="BM193" s="228" t="s">
        <v>2760</v>
      </c>
    </row>
    <row r="194" s="2" customFormat="1">
      <c r="A194" s="39"/>
      <c r="B194" s="40"/>
      <c r="C194" s="41"/>
      <c r="D194" s="230" t="s">
        <v>417</v>
      </c>
      <c r="E194" s="41"/>
      <c r="F194" s="231" t="s">
        <v>2532</v>
      </c>
      <c r="G194" s="41"/>
      <c r="H194" s="41"/>
      <c r="I194" s="156"/>
      <c r="J194" s="41"/>
      <c r="K194" s="41"/>
      <c r="L194" s="45"/>
      <c r="M194" s="232"/>
      <c r="N194" s="233"/>
      <c r="O194" s="92"/>
      <c r="P194" s="92"/>
      <c r="Q194" s="92"/>
      <c r="R194" s="92"/>
      <c r="S194" s="92"/>
      <c r="T194" s="93"/>
      <c r="U194" s="39"/>
      <c r="V194" s="39"/>
      <c r="W194" s="39"/>
      <c r="X194" s="39"/>
      <c r="Y194" s="39"/>
      <c r="Z194" s="39"/>
      <c r="AA194" s="39"/>
      <c r="AB194" s="39"/>
      <c r="AC194" s="39"/>
      <c r="AD194" s="39"/>
      <c r="AE194" s="39"/>
      <c r="AT194" s="18" t="s">
        <v>417</v>
      </c>
      <c r="AU194" s="18" t="s">
        <v>86</v>
      </c>
    </row>
    <row r="195" s="2" customFormat="1">
      <c r="A195" s="39"/>
      <c r="B195" s="40"/>
      <c r="C195" s="41"/>
      <c r="D195" s="230" t="s">
        <v>722</v>
      </c>
      <c r="E195" s="41"/>
      <c r="F195" s="268" t="s">
        <v>2761</v>
      </c>
      <c r="G195" s="41"/>
      <c r="H195" s="41"/>
      <c r="I195" s="156"/>
      <c r="J195" s="41"/>
      <c r="K195" s="41"/>
      <c r="L195" s="45"/>
      <c r="M195" s="232"/>
      <c r="N195" s="233"/>
      <c r="O195" s="92"/>
      <c r="P195" s="92"/>
      <c r="Q195" s="92"/>
      <c r="R195" s="92"/>
      <c r="S195" s="92"/>
      <c r="T195" s="93"/>
      <c r="U195" s="39"/>
      <c r="V195" s="39"/>
      <c r="W195" s="39"/>
      <c r="X195" s="39"/>
      <c r="Y195" s="39"/>
      <c r="Z195" s="39"/>
      <c r="AA195" s="39"/>
      <c r="AB195" s="39"/>
      <c r="AC195" s="39"/>
      <c r="AD195" s="39"/>
      <c r="AE195" s="39"/>
      <c r="AT195" s="18" t="s">
        <v>722</v>
      </c>
      <c r="AU195" s="18" t="s">
        <v>86</v>
      </c>
    </row>
    <row r="196" s="13" customFormat="1">
      <c r="A196" s="13"/>
      <c r="B196" s="277"/>
      <c r="C196" s="278"/>
      <c r="D196" s="230" t="s">
        <v>758</v>
      </c>
      <c r="E196" s="279" t="s">
        <v>1</v>
      </c>
      <c r="F196" s="280" t="s">
        <v>2762</v>
      </c>
      <c r="G196" s="278"/>
      <c r="H196" s="281">
        <v>10.006</v>
      </c>
      <c r="I196" s="282"/>
      <c r="J196" s="278"/>
      <c r="K196" s="278"/>
      <c r="L196" s="283"/>
      <c r="M196" s="284"/>
      <c r="N196" s="285"/>
      <c r="O196" s="285"/>
      <c r="P196" s="285"/>
      <c r="Q196" s="285"/>
      <c r="R196" s="285"/>
      <c r="S196" s="285"/>
      <c r="T196" s="286"/>
      <c r="U196" s="13"/>
      <c r="V196" s="13"/>
      <c r="W196" s="13"/>
      <c r="X196" s="13"/>
      <c r="Y196" s="13"/>
      <c r="Z196" s="13"/>
      <c r="AA196" s="13"/>
      <c r="AB196" s="13"/>
      <c r="AC196" s="13"/>
      <c r="AD196" s="13"/>
      <c r="AE196" s="13"/>
      <c r="AT196" s="287" t="s">
        <v>758</v>
      </c>
      <c r="AU196" s="287" t="s">
        <v>86</v>
      </c>
      <c r="AV196" s="13" t="s">
        <v>86</v>
      </c>
      <c r="AW196" s="13" t="s">
        <v>33</v>
      </c>
      <c r="AX196" s="13" t="s">
        <v>84</v>
      </c>
      <c r="AY196" s="287" t="s">
        <v>414</v>
      </c>
    </row>
    <row r="197" s="2" customFormat="1" ht="21.75" customHeight="1">
      <c r="A197" s="39"/>
      <c r="B197" s="40"/>
      <c r="C197" s="234" t="s">
        <v>470</v>
      </c>
      <c r="D197" s="234" t="s">
        <v>443</v>
      </c>
      <c r="E197" s="235" t="s">
        <v>2535</v>
      </c>
      <c r="F197" s="236" t="s">
        <v>2536</v>
      </c>
      <c r="G197" s="237" t="s">
        <v>632</v>
      </c>
      <c r="H197" s="238">
        <v>10.006</v>
      </c>
      <c r="I197" s="239"/>
      <c r="J197" s="240">
        <f>ROUND(I197*H197,2)</f>
        <v>0</v>
      </c>
      <c r="K197" s="236" t="s">
        <v>720</v>
      </c>
      <c r="L197" s="45"/>
      <c r="M197" s="241" t="s">
        <v>1</v>
      </c>
      <c r="N197" s="242" t="s">
        <v>41</v>
      </c>
      <c r="O197" s="92"/>
      <c r="P197" s="226">
        <f>O197*H197</f>
        <v>0</v>
      </c>
      <c r="Q197" s="226">
        <v>0.023244399999999998</v>
      </c>
      <c r="R197" s="226">
        <f>Q197*H197</f>
        <v>0.23258346639999999</v>
      </c>
      <c r="S197" s="226">
        <v>0</v>
      </c>
      <c r="T197" s="227">
        <f>S197*H197</f>
        <v>0</v>
      </c>
      <c r="U197" s="39"/>
      <c r="V197" s="39"/>
      <c r="W197" s="39"/>
      <c r="X197" s="39"/>
      <c r="Y197" s="39"/>
      <c r="Z197" s="39"/>
      <c r="AA197" s="39"/>
      <c r="AB197" s="39"/>
      <c r="AC197" s="39"/>
      <c r="AD197" s="39"/>
      <c r="AE197" s="39"/>
      <c r="AR197" s="228" t="s">
        <v>415</v>
      </c>
      <c r="AT197" s="228" t="s">
        <v>443</v>
      </c>
      <c r="AU197" s="228" t="s">
        <v>86</v>
      </c>
      <c r="AY197" s="18" t="s">
        <v>414</v>
      </c>
      <c r="BE197" s="229">
        <f>IF(N197="základní",J197,0)</f>
        <v>0</v>
      </c>
      <c r="BF197" s="229">
        <f>IF(N197="snížená",J197,0)</f>
        <v>0</v>
      </c>
      <c r="BG197" s="229">
        <f>IF(N197="zákl. přenesená",J197,0)</f>
        <v>0</v>
      </c>
      <c r="BH197" s="229">
        <f>IF(N197="sníž. přenesená",J197,0)</f>
        <v>0</v>
      </c>
      <c r="BI197" s="229">
        <f>IF(N197="nulová",J197,0)</f>
        <v>0</v>
      </c>
      <c r="BJ197" s="18" t="s">
        <v>84</v>
      </c>
      <c r="BK197" s="229">
        <f>ROUND(I197*H197,2)</f>
        <v>0</v>
      </c>
      <c r="BL197" s="18" t="s">
        <v>415</v>
      </c>
      <c r="BM197" s="228" t="s">
        <v>2763</v>
      </c>
    </row>
    <row r="198" s="2" customFormat="1">
      <c r="A198" s="39"/>
      <c r="B198" s="40"/>
      <c r="C198" s="41"/>
      <c r="D198" s="230" t="s">
        <v>417</v>
      </c>
      <c r="E198" s="41"/>
      <c r="F198" s="231" t="s">
        <v>2538</v>
      </c>
      <c r="G198" s="41"/>
      <c r="H198" s="41"/>
      <c r="I198" s="156"/>
      <c r="J198" s="41"/>
      <c r="K198" s="41"/>
      <c r="L198" s="45"/>
      <c r="M198" s="232"/>
      <c r="N198" s="233"/>
      <c r="O198" s="92"/>
      <c r="P198" s="92"/>
      <c r="Q198" s="92"/>
      <c r="R198" s="92"/>
      <c r="S198" s="92"/>
      <c r="T198" s="93"/>
      <c r="U198" s="39"/>
      <c r="V198" s="39"/>
      <c r="W198" s="39"/>
      <c r="X198" s="39"/>
      <c r="Y198" s="39"/>
      <c r="Z198" s="39"/>
      <c r="AA198" s="39"/>
      <c r="AB198" s="39"/>
      <c r="AC198" s="39"/>
      <c r="AD198" s="39"/>
      <c r="AE198" s="39"/>
      <c r="AT198" s="18" t="s">
        <v>417</v>
      </c>
      <c r="AU198" s="18" t="s">
        <v>86</v>
      </c>
    </row>
    <row r="199" s="2" customFormat="1">
      <c r="A199" s="39"/>
      <c r="B199" s="40"/>
      <c r="C199" s="41"/>
      <c r="D199" s="230" t="s">
        <v>722</v>
      </c>
      <c r="E199" s="41"/>
      <c r="F199" s="268" t="s">
        <v>2761</v>
      </c>
      <c r="G199" s="41"/>
      <c r="H199" s="41"/>
      <c r="I199" s="156"/>
      <c r="J199" s="41"/>
      <c r="K199" s="41"/>
      <c r="L199" s="45"/>
      <c r="M199" s="232"/>
      <c r="N199" s="233"/>
      <c r="O199" s="92"/>
      <c r="P199" s="92"/>
      <c r="Q199" s="92"/>
      <c r="R199" s="92"/>
      <c r="S199" s="92"/>
      <c r="T199" s="93"/>
      <c r="U199" s="39"/>
      <c r="V199" s="39"/>
      <c r="W199" s="39"/>
      <c r="X199" s="39"/>
      <c r="Y199" s="39"/>
      <c r="Z199" s="39"/>
      <c r="AA199" s="39"/>
      <c r="AB199" s="39"/>
      <c r="AC199" s="39"/>
      <c r="AD199" s="39"/>
      <c r="AE199" s="39"/>
      <c r="AT199" s="18" t="s">
        <v>722</v>
      </c>
      <c r="AU199" s="18" t="s">
        <v>86</v>
      </c>
    </row>
    <row r="200" s="13" customFormat="1">
      <c r="A200" s="13"/>
      <c r="B200" s="277"/>
      <c r="C200" s="278"/>
      <c r="D200" s="230" t="s">
        <v>758</v>
      </c>
      <c r="E200" s="279" t="s">
        <v>1</v>
      </c>
      <c r="F200" s="280" t="s">
        <v>2762</v>
      </c>
      <c r="G200" s="278"/>
      <c r="H200" s="281">
        <v>10.006</v>
      </c>
      <c r="I200" s="282"/>
      <c r="J200" s="278"/>
      <c r="K200" s="278"/>
      <c r="L200" s="283"/>
      <c r="M200" s="284"/>
      <c r="N200" s="285"/>
      <c r="O200" s="285"/>
      <c r="P200" s="285"/>
      <c r="Q200" s="285"/>
      <c r="R200" s="285"/>
      <c r="S200" s="285"/>
      <c r="T200" s="286"/>
      <c r="U200" s="13"/>
      <c r="V200" s="13"/>
      <c r="W200" s="13"/>
      <c r="X200" s="13"/>
      <c r="Y200" s="13"/>
      <c r="Z200" s="13"/>
      <c r="AA200" s="13"/>
      <c r="AB200" s="13"/>
      <c r="AC200" s="13"/>
      <c r="AD200" s="13"/>
      <c r="AE200" s="13"/>
      <c r="AT200" s="287" t="s">
        <v>758</v>
      </c>
      <c r="AU200" s="287" t="s">
        <v>86</v>
      </c>
      <c r="AV200" s="13" t="s">
        <v>86</v>
      </c>
      <c r="AW200" s="13" t="s">
        <v>33</v>
      </c>
      <c r="AX200" s="13" t="s">
        <v>84</v>
      </c>
      <c r="AY200" s="287" t="s">
        <v>414</v>
      </c>
    </row>
    <row r="201" s="2" customFormat="1" ht="21.75" customHeight="1">
      <c r="A201" s="39"/>
      <c r="B201" s="40"/>
      <c r="C201" s="234" t="s">
        <v>475</v>
      </c>
      <c r="D201" s="234" t="s">
        <v>443</v>
      </c>
      <c r="E201" s="235" t="s">
        <v>1830</v>
      </c>
      <c r="F201" s="236" t="s">
        <v>1831</v>
      </c>
      <c r="G201" s="237" t="s">
        <v>632</v>
      </c>
      <c r="H201" s="238">
        <v>10.006</v>
      </c>
      <c r="I201" s="239"/>
      <c r="J201" s="240">
        <f>ROUND(I201*H201,2)</f>
        <v>0</v>
      </c>
      <c r="K201" s="236" t="s">
        <v>720</v>
      </c>
      <c r="L201" s="45"/>
      <c r="M201" s="241" t="s">
        <v>1</v>
      </c>
      <c r="N201" s="242" t="s">
        <v>41</v>
      </c>
      <c r="O201" s="92"/>
      <c r="P201" s="226">
        <f>O201*H201</f>
        <v>0</v>
      </c>
      <c r="Q201" s="226">
        <v>0</v>
      </c>
      <c r="R201" s="226">
        <f>Q201*H201</f>
        <v>0</v>
      </c>
      <c r="S201" s="226">
        <v>0</v>
      </c>
      <c r="T201" s="227">
        <f>S201*H201</f>
        <v>0</v>
      </c>
      <c r="U201" s="39"/>
      <c r="V201" s="39"/>
      <c r="W201" s="39"/>
      <c r="X201" s="39"/>
      <c r="Y201" s="39"/>
      <c r="Z201" s="39"/>
      <c r="AA201" s="39"/>
      <c r="AB201" s="39"/>
      <c r="AC201" s="39"/>
      <c r="AD201" s="39"/>
      <c r="AE201" s="39"/>
      <c r="AR201" s="228" t="s">
        <v>415</v>
      </c>
      <c r="AT201" s="228" t="s">
        <v>443</v>
      </c>
      <c r="AU201" s="228" t="s">
        <v>86</v>
      </c>
      <c r="AY201" s="18" t="s">
        <v>414</v>
      </c>
      <c r="BE201" s="229">
        <f>IF(N201="základní",J201,0)</f>
        <v>0</v>
      </c>
      <c r="BF201" s="229">
        <f>IF(N201="snížená",J201,0)</f>
        <v>0</v>
      </c>
      <c r="BG201" s="229">
        <f>IF(N201="zákl. přenesená",J201,0)</f>
        <v>0</v>
      </c>
      <c r="BH201" s="229">
        <f>IF(N201="sníž. přenesená",J201,0)</f>
        <v>0</v>
      </c>
      <c r="BI201" s="229">
        <f>IF(N201="nulová",J201,0)</f>
        <v>0</v>
      </c>
      <c r="BJ201" s="18" t="s">
        <v>84</v>
      </c>
      <c r="BK201" s="229">
        <f>ROUND(I201*H201,2)</f>
        <v>0</v>
      </c>
      <c r="BL201" s="18" t="s">
        <v>415</v>
      </c>
      <c r="BM201" s="228" t="s">
        <v>2764</v>
      </c>
    </row>
    <row r="202" s="2" customFormat="1">
      <c r="A202" s="39"/>
      <c r="B202" s="40"/>
      <c r="C202" s="41"/>
      <c r="D202" s="230" t="s">
        <v>417</v>
      </c>
      <c r="E202" s="41"/>
      <c r="F202" s="231" t="s">
        <v>1833</v>
      </c>
      <c r="G202" s="41"/>
      <c r="H202" s="41"/>
      <c r="I202" s="156"/>
      <c r="J202" s="41"/>
      <c r="K202" s="41"/>
      <c r="L202" s="45"/>
      <c r="M202" s="232"/>
      <c r="N202" s="233"/>
      <c r="O202" s="92"/>
      <c r="P202" s="92"/>
      <c r="Q202" s="92"/>
      <c r="R202" s="92"/>
      <c r="S202" s="92"/>
      <c r="T202" s="93"/>
      <c r="U202" s="39"/>
      <c r="V202" s="39"/>
      <c r="W202" s="39"/>
      <c r="X202" s="39"/>
      <c r="Y202" s="39"/>
      <c r="Z202" s="39"/>
      <c r="AA202" s="39"/>
      <c r="AB202" s="39"/>
      <c r="AC202" s="39"/>
      <c r="AD202" s="39"/>
      <c r="AE202" s="39"/>
      <c r="AT202" s="18" t="s">
        <v>417</v>
      </c>
      <c r="AU202" s="18" t="s">
        <v>86</v>
      </c>
    </row>
    <row r="203" s="2" customFormat="1">
      <c r="A203" s="39"/>
      <c r="B203" s="40"/>
      <c r="C203" s="41"/>
      <c r="D203" s="230" t="s">
        <v>722</v>
      </c>
      <c r="E203" s="41"/>
      <c r="F203" s="268" t="s">
        <v>2761</v>
      </c>
      <c r="G203" s="41"/>
      <c r="H203" s="41"/>
      <c r="I203" s="156"/>
      <c r="J203" s="41"/>
      <c r="K203" s="41"/>
      <c r="L203" s="45"/>
      <c r="M203" s="232"/>
      <c r="N203" s="233"/>
      <c r="O203" s="92"/>
      <c r="P203" s="92"/>
      <c r="Q203" s="92"/>
      <c r="R203" s="92"/>
      <c r="S203" s="92"/>
      <c r="T203" s="93"/>
      <c r="U203" s="39"/>
      <c r="V203" s="39"/>
      <c r="W203" s="39"/>
      <c r="X203" s="39"/>
      <c r="Y203" s="39"/>
      <c r="Z203" s="39"/>
      <c r="AA203" s="39"/>
      <c r="AB203" s="39"/>
      <c r="AC203" s="39"/>
      <c r="AD203" s="39"/>
      <c r="AE203" s="39"/>
      <c r="AT203" s="18" t="s">
        <v>722</v>
      </c>
      <c r="AU203" s="18" t="s">
        <v>86</v>
      </c>
    </row>
    <row r="204" s="13" customFormat="1">
      <c r="A204" s="13"/>
      <c r="B204" s="277"/>
      <c r="C204" s="278"/>
      <c r="D204" s="230" t="s">
        <v>758</v>
      </c>
      <c r="E204" s="279" t="s">
        <v>1</v>
      </c>
      <c r="F204" s="280" t="s">
        <v>2762</v>
      </c>
      <c r="G204" s="278"/>
      <c r="H204" s="281">
        <v>10.006</v>
      </c>
      <c r="I204" s="282"/>
      <c r="J204" s="278"/>
      <c r="K204" s="278"/>
      <c r="L204" s="283"/>
      <c r="M204" s="284"/>
      <c r="N204" s="285"/>
      <c r="O204" s="285"/>
      <c r="P204" s="285"/>
      <c r="Q204" s="285"/>
      <c r="R204" s="285"/>
      <c r="S204" s="285"/>
      <c r="T204" s="286"/>
      <c r="U204" s="13"/>
      <c r="V204" s="13"/>
      <c r="W204" s="13"/>
      <c r="X204" s="13"/>
      <c r="Y204" s="13"/>
      <c r="Z204" s="13"/>
      <c r="AA204" s="13"/>
      <c r="AB204" s="13"/>
      <c r="AC204" s="13"/>
      <c r="AD204" s="13"/>
      <c r="AE204" s="13"/>
      <c r="AT204" s="287" t="s">
        <v>758</v>
      </c>
      <c r="AU204" s="287" t="s">
        <v>86</v>
      </c>
      <c r="AV204" s="13" t="s">
        <v>86</v>
      </c>
      <c r="AW204" s="13" t="s">
        <v>33</v>
      </c>
      <c r="AX204" s="13" t="s">
        <v>84</v>
      </c>
      <c r="AY204" s="287" t="s">
        <v>414</v>
      </c>
    </row>
    <row r="205" s="2" customFormat="1" ht="21.75" customHeight="1">
      <c r="A205" s="39"/>
      <c r="B205" s="40"/>
      <c r="C205" s="234" t="s">
        <v>479</v>
      </c>
      <c r="D205" s="234" t="s">
        <v>443</v>
      </c>
      <c r="E205" s="235" t="s">
        <v>2542</v>
      </c>
      <c r="F205" s="236" t="s">
        <v>2543</v>
      </c>
      <c r="G205" s="237" t="s">
        <v>531</v>
      </c>
      <c r="H205" s="238">
        <v>18</v>
      </c>
      <c r="I205" s="239"/>
      <c r="J205" s="240">
        <f>ROUND(I205*H205,2)</f>
        <v>0</v>
      </c>
      <c r="K205" s="236" t="s">
        <v>720</v>
      </c>
      <c r="L205" s="45"/>
      <c r="M205" s="241" t="s">
        <v>1</v>
      </c>
      <c r="N205" s="242" t="s">
        <v>41</v>
      </c>
      <c r="O205" s="92"/>
      <c r="P205" s="226">
        <f>O205*H205</f>
        <v>0</v>
      </c>
      <c r="Q205" s="226">
        <v>0.0059081999999999997</v>
      </c>
      <c r="R205" s="226">
        <f>Q205*H205</f>
        <v>0.1063476</v>
      </c>
      <c r="S205" s="226">
        <v>0</v>
      </c>
      <c r="T205" s="227">
        <f>S205*H205</f>
        <v>0</v>
      </c>
      <c r="U205" s="39"/>
      <c r="V205" s="39"/>
      <c r="W205" s="39"/>
      <c r="X205" s="39"/>
      <c r="Y205" s="39"/>
      <c r="Z205" s="39"/>
      <c r="AA205" s="39"/>
      <c r="AB205" s="39"/>
      <c r="AC205" s="39"/>
      <c r="AD205" s="39"/>
      <c r="AE205" s="39"/>
      <c r="AR205" s="228" t="s">
        <v>415</v>
      </c>
      <c r="AT205" s="228" t="s">
        <v>443</v>
      </c>
      <c r="AU205" s="228" t="s">
        <v>86</v>
      </c>
      <c r="AY205" s="18" t="s">
        <v>414</v>
      </c>
      <c r="BE205" s="229">
        <f>IF(N205="základní",J205,0)</f>
        <v>0</v>
      </c>
      <c r="BF205" s="229">
        <f>IF(N205="snížená",J205,0)</f>
        <v>0</v>
      </c>
      <c r="BG205" s="229">
        <f>IF(N205="zákl. přenesená",J205,0)</f>
        <v>0</v>
      </c>
      <c r="BH205" s="229">
        <f>IF(N205="sníž. přenesená",J205,0)</f>
        <v>0</v>
      </c>
      <c r="BI205" s="229">
        <f>IF(N205="nulová",J205,0)</f>
        <v>0</v>
      </c>
      <c r="BJ205" s="18" t="s">
        <v>84</v>
      </c>
      <c r="BK205" s="229">
        <f>ROUND(I205*H205,2)</f>
        <v>0</v>
      </c>
      <c r="BL205" s="18" t="s">
        <v>415</v>
      </c>
      <c r="BM205" s="228" t="s">
        <v>2765</v>
      </c>
    </row>
    <row r="206" s="2" customFormat="1">
      <c r="A206" s="39"/>
      <c r="B206" s="40"/>
      <c r="C206" s="41"/>
      <c r="D206" s="230" t="s">
        <v>417</v>
      </c>
      <c r="E206" s="41"/>
      <c r="F206" s="231" t="s">
        <v>2545</v>
      </c>
      <c r="G206" s="41"/>
      <c r="H206" s="41"/>
      <c r="I206" s="156"/>
      <c r="J206" s="41"/>
      <c r="K206" s="41"/>
      <c r="L206" s="45"/>
      <c r="M206" s="232"/>
      <c r="N206" s="233"/>
      <c r="O206" s="92"/>
      <c r="P206" s="92"/>
      <c r="Q206" s="92"/>
      <c r="R206" s="92"/>
      <c r="S206" s="92"/>
      <c r="T206" s="93"/>
      <c r="U206" s="39"/>
      <c r="V206" s="39"/>
      <c r="W206" s="39"/>
      <c r="X206" s="39"/>
      <c r="Y206" s="39"/>
      <c r="Z206" s="39"/>
      <c r="AA206" s="39"/>
      <c r="AB206" s="39"/>
      <c r="AC206" s="39"/>
      <c r="AD206" s="39"/>
      <c r="AE206" s="39"/>
      <c r="AT206" s="18" t="s">
        <v>417</v>
      </c>
      <c r="AU206" s="18" t="s">
        <v>86</v>
      </c>
    </row>
    <row r="207" s="2" customFormat="1">
      <c r="A207" s="39"/>
      <c r="B207" s="40"/>
      <c r="C207" s="41"/>
      <c r="D207" s="230" t="s">
        <v>722</v>
      </c>
      <c r="E207" s="41"/>
      <c r="F207" s="268" t="s">
        <v>2645</v>
      </c>
      <c r="G207" s="41"/>
      <c r="H207" s="41"/>
      <c r="I207" s="156"/>
      <c r="J207" s="41"/>
      <c r="K207" s="41"/>
      <c r="L207" s="45"/>
      <c r="M207" s="232"/>
      <c r="N207" s="233"/>
      <c r="O207" s="92"/>
      <c r="P207" s="92"/>
      <c r="Q207" s="92"/>
      <c r="R207" s="92"/>
      <c r="S207" s="92"/>
      <c r="T207" s="93"/>
      <c r="U207" s="39"/>
      <c r="V207" s="39"/>
      <c r="W207" s="39"/>
      <c r="X207" s="39"/>
      <c r="Y207" s="39"/>
      <c r="Z207" s="39"/>
      <c r="AA207" s="39"/>
      <c r="AB207" s="39"/>
      <c r="AC207" s="39"/>
      <c r="AD207" s="39"/>
      <c r="AE207" s="39"/>
      <c r="AT207" s="18" t="s">
        <v>722</v>
      </c>
      <c r="AU207" s="18" t="s">
        <v>86</v>
      </c>
    </row>
    <row r="208" s="13" customFormat="1">
      <c r="A208" s="13"/>
      <c r="B208" s="277"/>
      <c r="C208" s="278"/>
      <c r="D208" s="230" t="s">
        <v>758</v>
      </c>
      <c r="E208" s="279" t="s">
        <v>1</v>
      </c>
      <c r="F208" s="280" t="s">
        <v>2766</v>
      </c>
      <c r="G208" s="278"/>
      <c r="H208" s="281">
        <v>18</v>
      </c>
      <c r="I208" s="282"/>
      <c r="J208" s="278"/>
      <c r="K208" s="278"/>
      <c r="L208" s="283"/>
      <c r="M208" s="284"/>
      <c r="N208" s="285"/>
      <c r="O208" s="285"/>
      <c r="P208" s="285"/>
      <c r="Q208" s="285"/>
      <c r="R208" s="285"/>
      <c r="S208" s="285"/>
      <c r="T208" s="286"/>
      <c r="U208" s="13"/>
      <c r="V208" s="13"/>
      <c r="W208" s="13"/>
      <c r="X208" s="13"/>
      <c r="Y208" s="13"/>
      <c r="Z208" s="13"/>
      <c r="AA208" s="13"/>
      <c r="AB208" s="13"/>
      <c r="AC208" s="13"/>
      <c r="AD208" s="13"/>
      <c r="AE208" s="13"/>
      <c r="AT208" s="287" t="s">
        <v>758</v>
      </c>
      <c r="AU208" s="287" t="s">
        <v>86</v>
      </c>
      <c r="AV208" s="13" t="s">
        <v>86</v>
      </c>
      <c r="AW208" s="13" t="s">
        <v>33</v>
      </c>
      <c r="AX208" s="13" t="s">
        <v>84</v>
      </c>
      <c r="AY208" s="287" t="s">
        <v>414</v>
      </c>
    </row>
    <row r="209" s="2" customFormat="1" ht="21.75" customHeight="1">
      <c r="A209" s="39"/>
      <c r="B209" s="40"/>
      <c r="C209" s="234" t="s">
        <v>483</v>
      </c>
      <c r="D209" s="234" t="s">
        <v>443</v>
      </c>
      <c r="E209" s="235" t="s">
        <v>1835</v>
      </c>
      <c r="F209" s="236" t="s">
        <v>1836</v>
      </c>
      <c r="G209" s="237" t="s">
        <v>531</v>
      </c>
      <c r="H209" s="238">
        <v>1.3200000000000001</v>
      </c>
      <c r="I209" s="239"/>
      <c r="J209" s="240">
        <f>ROUND(I209*H209,2)</f>
        <v>0</v>
      </c>
      <c r="K209" s="236" t="s">
        <v>720</v>
      </c>
      <c r="L209" s="45"/>
      <c r="M209" s="241" t="s">
        <v>1</v>
      </c>
      <c r="N209" s="242" t="s">
        <v>41</v>
      </c>
      <c r="O209" s="92"/>
      <c r="P209" s="226">
        <f>O209*H209</f>
        <v>0</v>
      </c>
      <c r="Q209" s="226">
        <v>0.0024705</v>
      </c>
      <c r="R209" s="226">
        <f>Q209*H209</f>
        <v>0.0032610600000000001</v>
      </c>
      <c r="S209" s="226">
        <v>0</v>
      </c>
      <c r="T209" s="227">
        <f>S209*H209</f>
        <v>0</v>
      </c>
      <c r="U209" s="39"/>
      <c r="V209" s="39"/>
      <c r="W209" s="39"/>
      <c r="X209" s="39"/>
      <c r="Y209" s="39"/>
      <c r="Z209" s="39"/>
      <c r="AA209" s="39"/>
      <c r="AB209" s="39"/>
      <c r="AC209" s="39"/>
      <c r="AD209" s="39"/>
      <c r="AE209" s="39"/>
      <c r="AR209" s="228" t="s">
        <v>415</v>
      </c>
      <c r="AT209" s="228" t="s">
        <v>443</v>
      </c>
      <c r="AU209" s="228" t="s">
        <v>86</v>
      </c>
      <c r="AY209" s="18" t="s">
        <v>414</v>
      </c>
      <c r="BE209" s="229">
        <f>IF(N209="základní",J209,0)</f>
        <v>0</v>
      </c>
      <c r="BF209" s="229">
        <f>IF(N209="snížená",J209,0)</f>
        <v>0</v>
      </c>
      <c r="BG209" s="229">
        <f>IF(N209="zákl. přenesená",J209,0)</f>
        <v>0</v>
      </c>
      <c r="BH209" s="229">
        <f>IF(N209="sníž. přenesená",J209,0)</f>
        <v>0</v>
      </c>
      <c r="BI209" s="229">
        <f>IF(N209="nulová",J209,0)</f>
        <v>0</v>
      </c>
      <c r="BJ209" s="18" t="s">
        <v>84</v>
      </c>
      <c r="BK209" s="229">
        <f>ROUND(I209*H209,2)</f>
        <v>0</v>
      </c>
      <c r="BL209" s="18" t="s">
        <v>415</v>
      </c>
      <c r="BM209" s="228" t="s">
        <v>2767</v>
      </c>
    </row>
    <row r="210" s="2" customFormat="1">
      <c r="A210" s="39"/>
      <c r="B210" s="40"/>
      <c r="C210" s="41"/>
      <c r="D210" s="230" t="s">
        <v>417</v>
      </c>
      <c r="E210" s="41"/>
      <c r="F210" s="231" t="s">
        <v>1838</v>
      </c>
      <c r="G210" s="41"/>
      <c r="H210" s="41"/>
      <c r="I210" s="156"/>
      <c r="J210" s="41"/>
      <c r="K210" s="41"/>
      <c r="L210" s="45"/>
      <c r="M210" s="232"/>
      <c r="N210" s="233"/>
      <c r="O210" s="92"/>
      <c r="P210" s="92"/>
      <c r="Q210" s="92"/>
      <c r="R210" s="92"/>
      <c r="S210" s="92"/>
      <c r="T210" s="93"/>
      <c r="U210" s="39"/>
      <c r="V210" s="39"/>
      <c r="W210" s="39"/>
      <c r="X210" s="39"/>
      <c r="Y210" s="39"/>
      <c r="Z210" s="39"/>
      <c r="AA210" s="39"/>
      <c r="AB210" s="39"/>
      <c r="AC210" s="39"/>
      <c r="AD210" s="39"/>
      <c r="AE210" s="39"/>
      <c r="AT210" s="18" t="s">
        <v>417</v>
      </c>
      <c r="AU210" s="18" t="s">
        <v>86</v>
      </c>
    </row>
    <row r="211" s="2" customFormat="1">
      <c r="A211" s="39"/>
      <c r="B211" s="40"/>
      <c r="C211" s="41"/>
      <c r="D211" s="230" t="s">
        <v>722</v>
      </c>
      <c r="E211" s="41"/>
      <c r="F211" s="268" t="s">
        <v>2768</v>
      </c>
      <c r="G211" s="41"/>
      <c r="H211" s="41"/>
      <c r="I211" s="156"/>
      <c r="J211" s="41"/>
      <c r="K211" s="41"/>
      <c r="L211" s="45"/>
      <c r="M211" s="232"/>
      <c r="N211" s="233"/>
      <c r="O211" s="92"/>
      <c r="P211" s="92"/>
      <c r="Q211" s="92"/>
      <c r="R211" s="92"/>
      <c r="S211" s="92"/>
      <c r="T211" s="93"/>
      <c r="U211" s="39"/>
      <c r="V211" s="39"/>
      <c r="W211" s="39"/>
      <c r="X211" s="39"/>
      <c r="Y211" s="39"/>
      <c r="Z211" s="39"/>
      <c r="AA211" s="39"/>
      <c r="AB211" s="39"/>
      <c r="AC211" s="39"/>
      <c r="AD211" s="39"/>
      <c r="AE211" s="39"/>
      <c r="AT211" s="18" t="s">
        <v>722</v>
      </c>
      <c r="AU211" s="18" t="s">
        <v>86</v>
      </c>
    </row>
    <row r="212" s="13" customFormat="1">
      <c r="A212" s="13"/>
      <c r="B212" s="277"/>
      <c r="C212" s="278"/>
      <c r="D212" s="230" t="s">
        <v>758</v>
      </c>
      <c r="E212" s="279" t="s">
        <v>1</v>
      </c>
      <c r="F212" s="280" t="s">
        <v>2769</v>
      </c>
      <c r="G212" s="278"/>
      <c r="H212" s="281">
        <v>1.3200000000000001</v>
      </c>
      <c r="I212" s="282"/>
      <c r="J212" s="278"/>
      <c r="K212" s="278"/>
      <c r="L212" s="283"/>
      <c r="M212" s="284"/>
      <c r="N212" s="285"/>
      <c r="O212" s="285"/>
      <c r="P212" s="285"/>
      <c r="Q212" s="285"/>
      <c r="R212" s="285"/>
      <c r="S212" s="285"/>
      <c r="T212" s="286"/>
      <c r="U212" s="13"/>
      <c r="V212" s="13"/>
      <c r="W212" s="13"/>
      <c r="X212" s="13"/>
      <c r="Y212" s="13"/>
      <c r="Z212" s="13"/>
      <c r="AA212" s="13"/>
      <c r="AB212" s="13"/>
      <c r="AC212" s="13"/>
      <c r="AD212" s="13"/>
      <c r="AE212" s="13"/>
      <c r="AT212" s="287" t="s">
        <v>758</v>
      </c>
      <c r="AU212" s="287" t="s">
        <v>86</v>
      </c>
      <c r="AV212" s="13" t="s">
        <v>86</v>
      </c>
      <c r="AW212" s="13" t="s">
        <v>33</v>
      </c>
      <c r="AX212" s="13" t="s">
        <v>84</v>
      </c>
      <c r="AY212" s="287" t="s">
        <v>414</v>
      </c>
    </row>
    <row r="213" s="2" customFormat="1" ht="21.75" customHeight="1">
      <c r="A213" s="39"/>
      <c r="B213" s="40"/>
      <c r="C213" s="234" t="s">
        <v>487</v>
      </c>
      <c r="D213" s="234" t="s">
        <v>443</v>
      </c>
      <c r="E213" s="235" t="s">
        <v>1841</v>
      </c>
      <c r="F213" s="236" t="s">
        <v>1842</v>
      </c>
      <c r="G213" s="237" t="s">
        <v>531</v>
      </c>
      <c r="H213" s="238">
        <v>40</v>
      </c>
      <c r="I213" s="239"/>
      <c r="J213" s="240">
        <f>ROUND(I213*H213,2)</f>
        <v>0</v>
      </c>
      <c r="K213" s="236" t="s">
        <v>720</v>
      </c>
      <c r="L213" s="45"/>
      <c r="M213" s="241" t="s">
        <v>1</v>
      </c>
      <c r="N213" s="242" t="s">
        <v>41</v>
      </c>
      <c r="O213" s="92"/>
      <c r="P213" s="226">
        <f>O213*H213</f>
        <v>0</v>
      </c>
      <c r="Q213" s="226">
        <v>0.0012549499999999999</v>
      </c>
      <c r="R213" s="226">
        <f>Q213*H213</f>
        <v>0.050197999999999993</v>
      </c>
      <c r="S213" s="226">
        <v>0.001</v>
      </c>
      <c r="T213" s="227">
        <f>S213*H213</f>
        <v>0.040000000000000001</v>
      </c>
      <c r="U213" s="39"/>
      <c r="V213" s="39"/>
      <c r="W213" s="39"/>
      <c r="X213" s="39"/>
      <c r="Y213" s="39"/>
      <c r="Z213" s="39"/>
      <c r="AA213" s="39"/>
      <c r="AB213" s="39"/>
      <c r="AC213" s="39"/>
      <c r="AD213" s="39"/>
      <c r="AE213" s="39"/>
      <c r="AR213" s="228" t="s">
        <v>415</v>
      </c>
      <c r="AT213" s="228" t="s">
        <v>443</v>
      </c>
      <c r="AU213" s="228" t="s">
        <v>86</v>
      </c>
      <c r="AY213" s="18" t="s">
        <v>414</v>
      </c>
      <c r="BE213" s="229">
        <f>IF(N213="základní",J213,0)</f>
        <v>0</v>
      </c>
      <c r="BF213" s="229">
        <f>IF(N213="snížená",J213,0)</f>
        <v>0</v>
      </c>
      <c r="BG213" s="229">
        <f>IF(N213="zákl. přenesená",J213,0)</f>
        <v>0</v>
      </c>
      <c r="BH213" s="229">
        <f>IF(N213="sníž. přenesená",J213,0)</f>
        <v>0</v>
      </c>
      <c r="BI213" s="229">
        <f>IF(N213="nulová",J213,0)</f>
        <v>0</v>
      </c>
      <c r="BJ213" s="18" t="s">
        <v>84</v>
      </c>
      <c r="BK213" s="229">
        <f>ROUND(I213*H213,2)</f>
        <v>0</v>
      </c>
      <c r="BL213" s="18" t="s">
        <v>415</v>
      </c>
      <c r="BM213" s="228" t="s">
        <v>2770</v>
      </c>
    </row>
    <row r="214" s="2" customFormat="1">
      <c r="A214" s="39"/>
      <c r="B214" s="40"/>
      <c r="C214" s="41"/>
      <c r="D214" s="230" t="s">
        <v>417</v>
      </c>
      <c r="E214" s="41"/>
      <c r="F214" s="231" t="s">
        <v>1844</v>
      </c>
      <c r="G214" s="41"/>
      <c r="H214" s="41"/>
      <c r="I214" s="156"/>
      <c r="J214" s="41"/>
      <c r="K214" s="41"/>
      <c r="L214" s="45"/>
      <c r="M214" s="232"/>
      <c r="N214" s="233"/>
      <c r="O214" s="92"/>
      <c r="P214" s="92"/>
      <c r="Q214" s="92"/>
      <c r="R214" s="92"/>
      <c r="S214" s="92"/>
      <c r="T214" s="93"/>
      <c r="U214" s="39"/>
      <c r="V214" s="39"/>
      <c r="W214" s="39"/>
      <c r="X214" s="39"/>
      <c r="Y214" s="39"/>
      <c r="Z214" s="39"/>
      <c r="AA214" s="39"/>
      <c r="AB214" s="39"/>
      <c r="AC214" s="39"/>
      <c r="AD214" s="39"/>
      <c r="AE214" s="39"/>
      <c r="AT214" s="18" t="s">
        <v>417</v>
      </c>
      <c r="AU214" s="18" t="s">
        <v>86</v>
      </c>
    </row>
    <row r="215" s="2" customFormat="1">
      <c r="A215" s="39"/>
      <c r="B215" s="40"/>
      <c r="C215" s="41"/>
      <c r="D215" s="230" t="s">
        <v>722</v>
      </c>
      <c r="E215" s="41"/>
      <c r="F215" s="268" t="s">
        <v>2771</v>
      </c>
      <c r="G215" s="41"/>
      <c r="H215" s="41"/>
      <c r="I215" s="156"/>
      <c r="J215" s="41"/>
      <c r="K215" s="41"/>
      <c r="L215" s="45"/>
      <c r="M215" s="232"/>
      <c r="N215" s="233"/>
      <c r="O215" s="92"/>
      <c r="P215" s="92"/>
      <c r="Q215" s="92"/>
      <c r="R215" s="92"/>
      <c r="S215" s="92"/>
      <c r="T215" s="93"/>
      <c r="U215" s="39"/>
      <c r="V215" s="39"/>
      <c r="W215" s="39"/>
      <c r="X215" s="39"/>
      <c r="Y215" s="39"/>
      <c r="Z215" s="39"/>
      <c r="AA215" s="39"/>
      <c r="AB215" s="39"/>
      <c r="AC215" s="39"/>
      <c r="AD215" s="39"/>
      <c r="AE215" s="39"/>
      <c r="AT215" s="18" t="s">
        <v>722</v>
      </c>
      <c r="AU215" s="18" t="s">
        <v>86</v>
      </c>
    </row>
    <row r="216" s="13" customFormat="1">
      <c r="A216" s="13"/>
      <c r="B216" s="277"/>
      <c r="C216" s="278"/>
      <c r="D216" s="230" t="s">
        <v>758</v>
      </c>
      <c r="E216" s="279" t="s">
        <v>1</v>
      </c>
      <c r="F216" s="280" t="s">
        <v>2772</v>
      </c>
      <c r="G216" s="278"/>
      <c r="H216" s="281">
        <v>40</v>
      </c>
      <c r="I216" s="282"/>
      <c r="J216" s="278"/>
      <c r="K216" s="278"/>
      <c r="L216" s="283"/>
      <c r="M216" s="284"/>
      <c r="N216" s="285"/>
      <c r="O216" s="285"/>
      <c r="P216" s="285"/>
      <c r="Q216" s="285"/>
      <c r="R216" s="285"/>
      <c r="S216" s="285"/>
      <c r="T216" s="286"/>
      <c r="U216" s="13"/>
      <c r="V216" s="13"/>
      <c r="W216" s="13"/>
      <c r="X216" s="13"/>
      <c r="Y216" s="13"/>
      <c r="Z216" s="13"/>
      <c r="AA216" s="13"/>
      <c r="AB216" s="13"/>
      <c r="AC216" s="13"/>
      <c r="AD216" s="13"/>
      <c r="AE216" s="13"/>
      <c r="AT216" s="287" t="s">
        <v>758</v>
      </c>
      <c r="AU216" s="287" t="s">
        <v>86</v>
      </c>
      <c r="AV216" s="13" t="s">
        <v>86</v>
      </c>
      <c r="AW216" s="13" t="s">
        <v>33</v>
      </c>
      <c r="AX216" s="13" t="s">
        <v>84</v>
      </c>
      <c r="AY216" s="287" t="s">
        <v>414</v>
      </c>
    </row>
    <row r="217" s="11" customFormat="1" ht="22.8" customHeight="1">
      <c r="A217" s="11"/>
      <c r="B217" s="254"/>
      <c r="C217" s="255"/>
      <c r="D217" s="256" t="s">
        <v>75</v>
      </c>
      <c r="E217" s="275" t="s">
        <v>892</v>
      </c>
      <c r="F217" s="275" t="s">
        <v>893</v>
      </c>
      <c r="G217" s="255"/>
      <c r="H217" s="255"/>
      <c r="I217" s="258"/>
      <c r="J217" s="276">
        <f>BK217</f>
        <v>0</v>
      </c>
      <c r="K217" s="255"/>
      <c r="L217" s="260"/>
      <c r="M217" s="261"/>
      <c r="N217" s="262"/>
      <c r="O217" s="262"/>
      <c r="P217" s="263">
        <f>SUM(P218:P228)</f>
        <v>0</v>
      </c>
      <c r="Q217" s="262"/>
      <c r="R217" s="263">
        <f>SUM(R218:R228)</f>
        <v>0</v>
      </c>
      <c r="S217" s="262"/>
      <c r="T217" s="264">
        <f>SUM(T218:T228)</f>
        <v>0</v>
      </c>
      <c r="U217" s="11"/>
      <c r="V217" s="11"/>
      <c r="W217" s="11"/>
      <c r="X217" s="11"/>
      <c r="Y217" s="11"/>
      <c r="Z217" s="11"/>
      <c r="AA217" s="11"/>
      <c r="AB217" s="11"/>
      <c r="AC217" s="11"/>
      <c r="AD217" s="11"/>
      <c r="AE217" s="11"/>
      <c r="AR217" s="265" t="s">
        <v>84</v>
      </c>
      <c r="AT217" s="266" t="s">
        <v>75</v>
      </c>
      <c r="AU217" s="266" t="s">
        <v>84</v>
      </c>
      <c r="AY217" s="265" t="s">
        <v>414</v>
      </c>
      <c r="BK217" s="267">
        <f>SUM(BK218:BK228)</f>
        <v>0</v>
      </c>
    </row>
    <row r="218" s="2" customFormat="1" ht="21.75" customHeight="1">
      <c r="A218" s="39"/>
      <c r="B218" s="40"/>
      <c r="C218" s="234" t="s">
        <v>7</v>
      </c>
      <c r="D218" s="234" t="s">
        <v>443</v>
      </c>
      <c r="E218" s="235" t="s">
        <v>1847</v>
      </c>
      <c r="F218" s="236" t="s">
        <v>1848</v>
      </c>
      <c r="G218" s="237" t="s">
        <v>897</v>
      </c>
      <c r="H218" s="238">
        <v>12.273</v>
      </c>
      <c r="I218" s="239"/>
      <c r="J218" s="240">
        <f>ROUND(I218*H218,2)</f>
        <v>0</v>
      </c>
      <c r="K218" s="236" t="s">
        <v>720</v>
      </c>
      <c r="L218" s="45"/>
      <c r="M218" s="241" t="s">
        <v>1</v>
      </c>
      <c r="N218" s="242" t="s">
        <v>41</v>
      </c>
      <c r="O218" s="92"/>
      <c r="P218" s="226">
        <f>O218*H218</f>
        <v>0</v>
      </c>
      <c r="Q218" s="226">
        <v>0</v>
      </c>
      <c r="R218" s="226">
        <f>Q218*H218</f>
        <v>0</v>
      </c>
      <c r="S218" s="226">
        <v>0</v>
      </c>
      <c r="T218" s="227">
        <f>S218*H218</f>
        <v>0</v>
      </c>
      <c r="U218" s="39"/>
      <c r="V218" s="39"/>
      <c r="W218" s="39"/>
      <c r="X218" s="39"/>
      <c r="Y218" s="39"/>
      <c r="Z218" s="39"/>
      <c r="AA218" s="39"/>
      <c r="AB218" s="39"/>
      <c r="AC218" s="39"/>
      <c r="AD218" s="39"/>
      <c r="AE218" s="39"/>
      <c r="AR218" s="228" t="s">
        <v>415</v>
      </c>
      <c r="AT218" s="228" t="s">
        <v>443</v>
      </c>
      <c r="AU218" s="228" t="s">
        <v>86</v>
      </c>
      <c r="AY218" s="18" t="s">
        <v>414</v>
      </c>
      <c r="BE218" s="229">
        <f>IF(N218="základní",J218,0)</f>
        <v>0</v>
      </c>
      <c r="BF218" s="229">
        <f>IF(N218="snížená",J218,0)</f>
        <v>0</v>
      </c>
      <c r="BG218" s="229">
        <f>IF(N218="zákl. přenesená",J218,0)</f>
        <v>0</v>
      </c>
      <c r="BH218" s="229">
        <f>IF(N218="sníž. přenesená",J218,0)</f>
        <v>0</v>
      </c>
      <c r="BI218" s="229">
        <f>IF(N218="nulová",J218,0)</f>
        <v>0</v>
      </c>
      <c r="BJ218" s="18" t="s">
        <v>84</v>
      </c>
      <c r="BK218" s="229">
        <f>ROUND(I218*H218,2)</f>
        <v>0</v>
      </c>
      <c r="BL218" s="18" t="s">
        <v>415</v>
      </c>
      <c r="BM218" s="228" t="s">
        <v>2773</v>
      </c>
    </row>
    <row r="219" s="2" customFormat="1">
      <c r="A219" s="39"/>
      <c r="B219" s="40"/>
      <c r="C219" s="41"/>
      <c r="D219" s="230" t="s">
        <v>417</v>
      </c>
      <c r="E219" s="41"/>
      <c r="F219" s="231" t="s">
        <v>1850</v>
      </c>
      <c r="G219" s="41"/>
      <c r="H219" s="41"/>
      <c r="I219" s="156"/>
      <c r="J219" s="41"/>
      <c r="K219" s="41"/>
      <c r="L219" s="45"/>
      <c r="M219" s="232"/>
      <c r="N219" s="233"/>
      <c r="O219" s="92"/>
      <c r="P219" s="92"/>
      <c r="Q219" s="92"/>
      <c r="R219" s="92"/>
      <c r="S219" s="92"/>
      <c r="T219" s="93"/>
      <c r="U219" s="39"/>
      <c r="V219" s="39"/>
      <c r="W219" s="39"/>
      <c r="X219" s="39"/>
      <c r="Y219" s="39"/>
      <c r="Z219" s="39"/>
      <c r="AA219" s="39"/>
      <c r="AB219" s="39"/>
      <c r="AC219" s="39"/>
      <c r="AD219" s="39"/>
      <c r="AE219" s="39"/>
      <c r="AT219" s="18" t="s">
        <v>417</v>
      </c>
      <c r="AU219" s="18" t="s">
        <v>86</v>
      </c>
    </row>
    <row r="220" s="2" customFormat="1" ht="16.5" customHeight="1">
      <c r="A220" s="39"/>
      <c r="B220" s="40"/>
      <c r="C220" s="234" t="s">
        <v>494</v>
      </c>
      <c r="D220" s="234" t="s">
        <v>443</v>
      </c>
      <c r="E220" s="235" t="s">
        <v>1851</v>
      </c>
      <c r="F220" s="236" t="s">
        <v>1852</v>
      </c>
      <c r="G220" s="237" t="s">
        <v>897</v>
      </c>
      <c r="H220" s="238">
        <v>147.27600000000001</v>
      </c>
      <c r="I220" s="239"/>
      <c r="J220" s="240">
        <f>ROUND(I220*H220,2)</f>
        <v>0</v>
      </c>
      <c r="K220" s="236" t="s">
        <v>720</v>
      </c>
      <c r="L220" s="45"/>
      <c r="M220" s="241" t="s">
        <v>1</v>
      </c>
      <c r="N220" s="242" t="s">
        <v>41</v>
      </c>
      <c r="O220" s="92"/>
      <c r="P220" s="226">
        <f>O220*H220</f>
        <v>0</v>
      </c>
      <c r="Q220" s="226">
        <v>0</v>
      </c>
      <c r="R220" s="226">
        <f>Q220*H220</f>
        <v>0</v>
      </c>
      <c r="S220" s="226">
        <v>0</v>
      </c>
      <c r="T220" s="227">
        <f>S220*H220</f>
        <v>0</v>
      </c>
      <c r="U220" s="39"/>
      <c r="V220" s="39"/>
      <c r="W220" s="39"/>
      <c r="X220" s="39"/>
      <c r="Y220" s="39"/>
      <c r="Z220" s="39"/>
      <c r="AA220" s="39"/>
      <c r="AB220" s="39"/>
      <c r="AC220" s="39"/>
      <c r="AD220" s="39"/>
      <c r="AE220" s="39"/>
      <c r="AR220" s="228" t="s">
        <v>415</v>
      </c>
      <c r="AT220" s="228" t="s">
        <v>443</v>
      </c>
      <c r="AU220" s="228" t="s">
        <v>86</v>
      </c>
      <c r="AY220" s="18" t="s">
        <v>414</v>
      </c>
      <c r="BE220" s="229">
        <f>IF(N220="základní",J220,0)</f>
        <v>0</v>
      </c>
      <c r="BF220" s="229">
        <f>IF(N220="snížená",J220,0)</f>
        <v>0</v>
      </c>
      <c r="BG220" s="229">
        <f>IF(N220="zákl. přenesená",J220,0)</f>
        <v>0</v>
      </c>
      <c r="BH220" s="229">
        <f>IF(N220="sníž. přenesená",J220,0)</f>
        <v>0</v>
      </c>
      <c r="BI220" s="229">
        <f>IF(N220="nulová",J220,0)</f>
        <v>0</v>
      </c>
      <c r="BJ220" s="18" t="s">
        <v>84</v>
      </c>
      <c r="BK220" s="229">
        <f>ROUND(I220*H220,2)</f>
        <v>0</v>
      </c>
      <c r="BL220" s="18" t="s">
        <v>415</v>
      </c>
      <c r="BM220" s="228" t="s">
        <v>2774</v>
      </c>
    </row>
    <row r="221" s="2" customFormat="1">
      <c r="A221" s="39"/>
      <c r="B221" s="40"/>
      <c r="C221" s="41"/>
      <c r="D221" s="230" t="s">
        <v>417</v>
      </c>
      <c r="E221" s="41"/>
      <c r="F221" s="231" t="s">
        <v>1854</v>
      </c>
      <c r="G221" s="41"/>
      <c r="H221" s="41"/>
      <c r="I221" s="156"/>
      <c r="J221" s="41"/>
      <c r="K221" s="41"/>
      <c r="L221" s="45"/>
      <c r="M221" s="232"/>
      <c r="N221" s="233"/>
      <c r="O221" s="92"/>
      <c r="P221" s="92"/>
      <c r="Q221" s="92"/>
      <c r="R221" s="92"/>
      <c r="S221" s="92"/>
      <c r="T221" s="93"/>
      <c r="U221" s="39"/>
      <c r="V221" s="39"/>
      <c r="W221" s="39"/>
      <c r="X221" s="39"/>
      <c r="Y221" s="39"/>
      <c r="Z221" s="39"/>
      <c r="AA221" s="39"/>
      <c r="AB221" s="39"/>
      <c r="AC221" s="39"/>
      <c r="AD221" s="39"/>
      <c r="AE221" s="39"/>
      <c r="AT221" s="18" t="s">
        <v>417</v>
      </c>
      <c r="AU221" s="18" t="s">
        <v>86</v>
      </c>
    </row>
    <row r="222" s="2" customFormat="1">
      <c r="A222" s="39"/>
      <c r="B222" s="40"/>
      <c r="C222" s="41"/>
      <c r="D222" s="230" t="s">
        <v>722</v>
      </c>
      <c r="E222" s="41"/>
      <c r="F222" s="268" t="s">
        <v>2463</v>
      </c>
      <c r="G222" s="41"/>
      <c r="H222" s="41"/>
      <c r="I222" s="156"/>
      <c r="J222" s="41"/>
      <c r="K222" s="41"/>
      <c r="L222" s="45"/>
      <c r="M222" s="232"/>
      <c r="N222" s="233"/>
      <c r="O222" s="92"/>
      <c r="P222" s="92"/>
      <c r="Q222" s="92"/>
      <c r="R222" s="92"/>
      <c r="S222" s="92"/>
      <c r="T222" s="93"/>
      <c r="U222" s="39"/>
      <c r="V222" s="39"/>
      <c r="W222" s="39"/>
      <c r="X222" s="39"/>
      <c r="Y222" s="39"/>
      <c r="Z222" s="39"/>
      <c r="AA222" s="39"/>
      <c r="AB222" s="39"/>
      <c r="AC222" s="39"/>
      <c r="AD222" s="39"/>
      <c r="AE222" s="39"/>
      <c r="AT222" s="18" t="s">
        <v>722</v>
      </c>
      <c r="AU222" s="18" t="s">
        <v>86</v>
      </c>
    </row>
    <row r="223" s="13" customFormat="1">
      <c r="A223" s="13"/>
      <c r="B223" s="277"/>
      <c r="C223" s="278"/>
      <c r="D223" s="230" t="s">
        <v>758</v>
      </c>
      <c r="E223" s="279" t="s">
        <v>1</v>
      </c>
      <c r="F223" s="280" t="s">
        <v>2775</v>
      </c>
      <c r="G223" s="278"/>
      <c r="H223" s="281">
        <v>147.27600000000001</v>
      </c>
      <c r="I223" s="282"/>
      <c r="J223" s="278"/>
      <c r="K223" s="278"/>
      <c r="L223" s="283"/>
      <c r="M223" s="284"/>
      <c r="N223" s="285"/>
      <c r="O223" s="285"/>
      <c r="P223" s="285"/>
      <c r="Q223" s="285"/>
      <c r="R223" s="285"/>
      <c r="S223" s="285"/>
      <c r="T223" s="286"/>
      <c r="U223" s="13"/>
      <c r="V223" s="13"/>
      <c r="W223" s="13"/>
      <c r="X223" s="13"/>
      <c r="Y223" s="13"/>
      <c r="Z223" s="13"/>
      <c r="AA223" s="13"/>
      <c r="AB223" s="13"/>
      <c r="AC223" s="13"/>
      <c r="AD223" s="13"/>
      <c r="AE223" s="13"/>
      <c r="AT223" s="287" t="s">
        <v>758</v>
      </c>
      <c r="AU223" s="287" t="s">
        <v>86</v>
      </c>
      <c r="AV223" s="13" t="s">
        <v>86</v>
      </c>
      <c r="AW223" s="13" t="s">
        <v>33</v>
      </c>
      <c r="AX223" s="13" t="s">
        <v>84</v>
      </c>
      <c r="AY223" s="287" t="s">
        <v>414</v>
      </c>
    </row>
    <row r="224" s="2" customFormat="1" ht="21.75" customHeight="1">
      <c r="A224" s="39"/>
      <c r="B224" s="40"/>
      <c r="C224" s="234" t="s">
        <v>498</v>
      </c>
      <c r="D224" s="234" t="s">
        <v>443</v>
      </c>
      <c r="E224" s="235" t="s">
        <v>1857</v>
      </c>
      <c r="F224" s="236" t="s">
        <v>1858</v>
      </c>
      <c r="G224" s="237" t="s">
        <v>897</v>
      </c>
      <c r="H224" s="238">
        <v>12.273</v>
      </c>
      <c r="I224" s="239"/>
      <c r="J224" s="240">
        <f>ROUND(I224*H224,2)</f>
        <v>0</v>
      </c>
      <c r="K224" s="236" t="s">
        <v>720</v>
      </c>
      <c r="L224" s="45"/>
      <c r="M224" s="241" t="s">
        <v>1</v>
      </c>
      <c r="N224" s="242" t="s">
        <v>41</v>
      </c>
      <c r="O224" s="92"/>
      <c r="P224" s="226">
        <f>O224*H224</f>
        <v>0</v>
      </c>
      <c r="Q224" s="226">
        <v>0</v>
      </c>
      <c r="R224" s="226">
        <f>Q224*H224</f>
        <v>0</v>
      </c>
      <c r="S224" s="226">
        <v>0</v>
      </c>
      <c r="T224" s="227">
        <f>S224*H224</f>
        <v>0</v>
      </c>
      <c r="U224" s="39"/>
      <c r="V224" s="39"/>
      <c r="W224" s="39"/>
      <c r="X224" s="39"/>
      <c r="Y224" s="39"/>
      <c r="Z224" s="39"/>
      <c r="AA224" s="39"/>
      <c r="AB224" s="39"/>
      <c r="AC224" s="39"/>
      <c r="AD224" s="39"/>
      <c r="AE224" s="39"/>
      <c r="AR224" s="228" t="s">
        <v>415</v>
      </c>
      <c r="AT224" s="228" t="s">
        <v>443</v>
      </c>
      <c r="AU224" s="228" t="s">
        <v>86</v>
      </c>
      <c r="AY224" s="18" t="s">
        <v>414</v>
      </c>
      <c r="BE224" s="229">
        <f>IF(N224="základní",J224,0)</f>
        <v>0</v>
      </c>
      <c r="BF224" s="229">
        <f>IF(N224="snížená",J224,0)</f>
        <v>0</v>
      </c>
      <c r="BG224" s="229">
        <f>IF(N224="zákl. přenesená",J224,0)</f>
        <v>0</v>
      </c>
      <c r="BH224" s="229">
        <f>IF(N224="sníž. přenesená",J224,0)</f>
        <v>0</v>
      </c>
      <c r="BI224" s="229">
        <f>IF(N224="nulová",J224,0)</f>
        <v>0</v>
      </c>
      <c r="BJ224" s="18" t="s">
        <v>84</v>
      </c>
      <c r="BK224" s="229">
        <f>ROUND(I224*H224,2)</f>
        <v>0</v>
      </c>
      <c r="BL224" s="18" t="s">
        <v>415</v>
      </c>
      <c r="BM224" s="228" t="s">
        <v>2776</v>
      </c>
    </row>
    <row r="225" s="2" customFormat="1">
      <c r="A225" s="39"/>
      <c r="B225" s="40"/>
      <c r="C225" s="41"/>
      <c r="D225" s="230" t="s">
        <v>417</v>
      </c>
      <c r="E225" s="41"/>
      <c r="F225" s="231" t="s">
        <v>1860</v>
      </c>
      <c r="G225" s="41"/>
      <c r="H225" s="41"/>
      <c r="I225" s="156"/>
      <c r="J225" s="41"/>
      <c r="K225" s="41"/>
      <c r="L225" s="45"/>
      <c r="M225" s="232"/>
      <c r="N225" s="233"/>
      <c r="O225" s="92"/>
      <c r="P225" s="92"/>
      <c r="Q225" s="92"/>
      <c r="R225" s="92"/>
      <c r="S225" s="92"/>
      <c r="T225" s="93"/>
      <c r="U225" s="39"/>
      <c r="V225" s="39"/>
      <c r="W225" s="39"/>
      <c r="X225" s="39"/>
      <c r="Y225" s="39"/>
      <c r="Z225" s="39"/>
      <c r="AA225" s="39"/>
      <c r="AB225" s="39"/>
      <c r="AC225" s="39"/>
      <c r="AD225" s="39"/>
      <c r="AE225" s="39"/>
      <c r="AT225" s="18" t="s">
        <v>417</v>
      </c>
      <c r="AU225" s="18" t="s">
        <v>86</v>
      </c>
    </row>
    <row r="226" s="2" customFormat="1" ht="21.75" customHeight="1">
      <c r="A226" s="39"/>
      <c r="B226" s="40"/>
      <c r="C226" s="234" t="s">
        <v>502</v>
      </c>
      <c r="D226" s="234" t="s">
        <v>443</v>
      </c>
      <c r="E226" s="235" t="s">
        <v>1861</v>
      </c>
      <c r="F226" s="236" t="s">
        <v>1862</v>
      </c>
      <c r="G226" s="237" t="s">
        <v>897</v>
      </c>
      <c r="H226" s="238">
        <v>12.273</v>
      </c>
      <c r="I226" s="239"/>
      <c r="J226" s="240">
        <f>ROUND(I226*H226,2)</f>
        <v>0</v>
      </c>
      <c r="K226" s="236" t="s">
        <v>720</v>
      </c>
      <c r="L226" s="45"/>
      <c r="M226" s="241" t="s">
        <v>1</v>
      </c>
      <c r="N226" s="242" t="s">
        <v>41</v>
      </c>
      <c r="O226" s="92"/>
      <c r="P226" s="226">
        <f>O226*H226</f>
        <v>0</v>
      </c>
      <c r="Q226" s="226">
        <v>0</v>
      </c>
      <c r="R226" s="226">
        <f>Q226*H226</f>
        <v>0</v>
      </c>
      <c r="S226" s="226">
        <v>0</v>
      </c>
      <c r="T226" s="227">
        <f>S226*H226</f>
        <v>0</v>
      </c>
      <c r="U226" s="39"/>
      <c r="V226" s="39"/>
      <c r="W226" s="39"/>
      <c r="X226" s="39"/>
      <c r="Y226" s="39"/>
      <c r="Z226" s="39"/>
      <c r="AA226" s="39"/>
      <c r="AB226" s="39"/>
      <c r="AC226" s="39"/>
      <c r="AD226" s="39"/>
      <c r="AE226" s="39"/>
      <c r="AR226" s="228" t="s">
        <v>415</v>
      </c>
      <c r="AT226" s="228" t="s">
        <v>443</v>
      </c>
      <c r="AU226" s="228" t="s">
        <v>86</v>
      </c>
      <c r="AY226" s="18" t="s">
        <v>414</v>
      </c>
      <c r="BE226" s="229">
        <f>IF(N226="základní",J226,0)</f>
        <v>0</v>
      </c>
      <c r="BF226" s="229">
        <f>IF(N226="snížená",J226,0)</f>
        <v>0</v>
      </c>
      <c r="BG226" s="229">
        <f>IF(N226="zákl. přenesená",J226,0)</f>
        <v>0</v>
      </c>
      <c r="BH226" s="229">
        <f>IF(N226="sníž. přenesená",J226,0)</f>
        <v>0</v>
      </c>
      <c r="BI226" s="229">
        <f>IF(N226="nulová",J226,0)</f>
        <v>0</v>
      </c>
      <c r="BJ226" s="18" t="s">
        <v>84</v>
      </c>
      <c r="BK226" s="229">
        <f>ROUND(I226*H226,2)</f>
        <v>0</v>
      </c>
      <c r="BL226" s="18" t="s">
        <v>415</v>
      </c>
      <c r="BM226" s="228" t="s">
        <v>2777</v>
      </c>
    </row>
    <row r="227" s="2" customFormat="1">
      <c r="A227" s="39"/>
      <c r="B227" s="40"/>
      <c r="C227" s="41"/>
      <c r="D227" s="230" t="s">
        <v>417</v>
      </c>
      <c r="E227" s="41"/>
      <c r="F227" s="231" t="s">
        <v>1864</v>
      </c>
      <c r="G227" s="41"/>
      <c r="H227" s="41"/>
      <c r="I227" s="156"/>
      <c r="J227" s="41"/>
      <c r="K227" s="41"/>
      <c r="L227" s="45"/>
      <c r="M227" s="232"/>
      <c r="N227" s="233"/>
      <c r="O227" s="92"/>
      <c r="P227" s="92"/>
      <c r="Q227" s="92"/>
      <c r="R227" s="92"/>
      <c r="S227" s="92"/>
      <c r="T227" s="93"/>
      <c r="U227" s="39"/>
      <c r="V227" s="39"/>
      <c r="W227" s="39"/>
      <c r="X227" s="39"/>
      <c r="Y227" s="39"/>
      <c r="Z227" s="39"/>
      <c r="AA227" s="39"/>
      <c r="AB227" s="39"/>
      <c r="AC227" s="39"/>
      <c r="AD227" s="39"/>
      <c r="AE227" s="39"/>
      <c r="AT227" s="18" t="s">
        <v>417</v>
      </c>
      <c r="AU227" s="18" t="s">
        <v>86</v>
      </c>
    </row>
    <row r="228" s="13" customFormat="1">
      <c r="A228" s="13"/>
      <c r="B228" s="277"/>
      <c r="C228" s="278"/>
      <c r="D228" s="230" t="s">
        <v>758</v>
      </c>
      <c r="E228" s="279" t="s">
        <v>1</v>
      </c>
      <c r="F228" s="280" t="s">
        <v>2778</v>
      </c>
      <c r="G228" s="278"/>
      <c r="H228" s="281">
        <v>12.273</v>
      </c>
      <c r="I228" s="282"/>
      <c r="J228" s="278"/>
      <c r="K228" s="278"/>
      <c r="L228" s="283"/>
      <c r="M228" s="284"/>
      <c r="N228" s="285"/>
      <c r="O228" s="285"/>
      <c r="P228" s="285"/>
      <c r="Q228" s="285"/>
      <c r="R228" s="285"/>
      <c r="S228" s="285"/>
      <c r="T228" s="286"/>
      <c r="U228" s="13"/>
      <c r="V228" s="13"/>
      <c r="W228" s="13"/>
      <c r="X228" s="13"/>
      <c r="Y228" s="13"/>
      <c r="Z228" s="13"/>
      <c r="AA228" s="13"/>
      <c r="AB228" s="13"/>
      <c r="AC228" s="13"/>
      <c r="AD228" s="13"/>
      <c r="AE228" s="13"/>
      <c r="AT228" s="287" t="s">
        <v>758</v>
      </c>
      <c r="AU228" s="287" t="s">
        <v>86</v>
      </c>
      <c r="AV228" s="13" t="s">
        <v>86</v>
      </c>
      <c r="AW228" s="13" t="s">
        <v>33</v>
      </c>
      <c r="AX228" s="13" t="s">
        <v>84</v>
      </c>
      <c r="AY228" s="287" t="s">
        <v>414</v>
      </c>
    </row>
    <row r="229" s="11" customFormat="1" ht="22.8" customHeight="1">
      <c r="A229" s="11"/>
      <c r="B229" s="254"/>
      <c r="C229" s="255"/>
      <c r="D229" s="256" t="s">
        <v>75</v>
      </c>
      <c r="E229" s="275" t="s">
        <v>912</v>
      </c>
      <c r="F229" s="275" t="s">
        <v>913</v>
      </c>
      <c r="G229" s="255"/>
      <c r="H229" s="255"/>
      <c r="I229" s="258"/>
      <c r="J229" s="276">
        <f>BK229</f>
        <v>0</v>
      </c>
      <c r="K229" s="255"/>
      <c r="L229" s="260"/>
      <c r="M229" s="261"/>
      <c r="N229" s="262"/>
      <c r="O229" s="262"/>
      <c r="P229" s="263">
        <f>SUM(P230:P231)</f>
        <v>0</v>
      </c>
      <c r="Q229" s="262"/>
      <c r="R229" s="263">
        <f>SUM(R230:R231)</f>
        <v>0</v>
      </c>
      <c r="S229" s="262"/>
      <c r="T229" s="264">
        <f>SUM(T230:T231)</f>
        <v>0</v>
      </c>
      <c r="U229" s="11"/>
      <c r="V229" s="11"/>
      <c r="W229" s="11"/>
      <c r="X229" s="11"/>
      <c r="Y229" s="11"/>
      <c r="Z229" s="11"/>
      <c r="AA229" s="11"/>
      <c r="AB229" s="11"/>
      <c r="AC229" s="11"/>
      <c r="AD229" s="11"/>
      <c r="AE229" s="11"/>
      <c r="AR229" s="265" t="s">
        <v>84</v>
      </c>
      <c r="AT229" s="266" t="s">
        <v>75</v>
      </c>
      <c r="AU229" s="266" t="s">
        <v>84</v>
      </c>
      <c r="AY229" s="265" t="s">
        <v>414</v>
      </c>
      <c r="BK229" s="267">
        <f>SUM(BK230:BK231)</f>
        <v>0</v>
      </c>
    </row>
    <row r="230" s="2" customFormat="1" ht="21.75" customHeight="1">
      <c r="A230" s="39"/>
      <c r="B230" s="40"/>
      <c r="C230" s="234" t="s">
        <v>875</v>
      </c>
      <c r="D230" s="234" t="s">
        <v>443</v>
      </c>
      <c r="E230" s="235" t="s">
        <v>1867</v>
      </c>
      <c r="F230" s="236" t="s">
        <v>1868</v>
      </c>
      <c r="G230" s="237" t="s">
        <v>897</v>
      </c>
      <c r="H230" s="238">
        <v>0.52300000000000002</v>
      </c>
      <c r="I230" s="239"/>
      <c r="J230" s="240">
        <f>ROUND(I230*H230,2)</f>
        <v>0</v>
      </c>
      <c r="K230" s="236" t="s">
        <v>720</v>
      </c>
      <c r="L230" s="45"/>
      <c r="M230" s="241" t="s">
        <v>1</v>
      </c>
      <c r="N230" s="242" t="s">
        <v>41</v>
      </c>
      <c r="O230" s="92"/>
      <c r="P230" s="226">
        <f>O230*H230</f>
        <v>0</v>
      </c>
      <c r="Q230" s="226">
        <v>0</v>
      </c>
      <c r="R230" s="226">
        <f>Q230*H230</f>
        <v>0</v>
      </c>
      <c r="S230" s="226">
        <v>0</v>
      </c>
      <c r="T230" s="227">
        <f>S230*H230</f>
        <v>0</v>
      </c>
      <c r="U230" s="39"/>
      <c r="V230" s="39"/>
      <c r="W230" s="39"/>
      <c r="X230" s="39"/>
      <c r="Y230" s="39"/>
      <c r="Z230" s="39"/>
      <c r="AA230" s="39"/>
      <c r="AB230" s="39"/>
      <c r="AC230" s="39"/>
      <c r="AD230" s="39"/>
      <c r="AE230" s="39"/>
      <c r="AR230" s="228" t="s">
        <v>415</v>
      </c>
      <c r="AT230" s="228" t="s">
        <v>443</v>
      </c>
      <c r="AU230" s="228" t="s">
        <v>86</v>
      </c>
      <c r="AY230" s="18" t="s">
        <v>414</v>
      </c>
      <c r="BE230" s="229">
        <f>IF(N230="základní",J230,0)</f>
        <v>0</v>
      </c>
      <c r="BF230" s="229">
        <f>IF(N230="snížená",J230,0)</f>
        <v>0</v>
      </c>
      <c r="BG230" s="229">
        <f>IF(N230="zákl. přenesená",J230,0)</f>
        <v>0</v>
      </c>
      <c r="BH230" s="229">
        <f>IF(N230="sníž. přenesená",J230,0)</f>
        <v>0</v>
      </c>
      <c r="BI230" s="229">
        <f>IF(N230="nulová",J230,0)</f>
        <v>0</v>
      </c>
      <c r="BJ230" s="18" t="s">
        <v>84</v>
      </c>
      <c r="BK230" s="229">
        <f>ROUND(I230*H230,2)</f>
        <v>0</v>
      </c>
      <c r="BL230" s="18" t="s">
        <v>415</v>
      </c>
      <c r="BM230" s="228" t="s">
        <v>2779</v>
      </c>
    </row>
    <row r="231" s="2" customFormat="1">
      <c r="A231" s="39"/>
      <c r="B231" s="40"/>
      <c r="C231" s="41"/>
      <c r="D231" s="230" t="s">
        <v>417</v>
      </c>
      <c r="E231" s="41"/>
      <c r="F231" s="231" t="s">
        <v>1870</v>
      </c>
      <c r="G231" s="41"/>
      <c r="H231" s="41"/>
      <c r="I231" s="156"/>
      <c r="J231" s="41"/>
      <c r="K231" s="41"/>
      <c r="L231" s="45"/>
      <c r="M231" s="232"/>
      <c r="N231" s="233"/>
      <c r="O231" s="92"/>
      <c r="P231" s="92"/>
      <c r="Q231" s="92"/>
      <c r="R231" s="92"/>
      <c r="S231" s="92"/>
      <c r="T231" s="93"/>
      <c r="U231" s="39"/>
      <c r="V231" s="39"/>
      <c r="W231" s="39"/>
      <c r="X231" s="39"/>
      <c r="Y231" s="39"/>
      <c r="Z231" s="39"/>
      <c r="AA231" s="39"/>
      <c r="AB231" s="39"/>
      <c r="AC231" s="39"/>
      <c r="AD231" s="39"/>
      <c r="AE231" s="39"/>
      <c r="AT231" s="18" t="s">
        <v>417</v>
      </c>
      <c r="AU231" s="18" t="s">
        <v>86</v>
      </c>
    </row>
    <row r="232" s="11" customFormat="1" ht="25.92" customHeight="1">
      <c r="A232" s="11"/>
      <c r="B232" s="254"/>
      <c r="C232" s="255"/>
      <c r="D232" s="256" t="s">
        <v>75</v>
      </c>
      <c r="E232" s="257" t="s">
        <v>918</v>
      </c>
      <c r="F232" s="257" t="s">
        <v>919</v>
      </c>
      <c r="G232" s="255"/>
      <c r="H232" s="255"/>
      <c r="I232" s="258"/>
      <c r="J232" s="259">
        <f>BK232</f>
        <v>0</v>
      </c>
      <c r="K232" s="255"/>
      <c r="L232" s="260"/>
      <c r="M232" s="261"/>
      <c r="N232" s="262"/>
      <c r="O232" s="262"/>
      <c r="P232" s="263">
        <f>P233</f>
        <v>0</v>
      </c>
      <c r="Q232" s="262"/>
      <c r="R232" s="263">
        <f>R233</f>
        <v>0.028017780000000003</v>
      </c>
      <c r="S232" s="262"/>
      <c r="T232" s="264">
        <f>T233</f>
        <v>0</v>
      </c>
      <c r="U232" s="11"/>
      <c r="V232" s="11"/>
      <c r="W232" s="11"/>
      <c r="X232" s="11"/>
      <c r="Y232" s="11"/>
      <c r="Z232" s="11"/>
      <c r="AA232" s="11"/>
      <c r="AB232" s="11"/>
      <c r="AC232" s="11"/>
      <c r="AD232" s="11"/>
      <c r="AE232" s="11"/>
      <c r="AR232" s="265" t="s">
        <v>86</v>
      </c>
      <c r="AT232" s="266" t="s">
        <v>75</v>
      </c>
      <c r="AU232" s="266" t="s">
        <v>76</v>
      </c>
      <c r="AY232" s="265" t="s">
        <v>414</v>
      </c>
      <c r="BK232" s="267">
        <f>BK233</f>
        <v>0</v>
      </c>
    </row>
    <row r="233" s="11" customFormat="1" ht="22.8" customHeight="1">
      <c r="A233" s="11"/>
      <c r="B233" s="254"/>
      <c r="C233" s="255"/>
      <c r="D233" s="256" t="s">
        <v>75</v>
      </c>
      <c r="E233" s="275" t="s">
        <v>1049</v>
      </c>
      <c r="F233" s="275" t="s">
        <v>1050</v>
      </c>
      <c r="G233" s="255"/>
      <c r="H233" s="255"/>
      <c r="I233" s="258"/>
      <c r="J233" s="276">
        <f>BK233</f>
        <v>0</v>
      </c>
      <c r="K233" s="255"/>
      <c r="L233" s="260"/>
      <c r="M233" s="261"/>
      <c r="N233" s="262"/>
      <c r="O233" s="262"/>
      <c r="P233" s="263">
        <f>SUM(P234:P244)</f>
        <v>0</v>
      </c>
      <c r="Q233" s="262"/>
      <c r="R233" s="263">
        <f>SUM(R234:R244)</f>
        <v>0.028017780000000003</v>
      </c>
      <c r="S233" s="262"/>
      <c r="T233" s="264">
        <f>SUM(T234:T244)</f>
        <v>0</v>
      </c>
      <c r="U233" s="11"/>
      <c r="V233" s="11"/>
      <c r="W233" s="11"/>
      <c r="X233" s="11"/>
      <c r="Y233" s="11"/>
      <c r="Z233" s="11"/>
      <c r="AA233" s="11"/>
      <c r="AB233" s="11"/>
      <c r="AC233" s="11"/>
      <c r="AD233" s="11"/>
      <c r="AE233" s="11"/>
      <c r="AR233" s="265" t="s">
        <v>86</v>
      </c>
      <c r="AT233" s="266" t="s">
        <v>75</v>
      </c>
      <c r="AU233" s="266" t="s">
        <v>84</v>
      </c>
      <c r="AY233" s="265" t="s">
        <v>414</v>
      </c>
      <c r="BK233" s="267">
        <f>SUM(BK234:BK244)</f>
        <v>0</v>
      </c>
    </row>
    <row r="234" s="2" customFormat="1" ht="21.75" customHeight="1">
      <c r="A234" s="39"/>
      <c r="B234" s="40"/>
      <c r="C234" s="234" t="s">
        <v>880</v>
      </c>
      <c r="D234" s="234" t="s">
        <v>443</v>
      </c>
      <c r="E234" s="235" t="s">
        <v>1871</v>
      </c>
      <c r="F234" s="236" t="s">
        <v>1872</v>
      </c>
      <c r="G234" s="237" t="s">
        <v>632</v>
      </c>
      <c r="H234" s="238">
        <v>133.41800000000001</v>
      </c>
      <c r="I234" s="239"/>
      <c r="J234" s="240">
        <f>ROUND(I234*H234,2)</f>
        <v>0</v>
      </c>
      <c r="K234" s="236" t="s">
        <v>720</v>
      </c>
      <c r="L234" s="45"/>
      <c r="M234" s="241" t="s">
        <v>1</v>
      </c>
      <c r="N234" s="242" t="s">
        <v>41</v>
      </c>
      <c r="O234" s="92"/>
      <c r="P234" s="226">
        <f>O234*H234</f>
        <v>0</v>
      </c>
      <c r="Q234" s="226">
        <v>0.00021000000000000001</v>
      </c>
      <c r="R234" s="226">
        <f>Q234*H234</f>
        <v>0.028017780000000003</v>
      </c>
      <c r="S234" s="226">
        <v>0</v>
      </c>
      <c r="T234" s="227">
        <f>S234*H234</f>
        <v>0</v>
      </c>
      <c r="U234" s="39"/>
      <c r="V234" s="39"/>
      <c r="W234" s="39"/>
      <c r="X234" s="39"/>
      <c r="Y234" s="39"/>
      <c r="Z234" s="39"/>
      <c r="AA234" s="39"/>
      <c r="AB234" s="39"/>
      <c r="AC234" s="39"/>
      <c r="AD234" s="39"/>
      <c r="AE234" s="39"/>
      <c r="AR234" s="228" t="s">
        <v>470</v>
      </c>
      <c r="AT234" s="228" t="s">
        <v>443</v>
      </c>
      <c r="AU234" s="228" t="s">
        <v>86</v>
      </c>
      <c r="AY234" s="18" t="s">
        <v>414</v>
      </c>
      <c r="BE234" s="229">
        <f>IF(N234="základní",J234,0)</f>
        <v>0</v>
      </c>
      <c r="BF234" s="229">
        <f>IF(N234="snížená",J234,0)</f>
        <v>0</v>
      </c>
      <c r="BG234" s="229">
        <f>IF(N234="zákl. přenesená",J234,0)</f>
        <v>0</v>
      </c>
      <c r="BH234" s="229">
        <f>IF(N234="sníž. přenesená",J234,0)</f>
        <v>0</v>
      </c>
      <c r="BI234" s="229">
        <f>IF(N234="nulová",J234,0)</f>
        <v>0</v>
      </c>
      <c r="BJ234" s="18" t="s">
        <v>84</v>
      </c>
      <c r="BK234" s="229">
        <f>ROUND(I234*H234,2)</f>
        <v>0</v>
      </c>
      <c r="BL234" s="18" t="s">
        <v>470</v>
      </c>
      <c r="BM234" s="228" t="s">
        <v>2780</v>
      </c>
    </row>
    <row r="235" s="2" customFormat="1">
      <c r="A235" s="39"/>
      <c r="B235" s="40"/>
      <c r="C235" s="41"/>
      <c r="D235" s="230" t="s">
        <v>417</v>
      </c>
      <c r="E235" s="41"/>
      <c r="F235" s="231" t="s">
        <v>1874</v>
      </c>
      <c r="G235" s="41"/>
      <c r="H235" s="41"/>
      <c r="I235" s="156"/>
      <c r="J235" s="41"/>
      <c r="K235" s="41"/>
      <c r="L235" s="45"/>
      <c r="M235" s="232"/>
      <c r="N235" s="233"/>
      <c r="O235" s="92"/>
      <c r="P235" s="92"/>
      <c r="Q235" s="92"/>
      <c r="R235" s="92"/>
      <c r="S235" s="92"/>
      <c r="T235" s="93"/>
      <c r="U235" s="39"/>
      <c r="V235" s="39"/>
      <c r="W235" s="39"/>
      <c r="X235" s="39"/>
      <c r="Y235" s="39"/>
      <c r="Z235" s="39"/>
      <c r="AA235" s="39"/>
      <c r="AB235" s="39"/>
      <c r="AC235" s="39"/>
      <c r="AD235" s="39"/>
      <c r="AE235" s="39"/>
      <c r="AT235" s="18" t="s">
        <v>417</v>
      </c>
      <c r="AU235" s="18" t="s">
        <v>86</v>
      </c>
    </row>
    <row r="236" s="2" customFormat="1">
      <c r="A236" s="39"/>
      <c r="B236" s="40"/>
      <c r="C236" s="41"/>
      <c r="D236" s="230" t="s">
        <v>722</v>
      </c>
      <c r="E236" s="41"/>
      <c r="F236" s="268" t="s">
        <v>2566</v>
      </c>
      <c r="G236" s="41"/>
      <c r="H236" s="41"/>
      <c r="I236" s="156"/>
      <c r="J236" s="41"/>
      <c r="K236" s="41"/>
      <c r="L236" s="45"/>
      <c r="M236" s="232"/>
      <c r="N236" s="233"/>
      <c r="O236" s="92"/>
      <c r="P236" s="92"/>
      <c r="Q236" s="92"/>
      <c r="R236" s="92"/>
      <c r="S236" s="92"/>
      <c r="T236" s="93"/>
      <c r="U236" s="39"/>
      <c r="V236" s="39"/>
      <c r="W236" s="39"/>
      <c r="X236" s="39"/>
      <c r="Y236" s="39"/>
      <c r="Z236" s="39"/>
      <c r="AA236" s="39"/>
      <c r="AB236" s="39"/>
      <c r="AC236" s="39"/>
      <c r="AD236" s="39"/>
      <c r="AE236" s="39"/>
      <c r="AT236" s="18" t="s">
        <v>722</v>
      </c>
      <c r="AU236" s="18" t="s">
        <v>86</v>
      </c>
    </row>
    <row r="237" s="15" customFormat="1">
      <c r="A237" s="15"/>
      <c r="B237" s="299"/>
      <c r="C237" s="300"/>
      <c r="D237" s="230" t="s">
        <v>758</v>
      </c>
      <c r="E237" s="301" t="s">
        <v>1</v>
      </c>
      <c r="F237" s="302" t="s">
        <v>1818</v>
      </c>
      <c r="G237" s="300"/>
      <c r="H237" s="301" t="s">
        <v>1</v>
      </c>
      <c r="I237" s="303"/>
      <c r="J237" s="300"/>
      <c r="K237" s="300"/>
      <c r="L237" s="304"/>
      <c r="M237" s="305"/>
      <c r="N237" s="306"/>
      <c r="O237" s="306"/>
      <c r="P237" s="306"/>
      <c r="Q237" s="306"/>
      <c r="R237" s="306"/>
      <c r="S237" s="306"/>
      <c r="T237" s="307"/>
      <c r="U237" s="15"/>
      <c r="V237" s="15"/>
      <c r="W237" s="15"/>
      <c r="X237" s="15"/>
      <c r="Y237" s="15"/>
      <c r="Z237" s="15"/>
      <c r="AA237" s="15"/>
      <c r="AB237" s="15"/>
      <c r="AC237" s="15"/>
      <c r="AD237" s="15"/>
      <c r="AE237" s="15"/>
      <c r="AT237" s="308" t="s">
        <v>758</v>
      </c>
      <c r="AU237" s="308" t="s">
        <v>86</v>
      </c>
      <c r="AV237" s="15" t="s">
        <v>84</v>
      </c>
      <c r="AW237" s="15" t="s">
        <v>33</v>
      </c>
      <c r="AX237" s="15" t="s">
        <v>76</v>
      </c>
      <c r="AY237" s="308" t="s">
        <v>414</v>
      </c>
    </row>
    <row r="238" s="13" customFormat="1">
      <c r="A238" s="13"/>
      <c r="B238" s="277"/>
      <c r="C238" s="278"/>
      <c r="D238" s="230" t="s">
        <v>758</v>
      </c>
      <c r="E238" s="279" t="s">
        <v>1</v>
      </c>
      <c r="F238" s="280" t="s">
        <v>2781</v>
      </c>
      <c r="G238" s="278"/>
      <c r="H238" s="281">
        <v>42.700000000000003</v>
      </c>
      <c r="I238" s="282"/>
      <c r="J238" s="278"/>
      <c r="K238" s="278"/>
      <c r="L238" s="283"/>
      <c r="M238" s="284"/>
      <c r="N238" s="285"/>
      <c r="O238" s="285"/>
      <c r="P238" s="285"/>
      <c r="Q238" s="285"/>
      <c r="R238" s="285"/>
      <c r="S238" s="285"/>
      <c r="T238" s="286"/>
      <c r="U238" s="13"/>
      <c r="V238" s="13"/>
      <c r="W238" s="13"/>
      <c r="X238" s="13"/>
      <c r="Y238" s="13"/>
      <c r="Z238" s="13"/>
      <c r="AA238" s="13"/>
      <c r="AB238" s="13"/>
      <c r="AC238" s="13"/>
      <c r="AD238" s="13"/>
      <c r="AE238" s="13"/>
      <c r="AT238" s="287" t="s">
        <v>758</v>
      </c>
      <c r="AU238" s="287" t="s">
        <v>86</v>
      </c>
      <c r="AV238" s="13" t="s">
        <v>86</v>
      </c>
      <c r="AW238" s="13" t="s">
        <v>33</v>
      </c>
      <c r="AX238" s="13" t="s">
        <v>76</v>
      </c>
      <c r="AY238" s="287" t="s">
        <v>414</v>
      </c>
    </row>
    <row r="239" s="15" customFormat="1">
      <c r="A239" s="15"/>
      <c r="B239" s="299"/>
      <c r="C239" s="300"/>
      <c r="D239" s="230" t="s">
        <v>758</v>
      </c>
      <c r="E239" s="301" t="s">
        <v>1</v>
      </c>
      <c r="F239" s="302" t="s">
        <v>2568</v>
      </c>
      <c r="G239" s="300"/>
      <c r="H239" s="301" t="s">
        <v>1</v>
      </c>
      <c r="I239" s="303"/>
      <c r="J239" s="300"/>
      <c r="K239" s="300"/>
      <c r="L239" s="304"/>
      <c r="M239" s="305"/>
      <c r="N239" s="306"/>
      <c r="O239" s="306"/>
      <c r="P239" s="306"/>
      <c r="Q239" s="306"/>
      <c r="R239" s="306"/>
      <c r="S239" s="306"/>
      <c r="T239" s="307"/>
      <c r="U239" s="15"/>
      <c r="V239" s="15"/>
      <c r="W239" s="15"/>
      <c r="X239" s="15"/>
      <c r="Y239" s="15"/>
      <c r="Z239" s="15"/>
      <c r="AA239" s="15"/>
      <c r="AB239" s="15"/>
      <c r="AC239" s="15"/>
      <c r="AD239" s="15"/>
      <c r="AE239" s="15"/>
      <c r="AT239" s="308" t="s">
        <v>758</v>
      </c>
      <c r="AU239" s="308" t="s">
        <v>86</v>
      </c>
      <c r="AV239" s="15" t="s">
        <v>84</v>
      </c>
      <c r="AW239" s="15" t="s">
        <v>33</v>
      </c>
      <c r="AX239" s="15" t="s">
        <v>76</v>
      </c>
      <c r="AY239" s="308" t="s">
        <v>414</v>
      </c>
    </row>
    <row r="240" s="13" customFormat="1">
      <c r="A240" s="13"/>
      <c r="B240" s="277"/>
      <c r="C240" s="278"/>
      <c r="D240" s="230" t="s">
        <v>758</v>
      </c>
      <c r="E240" s="279" t="s">
        <v>1</v>
      </c>
      <c r="F240" s="280" t="s">
        <v>2782</v>
      </c>
      <c r="G240" s="278"/>
      <c r="H240" s="281">
        <v>24.009</v>
      </c>
      <c r="I240" s="282"/>
      <c r="J240" s="278"/>
      <c r="K240" s="278"/>
      <c r="L240" s="283"/>
      <c r="M240" s="284"/>
      <c r="N240" s="285"/>
      <c r="O240" s="285"/>
      <c r="P240" s="285"/>
      <c r="Q240" s="285"/>
      <c r="R240" s="285"/>
      <c r="S240" s="285"/>
      <c r="T240" s="286"/>
      <c r="U240" s="13"/>
      <c r="V240" s="13"/>
      <c r="W240" s="13"/>
      <c r="X240" s="13"/>
      <c r="Y240" s="13"/>
      <c r="Z240" s="13"/>
      <c r="AA240" s="13"/>
      <c r="AB240" s="13"/>
      <c r="AC240" s="13"/>
      <c r="AD240" s="13"/>
      <c r="AE240" s="13"/>
      <c r="AT240" s="287" t="s">
        <v>758</v>
      </c>
      <c r="AU240" s="287" t="s">
        <v>86</v>
      </c>
      <c r="AV240" s="13" t="s">
        <v>86</v>
      </c>
      <c r="AW240" s="13" t="s">
        <v>33</v>
      </c>
      <c r="AX240" s="13" t="s">
        <v>76</v>
      </c>
      <c r="AY240" s="287" t="s">
        <v>414</v>
      </c>
    </row>
    <row r="241" s="16" customFormat="1">
      <c r="A241" s="16"/>
      <c r="B241" s="317"/>
      <c r="C241" s="318"/>
      <c r="D241" s="230" t="s">
        <v>758</v>
      </c>
      <c r="E241" s="319" t="s">
        <v>1</v>
      </c>
      <c r="F241" s="320" t="s">
        <v>1745</v>
      </c>
      <c r="G241" s="318"/>
      <c r="H241" s="321">
        <v>66.709000000000003</v>
      </c>
      <c r="I241" s="322"/>
      <c r="J241" s="318"/>
      <c r="K241" s="318"/>
      <c r="L241" s="323"/>
      <c r="M241" s="324"/>
      <c r="N241" s="325"/>
      <c r="O241" s="325"/>
      <c r="P241" s="325"/>
      <c r="Q241" s="325"/>
      <c r="R241" s="325"/>
      <c r="S241" s="325"/>
      <c r="T241" s="326"/>
      <c r="U241" s="16"/>
      <c r="V241" s="16"/>
      <c r="W241" s="16"/>
      <c r="X241" s="16"/>
      <c r="Y241" s="16"/>
      <c r="Z241" s="16"/>
      <c r="AA241" s="16"/>
      <c r="AB241" s="16"/>
      <c r="AC241" s="16"/>
      <c r="AD241" s="16"/>
      <c r="AE241" s="16"/>
      <c r="AT241" s="327" t="s">
        <v>758</v>
      </c>
      <c r="AU241" s="327" t="s">
        <v>86</v>
      </c>
      <c r="AV241" s="16" t="s">
        <v>114</v>
      </c>
      <c r="AW241" s="16" t="s">
        <v>33</v>
      </c>
      <c r="AX241" s="16" t="s">
        <v>76</v>
      </c>
      <c r="AY241" s="327" t="s">
        <v>414</v>
      </c>
    </row>
    <row r="242" s="15" customFormat="1">
      <c r="A242" s="15"/>
      <c r="B242" s="299"/>
      <c r="C242" s="300"/>
      <c r="D242" s="230" t="s">
        <v>758</v>
      </c>
      <c r="E242" s="301" t="s">
        <v>1</v>
      </c>
      <c r="F242" s="302" t="s">
        <v>1876</v>
      </c>
      <c r="G242" s="300"/>
      <c r="H242" s="301" t="s">
        <v>1</v>
      </c>
      <c r="I242" s="303"/>
      <c r="J242" s="300"/>
      <c r="K242" s="300"/>
      <c r="L242" s="304"/>
      <c r="M242" s="305"/>
      <c r="N242" s="306"/>
      <c r="O242" s="306"/>
      <c r="P242" s="306"/>
      <c r="Q242" s="306"/>
      <c r="R242" s="306"/>
      <c r="S242" s="306"/>
      <c r="T242" s="307"/>
      <c r="U242" s="15"/>
      <c r="V242" s="15"/>
      <c r="W242" s="15"/>
      <c r="X242" s="15"/>
      <c r="Y242" s="15"/>
      <c r="Z242" s="15"/>
      <c r="AA242" s="15"/>
      <c r="AB242" s="15"/>
      <c r="AC242" s="15"/>
      <c r="AD242" s="15"/>
      <c r="AE242" s="15"/>
      <c r="AT242" s="308" t="s">
        <v>758</v>
      </c>
      <c r="AU242" s="308" t="s">
        <v>86</v>
      </c>
      <c r="AV242" s="15" t="s">
        <v>84</v>
      </c>
      <c r="AW242" s="15" t="s">
        <v>33</v>
      </c>
      <c r="AX242" s="15" t="s">
        <v>76</v>
      </c>
      <c r="AY242" s="308" t="s">
        <v>414</v>
      </c>
    </row>
    <row r="243" s="13" customFormat="1">
      <c r="A243" s="13"/>
      <c r="B243" s="277"/>
      <c r="C243" s="278"/>
      <c r="D243" s="230" t="s">
        <v>758</v>
      </c>
      <c r="E243" s="279" t="s">
        <v>1</v>
      </c>
      <c r="F243" s="280" t="s">
        <v>2783</v>
      </c>
      <c r="G243" s="278"/>
      <c r="H243" s="281">
        <v>66.709000000000003</v>
      </c>
      <c r="I243" s="282"/>
      <c r="J243" s="278"/>
      <c r="K243" s="278"/>
      <c r="L243" s="283"/>
      <c r="M243" s="284"/>
      <c r="N243" s="285"/>
      <c r="O243" s="285"/>
      <c r="P243" s="285"/>
      <c r="Q243" s="285"/>
      <c r="R243" s="285"/>
      <c r="S243" s="285"/>
      <c r="T243" s="286"/>
      <c r="U243" s="13"/>
      <c r="V243" s="13"/>
      <c r="W243" s="13"/>
      <c r="X243" s="13"/>
      <c r="Y243" s="13"/>
      <c r="Z243" s="13"/>
      <c r="AA243" s="13"/>
      <c r="AB243" s="13"/>
      <c r="AC243" s="13"/>
      <c r="AD243" s="13"/>
      <c r="AE243" s="13"/>
      <c r="AT243" s="287" t="s">
        <v>758</v>
      </c>
      <c r="AU243" s="287" t="s">
        <v>86</v>
      </c>
      <c r="AV243" s="13" t="s">
        <v>86</v>
      </c>
      <c r="AW243" s="13" t="s">
        <v>33</v>
      </c>
      <c r="AX243" s="13" t="s">
        <v>76</v>
      </c>
      <c r="AY243" s="287" t="s">
        <v>414</v>
      </c>
    </row>
    <row r="244" s="14" customFormat="1">
      <c r="A244" s="14"/>
      <c r="B244" s="288"/>
      <c r="C244" s="289"/>
      <c r="D244" s="230" t="s">
        <v>758</v>
      </c>
      <c r="E244" s="290" t="s">
        <v>1</v>
      </c>
      <c r="F244" s="291" t="s">
        <v>760</v>
      </c>
      <c r="G244" s="289"/>
      <c r="H244" s="292">
        <v>133.41800000000001</v>
      </c>
      <c r="I244" s="293"/>
      <c r="J244" s="289"/>
      <c r="K244" s="289"/>
      <c r="L244" s="294"/>
      <c r="M244" s="314"/>
      <c r="N244" s="315"/>
      <c r="O244" s="315"/>
      <c r="P244" s="315"/>
      <c r="Q244" s="315"/>
      <c r="R244" s="315"/>
      <c r="S244" s="315"/>
      <c r="T244" s="316"/>
      <c r="U244" s="14"/>
      <c r="V244" s="14"/>
      <c r="W244" s="14"/>
      <c r="X244" s="14"/>
      <c r="Y244" s="14"/>
      <c r="Z244" s="14"/>
      <c r="AA244" s="14"/>
      <c r="AB244" s="14"/>
      <c r="AC244" s="14"/>
      <c r="AD244" s="14"/>
      <c r="AE244" s="14"/>
      <c r="AT244" s="298" t="s">
        <v>758</v>
      </c>
      <c r="AU244" s="298" t="s">
        <v>86</v>
      </c>
      <c r="AV244" s="14" t="s">
        <v>415</v>
      </c>
      <c r="AW244" s="14" t="s">
        <v>33</v>
      </c>
      <c r="AX244" s="14" t="s">
        <v>84</v>
      </c>
      <c r="AY244" s="298" t="s">
        <v>414</v>
      </c>
    </row>
    <row r="245" s="2" customFormat="1" ht="6.96" customHeight="1">
      <c r="A245" s="39"/>
      <c r="B245" s="67"/>
      <c r="C245" s="68"/>
      <c r="D245" s="68"/>
      <c r="E245" s="68"/>
      <c r="F245" s="68"/>
      <c r="G245" s="68"/>
      <c r="H245" s="68"/>
      <c r="I245" s="194"/>
      <c r="J245" s="68"/>
      <c r="K245" s="68"/>
      <c r="L245" s="45"/>
      <c r="M245" s="39"/>
      <c r="O245" s="39"/>
      <c r="P245" s="39"/>
      <c r="Q245" s="39"/>
      <c r="R245" s="39"/>
      <c r="S245" s="39"/>
      <c r="T245" s="39"/>
      <c r="U245" s="39"/>
      <c r="V245" s="39"/>
      <c r="W245" s="39"/>
      <c r="X245" s="39"/>
      <c r="Y245" s="39"/>
      <c r="Z245" s="39"/>
      <c r="AA245" s="39"/>
      <c r="AB245" s="39"/>
      <c r="AC245" s="39"/>
      <c r="AD245" s="39"/>
      <c r="AE245" s="39"/>
    </row>
  </sheetData>
  <sheetProtection sheet="1" autoFilter="0" formatColumns="0" formatRows="0" objects="1" scenarios="1" spinCount="100000" saltValue="9d/fc+3GZghEHgf3/2c2sKUFv+4aqIM4kGjnPhTe7e8KA+pSrFaOev3tRmpdapY/zfMYaPg/hJQcKHinPiO/Ow==" hashValue="GpVM3t02bNUWWEeWU4jSEVlA/Y0LPe2UcFFpcgWwne1MvJ771WJ7GuIWD8QDxPUGIa2HP1djN17hJa14hQyfKw==" algorithmName="SHA-512" password="CC35"/>
  <autoFilter ref="C127:K244"/>
  <mergeCells count="12">
    <mergeCell ref="E7:H7"/>
    <mergeCell ref="E9:H9"/>
    <mergeCell ref="E11:H11"/>
    <mergeCell ref="E20:H20"/>
    <mergeCell ref="E29:H29"/>
    <mergeCell ref="E85:H85"/>
    <mergeCell ref="E87:H87"/>
    <mergeCell ref="E89:H89"/>
    <mergeCell ref="E116:H116"/>
    <mergeCell ref="E118:H118"/>
    <mergeCell ref="E120:H120"/>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34.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198</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2732</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2784</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ROUND(J123,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ROUND((SUM(BE123:BE132)),  2)</f>
        <v>0</v>
      </c>
      <c r="G35" s="39"/>
      <c r="H35" s="39"/>
      <c r="I35" s="173">
        <v>0.20999999999999999</v>
      </c>
      <c r="J35" s="172">
        <f>ROUND(((SUM(BE123:BE132))*I35),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ROUND((SUM(BF123:BF132)),  2)</f>
        <v>0</v>
      </c>
      <c r="G36" s="39"/>
      <c r="H36" s="39"/>
      <c r="I36" s="173">
        <v>0.14999999999999999</v>
      </c>
      <c r="J36" s="172">
        <f>ROUND(((SUM(BF123:BF132))*I36),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ROUND((SUM(BG123:BG132)),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ROUND((SUM(BH123:BH132)),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ROUND((SUM(BI123:BI132)),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2732</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002 - VRN - most v km 7,980</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J123</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746</v>
      </c>
      <c r="E99" s="250"/>
      <c r="F99" s="250"/>
      <c r="G99" s="250"/>
      <c r="H99" s="250"/>
      <c r="I99" s="251"/>
      <c r="J99" s="252">
        <f>J124</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1889</v>
      </c>
      <c r="E100" s="271"/>
      <c r="F100" s="271"/>
      <c r="G100" s="271"/>
      <c r="H100" s="271"/>
      <c r="I100" s="272"/>
      <c r="J100" s="273">
        <f>J125</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747</v>
      </c>
      <c r="E101" s="271"/>
      <c r="F101" s="271"/>
      <c r="G101" s="271"/>
      <c r="H101" s="271"/>
      <c r="I101" s="272"/>
      <c r="J101" s="273">
        <f>J129</f>
        <v>0</v>
      </c>
      <c r="K101" s="134"/>
      <c r="L101" s="274"/>
      <c r="S101" s="12"/>
      <c r="T101" s="12"/>
      <c r="U101" s="12"/>
      <c r="V101" s="12"/>
      <c r="W101" s="12"/>
      <c r="X101" s="12"/>
      <c r="Y101" s="12"/>
      <c r="Z101" s="12"/>
      <c r="AA101" s="12"/>
      <c r="AB101" s="12"/>
      <c r="AC101" s="12"/>
      <c r="AD101" s="12"/>
      <c r="AE101" s="12"/>
    </row>
    <row r="102" hidden="1" s="2" customFormat="1" ht="21.84" customHeight="1">
      <c r="A102" s="39"/>
      <c r="B102" s="40"/>
      <c r="C102" s="41"/>
      <c r="D102" s="41"/>
      <c r="E102" s="41"/>
      <c r="F102" s="41"/>
      <c r="G102" s="41"/>
      <c r="H102" s="41"/>
      <c r="I102" s="156"/>
      <c r="J102" s="41"/>
      <c r="K102" s="41"/>
      <c r="L102" s="64"/>
      <c r="S102" s="39"/>
      <c r="T102" s="39"/>
      <c r="U102" s="39"/>
      <c r="V102" s="39"/>
      <c r="W102" s="39"/>
      <c r="X102" s="39"/>
      <c r="Y102" s="39"/>
      <c r="Z102" s="39"/>
      <c r="AA102" s="39"/>
      <c r="AB102" s="39"/>
      <c r="AC102" s="39"/>
      <c r="AD102" s="39"/>
      <c r="AE102" s="39"/>
    </row>
    <row r="103" hidden="1" s="2" customFormat="1" ht="6.96" customHeight="1">
      <c r="A103" s="39"/>
      <c r="B103" s="67"/>
      <c r="C103" s="68"/>
      <c r="D103" s="68"/>
      <c r="E103" s="68"/>
      <c r="F103" s="68"/>
      <c r="G103" s="68"/>
      <c r="H103" s="68"/>
      <c r="I103" s="194"/>
      <c r="J103" s="68"/>
      <c r="K103" s="68"/>
      <c r="L103" s="64"/>
      <c r="S103" s="39"/>
      <c r="T103" s="39"/>
      <c r="U103" s="39"/>
      <c r="V103" s="39"/>
      <c r="W103" s="39"/>
      <c r="X103" s="39"/>
      <c r="Y103" s="39"/>
      <c r="Z103" s="39"/>
      <c r="AA103" s="39"/>
      <c r="AB103" s="39"/>
      <c r="AC103" s="39"/>
      <c r="AD103" s="39"/>
      <c r="AE103" s="39"/>
    </row>
    <row r="104" hidden="1"/>
    <row r="105" hidden="1"/>
    <row r="106" hidden="1"/>
    <row r="107" s="2" customFormat="1" ht="6.96" customHeight="1">
      <c r="A107" s="39"/>
      <c r="B107" s="69"/>
      <c r="C107" s="70"/>
      <c r="D107" s="70"/>
      <c r="E107" s="70"/>
      <c r="F107" s="70"/>
      <c r="G107" s="70"/>
      <c r="H107" s="70"/>
      <c r="I107" s="197"/>
      <c r="J107" s="70"/>
      <c r="K107" s="70"/>
      <c r="L107" s="64"/>
      <c r="S107" s="39"/>
      <c r="T107" s="39"/>
      <c r="U107" s="39"/>
      <c r="V107" s="39"/>
      <c r="W107" s="39"/>
      <c r="X107" s="39"/>
      <c r="Y107" s="39"/>
      <c r="Z107" s="39"/>
      <c r="AA107" s="39"/>
      <c r="AB107" s="39"/>
      <c r="AC107" s="39"/>
      <c r="AD107" s="39"/>
      <c r="AE107" s="39"/>
    </row>
    <row r="108" s="2" customFormat="1" ht="24.96" customHeight="1">
      <c r="A108" s="39"/>
      <c r="B108" s="40"/>
      <c r="C108" s="24" t="s">
        <v>396</v>
      </c>
      <c r="D108" s="41"/>
      <c r="E108" s="41"/>
      <c r="F108" s="41"/>
      <c r="G108" s="41"/>
      <c r="H108" s="41"/>
      <c r="I108" s="156"/>
      <c r="J108" s="41"/>
      <c r="K108" s="41"/>
      <c r="L108" s="64"/>
      <c r="S108" s="39"/>
      <c r="T108" s="39"/>
      <c r="U108" s="39"/>
      <c r="V108" s="39"/>
      <c r="W108" s="39"/>
      <c r="X108" s="39"/>
      <c r="Y108" s="39"/>
      <c r="Z108" s="39"/>
      <c r="AA108" s="39"/>
      <c r="AB108" s="39"/>
      <c r="AC108" s="39"/>
      <c r="AD108" s="39"/>
      <c r="AE108" s="39"/>
    </row>
    <row r="109" s="2" customFormat="1" ht="6.96" customHeight="1">
      <c r="A109" s="39"/>
      <c r="B109" s="40"/>
      <c r="C109" s="41"/>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s="2" customFormat="1" ht="12" customHeight="1">
      <c r="A110" s="39"/>
      <c r="B110" s="40"/>
      <c r="C110" s="33" t="s">
        <v>16</v>
      </c>
      <c r="D110" s="41"/>
      <c r="E110" s="41"/>
      <c r="F110" s="41"/>
      <c r="G110" s="41"/>
      <c r="H110" s="41"/>
      <c r="I110" s="156"/>
      <c r="J110" s="41"/>
      <c r="K110" s="41"/>
      <c r="L110" s="64"/>
      <c r="S110" s="39"/>
      <c r="T110" s="39"/>
      <c r="U110" s="39"/>
      <c r="V110" s="39"/>
      <c r="W110" s="39"/>
      <c r="X110" s="39"/>
      <c r="Y110" s="39"/>
      <c r="Z110" s="39"/>
      <c r="AA110" s="39"/>
      <c r="AB110" s="39"/>
      <c r="AC110" s="39"/>
      <c r="AD110" s="39"/>
      <c r="AE110" s="39"/>
    </row>
    <row r="111" s="2" customFormat="1" ht="23.25" customHeight="1">
      <c r="A111" s="39"/>
      <c r="B111" s="40"/>
      <c r="C111" s="41"/>
      <c r="D111" s="41"/>
      <c r="E111" s="198" t="str">
        <f>E7</f>
        <v>Oprava trati v úseku 1.TK a 2.TK Děčín Prostřední Žleb - Dolní Žleb_OPRAVA č. 2</v>
      </c>
      <c r="F111" s="33"/>
      <c r="G111" s="33"/>
      <c r="H111" s="33"/>
      <c r="I111" s="156"/>
      <c r="J111" s="41"/>
      <c r="K111" s="41"/>
      <c r="L111" s="64"/>
      <c r="S111" s="39"/>
      <c r="T111" s="39"/>
      <c r="U111" s="39"/>
      <c r="V111" s="39"/>
      <c r="W111" s="39"/>
      <c r="X111" s="39"/>
      <c r="Y111" s="39"/>
      <c r="Z111" s="39"/>
      <c r="AA111" s="39"/>
      <c r="AB111" s="39"/>
      <c r="AC111" s="39"/>
      <c r="AD111" s="39"/>
      <c r="AE111" s="39"/>
    </row>
    <row r="112" s="1" customFormat="1" ht="12" customHeight="1">
      <c r="B112" s="22"/>
      <c r="C112" s="33" t="s">
        <v>389</v>
      </c>
      <c r="D112" s="23"/>
      <c r="E112" s="23"/>
      <c r="F112" s="23"/>
      <c r="G112" s="23"/>
      <c r="H112" s="23"/>
      <c r="I112" s="148"/>
      <c r="J112" s="23"/>
      <c r="K112" s="23"/>
      <c r="L112" s="21"/>
    </row>
    <row r="113" s="2" customFormat="1" ht="16.5" customHeight="1">
      <c r="A113" s="39"/>
      <c r="B113" s="40"/>
      <c r="C113" s="41"/>
      <c r="D113" s="41"/>
      <c r="E113" s="198" t="s">
        <v>2732</v>
      </c>
      <c r="F113" s="41"/>
      <c r="G113" s="41"/>
      <c r="H113" s="41"/>
      <c r="I113" s="156"/>
      <c r="J113" s="41"/>
      <c r="K113" s="41"/>
      <c r="L113" s="64"/>
      <c r="S113" s="39"/>
      <c r="T113" s="39"/>
      <c r="U113" s="39"/>
      <c r="V113" s="39"/>
      <c r="W113" s="39"/>
      <c r="X113" s="39"/>
      <c r="Y113" s="39"/>
      <c r="Z113" s="39"/>
      <c r="AA113" s="39"/>
      <c r="AB113" s="39"/>
      <c r="AC113" s="39"/>
      <c r="AD113" s="39"/>
      <c r="AE113" s="39"/>
    </row>
    <row r="114" s="2" customFormat="1" ht="12" customHeight="1">
      <c r="A114" s="39"/>
      <c r="B114" s="40"/>
      <c r="C114" s="33" t="s">
        <v>715</v>
      </c>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2" customFormat="1" ht="16.5" customHeight="1">
      <c r="A115" s="39"/>
      <c r="B115" s="40"/>
      <c r="C115" s="41"/>
      <c r="D115" s="41"/>
      <c r="E115" s="77" t="str">
        <f>E11</f>
        <v>002 - VRN - most v km 7,980</v>
      </c>
      <c r="F115" s="41"/>
      <c r="G115" s="41"/>
      <c r="H115" s="41"/>
      <c r="I115" s="156"/>
      <c r="J115" s="41"/>
      <c r="K115" s="41"/>
      <c r="L115" s="64"/>
      <c r="S115" s="39"/>
      <c r="T115" s="39"/>
      <c r="U115" s="39"/>
      <c r="V115" s="39"/>
      <c r="W115" s="39"/>
      <c r="X115" s="39"/>
      <c r="Y115" s="39"/>
      <c r="Z115" s="39"/>
      <c r="AA115" s="39"/>
      <c r="AB115" s="39"/>
      <c r="AC115" s="39"/>
      <c r="AD115" s="39"/>
      <c r="AE115" s="39"/>
    </row>
    <row r="116" s="2" customFormat="1" ht="6.96" customHeight="1">
      <c r="A116" s="39"/>
      <c r="B116" s="40"/>
      <c r="C116" s="41"/>
      <c r="D116" s="41"/>
      <c r="E116" s="41"/>
      <c r="F116" s="41"/>
      <c r="G116" s="41"/>
      <c r="H116" s="41"/>
      <c r="I116" s="156"/>
      <c r="J116" s="41"/>
      <c r="K116" s="41"/>
      <c r="L116" s="64"/>
      <c r="S116" s="39"/>
      <c r="T116" s="39"/>
      <c r="U116" s="39"/>
      <c r="V116" s="39"/>
      <c r="W116" s="39"/>
      <c r="X116" s="39"/>
      <c r="Y116" s="39"/>
      <c r="Z116" s="39"/>
      <c r="AA116" s="39"/>
      <c r="AB116" s="39"/>
      <c r="AC116" s="39"/>
      <c r="AD116" s="39"/>
      <c r="AE116" s="39"/>
    </row>
    <row r="117" s="2" customFormat="1" ht="12" customHeight="1">
      <c r="A117" s="39"/>
      <c r="B117" s="40"/>
      <c r="C117" s="33" t="s">
        <v>20</v>
      </c>
      <c r="D117" s="41"/>
      <c r="E117" s="41"/>
      <c r="F117" s="28" t="str">
        <f>F14</f>
        <v xml:space="preserve"> </v>
      </c>
      <c r="G117" s="41"/>
      <c r="H117" s="41"/>
      <c r="I117" s="158" t="s">
        <v>22</v>
      </c>
      <c r="J117" s="80" t="str">
        <f>IF(J14="","",J14)</f>
        <v>21. 11. 2019</v>
      </c>
      <c r="K117" s="41"/>
      <c r="L117" s="64"/>
      <c r="S117" s="39"/>
      <c r="T117" s="39"/>
      <c r="U117" s="39"/>
      <c r="V117" s="39"/>
      <c r="W117" s="39"/>
      <c r="X117" s="39"/>
      <c r="Y117" s="39"/>
      <c r="Z117" s="39"/>
      <c r="AA117" s="39"/>
      <c r="AB117" s="39"/>
      <c r="AC117" s="39"/>
      <c r="AD117" s="39"/>
      <c r="AE117" s="39"/>
    </row>
    <row r="118" s="2" customFormat="1" ht="6.96" customHeight="1">
      <c r="A118" s="39"/>
      <c r="B118" s="40"/>
      <c r="C118" s="41"/>
      <c r="D118" s="41"/>
      <c r="E118" s="41"/>
      <c r="F118" s="41"/>
      <c r="G118" s="41"/>
      <c r="H118" s="41"/>
      <c r="I118" s="156"/>
      <c r="J118" s="41"/>
      <c r="K118" s="41"/>
      <c r="L118" s="64"/>
      <c r="S118" s="39"/>
      <c r="T118" s="39"/>
      <c r="U118" s="39"/>
      <c r="V118" s="39"/>
      <c r="W118" s="39"/>
      <c r="X118" s="39"/>
      <c r="Y118" s="39"/>
      <c r="Z118" s="39"/>
      <c r="AA118" s="39"/>
      <c r="AB118" s="39"/>
      <c r="AC118" s="39"/>
      <c r="AD118" s="39"/>
      <c r="AE118" s="39"/>
    </row>
    <row r="119" s="2" customFormat="1" ht="15.15" customHeight="1">
      <c r="A119" s="39"/>
      <c r="B119" s="40"/>
      <c r="C119" s="33" t="s">
        <v>24</v>
      </c>
      <c r="D119" s="41"/>
      <c r="E119" s="41"/>
      <c r="F119" s="28" t="str">
        <f>E17</f>
        <v/>
      </c>
      <c r="G119" s="41"/>
      <c r="H119" s="41"/>
      <c r="I119" s="158" t="s">
        <v>32</v>
      </c>
      <c r="J119" s="37" t="str">
        <f>E23</f>
        <v xml:space="preserve"> </v>
      </c>
      <c r="K119" s="41"/>
      <c r="L119" s="64"/>
      <c r="S119" s="39"/>
      <c r="T119" s="39"/>
      <c r="U119" s="39"/>
      <c r="V119" s="39"/>
      <c r="W119" s="39"/>
      <c r="X119" s="39"/>
      <c r="Y119" s="39"/>
      <c r="Z119" s="39"/>
      <c r="AA119" s="39"/>
      <c r="AB119" s="39"/>
      <c r="AC119" s="39"/>
      <c r="AD119" s="39"/>
      <c r="AE119" s="39"/>
    </row>
    <row r="120" s="2" customFormat="1" ht="15.15" customHeight="1">
      <c r="A120" s="39"/>
      <c r="B120" s="40"/>
      <c r="C120" s="33" t="s">
        <v>30</v>
      </c>
      <c r="D120" s="41"/>
      <c r="E120" s="41"/>
      <c r="F120" s="28" t="str">
        <f>IF(E20="","",E20)</f>
        <v>Vyplň údaj</v>
      </c>
      <c r="G120" s="41"/>
      <c r="H120" s="41"/>
      <c r="I120" s="158" t="s">
        <v>34</v>
      </c>
      <c r="J120" s="37" t="str">
        <f>E26</f>
        <v xml:space="preserve"> </v>
      </c>
      <c r="K120" s="41"/>
      <c r="L120" s="64"/>
      <c r="S120" s="39"/>
      <c r="T120" s="39"/>
      <c r="U120" s="39"/>
      <c r="V120" s="39"/>
      <c r="W120" s="39"/>
      <c r="X120" s="39"/>
      <c r="Y120" s="39"/>
      <c r="Z120" s="39"/>
      <c r="AA120" s="39"/>
      <c r="AB120" s="39"/>
      <c r="AC120" s="39"/>
      <c r="AD120" s="39"/>
      <c r="AE120" s="39"/>
    </row>
    <row r="121" s="2" customFormat="1" ht="10.32" customHeight="1">
      <c r="A121" s="39"/>
      <c r="B121" s="40"/>
      <c r="C121" s="41"/>
      <c r="D121" s="41"/>
      <c r="E121" s="41"/>
      <c r="F121" s="41"/>
      <c r="G121" s="41"/>
      <c r="H121" s="41"/>
      <c r="I121" s="156"/>
      <c r="J121" s="41"/>
      <c r="K121" s="41"/>
      <c r="L121" s="64"/>
      <c r="S121" s="39"/>
      <c r="T121" s="39"/>
      <c r="U121" s="39"/>
      <c r="V121" s="39"/>
      <c r="W121" s="39"/>
      <c r="X121" s="39"/>
      <c r="Y121" s="39"/>
      <c r="Z121" s="39"/>
      <c r="AA121" s="39"/>
      <c r="AB121" s="39"/>
      <c r="AC121" s="39"/>
      <c r="AD121" s="39"/>
      <c r="AE121" s="39"/>
    </row>
    <row r="122" s="9" customFormat="1" ht="29.28" customHeight="1">
      <c r="A122" s="204"/>
      <c r="B122" s="205"/>
      <c r="C122" s="206" t="s">
        <v>397</v>
      </c>
      <c r="D122" s="207" t="s">
        <v>61</v>
      </c>
      <c r="E122" s="207" t="s">
        <v>57</v>
      </c>
      <c r="F122" s="207" t="s">
        <v>58</v>
      </c>
      <c r="G122" s="207" t="s">
        <v>398</v>
      </c>
      <c r="H122" s="207" t="s">
        <v>399</v>
      </c>
      <c r="I122" s="208" t="s">
        <v>400</v>
      </c>
      <c r="J122" s="207" t="s">
        <v>393</v>
      </c>
      <c r="K122" s="209" t="s">
        <v>401</v>
      </c>
      <c r="L122" s="210"/>
      <c r="M122" s="101" t="s">
        <v>1</v>
      </c>
      <c r="N122" s="102" t="s">
        <v>40</v>
      </c>
      <c r="O122" s="102" t="s">
        <v>402</v>
      </c>
      <c r="P122" s="102" t="s">
        <v>403</v>
      </c>
      <c r="Q122" s="102" t="s">
        <v>404</v>
      </c>
      <c r="R122" s="102" t="s">
        <v>405</v>
      </c>
      <c r="S122" s="102" t="s">
        <v>406</v>
      </c>
      <c r="T122" s="103" t="s">
        <v>407</v>
      </c>
      <c r="U122" s="204"/>
      <c r="V122" s="204"/>
      <c r="W122" s="204"/>
      <c r="X122" s="204"/>
      <c r="Y122" s="204"/>
      <c r="Z122" s="204"/>
      <c r="AA122" s="204"/>
      <c r="AB122" s="204"/>
      <c r="AC122" s="204"/>
      <c r="AD122" s="204"/>
      <c r="AE122" s="204"/>
    </row>
    <row r="123" s="2" customFormat="1" ht="22.8" customHeight="1">
      <c r="A123" s="39"/>
      <c r="B123" s="40"/>
      <c r="C123" s="108" t="s">
        <v>408</v>
      </c>
      <c r="D123" s="41"/>
      <c r="E123" s="41"/>
      <c r="F123" s="41"/>
      <c r="G123" s="41"/>
      <c r="H123" s="41"/>
      <c r="I123" s="156"/>
      <c r="J123" s="211">
        <f>BK123</f>
        <v>0</v>
      </c>
      <c r="K123" s="41"/>
      <c r="L123" s="45"/>
      <c r="M123" s="104"/>
      <c r="N123" s="212"/>
      <c r="O123" s="105"/>
      <c r="P123" s="213">
        <f>P124</f>
        <v>0</v>
      </c>
      <c r="Q123" s="105"/>
      <c r="R123" s="213">
        <f>R124</f>
        <v>0</v>
      </c>
      <c r="S123" s="105"/>
      <c r="T123" s="214">
        <f>T124</f>
        <v>0</v>
      </c>
      <c r="U123" s="39"/>
      <c r="V123" s="39"/>
      <c r="W123" s="39"/>
      <c r="X123" s="39"/>
      <c r="Y123" s="39"/>
      <c r="Z123" s="39"/>
      <c r="AA123" s="39"/>
      <c r="AB123" s="39"/>
      <c r="AC123" s="39"/>
      <c r="AD123" s="39"/>
      <c r="AE123" s="39"/>
      <c r="AT123" s="18" t="s">
        <v>75</v>
      </c>
      <c r="AU123" s="18" t="s">
        <v>395</v>
      </c>
      <c r="BK123" s="215">
        <f>BK124</f>
        <v>0</v>
      </c>
    </row>
    <row r="124" s="11" customFormat="1" ht="25.92" customHeight="1">
      <c r="A124" s="11"/>
      <c r="B124" s="254"/>
      <c r="C124" s="255"/>
      <c r="D124" s="256" t="s">
        <v>75</v>
      </c>
      <c r="E124" s="257" t="s">
        <v>128</v>
      </c>
      <c r="F124" s="257" t="s">
        <v>1096</v>
      </c>
      <c r="G124" s="255"/>
      <c r="H124" s="255"/>
      <c r="I124" s="258"/>
      <c r="J124" s="259">
        <f>BK124</f>
        <v>0</v>
      </c>
      <c r="K124" s="255"/>
      <c r="L124" s="260"/>
      <c r="M124" s="261"/>
      <c r="N124" s="262"/>
      <c r="O124" s="262"/>
      <c r="P124" s="263">
        <f>P125+P129</f>
        <v>0</v>
      </c>
      <c r="Q124" s="262"/>
      <c r="R124" s="263">
        <f>R125+R129</f>
        <v>0</v>
      </c>
      <c r="S124" s="262"/>
      <c r="T124" s="264">
        <f>T125+T129</f>
        <v>0</v>
      </c>
      <c r="U124" s="11"/>
      <c r="V124" s="11"/>
      <c r="W124" s="11"/>
      <c r="X124" s="11"/>
      <c r="Y124" s="11"/>
      <c r="Z124" s="11"/>
      <c r="AA124" s="11"/>
      <c r="AB124" s="11"/>
      <c r="AC124" s="11"/>
      <c r="AD124" s="11"/>
      <c r="AE124" s="11"/>
      <c r="AR124" s="265" t="s">
        <v>427</v>
      </c>
      <c r="AT124" s="266" t="s">
        <v>75</v>
      </c>
      <c r="AU124" s="266" t="s">
        <v>76</v>
      </c>
      <c r="AY124" s="265" t="s">
        <v>414</v>
      </c>
      <c r="BK124" s="267">
        <f>BK125+BK129</f>
        <v>0</v>
      </c>
    </row>
    <row r="125" s="11" customFormat="1" ht="22.8" customHeight="1">
      <c r="A125" s="11"/>
      <c r="B125" s="254"/>
      <c r="C125" s="255"/>
      <c r="D125" s="256" t="s">
        <v>75</v>
      </c>
      <c r="E125" s="275" t="s">
        <v>1890</v>
      </c>
      <c r="F125" s="275" t="s">
        <v>1891</v>
      </c>
      <c r="G125" s="255"/>
      <c r="H125" s="255"/>
      <c r="I125" s="258"/>
      <c r="J125" s="276">
        <f>BK125</f>
        <v>0</v>
      </c>
      <c r="K125" s="255"/>
      <c r="L125" s="260"/>
      <c r="M125" s="261"/>
      <c r="N125" s="262"/>
      <c r="O125" s="262"/>
      <c r="P125" s="263">
        <f>SUM(P126:P128)</f>
        <v>0</v>
      </c>
      <c r="Q125" s="262"/>
      <c r="R125" s="263">
        <f>SUM(R126:R128)</f>
        <v>0</v>
      </c>
      <c r="S125" s="262"/>
      <c r="T125" s="264">
        <f>SUM(T126:T128)</f>
        <v>0</v>
      </c>
      <c r="U125" s="11"/>
      <c r="V125" s="11"/>
      <c r="W125" s="11"/>
      <c r="X125" s="11"/>
      <c r="Y125" s="11"/>
      <c r="Z125" s="11"/>
      <c r="AA125" s="11"/>
      <c r="AB125" s="11"/>
      <c r="AC125" s="11"/>
      <c r="AD125" s="11"/>
      <c r="AE125" s="11"/>
      <c r="AR125" s="265" t="s">
        <v>427</v>
      </c>
      <c r="AT125" s="266" t="s">
        <v>75</v>
      </c>
      <c r="AU125" s="266" t="s">
        <v>84</v>
      </c>
      <c r="AY125" s="265" t="s">
        <v>414</v>
      </c>
      <c r="BK125" s="267">
        <f>SUM(BK126:BK128)</f>
        <v>0</v>
      </c>
    </row>
    <row r="126" s="2" customFormat="1" ht="16.5" customHeight="1">
      <c r="A126" s="39"/>
      <c r="B126" s="40"/>
      <c r="C126" s="234" t="s">
        <v>84</v>
      </c>
      <c r="D126" s="234" t="s">
        <v>443</v>
      </c>
      <c r="E126" s="235" t="s">
        <v>1892</v>
      </c>
      <c r="F126" s="236" t="s">
        <v>1893</v>
      </c>
      <c r="G126" s="237" t="s">
        <v>1686</v>
      </c>
      <c r="H126" s="238">
        <v>1947.72</v>
      </c>
      <c r="I126" s="239"/>
      <c r="J126" s="240">
        <f>ROUND(I126*H126,2)</f>
        <v>0</v>
      </c>
      <c r="K126" s="236" t="s">
        <v>720</v>
      </c>
      <c r="L126" s="45"/>
      <c r="M126" s="241" t="s">
        <v>1</v>
      </c>
      <c r="N126" s="242" t="s">
        <v>41</v>
      </c>
      <c r="O126" s="92"/>
      <c r="P126" s="226">
        <f>O126*H126</f>
        <v>0</v>
      </c>
      <c r="Q126" s="226">
        <v>0</v>
      </c>
      <c r="R126" s="226">
        <f>Q126*H126</f>
        <v>0</v>
      </c>
      <c r="S126" s="226">
        <v>0</v>
      </c>
      <c r="T126" s="227">
        <f>S126*H126</f>
        <v>0</v>
      </c>
      <c r="U126" s="39"/>
      <c r="V126" s="39"/>
      <c r="W126" s="39"/>
      <c r="X126" s="39"/>
      <c r="Y126" s="39"/>
      <c r="Z126" s="39"/>
      <c r="AA126" s="39"/>
      <c r="AB126" s="39"/>
      <c r="AC126" s="39"/>
      <c r="AD126" s="39"/>
      <c r="AE126" s="39"/>
      <c r="AR126" s="228" t="s">
        <v>1102</v>
      </c>
      <c r="AT126" s="228" t="s">
        <v>443</v>
      </c>
      <c r="AU126" s="228" t="s">
        <v>86</v>
      </c>
      <c r="AY126" s="18" t="s">
        <v>414</v>
      </c>
      <c r="BE126" s="229">
        <f>IF(N126="základní",J126,0)</f>
        <v>0</v>
      </c>
      <c r="BF126" s="229">
        <f>IF(N126="snížená",J126,0)</f>
        <v>0</v>
      </c>
      <c r="BG126" s="229">
        <f>IF(N126="zákl. přenesená",J126,0)</f>
        <v>0</v>
      </c>
      <c r="BH126" s="229">
        <f>IF(N126="sníž. přenesená",J126,0)</f>
        <v>0</v>
      </c>
      <c r="BI126" s="229">
        <f>IF(N126="nulová",J126,0)</f>
        <v>0</v>
      </c>
      <c r="BJ126" s="18" t="s">
        <v>84</v>
      </c>
      <c r="BK126" s="229">
        <f>ROUND(I126*H126,2)</f>
        <v>0</v>
      </c>
      <c r="BL126" s="18" t="s">
        <v>1102</v>
      </c>
      <c r="BM126" s="228" t="s">
        <v>2785</v>
      </c>
    </row>
    <row r="127" s="2" customFormat="1">
      <c r="A127" s="39"/>
      <c r="B127" s="40"/>
      <c r="C127" s="41"/>
      <c r="D127" s="230" t="s">
        <v>417</v>
      </c>
      <c r="E127" s="41"/>
      <c r="F127" s="231" t="s">
        <v>1893</v>
      </c>
      <c r="G127" s="41"/>
      <c r="H127" s="41"/>
      <c r="I127" s="156"/>
      <c r="J127" s="41"/>
      <c r="K127" s="41"/>
      <c r="L127" s="45"/>
      <c r="M127" s="232"/>
      <c r="N127" s="233"/>
      <c r="O127" s="92"/>
      <c r="P127" s="92"/>
      <c r="Q127" s="92"/>
      <c r="R127" s="92"/>
      <c r="S127" s="92"/>
      <c r="T127" s="93"/>
      <c r="U127" s="39"/>
      <c r="V127" s="39"/>
      <c r="W127" s="39"/>
      <c r="X127" s="39"/>
      <c r="Y127" s="39"/>
      <c r="Z127" s="39"/>
      <c r="AA127" s="39"/>
      <c r="AB127" s="39"/>
      <c r="AC127" s="39"/>
      <c r="AD127" s="39"/>
      <c r="AE127" s="39"/>
      <c r="AT127" s="18" t="s">
        <v>417</v>
      </c>
      <c r="AU127" s="18" t="s">
        <v>86</v>
      </c>
    </row>
    <row r="128" s="2" customFormat="1">
      <c r="A128" s="39"/>
      <c r="B128" s="40"/>
      <c r="C128" s="41"/>
      <c r="D128" s="230" t="s">
        <v>722</v>
      </c>
      <c r="E128" s="41"/>
      <c r="F128" s="268" t="s">
        <v>1895</v>
      </c>
      <c r="G128" s="41"/>
      <c r="H128" s="41"/>
      <c r="I128" s="156"/>
      <c r="J128" s="41"/>
      <c r="K128" s="41"/>
      <c r="L128" s="45"/>
      <c r="M128" s="232"/>
      <c r="N128" s="233"/>
      <c r="O128" s="92"/>
      <c r="P128" s="92"/>
      <c r="Q128" s="92"/>
      <c r="R128" s="92"/>
      <c r="S128" s="92"/>
      <c r="T128" s="93"/>
      <c r="U128" s="39"/>
      <c r="V128" s="39"/>
      <c r="W128" s="39"/>
      <c r="X128" s="39"/>
      <c r="Y128" s="39"/>
      <c r="Z128" s="39"/>
      <c r="AA128" s="39"/>
      <c r="AB128" s="39"/>
      <c r="AC128" s="39"/>
      <c r="AD128" s="39"/>
      <c r="AE128" s="39"/>
      <c r="AT128" s="18" t="s">
        <v>722</v>
      </c>
      <c r="AU128" s="18" t="s">
        <v>86</v>
      </c>
    </row>
    <row r="129" s="11" customFormat="1" ht="22.8" customHeight="1">
      <c r="A129" s="11"/>
      <c r="B129" s="254"/>
      <c r="C129" s="255"/>
      <c r="D129" s="256" t="s">
        <v>75</v>
      </c>
      <c r="E129" s="275" t="s">
        <v>1097</v>
      </c>
      <c r="F129" s="275" t="s">
        <v>1098</v>
      </c>
      <c r="G129" s="255"/>
      <c r="H129" s="255"/>
      <c r="I129" s="258"/>
      <c r="J129" s="276">
        <f>BK129</f>
        <v>0</v>
      </c>
      <c r="K129" s="255"/>
      <c r="L129" s="260"/>
      <c r="M129" s="261"/>
      <c r="N129" s="262"/>
      <c r="O129" s="262"/>
      <c r="P129" s="263">
        <f>SUM(P130:P132)</f>
        <v>0</v>
      </c>
      <c r="Q129" s="262"/>
      <c r="R129" s="263">
        <f>SUM(R130:R132)</f>
        <v>0</v>
      </c>
      <c r="S129" s="262"/>
      <c r="T129" s="264">
        <f>SUM(T130:T132)</f>
        <v>0</v>
      </c>
      <c r="U129" s="11"/>
      <c r="V129" s="11"/>
      <c r="W129" s="11"/>
      <c r="X129" s="11"/>
      <c r="Y129" s="11"/>
      <c r="Z129" s="11"/>
      <c r="AA129" s="11"/>
      <c r="AB129" s="11"/>
      <c r="AC129" s="11"/>
      <c r="AD129" s="11"/>
      <c r="AE129" s="11"/>
      <c r="AR129" s="265" t="s">
        <v>427</v>
      </c>
      <c r="AT129" s="266" t="s">
        <v>75</v>
      </c>
      <c r="AU129" s="266" t="s">
        <v>84</v>
      </c>
      <c r="AY129" s="265" t="s">
        <v>414</v>
      </c>
      <c r="BK129" s="267">
        <f>SUM(BK130:BK132)</f>
        <v>0</v>
      </c>
    </row>
    <row r="130" s="2" customFormat="1" ht="16.5" customHeight="1">
      <c r="A130" s="39"/>
      <c r="B130" s="40"/>
      <c r="C130" s="234" t="s">
        <v>86</v>
      </c>
      <c r="D130" s="234" t="s">
        <v>443</v>
      </c>
      <c r="E130" s="235" t="s">
        <v>1100</v>
      </c>
      <c r="F130" s="236" t="s">
        <v>1098</v>
      </c>
      <c r="G130" s="237" t="s">
        <v>1686</v>
      </c>
      <c r="H130" s="238">
        <v>1947.72</v>
      </c>
      <c r="I130" s="239"/>
      <c r="J130" s="240">
        <f>ROUND(I130*H130,2)</f>
        <v>0</v>
      </c>
      <c r="K130" s="236" t="s">
        <v>720</v>
      </c>
      <c r="L130" s="45"/>
      <c r="M130" s="241" t="s">
        <v>1</v>
      </c>
      <c r="N130" s="242" t="s">
        <v>41</v>
      </c>
      <c r="O130" s="92"/>
      <c r="P130" s="226">
        <f>O130*H130</f>
        <v>0</v>
      </c>
      <c r="Q130" s="226">
        <v>0</v>
      </c>
      <c r="R130" s="226">
        <f>Q130*H130</f>
        <v>0</v>
      </c>
      <c r="S130" s="226">
        <v>0</v>
      </c>
      <c r="T130" s="227">
        <f>S130*H130</f>
        <v>0</v>
      </c>
      <c r="U130" s="39"/>
      <c r="V130" s="39"/>
      <c r="W130" s="39"/>
      <c r="X130" s="39"/>
      <c r="Y130" s="39"/>
      <c r="Z130" s="39"/>
      <c r="AA130" s="39"/>
      <c r="AB130" s="39"/>
      <c r="AC130" s="39"/>
      <c r="AD130" s="39"/>
      <c r="AE130" s="39"/>
      <c r="AR130" s="228" t="s">
        <v>1102</v>
      </c>
      <c r="AT130" s="228" t="s">
        <v>443</v>
      </c>
      <c r="AU130" s="228" t="s">
        <v>86</v>
      </c>
      <c r="AY130" s="18" t="s">
        <v>414</v>
      </c>
      <c r="BE130" s="229">
        <f>IF(N130="základní",J130,0)</f>
        <v>0</v>
      </c>
      <c r="BF130" s="229">
        <f>IF(N130="snížená",J130,0)</f>
        <v>0</v>
      </c>
      <c r="BG130" s="229">
        <f>IF(N130="zákl. přenesená",J130,0)</f>
        <v>0</v>
      </c>
      <c r="BH130" s="229">
        <f>IF(N130="sníž. přenesená",J130,0)</f>
        <v>0</v>
      </c>
      <c r="BI130" s="229">
        <f>IF(N130="nulová",J130,0)</f>
        <v>0</v>
      </c>
      <c r="BJ130" s="18" t="s">
        <v>84</v>
      </c>
      <c r="BK130" s="229">
        <f>ROUND(I130*H130,2)</f>
        <v>0</v>
      </c>
      <c r="BL130" s="18" t="s">
        <v>1102</v>
      </c>
      <c r="BM130" s="228" t="s">
        <v>2786</v>
      </c>
    </row>
    <row r="131" s="2" customFormat="1">
      <c r="A131" s="39"/>
      <c r="B131" s="40"/>
      <c r="C131" s="41"/>
      <c r="D131" s="230" t="s">
        <v>417</v>
      </c>
      <c r="E131" s="41"/>
      <c r="F131" s="231" t="s">
        <v>1098</v>
      </c>
      <c r="G131" s="41"/>
      <c r="H131" s="41"/>
      <c r="I131" s="156"/>
      <c r="J131" s="41"/>
      <c r="K131" s="41"/>
      <c r="L131" s="45"/>
      <c r="M131" s="232"/>
      <c r="N131" s="233"/>
      <c r="O131" s="92"/>
      <c r="P131" s="92"/>
      <c r="Q131" s="92"/>
      <c r="R131" s="92"/>
      <c r="S131" s="92"/>
      <c r="T131" s="93"/>
      <c r="U131" s="39"/>
      <c r="V131" s="39"/>
      <c r="W131" s="39"/>
      <c r="X131" s="39"/>
      <c r="Y131" s="39"/>
      <c r="Z131" s="39"/>
      <c r="AA131" s="39"/>
      <c r="AB131" s="39"/>
      <c r="AC131" s="39"/>
      <c r="AD131" s="39"/>
      <c r="AE131" s="39"/>
      <c r="AT131" s="18" t="s">
        <v>417</v>
      </c>
      <c r="AU131" s="18" t="s">
        <v>86</v>
      </c>
    </row>
    <row r="132" s="2" customFormat="1">
      <c r="A132" s="39"/>
      <c r="B132" s="40"/>
      <c r="C132" s="41"/>
      <c r="D132" s="230" t="s">
        <v>722</v>
      </c>
      <c r="E132" s="41"/>
      <c r="F132" s="268" t="s">
        <v>2667</v>
      </c>
      <c r="G132" s="41"/>
      <c r="H132" s="41"/>
      <c r="I132" s="156"/>
      <c r="J132" s="41"/>
      <c r="K132" s="41"/>
      <c r="L132" s="45"/>
      <c r="M132" s="243"/>
      <c r="N132" s="244"/>
      <c r="O132" s="245"/>
      <c r="P132" s="245"/>
      <c r="Q132" s="245"/>
      <c r="R132" s="245"/>
      <c r="S132" s="245"/>
      <c r="T132" s="246"/>
      <c r="U132" s="39"/>
      <c r="V132" s="39"/>
      <c r="W132" s="39"/>
      <c r="X132" s="39"/>
      <c r="Y132" s="39"/>
      <c r="Z132" s="39"/>
      <c r="AA132" s="39"/>
      <c r="AB132" s="39"/>
      <c r="AC132" s="39"/>
      <c r="AD132" s="39"/>
      <c r="AE132" s="39"/>
      <c r="AT132" s="18" t="s">
        <v>722</v>
      </c>
      <c r="AU132" s="18" t="s">
        <v>86</v>
      </c>
    </row>
    <row r="133" s="2" customFormat="1" ht="6.96" customHeight="1">
      <c r="A133" s="39"/>
      <c r="B133" s="67"/>
      <c r="C133" s="68"/>
      <c r="D133" s="68"/>
      <c r="E133" s="68"/>
      <c r="F133" s="68"/>
      <c r="G133" s="68"/>
      <c r="H133" s="68"/>
      <c r="I133" s="194"/>
      <c r="J133" s="68"/>
      <c r="K133" s="68"/>
      <c r="L133" s="45"/>
      <c r="M133" s="39"/>
      <c r="O133" s="39"/>
      <c r="P133" s="39"/>
      <c r="Q133" s="39"/>
      <c r="R133" s="39"/>
      <c r="S133" s="39"/>
      <c r="T133" s="39"/>
      <c r="U133" s="39"/>
      <c r="V133" s="39"/>
      <c r="W133" s="39"/>
      <c r="X133" s="39"/>
      <c r="Y133" s="39"/>
      <c r="Z133" s="39"/>
      <c r="AA133" s="39"/>
      <c r="AB133" s="39"/>
      <c r="AC133" s="39"/>
      <c r="AD133" s="39"/>
      <c r="AE133" s="39"/>
    </row>
  </sheetData>
  <sheetProtection sheet="1" autoFilter="0" formatColumns="0" formatRows="0" objects="1" scenarios="1" spinCount="100000" saltValue="xSGI8BOYE5aK+zsBTaoW/Fk5lWQriks7NMar3AgXvtjcgo9QVjgQSZsiXh9V4Ybh/btid+XQRq9J6ReUl8Wcxg==" hashValue="lm54ZgmtqGqHAJqapsJoDpp9AYfUjAp/ihYsquSASgFBnLpPbwfe1b/TdQuGS/97fO3ToWXFaElRdTeXPUdY/w==" algorithmName="SHA-512" password="CC35"/>
  <autoFilter ref="C122:K132"/>
  <mergeCells count="12">
    <mergeCell ref="E7:H7"/>
    <mergeCell ref="E9:H9"/>
    <mergeCell ref="E11:H11"/>
    <mergeCell ref="E20:H20"/>
    <mergeCell ref="E29:H29"/>
    <mergeCell ref="E85:H85"/>
    <mergeCell ref="E87:H87"/>
    <mergeCell ref="E89:H89"/>
    <mergeCell ref="E111:H111"/>
    <mergeCell ref="E113:H113"/>
    <mergeCell ref="E115:H115"/>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35.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203</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2787</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2788</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ROUND(J129,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ROUND((SUM(BE129:BE282)),  2)</f>
        <v>0</v>
      </c>
      <c r="G35" s="39"/>
      <c r="H35" s="39"/>
      <c r="I35" s="173">
        <v>0.20999999999999999</v>
      </c>
      <c r="J35" s="172">
        <f>ROUND(((SUM(BE129:BE282))*I35),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ROUND((SUM(BF129:BF282)),  2)</f>
        <v>0</v>
      </c>
      <c r="G36" s="39"/>
      <c r="H36" s="39"/>
      <c r="I36" s="173">
        <v>0.14999999999999999</v>
      </c>
      <c r="J36" s="172">
        <f>ROUND(((SUM(BF129:BF282))*I36),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ROUND((SUM(BG129:BG282)),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ROUND((SUM(BH129:BH282)),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ROUND((SUM(BI129:BI282)),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2787</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001 - ZRN - most v km 8,259</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J129</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732</v>
      </c>
      <c r="E99" s="250"/>
      <c r="F99" s="250"/>
      <c r="G99" s="250"/>
      <c r="H99" s="250"/>
      <c r="I99" s="251"/>
      <c r="J99" s="252">
        <f>J130</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1712</v>
      </c>
      <c r="E100" s="271"/>
      <c r="F100" s="271"/>
      <c r="G100" s="271"/>
      <c r="H100" s="271"/>
      <c r="I100" s="272"/>
      <c r="J100" s="273">
        <f>J131</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736</v>
      </c>
      <c r="E101" s="271"/>
      <c r="F101" s="271"/>
      <c r="G101" s="271"/>
      <c r="H101" s="271"/>
      <c r="I101" s="272"/>
      <c r="J101" s="273">
        <f>J139</f>
        <v>0</v>
      </c>
      <c r="K101" s="134"/>
      <c r="L101" s="274"/>
      <c r="S101" s="12"/>
      <c r="T101" s="12"/>
      <c r="U101" s="12"/>
      <c r="V101" s="12"/>
      <c r="W101" s="12"/>
      <c r="X101" s="12"/>
      <c r="Y101" s="12"/>
      <c r="Z101" s="12"/>
      <c r="AA101" s="12"/>
      <c r="AB101" s="12"/>
      <c r="AC101" s="12"/>
      <c r="AD101" s="12"/>
      <c r="AE101" s="12"/>
    </row>
    <row r="102" hidden="1" s="12" customFormat="1" ht="19.92" customHeight="1">
      <c r="A102" s="12"/>
      <c r="B102" s="269"/>
      <c r="C102" s="134"/>
      <c r="D102" s="270" t="s">
        <v>737</v>
      </c>
      <c r="E102" s="271"/>
      <c r="F102" s="271"/>
      <c r="G102" s="271"/>
      <c r="H102" s="271"/>
      <c r="I102" s="272"/>
      <c r="J102" s="273">
        <f>J160</f>
        <v>0</v>
      </c>
      <c r="K102" s="134"/>
      <c r="L102" s="274"/>
      <c r="S102" s="12"/>
      <c r="T102" s="12"/>
      <c r="U102" s="12"/>
      <c r="V102" s="12"/>
      <c r="W102" s="12"/>
      <c r="X102" s="12"/>
      <c r="Y102" s="12"/>
      <c r="Z102" s="12"/>
      <c r="AA102" s="12"/>
      <c r="AB102" s="12"/>
      <c r="AC102" s="12"/>
      <c r="AD102" s="12"/>
      <c r="AE102" s="12"/>
    </row>
    <row r="103" hidden="1" s="12" customFormat="1" ht="19.92" customHeight="1">
      <c r="A103" s="12"/>
      <c r="B103" s="269"/>
      <c r="C103" s="134"/>
      <c r="D103" s="270" t="s">
        <v>738</v>
      </c>
      <c r="E103" s="271"/>
      <c r="F103" s="271"/>
      <c r="G103" s="271"/>
      <c r="H103" s="271"/>
      <c r="I103" s="272"/>
      <c r="J103" s="273">
        <f>J233</f>
        <v>0</v>
      </c>
      <c r="K103" s="134"/>
      <c r="L103" s="274"/>
      <c r="S103" s="12"/>
      <c r="T103" s="12"/>
      <c r="U103" s="12"/>
      <c r="V103" s="12"/>
      <c r="W103" s="12"/>
      <c r="X103" s="12"/>
      <c r="Y103" s="12"/>
      <c r="Z103" s="12"/>
      <c r="AA103" s="12"/>
      <c r="AB103" s="12"/>
      <c r="AC103" s="12"/>
      <c r="AD103" s="12"/>
      <c r="AE103" s="12"/>
    </row>
    <row r="104" hidden="1" s="12" customFormat="1" ht="19.92" customHeight="1">
      <c r="A104" s="12"/>
      <c r="B104" s="269"/>
      <c r="C104" s="134"/>
      <c r="D104" s="270" t="s">
        <v>739</v>
      </c>
      <c r="E104" s="271"/>
      <c r="F104" s="271"/>
      <c r="G104" s="271"/>
      <c r="H104" s="271"/>
      <c r="I104" s="272"/>
      <c r="J104" s="273">
        <f>J245</f>
        <v>0</v>
      </c>
      <c r="K104" s="134"/>
      <c r="L104" s="274"/>
      <c r="S104" s="12"/>
      <c r="T104" s="12"/>
      <c r="U104" s="12"/>
      <c r="V104" s="12"/>
      <c r="W104" s="12"/>
      <c r="X104" s="12"/>
      <c r="Y104" s="12"/>
      <c r="Z104" s="12"/>
      <c r="AA104" s="12"/>
      <c r="AB104" s="12"/>
      <c r="AC104" s="12"/>
      <c r="AD104" s="12"/>
      <c r="AE104" s="12"/>
    </row>
    <row r="105" hidden="1" s="10" customFormat="1" ht="24.96" customHeight="1">
      <c r="A105" s="10"/>
      <c r="B105" s="247"/>
      <c r="C105" s="248"/>
      <c r="D105" s="249" t="s">
        <v>740</v>
      </c>
      <c r="E105" s="250"/>
      <c r="F105" s="250"/>
      <c r="G105" s="250"/>
      <c r="H105" s="250"/>
      <c r="I105" s="251"/>
      <c r="J105" s="252">
        <f>J248</f>
        <v>0</v>
      </c>
      <c r="K105" s="248"/>
      <c r="L105" s="253"/>
      <c r="S105" s="10"/>
      <c r="T105" s="10"/>
      <c r="U105" s="10"/>
      <c r="V105" s="10"/>
      <c r="W105" s="10"/>
      <c r="X105" s="10"/>
      <c r="Y105" s="10"/>
      <c r="Z105" s="10"/>
      <c r="AA105" s="10"/>
      <c r="AB105" s="10"/>
      <c r="AC105" s="10"/>
      <c r="AD105" s="10"/>
      <c r="AE105" s="10"/>
    </row>
    <row r="106" hidden="1" s="12" customFormat="1" ht="19.92" customHeight="1">
      <c r="A106" s="12"/>
      <c r="B106" s="269"/>
      <c r="C106" s="134"/>
      <c r="D106" s="270" t="s">
        <v>744</v>
      </c>
      <c r="E106" s="271"/>
      <c r="F106" s="271"/>
      <c r="G106" s="271"/>
      <c r="H106" s="271"/>
      <c r="I106" s="272"/>
      <c r="J106" s="273">
        <f>J249</f>
        <v>0</v>
      </c>
      <c r="K106" s="134"/>
      <c r="L106" s="274"/>
      <c r="S106" s="12"/>
      <c r="T106" s="12"/>
      <c r="U106" s="12"/>
      <c r="V106" s="12"/>
      <c r="W106" s="12"/>
      <c r="X106" s="12"/>
      <c r="Y106" s="12"/>
      <c r="Z106" s="12"/>
      <c r="AA106" s="12"/>
      <c r="AB106" s="12"/>
      <c r="AC106" s="12"/>
      <c r="AD106" s="12"/>
      <c r="AE106" s="12"/>
    </row>
    <row r="107" hidden="1" s="12" customFormat="1" ht="19.92" customHeight="1">
      <c r="A107" s="12"/>
      <c r="B107" s="269"/>
      <c r="C107" s="134"/>
      <c r="D107" s="270" t="s">
        <v>1713</v>
      </c>
      <c r="E107" s="271"/>
      <c r="F107" s="271"/>
      <c r="G107" s="271"/>
      <c r="H107" s="271"/>
      <c r="I107" s="272"/>
      <c r="J107" s="273">
        <f>J264</f>
        <v>0</v>
      </c>
      <c r="K107" s="134"/>
      <c r="L107" s="274"/>
      <c r="S107" s="12"/>
      <c r="T107" s="12"/>
      <c r="U107" s="12"/>
      <c r="V107" s="12"/>
      <c r="W107" s="12"/>
      <c r="X107" s="12"/>
      <c r="Y107" s="12"/>
      <c r="Z107" s="12"/>
      <c r="AA107" s="12"/>
      <c r="AB107" s="12"/>
      <c r="AC107" s="12"/>
      <c r="AD107" s="12"/>
      <c r="AE107" s="12"/>
    </row>
    <row r="108" hidden="1" s="2" customFormat="1" ht="21.84" customHeight="1">
      <c r="A108" s="39"/>
      <c r="B108" s="40"/>
      <c r="C108" s="41"/>
      <c r="D108" s="41"/>
      <c r="E108" s="41"/>
      <c r="F108" s="41"/>
      <c r="G108" s="41"/>
      <c r="H108" s="41"/>
      <c r="I108" s="156"/>
      <c r="J108" s="41"/>
      <c r="K108" s="41"/>
      <c r="L108" s="64"/>
      <c r="S108" s="39"/>
      <c r="T108" s="39"/>
      <c r="U108" s="39"/>
      <c r="V108" s="39"/>
      <c r="W108" s="39"/>
      <c r="X108" s="39"/>
      <c r="Y108" s="39"/>
      <c r="Z108" s="39"/>
      <c r="AA108" s="39"/>
      <c r="AB108" s="39"/>
      <c r="AC108" s="39"/>
      <c r="AD108" s="39"/>
      <c r="AE108" s="39"/>
    </row>
    <row r="109" hidden="1" s="2" customFormat="1" ht="6.96" customHeight="1">
      <c r="A109" s="39"/>
      <c r="B109" s="67"/>
      <c r="C109" s="68"/>
      <c r="D109" s="68"/>
      <c r="E109" s="68"/>
      <c r="F109" s="68"/>
      <c r="G109" s="68"/>
      <c r="H109" s="68"/>
      <c r="I109" s="194"/>
      <c r="J109" s="68"/>
      <c r="K109" s="68"/>
      <c r="L109" s="64"/>
      <c r="S109" s="39"/>
      <c r="T109" s="39"/>
      <c r="U109" s="39"/>
      <c r="V109" s="39"/>
      <c r="W109" s="39"/>
      <c r="X109" s="39"/>
      <c r="Y109" s="39"/>
      <c r="Z109" s="39"/>
      <c r="AA109" s="39"/>
      <c r="AB109" s="39"/>
      <c r="AC109" s="39"/>
      <c r="AD109" s="39"/>
      <c r="AE109" s="39"/>
    </row>
    <row r="110" hidden="1"/>
    <row r="111" hidden="1"/>
    <row r="112" hidden="1"/>
    <row r="113" s="2" customFormat="1" ht="6.96" customHeight="1">
      <c r="A113" s="39"/>
      <c r="B113" s="69"/>
      <c r="C113" s="70"/>
      <c r="D113" s="70"/>
      <c r="E113" s="70"/>
      <c r="F113" s="70"/>
      <c r="G113" s="70"/>
      <c r="H113" s="70"/>
      <c r="I113" s="197"/>
      <c r="J113" s="70"/>
      <c r="K113" s="70"/>
      <c r="L113" s="64"/>
      <c r="S113" s="39"/>
      <c r="T113" s="39"/>
      <c r="U113" s="39"/>
      <c r="V113" s="39"/>
      <c r="W113" s="39"/>
      <c r="X113" s="39"/>
      <c r="Y113" s="39"/>
      <c r="Z113" s="39"/>
      <c r="AA113" s="39"/>
      <c r="AB113" s="39"/>
      <c r="AC113" s="39"/>
      <c r="AD113" s="39"/>
      <c r="AE113" s="39"/>
    </row>
    <row r="114" s="2" customFormat="1" ht="24.96" customHeight="1">
      <c r="A114" s="39"/>
      <c r="B114" s="40"/>
      <c r="C114" s="24" t="s">
        <v>396</v>
      </c>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2" customFormat="1" ht="6.96" customHeight="1">
      <c r="A115" s="39"/>
      <c r="B115" s="40"/>
      <c r="C115" s="41"/>
      <c r="D115" s="41"/>
      <c r="E115" s="41"/>
      <c r="F115" s="41"/>
      <c r="G115" s="41"/>
      <c r="H115" s="41"/>
      <c r="I115" s="156"/>
      <c r="J115" s="41"/>
      <c r="K115" s="41"/>
      <c r="L115" s="64"/>
      <c r="S115" s="39"/>
      <c r="T115" s="39"/>
      <c r="U115" s="39"/>
      <c r="V115" s="39"/>
      <c r="W115" s="39"/>
      <c r="X115" s="39"/>
      <c r="Y115" s="39"/>
      <c r="Z115" s="39"/>
      <c r="AA115" s="39"/>
      <c r="AB115" s="39"/>
      <c r="AC115" s="39"/>
      <c r="AD115" s="39"/>
      <c r="AE115" s="39"/>
    </row>
    <row r="116" s="2" customFormat="1" ht="12" customHeight="1">
      <c r="A116" s="39"/>
      <c r="B116" s="40"/>
      <c r="C116" s="33" t="s">
        <v>16</v>
      </c>
      <c r="D116" s="41"/>
      <c r="E116" s="41"/>
      <c r="F116" s="41"/>
      <c r="G116" s="41"/>
      <c r="H116" s="41"/>
      <c r="I116" s="156"/>
      <c r="J116" s="41"/>
      <c r="K116" s="41"/>
      <c r="L116" s="64"/>
      <c r="S116" s="39"/>
      <c r="T116" s="39"/>
      <c r="U116" s="39"/>
      <c r="V116" s="39"/>
      <c r="W116" s="39"/>
      <c r="X116" s="39"/>
      <c r="Y116" s="39"/>
      <c r="Z116" s="39"/>
      <c r="AA116" s="39"/>
      <c r="AB116" s="39"/>
      <c r="AC116" s="39"/>
      <c r="AD116" s="39"/>
      <c r="AE116" s="39"/>
    </row>
    <row r="117" s="2" customFormat="1" ht="23.25" customHeight="1">
      <c r="A117" s="39"/>
      <c r="B117" s="40"/>
      <c r="C117" s="41"/>
      <c r="D117" s="41"/>
      <c r="E117" s="198" t="str">
        <f>E7</f>
        <v>Oprava trati v úseku 1.TK a 2.TK Děčín Prostřední Žleb - Dolní Žleb_OPRAVA č. 2</v>
      </c>
      <c r="F117" s="33"/>
      <c r="G117" s="33"/>
      <c r="H117" s="33"/>
      <c r="I117" s="156"/>
      <c r="J117" s="41"/>
      <c r="K117" s="41"/>
      <c r="L117" s="64"/>
      <c r="S117" s="39"/>
      <c r="T117" s="39"/>
      <c r="U117" s="39"/>
      <c r="V117" s="39"/>
      <c r="W117" s="39"/>
      <c r="X117" s="39"/>
      <c r="Y117" s="39"/>
      <c r="Z117" s="39"/>
      <c r="AA117" s="39"/>
      <c r="AB117" s="39"/>
      <c r="AC117" s="39"/>
      <c r="AD117" s="39"/>
      <c r="AE117" s="39"/>
    </row>
    <row r="118" s="1" customFormat="1" ht="12" customHeight="1">
      <c r="B118" s="22"/>
      <c r="C118" s="33" t="s">
        <v>389</v>
      </c>
      <c r="D118" s="23"/>
      <c r="E118" s="23"/>
      <c r="F118" s="23"/>
      <c r="G118" s="23"/>
      <c r="H118" s="23"/>
      <c r="I118" s="148"/>
      <c r="J118" s="23"/>
      <c r="K118" s="23"/>
      <c r="L118" s="21"/>
    </row>
    <row r="119" s="2" customFormat="1" ht="16.5" customHeight="1">
      <c r="A119" s="39"/>
      <c r="B119" s="40"/>
      <c r="C119" s="41"/>
      <c r="D119" s="41"/>
      <c r="E119" s="198" t="s">
        <v>2787</v>
      </c>
      <c r="F119" s="41"/>
      <c r="G119" s="41"/>
      <c r="H119" s="41"/>
      <c r="I119" s="156"/>
      <c r="J119" s="41"/>
      <c r="K119" s="41"/>
      <c r="L119" s="64"/>
      <c r="S119" s="39"/>
      <c r="T119" s="39"/>
      <c r="U119" s="39"/>
      <c r="V119" s="39"/>
      <c r="W119" s="39"/>
      <c r="X119" s="39"/>
      <c r="Y119" s="39"/>
      <c r="Z119" s="39"/>
      <c r="AA119" s="39"/>
      <c r="AB119" s="39"/>
      <c r="AC119" s="39"/>
      <c r="AD119" s="39"/>
      <c r="AE119" s="39"/>
    </row>
    <row r="120" s="2" customFormat="1" ht="12" customHeight="1">
      <c r="A120" s="39"/>
      <c r="B120" s="40"/>
      <c r="C120" s="33" t="s">
        <v>715</v>
      </c>
      <c r="D120" s="41"/>
      <c r="E120" s="41"/>
      <c r="F120" s="41"/>
      <c r="G120" s="41"/>
      <c r="H120" s="41"/>
      <c r="I120" s="156"/>
      <c r="J120" s="41"/>
      <c r="K120" s="41"/>
      <c r="L120" s="64"/>
      <c r="S120" s="39"/>
      <c r="T120" s="39"/>
      <c r="U120" s="39"/>
      <c r="V120" s="39"/>
      <c r="W120" s="39"/>
      <c r="X120" s="39"/>
      <c r="Y120" s="39"/>
      <c r="Z120" s="39"/>
      <c r="AA120" s="39"/>
      <c r="AB120" s="39"/>
      <c r="AC120" s="39"/>
      <c r="AD120" s="39"/>
      <c r="AE120" s="39"/>
    </row>
    <row r="121" s="2" customFormat="1" ht="16.5" customHeight="1">
      <c r="A121" s="39"/>
      <c r="B121" s="40"/>
      <c r="C121" s="41"/>
      <c r="D121" s="41"/>
      <c r="E121" s="77" t="str">
        <f>E11</f>
        <v>001 - ZRN - most v km 8,259</v>
      </c>
      <c r="F121" s="41"/>
      <c r="G121" s="41"/>
      <c r="H121" s="41"/>
      <c r="I121" s="156"/>
      <c r="J121" s="41"/>
      <c r="K121" s="41"/>
      <c r="L121" s="64"/>
      <c r="S121" s="39"/>
      <c r="T121" s="39"/>
      <c r="U121" s="39"/>
      <c r="V121" s="39"/>
      <c r="W121" s="39"/>
      <c r="X121" s="39"/>
      <c r="Y121" s="39"/>
      <c r="Z121" s="39"/>
      <c r="AA121" s="39"/>
      <c r="AB121" s="39"/>
      <c r="AC121" s="39"/>
      <c r="AD121" s="39"/>
      <c r="AE121" s="39"/>
    </row>
    <row r="122" s="2" customFormat="1" ht="6.96" customHeight="1">
      <c r="A122" s="39"/>
      <c r="B122" s="40"/>
      <c r="C122" s="41"/>
      <c r="D122" s="41"/>
      <c r="E122" s="41"/>
      <c r="F122" s="41"/>
      <c r="G122" s="41"/>
      <c r="H122" s="41"/>
      <c r="I122" s="156"/>
      <c r="J122" s="41"/>
      <c r="K122" s="41"/>
      <c r="L122" s="64"/>
      <c r="S122" s="39"/>
      <c r="T122" s="39"/>
      <c r="U122" s="39"/>
      <c r="V122" s="39"/>
      <c r="W122" s="39"/>
      <c r="X122" s="39"/>
      <c r="Y122" s="39"/>
      <c r="Z122" s="39"/>
      <c r="AA122" s="39"/>
      <c r="AB122" s="39"/>
      <c r="AC122" s="39"/>
      <c r="AD122" s="39"/>
      <c r="AE122" s="39"/>
    </row>
    <row r="123" s="2" customFormat="1" ht="12" customHeight="1">
      <c r="A123" s="39"/>
      <c r="B123" s="40"/>
      <c r="C123" s="33" t="s">
        <v>20</v>
      </c>
      <c r="D123" s="41"/>
      <c r="E123" s="41"/>
      <c r="F123" s="28" t="str">
        <f>F14</f>
        <v xml:space="preserve"> </v>
      </c>
      <c r="G123" s="41"/>
      <c r="H123" s="41"/>
      <c r="I123" s="158" t="s">
        <v>22</v>
      </c>
      <c r="J123" s="80" t="str">
        <f>IF(J14="","",J14)</f>
        <v>21. 11. 2019</v>
      </c>
      <c r="K123" s="41"/>
      <c r="L123" s="64"/>
      <c r="S123" s="39"/>
      <c r="T123" s="39"/>
      <c r="U123" s="39"/>
      <c r="V123" s="39"/>
      <c r="W123" s="39"/>
      <c r="X123" s="39"/>
      <c r="Y123" s="39"/>
      <c r="Z123" s="39"/>
      <c r="AA123" s="39"/>
      <c r="AB123" s="39"/>
      <c r="AC123" s="39"/>
      <c r="AD123" s="39"/>
      <c r="AE123" s="39"/>
    </row>
    <row r="124" s="2" customFormat="1" ht="6.96" customHeight="1">
      <c r="A124" s="39"/>
      <c r="B124" s="40"/>
      <c r="C124" s="41"/>
      <c r="D124" s="41"/>
      <c r="E124" s="41"/>
      <c r="F124" s="41"/>
      <c r="G124" s="41"/>
      <c r="H124" s="41"/>
      <c r="I124" s="156"/>
      <c r="J124" s="41"/>
      <c r="K124" s="41"/>
      <c r="L124" s="64"/>
      <c r="S124" s="39"/>
      <c r="T124" s="39"/>
      <c r="U124" s="39"/>
      <c r="V124" s="39"/>
      <c r="W124" s="39"/>
      <c r="X124" s="39"/>
      <c r="Y124" s="39"/>
      <c r="Z124" s="39"/>
      <c r="AA124" s="39"/>
      <c r="AB124" s="39"/>
      <c r="AC124" s="39"/>
      <c r="AD124" s="39"/>
      <c r="AE124" s="39"/>
    </row>
    <row r="125" s="2" customFormat="1" ht="15.15" customHeight="1">
      <c r="A125" s="39"/>
      <c r="B125" s="40"/>
      <c r="C125" s="33" t="s">
        <v>24</v>
      </c>
      <c r="D125" s="41"/>
      <c r="E125" s="41"/>
      <c r="F125" s="28" t="str">
        <f>E17</f>
        <v/>
      </c>
      <c r="G125" s="41"/>
      <c r="H125" s="41"/>
      <c r="I125" s="158" t="s">
        <v>32</v>
      </c>
      <c r="J125" s="37" t="str">
        <f>E23</f>
        <v xml:space="preserve"> </v>
      </c>
      <c r="K125" s="41"/>
      <c r="L125" s="64"/>
      <c r="S125" s="39"/>
      <c r="T125" s="39"/>
      <c r="U125" s="39"/>
      <c r="V125" s="39"/>
      <c r="W125" s="39"/>
      <c r="X125" s="39"/>
      <c r="Y125" s="39"/>
      <c r="Z125" s="39"/>
      <c r="AA125" s="39"/>
      <c r="AB125" s="39"/>
      <c r="AC125" s="39"/>
      <c r="AD125" s="39"/>
      <c r="AE125" s="39"/>
    </row>
    <row r="126" s="2" customFormat="1" ht="15.15" customHeight="1">
      <c r="A126" s="39"/>
      <c r="B126" s="40"/>
      <c r="C126" s="33" t="s">
        <v>30</v>
      </c>
      <c r="D126" s="41"/>
      <c r="E126" s="41"/>
      <c r="F126" s="28" t="str">
        <f>IF(E20="","",E20)</f>
        <v>Vyplň údaj</v>
      </c>
      <c r="G126" s="41"/>
      <c r="H126" s="41"/>
      <c r="I126" s="158" t="s">
        <v>34</v>
      </c>
      <c r="J126" s="37" t="str">
        <f>E26</f>
        <v xml:space="preserve"> </v>
      </c>
      <c r="K126" s="41"/>
      <c r="L126" s="64"/>
      <c r="S126" s="39"/>
      <c r="T126" s="39"/>
      <c r="U126" s="39"/>
      <c r="V126" s="39"/>
      <c r="W126" s="39"/>
      <c r="X126" s="39"/>
      <c r="Y126" s="39"/>
      <c r="Z126" s="39"/>
      <c r="AA126" s="39"/>
      <c r="AB126" s="39"/>
      <c r="AC126" s="39"/>
      <c r="AD126" s="39"/>
      <c r="AE126" s="39"/>
    </row>
    <row r="127" s="2" customFormat="1" ht="10.32" customHeight="1">
      <c r="A127" s="39"/>
      <c r="B127" s="40"/>
      <c r="C127" s="41"/>
      <c r="D127" s="41"/>
      <c r="E127" s="41"/>
      <c r="F127" s="41"/>
      <c r="G127" s="41"/>
      <c r="H127" s="41"/>
      <c r="I127" s="156"/>
      <c r="J127" s="41"/>
      <c r="K127" s="41"/>
      <c r="L127" s="64"/>
      <c r="S127" s="39"/>
      <c r="T127" s="39"/>
      <c r="U127" s="39"/>
      <c r="V127" s="39"/>
      <c r="W127" s="39"/>
      <c r="X127" s="39"/>
      <c r="Y127" s="39"/>
      <c r="Z127" s="39"/>
      <c r="AA127" s="39"/>
      <c r="AB127" s="39"/>
      <c r="AC127" s="39"/>
      <c r="AD127" s="39"/>
      <c r="AE127" s="39"/>
    </row>
    <row r="128" s="9" customFormat="1" ht="29.28" customHeight="1">
      <c r="A128" s="204"/>
      <c r="B128" s="205"/>
      <c r="C128" s="206" t="s">
        <v>397</v>
      </c>
      <c r="D128" s="207" t="s">
        <v>61</v>
      </c>
      <c r="E128" s="207" t="s">
        <v>57</v>
      </c>
      <c r="F128" s="207" t="s">
        <v>58</v>
      </c>
      <c r="G128" s="207" t="s">
        <v>398</v>
      </c>
      <c r="H128" s="207" t="s">
        <v>399</v>
      </c>
      <c r="I128" s="208" t="s">
        <v>400</v>
      </c>
      <c r="J128" s="207" t="s">
        <v>393</v>
      </c>
      <c r="K128" s="209" t="s">
        <v>401</v>
      </c>
      <c r="L128" s="210"/>
      <c r="M128" s="101" t="s">
        <v>1</v>
      </c>
      <c r="N128" s="102" t="s">
        <v>40</v>
      </c>
      <c r="O128" s="102" t="s">
        <v>402</v>
      </c>
      <c r="P128" s="102" t="s">
        <v>403</v>
      </c>
      <c r="Q128" s="102" t="s">
        <v>404</v>
      </c>
      <c r="R128" s="102" t="s">
        <v>405</v>
      </c>
      <c r="S128" s="102" t="s">
        <v>406</v>
      </c>
      <c r="T128" s="103" t="s">
        <v>407</v>
      </c>
      <c r="U128" s="204"/>
      <c r="V128" s="204"/>
      <c r="W128" s="204"/>
      <c r="X128" s="204"/>
      <c r="Y128" s="204"/>
      <c r="Z128" s="204"/>
      <c r="AA128" s="204"/>
      <c r="AB128" s="204"/>
      <c r="AC128" s="204"/>
      <c r="AD128" s="204"/>
      <c r="AE128" s="204"/>
    </row>
    <row r="129" s="2" customFormat="1" ht="22.8" customHeight="1">
      <c r="A129" s="39"/>
      <c r="B129" s="40"/>
      <c r="C129" s="108" t="s">
        <v>408</v>
      </c>
      <c r="D129" s="41"/>
      <c r="E129" s="41"/>
      <c r="F129" s="41"/>
      <c r="G129" s="41"/>
      <c r="H129" s="41"/>
      <c r="I129" s="156"/>
      <c r="J129" s="211">
        <f>BK129</f>
        <v>0</v>
      </c>
      <c r="K129" s="41"/>
      <c r="L129" s="45"/>
      <c r="M129" s="104"/>
      <c r="N129" s="212"/>
      <c r="O129" s="105"/>
      <c r="P129" s="213">
        <f>P130+P248</f>
        <v>0</v>
      </c>
      <c r="Q129" s="105"/>
      <c r="R129" s="213">
        <f>R130+R248</f>
        <v>0.59620983855199994</v>
      </c>
      <c r="S129" s="105"/>
      <c r="T129" s="214">
        <f>T130+T248</f>
        <v>0.34306700000000001</v>
      </c>
      <c r="U129" s="39"/>
      <c r="V129" s="39"/>
      <c r="W129" s="39"/>
      <c r="X129" s="39"/>
      <c r="Y129" s="39"/>
      <c r="Z129" s="39"/>
      <c r="AA129" s="39"/>
      <c r="AB129" s="39"/>
      <c r="AC129" s="39"/>
      <c r="AD129" s="39"/>
      <c r="AE129" s="39"/>
      <c r="AT129" s="18" t="s">
        <v>75</v>
      </c>
      <c r="AU129" s="18" t="s">
        <v>395</v>
      </c>
      <c r="BK129" s="215">
        <f>BK130+BK248</f>
        <v>0</v>
      </c>
    </row>
    <row r="130" s="11" customFormat="1" ht="25.92" customHeight="1">
      <c r="A130" s="11"/>
      <c r="B130" s="254"/>
      <c r="C130" s="255"/>
      <c r="D130" s="256" t="s">
        <v>75</v>
      </c>
      <c r="E130" s="257" t="s">
        <v>750</v>
      </c>
      <c r="F130" s="257" t="s">
        <v>751</v>
      </c>
      <c r="G130" s="255"/>
      <c r="H130" s="255"/>
      <c r="I130" s="258"/>
      <c r="J130" s="259">
        <f>BK130</f>
        <v>0</v>
      </c>
      <c r="K130" s="255"/>
      <c r="L130" s="260"/>
      <c r="M130" s="261"/>
      <c r="N130" s="262"/>
      <c r="O130" s="262"/>
      <c r="P130" s="263">
        <f>P131+P139+P160+P233+P245</f>
        <v>0</v>
      </c>
      <c r="Q130" s="262"/>
      <c r="R130" s="263">
        <f>R131+R139+R160+R233+R245</f>
        <v>0.55328499855199997</v>
      </c>
      <c r="S130" s="262"/>
      <c r="T130" s="264">
        <f>T131+T139+T160+T233+T245</f>
        <v>0.34306700000000001</v>
      </c>
      <c r="U130" s="11"/>
      <c r="V130" s="11"/>
      <c r="W130" s="11"/>
      <c r="X130" s="11"/>
      <c r="Y130" s="11"/>
      <c r="Z130" s="11"/>
      <c r="AA130" s="11"/>
      <c r="AB130" s="11"/>
      <c r="AC130" s="11"/>
      <c r="AD130" s="11"/>
      <c r="AE130" s="11"/>
      <c r="AR130" s="265" t="s">
        <v>84</v>
      </c>
      <c r="AT130" s="266" t="s">
        <v>75</v>
      </c>
      <c r="AU130" s="266" t="s">
        <v>76</v>
      </c>
      <c r="AY130" s="265" t="s">
        <v>414</v>
      </c>
      <c r="BK130" s="267">
        <f>BK131+BK139+BK160+BK233+BK245</f>
        <v>0</v>
      </c>
    </row>
    <row r="131" s="11" customFormat="1" ht="22.8" customHeight="1">
      <c r="A131" s="11"/>
      <c r="B131" s="254"/>
      <c r="C131" s="255"/>
      <c r="D131" s="256" t="s">
        <v>75</v>
      </c>
      <c r="E131" s="275" t="s">
        <v>84</v>
      </c>
      <c r="F131" s="275" t="s">
        <v>1714</v>
      </c>
      <c r="G131" s="255"/>
      <c r="H131" s="255"/>
      <c r="I131" s="258"/>
      <c r="J131" s="276">
        <f>BK131</f>
        <v>0</v>
      </c>
      <c r="K131" s="255"/>
      <c r="L131" s="260"/>
      <c r="M131" s="261"/>
      <c r="N131" s="262"/>
      <c r="O131" s="262"/>
      <c r="P131" s="263">
        <f>SUM(P132:P138)</f>
        <v>0</v>
      </c>
      <c r="Q131" s="262"/>
      <c r="R131" s="263">
        <f>SUM(R132:R138)</f>
        <v>0</v>
      </c>
      <c r="S131" s="262"/>
      <c r="T131" s="264">
        <f>SUM(T132:T138)</f>
        <v>0</v>
      </c>
      <c r="U131" s="11"/>
      <c r="V131" s="11"/>
      <c r="W131" s="11"/>
      <c r="X131" s="11"/>
      <c r="Y131" s="11"/>
      <c r="Z131" s="11"/>
      <c r="AA131" s="11"/>
      <c r="AB131" s="11"/>
      <c r="AC131" s="11"/>
      <c r="AD131" s="11"/>
      <c r="AE131" s="11"/>
      <c r="AR131" s="265" t="s">
        <v>84</v>
      </c>
      <c r="AT131" s="266" t="s">
        <v>75</v>
      </c>
      <c r="AU131" s="266" t="s">
        <v>84</v>
      </c>
      <c r="AY131" s="265" t="s">
        <v>414</v>
      </c>
      <c r="BK131" s="267">
        <f>SUM(BK132:BK138)</f>
        <v>0</v>
      </c>
    </row>
    <row r="132" s="2" customFormat="1" ht="21.75" customHeight="1">
      <c r="A132" s="39"/>
      <c r="B132" s="40"/>
      <c r="C132" s="234" t="s">
        <v>84</v>
      </c>
      <c r="D132" s="234" t="s">
        <v>443</v>
      </c>
      <c r="E132" s="235" t="s">
        <v>1715</v>
      </c>
      <c r="F132" s="236" t="s">
        <v>1716</v>
      </c>
      <c r="G132" s="237" t="s">
        <v>632</v>
      </c>
      <c r="H132" s="238">
        <v>100</v>
      </c>
      <c r="I132" s="239"/>
      <c r="J132" s="240">
        <f>ROUND(I132*H132,2)</f>
        <v>0</v>
      </c>
      <c r="K132" s="236" t="s">
        <v>720</v>
      </c>
      <c r="L132" s="45"/>
      <c r="M132" s="241" t="s">
        <v>1</v>
      </c>
      <c r="N132" s="242" t="s">
        <v>41</v>
      </c>
      <c r="O132" s="92"/>
      <c r="P132" s="226">
        <f>O132*H132</f>
        <v>0</v>
      </c>
      <c r="Q132" s="226">
        <v>0</v>
      </c>
      <c r="R132" s="226">
        <f>Q132*H132</f>
        <v>0</v>
      </c>
      <c r="S132" s="226">
        <v>0</v>
      </c>
      <c r="T132" s="227">
        <f>S132*H132</f>
        <v>0</v>
      </c>
      <c r="U132" s="39"/>
      <c r="V132" s="39"/>
      <c r="W132" s="39"/>
      <c r="X132" s="39"/>
      <c r="Y132" s="39"/>
      <c r="Z132" s="39"/>
      <c r="AA132" s="39"/>
      <c r="AB132" s="39"/>
      <c r="AC132" s="39"/>
      <c r="AD132" s="39"/>
      <c r="AE132" s="39"/>
      <c r="AR132" s="228" t="s">
        <v>415</v>
      </c>
      <c r="AT132" s="228" t="s">
        <v>443</v>
      </c>
      <c r="AU132" s="228" t="s">
        <v>86</v>
      </c>
      <c r="AY132" s="18" t="s">
        <v>414</v>
      </c>
      <c r="BE132" s="229">
        <f>IF(N132="základní",J132,0)</f>
        <v>0</v>
      </c>
      <c r="BF132" s="229">
        <f>IF(N132="snížená",J132,0)</f>
        <v>0</v>
      </c>
      <c r="BG132" s="229">
        <f>IF(N132="zákl. přenesená",J132,0)</f>
        <v>0</v>
      </c>
      <c r="BH132" s="229">
        <f>IF(N132="sníž. přenesená",J132,0)</f>
        <v>0</v>
      </c>
      <c r="BI132" s="229">
        <f>IF(N132="nulová",J132,0)</f>
        <v>0</v>
      </c>
      <c r="BJ132" s="18" t="s">
        <v>84</v>
      </c>
      <c r="BK132" s="229">
        <f>ROUND(I132*H132,2)</f>
        <v>0</v>
      </c>
      <c r="BL132" s="18" t="s">
        <v>415</v>
      </c>
      <c r="BM132" s="228" t="s">
        <v>2789</v>
      </c>
    </row>
    <row r="133" s="2" customFormat="1">
      <c r="A133" s="39"/>
      <c r="B133" s="40"/>
      <c r="C133" s="41"/>
      <c r="D133" s="230" t="s">
        <v>417</v>
      </c>
      <c r="E133" s="41"/>
      <c r="F133" s="231" t="s">
        <v>1718</v>
      </c>
      <c r="G133" s="41"/>
      <c r="H133" s="41"/>
      <c r="I133" s="156"/>
      <c r="J133" s="41"/>
      <c r="K133" s="41"/>
      <c r="L133" s="45"/>
      <c r="M133" s="232"/>
      <c r="N133" s="233"/>
      <c r="O133" s="92"/>
      <c r="P133" s="92"/>
      <c r="Q133" s="92"/>
      <c r="R133" s="92"/>
      <c r="S133" s="92"/>
      <c r="T133" s="93"/>
      <c r="U133" s="39"/>
      <c r="V133" s="39"/>
      <c r="W133" s="39"/>
      <c r="X133" s="39"/>
      <c r="Y133" s="39"/>
      <c r="Z133" s="39"/>
      <c r="AA133" s="39"/>
      <c r="AB133" s="39"/>
      <c r="AC133" s="39"/>
      <c r="AD133" s="39"/>
      <c r="AE133" s="39"/>
      <c r="AT133" s="18" t="s">
        <v>417</v>
      </c>
      <c r="AU133" s="18" t="s">
        <v>86</v>
      </c>
    </row>
    <row r="134" s="2" customFormat="1">
      <c r="A134" s="39"/>
      <c r="B134" s="40"/>
      <c r="C134" s="41"/>
      <c r="D134" s="230" t="s">
        <v>722</v>
      </c>
      <c r="E134" s="41"/>
      <c r="F134" s="268" t="s">
        <v>2440</v>
      </c>
      <c r="G134" s="41"/>
      <c r="H134" s="41"/>
      <c r="I134" s="156"/>
      <c r="J134" s="41"/>
      <c r="K134" s="41"/>
      <c r="L134" s="45"/>
      <c r="M134" s="232"/>
      <c r="N134" s="233"/>
      <c r="O134" s="92"/>
      <c r="P134" s="92"/>
      <c r="Q134" s="92"/>
      <c r="R134" s="92"/>
      <c r="S134" s="92"/>
      <c r="T134" s="93"/>
      <c r="U134" s="39"/>
      <c r="V134" s="39"/>
      <c r="W134" s="39"/>
      <c r="X134" s="39"/>
      <c r="Y134" s="39"/>
      <c r="Z134" s="39"/>
      <c r="AA134" s="39"/>
      <c r="AB134" s="39"/>
      <c r="AC134" s="39"/>
      <c r="AD134" s="39"/>
      <c r="AE134" s="39"/>
      <c r="AT134" s="18" t="s">
        <v>722</v>
      </c>
      <c r="AU134" s="18" t="s">
        <v>86</v>
      </c>
    </row>
    <row r="135" s="13" customFormat="1">
      <c r="A135" s="13"/>
      <c r="B135" s="277"/>
      <c r="C135" s="278"/>
      <c r="D135" s="230" t="s">
        <v>758</v>
      </c>
      <c r="E135" s="279" t="s">
        <v>1</v>
      </c>
      <c r="F135" s="280" t="s">
        <v>2595</v>
      </c>
      <c r="G135" s="278"/>
      <c r="H135" s="281">
        <v>100</v>
      </c>
      <c r="I135" s="282"/>
      <c r="J135" s="278"/>
      <c r="K135" s="278"/>
      <c r="L135" s="283"/>
      <c r="M135" s="284"/>
      <c r="N135" s="285"/>
      <c r="O135" s="285"/>
      <c r="P135" s="285"/>
      <c r="Q135" s="285"/>
      <c r="R135" s="285"/>
      <c r="S135" s="285"/>
      <c r="T135" s="286"/>
      <c r="U135" s="13"/>
      <c r="V135" s="13"/>
      <c r="W135" s="13"/>
      <c r="X135" s="13"/>
      <c r="Y135" s="13"/>
      <c r="Z135" s="13"/>
      <c r="AA135" s="13"/>
      <c r="AB135" s="13"/>
      <c r="AC135" s="13"/>
      <c r="AD135" s="13"/>
      <c r="AE135" s="13"/>
      <c r="AT135" s="287" t="s">
        <v>758</v>
      </c>
      <c r="AU135" s="287" t="s">
        <v>86</v>
      </c>
      <c r="AV135" s="13" t="s">
        <v>86</v>
      </c>
      <c r="AW135" s="13" t="s">
        <v>33</v>
      </c>
      <c r="AX135" s="13" t="s">
        <v>84</v>
      </c>
      <c r="AY135" s="287" t="s">
        <v>414</v>
      </c>
    </row>
    <row r="136" s="2" customFormat="1" ht="21.75" customHeight="1">
      <c r="A136" s="39"/>
      <c r="B136" s="40"/>
      <c r="C136" s="234" t="s">
        <v>86</v>
      </c>
      <c r="D136" s="234" t="s">
        <v>443</v>
      </c>
      <c r="E136" s="235" t="s">
        <v>1721</v>
      </c>
      <c r="F136" s="236" t="s">
        <v>1722</v>
      </c>
      <c r="G136" s="237" t="s">
        <v>755</v>
      </c>
      <c r="H136" s="238">
        <v>2</v>
      </c>
      <c r="I136" s="239"/>
      <c r="J136" s="240">
        <f>ROUND(I136*H136,2)</f>
        <v>0</v>
      </c>
      <c r="K136" s="236" t="s">
        <v>720</v>
      </c>
      <c r="L136" s="45"/>
      <c r="M136" s="241" t="s">
        <v>1</v>
      </c>
      <c r="N136" s="242" t="s">
        <v>41</v>
      </c>
      <c r="O136" s="92"/>
      <c r="P136" s="226">
        <f>O136*H136</f>
        <v>0</v>
      </c>
      <c r="Q136" s="226">
        <v>0</v>
      </c>
      <c r="R136" s="226">
        <f>Q136*H136</f>
        <v>0</v>
      </c>
      <c r="S136" s="226">
        <v>0</v>
      </c>
      <c r="T136" s="227">
        <f>S136*H136</f>
        <v>0</v>
      </c>
      <c r="U136" s="39"/>
      <c r="V136" s="39"/>
      <c r="W136" s="39"/>
      <c r="X136" s="39"/>
      <c r="Y136" s="39"/>
      <c r="Z136" s="39"/>
      <c r="AA136" s="39"/>
      <c r="AB136" s="39"/>
      <c r="AC136" s="39"/>
      <c r="AD136" s="39"/>
      <c r="AE136" s="39"/>
      <c r="AR136" s="228" t="s">
        <v>415</v>
      </c>
      <c r="AT136" s="228" t="s">
        <v>443</v>
      </c>
      <c r="AU136" s="228" t="s">
        <v>86</v>
      </c>
      <c r="AY136" s="18" t="s">
        <v>414</v>
      </c>
      <c r="BE136" s="229">
        <f>IF(N136="základní",J136,0)</f>
        <v>0</v>
      </c>
      <c r="BF136" s="229">
        <f>IF(N136="snížená",J136,0)</f>
        <v>0</v>
      </c>
      <c r="BG136" s="229">
        <f>IF(N136="zákl. přenesená",J136,0)</f>
        <v>0</v>
      </c>
      <c r="BH136" s="229">
        <f>IF(N136="sníž. přenesená",J136,0)</f>
        <v>0</v>
      </c>
      <c r="BI136" s="229">
        <f>IF(N136="nulová",J136,0)</f>
        <v>0</v>
      </c>
      <c r="BJ136" s="18" t="s">
        <v>84</v>
      </c>
      <c r="BK136" s="229">
        <f>ROUND(I136*H136,2)</f>
        <v>0</v>
      </c>
      <c r="BL136" s="18" t="s">
        <v>415</v>
      </c>
      <c r="BM136" s="228" t="s">
        <v>2790</v>
      </c>
    </row>
    <row r="137" s="2" customFormat="1">
      <c r="A137" s="39"/>
      <c r="B137" s="40"/>
      <c r="C137" s="41"/>
      <c r="D137" s="230" t="s">
        <v>417</v>
      </c>
      <c r="E137" s="41"/>
      <c r="F137" s="231" t="s">
        <v>1724</v>
      </c>
      <c r="G137" s="41"/>
      <c r="H137" s="41"/>
      <c r="I137" s="156"/>
      <c r="J137" s="41"/>
      <c r="K137" s="41"/>
      <c r="L137" s="45"/>
      <c r="M137" s="232"/>
      <c r="N137" s="233"/>
      <c r="O137" s="92"/>
      <c r="P137" s="92"/>
      <c r="Q137" s="92"/>
      <c r="R137" s="92"/>
      <c r="S137" s="92"/>
      <c r="T137" s="93"/>
      <c r="U137" s="39"/>
      <c r="V137" s="39"/>
      <c r="W137" s="39"/>
      <c r="X137" s="39"/>
      <c r="Y137" s="39"/>
      <c r="Z137" s="39"/>
      <c r="AA137" s="39"/>
      <c r="AB137" s="39"/>
      <c r="AC137" s="39"/>
      <c r="AD137" s="39"/>
      <c r="AE137" s="39"/>
      <c r="AT137" s="18" t="s">
        <v>417</v>
      </c>
      <c r="AU137" s="18" t="s">
        <v>86</v>
      </c>
    </row>
    <row r="138" s="13" customFormat="1">
      <c r="A138" s="13"/>
      <c r="B138" s="277"/>
      <c r="C138" s="278"/>
      <c r="D138" s="230" t="s">
        <v>758</v>
      </c>
      <c r="E138" s="279" t="s">
        <v>1</v>
      </c>
      <c r="F138" s="280" t="s">
        <v>2597</v>
      </c>
      <c r="G138" s="278"/>
      <c r="H138" s="281">
        <v>2</v>
      </c>
      <c r="I138" s="282"/>
      <c r="J138" s="278"/>
      <c r="K138" s="278"/>
      <c r="L138" s="283"/>
      <c r="M138" s="284"/>
      <c r="N138" s="285"/>
      <c r="O138" s="285"/>
      <c r="P138" s="285"/>
      <c r="Q138" s="285"/>
      <c r="R138" s="285"/>
      <c r="S138" s="285"/>
      <c r="T138" s="286"/>
      <c r="U138" s="13"/>
      <c r="V138" s="13"/>
      <c r="W138" s="13"/>
      <c r="X138" s="13"/>
      <c r="Y138" s="13"/>
      <c r="Z138" s="13"/>
      <c r="AA138" s="13"/>
      <c r="AB138" s="13"/>
      <c r="AC138" s="13"/>
      <c r="AD138" s="13"/>
      <c r="AE138" s="13"/>
      <c r="AT138" s="287" t="s">
        <v>758</v>
      </c>
      <c r="AU138" s="287" t="s">
        <v>86</v>
      </c>
      <c r="AV138" s="13" t="s">
        <v>86</v>
      </c>
      <c r="AW138" s="13" t="s">
        <v>33</v>
      </c>
      <c r="AX138" s="13" t="s">
        <v>84</v>
      </c>
      <c r="AY138" s="287" t="s">
        <v>414</v>
      </c>
    </row>
    <row r="139" s="11" customFormat="1" ht="22.8" customHeight="1">
      <c r="A139" s="11"/>
      <c r="B139" s="254"/>
      <c r="C139" s="255"/>
      <c r="D139" s="256" t="s">
        <v>75</v>
      </c>
      <c r="E139" s="275" t="s">
        <v>431</v>
      </c>
      <c r="F139" s="275" t="s">
        <v>798</v>
      </c>
      <c r="G139" s="255"/>
      <c r="H139" s="255"/>
      <c r="I139" s="258"/>
      <c r="J139" s="276">
        <f>BK139</f>
        <v>0</v>
      </c>
      <c r="K139" s="255"/>
      <c r="L139" s="260"/>
      <c r="M139" s="261"/>
      <c r="N139" s="262"/>
      <c r="O139" s="262"/>
      <c r="P139" s="263">
        <f>SUM(P140:P159)</f>
        <v>0</v>
      </c>
      <c r="Q139" s="262"/>
      <c r="R139" s="263">
        <f>SUM(R140:R159)</f>
        <v>0.160825515552</v>
      </c>
      <c r="S139" s="262"/>
      <c r="T139" s="264">
        <f>SUM(T140:T159)</f>
        <v>0</v>
      </c>
      <c r="U139" s="11"/>
      <c r="V139" s="11"/>
      <c r="W139" s="11"/>
      <c r="X139" s="11"/>
      <c r="Y139" s="11"/>
      <c r="Z139" s="11"/>
      <c r="AA139" s="11"/>
      <c r="AB139" s="11"/>
      <c r="AC139" s="11"/>
      <c r="AD139" s="11"/>
      <c r="AE139" s="11"/>
      <c r="AR139" s="265" t="s">
        <v>84</v>
      </c>
      <c r="AT139" s="266" t="s">
        <v>75</v>
      </c>
      <c r="AU139" s="266" t="s">
        <v>84</v>
      </c>
      <c r="AY139" s="265" t="s">
        <v>414</v>
      </c>
      <c r="BK139" s="267">
        <f>SUM(BK140:BK159)</f>
        <v>0</v>
      </c>
    </row>
    <row r="140" s="2" customFormat="1" ht="21.75" customHeight="1">
      <c r="A140" s="39"/>
      <c r="B140" s="40"/>
      <c r="C140" s="234" t="s">
        <v>114</v>
      </c>
      <c r="D140" s="234" t="s">
        <v>443</v>
      </c>
      <c r="E140" s="235" t="s">
        <v>1736</v>
      </c>
      <c r="F140" s="236" t="s">
        <v>1737</v>
      </c>
      <c r="G140" s="237" t="s">
        <v>632</v>
      </c>
      <c r="H140" s="238">
        <v>123.98</v>
      </c>
      <c r="I140" s="239"/>
      <c r="J140" s="240">
        <f>ROUND(I140*H140,2)</f>
        <v>0</v>
      </c>
      <c r="K140" s="236" t="s">
        <v>720</v>
      </c>
      <c r="L140" s="45"/>
      <c r="M140" s="241" t="s">
        <v>1</v>
      </c>
      <c r="N140" s="242" t="s">
        <v>41</v>
      </c>
      <c r="O140" s="92"/>
      <c r="P140" s="226">
        <f>O140*H140</f>
        <v>0</v>
      </c>
      <c r="Q140" s="226">
        <v>0.0010198399999999999</v>
      </c>
      <c r="R140" s="226">
        <f>Q140*H140</f>
        <v>0.1264397632</v>
      </c>
      <c r="S140" s="226">
        <v>0</v>
      </c>
      <c r="T140" s="227">
        <f>S140*H140</f>
        <v>0</v>
      </c>
      <c r="U140" s="39"/>
      <c r="V140" s="39"/>
      <c r="W140" s="39"/>
      <c r="X140" s="39"/>
      <c r="Y140" s="39"/>
      <c r="Z140" s="39"/>
      <c r="AA140" s="39"/>
      <c r="AB140" s="39"/>
      <c r="AC140" s="39"/>
      <c r="AD140" s="39"/>
      <c r="AE140" s="39"/>
      <c r="AR140" s="228" t="s">
        <v>415</v>
      </c>
      <c r="AT140" s="228" t="s">
        <v>443</v>
      </c>
      <c r="AU140" s="228" t="s">
        <v>86</v>
      </c>
      <c r="AY140" s="18" t="s">
        <v>414</v>
      </c>
      <c r="BE140" s="229">
        <f>IF(N140="základní",J140,0)</f>
        <v>0</v>
      </c>
      <c r="BF140" s="229">
        <f>IF(N140="snížená",J140,0)</f>
        <v>0</v>
      </c>
      <c r="BG140" s="229">
        <f>IF(N140="zákl. přenesená",J140,0)</f>
        <v>0</v>
      </c>
      <c r="BH140" s="229">
        <f>IF(N140="sníž. přenesená",J140,0)</f>
        <v>0</v>
      </c>
      <c r="BI140" s="229">
        <f>IF(N140="nulová",J140,0)</f>
        <v>0</v>
      </c>
      <c r="BJ140" s="18" t="s">
        <v>84</v>
      </c>
      <c r="BK140" s="229">
        <f>ROUND(I140*H140,2)</f>
        <v>0</v>
      </c>
      <c r="BL140" s="18" t="s">
        <v>415</v>
      </c>
      <c r="BM140" s="228" t="s">
        <v>2791</v>
      </c>
    </row>
    <row r="141" s="2" customFormat="1">
      <c r="A141" s="39"/>
      <c r="B141" s="40"/>
      <c r="C141" s="41"/>
      <c r="D141" s="230" t="s">
        <v>417</v>
      </c>
      <c r="E141" s="41"/>
      <c r="F141" s="231" t="s">
        <v>1739</v>
      </c>
      <c r="G141" s="41"/>
      <c r="H141" s="41"/>
      <c r="I141" s="156"/>
      <c r="J141" s="41"/>
      <c r="K141" s="41"/>
      <c r="L141" s="45"/>
      <c r="M141" s="232"/>
      <c r="N141" s="233"/>
      <c r="O141" s="92"/>
      <c r="P141" s="92"/>
      <c r="Q141" s="92"/>
      <c r="R141" s="92"/>
      <c r="S141" s="92"/>
      <c r="T141" s="93"/>
      <c r="U141" s="39"/>
      <c r="V141" s="39"/>
      <c r="W141" s="39"/>
      <c r="X141" s="39"/>
      <c r="Y141" s="39"/>
      <c r="Z141" s="39"/>
      <c r="AA141" s="39"/>
      <c r="AB141" s="39"/>
      <c r="AC141" s="39"/>
      <c r="AD141" s="39"/>
      <c r="AE141" s="39"/>
      <c r="AT141" s="18" t="s">
        <v>417</v>
      </c>
      <c r="AU141" s="18" t="s">
        <v>86</v>
      </c>
    </row>
    <row r="142" s="2" customFormat="1">
      <c r="A142" s="39"/>
      <c r="B142" s="40"/>
      <c r="C142" s="41"/>
      <c r="D142" s="230" t="s">
        <v>722</v>
      </c>
      <c r="E142" s="41"/>
      <c r="F142" s="268" t="s">
        <v>2599</v>
      </c>
      <c r="G142" s="41"/>
      <c r="H142" s="41"/>
      <c r="I142" s="156"/>
      <c r="J142" s="41"/>
      <c r="K142" s="41"/>
      <c r="L142" s="45"/>
      <c r="M142" s="232"/>
      <c r="N142" s="233"/>
      <c r="O142" s="92"/>
      <c r="P142" s="92"/>
      <c r="Q142" s="92"/>
      <c r="R142" s="92"/>
      <c r="S142" s="92"/>
      <c r="T142" s="93"/>
      <c r="U142" s="39"/>
      <c r="V142" s="39"/>
      <c r="W142" s="39"/>
      <c r="X142" s="39"/>
      <c r="Y142" s="39"/>
      <c r="Z142" s="39"/>
      <c r="AA142" s="39"/>
      <c r="AB142" s="39"/>
      <c r="AC142" s="39"/>
      <c r="AD142" s="39"/>
      <c r="AE142" s="39"/>
      <c r="AT142" s="18" t="s">
        <v>722</v>
      </c>
      <c r="AU142" s="18" t="s">
        <v>86</v>
      </c>
    </row>
    <row r="143" s="15" customFormat="1">
      <c r="A143" s="15"/>
      <c r="B143" s="299"/>
      <c r="C143" s="300"/>
      <c r="D143" s="230" t="s">
        <v>758</v>
      </c>
      <c r="E143" s="301" t="s">
        <v>1</v>
      </c>
      <c r="F143" s="302" t="s">
        <v>2600</v>
      </c>
      <c r="G143" s="300"/>
      <c r="H143" s="301" t="s">
        <v>1</v>
      </c>
      <c r="I143" s="303"/>
      <c r="J143" s="300"/>
      <c r="K143" s="300"/>
      <c r="L143" s="304"/>
      <c r="M143" s="305"/>
      <c r="N143" s="306"/>
      <c r="O143" s="306"/>
      <c r="P143" s="306"/>
      <c r="Q143" s="306"/>
      <c r="R143" s="306"/>
      <c r="S143" s="306"/>
      <c r="T143" s="307"/>
      <c r="U143" s="15"/>
      <c r="V143" s="15"/>
      <c r="W143" s="15"/>
      <c r="X143" s="15"/>
      <c r="Y143" s="15"/>
      <c r="Z143" s="15"/>
      <c r="AA143" s="15"/>
      <c r="AB143" s="15"/>
      <c r="AC143" s="15"/>
      <c r="AD143" s="15"/>
      <c r="AE143" s="15"/>
      <c r="AT143" s="308" t="s">
        <v>758</v>
      </c>
      <c r="AU143" s="308" t="s">
        <v>86</v>
      </c>
      <c r="AV143" s="15" t="s">
        <v>84</v>
      </c>
      <c r="AW143" s="15" t="s">
        <v>33</v>
      </c>
      <c r="AX143" s="15" t="s">
        <v>76</v>
      </c>
      <c r="AY143" s="308" t="s">
        <v>414</v>
      </c>
    </row>
    <row r="144" s="13" customFormat="1">
      <c r="A144" s="13"/>
      <c r="B144" s="277"/>
      <c r="C144" s="278"/>
      <c r="D144" s="230" t="s">
        <v>758</v>
      </c>
      <c r="E144" s="279" t="s">
        <v>1</v>
      </c>
      <c r="F144" s="280" t="s">
        <v>2792</v>
      </c>
      <c r="G144" s="278"/>
      <c r="H144" s="281">
        <v>25.760000000000002</v>
      </c>
      <c r="I144" s="282"/>
      <c r="J144" s="278"/>
      <c r="K144" s="278"/>
      <c r="L144" s="283"/>
      <c r="M144" s="284"/>
      <c r="N144" s="285"/>
      <c r="O144" s="285"/>
      <c r="P144" s="285"/>
      <c r="Q144" s="285"/>
      <c r="R144" s="285"/>
      <c r="S144" s="285"/>
      <c r="T144" s="286"/>
      <c r="U144" s="13"/>
      <c r="V144" s="13"/>
      <c r="W144" s="13"/>
      <c r="X144" s="13"/>
      <c r="Y144" s="13"/>
      <c r="Z144" s="13"/>
      <c r="AA144" s="13"/>
      <c r="AB144" s="13"/>
      <c r="AC144" s="13"/>
      <c r="AD144" s="13"/>
      <c r="AE144" s="13"/>
      <c r="AT144" s="287" t="s">
        <v>758</v>
      </c>
      <c r="AU144" s="287" t="s">
        <v>86</v>
      </c>
      <c r="AV144" s="13" t="s">
        <v>86</v>
      </c>
      <c r="AW144" s="13" t="s">
        <v>33</v>
      </c>
      <c r="AX144" s="13" t="s">
        <v>76</v>
      </c>
      <c r="AY144" s="287" t="s">
        <v>414</v>
      </c>
    </row>
    <row r="145" s="15" customFormat="1">
      <c r="A145" s="15"/>
      <c r="B145" s="299"/>
      <c r="C145" s="300"/>
      <c r="D145" s="230" t="s">
        <v>758</v>
      </c>
      <c r="E145" s="301" t="s">
        <v>1</v>
      </c>
      <c r="F145" s="302" t="s">
        <v>2495</v>
      </c>
      <c r="G145" s="300"/>
      <c r="H145" s="301" t="s">
        <v>1</v>
      </c>
      <c r="I145" s="303"/>
      <c r="J145" s="300"/>
      <c r="K145" s="300"/>
      <c r="L145" s="304"/>
      <c r="M145" s="305"/>
      <c r="N145" s="306"/>
      <c r="O145" s="306"/>
      <c r="P145" s="306"/>
      <c r="Q145" s="306"/>
      <c r="R145" s="306"/>
      <c r="S145" s="306"/>
      <c r="T145" s="307"/>
      <c r="U145" s="15"/>
      <c r="V145" s="15"/>
      <c r="W145" s="15"/>
      <c r="X145" s="15"/>
      <c r="Y145" s="15"/>
      <c r="Z145" s="15"/>
      <c r="AA145" s="15"/>
      <c r="AB145" s="15"/>
      <c r="AC145" s="15"/>
      <c r="AD145" s="15"/>
      <c r="AE145" s="15"/>
      <c r="AT145" s="308" t="s">
        <v>758</v>
      </c>
      <c r="AU145" s="308" t="s">
        <v>86</v>
      </c>
      <c r="AV145" s="15" t="s">
        <v>84</v>
      </c>
      <c r="AW145" s="15" t="s">
        <v>33</v>
      </c>
      <c r="AX145" s="15" t="s">
        <v>76</v>
      </c>
      <c r="AY145" s="308" t="s">
        <v>414</v>
      </c>
    </row>
    <row r="146" s="13" customFormat="1">
      <c r="A146" s="13"/>
      <c r="B146" s="277"/>
      <c r="C146" s="278"/>
      <c r="D146" s="230" t="s">
        <v>758</v>
      </c>
      <c r="E146" s="279" t="s">
        <v>1</v>
      </c>
      <c r="F146" s="280" t="s">
        <v>2793</v>
      </c>
      <c r="G146" s="278"/>
      <c r="H146" s="281">
        <v>39.600000000000001</v>
      </c>
      <c r="I146" s="282"/>
      <c r="J146" s="278"/>
      <c r="K146" s="278"/>
      <c r="L146" s="283"/>
      <c r="M146" s="284"/>
      <c r="N146" s="285"/>
      <c r="O146" s="285"/>
      <c r="P146" s="285"/>
      <c r="Q146" s="285"/>
      <c r="R146" s="285"/>
      <c r="S146" s="285"/>
      <c r="T146" s="286"/>
      <c r="U146" s="13"/>
      <c r="V146" s="13"/>
      <c r="W146" s="13"/>
      <c r="X146" s="13"/>
      <c r="Y146" s="13"/>
      <c r="Z146" s="13"/>
      <c r="AA146" s="13"/>
      <c r="AB146" s="13"/>
      <c r="AC146" s="13"/>
      <c r="AD146" s="13"/>
      <c r="AE146" s="13"/>
      <c r="AT146" s="287" t="s">
        <v>758</v>
      </c>
      <c r="AU146" s="287" t="s">
        <v>86</v>
      </c>
      <c r="AV146" s="13" t="s">
        <v>86</v>
      </c>
      <c r="AW146" s="13" t="s">
        <v>33</v>
      </c>
      <c r="AX146" s="13" t="s">
        <v>76</v>
      </c>
      <c r="AY146" s="287" t="s">
        <v>414</v>
      </c>
    </row>
    <row r="147" s="13" customFormat="1">
      <c r="A147" s="13"/>
      <c r="B147" s="277"/>
      <c r="C147" s="278"/>
      <c r="D147" s="230" t="s">
        <v>758</v>
      </c>
      <c r="E147" s="279" t="s">
        <v>1</v>
      </c>
      <c r="F147" s="280" t="s">
        <v>2794</v>
      </c>
      <c r="G147" s="278"/>
      <c r="H147" s="281">
        <v>40</v>
      </c>
      <c r="I147" s="282"/>
      <c r="J147" s="278"/>
      <c r="K147" s="278"/>
      <c r="L147" s="283"/>
      <c r="M147" s="284"/>
      <c r="N147" s="285"/>
      <c r="O147" s="285"/>
      <c r="P147" s="285"/>
      <c r="Q147" s="285"/>
      <c r="R147" s="285"/>
      <c r="S147" s="285"/>
      <c r="T147" s="286"/>
      <c r="U147" s="13"/>
      <c r="V147" s="13"/>
      <c r="W147" s="13"/>
      <c r="X147" s="13"/>
      <c r="Y147" s="13"/>
      <c r="Z147" s="13"/>
      <c r="AA147" s="13"/>
      <c r="AB147" s="13"/>
      <c r="AC147" s="13"/>
      <c r="AD147" s="13"/>
      <c r="AE147" s="13"/>
      <c r="AT147" s="287" t="s">
        <v>758</v>
      </c>
      <c r="AU147" s="287" t="s">
        <v>86</v>
      </c>
      <c r="AV147" s="13" t="s">
        <v>86</v>
      </c>
      <c r="AW147" s="13" t="s">
        <v>33</v>
      </c>
      <c r="AX147" s="13" t="s">
        <v>76</v>
      </c>
      <c r="AY147" s="287" t="s">
        <v>414</v>
      </c>
    </row>
    <row r="148" s="13" customFormat="1">
      <c r="A148" s="13"/>
      <c r="B148" s="277"/>
      <c r="C148" s="278"/>
      <c r="D148" s="230" t="s">
        <v>758</v>
      </c>
      <c r="E148" s="279" t="s">
        <v>1</v>
      </c>
      <c r="F148" s="280" t="s">
        <v>2795</v>
      </c>
      <c r="G148" s="278"/>
      <c r="H148" s="281">
        <v>18.620000000000001</v>
      </c>
      <c r="I148" s="282"/>
      <c r="J148" s="278"/>
      <c r="K148" s="278"/>
      <c r="L148" s="283"/>
      <c r="M148" s="284"/>
      <c r="N148" s="285"/>
      <c r="O148" s="285"/>
      <c r="P148" s="285"/>
      <c r="Q148" s="285"/>
      <c r="R148" s="285"/>
      <c r="S148" s="285"/>
      <c r="T148" s="286"/>
      <c r="U148" s="13"/>
      <c r="V148" s="13"/>
      <c r="W148" s="13"/>
      <c r="X148" s="13"/>
      <c r="Y148" s="13"/>
      <c r="Z148" s="13"/>
      <c r="AA148" s="13"/>
      <c r="AB148" s="13"/>
      <c r="AC148" s="13"/>
      <c r="AD148" s="13"/>
      <c r="AE148" s="13"/>
      <c r="AT148" s="287" t="s">
        <v>758</v>
      </c>
      <c r="AU148" s="287" t="s">
        <v>86</v>
      </c>
      <c r="AV148" s="13" t="s">
        <v>86</v>
      </c>
      <c r="AW148" s="13" t="s">
        <v>33</v>
      </c>
      <c r="AX148" s="13" t="s">
        <v>76</v>
      </c>
      <c r="AY148" s="287" t="s">
        <v>414</v>
      </c>
    </row>
    <row r="149" s="14" customFormat="1">
      <c r="A149" s="14"/>
      <c r="B149" s="288"/>
      <c r="C149" s="289"/>
      <c r="D149" s="230" t="s">
        <v>758</v>
      </c>
      <c r="E149" s="290" t="s">
        <v>1</v>
      </c>
      <c r="F149" s="291" t="s">
        <v>760</v>
      </c>
      <c r="G149" s="289"/>
      <c r="H149" s="292">
        <v>123.98</v>
      </c>
      <c r="I149" s="293"/>
      <c r="J149" s="289"/>
      <c r="K149" s="289"/>
      <c r="L149" s="294"/>
      <c r="M149" s="295"/>
      <c r="N149" s="296"/>
      <c r="O149" s="296"/>
      <c r="P149" s="296"/>
      <c r="Q149" s="296"/>
      <c r="R149" s="296"/>
      <c r="S149" s="296"/>
      <c r="T149" s="297"/>
      <c r="U149" s="14"/>
      <c r="V149" s="14"/>
      <c r="W149" s="14"/>
      <c r="X149" s="14"/>
      <c r="Y149" s="14"/>
      <c r="Z149" s="14"/>
      <c r="AA149" s="14"/>
      <c r="AB149" s="14"/>
      <c r="AC149" s="14"/>
      <c r="AD149" s="14"/>
      <c r="AE149" s="14"/>
      <c r="AT149" s="298" t="s">
        <v>758</v>
      </c>
      <c r="AU149" s="298" t="s">
        <v>86</v>
      </c>
      <c r="AV149" s="14" t="s">
        <v>415</v>
      </c>
      <c r="AW149" s="14" t="s">
        <v>33</v>
      </c>
      <c r="AX149" s="14" t="s">
        <v>84</v>
      </c>
      <c r="AY149" s="298" t="s">
        <v>414</v>
      </c>
    </row>
    <row r="150" s="2" customFormat="1" ht="21.75" customHeight="1">
      <c r="A150" s="39"/>
      <c r="B150" s="40"/>
      <c r="C150" s="234" t="s">
        <v>415</v>
      </c>
      <c r="D150" s="234" t="s">
        <v>443</v>
      </c>
      <c r="E150" s="235" t="s">
        <v>1750</v>
      </c>
      <c r="F150" s="236" t="s">
        <v>1751</v>
      </c>
      <c r="G150" s="237" t="s">
        <v>632</v>
      </c>
      <c r="H150" s="238">
        <v>30.968</v>
      </c>
      <c r="I150" s="239"/>
      <c r="J150" s="240">
        <f>ROUND(I150*H150,2)</f>
        <v>0</v>
      </c>
      <c r="K150" s="236" t="s">
        <v>720</v>
      </c>
      <c r="L150" s="45"/>
      <c r="M150" s="241" t="s">
        <v>1</v>
      </c>
      <c r="N150" s="242" t="s">
        <v>41</v>
      </c>
      <c r="O150" s="92"/>
      <c r="P150" s="226">
        <f>O150*H150</f>
        <v>0</v>
      </c>
      <c r="Q150" s="226">
        <v>0.001110364</v>
      </c>
      <c r="R150" s="226">
        <f>Q150*H150</f>
        <v>0.034385752351999997</v>
      </c>
      <c r="S150" s="226">
        <v>0</v>
      </c>
      <c r="T150" s="227">
        <f>S150*H150</f>
        <v>0</v>
      </c>
      <c r="U150" s="39"/>
      <c r="V150" s="39"/>
      <c r="W150" s="39"/>
      <c r="X150" s="39"/>
      <c r="Y150" s="39"/>
      <c r="Z150" s="39"/>
      <c r="AA150" s="39"/>
      <c r="AB150" s="39"/>
      <c r="AC150" s="39"/>
      <c r="AD150" s="39"/>
      <c r="AE150" s="39"/>
      <c r="AR150" s="228" t="s">
        <v>415</v>
      </c>
      <c r="AT150" s="228" t="s">
        <v>443</v>
      </c>
      <c r="AU150" s="228" t="s">
        <v>86</v>
      </c>
      <c r="AY150" s="18" t="s">
        <v>414</v>
      </c>
      <c r="BE150" s="229">
        <f>IF(N150="základní",J150,0)</f>
        <v>0</v>
      </c>
      <c r="BF150" s="229">
        <f>IF(N150="snížená",J150,0)</f>
        <v>0</v>
      </c>
      <c r="BG150" s="229">
        <f>IF(N150="zákl. přenesená",J150,0)</f>
        <v>0</v>
      </c>
      <c r="BH150" s="229">
        <f>IF(N150="sníž. přenesená",J150,0)</f>
        <v>0</v>
      </c>
      <c r="BI150" s="229">
        <f>IF(N150="nulová",J150,0)</f>
        <v>0</v>
      </c>
      <c r="BJ150" s="18" t="s">
        <v>84</v>
      </c>
      <c r="BK150" s="229">
        <f>ROUND(I150*H150,2)</f>
        <v>0</v>
      </c>
      <c r="BL150" s="18" t="s">
        <v>415</v>
      </c>
      <c r="BM150" s="228" t="s">
        <v>2796</v>
      </c>
    </row>
    <row r="151" s="2" customFormat="1">
      <c r="A151" s="39"/>
      <c r="B151" s="40"/>
      <c r="C151" s="41"/>
      <c r="D151" s="230" t="s">
        <v>417</v>
      </c>
      <c r="E151" s="41"/>
      <c r="F151" s="231" t="s">
        <v>1753</v>
      </c>
      <c r="G151" s="41"/>
      <c r="H151" s="41"/>
      <c r="I151" s="156"/>
      <c r="J151" s="41"/>
      <c r="K151" s="41"/>
      <c r="L151" s="45"/>
      <c r="M151" s="232"/>
      <c r="N151" s="233"/>
      <c r="O151" s="92"/>
      <c r="P151" s="92"/>
      <c r="Q151" s="92"/>
      <c r="R151" s="92"/>
      <c r="S151" s="92"/>
      <c r="T151" s="93"/>
      <c r="U151" s="39"/>
      <c r="V151" s="39"/>
      <c r="W151" s="39"/>
      <c r="X151" s="39"/>
      <c r="Y151" s="39"/>
      <c r="Z151" s="39"/>
      <c r="AA151" s="39"/>
      <c r="AB151" s="39"/>
      <c r="AC151" s="39"/>
      <c r="AD151" s="39"/>
      <c r="AE151" s="39"/>
      <c r="AT151" s="18" t="s">
        <v>417</v>
      </c>
      <c r="AU151" s="18" t="s">
        <v>86</v>
      </c>
    </row>
    <row r="152" s="2" customFormat="1">
      <c r="A152" s="39"/>
      <c r="B152" s="40"/>
      <c r="C152" s="41"/>
      <c r="D152" s="230" t="s">
        <v>722</v>
      </c>
      <c r="E152" s="41"/>
      <c r="F152" s="268" t="s">
        <v>2797</v>
      </c>
      <c r="G152" s="41"/>
      <c r="H152" s="41"/>
      <c r="I152" s="156"/>
      <c r="J152" s="41"/>
      <c r="K152" s="41"/>
      <c r="L152" s="45"/>
      <c r="M152" s="232"/>
      <c r="N152" s="233"/>
      <c r="O152" s="92"/>
      <c r="P152" s="92"/>
      <c r="Q152" s="92"/>
      <c r="R152" s="92"/>
      <c r="S152" s="92"/>
      <c r="T152" s="93"/>
      <c r="U152" s="39"/>
      <c r="V152" s="39"/>
      <c r="W152" s="39"/>
      <c r="X152" s="39"/>
      <c r="Y152" s="39"/>
      <c r="Z152" s="39"/>
      <c r="AA152" s="39"/>
      <c r="AB152" s="39"/>
      <c r="AC152" s="39"/>
      <c r="AD152" s="39"/>
      <c r="AE152" s="39"/>
      <c r="AT152" s="18" t="s">
        <v>722</v>
      </c>
      <c r="AU152" s="18" t="s">
        <v>86</v>
      </c>
    </row>
    <row r="153" s="15" customFormat="1">
      <c r="A153" s="15"/>
      <c r="B153" s="299"/>
      <c r="C153" s="300"/>
      <c r="D153" s="230" t="s">
        <v>758</v>
      </c>
      <c r="E153" s="301" t="s">
        <v>1</v>
      </c>
      <c r="F153" s="302" t="s">
        <v>2798</v>
      </c>
      <c r="G153" s="300"/>
      <c r="H153" s="301" t="s">
        <v>1</v>
      </c>
      <c r="I153" s="303"/>
      <c r="J153" s="300"/>
      <c r="K153" s="300"/>
      <c r="L153" s="304"/>
      <c r="M153" s="305"/>
      <c r="N153" s="306"/>
      <c r="O153" s="306"/>
      <c r="P153" s="306"/>
      <c r="Q153" s="306"/>
      <c r="R153" s="306"/>
      <c r="S153" s="306"/>
      <c r="T153" s="307"/>
      <c r="U153" s="15"/>
      <c r="V153" s="15"/>
      <c r="W153" s="15"/>
      <c r="X153" s="15"/>
      <c r="Y153" s="15"/>
      <c r="Z153" s="15"/>
      <c r="AA153" s="15"/>
      <c r="AB153" s="15"/>
      <c r="AC153" s="15"/>
      <c r="AD153" s="15"/>
      <c r="AE153" s="15"/>
      <c r="AT153" s="308" t="s">
        <v>758</v>
      </c>
      <c r="AU153" s="308" t="s">
        <v>86</v>
      </c>
      <c r="AV153" s="15" t="s">
        <v>84</v>
      </c>
      <c r="AW153" s="15" t="s">
        <v>33</v>
      </c>
      <c r="AX153" s="15" t="s">
        <v>76</v>
      </c>
      <c r="AY153" s="308" t="s">
        <v>414</v>
      </c>
    </row>
    <row r="154" s="13" customFormat="1">
      <c r="A154" s="13"/>
      <c r="B154" s="277"/>
      <c r="C154" s="278"/>
      <c r="D154" s="230" t="s">
        <v>758</v>
      </c>
      <c r="E154" s="279" t="s">
        <v>1</v>
      </c>
      <c r="F154" s="280" t="s">
        <v>2799</v>
      </c>
      <c r="G154" s="278"/>
      <c r="H154" s="281">
        <v>9.4079999999999995</v>
      </c>
      <c r="I154" s="282"/>
      <c r="J154" s="278"/>
      <c r="K154" s="278"/>
      <c r="L154" s="283"/>
      <c r="M154" s="284"/>
      <c r="N154" s="285"/>
      <c r="O154" s="285"/>
      <c r="P154" s="285"/>
      <c r="Q154" s="285"/>
      <c r="R154" s="285"/>
      <c r="S154" s="285"/>
      <c r="T154" s="286"/>
      <c r="U154" s="13"/>
      <c r="V154" s="13"/>
      <c r="W154" s="13"/>
      <c r="X154" s="13"/>
      <c r="Y154" s="13"/>
      <c r="Z154" s="13"/>
      <c r="AA154" s="13"/>
      <c r="AB154" s="13"/>
      <c r="AC154" s="13"/>
      <c r="AD154" s="13"/>
      <c r="AE154" s="13"/>
      <c r="AT154" s="287" t="s">
        <v>758</v>
      </c>
      <c r="AU154" s="287" t="s">
        <v>86</v>
      </c>
      <c r="AV154" s="13" t="s">
        <v>86</v>
      </c>
      <c r="AW154" s="13" t="s">
        <v>33</v>
      </c>
      <c r="AX154" s="13" t="s">
        <v>76</v>
      </c>
      <c r="AY154" s="287" t="s">
        <v>414</v>
      </c>
    </row>
    <row r="155" s="13" customFormat="1">
      <c r="A155" s="13"/>
      <c r="B155" s="277"/>
      <c r="C155" s="278"/>
      <c r="D155" s="230" t="s">
        <v>758</v>
      </c>
      <c r="E155" s="279" t="s">
        <v>1</v>
      </c>
      <c r="F155" s="280" t="s">
        <v>2800</v>
      </c>
      <c r="G155" s="278"/>
      <c r="H155" s="281">
        <v>1.8480000000000001</v>
      </c>
      <c r="I155" s="282"/>
      <c r="J155" s="278"/>
      <c r="K155" s="278"/>
      <c r="L155" s="283"/>
      <c r="M155" s="284"/>
      <c r="N155" s="285"/>
      <c r="O155" s="285"/>
      <c r="P155" s="285"/>
      <c r="Q155" s="285"/>
      <c r="R155" s="285"/>
      <c r="S155" s="285"/>
      <c r="T155" s="286"/>
      <c r="U155" s="13"/>
      <c r="V155" s="13"/>
      <c r="W155" s="13"/>
      <c r="X155" s="13"/>
      <c r="Y155" s="13"/>
      <c r="Z155" s="13"/>
      <c r="AA155" s="13"/>
      <c r="AB155" s="13"/>
      <c r="AC155" s="13"/>
      <c r="AD155" s="13"/>
      <c r="AE155" s="13"/>
      <c r="AT155" s="287" t="s">
        <v>758</v>
      </c>
      <c r="AU155" s="287" t="s">
        <v>86</v>
      </c>
      <c r="AV155" s="13" t="s">
        <v>86</v>
      </c>
      <c r="AW155" s="13" t="s">
        <v>33</v>
      </c>
      <c r="AX155" s="13" t="s">
        <v>76</v>
      </c>
      <c r="AY155" s="287" t="s">
        <v>414</v>
      </c>
    </row>
    <row r="156" s="15" customFormat="1">
      <c r="A156" s="15"/>
      <c r="B156" s="299"/>
      <c r="C156" s="300"/>
      <c r="D156" s="230" t="s">
        <v>758</v>
      </c>
      <c r="E156" s="301" t="s">
        <v>1</v>
      </c>
      <c r="F156" s="302" t="s">
        <v>2801</v>
      </c>
      <c r="G156" s="300"/>
      <c r="H156" s="301" t="s">
        <v>1</v>
      </c>
      <c r="I156" s="303"/>
      <c r="J156" s="300"/>
      <c r="K156" s="300"/>
      <c r="L156" s="304"/>
      <c r="M156" s="305"/>
      <c r="N156" s="306"/>
      <c r="O156" s="306"/>
      <c r="P156" s="306"/>
      <c r="Q156" s="306"/>
      <c r="R156" s="306"/>
      <c r="S156" s="306"/>
      <c r="T156" s="307"/>
      <c r="U156" s="15"/>
      <c r="V156" s="15"/>
      <c r="W156" s="15"/>
      <c r="X156" s="15"/>
      <c r="Y156" s="15"/>
      <c r="Z156" s="15"/>
      <c r="AA156" s="15"/>
      <c r="AB156" s="15"/>
      <c r="AC156" s="15"/>
      <c r="AD156" s="15"/>
      <c r="AE156" s="15"/>
      <c r="AT156" s="308" t="s">
        <v>758</v>
      </c>
      <c r="AU156" s="308" t="s">
        <v>86</v>
      </c>
      <c r="AV156" s="15" t="s">
        <v>84</v>
      </c>
      <c r="AW156" s="15" t="s">
        <v>33</v>
      </c>
      <c r="AX156" s="15" t="s">
        <v>76</v>
      </c>
      <c r="AY156" s="308" t="s">
        <v>414</v>
      </c>
    </row>
    <row r="157" s="13" customFormat="1">
      <c r="A157" s="13"/>
      <c r="B157" s="277"/>
      <c r="C157" s="278"/>
      <c r="D157" s="230" t="s">
        <v>758</v>
      </c>
      <c r="E157" s="279" t="s">
        <v>1</v>
      </c>
      <c r="F157" s="280" t="s">
        <v>2802</v>
      </c>
      <c r="G157" s="278"/>
      <c r="H157" s="281">
        <v>16.632000000000001</v>
      </c>
      <c r="I157" s="282"/>
      <c r="J157" s="278"/>
      <c r="K157" s="278"/>
      <c r="L157" s="283"/>
      <c r="M157" s="284"/>
      <c r="N157" s="285"/>
      <c r="O157" s="285"/>
      <c r="P157" s="285"/>
      <c r="Q157" s="285"/>
      <c r="R157" s="285"/>
      <c r="S157" s="285"/>
      <c r="T157" s="286"/>
      <c r="U157" s="13"/>
      <c r="V157" s="13"/>
      <c r="W157" s="13"/>
      <c r="X157" s="13"/>
      <c r="Y157" s="13"/>
      <c r="Z157" s="13"/>
      <c r="AA157" s="13"/>
      <c r="AB157" s="13"/>
      <c r="AC157" s="13"/>
      <c r="AD157" s="13"/>
      <c r="AE157" s="13"/>
      <c r="AT157" s="287" t="s">
        <v>758</v>
      </c>
      <c r="AU157" s="287" t="s">
        <v>86</v>
      </c>
      <c r="AV157" s="13" t="s">
        <v>86</v>
      </c>
      <c r="AW157" s="13" t="s">
        <v>33</v>
      </c>
      <c r="AX157" s="13" t="s">
        <v>76</v>
      </c>
      <c r="AY157" s="287" t="s">
        <v>414</v>
      </c>
    </row>
    <row r="158" s="13" customFormat="1">
      <c r="A158" s="13"/>
      <c r="B158" s="277"/>
      <c r="C158" s="278"/>
      <c r="D158" s="230" t="s">
        <v>758</v>
      </c>
      <c r="E158" s="279" t="s">
        <v>1</v>
      </c>
      <c r="F158" s="280" t="s">
        <v>2803</v>
      </c>
      <c r="G158" s="278"/>
      <c r="H158" s="281">
        <v>3.0800000000000001</v>
      </c>
      <c r="I158" s="282"/>
      <c r="J158" s="278"/>
      <c r="K158" s="278"/>
      <c r="L158" s="283"/>
      <c r="M158" s="284"/>
      <c r="N158" s="285"/>
      <c r="O158" s="285"/>
      <c r="P158" s="285"/>
      <c r="Q158" s="285"/>
      <c r="R158" s="285"/>
      <c r="S158" s="285"/>
      <c r="T158" s="286"/>
      <c r="U158" s="13"/>
      <c r="V158" s="13"/>
      <c r="W158" s="13"/>
      <c r="X158" s="13"/>
      <c r="Y158" s="13"/>
      <c r="Z158" s="13"/>
      <c r="AA158" s="13"/>
      <c r="AB158" s="13"/>
      <c r="AC158" s="13"/>
      <c r="AD158" s="13"/>
      <c r="AE158" s="13"/>
      <c r="AT158" s="287" t="s">
        <v>758</v>
      </c>
      <c r="AU158" s="287" t="s">
        <v>86</v>
      </c>
      <c r="AV158" s="13" t="s">
        <v>86</v>
      </c>
      <c r="AW158" s="13" t="s">
        <v>33</v>
      </c>
      <c r="AX158" s="13" t="s">
        <v>76</v>
      </c>
      <c r="AY158" s="287" t="s">
        <v>414</v>
      </c>
    </row>
    <row r="159" s="14" customFormat="1">
      <c r="A159" s="14"/>
      <c r="B159" s="288"/>
      <c r="C159" s="289"/>
      <c r="D159" s="230" t="s">
        <v>758</v>
      </c>
      <c r="E159" s="290" t="s">
        <v>1</v>
      </c>
      <c r="F159" s="291" t="s">
        <v>760</v>
      </c>
      <c r="G159" s="289"/>
      <c r="H159" s="292">
        <v>30.968000000000004</v>
      </c>
      <c r="I159" s="293"/>
      <c r="J159" s="289"/>
      <c r="K159" s="289"/>
      <c r="L159" s="294"/>
      <c r="M159" s="295"/>
      <c r="N159" s="296"/>
      <c r="O159" s="296"/>
      <c r="P159" s="296"/>
      <c r="Q159" s="296"/>
      <c r="R159" s="296"/>
      <c r="S159" s="296"/>
      <c r="T159" s="297"/>
      <c r="U159" s="14"/>
      <c r="V159" s="14"/>
      <c r="W159" s="14"/>
      <c r="X159" s="14"/>
      <c r="Y159" s="14"/>
      <c r="Z159" s="14"/>
      <c r="AA159" s="14"/>
      <c r="AB159" s="14"/>
      <c r="AC159" s="14"/>
      <c r="AD159" s="14"/>
      <c r="AE159" s="14"/>
      <c r="AT159" s="298" t="s">
        <v>758</v>
      </c>
      <c r="AU159" s="298" t="s">
        <v>86</v>
      </c>
      <c r="AV159" s="14" t="s">
        <v>415</v>
      </c>
      <c r="AW159" s="14" t="s">
        <v>33</v>
      </c>
      <c r="AX159" s="14" t="s">
        <v>84</v>
      </c>
      <c r="AY159" s="298" t="s">
        <v>414</v>
      </c>
    </row>
    <row r="160" s="11" customFormat="1" ht="22.8" customHeight="1">
      <c r="A160" s="11"/>
      <c r="B160" s="254"/>
      <c r="C160" s="255"/>
      <c r="D160" s="256" t="s">
        <v>75</v>
      </c>
      <c r="E160" s="275" t="s">
        <v>442</v>
      </c>
      <c r="F160" s="275" t="s">
        <v>850</v>
      </c>
      <c r="G160" s="255"/>
      <c r="H160" s="255"/>
      <c r="I160" s="258"/>
      <c r="J160" s="276">
        <f>BK160</f>
        <v>0</v>
      </c>
      <c r="K160" s="255"/>
      <c r="L160" s="260"/>
      <c r="M160" s="261"/>
      <c r="N160" s="262"/>
      <c r="O160" s="262"/>
      <c r="P160" s="263">
        <f>SUM(P161:P232)</f>
        <v>0</v>
      </c>
      <c r="Q160" s="262"/>
      <c r="R160" s="263">
        <f>SUM(R161:R232)</f>
        <v>0.392459483</v>
      </c>
      <c r="S160" s="262"/>
      <c r="T160" s="264">
        <f>SUM(T161:T232)</f>
        <v>0.34306700000000001</v>
      </c>
      <c r="U160" s="11"/>
      <c r="V160" s="11"/>
      <c r="W160" s="11"/>
      <c r="X160" s="11"/>
      <c r="Y160" s="11"/>
      <c r="Z160" s="11"/>
      <c r="AA160" s="11"/>
      <c r="AB160" s="11"/>
      <c r="AC160" s="11"/>
      <c r="AD160" s="11"/>
      <c r="AE160" s="11"/>
      <c r="AR160" s="265" t="s">
        <v>84</v>
      </c>
      <c r="AT160" s="266" t="s">
        <v>75</v>
      </c>
      <c r="AU160" s="266" t="s">
        <v>84</v>
      </c>
      <c r="AY160" s="265" t="s">
        <v>414</v>
      </c>
      <c r="BK160" s="267">
        <f>SUM(BK161:BK232)</f>
        <v>0</v>
      </c>
    </row>
    <row r="161" s="2" customFormat="1" ht="21.75" customHeight="1">
      <c r="A161" s="39"/>
      <c r="B161" s="40"/>
      <c r="C161" s="234" t="s">
        <v>427</v>
      </c>
      <c r="D161" s="234" t="s">
        <v>443</v>
      </c>
      <c r="E161" s="235" t="s">
        <v>2251</v>
      </c>
      <c r="F161" s="236" t="s">
        <v>2252</v>
      </c>
      <c r="G161" s="237" t="s">
        <v>632</v>
      </c>
      <c r="H161" s="238">
        <v>47</v>
      </c>
      <c r="I161" s="239"/>
      <c r="J161" s="240">
        <f>ROUND(I161*H161,2)</f>
        <v>0</v>
      </c>
      <c r="K161" s="236" t="s">
        <v>720</v>
      </c>
      <c r="L161" s="45"/>
      <c r="M161" s="241" t="s">
        <v>1</v>
      </c>
      <c r="N161" s="242" t="s">
        <v>41</v>
      </c>
      <c r="O161" s="92"/>
      <c r="P161" s="226">
        <f>O161*H161</f>
        <v>0</v>
      </c>
      <c r="Q161" s="226">
        <v>0</v>
      </c>
      <c r="R161" s="226">
        <f>Q161*H161</f>
        <v>0</v>
      </c>
      <c r="S161" s="226">
        <v>0</v>
      </c>
      <c r="T161" s="227">
        <f>S161*H161</f>
        <v>0</v>
      </c>
      <c r="U161" s="39"/>
      <c r="V161" s="39"/>
      <c r="W161" s="39"/>
      <c r="X161" s="39"/>
      <c r="Y161" s="39"/>
      <c r="Z161" s="39"/>
      <c r="AA161" s="39"/>
      <c r="AB161" s="39"/>
      <c r="AC161" s="39"/>
      <c r="AD161" s="39"/>
      <c r="AE161" s="39"/>
      <c r="AR161" s="228" t="s">
        <v>415</v>
      </c>
      <c r="AT161" s="228" t="s">
        <v>443</v>
      </c>
      <c r="AU161" s="228" t="s">
        <v>86</v>
      </c>
      <c r="AY161" s="18" t="s">
        <v>414</v>
      </c>
      <c r="BE161" s="229">
        <f>IF(N161="základní",J161,0)</f>
        <v>0</v>
      </c>
      <c r="BF161" s="229">
        <f>IF(N161="snížená",J161,0)</f>
        <v>0</v>
      </c>
      <c r="BG161" s="229">
        <f>IF(N161="zákl. přenesená",J161,0)</f>
        <v>0</v>
      </c>
      <c r="BH161" s="229">
        <f>IF(N161="sníž. přenesená",J161,0)</f>
        <v>0</v>
      </c>
      <c r="BI161" s="229">
        <f>IF(N161="nulová",J161,0)</f>
        <v>0</v>
      </c>
      <c r="BJ161" s="18" t="s">
        <v>84</v>
      </c>
      <c r="BK161" s="229">
        <f>ROUND(I161*H161,2)</f>
        <v>0</v>
      </c>
      <c r="BL161" s="18" t="s">
        <v>415</v>
      </c>
      <c r="BM161" s="228" t="s">
        <v>2804</v>
      </c>
    </row>
    <row r="162" s="2" customFormat="1">
      <c r="A162" s="39"/>
      <c r="B162" s="40"/>
      <c r="C162" s="41"/>
      <c r="D162" s="230" t="s">
        <v>417</v>
      </c>
      <c r="E162" s="41"/>
      <c r="F162" s="231" t="s">
        <v>2254</v>
      </c>
      <c r="G162" s="41"/>
      <c r="H162" s="41"/>
      <c r="I162" s="156"/>
      <c r="J162" s="41"/>
      <c r="K162" s="41"/>
      <c r="L162" s="45"/>
      <c r="M162" s="232"/>
      <c r="N162" s="233"/>
      <c r="O162" s="92"/>
      <c r="P162" s="92"/>
      <c r="Q162" s="92"/>
      <c r="R162" s="92"/>
      <c r="S162" s="92"/>
      <c r="T162" s="93"/>
      <c r="U162" s="39"/>
      <c r="V162" s="39"/>
      <c r="W162" s="39"/>
      <c r="X162" s="39"/>
      <c r="Y162" s="39"/>
      <c r="Z162" s="39"/>
      <c r="AA162" s="39"/>
      <c r="AB162" s="39"/>
      <c r="AC162" s="39"/>
      <c r="AD162" s="39"/>
      <c r="AE162" s="39"/>
      <c r="AT162" s="18" t="s">
        <v>417</v>
      </c>
      <c r="AU162" s="18" t="s">
        <v>86</v>
      </c>
    </row>
    <row r="163" s="2" customFormat="1">
      <c r="A163" s="39"/>
      <c r="B163" s="40"/>
      <c r="C163" s="41"/>
      <c r="D163" s="230" t="s">
        <v>722</v>
      </c>
      <c r="E163" s="41"/>
      <c r="F163" s="268" t="s">
        <v>2606</v>
      </c>
      <c r="G163" s="41"/>
      <c r="H163" s="41"/>
      <c r="I163" s="156"/>
      <c r="J163" s="41"/>
      <c r="K163" s="41"/>
      <c r="L163" s="45"/>
      <c r="M163" s="232"/>
      <c r="N163" s="233"/>
      <c r="O163" s="92"/>
      <c r="P163" s="92"/>
      <c r="Q163" s="92"/>
      <c r="R163" s="92"/>
      <c r="S163" s="92"/>
      <c r="T163" s="93"/>
      <c r="U163" s="39"/>
      <c r="V163" s="39"/>
      <c r="W163" s="39"/>
      <c r="X163" s="39"/>
      <c r="Y163" s="39"/>
      <c r="Z163" s="39"/>
      <c r="AA163" s="39"/>
      <c r="AB163" s="39"/>
      <c r="AC163" s="39"/>
      <c r="AD163" s="39"/>
      <c r="AE163" s="39"/>
      <c r="AT163" s="18" t="s">
        <v>722</v>
      </c>
      <c r="AU163" s="18" t="s">
        <v>86</v>
      </c>
    </row>
    <row r="164" s="13" customFormat="1">
      <c r="A164" s="13"/>
      <c r="B164" s="277"/>
      <c r="C164" s="278"/>
      <c r="D164" s="230" t="s">
        <v>758</v>
      </c>
      <c r="E164" s="279" t="s">
        <v>1</v>
      </c>
      <c r="F164" s="280" t="s">
        <v>2607</v>
      </c>
      <c r="G164" s="278"/>
      <c r="H164" s="281">
        <v>12</v>
      </c>
      <c r="I164" s="282"/>
      <c r="J164" s="278"/>
      <c r="K164" s="278"/>
      <c r="L164" s="283"/>
      <c r="M164" s="284"/>
      <c r="N164" s="285"/>
      <c r="O164" s="285"/>
      <c r="P164" s="285"/>
      <c r="Q164" s="285"/>
      <c r="R164" s="285"/>
      <c r="S164" s="285"/>
      <c r="T164" s="286"/>
      <c r="U164" s="13"/>
      <c r="V164" s="13"/>
      <c r="W164" s="13"/>
      <c r="X164" s="13"/>
      <c r="Y164" s="13"/>
      <c r="Z164" s="13"/>
      <c r="AA164" s="13"/>
      <c r="AB164" s="13"/>
      <c r="AC164" s="13"/>
      <c r="AD164" s="13"/>
      <c r="AE164" s="13"/>
      <c r="AT164" s="287" t="s">
        <v>758</v>
      </c>
      <c r="AU164" s="287" t="s">
        <v>86</v>
      </c>
      <c r="AV164" s="13" t="s">
        <v>86</v>
      </c>
      <c r="AW164" s="13" t="s">
        <v>33</v>
      </c>
      <c r="AX164" s="13" t="s">
        <v>76</v>
      </c>
      <c r="AY164" s="287" t="s">
        <v>414</v>
      </c>
    </row>
    <row r="165" s="13" customFormat="1">
      <c r="A165" s="13"/>
      <c r="B165" s="277"/>
      <c r="C165" s="278"/>
      <c r="D165" s="230" t="s">
        <v>758</v>
      </c>
      <c r="E165" s="279" t="s">
        <v>1</v>
      </c>
      <c r="F165" s="280" t="s">
        <v>2805</v>
      </c>
      <c r="G165" s="278"/>
      <c r="H165" s="281">
        <v>35</v>
      </c>
      <c r="I165" s="282"/>
      <c r="J165" s="278"/>
      <c r="K165" s="278"/>
      <c r="L165" s="283"/>
      <c r="M165" s="284"/>
      <c r="N165" s="285"/>
      <c r="O165" s="285"/>
      <c r="P165" s="285"/>
      <c r="Q165" s="285"/>
      <c r="R165" s="285"/>
      <c r="S165" s="285"/>
      <c r="T165" s="286"/>
      <c r="U165" s="13"/>
      <c r="V165" s="13"/>
      <c r="W165" s="13"/>
      <c r="X165" s="13"/>
      <c r="Y165" s="13"/>
      <c r="Z165" s="13"/>
      <c r="AA165" s="13"/>
      <c r="AB165" s="13"/>
      <c r="AC165" s="13"/>
      <c r="AD165" s="13"/>
      <c r="AE165" s="13"/>
      <c r="AT165" s="287" t="s">
        <v>758</v>
      </c>
      <c r="AU165" s="287" t="s">
        <v>86</v>
      </c>
      <c r="AV165" s="13" t="s">
        <v>86</v>
      </c>
      <c r="AW165" s="13" t="s">
        <v>33</v>
      </c>
      <c r="AX165" s="13" t="s">
        <v>76</v>
      </c>
      <c r="AY165" s="287" t="s">
        <v>414</v>
      </c>
    </row>
    <row r="166" s="14" customFormat="1">
      <c r="A166" s="14"/>
      <c r="B166" s="288"/>
      <c r="C166" s="289"/>
      <c r="D166" s="230" t="s">
        <v>758</v>
      </c>
      <c r="E166" s="290" t="s">
        <v>1</v>
      </c>
      <c r="F166" s="291" t="s">
        <v>760</v>
      </c>
      <c r="G166" s="289"/>
      <c r="H166" s="292">
        <v>47</v>
      </c>
      <c r="I166" s="293"/>
      <c r="J166" s="289"/>
      <c r="K166" s="289"/>
      <c r="L166" s="294"/>
      <c r="M166" s="295"/>
      <c r="N166" s="296"/>
      <c r="O166" s="296"/>
      <c r="P166" s="296"/>
      <c r="Q166" s="296"/>
      <c r="R166" s="296"/>
      <c r="S166" s="296"/>
      <c r="T166" s="297"/>
      <c r="U166" s="14"/>
      <c r="V166" s="14"/>
      <c r="W166" s="14"/>
      <c r="X166" s="14"/>
      <c r="Y166" s="14"/>
      <c r="Z166" s="14"/>
      <c r="AA166" s="14"/>
      <c r="AB166" s="14"/>
      <c r="AC166" s="14"/>
      <c r="AD166" s="14"/>
      <c r="AE166" s="14"/>
      <c r="AT166" s="298" t="s">
        <v>758</v>
      </c>
      <c r="AU166" s="298" t="s">
        <v>86</v>
      </c>
      <c r="AV166" s="14" t="s">
        <v>415</v>
      </c>
      <c r="AW166" s="14" t="s">
        <v>33</v>
      </c>
      <c r="AX166" s="14" t="s">
        <v>84</v>
      </c>
      <c r="AY166" s="298" t="s">
        <v>414</v>
      </c>
    </row>
    <row r="167" s="2" customFormat="1" ht="21.75" customHeight="1">
      <c r="A167" s="39"/>
      <c r="B167" s="40"/>
      <c r="C167" s="234" t="s">
        <v>431</v>
      </c>
      <c r="D167" s="234" t="s">
        <v>443</v>
      </c>
      <c r="E167" s="235" t="s">
        <v>2257</v>
      </c>
      <c r="F167" s="236" t="s">
        <v>2258</v>
      </c>
      <c r="G167" s="237" t="s">
        <v>632</v>
      </c>
      <c r="H167" s="238">
        <v>470</v>
      </c>
      <c r="I167" s="239"/>
      <c r="J167" s="240">
        <f>ROUND(I167*H167,2)</f>
        <v>0</v>
      </c>
      <c r="K167" s="236" t="s">
        <v>720</v>
      </c>
      <c r="L167" s="45"/>
      <c r="M167" s="241" t="s">
        <v>1</v>
      </c>
      <c r="N167" s="242" t="s">
        <v>41</v>
      </c>
      <c r="O167" s="92"/>
      <c r="P167" s="226">
        <f>O167*H167</f>
        <v>0</v>
      </c>
      <c r="Q167" s="226">
        <v>0</v>
      </c>
      <c r="R167" s="226">
        <f>Q167*H167</f>
        <v>0</v>
      </c>
      <c r="S167" s="226">
        <v>0</v>
      </c>
      <c r="T167" s="227">
        <f>S167*H167</f>
        <v>0</v>
      </c>
      <c r="U167" s="39"/>
      <c r="V167" s="39"/>
      <c r="W167" s="39"/>
      <c r="X167" s="39"/>
      <c r="Y167" s="39"/>
      <c r="Z167" s="39"/>
      <c r="AA167" s="39"/>
      <c r="AB167" s="39"/>
      <c r="AC167" s="39"/>
      <c r="AD167" s="39"/>
      <c r="AE167" s="39"/>
      <c r="AR167" s="228" t="s">
        <v>415</v>
      </c>
      <c r="AT167" s="228" t="s">
        <v>443</v>
      </c>
      <c r="AU167" s="228" t="s">
        <v>86</v>
      </c>
      <c r="AY167" s="18" t="s">
        <v>414</v>
      </c>
      <c r="BE167" s="229">
        <f>IF(N167="základní",J167,0)</f>
        <v>0</v>
      </c>
      <c r="BF167" s="229">
        <f>IF(N167="snížená",J167,0)</f>
        <v>0</v>
      </c>
      <c r="BG167" s="229">
        <f>IF(N167="zákl. přenesená",J167,0)</f>
        <v>0</v>
      </c>
      <c r="BH167" s="229">
        <f>IF(N167="sníž. přenesená",J167,0)</f>
        <v>0</v>
      </c>
      <c r="BI167" s="229">
        <f>IF(N167="nulová",J167,0)</f>
        <v>0</v>
      </c>
      <c r="BJ167" s="18" t="s">
        <v>84</v>
      </c>
      <c r="BK167" s="229">
        <f>ROUND(I167*H167,2)</f>
        <v>0</v>
      </c>
      <c r="BL167" s="18" t="s">
        <v>415</v>
      </c>
      <c r="BM167" s="228" t="s">
        <v>2806</v>
      </c>
    </row>
    <row r="168" s="2" customFormat="1">
      <c r="A168" s="39"/>
      <c r="B168" s="40"/>
      <c r="C168" s="41"/>
      <c r="D168" s="230" t="s">
        <v>417</v>
      </c>
      <c r="E168" s="41"/>
      <c r="F168" s="231" t="s">
        <v>2260</v>
      </c>
      <c r="G168" s="41"/>
      <c r="H168" s="41"/>
      <c r="I168" s="156"/>
      <c r="J168" s="41"/>
      <c r="K168" s="41"/>
      <c r="L168" s="45"/>
      <c r="M168" s="232"/>
      <c r="N168" s="233"/>
      <c r="O168" s="92"/>
      <c r="P168" s="92"/>
      <c r="Q168" s="92"/>
      <c r="R168" s="92"/>
      <c r="S168" s="92"/>
      <c r="T168" s="93"/>
      <c r="U168" s="39"/>
      <c r="V168" s="39"/>
      <c r="W168" s="39"/>
      <c r="X168" s="39"/>
      <c r="Y168" s="39"/>
      <c r="Z168" s="39"/>
      <c r="AA168" s="39"/>
      <c r="AB168" s="39"/>
      <c r="AC168" s="39"/>
      <c r="AD168" s="39"/>
      <c r="AE168" s="39"/>
      <c r="AT168" s="18" t="s">
        <v>417</v>
      </c>
      <c r="AU168" s="18" t="s">
        <v>86</v>
      </c>
    </row>
    <row r="169" s="13" customFormat="1">
      <c r="A169" s="13"/>
      <c r="B169" s="277"/>
      <c r="C169" s="278"/>
      <c r="D169" s="230" t="s">
        <v>758</v>
      </c>
      <c r="E169" s="279" t="s">
        <v>1</v>
      </c>
      <c r="F169" s="280" t="s">
        <v>2807</v>
      </c>
      <c r="G169" s="278"/>
      <c r="H169" s="281">
        <v>470</v>
      </c>
      <c r="I169" s="282"/>
      <c r="J169" s="278"/>
      <c r="K169" s="278"/>
      <c r="L169" s="283"/>
      <c r="M169" s="284"/>
      <c r="N169" s="285"/>
      <c r="O169" s="285"/>
      <c r="P169" s="285"/>
      <c r="Q169" s="285"/>
      <c r="R169" s="285"/>
      <c r="S169" s="285"/>
      <c r="T169" s="286"/>
      <c r="U169" s="13"/>
      <c r="V169" s="13"/>
      <c r="W169" s="13"/>
      <c r="X169" s="13"/>
      <c r="Y169" s="13"/>
      <c r="Z169" s="13"/>
      <c r="AA169" s="13"/>
      <c r="AB169" s="13"/>
      <c r="AC169" s="13"/>
      <c r="AD169" s="13"/>
      <c r="AE169" s="13"/>
      <c r="AT169" s="287" t="s">
        <v>758</v>
      </c>
      <c r="AU169" s="287" t="s">
        <v>86</v>
      </c>
      <c r="AV169" s="13" t="s">
        <v>86</v>
      </c>
      <c r="AW169" s="13" t="s">
        <v>33</v>
      </c>
      <c r="AX169" s="13" t="s">
        <v>84</v>
      </c>
      <c r="AY169" s="287" t="s">
        <v>414</v>
      </c>
    </row>
    <row r="170" s="2" customFormat="1" ht="21.75" customHeight="1">
      <c r="A170" s="39"/>
      <c r="B170" s="40"/>
      <c r="C170" s="234" t="s">
        <v>435</v>
      </c>
      <c r="D170" s="234" t="s">
        <v>443</v>
      </c>
      <c r="E170" s="235" t="s">
        <v>2262</v>
      </c>
      <c r="F170" s="236" t="s">
        <v>2263</v>
      </c>
      <c r="G170" s="237" t="s">
        <v>632</v>
      </c>
      <c r="H170" s="238">
        <v>47</v>
      </c>
      <c r="I170" s="239"/>
      <c r="J170" s="240">
        <f>ROUND(I170*H170,2)</f>
        <v>0</v>
      </c>
      <c r="K170" s="236" t="s">
        <v>720</v>
      </c>
      <c r="L170" s="45"/>
      <c r="M170" s="241" t="s">
        <v>1</v>
      </c>
      <c r="N170" s="242" t="s">
        <v>41</v>
      </c>
      <c r="O170" s="92"/>
      <c r="P170" s="226">
        <f>O170*H170</f>
        <v>0</v>
      </c>
      <c r="Q170" s="226">
        <v>0</v>
      </c>
      <c r="R170" s="226">
        <f>Q170*H170</f>
        <v>0</v>
      </c>
      <c r="S170" s="226">
        <v>0</v>
      </c>
      <c r="T170" s="227">
        <f>S170*H170</f>
        <v>0</v>
      </c>
      <c r="U170" s="39"/>
      <c r="V170" s="39"/>
      <c r="W170" s="39"/>
      <c r="X170" s="39"/>
      <c r="Y170" s="39"/>
      <c r="Z170" s="39"/>
      <c r="AA170" s="39"/>
      <c r="AB170" s="39"/>
      <c r="AC170" s="39"/>
      <c r="AD170" s="39"/>
      <c r="AE170" s="39"/>
      <c r="AR170" s="228" t="s">
        <v>415</v>
      </c>
      <c r="AT170" s="228" t="s">
        <v>443</v>
      </c>
      <c r="AU170" s="228" t="s">
        <v>86</v>
      </c>
      <c r="AY170" s="18" t="s">
        <v>414</v>
      </c>
      <c r="BE170" s="229">
        <f>IF(N170="základní",J170,0)</f>
        <v>0</v>
      </c>
      <c r="BF170" s="229">
        <f>IF(N170="snížená",J170,0)</f>
        <v>0</v>
      </c>
      <c r="BG170" s="229">
        <f>IF(N170="zákl. přenesená",J170,0)</f>
        <v>0</v>
      </c>
      <c r="BH170" s="229">
        <f>IF(N170="sníž. přenesená",J170,0)</f>
        <v>0</v>
      </c>
      <c r="BI170" s="229">
        <f>IF(N170="nulová",J170,0)</f>
        <v>0</v>
      </c>
      <c r="BJ170" s="18" t="s">
        <v>84</v>
      </c>
      <c r="BK170" s="229">
        <f>ROUND(I170*H170,2)</f>
        <v>0</v>
      </c>
      <c r="BL170" s="18" t="s">
        <v>415</v>
      </c>
      <c r="BM170" s="228" t="s">
        <v>2808</v>
      </c>
    </row>
    <row r="171" s="2" customFormat="1">
      <c r="A171" s="39"/>
      <c r="B171" s="40"/>
      <c r="C171" s="41"/>
      <c r="D171" s="230" t="s">
        <v>417</v>
      </c>
      <c r="E171" s="41"/>
      <c r="F171" s="231" t="s">
        <v>2265</v>
      </c>
      <c r="G171" s="41"/>
      <c r="H171" s="41"/>
      <c r="I171" s="156"/>
      <c r="J171" s="41"/>
      <c r="K171" s="41"/>
      <c r="L171" s="45"/>
      <c r="M171" s="232"/>
      <c r="N171" s="233"/>
      <c r="O171" s="92"/>
      <c r="P171" s="92"/>
      <c r="Q171" s="92"/>
      <c r="R171" s="92"/>
      <c r="S171" s="92"/>
      <c r="T171" s="93"/>
      <c r="U171" s="39"/>
      <c r="V171" s="39"/>
      <c r="W171" s="39"/>
      <c r="X171" s="39"/>
      <c r="Y171" s="39"/>
      <c r="Z171" s="39"/>
      <c r="AA171" s="39"/>
      <c r="AB171" s="39"/>
      <c r="AC171" s="39"/>
      <c r="AD171" s="39"/>
      <c r="AE171" s="39"/>
      <c r="AT171" s="18" t="s">
        <v>417</v>
      </c>
      <c r="AU171" s="18" t="s">
        <v>86</v>
      </c>
    </row>
    <row r="172" s="2" customFormat="1" ht="21.75" customHeight="1">
      <c r="A172" s="39"/>
      <c r="B172" s="40"/>
      <c r="C172" s="234" t="s">
        <v>413</v>
      </c>
      <c r="D172" s="234" t="s">
        <v>443</v>
      </c>
      <c r="E172" s="235" t="s">
        <v>1773</v>
      </c>
      <c r="F172" s="236" t="s">
        <v>1774</v>
      </c>
      <c r="G172" s="237" t="s">
        <v>755</v>
      </c>
      <c r="H172" s="238">
        <v>86.707999999999998</v>
      </c>
      <c r="I172" s="239"/>
      <c r="J172" s="240">
        <f>ROUND(I172*H172,2)</f>
        <v>0</v>
      </c>
      <c r="K172" s="236" t="s">
        <v>720</v>
      </c>
      <c r="L172" s="45"/>
      <c r="M172" s="241" t="s">
        <v>1</v>
      </c>
      <c r="N172" s="242" t="s">
        <v>41</v>
      </c>
      <c r="O172" s="92"/>
      <c r="P172" s="226">
        <f>O172*H172</f>
        <v>0</v>
      </c>
      <c r="Q172" s="226">
        <v>0</v>
      </c>
      <c r="R172" s="226">
        <f>Q172*H172</f>
        <v>0</v>
      </c>
      <c r="S172" s="226">
        <v>0</v>
      </c>
      <c r="T172" s="227">
        <f>S172*H172</f>
        <v>0</v>
      </c>
      <c r="U172" s="39"/>
      <c r="V172" s="39"/>
      <c r="W172" s="39"/>
      <c r="X172" s="39"/>
      <c r="Y172" s="39"/>
      <c r="Z172" s="39"/>
      <c r="AA172" s="39"/>
      <c r="AB172" s="39"/>
      <c r="AC172" s="39"/>
      <c r="AD172" s="39"/>
      <c r="AE172" s="39"/>
      <c r="AR172" s="228" t="s">
        <v>415</v>
      </c>
      <c r="AT172" s="228" t="s">
        <v>443</v>
      </c>
      <c r="AU172" s="228" t="s">
        <v>86</v>
      </c>
      <c r="AY172" s="18" t="s">
        <v>414</v>
      </c>
      <c r="BE172" s="229">
        <f>IF(N172="základní",J172,0)</f>
        <v>0</v>
      </c>
      <c r="BF172" s="229">
        <f>IF(N172="snížená",J172,0)</f>
        <v>0</v>
      </c>
      <c r="BG172" s="229">
        <f>IF(N172="zákl. přenesená",J172,0)</f>
        <v>0</v>
      </c>
      <c r="BH172" s="229">
        <f>IF(N172="sníž. přenesená",J172,0)</f>
        <v>0</v>
      </c>
      <c r="BI172" s="229">
        <f>IF(N172="nulová",J172,0)</f>
        <v>0</v>
      </c>
      <c r="BJ172" s="18" t="s">
        <v>84</v>
      </c>
      <c r="BK172" s="229">
        <f>ROUND(I172*H172,2)</f>
        <v>0</v>
      </c>
      <c r="BL172" s="18" t="s">
        <v>415</v>
      </c>
      <c r="BM172" s="228" t="s">
        <v>2809</v>
      </c>
    </row>
    <row r="173" s="2" customFormat="1">
      <c r="A173" s="39"/>
      <c r="B173" s="40"/>
      <c r="C173" s="41"/>
      <c r="D173" s="230" t="s">
        <v>417</v>
      </c>
      <c r="E173" s="41"/>
      <c r="F173" s="231" t="s">
        <v>1776</v>
      </c>
      <c r="G173" s="41"/>
      <c r="H173" s="41"/>
      <c r="I173" s="156"/>
      <c r="J173" s="41"/>
      <c r="K173" s="41"/>
      <c r="L173" s="45"/>
      <c r="M173" s="232"/>
      <c r="N173" s="233"/>
      <c r="O173" s="92"/>
      <c r="P173" s="92"/>
      <c r="Q173" s="92"/>
      <c r="R173" s="92"/>
      <c r="S173" s="92"/>
      <c r="T173" s="93"/>
      <c r="U173" s="39"/>
      <c r="V173" s="39"/>
      <c r="W173" s="39"/>
      <c r="X173" s="39"/>
      <c r="Y173" s="39"/>
      <c r="Z173" s="39"/>
      <c r="AA173" s="39"/>
      <c r="AB173" s="39"/>
      <c r="AC173" s="39"/>
      <c r="AD173" s="39"/>
      <c r="AE173" s="39"/>
      <c r="AT173" s="18" t="s">
        <v>417</v>
      </c>
      <c r="AU173" s="18" t="s">
        <v>86</v>
      </c>
    </row>
    <row r="174" s="2" customFormat="1">
      <c r="A174" s="39"/>
      <c r="B174" s="40"/>
      <c r="C174" s="41"/>
      <c r="D174" s="230" t="s">
        <v>722</v>
      </c>
      <c r="E174" s="41"/>
      <c r="F174" s="268" t="s">
        <v>2613</v>
      </c>
      <c r="G174" s="41"/>
      <c r="H174" s="41"/>
      <c r="I174" s="156"/>
      <c r="J174" s="41"/>
      <c r="K174" s="41"/>
      <c r="L174" s="45"/>
      <c r="M174" s="232"/>
      <c r="N174" s="233"/>
      <c r="O174" s="92"/>
      <c r="P174" s="92"/>
      <c r="Q174" s="92"/>
      <c r="R174" s="92"/>
      <c r="S174" s="92"/>
      <c r="T174" s="93"/>
      <c r="U174" s="39"/>
      <c r="V174" s="39"/>
      <c r="W174" s="39"/>
      <c r="X174" s="39"/>
      <c r="Y174" s="39"/>
      <c r="Z174" s="39"/>
      <c r="AA174" s="39"/>
      <c r="AB174" s="39"/>
      <c r="AC174" s="39"/>
      <c r="AD174" s="39"/>
      <c r="AE174" s="39"/>
      <c r="AT174" s="18" t="s">
        <v>722</v>
      </c>
      <c r="AU174" s="18" t="s">
        <v>86</v>
      </c>
    </row>
    <row r="175" s="13" customFormat="1">
      <c r="A175" s="13"/>
      <c r="B175" s="277"/>
      <c r="C175" s="278"/>
      <c r="D175" s="230" t="s">
        <v>758</v>
      </c>
      <c r="E175" s="279" t="s">
        <v>1</v>
      </c>
      <c r="F175" s="280" t="s">
        <v>2810</v>
      </c>
      <c r="G175" s="278"/>
      <c r="H175" s="281">
        <v>86.707999999999998</v>
      </c>
      <c r="I175" s="282"/>
      <c r="J175" s="278"/>
      <c r="K175" s="278"/>
      <c r="L175" s="283"/>
      <c r="M175" s="284"/>
      <c r="N175" s="285"/>
      <c r="O175" s="285"/>
      <c r="P175" s="285"/>
      <c r="Q175" s="285"/>
      <c r="R175" s="285"/>
      <c r="S175" s="285"/>
      <c r="T175" s="286"/>
      <c r="U175" s="13"/>
      <c r="V175" s="13"/>
      <c r="W175" s="13"/>
      <c r="X175" s="13"/>
      <c r="Y175" s="13"/>
      <c r="Z175" s="13"/>
      <c r="AA175" s="13"/>
      <c r="AB175" s="13"/>
      <c r="AC175" s="13"/>
      <c r="AD175" s="13"/>
      <c r="AE175" s="13"/>
      <c r="AT175" s="287" t="s">
        <v>758</v>
      </c>
      <c r="AU175" s="287" t="s">
        <v>86</v>
      </c>
      <c r="AV175" s="13" t="s">
        <v>86</v>
      </c>
      <c r="AW175" s="13" t="s">
        <v>33</v>
      </c>
      <c r="AX175" s="13" t="s">
        <v>84</v>
      </c>
      <c r="AY175" s="287" t="s">
        <v>414</v>
      </c>
    </row>
    <row r="176" s="2" customFormat="1" ht="21.75" customHeight="1">
      <c r="A176" s="39"/>
      <c r="B176" s="40"/>
      <c r="C176" s="234" t="s">
        <v>442</v>
      </c>
      <c r="D176" s="234" t="s">
        <v>443</v>
      </c>
      <c r="E176" s="235" t="s">
        <v>1778</v>
      </c>
      <c r="F176" s="236" t="s">
        <v>1779</v>
      </c>
      <c r="G176" s="237" t="s">
        <v>755</v>
      </c>
      <c r="H176" s="238">
        <v>867.08000000000004</v>
      </c>
      <c r="I176" s="239"/>
      <c r="J176" s="240">
        <f>ROUND(I176*H176,2)</f>
        <v>0</v>
      </c>
      <c r="K176" s="236" t="s">
        <v>720</v>
      </c>
      <c r="L176" s="45"/>
      <c r="M176" s="241" t="s">
        <v>1</v>
      </c>
      <c r="N176" s="242" t="s">
        <v>41</v>
      </c>
      <c r="O176" s="92"/>
      <c r="P176" s="226">
        <f>O176*H176</f>
        <v>0</v>
      </c>
      <c r="Q176" s="226">
        <v>0</v>
      </c>
      <c r="R176" s="226">
        <f>Q176*H176</f>
        <v>0</v>
      </c>
      <c r="S176" s="226">
        <v>0</v>
      </c>
      <c r="T176" s="227">
        <f>S176*H176</f>
        <v>0</v>
      </c>
      <c r="U176" s="39"/>
      <c r="V176" s="39"/>
      <c r="W176" s="39"/>
      <c r="X176" s="39"/>
      <c r="Y176" s="39"/>
      <c r="Z176" s="39"/>
      <c r="AA176" s="39"/>
      <c r="AB176" s="39"/>
      <c r="AC176" s="39"/>
      <c r="AD176" s="39"/>
      <c r="AE176" s="39"/>
      <c r="AR176" s="228" t="s">
        <v>415</v>
      </c>
      <c r="AT176" s="228" t="s">
        <v>443</v>
      </c>
      <c r="AU176" s="228" t="s">
        <v>86</v>
      </c>
      <c r="AY176" s="18" t="s">
        <v>414</v>
      </c>
      <c r="BE176" s="229">
        <f>IF(N176="základní",J176,0)</f>
        <v>0</v>
      </c>
      <c r="BF176" s="229">
        <f>IF(N176="snížená",J176,0)</f>
        <v>0</v>
      </c>
      <c r="BG176" s="229">
        <f>IF(N176="zákl. přenesená",J176,0)</f>
        <v>0</v>
      </c>
      <c r="BH176" s="229">
        <f>IF(N176="sníž. přenesená",J176,0)</f>
        <v>0</v>
      </c>
      <c r="BI176" s="229">
        <f>IF(N176="nulová",J176,0)</f>
        <v>0</v>
      </c>
      <c r="BJ176" s="18" t="s">
        <v>84</v>
      </c>
      <c r="BK176" s="229">
        <f>ROUND(I176*H176,2)</f>
        <v>0</v>
      </c>
      <c r="BL176" s="18" t="s">
        <v>415</v>
      </c>
      <c r="BM176" s="228" t="s">
        <v>2811</v>
      </c>
    </row>
    <row r="177" s="2" customFormat="1">
      <c r="A177" s="39"/>
      <c r="B177" s="40"/>
      <c r="C177" s="41"/>
      <c r="D177" s="230" t="s">
        <v>417</v>
      </c>
      <c r="E177" s="41"/>
      <c r="F177" s="231" t="s">
        <v>1781</v>
      </c>
      <c r="G177" s="41"/>
      <c r="H177" s="41"/>
      <c r="I177" s="156"/>
      <c r="J177" s="41"/>
      <c r="K177" s="41"/>
      <c r="L177" s="45"/>
      <c r="M177" s="232"/>
      <c r="N177" s="233"/>
      <c r="O177" s="92"/>
      <c r="P177" s="92"/>
      <c r="Q177" s="92"/>
      <c r="R177" s="92"/>
      <c r="S177" s="92"/>
      <c r="T177" s="93"/>
      <c r="U177" s="39"/>
      <c r="V177" s="39"/>
      <c r="W177" s="39"/>
      <c r="X177" s="39"/>
      <c r="Y177" s="39"/>
      <c r="Z177" s="39"/>
      <c r="AA177" s="39"/>
      <c r="AB177" s="39"/>
      <c r="AC177" s="39"/>
      <c r="AD177" s="39"/>
      <c r="AE177" s="39"/>
      <c r="AT177" s="18" t="s">
        <v>417</v>
      </c>
      <c r="AU177" s="18" t="s">
        <v>86</v>
      </c>
    </row>
    <row r="178" s="13" customFormat="1">
      <c r="A178" s="13"/>
      <c r="B178" s="277"/>
      <c r="C178" s="278"/>
      <c r="D178" s="230" t="s">
        <v>758</v>
      </c>
      <c r="E178" s="279" t="s">
        <v>1</v>
      </c>
      <c r="F178" s="280" t="s">
        <v>2812</v>
      </c>
      <c r="G178" s="278"/>
      <c r="H178" s="281">
        <v>867.08000000000004</v>
      </c>
      <c r="I178" s="282"/>
      <c r="J178" s="278"/>
      <c r="K178" s="278"/>
      <c r="L178" s="283"/>
      <c r="M178" s="284"/>
      <c r="N178" s="285"/>
      <c r="O178" s="285"/>
      <c r="P178" s="285"/>
      <c r="Q178" s="285"/>
      <c r="R178" s="285"/>
      <c r="S178" s="285"/>
      <c r="T178" s="286"/>
      <c r="U178" s="13"/>
      <c r="V178" s="13"/>
      <c r="W178" s="13"/>
      <c r="X178" s="13"/>
      <c r="Y178" s="13"/>
      <c r="Z178" s="13"/>
      <c r="AA178" s="13"/>
      <c r="AB178" s="13"/>
      <c r="AC178" s="13"/>
      <c r="AD178" s="13"/>
      <c r="AE178" s="13"/>
      <c r="AT178" s="287" t="s">
        <v>758</v>
      </c>
      <c r="AU178" s="287" t="s">
        <v>86</v>
      </c>
      <c r="AV178" s="13" t="s">
        <v>86</v>
      </c>
      <c r="AW178" s="13" t="s">
        <v>33</v>
      </c>
      <c r="AX178" s="13" t="s">
        <v>84</v>
      </c>
      <c r="AY178" s="287" t="s">
        <v>414</v>
      </c>
    </row>
    <row r="179" s="2" customFormat="1" ht="21.75" customHeight="1">
      <c r="A179" s="39"/>
      <c r="B179" s="40"/>
      <c r="C179" s="234" t="s">
        <v>447</v>
      </c>
      <c r="D179" s="234" t="s">
        <v>443</v>
      </c>
      <c r="E179" s="235" t="s">
        <v>1783</v>
      </c>
      <c r="F179" s="236" t="s">
        <v>1784</v>
      </c>
      <c r="G179" s="237" t="s">
        <v>755</v>
      </c>
      <c r="H179" s="238">
        <v>86.707999999999998</v>
      </c>
      <c r="I179" s="239"/>
      <c r="J179" s="240">
        <f>ROUND(I179*H179,2)</f>
        <v>0</v>
      </c>
      <c r="K179" s="236" t="s">
        <v>720</v>
      </c>
      <c r="L179" s="45"/>
      <c r="M179" s="241" t="s">
        <v>1</v>
      </c>
      <c r="N179" s="242" t="s">
        <v>41</v>
      </c>
      <c r="O179" s="92"/>
      <c r="P179" s="226">
        <f>O179*H179</f>
        <v>0</v>
      </c>
      <c r="Q179" s="226">
        <v>0</v>
      </c>
      <c r="R179" s="226">
        <f>Q179*H179</f>
        <v>0</v>
      </c>
      <c r="S179" s="226">
        <v>0</v>
      </c>
      <c r="T179" s="227">
        <f>S179*H179</f>
        <v>0</v>
      </c>
      <c r="U179" s="39"/>
      <c r="V179" s="39"/>
      <c r="W179" s="39"/>
      <c r="X179" s="39"/>
      <c r="Y179" s="39"/>
      <c r="Z179" s="39"/>
      <c r="AA179" s="39"/>
      <c r="AB179" s="39"/>
      <c r="AC179" s="39"/>
      <c r="AD179" s="39"/>
      <c r="AE179" s="39"/>
      <c r="AR179" s="228" t="s">
        <v>415</v>
      </c>
      <c r="AT179" s="228" t="s">
        <v>443</v>
      </c>
      <c r="AU179" s="228" t="s">
        <v>86</v>
      </c>
      <c r="AY179" s="18" t="s">
        <v>414</v>
      </c>
      <c r="BE179" s="229">
        <f>IF(N179="základní",J179,0)</f>
        <v>0</v>
      </c>
      <c r="BF179" s="229">
        <f>IF(N179="snížená",J179,0)</f>
        <v>0</v>
      </c>
      <c r="BG179" s="229">
        <f>IF(N179="zákl. přenesená",J179,0)</f>
        <v>0</v>
      </c>
      <c r="BH179" s="229">
        <f>IF(N179="sníž. přenesená",J179,0)</f>
        <v>0</v>
      </c>
      <c r="BI179" s="229">
        <f>IF(N179="nulová",J179,0)</f>
        <v>0</v>
      </c>
      <c r="BJ179" s="18" t="s">
        <v>84</v>
      </c>
      <c r="BK179" s="229">
        <f>ROUND(I179*H179,2)</f>
        <v>0</v>
      </c>
      <c r="BL179" s="18" t="s">
        <v>415</v>
      </c>
      <c r="BM179" s="228" t="s">
        <v>2813</v>
      </c>
    </row>
    <row r="180" s="2" customFormat="1">
      <c r="A180" s="39"/>
      <c r="B180" s="40"/>
      <c r="C180" s="41"/>
      <c r="D180" s="230" t="s">
        <v>417</v>
      </c>
      <c r="E180" s="41"/>
      <c r="F180" s="231" t="s">
        <v>1786</v>
      </c>
      <c r="G180" s="41"/>
      <c r="H180" s="41"/>
      <c r="I180" s="156"/>
      <c r="J180" s="41"/>
      <c r="K180" s="41"/>
      <c r="L180" s="45"/>
      <c r="M180" s="232"/>
      <c r="N180" s="233"/>
      <c r="O180" s="92"/>
      <c r="P180" s="92"/>
      <c r="Q180" s="92"/>
      <c r="R180" s="92"/>
      <c r="S180" s="92"/>
      <c r="T180" s="93"/>
      <c r="U180" s="39"/>
      <c r="V180" s="39"/>
      <c r="W180" s="39"/>
      <c r="X180" s="39"/>
      <c r="Y180" s="39"/>
      <c r="Z180" s="39"/>
      <c r="AA180" s="39"/>
      <c r="AB180" s="39"/>
      <c r="AC180" s="39"/>
      <c r="AD180" s="39"/>
      <c r="AE180" s="39"/>
      <c r="AT180" s="18" t="s">
        <v>417</v>
      </c>
      <c r="AU180" s="18" t="s">
        <v>86</v>
      </c>
    </row>
    <row r="181" s="2" customFormat="1" ht="21.75" customHeight="1">
      <c r="A181" s="39"/>
      <c r="B181" s="40"/>
      <c r="C181" s="234" t="s">
        <v>451</v>
      </c>
      <c r="D181" s="234" t="s">
        <v>443</v>
      </c>
      <c r="E181" s="235" t="s">
        <v>2618</v>
      </c>
      <c r="F181" s="236" t="s">
        <v>2619</v>
      </c>
      <c r="G181" s="237" t="s">
        <v>755</v>
      </c>
      <c r="H181" s="238">
        <v>15.941000000000001</v>
      </c>
      <c r="I181" s="239"/>
      <c r="J181" s="240">
        <f>ROUND(I181*H181,2)</f>
        <v>0</v>
      </c>
      <c r="K181" s="236" t="s">
        <v>720</v>
      </c>
      <c r="L181" s="45"/>
      <c r="M181" s="241" t="s">
        <v>1</v>
      </c>
      <c r="N181" s="242" t="s">
        <v>41</v>
      </c>
      <c r="O181" s="92"/>
      <c r="P181" s="226">
        <f>O181*H181</f>
        <v>0</v>
      </c>
      <c r="Q181" s="226">
        <v>0</v>
      </c>
      <c r="R181" s="226">
        <f>Q181*H181</f>
        <v>0</v>
      </c>
      <c r="S181" s="226">
        <v>0.001</v>
      </c>
      <c r="T181" s="227">
        <f>S181*H181</f>
        <v>0.015941</v>
      </c>
      <c r="U181" s="39"/>
      <c r="V181" s="39"/>
      <c r="W181" s="39"/>
      <c r="X181" s="39"/>
      <c r="Y181" s="39"/>
      <c r="Z181" s="39"/>
      <c r="AA181" s="39"/>
      <c r="AB181" s="39"/>
      <c r="AC181" s="39"/>
      <c r="AD181" s="39"/>
      <c r="AE181" s="39"/>
      <c r="AR181" s="228" t="s">
        <v>415</v>
      </c>
      <c r="AT181" s="228" t="s">
        <v>443</v>
      </c>
      <c r="AU181" s="228" t="s">
        <v>86</v>
      </c>
      <c r="AY181" s="18" t="s">
        <v>414</v>
      </c>
      <c r="BE181" s="229">
        <f>IF(N181="základní",J181,0)</f>
        <v>0</v>
      </c>
      <c r="BF181" s="229">
        <f>IF(N181="snížená",J181,0)</f>
        <v>0</v>
      </c>
      <c r="BG181" s="229">
        <f>IF(N181="zákl. přenesená",J181,0)</f>
        <v>0</v>
      </c>
      <c r="BH181" s="229">
        <f>IF(N181="sníž. přenesená",J181,0)</f>
        <v>0</v>
      </c>
      <c r="BI181" s="229">
        <f>IF(N181="nulová",J181,0)</f>
        <v>0</v>
      </c>
      <c r="BJ181" s="18" t="s">
        <v>84</v>
      </c>
      <c r="BK181" s="229">
        <f>ROUND(I181*H181,2)</f>
        <v>0</v>
      </c>
      <c r="BL181" s="18" t="s">
        <v>415</v>
      </c>
      <c r="BM181" s="228" t="s">
        <v>2814</v>
      </c>
    </row>
    <row r="182" s="2" customFormat="1">
      <c r="A182" s="39"/>
      <c r="B182" s="40"/>
      <c r="C182" s="41"/>
      <c r="D182" s="230" t="s">
        <v>417</v>
      </c>
      <c r="E182" s="41"/>
      <c r="F182" s="231" t="s">
        <v>2621</v>
      </c>
      <c r="G182" s="41"/>
      <c r="H182" s="41"/>
      <c r="I182" s="156"/>
      <c r="J182" s="41"/>
      <c r="K182" s="41"/>
      <c r="L182" s="45"/>
      <c r="M182" s="232"/>
      <c r="N182" s="233"/>
      <c r="O182" s="92"/>
      <c r="P182" s="92"/>
      <c r="Q182" s="92"/>
      <c r="R182" s="92"/>
      <c r="S182" s="92"/>
      <c r="T182" s="93"/>
      <c r="U182" s="39"/>
      <c r="V182" s="39"/>
      <c r="W182" s="39"/>
      <c r="X182" s="39"/>
      <c r="Y182" s="39"/>
      <c r="Z182" s="39"/>
      <c r="AA182" s="39"/>
      <c r="AB182" s="39"/>
      <c r="AC182" s="39"/>
      <c r="AD182" s="39"/>
      <c r="AE182" s="39"/>
      <c r="AT182" s="18" t="s">
        <v>417</v>
      </c>
      <c r="AU182" s="18" t="s">
        <v>86</v>
      </c>
    </row>
    <row r="183" s="15" customFormat="1">
      <c r="A183" s="15"/>
      <c r="B183" s="299"/>
      <c r="C183" s="300"/>
      <c r="D183" s="230" t="s">
        <v>758</v>
      </c>
      <c r="E183" s="301" t="s">
        <v>1</v>
      </c>
      <c r="F183" s="302" t="s">
        <v>2622</v>
      </c>
      <c r="G183" s="300"/>
      <c r="H183" s="301" t="s">
        <v>1</v>
      </c>
      <c r="I183" s="303"/>
      <c r="J183" s="300"/>
      <c r="K183" s="300"/>
      <c r="L183" s="304"/>
      <c r="M183" s="305"/>
      <c r="N183" s="306"/>
      <c r="O183" s="306"/>
      <c r="P183" s="306"/>
      <c r="Q183" s="306"/>
      <c r="R183" s="306"/>
      <c r="S183" s="306"/>
      <c r="T183" s="307"/>
      <c r="U183" s="15"/>
      <c r="V183" s="15"/>
      <c r="W183" s="15"/>
      <c r="X183" s="15"/>
      <c r="Y183" s="15"/>
      <c r="Z183" s="15"/>
      <c r="AA183" s="15"/>
      <c r="AB183" s="15"/>
      <c r="AC183" s="15"/>
      <c r="AD183" s="15"/>
      <c r="AE183" s="15"/>
      <c r="AT183" s="308" t="s">
        <v>758</v>
      </c>
      <c r="AU183" s="308" t="s">
        <v>86</v>
      </c>
      <c r="AV183" s="15" t="s">
        <v>84</v>
      </c>
      <c r="AW183" s="15" t="s">
        <v>33</v>
      </c>
      <c r="AX183" s="15" t="s">
        <v>76</v>
      </c>
      <c r="AY183" s="308" t="s">
        <v>414</v>
      </c>
    </row>
    <row r="184" s="13" customFormat="1">
      <c r="A184" s="13"/>
      <c r="B184" s="277"/>
      <c r="C184" s="278"/>
      <c r="D184" s="230" t="s">
        <v>758</v>
      </c>
      <c r="E184" s="279" t="s">
        <v>1</v>
      </c>
      <c r="F184" s="280" t="s">
        <v>2815</v>
      </c>
      <c r="G184" s="278"/>
      <c r="H184" s="281">
        <v>3.9409999999999998</v>
      </c>
      <c r="I184" s="282"/>
      <c r="J184" s="278"/>
      <c r="K184" s="278"/>
      <c r="L184" s="283"/>
      <c r="M184" s="284"/>
      <c r="N184" s="285"/>
      <c r="O184" s="285"/>
      <c r="P184" s="285"/>
      <c r="Q184" s="285"/>
      <c r="R184" s="285"/>
      <c r="S184" s="285"/>
      <c r="T184" s="286"/>
      <c r="U184" s="13"/>
      <c r="V184" s="13"/>
      <c r="W184" s="13"/>
      <c r="X184" s="13"/>
      <c r="Y184" s="13"/>
      <c r="Z184" s="13"/>
      <c r="AA184" s="13"/>
      <c r="AB184" s="13"/>
      <c r="AC184" s="13"/>
      <c r="AD184" s="13"/>
      <c r="AE184" s="13"/>
      <c r="AT184" s="287" t="s">
        <v>758</v>
      </c>
      <c r="AU184" s="287" t="s">
        <v>86</v>
      </c>
      <c r="AV184" s="13" t="s">
        <v>86</v>
      </c>
      <c r="AW184" s="13" t="s">
        <v>33</v>
      </c>
      <c r="AX184" s="13" t="s">
        <v>76</v>
      </c>
      <c r="AY184" s="287" t="s">
        <v>414</v>
      </c>
    </row>
    <row r="185" s="15" customFormat="1">
      <c r="A185" s="15"/>
      <c r="B185" s="299"/>
      <c r="C185" s="300"/>
      <c r="D185" s="230" t="s">
        <v>758</v>
      </c>
      <c r="E185" s="301" t="s">
        <v>1</v>
      </c>
      <c r="F185" s="302" t="s">
        <v>2624</v>
      </c>
      <c r="G185" s="300"/>
      <c r="H185" s="301" t="s">
        <v>1</v>
      </c>
      <c r="I185" s="303"/>
      <c r="J185" s="300"/>
      <c r="K185" s="300"/>
      <c r="L185" s="304"/>
      <c r="M185" s="305"/>
      <c r="N185" s="306"/>
      <c r="O185" s="306"/>
      <c r="P185" s="306"/>
      <c r="Q185" s="306"/>
      <c r="R185" s="306"/>
      <c r="S185" s="306"/>
      <c r="T185" s="307"/>
      <c r="U185" s="15"/>
      <c r="V185" s="15"/>
      <c r="W185" s="15"/>
      <c r="X185" s="15"/>
      <c r="Y185" s="15"/>
      <c r="Z185" s="15"/>
      <c r="AA185" s="15"/>
      <c r="AB185" s="15"/>
      <c r="AC185" s="15"/>
      <c r="AD185" s="15"/>
      <c r="AE185" s="15"/>
      <c r="AT185" s="308" t="s">
        <v>758</v>
      </c>
      <c r="AU185" s="308" t="s">
        <v>86</v>
      </c>
      <c r="AV185" s="15" t="s">
        <v>84</v>
      </c>
      <c r="AW185" s="15" t="s">
        <v>33</v>
      </c>
      <c r="AX185" s="15" t="s">
        <v>76</v>
      </c>
      <c r="AY185" s="308" t="s">
        <v>414</v>
      </c>
    </row>
    <row r="186" s="13" customFormat="1">
      <c r="A186" s="13"/>
      <c r="B186" s="277"/>
      <c r="C186" s="278"/>
      <c r="D186" s="230" t="s">
        <v>758</v>
      </c>
      <c r="E186" s="279" t="s">
        <v>1</v>
      </c>
      <c r="F186" s="280" t="s">
        <v>2816</v>
      </c>
      <c r="G186" s="278"/>
      <c r="H186" s="281">
        <v>12</v>
      </c>
      <c r="I186" s="282"/>
      <c r="J186" s="278"/>
      <c r="K186" s="278"/>
      <c r="L186" s="283"/>
      <c r="M186" s="284"/>
      <c r="N186" s="285"/>
      <c r="O186" s="285"/>
      <c r="P186" s="285"/>
      <c r="Q186" s="285"/>
      <c r="R186" s="285"/>
      <c r="S186" s="285"/>
      <c r="T186" s="286"/>
      <c r="U186" s="13"/>
      <c r="V186" s="13"/>
      <c r="W186" s="13"/>
      <c r="X186" s="13"/>
      <c r="Y186" s="13"/>
      <c r="Z186" s="13"/>
      <c r="AA186" s="13"/>
      <c r="AB186" s="13"/>
      <c r="AC186" s="13"/>
      <c r="AD186" s="13"/>
      <c r="AE186" s="13"/>
      <c r="AT186" s="287" t="s">
        <v>758</v>
      </c>
      <c r="AU186" s="287" t="s">
        <v>86</v>
      </c>
      <c r="AV186" s="13" t="s">
        <v>86</v>
      </c>
      <c r="AW186" s="13" t="s">
        <v>33</v>
      </c>
      <c r="AX186" s="13" t="s">
        <v>76</v>
      </c>
      <c r="AY186" s="287" t="s">
        <v>414</v>
      </c>
    </row>
    <row r="187" s="14" customFormat="1">
      <c r="A187" s="14"/>
      <c r="B187" s="288"/>
      <c r="C187" s="289"/>
      <c r="D187" s="230" t="s">
        <v>758</v>
      </c>
      <c r="E187" s="290" t="s">
        <v>1</v>
      </c>
      <c r="F187" s="291" t="s">
        <v>760</v>
      </c>
      <c r="G187" s="289"/>
      <c r="H187" s="292">
        <v>15.940999999999999</v>
      </c>
      <c r="I187" s="293"/>
      <c r="J187" s="289"/>
      <c r="K187" s="289"/>
      <c r="L187" s="294"/>
      <c r="M187" s="295"/>
      <c r="N187" s="296"/>
      <c r="O187" s="296"/>
      <c r="P187" s="296"/>
      <c r="Q187" s="296"/>
      <c r="R187" s="296"/>
      <c r="S187" s="296"/>
      <c r="T187" s="297"/>
      <c r="U187" s="14"/>
      <c r="V187" s="14"/>
      <c r="W187" s="14"/>
      <c r="X187" s="14"/>
      <c r="Y187" s="14"/>
      <c r="Z187" s="14"/>
      <c r="AA187" s="14"/>
      <c r="AB187" s="14"/>
      <c r="AC187" s="14"/>
      <c r="AD187" s="14"/>
      <c r="AE187" s="14"/>
      <c r="AT187" s="298" t="s">
        <v>758</v>
      </c>
      <c r="AU187" s="298" t="s">
        <v>86</v>
      </c>
      <c r="AV187" s="14" t="s">
        <v>415</v>
      </c>
      <c r="AW187" s="14" t="s">
        <v>33</v>
      </c>
      <c r="AX187" s="14" t="s">
        <v>84</v>
      </c>
      <c r="AY187" s="298" t="s">
        <v>414</v>
      </c>
    </row>
    <row r="188" s="2" customFormat="1" ht="21.75" customHeight="1">
      <c r="A188" s="39"/>
      <c r="B188" s="40"/>
      <c r="C188" s="234" t="s">
        <v>455</v>
      </c>
      <c r="D188" s="234" t="s">
        <v>443</v>
      </c>
      <c r="E188" s="235" t="s">
        <v>1787</v>
      </c>
      <c r="F188" s="236" t="s">
        <v>1788</v>
      </c>
      <c r="G188" s="237" t="s">
        <v>755</v>
      </c>
      <c r="H188" s="238">
        <v>8</v>
      </c>
      <c r="I188" s="239"/>
      <c r="J188" s="240">
        <f>ROUND(I188*H188,2)</f>
        <v>0</v>
      </c>
      <c r="K188" s="236" t="s">
        <v>720</v>
      </c>
      <c r="L188" s="45"/>
      <c r="M188" s="241" t="s">
        <v>1</v>
      </c>
      <c r="N188" s="242" t="s">
        <v>41</v>
      </c>
      <c r="O188" s="92"/>
      <c r="P188" s="226">
        <f>O188*H188</f>
        <v>0</v>
      </c>
      <c r="Q188" s="226">
        <v>0</v>
      </c>
      <c r="R188" s="226">
        <f>Q188*H188</f>
        <v>0</v>
      </c>
      <c r="S188" s="226">
        <v>0.0015</v>
      </c>
      <c r="T188" s="227">
        <f>S188*H188</f>
        <v>0.012</v>
      </c>
      <c r="U188" s="39"/>
      <c r="V188" s="39"/>
      <c r="W188" s="39"/>
      <c r="X188" s="39"/>
      <c r="Y188" s="39"/>
      <c r="Z188" s="39"/>
      <c r="AA188" s="39"/>
      <c r="AB188" s="39"/>
      <c r="AC188" s="39"/>
      <c r="AD188" s="39"/>
      <c r="AE188" s="39"/>
      <c r="AR188" s="228" t="s">
        <v>415</v>
      </c>
      <c r="AT188" s="228" t="s">
        <v>443</v>
      </c>
      <c r="AU188" s="228" t="s">
        <v>86</v>
      </c>
      <c r="AY188" s="18" t="s">
        <v>414</v>
      </c>
      <c r="BE188" s="229">
        <f>IF(N188="základní",J188,0)</f>
        <v>0</v>
      </c>
      <c r="BF188" s="229">
        <f>IF(N188="snížená",J188,0)</f>
        <v>0</v>
      </c>
      <c r="BG188" s="229">
        <f>IF(N188="zákl. přenesená",J188,0)</f>
        <v>0</v>
      </c>
      <c r="BH188" s="229">
        <f>IF(N188="sníž. přenesená",J188,0)</f>
        <v>0</v>
      </c>
      <c r="BI188" s="229">
        <f>IF(N188="nulová",J188,0)</f>
        <v>0</v>
      </c>
      <c r="BJ188" s="18" t="s">
        <v>84</v>
      </c>
      <c r="BK188" s="229">
        <f>ROUND(I188*H188,2)</f>
        <v>0</v>
      </c>
      <c r="BL188" s="18" t="s">
        <v>415</v>
      </c>
      <c r="BM188" s="228" t="s">
        <v>2817</v>
      </c>
    </row>
    <row r="189" s="2" customFormat="1">
      <c r="A189" s="39"/>
      <c r="B189" s="40"/>
      <c r="C189" s="41"/>
      <c r="D189" s="230" t="s">
        <v>417</v>
      </c>
      <c r="E189" s="41"/>
      <c r="F189" s="231" t="s">
        <v>1790</v>
      </c>
      <c r="G189" s="41"/>
      <c r="H189" s="41"/>
      <c r="I189" s="156"/>
      <c r="J189" s="41"/>
      <c r="K189" s="41"/>
      <c r="L189" s="45"/>
      <c r="M189" s="232"/>
      <c r="N189" s="233"/>
      <c r="O189" s="92"/>
      <c r="P189" s="92"/>
      <c r="Q189" s="92"/>
      <c r="R189" s="92"/>
      <c r="S189" s="92"/>
      <c r="T189" s="93"/>
      <c r="U189" s="39"/>
      <c r="V189" s="39"/>
      <c r="W189" s="39"/>
      <c r="X189" s="39"/>
      <c r="Y189" s="39"/>
      <c r="Z189" s="39"/>
      <c r="AA189" s="39"/>
      <c r="AB189" s="39"/>
      <c r="AC189" s="39"/>
      <c r="AD189" s="39"/>
      <c r="AE189" s="39"/>
      <c r="AT189" s="18" t="s">
        <v>417</v>
      </c>
      <c r="AU189" s="18" t="s">
        <v>86</v>
      </c>
    </row>
    <row r="190" s="15" customFormat="1">
      <c r="A190" s="15"/>
      <c r="B190" s="299"/>
      <c r="C190" s="300"/>
      <c r="D190" s="230" t="s">
        <v>758</v>
      </c>
      <c r="E190" s="301" t="s">
        <v>1</v>
      </c>
      <c r="F190" s="302" t="s">
        <v>2627</v>
      </c>
      <c r="G190" s="300"/>
      <c r="H190" s="301" t="s">
        <v>1</v>
      </c>
      <c r="I190" s="303"/>
      <c r="J190" s="300"/>
      <c r="K190" s="300"/>
      <c r="L190" s="304"/>
      <c r="M190" s="305"/>
      <c r="N190" s="306"/>
      <c r="O190" s="306"/>
      <c r="P190" s="306"/>
      <c r="Q190" s="306"/>
      <c r="R190" s="306"/>
      <c r="S190" s="306"/>
      <c r="T190" s="307"/>
      <c r="U190" s="15"/>
      <c r="V190" s="15"/>
      <c r="W190" s="15"/>
      <c r="X190" s="15"/>
      <c r="Y190" s="15"/>
      <c r="Z190" s="15"/>
      <c r="AA190" s="15"/>
      <c r="AB190" s="15"/>
      <c r="AC190" s="15"/>
      <c r="AD190" s="15"/>
      <c r="AE190" s="15"/>
      <c r="AT190" s="308" t="s">
        <v>758</v>
      </c>
      <c r="AU190" s="308" t="s">
        <v>86</v>
      </c>
      <c r="AV190" s="15" t="s">
        <v>84</v>
      </c>
      <c r="AW190" s="15" t="s">
        <v>33</v>
      </c>
      <c r="AX190" s="15" t="s">
        <v>76</v>
      </c>
      <c r="AY190" s="308" t="s">
        <v>414</v>
      </c>
    </row>
    <row r="191" s="13" customFormat="1">
      <c r="A191" s="13"/>
      <c r="B191" s="277"/>
      <c r="C191" s="278"/>
      <c r="D191" s="230" t="s">
        <v>758</v>
      </c>
      <c r="E191" s="279" t="s">
        <v>1</v>
      </c>
      <c r="F191" s="280" t="s">
        <v>2818</v>
      </c>
      <c r="G191" s="278"/>
      <c r="H191" s="281">
        <v>8</v>
      </c>
      <c r="I191" s="282"/>
      <c r="J191" s="278"/>
      <c r="K191" s="278"/>
      <c r="L191" s="283"/>
      <c r="M191" s="284"/>
      <c r="N191" s="285"/>
      <c r="O191" s="285"/>
      <c r="P191" s="285"/>
      <c r="Q191" s="285"/>
      <c r="R191" s="285"/>
      <c r="S191" s="285"/>
      <c r="T191" s="286"/>
      <c r="U191" s="13"/>
      <c r="V191" s="13"/>
      <c r="W191" s="13"/>
      <c r="X191" s="13"/>
      <c r="Y191" s="13"/>
      <c r="Z191" s="13"/>
      <c r="AA191" s="13"/>
      <c r="AB191" s="13"/>
      <c r="AC191" s="13"/>
      <c r="AD191" s="13"/>
      <c r="AE191" s="13"/>
      <c r="AT191" s="287" t="s">
        <v>758</v>
      </c>
      <c r="AU191" s="287" t="s">
        <v>86</v>
      </c>
      <c r="AV191" s="13" t="s">
        <v>86</v>
      </c>
      <c r="AW191" s="13" t="s">
        <v>33</v>
      </c>
      <c r="AX191" s="13" t="s">
        <v>76</v>
      </c>
      <c r="AY191" s="287" t="s">
        <v>414</v>
      </c>
    </row>
    <row r="192" s="14" customFormat="1">
      <c r="A192" s="14"/>
      <c r="B192" s="288"/>
      <c r="C192" s="289"/>
      <c r="D192" s="230" t="s">
        <v>758</v>
      </c>
      <c r="E192" s="290" t="s">
        <v>1</v>
      </c>
      <c r="F192" s="291" t="s">
        <v>760</v>
      </c>
      <c r="G192" s="289"/>
      <c r="H192" s="292">
        <v>8</v>
      </c>
      <c r="I192" s="293"/>
      <c r="J192" s="289"/>
      <c r="K192" s="289"/>
      <c r="L192" s="294"/>
      <c r="M192" s="295"/>
      <c r="N192" s="296"/>
      <c r="O192" s="296"/>
      <c r="P192" s="296"/>
      <c r="Q192" s="296"/>
      <c r="R192" s="296"/>
      <c r="S192" s="296"/>
      <c r="T192" s="297"/>
      <c r="U192" s="14"/>
      <c r="V192" s="14"/>
      <c r="W192" s="14"/>
      <c r="X192" s="14"/>
      <c r="Y192" s="14"/>
      <c r="Z192" s="14"/>
      <c r="AA192" s="14"/>
      <c r="AB192" s="14"/>
      <c r="AC192" s="14"/>
      <c r="AD192" s="14"/>
      <c r="AE192" s="14"/>
      <c r="AT192" s="298" t="s">
        <v>758</v>
      </c>
      <c r="AU192" s="298" t="s">
        <v>86</v>
      </c>
      <c r="AV192" s="14" t="s">
        <v>415</v>
      </c>
      <c r="AW192" s="14" t="s">
        <v>33</v>
      </c>
      <c r="AX192" s="14" t="s">
        <v>84</v>
      </c>
      <c r="AY192" s="298" t="s">
        <v>414</v>
      </c>
    </row>
    <row r="193" s="2" customFormat="1" ht="16.5" customHeight="1">
      <c r="A193" s="39"/>
      <c r="B193" s="40"/>
      <c r="C193" s="234" t="s">
        <v>459</v>
      </c>
      <c r="D193" s="234" t="s">
        <v>443</v>
      </c>
      <c r="E193" s="235" t="s">
        <v>1794</v>
      </c>
      <c r="F193" s="236" t="s">
        <v>1795</v>
      </c>
      <c r="G193" s="237" t="s">
        <v>531</v>
      </c>
      <c r="H193" s="238">
        <v>29</v>
      </c>
      <c r="I193" s="239"/>
      <c r="J193" s="240">
        <f>ROUND(I193*H193,2)</f>
        <v>0</v>
      </c>
      <c r="K193" s="236" t="s">
        <v>720</v>
      </c>
      <c r="L193" s="45"/>
      <c r="M193" s="241" t="s">
        <v>1</v>
      </c>
      <c r="N193" s="242" t="s">
        <v>41</v>
      </c>
      <c r="O193" s="92"/>
      <c r="P193" s="226">
        <f>O193*H193</f>
        <v>0</v>
      </c>
      <c r="Q193" s="226">
        <v>0</v>
      </c>
      <c r="R193" s="226">
        <f>Q193*H193</f>
        <v>0</v>
      </c>
      <c r="S193" s="226">
        <v>0.00050000000000000001</v>
      </c>
      <c r="T193" s="227">
        <f>S193*H193</f>
        <v>0.014500000000000001</v>
      </c>
      <c r="U193" s="39"/>
      <c r="V193" s="39"/>
      <c r="W193" s="39"/>
      <c r="X193" s="39"/>
      <c r="Y193" s="39"/>
      <c r="Z193" s="39"/>
      <c r="AA193" s="39"/>
      <c r="AB193" s="39"/>
      <c r="AC193" s="39"/>
      <c r="AD193" s="39"/>
      <c r="AE193" s="39"/>
      <c r="AR193" s="228" t="s">
        <v>415</v>
      </c>
      <c r="AT193" s="228" t="s">
        <v>443</v>
      </c>
      <c r="AU193" s="228" t="s">
        <v>86</v>
      </c>
      <c r="AY193" s="18" t="s">
        <v>414</v>
      </c>
      <c r="BE193" s="229">
        <f>IF(N193="základní",J193,0)</f>
        <v>0</v>
      </c>
      <c r="BF193" s="229">
        <f>IF(N193="snížená",J193,0)</f>
        <v>0</v>
      </c>
      <c r="BG193" s="229">
        <f>IF(N193="zákl. přenesená",J193,0)</f>
        <v>0</v>
      </c>
      <c r="BH193" s="229">
        <f>IF(N193="sníž. přenesená",J193,0)</f>
        <v>0</v>
      </c>
      <c r="BI193" s="229">
        <f>IF(N193="nulová",J193,0)</f>
        <v>0</v>
      </c>
      <c r="BJ193" s="18" t="s">
        <v>84</v>
      </c>
      <c r="BK193" s="229">
        <f>ROUND(I193*H193,2)</f>
        <v>0</v>
      </c>
      <c r="BL193" s="18" t="s">
        <v>415</v>
      </c>
      <c r="BM193" s="228" t="s">
        <v>2819</v>
      </c>
    </row>
    <row r="194" s="2" customFormat="1">
      <c r="A194" s="39"/>
      <c r="B194" s="40"/>
      <c r="C194" s="41"/>
      <c r="D194" s="230" t="s">
        <v>417</v>
      </c>
      <c r="E194" s="41"/>
      <c r="F194" s="231" t="s">
        <v>1797</v>
      </c>
      <c r="G194" s="41"/>
      <c r="H194" s="41"/>
      <c r="I194" s="156"/>
      <c r="J194" s="41"/>
      <c r="K194" s="41"/>
      <c r="L194" s="45"/>
      <c r="M194" s="232"/>
      <c r="N194" s="233"/>
      <c r="O194" s="92"/>
      <c r="P194" s="92"/>
      <c r="Q194" s="92"/>
      <c r="R194" s="92"/>
      <c r="S194" s="92"/>
      <c r="T194" s="93"/>
      <c r="U194" s="39"/>
      <c r="V194" s="39"/>
      <c r="W194" s="39"/>
      <c r="X194" s="39"/>
      <c r="Y194" s="39"/>
      <c r="Z194" s="39"/>
      <c r="AA194" s="39"/>
      <c r="AB194" s="39"/>
      <c r="AC194" s="39"/>
      <c r="AD194" s="39"/>
      <c r="AE194" s="39"/>
      <c r="AT194" s="18" t="s">
        <v>417</v>
      </c>
      <c r="AU194" s="18" t="s">
        <v>86</v>
      </c>
    </row>
    <row r="195" s="15" customFormat="1">
      <c r="A195" s="15"/>
      <c r="B195" s="299"/>
      <c r="C195" s="300"/>
      <c r="D195" s="230" t="s">
        <v>758</v>
      </c>
      <c r="E195" s="301" t="s">
        <v>1</v>
      </c>
      <c r="F195" s="302" t="s">
        <v>2820</v>
      </c>
      <c r="G195" s="300"/>
      <c r="H195" s="301" t="s">
        <v>1</v>
      </c>
      <c r="I195" s="303"/>
      <c r="J195" s="300"/>
      <c r="K195" s="300"/>
      <c r="L195" s="304"/>
      <c r="M195" s="305"/>
      <c r="N195" s="306"/>
      <c r="O195" s="306"/>
      <c r="P195" s="306"/>
      <c r="Q195" s="306"/>
      <c r="R195" s="306"/>
      <c r="S195" s="306"/>
      <c r="T195" s="307"/>
      <c r="U195" s="15"/>
      <c r="V195" s="15"/>
      <c r="W195" s="15"/>
      <c r="X195" s="15"/>
      <c r="Y195" s="15"/>
      <c r="Z195" s="15"/>
      <c r="AA195" s="15"/>
      <c r="AB195" s="15"/>
      <c r="AC195" s="15"/>
      <c r="AD195" s="15"/>
      <c r="AE195" s="15"/>
      <c r="AT195" s="308" t="s">
        <v>758</v>
      </c>
      <c r="AU195" s="308" t="s">
        <v>86</v>
      </c>
      <c r="AV195" s="15" t="s">
        <v>84</v>
      </c>
      <c r="AW195" s="15" t="s">
        <v>33</v>
      </c>
      <c r="AX195" s="15" t="s">
        <v>76</v>
      </c>
      <c r="AY195" s="308" t="s">
        <v>414</v>
      </c>
    </row>
    <row r="196" s="13" customFormat="1">
      <c r="A196" s="13"/>
      <c r="B196" s="277"/>
      <c r="C196" s="278"/>
      <c r="D196" s="230" t="s">
        <v>758</v>
      </c>
      <c r="E196" s="279" t="s">
        <v>1</v>
      </c>
      <c r="F196" s="280" t="s">
        <v>2821</v>
      </c>
      <c r="G196" s="278"/>
      <c r="H196" s="281">
        <v>5</v>
      </c>
      <c r="I196" s="282"/>
      <c r="J196" s="278"/>
      <c r="K196" s="278"/>
      <c r="L196" s="283"/>
      <c r="M196" s="284"/>
      <c r="N196" s="285"/>
      <c r="O196" s="285"/>
      <c r="P196" s="285"/>
      <c r="Q196" s="285"/>
      <c r="R196" s="285"/>
      <c r="S196" s="285"/>
      <c r="T196" s="286"/>
      <c r="U196" s="13"/>
      <c r="V196" s="13"/>
      <c r="W196" s="13"/>
      <c r="X196" s="13"/>
      <c r="Y196" s="13"/>
      <c r="Z196" s="13"/>
      <c r="AA196" s="13"/>
      <c r="AB196" s="13"/>
      <c r="AC196" s="13"/>
      <c r="AD196" s="13"/>
      <c r="AE196" s="13"/>
      <c r="AT196" s="287" t="s">
        <v>758</v>
      </c>
      <c r="AU196" s="287" t="s">
        <v>86</v>
      </c>
      <c r="AV196" s="13" t="s">
        <v>86</v>
      </c>
      <c r="AW196" s="13" t="s">
        <v>33</v>
      </c>
      <c r="AX196" s="13" t="s">
        <v>76</v>
      </c>
      <c r="AY196" s="287" t="s">
        <v>414</v>
      </c>
    </row>
    <row r="197" s="15" customFormat="1">
      <c r="A197" s="15"/>
      <c r="B197" s="299"/>
      <c r="C197" s="300"/>
      <c r="D197" s="230" t="s">
        <v>758</v>
      </c>
      <c r="E197" s="301" t="s">
        <v>1</v>
      </c>
      <c r="F197" s="302" t="s">
        <v>2112</v>
      </c>
      <c r="G197" s="300"/>
      <c r="H197" s="301" t="s">
        <v>1</v>
      </c>
      <c r="I197" s="303"/>
      <c r="J197" s="300"/>
      <c r="K197" s="300"/>
      <c r="L197" s="304"/>
      <c r="M197" s="305"/>
      <c r="N197" s="306"/>
      <c r="O197" s="306"/>
      <c r="P197" s="306"/>
      <c r="Q197" s="306"/>
      <c r="R197" s="306"/>
      <c r="S197" s="306"/>
      <c r="T197" s="307"/>
      <c r="U197" s="15"/>
      <c r="V197" s="15"/>
      <c r="W197" s="15"/>
      <c r="X197" s="15"/>
      <c r="Y197" s="15"/>
      <c r="Z197" s="15"/>
      <c r="AA197" s="15"/>
      <c r="AB197" s="15"/>
      <c r="AC197" s="15"/>
      <c r="AD197" s="15"/>
      <c r="AE197" s="15"/>
      <c r="AT197" s="308" t="s">
        <v>758</v>
      </c>
      <c r="AU197" s="308" t="s">
        <v>86</v>
      </c>
      <c r="AV197" s="15" t="s">
        <v>84</v>
      </c>
      <c r="AW197" s="15" t="s">
        <v>33</v>
      </c>
      <c r="AX197" s="15" t="s">
        <v>76</v>
      </c>
      <c r="AY197" s="308" t="s">
        <v>414</v>
      </c>
    </row>
    <row r="198" s="13" customFormat="1">
      <c r="A198" s="13"/>
      <c r="B198" s="277"/>
      <c r="C198" s="278"/>
      <c r="D198" s="230" t="s">
        <v>758</v>
      </c>
      <c r="E198" s="279" t="s">
        <v>1</v>
      </c>
      <c r="F198" s="280" t="s">
        <v>2631</v>
      </c>
      <c r="G198" s="278"/>
      <c r="H198" s="281">
        <v>24</v>
      </c>
      <c r="I198" s="282"/>
      <c r="J198" s="278"/>
      <c r="K198" s="278"/>
      <c r="L198" s="283"/>
      <c r="M198" s="284"/>
      <c r="N198" s="285"/>
      <c r="O198" s="285"/>
      <c r="P198" s="285"/>
      <c r="Q198" s="285"/>
      <c r="R198" s="285"/>
      <c r="S198" s="285"/>
      <c r="T198" s="286"/>
      <c r="U198" s="13"/>
      <c r="V198" s="13"/>
      <c r="W198" s="13"/>
      <c r="X198" s="13"/>
      <c r="Y198" s="13"/>
      <c r="Z198" s="13"/>
      <c r="AA198" s="13"/>
      <c r="AB198" s="13"/>
      <c r="AC198" s="13"/>
      <c r="AD198" s="13"/>
      <c r="AE198" s="13"/>
      <c r="AT198" s="287" t="s">
        <v>758</v>
      </c>
      <c r="AU198" s="287" t="s">
        <v>86</v>
      </c>
      <c r="AV198" s="13" t="s">
        <v>86</v>
      </c>
      <c r="AW198" s="13" t="s">
        <v>33</v>
      </c>
      <c r="AX198" s="13" t="s">
        <v>76</v>
      </c>
      <c r="AY198" s="287" t="s">
        <v>414</v>
      </c>
    </row>
    <row r="199" s="14" customFormat="1">
      <c r="A199" s="14"/>
      <c r="B199" s="288"/>
      <c r="C199" s="289"/>
      <c r="D199" s="230" t="s">
        <v>758</v>
      </c>
      <c r="E199" s="290" t="s">
        <v>1</v>
      </c>
      <c r="F199" s="291" t="s">
        <v>760</v>
      </c>
      <c r="G199" s="289"/>
      <c r="H199" s="292">
        <v>29</v>
      </c>
      <c r="I199" s="293"/>
      <c r="J199" s="289"/>
      <c r="K199" s="289"/>
      <c r="L199" s="294"/>
      <c r="M199" s="295"/>
      <c r="N199" s="296"/>
      <c r="O199" s="296"/>
      <c r="P199" s="296"/>
      <c r="Q199" s="296"/>
      <c r="R199" s="296"/>
      <c r="S199" s="296"/>
      <c r="T199" s="297"/>
      <c r="U199" s="14"/>
      <c r="V199" s="14"/>
      <c r="W199" s="14"/>
      <c r="X199" s="14"/>
      <c r="Y199" s="14"/>
      <c r="Z199" s="14"/>
      <c r="AA199" s="14"/>
      <c r="AB199" s="14"/>
      <c r="AC199" s="14"/>
      <c r="AD199" s="14"/>
      <c r="AE199" s="14"/>
      <c r="AT199" s="298" t="s">
        <v>758</v>
      </c>
      <c r="AU199" s="298" t="s">
        <v>86</v>
      </c>
      <c r="AV199" s="14" t="s">
        <v>415</v>
      </c>
      <c r="AW199" s="14" t="s">
        <v>33</v>
      </c>
      <c r="AX199" s="14" t="s">
        <v>84</v>
      </c>
      <c r="AY199" s="298" t="s">
        <v>414</v>
      </c>
    </row>
    <row r="200" s="2" customFormat="1" ht="21.75" customHeight="1">
      <c r="A200" s="39"/>
      <c r="B200" s="40"/>
      <c r="C200" s="234" t="s">
        <v>463</v>
      </c>
      <c r="D200" s="234" t="s">
        <v>443</v>
      </c>
      <c r="E200" s="235" t="s">
        <v>1800</v>
      </c>
      <c r="F200" s="236" t="s">
        <v>1801</v>
      </c>
      <c r="G200" s="237" t="s">
        <v>531</v>
      </c>
      <c r="H200" s="238">
        <v>29</v>
      </c>
      <c r="I200" s="239"/>
      <c r="J200" s="240">
        <f>ROUND(I200*H200,2)</f>
        <v>0</v>
      </c>
      <c r="K200" s="236" t="s">
        <v>720</v>
      </c>
      <c r="L200" s="45"/>
      <c r="M200" s="241" t="s">
        <v>1</v>
      </c>
      <c r="N200" s="242" t="s">
        <v>41</v>
      </c>
      <c r="O200" s="92"/>
      <c r="P200" s="226">
        <f>O200*H200</f>
        <v>0</v>
      </c>
      <c r="Q200" s="226">
        <v>0</v>
      </c>
      <c r="R200" s="226">
        <f>Q200*H200</f>
        <v>0</v>
      </c>
      <c r="S200" s="226">
        <v>0.00050000000000000001</v>
      </c>
      <c r="T200" s="227">
        <f>S200*H200</f>
        <v>0.014500000000000001</v>
      </c>
      <c r="U200" s="39"/>
      <c r="V200" s="39"/>
      <c r="W200" s="39"/>
      <c r="X200" s="39"/>
      <c r="Y200" s="39"/>
      <c r="Z200" s="39"/>
      <c r="AA200" s="39"/>
      <c r="AB200" s="39"/>
      <c r="AC200" s="39"/>
      <c r="AD200" s="39"/>
      <c r="AE200" s="39"/>
      <c r="AR200" s="228" t="s">
        <v>415</v>
      </c>
      <c r="AT200" s="228" t="s">
        <v>443</v>
      </c>
      <c r="AU200" s="228" t="s">
        <v>86</v>
      </c>
      <c r="AY200" s="18" t="s">
        <v>414</v>
      </c>
      <c r="BE200" s="229">
        <f>IF(N200="základní",J200,0)</f>
        <v>0</v>
      </c>
      <c r="BF200" s="229">
        <f>IF(N200="snížená",J200,0)</f>
        <v>0</v>
      </c>
      <c r="BG200" s="229">
        <f>IF(N200="zákl. přenesená",J200,0)</f>
        <v>0</v>
      </c>
      <c r="BH200" s="229">
        <f>IF(N200="sníž. přenesená",J200,0)</f>
        <v>0</v>
      </c>
      <c r="BI200" s="229">
        <f>IF(N200="nulová",J200,0)</f>
        <v>0</v>
      </c>
      <c r="BJ200" s="18" t="s">
        <v>84</v>
      </c>
      <c r="BK200" s="229">
        <f>ROUND(I200*H200,2)</f>
        <v>0</v>
      </c>
      <c r="BL200" s="18" t="s">
        <v>415</v>
      </c>
      <c r="BM200" s="228" t="s">
        <v>2822</v>
      </c>
    </row>
    <row r="201" s="2" customFormat="1">
      <c r="A201" s="39"/>
      <c r="B201" s="40"/>
      <c r="C201" s="41"/>
      <c r="D201" s="230" t="s">
        <v>417</v>
      </c>
      <c r="E201" s="41"/>
      <c r="F201" s="231" t="s">
        <v>1803</v>
      </c>
      <c r="G201" s="41"/>
      <c r="H201" s="41"/>
      <c r="I201" s="156"/>
      <c r="J201" s="41"/>
      <c r="K201" s="41"/>
      <c r="L201" s="45"/>
      <c r="M201" s="232"/>
      <c r="N201" s="233"/>
      <c r="O201" s="92"/>
      <c r="P201" s="92"/>
      <c r="Q201" s="92"/>
      <c r="R201" s="92"/>
      <c r="S201" s="92"/>
      <c r="T201" s="93"/>
      <c r="U201" s="39"/>
      <c r="V201" s="39"/>
      <c r="W201" s="39"/>
      <c r="X201" s="39"/>
      <c r="Y201" s="39"/>
      <c r="Z201" s="39"/>
      <c r="AA201" s="39"/>
      <c r="AB201" s="39"/>
      <c r="AC201" s="39"/>
      <c r="AD201" s="39"/>
      <c r="AE201" s="39"/>
      <c r="AT201" s="18" t="s">
        <v>417</v>
      </c>
      <c r="AU201" s="18" t="s">
        <v>86</v>
      </c>
    </row>
    <row r="202" s="2" customFormat="1" ht="21.75" customHeight="1">
      <c r="A202" s="39"/>
      <c r="B202" s="40"/>
      <c r="C202" s="234" t="s">
        <v>8</v>
      </c>
      <c r="D202" s="234" t="s">
        <v>443</v>
      </c>
      <c r="E202" s="235" t="s">
        <v>1810</v>
      </c>
      <c r="F202" s="236" t="s">
        <v>1811</v>
      </c>
      <c r="G202" s="237" t="s">
        <v>632</v>
      </c>
      <c r="H202" s="238">
        <v>226.18199999999999</v>
      </c>
      <c r="I202" s="239"/>
      <c r="J202" s="240">
        <f>ROUND(I202*H202,2)</f>
        <v>0</v>
      </c>
      <c r="K202" s="236" t="s">
        <v>720</v>
      </c>
      <c r="L202" s="45"/>
      <c r="M202" s="241" t="s">
        <v>1</v>
      </c>
      <c r="N202" s="242" t="s">
        <v>41</v>
      </c>
      <c r="O202" s="92"/>
      <c r="P202" s="226">
        <f>O202*H202</f>
        <v>0</v>
      </c>
      <c r="Q202" s="226">
        <v>0</v>
      </c>
      <c r="R202" s="226">
        <f>Q202*H202</f>
        <v>0</v>
      </c>
      <c r="S202" s="226">
        <v>0</v>
      </c>
      <c r="T202" s="227">
        <f>S202*H202</f>
        <v>0</v>
      </c>
      <c r="U202" s="39"/>
      <c r="V202" s="39"/>
      <c r="W202" s="39"/>
      <c r="X202" s="39"/>
      <c r="Y202" s="39"/>
      <c r="Z202" s="39"/>
      <c r="AA202" s="39"/>
      <c r="AB202" s="39"/>
      <c r="AC202" s="39"/>
      <c r="AD202" s="39"/>
      <c r="AE202" s="39"/>
      <c r="AR202" s="228" t="s">
        <v>415</v>
      </c>
      <c r="AT202" s="228" t="s">
        <v>443</v>
      </c>
      <c r="AU202" s="228" t="s">
        <v>86</v>
      </c>
      <c r="AY202" s="18" t="s">
        <v>414</v>
      </c>
      <c r="BE202" s="229">
        <f>IF(N202="základní",J202,0)</f>
        <v>0</v>
      </c>
      <c r="BF202" s="229">
        <f>IF(N202="snížená",J202,0)</f>
        <v>0</v>
      </c>
      <c r="BG202" s="229">
        <f>IF(N202="zákl. přenesená",J202,0)</f>
        <v>0</v>
      </c>
      <c r="BH202" s="229">
        <f>IF(N202="sníž. přenesená",J202,0)</f>
        <v>0</v>
      </c>
      <c r="BI202" s="229">
        <f>IF(N202="nulová",J202,0)</f>
        <v>0</v>
      </c>
      <c r="BJ202" s="18" t="s">
        <v>84</v>
      </c>
      <c r="BK202" s="229">
        <f>ROUND(I202*H202,2)</f>
        <v>0</v>
      </c>
      <c r="BL202" s="18" t="s">
        <v>415</v>
      </c>
      <c r="BM202" s="228" t="s">
        <v>2823</v>
      </c>
    </row>
    <row r="203" s="2" customFormat="1">
      <c r="A203" s="39"/>
      <c r="B203" s="40"/>
      <c r="C203" s="41"/>
      <c r="D203" s="230" t="s">
        <v>417</v>
      </c>
      <c r="E203" s="41"/>
      <c r="F203" s="231" t="s">
        <v>1811</v>
      </c>
      <c r="G203" s="41"/>
      <c r="H203" s="41"/>
      <c r="I203" s="156"/>
      <c r="J203" s="41"/>
      <c r="K203" s="41"/>
      <c r="L203" s="45"/>
      <c r="M203" s="232"/>
      <c r="N203" s="233"/>
      <c r="O203" s="92"/>
      <c r="P203" s="92"/>
      <c r="Q203" s="92"/>
      <c r="R203" s="92"/>
      <c r="S203" s="92"/>
      <c r="T203" s="93"/>
      <c r="U203" s="39"/>
      <c r="V203" s="39"/>
      <c r="W203" s="39"/>
      <c r="X203" s="39"/>
      <c r="Y203" s="39"/>
      <c r="Z203" s="39"/>
      <c r="AA203" s="39"/>
      <c r="AB203" s="39"/>
      <c r="AC203" s="39"/>
      <c r="AD203" s="39"/>
      <c r="AE203" s="39"/>
      <c r="AT203" s="18" t="s">
        <v>417</v>
      </c>
      <c r="AU203" s="18" t="s">
        <v>86</v>
      </c>
    </row>
    <row r="204" s="2" customFormat="1">
      <c r="A204" s="39"/>
      <c r="B204" s="40"/>
      <c r="C204" s="41"/>
      <c r="D204" s="230" t="s">
        <v>722</v>
      </c>
      <c r="E204" s="41"/>
      <c r="F204" s="268" t="s">
        <v>2636</v>
      </c>
      <c r="G204" s="41"/>
      <c r="H204" s="41"/>
      <c r="I204" s="156"/>
      <c r="J204" s="41"/>
      <c r="K204" s="41"/>
      <c r="L204" s="45"/>
      <c r="M204" s="232"/>
      <c r="N204" s="233"/>
      <c r="O204" s="92"/>
      <c r="P204" s="92"/>
      <c r="Q204" s="92"/>
      <c r="R204" s="92"/>
      <c r="S204" s="92"/>
      <c r="T204" s="93"/>
      <c r="U204" s="39"/>
      <c r="V204" s="39"/>
      <c r="W204" s="39"/>
      <c r="X204" s="39"/>
      <c r="Y204" s="39"/>
      <c r="Z204" s="39"/>
      <c r="AA204" s="39"/>
      <c r="AB204" s="39"/>
      <c r="AC204" s="39"/>
      <c r="AD204" s="39"/>
      <c r="AE204" s="39"/>
      <c r="AT204" s="18" t="s">
        <v>722</v>
      </c>
      <c r="AU204" s="18" t="s">
        <v>86</v>
      </c>
    </row>
    <row r="205" s="13" customFormat="1">
      <c r="A205" s="13"/>
      <c r="B205" s="277"/>
      <c r="C205" s="278"/>
      <c r="D205" s="230" t="s">
        <v>758</v>
      </c>
      <c r="E205" s="279" t="s">
        <v>1</v>
      </c>
      <c r="F205" s="280" t="s">
        <v>2824</v>
      </c>
      <c r="G205" s="278"/>
      <c r="H205" s="281">
        <v>226.18199999999999</v>
      </c>
      <c r="I205" s="282"/>
      <c r="J205" s="278"/>
      <c r="K205" s="278"/>
      <c r="L205" s="283"/>
      <c r="M205" s="284"/>
      <c r="N205" s="285"/>
      <c r="O205" s="285"/>
      <c r="P205" s="285"/>
      <c r="Q205" s="285"/>
      <c r="R205" s="285"/>
      <c r="S205" s="285"/>
      <c r="T205" s="286"/>
      <c r="U205" s="13"/>
      <c r="V205" s="13"/>
      <c r="W205" s="13"/>
      <c r="X205" s="13"/>
      <c r="Y205" s="13"/>
      <c r="Z205" s="13"/>
      <c r="AA205" s="13"/>
      <c r="AB205" s="13"/>
      <c r="AC205" s="13"/>
      <c r="AD205" s="13"/>
      <c r="AE205" s="13"/>
      <c r="AT205" s="287" t="s">
        <v>758</v>
      </c>
      <c r="AU205" s="287" t="s">
        <v>86</v>
      </c>
      <c r="AV205" s="13" t="s">
        <v>86</v>
      </c>
      <c r="AW205" s="13" t="s">
        <v>33</v>
      </c>
      <c r="AX205" s="13" t="s">
        <v>84</v>
      </c>
      <c r="AY205" s="287" t="s">
        <v>414</v>
      </c>
    </row>
    <row r="206" s="2" customFormat="1" ht="21.75" customHeight="1">
      <c r="A206" s="39"/>
      <c r="B206" s="40"/>
      <c r="C206" s="234" t="s">
        <v>470</v>
      </c>
      <c r="D206" s="234" t="s">
        <v>443</v>
      </c>
      <c r="E206" s="235" t="s">
        <v>2529</v>
      </c>
      <c r="F206" s="236" t="s">
        <v>2530</v>
      </c>
      <c r="G206" s="237" t="s">
        <v>632</v>
      </c>
      <c r="H206" s="238">
        <v>10.220000000000001</v>
      </c>
      <c r="I206" s="239"/>
      <c r="J206" s="240">
        <f>ROUND(I206*H206,2)</f>
        <v>0</v>
      </c>
      <c r="K206" s="236" t="s">
        <v>720</v>
      </c>
      <c r="L206" s="45"/>
      <c r="M206" s="241" t="s">
        <v>1</v>
      </c>
      <c r="N206" s="242" t="s">
        <v>41</v>
      </c>
      <c r="O206" s="92"/>
      <c r="P206" s="226">
        <f>O206*H206</f>
        <v>0</v>
      </c>
      <c r="Q206" s="226">
        <v>0</v>
      </c>
      <c r="R206" s="226">
        <f>Q206*H206</f>
        <v>0</v>
      </c>
      <c r="S206" s="226">
        <v>0.023300000000000001</v>
      </c>
      <c r="T206" s="227">
        <f>S206*H206</f>
        <v>0.23812600000000003</v>
      </c>
      <c r="U206" s="39"/>
      <c r="V206" s="39"/>
      <c r="W206" s="39"/>
      <c r="X206" s="39"/>
      <c r="Y206" s="39"/>
      <c r="Z206" s="39"/>
      <c r="AA206" s="39"/>
      <c r="AB206" s="39"/>
      <c r="AC206" s="39"/>
      <c r="AD206" s="39"/>
      <c r="AE206" s="39"/>
      <c r="AR206" s="228" t="s">
        <v>415</v>
      </c>
      <c r="AT206" s="228" t="s">
        <v>443</v>
      </c>
      <c r="AU206" s="228" t="s">
        <v>86</v>
      </c>
      <c r="AY206" s="18" t="s">
        <v>414</v>
      </c>
      <c r="BE206" s="229">
        <f>IF(N206="základní",J206,0)</f>
        <v>0</v>
      </c>
      <c r="BF206" s="229">
        <f>IF(N206="snížená",J206,0)</f>
        <v>0</v>
      </c>
      <c r="BG206" s="229">
        <f>IF(N206="zákl. přenesená",J206,0)</f>
        <v>0</v>
      </c>
      <c r="BH206" s="229">
        <f>IF(N206="sníž. přenesená",J206,0)</f>
        <v>0</v>
      </c>
      <c r="BI206" s="229">
        <f>IF(N206="nulová",J206,0)</f>
        <v>0</v>
      </c>
      <c r="BJ206" s="18" t="s">
        <v>84</v>
      </c>
      <c r="BK206" s="229">
        <f>ROUND(I206*H206,2)</f>
        <v>0</v>
      </c>
      <c r="BL206" s="18" t="s">
        <v>415</v>
      </c>
      <c r="BM206" s="228" t="s">
        <v>2825</v>
      </c>
    </row>
    <row r="207" s="2" customFormat="1">
      <c r="A207" s="39"/>
      <c r="B207" s="40"/>
      <c r="C207" s="41"/>
      <c r="D207" s="230" t="s">
        <v>417</v>
      </c>
      <c r="E207" s="41"/>
      <c r="F207" s="231" t="s">
        <v>2532</v>
      </c>
      <c r="G207" s="41"/>
      <c r="H207" s="41"/>
      <c r="I207" s="156"/>
      <c r="J207" s="41"/>
      <c r="K207" s="41"/>
      <c r="L207" s="45"/>
      <c r="M207" s="232"/>
      <c r="N207" s="233"/>
      <c r="O207" s="92"/>
      <c r="P207" s="92"/>
      <c r="Q207" s="92"/>
      <c r="R207" s="92"/>
      <c r="S207" s="92"/>
      <c r="T207" s="93"/>
      <c r="U207" s="39"/>
      <c r="V207" s="39"/>
      <c r="W207" s="39"/>
      <c r="X207" s="39"/>
      <c r="Y207" s="39"/>
      <c r="Z207" s="39"/>
      <c r="AA207" s="39"/>
      <c r="AB207" s="39"/>
      <c r="AC207" s="39"/>
      <c r="AD207" s="39"/>
      <c r="AE207" s="39"/>
      <c r="AT207" s="18" t="s">
        <v>417</v>
      </c>
      <c r="AU207" s="18" t="s">
        <v>86</v>
      </c>
    </row>
    <row r="208" s="2" customFormat="1">
      <c r="A208" s="39"/>
      <c r="B208" s="40"/>
      <c r="C208" s="41"/>
      <c r="D208" s="230" t="s">
        <v>722</v>
      </c>
      <c r="E208" s="41"/>
      <c r="F208" s="268" t="s">
        <v>2826</v>
      </c>
      <c r="G208" s="41"/>
      <c r="H208" s="41"/>
      <c r="I208" s="156"/>
      <c r="J208" s="41"/>
      <c r="K208" s="41"/>
      <c r="L208" s="45"/>
      <c r="M208" s="232"/>
      <c r="N208" s="233"/>
      <c r="O208" s="92"/>
      <c r="P208" s="92"/>
      <c r="Q208" s="92"/>
      <c r="R208" s="92"/>
      <c r="S208" s="92"/>
      <c r="T208" s="93"/>
      <c r="U208" s="39"/>
      <c r="V208" s="39"/>
      <c r="W208" s="39"/>
      <c r="X208" s="39"/>
      <c r="Y208" s="39"/>
      <c r="Z208" s="39"/>
      <c r="AA208" s="39"/>
      <c r="AB208" s="39"/>
      <c r="AC208" s="39"/>
      <c r="AD208" s="39"/>
      <c r="AE208" s="39"/>
      <c r="AT208" s="18" t="s">
        <v>722</v>
      </c>
      <c r="AU208" s="18" t="s">
        <v>86</v>
      </c>
    </row>
    <row r="209" s="13" customFormat="1">
      <c r="A209" s="13"/>
      <c r="B209" s="277"/>
      <c r="C209" s="278"/>
      <c r="D209" s="230" t="s">
        <v>758</v>
      </c>
      <c r="E209" s="279" t="s">
        <v>1</v>
      </c>
      <c r="F209" s="280" t="s">
        <v>2827</v>
      </c>
      <c r="G209" s="278"/>
      <c r="H209" s="281">
        <v>10.220000000000001</v>
      </c>
      <c r="I209" s="282"/>
      <c r="J209" s="278"/>
      <c r="K209" s="278"/>
      <c r="L209" s="283"/>
      <c r="M209" s="284"/>
      <c r="N209" s="285"/>
      <c r="O209" s="285"/>
      <c r="P209" s="285"/>
      <c r="Q209" s="285"/>
      <c r="R209" s="285"/>
      <c r="S209" s="285"/>
      <c r="T209" s="286"/>
      <c r="U209" s="13"/>
      <c r="V209" s="13"/>
      <c r="W209" s="13"/>
      <c r="X209" s="13"/>
      <c r="Y209" s="13"/>
      <c r="Z209" s="13"/>
      <c r="AA209" s="13"/>
      <c r="AB209" s="13"/>
      <c r="AC209" s="13"/>
      <c r="AD209" s="13"/>
      <c r="AE209" s="13"/>
      <c r="AT209" s="287" t="s">
        <v>758</v>
      </c>
      <c r="AU209" s="287" t="s">
        <v>86</v>
      </c>
      <c r="AV209" s="13" t="s">
        <v>86</v>
      </c>
      <c r="AW209" s="13" t="s">
        <v>33</v>
      </c>
      <c r="AX209" s="13" t="s">
        <v>84</v>
      </c>
      <c r="AY209" s="287" t="s">
        <v>414</v>
      </c>
    </row>
    <row r="210" s="2" customFormat="1" ht="21.75" customHeight="1">
      <c r="A210" s="39"/>
      <c r="B210" s="40"/>
      <c r="C210" s="234" t="s">
        <v>475</v>
      </c>
      <c r="D210" s="234" t="s">
        <v>443</v>
      </c>
      <c r="E210" s="235" t="s">
        <v>2535</v>
      </c>
      <c r="F210" s="236" t="s">
        <v>2536</v>
      </c>
      <c r="G210" s="237" t="s">
        <v>632</v>
      </c>
      <c r="H210" s="238">
        <v>10.220000000000001</v>
      </c>
      <c r="I210" s="239"/>
      <c r="J210" s="240">
        <f>ROUND(I210*H210,2)</f>
        <v>0</v>
      </c>
      <c r="K210" s="236" t="s">
        <v>720</v>
      </c>
      <c r="L210" s="45"/>
      <c r="M210" s="241" t="s">
        <v>1</v>
      </c>
      <c r="N210" s="242" t="s">
        <v>41</v>
      </c>
      <c r="O210" s="92"/>
      <c r="P210" s="226">
        <f>O210*H210</f>
        <v>0</v>
      </c>
      <c r="Q210" s="226">
        <v>0.023244399999999998</v>
      </c>
      <c r="R210" s="226">
        <f>Q210*H210</f>
        <v>0.237557768</v>
      </c>
      <c r="S210" s="226">
        <v>0</v>
      </c>
      <c r="T210" s="227">
        <f>S210*H210</f>
        <v>0</v>
      </c>
      <c r="U210" s="39"/>
      <c r="V210" s="39"/>
      <c r="W210" s="39"/>
      <c r="X210" s="39"/>
      <c r="Y210" s="39"/>
      <c r="Z210" s="39"/>
      <c r="AA210" s="39"/>
      <c r="AB210" s="39"/>
      <c r="AC210" s="39"/>
      <c r="AD210" s="39"/>
      <c r="AE210" s="39"/>
      <c r="AR210" s="228" t="s">
        <v>415</v>
      </c>
      <c r="AT210" s="228" t="s">
        <v>443</v>
      </c>
      <c r="AU210" s="228" t="s">
        <v>86</v>
      </c>
      <c r="AY210" s="18" t="s">
        <v>414</v>
      </c>
      <c r="BE210" s="229">
        <f>IF(N210="základní",J210,0)</f>
        <v>0</v>
      </c>
      <c r="BF210" s="229">
        <f>IF(N210="snížená",J210,0)</f>
        <v>0</v>
      </c>
      <c r="BG210" s="229">
        <f>IF(N210="zákl. přenesená",J210,0)</f>
        <v>0</v>
      </c>
      <c r="BH210" s="229">
        <f>IF(N210="sníž. přenesená",J210,0)</f>
        <v>0</v>
      </c>
      <c r="BI210" s="229">
        <f>IF(N210="nulová",J210,0)</f>
        <v>0</v>
      </c>
      <c r="BJ210" s="18" t="s">
        <v>84</v>
      </c>
      <c r="BK210" s="229">
        <f>ROUND(I210*H210,2)</f>
        <v>0</v>
      </c>
      <c r="BL210" s="18" t="s">
        <v>415</v>
      </c>
      <c r="BM210" s="228" t="s">
        <v>2828</v>
      </c>
    </row>
    <row r="211" s="2" customFormat="1">
      <c r="A211" s="39"/>
      <c r="B211" s="40"/>
      <c r="C211" s="41"/>
      <c r="D211" s="230" t="s">
        <v>417</v>
      </c>
      <c r="E211" s="41"/>
      <c r="F211" s="231" t="s">
        <v>2538</v>
      </c>
      <c r="G211" s="41"/>
      <c r="H211" s="41"/>
      <c r="I211" s="156"/>
      <c r="J211" s="41"/>
      <c r="K211" s="41"/>
      <c r="L211" s="45"/>
      <c r="M211" s="232"/>
      <c r="N211" s="233"/>
      <c r="O211" s="92"/>
      <c r="P211" s="92"/>
      <c r="Q211" s="92"/>
      <c r="R211" s="92"/>
      <c r="S211" s="92"/>
      <c r="T211" s="93"/>
      <c r="U211" s="39"/>
      <c r="V211" s="39"/>
      <c r="W211" s="39"/>
      <c r="X211" s="39"/>
      <c r="Y211" s="39"/>
      <c r="Z211" s="39"/>
      <c r="AA211" s="39"/>
      <c r="AB211" s="39"/>
      <c r="AC211" s="39"/>
      <c r="AD211" s="39"/>
      <c r="AE211" s="39"/>
      <c r="AT211" s="18" t="s">
        <v>417</v>
      </c>
      <c r="AU211" s="18" t="s">
        <v>86</v>
      </c>
    </row>
    <row r="212" s="2" customFormat="1">
      <c r="A212" s="39"/>
      <c r="B212" s="40"/>
      <c r="C212" s="41"/>
      <c r="D212" s="230" t="s">
        <v>722</v>
      </c>
      <c r="E212" s="41"/>
      <c r="F212" s="268" t="s">
        <v>2826</v>
      </c>
      <c r="G212" s="41"/>
      <c r="H212" s="41"/>
      <c r="I212" s="156"/>
      <c r="J212" s="41"/>
      <c r="K212" s="41"/>
      <c r="L212" s="45"/>
      <c r="M212" s="232"/>
      <c r="N212" s="233"/>
      <c r="O212" s="92"/>
      <c r="P212" s="92"/>
      <c r="Q212" s="92"/>
      <c r="R212" s="92"/>
      <c r="S212" s="92"/>
      <c r="T212" s="93"/>
      <c r="U212" s="39"/>
      <c r="V212" s="39"/>
      <c r="W212" s="39"/>
      <c r="X212" s="39"/>
      <c r="Y212" s="39"/>
      <c r="Z212" s="39"/>
      <c r="AA212" s="39"/>
      <c r="AB212" s="39"/>
      <c r="AC212" s="39"/>
      <c r="AD212" s="39"/>
      <c r="AE212" s="39"/>
      <c r="AT212" s="18" t="s">
        <v>722</v>
      </c>
      <c r="AU212" s="18" t="s">
        <v>86</v>
      </c>
    </row>
    <row r="213" s="13" customFormat="1">
      <c r="A213" s="13"/>
      <c r="B213" s="277"/>
      <c r="C213" s="278"/>
      <c r="D213" s="230" t="s">
        <v>758</v>
      </c>
      <c r="E213" s="279" t="s">
        <v>1</v>
      </c>
      <c r="F213" s="280" t="s">
        <v>2827</v>
      </c>
      <c r="G213" s="278"/>
      <c r="H213" s="281">
        <v>10.220000000000001</v>
      </c>
      <c r="I213" s="282"/>
      <c r="J213" s="278"/>
      <c r="K213" s="278"/>
      <c r="L213" s="283"/>
      <c r="M213" s="284"/>
      <c r="N213" s="285"/>
      <c r="O213" s="285"/>
      <c r="P213" s="285"/>
      <c r="Q213" s="285"/>
      <c r="R213" s="285"/>
      <c r="S213" s="285"/>
      <c r="T213" s="286"/>
      <c r="U213" s="13"/>
      <c r="V213" s="13"/>
      <c r="W213" s="13"/>
      <c r="X213" s="13"/>
      <c r="Y213" s="13"/>
      <c r="Z213" s="13"/>
      <c r="AA213" s="13"/>
      <c r="AB213" s="13"/>
      <c r="AC213" s="13"/>
      <c r="AD213" s="13"/>
      <c r="AE213" s="13"/>
      <c r="AT213" s="287" t="s">
        <v>758</v>
      </c>
      <c r="AU213" s="287" t="s">
        <v>86</v>
      </c>
      <c r="AV213" s="13" t="s">
        <v>86</v>
      </c>
      <c r="AW213" s="13" t="s">
        <v>33</v>
      </c>
      <c r="AX213" s="13" t="s">
        <v>84</v>
      </c>
      <c r="AY213" s="287" t="s">
        <v>414</v>
      </c>
    </row>
    <row r="214" s="2" customFormat="1" ht="21.75" customHeight="1">
      <c r="A214" s="39"/>
      <c r="B214" s="40"/>
      <c r="C214" s="234" t="s">
        <v>479</v>
      </c>
      <c r="D214" s="234" t="s">
        <v>443</v>
      </c>
      <c r="E214" s="235" t="s">
        <v>1830</v>
      </c>
      <c r="F214" s="236" t="s">
        <v>1831</v>
      </c>
      <c r="G214" s="237" t="s">
        <v>632</v>
      </c>
      <c r="H214" s="238">
        <v>10.220000000000001</v>
      </c>
      <c r="I214" s="239"/>
      <c r="J214" s="240">
        <f>ROUND(I214*H214,2)</f>
        <v>0</v>
      </c>
      <c r="K214" s="236" t="s">
        <v>720</v>
      </c>
      <c r="L214" s="45"/>
      <c r="M214" s="241" t="s">
        <v>1</v>
      </c>
      <c r="N214" s="242" t="s">
        <v>41</v>
      </c>
      <c r="O214" s="92"/>
      <c r="P214" s="226">
        <f>O214*H214</f>
        <v>0</v>
      </c>
      <c r="Q214" s="226">
        <v>0</v>
      </c>
      <c r="R214" s="226">
        <f>Q214*H214</f>
        <v>0</v>
      </c>
      <c r="S214" s="226">
        <v>0</v>
      </c>
      <c r="T214" s="227">
        <f>S214*H214</f>
        <v>0</v>
      </c>
      <c r="U214" s="39"/>
      <c r="V214" s="39"/>
      <c r="W214" s="39"/>
      <c r="X214" s="39"/>
      <c r="Y214" s="39"/>
      <c r="Z214" s="39"/>
      <c r="AA214" s="39"/>
      <c r="AB214" s="39"/>
      <c r="AC214" s="39"/>
      <c r="AD214" s="39"/>
      <c r="AE214" s="39"/>
      <c r="AR214" s="228" t="s">
        <v>415</v>
      </c>
      <c r="AT214" s="228" t="s">
        <v>443</v>
      </c>
      <c r="AU214" s="228" t="s">
        <v>86</v>
      </c>
      <c r="AY214" s="18" t="s">
        <v>414</v>
      </c>
      <c r="BE214" s="229">
        <f>IF(N214="základní",J214,0)</f>
        <v>0</v>
      </c>
      <c r="BF214" s="229">
        <f>IF(N214="snížená",J214,0)</f>
        <v>0</v>
      </c>
      <c r="BG214" s="229">
        <f>IF(N214="zákl. přenesená",J214,0)</f>
        <v>0</v>
      </c>
      <c r="BH214" s="229">
        <f>IF(N214="sníž. přenesená",J214,0)</f>
        <v>0</v>
      </c>
      <c r="BI214" s="229">
        <f>IF(N214="nulová",J214,0)</f>
        <v>0</v>
      </c>
      <c r="BJ214" s="18" t="s">
        <v>84</v>
      </c>
      <c r="BK214" s="229">
        <f>ROUND(I214*H214,2)</f>
        <v>0</v>
      </c>
      <c r="BL214" s="18" t="s">
        <v>415</v>
      </c>
      <c r="BM214" s="228" t="s">
        <v>2829</v>
      </c>
    </row>
    <row r="215" s="2" customFormat="1">
      <c r="A215" s="39"/>
      <c r="B215" s="40"/>
      <c r="C215" s="41"/>
      <c r="D215" s="230" t="s">
        <v>417</v>
      </c>
      <c r="E215" s="41"/>
      <c r="F215" s="231" t="s">
        <v>1833</v>
      </c>
      <c r="G215" s="41"/>
      <c r="H215" s="41"/>
      <c r="I215" s="156"/>
      <c r="J215" s="41"/>
      <c r="K215" s="41"/>
      <c r="L215" s="45"/>
      <c r="M215" s="232"/>
      <c r="N215" s="233"/>
      <c r="O215" s="92"/>
      <c r="P215" s="92"/>
      <c r="Q215" s="92"/>
      <c r="R215" s="92"/>
      <c r="S215" s="92"/>
      <c r="T215" s="93"/>
      <c r="U215" s="39"/>
      <c r="V215" s="39"/>
      <c r="W215" s="39"/>
      <c r="X215" s="39"/>
      <c r="Y215" s="39"/>
      <c r="Z215" s="39"/>
      <c r="AA215" s="39"/>
      <c r="AB215" s="39"/>
      <c r="AC215" s="39"/>
      <c r="AD215" s="39"/>
      <c r="AE215" s="39"/>
      <c r="AT215" s="18" t="s">
        <v>417</v>
      </c>
      <c r="AU215" s="18" t="s">
        <v>86</v>
      </c>
    </row>
    <row r="216" s="2" customFormat="1">
      <c r="A216" s="39"/>
      <c r="B216" s="40"/>
      <c r="C216" s="41"/>
      <c r="D216" s="230" t="s">
        <v>722</v>
      </c>
      <c r="E216" s="41"/>
      <c r="F216" s="268" t="s">
        <v>2826</v>
      </c>
      <c r="G216" s="41"/>
      <c r="H216" s="41"/>
      <c r="I216" s="156"/>
      <c r="J216" s="41"/>
      <c r="K216" s="41"/>
      <c r="L216" s="45"/>
      <c r="M216" s="232"/>
      <c r="N216" s="233"/>
      <c r="O216" s="92"/>
      <c r="P216" s="92"/>
      <c r="Q216" s="92"/>
      <c r="R216" s="92"/>
      <c r="S216" s="92"/>
      <c r="T216" s="93"/>
      <c r="U216" s="39"/>
      <c r="V216" s="39"/>
      <c r="W216" s="39"/>
      <c r="X216" s="39"/>
      <c r="Y216" s="39"/>
      <c r="Z216" s="39"/>
      <c r="AA216" s="39"/>
      <c r="AB216" s="39"/>
      <c r="AC216" s="39"/>
      <c r="AD216" s="39"/>
      <c r="AE216" s="39"/>
      <c r="AT216" s="18" t="s">
        <v>722</v>
      </c>
      <c r="AU216" s="18" t="s">
        <v>86</v>
      </c>
    </row>
    <row r="217" s="13" customFormat="1">
      <c r="A217" s="13"/>
      <c r="B217" s="277"/>
      <c r="C217" s="278"/>
      <c r="D217" s="230" t="s">
        <v>758</v>
      </c>
      <c r="E217" s="279" t="s">
        <v>1</v>
      </c>
      <c r="F217" s="280" t="s">
        <v>2827</v>
      </c>
      <c r="G217" s="278"/>
      <c r="H217" s="281">
        <v>10.220000000000001</v>
      </c>
      <c r="I217" s="282"/>
      <c r="J217" s="278"/>
      <c r="K217" s="278"/>
      <c r="L217" s="283"/>
      <c r="M217" s="284"/>
      <c r="N217" s="285"/>
      <c r="O217" s="285"/>
      <c r="P217" s="285"/>
      <c r="Q217" s="285"/>
      <c r="R217" s="285"/>
      <c r="S217" s="285"/>
      <c r="T217" s="286"/>
      <c r="U217" s="13"/>
      <c r="V217" s="13"/>
      <c r="W217" s="13"/>
      <c r="X217" s="13"/>
      <c r="Y217" s="13"/>
      <c r="Z217" s="13"/>
      <c r="AA217" s="13"/>
      <c r="AB217" s="13"/>
      <c r="AC217" s="13"/>
      <c r="AD217" s="13"/>
      <c r="AE217" s="13"/>
      <c r="AT217" s="287" t="s">
        <v>758</v>
      </c>
      <c r="AU217" s="287" t="s">
        <v>86</v>
      </c>
      <c r="AV217" s="13" t="s">
        <v>86</v>
      </c>
      <c r="AW217" s="13" t="s">
        <v>33</v>
      </c>
      <c r="AX217" s="13" t="s">
        <v>84</v>
      </c>
      <c r="AY217" s="287" t="s">
        <v>414</v>
      </c>
    </row>
    <row r="218" s="2" customFormat="1" ht="21.75" customHeight="1">
      <c r="A218" s="39"/>
      <c r="B218" s="40"/>
      <c r="C218" s="234" t="s">
        <v>483</v>
      </c>
      <c r="D218" s="234" t="s">
        <v>443</v>
      </c>
      <c r="E218" s="235" t="s">
        <v>2542</v>
      </c>
      <c r="F218" s="236" t="s">
        <v>2543</v>
      </c>
      <c r="G218" s="237" t="s">
        <v>531</v>
      </c>
      <c r="H218" s="238">
        <v>13.199999999999999</v>
      </c>
      <c r="I218" s="239"/>
      <c r="J218" s="240">
        <f>ROUND(I218*H218,2)</f>
        <v>0</v>
      </c>
      <c r="K218" s="236" t="s">
        <v>720</v>
      </c>
      <c r="L218" s="45"/>
      <c r="M218" s="241" t="s">
        <v>1</v>
      </c>
      <c r="N218" s="242" t="s">
        <v>41</v>
      </c>
      <c r="O218" s="92"/>
      <c r="P218" s="226">
        <f>O218*H218</f>
        <v>0</v>
      </c>
      <c r="Q218" s="226">
        <v>0.0059081999999999997</v>
      </c>
      <c r="R218" s="226">
        <f>Q218*H218</f>
        <v>0.077988239999999986</v>
      </c>
      <c r="S218" s="226">
        <v>0</v>
      </c>
      <c r="T218" s="227">
        <f>S218*H218</f>
        <v>0</v>
      </c>
      <c r="U218" s="39"/>
      <c r="V218" s="39"/>
      <c r="W218" s="39"/>
      <c r="X218" s="39"/>
      <c r="Y218" s="39"/>
      <c r="Z218" s="39"/>
      <c r="AA218" s="39"/>
      <c r="AB218" s="39"/>
      <c r="AC218" s="39"/>
      <c r="AD218" s="39"/>
      <c r="AE218" s="39"/>
      <c r="AR218" s="228" t="s">
        <v>415</v>
      </c>
      <c r="AT218" s="228" t="s">
        <v>443</v>
      </c>
      <c r="AU218" s="228" t="s">
        <v>86</v>
      </c>
      <c r="AY218" s="18" t="s">
        <v>414</v>
      </c>
      <c r="BE218" s="229">
        <f>IF(N218="základní",J218,0)</f>
        <v>0</v>
      </c>
      <c r="BF218" s="229">
        <f>IF(N218="snížená",J218,0)</f>
        <v>0</v>
      </c>
      <c r="BG218" s="229">
        <f>IF(N218="zákl. přenesená",J218,0)</f>
        <v>0</v>
      </c>
      <c r="BH218" s="229">
        <f>IF(N218="sníž. přenesená",J218,0)</f>
        <v>0</v>
      </c>
      <c r="BI218" s="229">
        <f>IF(N218="nulová",J218,0)</f>
        <v>0</v>
      </c>
      <c r="BJ218" s="18" t="s">
        <v>84</v>
      </c>
      <c r="BK218" s="229">
        <f>ROUND(I218*H218,2)</f>
        <v>0</v>
      </c>
      <c r="BL218" s="18" t="s">
        <v>415</v>
      </c>
      <c r="BM218" s="228" t="s">
        <v>2830</v>
      </c>
    </row>
    <row r="219" s="2" customFormat="1">
      <c r="A219" s="39"/>
      <c r="B219" s="40"/>
      <c r="C219" s="41"/>
      <c r="D219" s="230" t="s">
        <v>417</v>
      </c>
      <c r="E219" s="41"/>
      <c r="F219" s="231" t="s">
        <v>2545</v>
      </c>
      <c r="G219" s="41"/>
      <c r="H219" s="41"/>
      <c r="I219" s="156"/>
      <c r="J219" s="41"/>
      <c r="K219" s="41"/>
      <c r="L219" s="45"/>
      <c r="M219" s="232"/>
      <c r="N219" s="233"/>
      <c r="O219" s="92"/>
      <c r="P219" s="92"/>
      <c r="Q219" s="92"/>
      <c r="R219" s="92"/>
      <c r="S219" s="92"/>
      <c r="T219" s="93"/>
      <c r="U219" s="39"/>
      <c r="V219" s="39"/>
      <c r="W219" s="39"/>
      <c r="X219" s="39"/>
      <c r="Y219" s="39"/>
      <c r="Z219" s="39"/>
      <c r="AA219" s="39"/>
      <c r="AB219" s="39"/>
      <c r="AC219" s="39"/>
      <c r="AD219" s="39"/>
      <c r="AE219" s="39"/>
      <c r="AT219" s="18" t="s">
        <v>417</v>
      </c>
      <c r="AU219" s="18" t="s">
        <v>86</v>
      </c>
    </row>
    <row r="220" s="2" customFormat="1">
      <c r="A220" s="39"/>
      <c r="B220" s="40"/>
      <c r="C220" s="41"/>
      <c r="D220" s="230" t="s">
        <v>722</v>
      </c>
      <c r="E220" s="41"/>
      <c r="F220" s="268" t="s">
        <v>2645</v>
      </c>
      <c r="G220" s="41"/>
      <c r="H220" s="41"/>
      <c r="I220" s="156"/>
      <c r="J220" s="41"/>
      <c r="K220" s="41"/>
      <c r="L220" s="45"/>
      <c r="M220" s="232"/>
      <c r="N220" s="233"/>
      <c r="O220" s="92"/>
      <c r="P220" s="92"/>
      <c r="Q220" s="92"/>
      <c r="R220" s="92"/>
      <c r="S220" s="92"/>
      <c r="T220" s="93"/>
      <c r="U220" s="39"/>
      <c r="V220" s="39"/>
      <c r="W220" s="39"/>
      <c r="X220" s="39"/>
      <c r="Y220" s="39"/>
      <c r="Z220" s="39"/>
      <c r="AA220" s="39"/>
      <c r="AB220" s="39"/>
      <c r="AC220" s="39"/>
      <c r="AD220" s="39"/>
      <c r="AE220" s="39"/>
      <c r="AT220" s="18" t="s">
        <v>722</v>
      </c>
      <c r="AU220" s="18" t="s">
        <v>86</v>
      </c>
    </row>
    <row r="221" s="13" customFormat="1">
      <c r="A221" s="13"/>
      <c r="B221" s="277"/>
      <c r="C221" s="278"/>
      <c r="D221" s="230" t="s">
        <v>758</v>
      </c>
      <c r="E221" s="279" t="s">
        <v>1</v>
      </c>
      <c r="F221" s="280" t="s">
        <v>2831</v>
      </c>
      <c r="G221" s="278"/>
      <c r="H221" s="281">
        <v>8</v>
      </c>
      <c r="I221" s="282"/>
      <c r="J221" s="278"/>
      <c r="K221" s="278"/>
      <c r="L221" s="283"/>
      <c r="M221" s="284"/>
      <c r="N221" s="285"/>
      <c r="O221" s="285"/>
      <c r="P221" s="285"/>
      <c r="Q221" s="285"/>
      <c r="R221" s="285"/>
      <c r="S221" s="285"/>
      <c r="T221" s="286"/>
      <c r="U221" s="13"/>
      <c r="V221" s="13"/>
      <c r="W221" s="13"/>
      <c r="X221" s="13"/>
      <c r="Y221" s="13"/>
      <c r="Z221" s="13"/>
      <c r="AA221" s="13"/>
      <c r="AB221" s="13"/>
      <c r="AC221" s="13"/>
      <c r="AD221" s="13"/>
      <c r="AE221" s="13"/>
      <c r="AT221" s="287" t="s">
        <v>758</v>
      </c>
      <c r="AU221" s="287" t="s">
        <v>86</v>
      </c>
      <c r="AV221" s="13" t="s">
        <v>86</v>
      </c>
      <c r="AW221" s="13" t="s">
        <v>33</v>
      </c>
      <c r="AX221" s="13" t="s">
        <v>76</v>
      </c>
      <c r="AY221" s="287" t="s">
        <v>414</v>
      </c>
    </row>
    <row r="222" s="13" customFormat="1">
      <c r="A222" s="13"/>
      <c r="B222" s="277"/>
      <c r="C222" s="278"/>
      <c r="D222" s="230" t="s">
        <v>758</v>
      </c>
      <c r="E222" s="279" t="s">
        <v>1</v>
      </c>
      <c r="F222" s="280" t="s">
        <v>2832</v>
      </c>
      <c r="G222" s="278"/>
      <c r="H222" s="281">
        <v>3.2000000000000002</v>
      </c>
      <c r="I222" s="282"/>
      <c r="J222" s="278"/>
      <c r="K222" s="278"/>
      <c r="L222" s="283"/>
      <c r="M222" s="284"/>
      <c r="N222" s="285"/>
      <c r="O222" s="285"/>
      <c r="P222" s="285"/>
      <c r="Q222" s="285"/>
      <c r="R222" s="285"/>
      <c r="S222" s="285"/>
      <c r="T222" s="286"/>
      <c r="U222" s="13"/>
      <c r="V222" s="13"/>
      <c r="W222" s="13"/>
      <c r="X222" s="13"/>
      <c r="Y222" s="13"/>
      <c r="Z222" s="13"/>
      <c r="AA222" s="13"/>
      <c r="AB222" s="13"/>
      <c r="AC222" s="13"/>
      <c r="AD222" s="13"/>
      <c r="AE222" s="13"/>
      <c r="AT222" s="287" t="s">
        <v>758</v>
      </c>
      <c r="AU222" s="287" t="s">
        <v>86</v>
      </c>
      <c r="AV222" s="13" t="s">
        <v>86</v>
      </c>
      <c r="AW222" s="13" t="s">
        <v>33</v>
      </c>
      <c r="AX222" s="13" t="s">
        <v>76</v>
      </c>
      <c r="AY222" s="287" t="s">
        <v>414</v>
      </c>
    </row>
    <row r="223" s="13" customFormat="1">
      <c r="A223" s="13"/>
      <c r="B223" s="277"/>
      <c r="C223" s="278"/>
      <c r="D223" s="230" t="s">
        <v>758</v>
      </c>
      <c r="E223" s="279" t="s">
        <v>1</v>
      </c>
      <c r="F223" s="280" t="s">
        <v>2550</v>
      </c>
      <c r="G223" s="278"/>
      <c r="H223" s="281">
        <v>2</v>
      </c>
      <c r="I223" s="282"/>
      <c r="J223" s="278"/>
      <c r="K223" s="278"/>
      <c r="L223" s="283"/>
      <c r="M223" s="284"/>
      <c r="N223" s="285"/>
      <c r="O223" s="285"/>
      <c r="P223" s="285"/>
      <c r="Q223" s="285"/>
      <c r="R223" s="285"/>
      <c r="S223" s="285"/>
      <c r="T223" s="286"/>
      <c r="U223" s="13"/>
      <c r="V223" s="13"/>
      <c r="W223" s="13"/>
      <c r="X223" s="13"/>
      <c r="Y223" s="13"/>
      <c r="Z223" s="13"/>
      <c r="AA223" s="13"/>
      <c r="AB223" s="13"/>
      <c r="AC223" s="13"/>
      <c r="AD223" s="13"/>
      <c r="AE223" s="13"/>
      <c r="AT223" s="287" t="s">
        <v>758</v>
      </c>
      <c r="AU223" s="287" t="s">
        <v>86</v>
      </c>
      <c r="AV223" s="13" t="s">
        <v>86</v>
      </c>
      <c r="AW223" s="13" t="s">
        <v>33</v>
      </c>
      <c r="AX223" s="13" t="s">
        <v>76</v>
      </c>
      <c r="AY223" s="287" t="s">
        <v>414</v>
      </c>
    </row>
    <row r="224" s="14" customFormat="1">
      <c r="A224" s="14"/>
      <c r="B224" s="288"/>
      <c r="C224" s="289"/>
      <c r="D224" s="230" t="s">
        <v>758</v>
      </c>
      <c r="E224" s="290" t="s">
        <v>1</v>
      </c>
      <c r="F224" s="291" t="s">
        <v>760</v>
      </c>
      <c r="G224" s="289"/>
      <c r="H224" s="292">
        <v>13.199999999999999</v>
      </c>
      <c r="I224" s="293"/>
      <c r="J224" s="289"/>
      <c r="K224" s="289"/>
      <c r="L224" s="294"/>
      <c r="M224" s="295"/>
      <c r="N224" s="296"/>
      <c r="O224" s="296"/>
      <c r="P224" s="296"/>
      <c r="Q224" s="296"/>
      <c r="R224" s="296"/>
      <c r="S224" s="296"/>
      <c r="T224" s="297"/>
      <c r="U224" s="14"/>
      <c r="V224" s="14"/>
      <c r="W224" s="14"/>
      <c r="X224" s="14"/>
      <c r="Y224" s="14"/>
      <c r="Z224" s="14"/>
      <c r="AA224" s="14"/>
      <c r="AB224" s="14"/>
      <c r="AC224" s="14"/>
      <c r="AD224" s="14"/>
      <c r="AE224" s="14"/>
      <c r="AT224" s="298" t="s">
        <v>758</v>
      </c>
      <c r="AU224" s="298" t="s">
        <v>86</v>
      </c>
      <c r="AV224" s="14" t="s">
        <v>415</v>
      </c>
      <c r="AW224" s="14" t="s">
        <v>33</v>
      </c>
      <c r="AX224" s="14" t="s">
        <v>84</v>
      </c>
      <c r="AY224" s="298" t="s">
        <v>414</v>
      </c>
    </row>
    <row r="225" s="2" customFormat="1" ht="21.75" customHeight="1">
      <c r="A225" s="39"/>
      <c r="B225" s="40"/>
      <c r="C225" s="234" t="s">
        <v>487</v>
      </c>
      <c r="D225" s="234" t="s">
        <v>443</v>
      </c>
      <c r="E225" s="235" t="s">
        <v>1835</v>
      </c>
      <c r="F225" s="236" t="s">
        <v>1836</v>
      </c>
      <c r="G225" s="237" t="s">
        <v>531</v>
      </c>
      <c r="H225" s="238">
        <v>6.75</v>
      </c>
      <c r="I225" s="239"/>
      <c r="J225" s="240">
        <f>ROUND(I225*H225,2)</f>
        <v>0</v>
      </c>
      <c r="K225" s="236" t="s">
        <v>720</v>
      </c>
      <c r="L225" s="45"/>
      <c r="M225" s="241" t="s">
        <v>1</v>
      </c>
      <c r="N225" s="242" t="s">
        <v>41</v>
      </c>
      <c r="O225" s="92"/>
      <c r="P225" s="226">
        <f>O225*H225</f>
        <v>0</v>
      </c>
      <c r="Q225" s="226">
        <v>0.0024705</v>
      </c>
      <c r="R225" s="226">
        <f>Q225*H225</f>
        <v>0.016675875</v>
      </c>
      <c r="S225" s="226">
        <v>0</v>
      </c>
      <c r="T225" s="227">
        <f>S225*H225</f>
        <v>0</v>
      </c>
      <c r="U225" s="39"/>
      <c r="V225" s="39"/>
      <c r="W225" s="39"/>
      <c r="X225" s="39"/>
      <c r="Y225" s="39"/>
      <c r="Z225" s="39"/>
      <c r="AA225" s="39"/>
      <c r="AB225" s="39"/>
      <c r="AC225" s="39"/>
      <c r="AD225" s="39"/>
      <c r="AE225" s="39"/>
      <c r="AR225" s="228" t="s">
        <v>415</v>
      </c>
      <c r="AT225" s="228" t="s">
        <v>443</v>
      </c>
      <c r="AU225" s="228" t="s">
        <v>86</v>
      </c>
      <c r="AY225" s="18" t="s">
        <v>414</v>
      </c>
      <c r="BE225" s="229">
        <f>IF(N225="základní",J225,0)</f>
        <v>0</v>
      </c>
      <c r="BF225" s="229">
        <f>IF(N225="snížená",J225,0)</f>
        <v>0</v>
      </c>
      <c r="BG225" s="229">
        <f>IF(N225="zákl. přenesená",J225,0)</f>
        <v>0</v>
      </c>
      <c r="BH225" s="229">
        <f>IF(N225="sníž. přenesená",J225,0)</f>
        <v>0</v>
      </c>
      <c r="BI225" s="229">
        <f>IF(N225="nulová",J225,0)</f>
        <v>0</v>
      </c>
      <c r="BJ225" s="18" t="s">
        <v>84</v>
      </c>
      <c r="BK225" s="229">
        <f>ROUND(I225*H225,2)</f>
        <v>0</v>
      </c>
      <c r="BL225" s="18" t="s">
        <v>415</v>
      </c>
      <c r="BM225" s="228" t="s">
        <v>2833</v>
      </c>
    </row>
    <row r="226" s="2" customFormat="1">
      <c r="A226" s="39"/>
      <c r="B226" s="40"/>
      <c r="C226" s="41"/>
      <c r="D226" s="230" t="s">
        <v>417</v>
      </c>
      <c r="E226" s="41"/>
      <c r="F226" s="231" t="s">
        <v>1838</v>
      </c>
      <c r="G226" s="41"/>
      <c r="H226" s="41"/>
      <c r="I226" s="156"/>
      <c r="J226" s="41"/>
      <c r="K226" s="41"/>
      <c r="L226" s="45"/>
      <c r="M226" s="232"/>
      <c r="N226" s="233"/>
      <c r="O226" s="92"/>
      <c r="P226" s="92"/>
      <c r="Q226" s="92"/>
      <c r="R226" s="92"/>
      <c r="S226" s="92"/>
      <c r="T226" s="93"/>
      <c r="U226" s="39"/>
      <c r="V226" s="39"/>
      <c r="W226" s="39"/>
      <c r="X226" s="39"/>
      <c r="Y226" s="39"/>
      <c r="Z226" s="39"/>
      <c r="AA226" s="39"/>
      <c r="AB226" s="39"/>
      <c r="AC226" s="39"/>
      <c r="AD226" s="39"/>
      <c r="AE226" s="39"/>
      <c r="AT226" s="18" t="s">
        <v>417</v>
      </c>
      <c r="AU226" s="18" t="s">
        <v>86</v>
      </c>
    </row>
    <row r="227" s="2" customFormat="1">
      <c r="A227" s="39"/>
      <c r="B227" s="40"/>
      <c r="C227" s="41"/>
      <c r="D227" s="230" t="s">
        <v>722</v>
      </c>
      <c r="E227" s="41"/>
      <c r="F227" s="268" t="s">
        <v>2834</v>
      </c>
      <c r="G227" s="41"/>
      <c r="H227" s="41"/>
      <c r="I227" s="156"/>
      <c r="J227" s="41"/>
      <c r="K227" s="41"/>
      <c r="L227" s="45"/>
      <c r="M227" s="232"/>
      <c r="N227" s="233"/>
      <c r="O227" s="92"/>
      <c r="P227" s="92"/>
      <c r="Q227" s="92"/>
      <c r="R227" s="92"/>
      <c r="S227" s="92"/>
      <c r="T227" s="93"/>
      <c r="U227" s="39"/>
      <c r="V227" s="39"/>
      <c r="W227" s="39"/>
      <c r="X227" s="39"/>
      <c r="Y227" s="39"/>
      <c r="Z227" s="39"/>
      <c r="AA227" s="39"/>
      <c r="AB227" s="39"/>
      <c r="AC227" s="39"/>
      <c r="AD227" s="39"/>
      <c r="AE227" s="39"/>
      <c r="AT227" s="18" t="s">
        <v>722</v>
      </c>
      <c r="AU227" s="18" t="s">
        <v>86</v>
      </c>
    </row>
    <row r="228" s="13" customFormat="1">
      <c r="A228" s="13"/>
      <c r="B228" s="277"/>
      <c r="C228" s="278"/>
      <c r="D228" s="230" t="s">
        <v>758</v>
      </c>
      <c r="E228" s="279" t="s">
        <v>1</v>
      </c>
      <c r="F228" s="280" t="s">
        <v>2835</v>
      </c>
      <c r="G228" s="278"/>
      <c r="H228" s="281">
        <v>6.75</v>
      </c>
      <c r="I228" s="282"/>
      <c r="J228" s="278"/>
      <c r="K228" s="278"/>
      <c r="L228" s="283"/>
      <c r="M228" s="284"/>
      <c r="N228" s="285"/>
      <c r="O228" s="285"/>
      <c r="P228" s="285"/>
      <c r="Q228" s="285"/>
      <c r="R228" s="285"/>
      <c r="S228" s="285"/>
      <c r="T228" s="286"/>
      <c r="U228" s="13"/>
      <c r="V228" s="13"/>
      <c r="W228" s="13"/>
      <c r="X228" s="13"/>
      <c r="Y228" s="13"/>
      <c r="Z228" s="13"/>
      <c r="AA228" s="13"/>
      <c r="AB228" s="13"/>
      <c r="AC228" s="13"/>
      <c r="AD228" s="13"/>
      <c r="AE228" s="13"/>
      <c r="AT228" s="287" t="s">
        <v>758</v>
      </c>
      <c r="AU228" s="287" t="s">
        <v>86</v>
      </c>
      <c r="AV228" s="13" t="s">
        <v>86</v>
      </c>
      <c r="AW228" s="13" t="s">
        <v>33</v>
      </c>
      <c r="AX228" s="13" t="s">
        <v>84</v>
      </c>
      <c r="AY228" s="287" t="s">
        <v>414</v>
      </c>
    </row>
    <row r="229" s="2" customFormat="1" ht="21.75" customHeight="1">
      <c r="A229" s="39"/>
      <c r="B229" s="40"/>
      <c r="C229" s="234" t="s">
        <v>7</v>
      </c>
      <c r="D229" s="234" t="s">
        <v>443</v>
      </c>
      <c r="E229" s="235" t="s">
        <v>1841</v>
      </c>
      <c r="F229" s="236" t="s">
        <v>1842</v>
      </c>
      <c r="G229" s="237" t="s">
        <v>531</v>
      </c>
      <c r="H229" s="238">
        <v>48</v>
      </c>
      <c r="I229" s="239"/>
      <c r="J229" s="240">
        <f>ROUND(I229*H229,2)</f>
        <v>0</v>
      </c>
      <c r="K229" s="236" t="s">
        <v>720</v>
      </c>
      <c r="L229" s="45"/>
      <c r="M229" s="241" t="s">
        <v>1</v>
      </c>
      <c r="N229" s="242" t="s">
        <v>41</v>
      </c>
      <c r="O229" s="92"/>
      <c r="P229" s="226">
        <f>O229*H229</f>
        <v>0</v>
      </c>
      <c r="Q229" s="226">
        <v>0.0012549499999999999</v>
      </c>
      <c r="R229" s="226">
        <f>Q229*H229</f>
        <v>0.060237599999999995</v>
      </c>
      <c r="S229" s="226">
        <v>0.001</v>
      </c>
      <c r="T229" s="227">
        <f>S229*H229</f>
        <v>0.048000000000000001</v>
      </c>
      <c r="U229" s="39"/>
      <c r="V229" s="39"/>
      <c r="W229" s="39"/>
      <c r="X229" s="39"/>
      <c r="Y229" s="39"/>
      <c r="Z229" s="39"/>
      <c r="AA229" s="39"/>
      <c r="AB229" s="39"/>
      <c r="AC229" s="39"/>
      <c r="AD229" s="39"/>
      <c r="AE229" s="39"/>
      <c r="AR229" s="228" t="s">
        <v>415</v>
      </c>
      <c r="AT229" s="228" t="s">
        <v>443</v>
      </c>
      <c r="AU229" s="228" t="s">
        <v>86</v>
      </c>
      <c r="AY229" s="18" t="s">
        <v>414</v>
      </c>
      <c r="BE229" s="229">
        <f>IF(N229="základní",J229,0)</f>
        <v>0</v>
      </c>
      <c r="BF229" s="229">
        <f>IF(N229="snížená",J229,0)</f>
        <v>0</v>
      </c>
      <c r="BG229" s="229">
        <f>IF(N229="zákl. přenesená",J229,0)</f>
        <v>0</v>
      </c>
      <c r="BH229" s="229">
        <f>IF(N229="sníž. přenesená",J229,0)</f>
        <v>0</v>
      </c>
      <c r="BI229" s="229">
        <f>IF(N229="nulová",J229,0)</f>
        <v>0</v>
      </c>
      <c r="BJ229" s="18" t="s">
        <v>84</v>
      </c>
      <c r="BK229" s="229">
        <f>ROUND(I229*H229,2)</f>
        <v>0</v>
      </c>
      <c r="BL229" s="18" t="s">
        <v>415</v>
      </c>
      <c r="BM229" s="228" t="s">
        <v>2836</v>
      </c>
    </row>
    <row r="230" s="2" customFormat="1">
      <c r="A230" s="39"/>
      <c r="B230" s="40"/>
      <c r="C230" s="41"/>
      <c r="D230" s="230" t="s">
        <v>417</v>
      </c>
      <c r="E230" s="41"/>
      <c r="F230" s="231" t="s">
        <v>1844</v>
      </c>
      <c r="G230" s="41"/>
      <c r="H230" s="41"/>
      <c r="I230" s="156"/>
      <c r="J230" s="41"/>
      <c r="K230" s="41"/>
      <c r="L230" s="45"/>
      <c r="M230" s="232"/>
      <c r="N230" s="233"/>
      <c r="O230" s="92"/>
      <c r="P230" s="92"/>
      <c r="Q230" s="92"/>
      <c r="R230" s="92"/>
      <c r="S230" s="92"/>
      <c r="T230" s="93"/>
      <c r="U230" s="39"/>
      <c r="V230" s="39"/>
      <c r="W230" s="39"/>
      <c r="X230" s="39"/>
      <c r="Y230" s="39"/>
      <c r="Z230" s="39"/>
      <c r="AA230" s="39"/>
      <c r="AB230" s="39"/>
      <c r="AC230" s="39"/>
      <c r="AD230" s="39"/>
      <c r="AE230" s="39"/>
      <c r="AT230" s="18" t="s">
        <v>417</v>
      </c>
      <c r="AU230" s="18" t="s">
        <v>86</v>
      </c>
    </row>
    <row r="231" s="2" customFormat="1">
      <c r="A231" s="39"/>
      <c r="B231" s="40"/>
      <c r="C231" s="41"/>
      <c r="D231" s="230" t="s">
        <v>722</v>
      </c>
      <c r="E231" s="41"/>
      <c r="F231" s="268" t="s">
        <v>2649</v>
      </c>
      <c r="G231" s="41"/>
      <c r="H231" s="41"/>
      <c r="I231" s="156"/>
      <c r="J231" s="41"/>
      <c r="K231" s="41"/>
      <c r="L231" s="45"/>
      <c r="M231" s="232"/>
      <c r="N231" s="233"/>
      <c r="O231" s="92"/>
      <c r="P231" s="92"/>
      <c r="Q231" s="92"/>
      <c r="R231" s="92"/>
      <c r="S231" s="92"/>
      <c r="T231" s="93"/>
      <c r="U231" s="39"/>
      <c r="V231" s="39"/>
      <c r="W231" s="39"/>
      <c r="X231" s="39"/>
      <c r="Y231" s="39"/>
      <c r="Z231" s="39"/>
      <c r="AA231" s="39"/>
      <c r="AB231" s="39"/>
      <c r="AC231" s="39"/>
      <c r="AD231" s="39"/>
      <c r="AE231" s="39"/>
      <c r="AT231" s="18" t="s">
        <v>722</v>
      </c>
      <c r="AU231" s="18" t="s">
        <v>86</v>
      </c>
    </row>
    <row r="232" s="13" customFormat="1">
      <c r="A232" s="13"/>
      <c r="B232" s="277"/>
      <c r="C232" s="278"/>
      <c r="D232" s="230" t="s">
        <v>758</v>
      </c>
      <c r="E232" s="279" t="s">
        <v>1</v>
      </c>
      <c r="F232" s="280" t="s">
        <v>2837</v>
      </c>
      <c r="G232" s="278"/>
      <c r="H232" s="281">
        <v>48</v>
      </c>
      <c r="I232" s="282"/>
      <c r="J232" s="278"/>
      <c r="K232" s="278"/>
      <c r="L232" s="283"/>
      <c r="M232" s="284"/>
      <c r="N232" s="285"/>
      <c r="O232" s="285"/>
      <c r="P232" s="285"/>
      <c r="Q232" s="285"/>
      <c r="R232" s="285"/>
      <c r="S232" s="285"/>
      <c r="T232" s="286"/>
      <c r="U232" s="13"/>
      <c r="V232" s="13"/>
      <c r="W232" s="13"/>
      <c r="X232" s="13"/>
      <c r="Y232" s="13"/>
      <c r="Z232" s="13"/>
      <c r="AA232" s="13"/>
      <c r="AB232" s="13"/>
      <c r="AC232" s="13"/>
      <c r="AD232" s="13"/>
      <c r="AE232" s="13"/>
      <c r="AT232" s="287" t="s">
        <v>758</v>
      </c>
      <c r="AU232" s="287" t="s">
        <v>86</v>
      </c>
      <c r="AV232" s="13" t="s">
        <v>86</v>
      </c>
      <c r="AW232" s="13" t="s">
        <v>33</v>
      </c>
      <c r="AX232" s="13" t="s">
        <v>84</v>
      </c>
      <c r="AY232" s="287" t="s">
        <v>414</v>
      </c>
    </row>
    <row r="233" s="11" customFormat="1" ht="22.8" customHeight="1">
      <c r="A233" s="11"/>
      <c r="B233" s="254"/>
      <c r="C233" s="255"/>
      <c r="D233" s="256" t="s">
        <v>75</v>
      </c>
      <c r="E233" s="275" t="s">
        <v>892</v>
      </c>
      <c r="F233" s="275" t="s">
        <v>893</v>
      </c>
      <c r="G233" s="255"/>
      <c r="H233" s="255"/>
      <c r="I233" s="258"/>
      <c r="J233" s="276">
        <f>BK233</f>
        <v>0</v>
      </c>
      <c r="K233" s="255"/>
      <c r="L233" s="260"/>
      <c r="M233" s="261"/>
      <c r="N233" s="262"/>
      <c r="O233" s="262"/>
      <c r="P233" s="263">
        <f>SUM(P234:P244)</f>
        <v>0</v>
      </c>
      <c r="Q233" s="262"/>
      <c r="R233" s="263">
        <f>SUM(R234:R244)</f>
        <v>0</v>
      </c>
      <c r="S233" s="262"/>
      <c r="T233" s="264">
        <f>SUM(T234:T244)</f>
        <v>0</v>
      </c>
      <c r="U233" s="11"/>
      <c r="V233" s="11"/>
      <c r="W233" s="11"/>
      <c r="X233" s="11"/>
      <c r="Y233" s="11"/>
      <c r="Z233" s="11"/>
      <c r="AA233" s="11"/>
      <c r="AB233" s="11"/>
      <c r="AC233" s="11"/>
      <c r="AD233" s="11"/>
      <c r="AE233" s="11"/>
      <c r="AR233" s="265" t="s">
        <v>84</v>
      </c>
      <c r="AT233" s="266" t="s">
        <v>75</v>
      </c>
      <c r="AU233" s="266" t="s">
        <v>84</v>
      </c>
      <c r="AY233" s="265" t="s">
        <v>414</v>
      </c>
      <c r="BK233" s="267">
        <f>SUM(BK234:BK244)</f>
        <v>0</v>
      </c>
    </row>
    <row r="234" s="2" customFormat="1" ht="21.75" customHeight="1">
      <c r="A234" s="39"/>
      <c r="B234" s="40"/>
      <c r="C234" s="234" t="s">
        <v>494</v>
      </c>
      <c r="D234" s="234" t="s">
        <v>443</v>
      </c>
      <c r="E234" s="235" t="s">
        <v>1847</v>
      </c>
      <c r="F234" s="236" t="s">
        <v>1848</v>
      </c>
      <c r="G234" s="237" t="s">
        <v>897</v>
      </c>
      <c r="H234" s="238">
        <v>48.167999999999999</v>
      </c>
      <c r="I234" s="239"/>
      <c r="J234" s="240">
        <f>ROUND(I234*H234,2)</f>
        <v>0</v>
      </c>
      <c r="K234" s="236" t="s">
        <v>720</v>
      </c>
      <c r="L234" s="45"/>
      <c r="M234" s="241" t="s">
        <v>1</v>
      </c>
      <c r="N234" s="242" t="s">
        <v>41</v>
      </c>
      <c r="O234" s="92"/>
      <c r="P234" s="226">
        <f>O234*H234</f>
        <v>0</v>
      </c>
      <c r="Q234" s="226">
        <v>0</v>
      </c>
      <c r="R234" s="226">
        <f>Q234*H234</f>
        <v>0</v>
      </c>
      <c r="S234" s="226">
        <v>0</v>
      </c>
      <c r="T234" s="227">
        <f>S234*H234</f>
        <v>0</v>
      </c>
      <c r="U234" s="39"/>
      <c r="V234" s="39"/>
      <c r="W234" s="39"/>
      <c r="X234" s="39"/>
      <c r="Y234" s="39"/>
      <c r="Z234" s="39"/>
      <c r="AA234" s="39"/>
      <c r="AB234" s="39"/>
      <c r="AC234" s="39"/>
      <c r="AD234" s="39"/>
      <c r="AE234" s="39"/>
      <c r="AR234" s="228" t="s">
        <v>415</v>
      </c>
      <c r="AT234" s="228" t="s">
        <v>443</v>
      </c>
      <c r="AU234" s="228" t="s">
        <v>86</v>
      </c>
      <c r="AY234" s="18" t="s">
        <v>414</v>
      </c>
      <c r="BE234" s="229">
        <f>IF(N234="základní",J234,0)</f>
        <v>0</v>
      </c>
      <c r="BF234" s="229">
        <f>IF(N234="snížená",J234,0)</f>
        <v>0</v>
      </c>
      <c r="BG234" s="229">
        <f>IF(N234="zákl. přenesená",J234,0)</f>
        <v>0</v>
      </c>
      <c r="BH234" s="229">
        <f>IF(N234="sníž. přenesená",J234,0)</f>
        <v>0</v>
      </c>
      <c r="BI234" s="229">
        <f>IF(N234="nulová",J234,0)</f>
        <v>0</v>
      </c>
      <c r="BJ234" s="18" t="s">
        <v>84</v>
      </c>
      <c r="BK234" s="229">
        <f>ROUND(I234*H234,2)</f>
        <v>0</v>
      </c>
      <c r="BL234" s="18" t="s">
        <v>415</v>
      </c>
      <c r="BM234" s="228" t="s">
        <v>2838</v>
      </c>
    </row>
    <row r="235" s="2" customFormat="1">
      <c r="A235" s="39"/>
      <c r="B235" s="40"/>
      <c r="C235" s="41"/>
      <c r="D235" s="230" t="s">
        <v>417</v>
      </c>
      <c r="E235" s="41"/>
      <c r="F235" s="231" t="s">
        <v>1850</v>
      </c>
      <c r="G235" s="41"/>
      <c r="H235" s="41"/>
      <c r="I235" s="156"/>
      <c r="J235" s="41"/>
      <c r="K235" s="41"/>
      <c r="L235" s="45"/>
      <c r="M235" s="232"/>
      <c r="N235" s="233"/>
      <c r="O235" s="92"/>
      <c r="P235" s="92"/>
      <c r="Q235" s="92"/>
      <c r="R235" s="92"/>
      <c r="S235" s="92"/>
      <c r="T235" s="93"/>
      <c r="U235" s="39"/>
      <c r="V235" s="39"/>
      <c r="W235" s="39"/>
      <c r="X235" s="39"/>
      <c r="Y235" s="39"/>
      <c r="Z235" s="39"/>
      <c r="AA235" s="39"/>
      <c r="AB235" s="39"/>
      <c r="AC235" s="39"/>
      <c r="AD235" s="39"/>
      <c r="AE235" s="39"/>
      <c r="AT235" s="18" t="s">
        <v>417</v>
      </c>
      <c r="AU235" s="18" t="s">
        <v>86</v>
      </c>
    </row>
    <row r="236" s="2" customFormat="1" ht="16.5" customHeight="1">
      <c r="A236" s="39"/>
      <c r="B236" s="40"/>
      <c r="C236" s="234" t="s">
        <v>498</v>
      </c>
      <c r="D236" s="234" t="s">
        <v>443</v>
      </c>
      <c r="E236" s="235" t="s">
        <v>1851</v>
      </c>
      <c r="F236" s="236" t="s">
        <v>1852</v>
      </c>
      <c r="G236" s="237" t="s">
        <v>897</v>
      </c>
      <c r="H236" s="238">
        <v>578.01599999999996</v>
      </c>
      <c r="I236" s="239"/>
      <c r="J236" s="240">
        <f>ROUND(I236*H236,2)</f>
        <v>0</v>
      </c>
      <c r="K236" s="236" t="s">
        <v>720</v>
      </c>
      <c r="L236" s="45"/>
      <c r="M236" s="241" t="s">
        <v>1</v>
      </c>
      <c r="N236" s="242" t="s">
        <v>41</v>
      </c>
      <c r="O236" s="92"/>
      <c r="P236" s="226">
        <f>O236*H236</f>
        <v>0</v>
      </c>
      <c r="Q236" s="226">
        <v>0</v>
      </c>
      <c r="R236" s="226">
        <f>Q236*H236</f>
        <v>0</v>
      </c>
      <c r="S236" s="226">
        <v>0</v>
      </c>
      <c r="T236" s="227">
        <f>S236*H236</f>
        <v>0</v>
      </c>
      <c r="U236" s="39"/>
      <c r="V236" s="39"/>
      <c r="W236" s="39"/>
      <c r="X236" s="39"/>
      <c r="Y236" s="39"/>
      <c r="Z236" s="39"/>
      <c r="AA236" s="39"/>
      <c r="AB236" s="39"/>
      <c r="AC236" s="39"/>
      <c r="AD236" s="39"/>
      <c r="AE236" s="39"/>
      <c r="AR236" s="228" t="s">
        <v>415</v>
      </c>
      <c r="AT236" s="228" t="s">
        <v>443</v>
      </c>
      <c r="AU236" s="228" t="s">
        <v>86</v>
      </c>
      <c r="AY236" s="18" t="s">
        <v>414</v>
      </c>
      <c r="BE236" s="229">
        <f>IF(N236="základní",J236,0)</f>
        <v>0</v>
      </c>
      <c r="BF236" s="229">
        <f>IF(N236="snížená",J236,0)</f>
        <v>0</v>
      </c>
      <c r="BG236" s="229">
        <f>IF(N236="zákl. přenesená",J236,0)</f>
        <v>0</v>
      </c>
      <c r="BH236" s="229">
        <f>IF(N236="sníž. přenesená",J236,0)</f>
        <v>0</v>
      </c>
      <c r="BI236" s="229">
        <f>IF(N236="nulová",J236,0)</f>
        <v>0</v>
      </c>
      <c r="BJ236" s="18" t="s">
        <v>84</v>
      </c>
      <c r="BK236" s="229">
        <f>ROUND(I236*H236,2)</f>
        <v>0</v>
      </c>
      <c r="BL236" s="18" t="s">
        <v>415</v>
      </c>
      <c r="BM236" s="228" t="s">
        <v>2839</v>
      </c>
    </row>
    <row r="237" s="2" customFormat="1">
      <c r="A237" s="39"/>
      <c r="B237" s="40"/>
      <c r="C237" s="41"/>
      <c r="D237" s="230" t="s">
        <v>417</v>
      </c>
      <c r="E237" s="41"/>
      <c r="F237" s="231" t="s">
        <v>1854</v>
      </c>
      <c r="G237" s="41"/>
      <c r="H237" s="41"/>
      <c r="I237" s="156"/>
      <c r="J237" s="41"/>
      <c r="K237" s="41"/>
      <c r="L237" s="45"/>
      <c r="M237" s="232"/>
      <c r="N237" s="233"/>
      <c r="O237" s="92"/>
      <c r="P237" s="92"/>
      <c r="Q237" s="92"/>
      <c r="R237" s="92"/>
      <c r="S237" s="92"/>
      <c r="T237" s="93"/>
      <c r="U237" s="39"/>
      <c r="V237" s="39"/>
      <c r="W237" s="39"/>
      <c r="X237" s="39"/>
      <c r="Y237" s="39"/>
      <c r="Z237" s="39"/>
      <c r="AA237" s="39"/>
      <c r="AB237" s="39"/>
      <c r="AC237" s="39"/>
      <c r="AD237" s="39"/>
      <c r="AE237" s="39"/>
      <c r="AT237" s="18" t="s">
        <v>417</v>
      </c>
      <c r="AU237" s="18" t="s">
        <v>86</v>
      </c>
    </row>
    <row r="238" s="2" customFormat="1">
      <c r="A238" s="39"/>
      <c r="B238" s="40"/>
      <c r="C238" s="41"/>
      <c r="D238" s="230" t="s">
        <v>722</v>
      </c>
      <c r="E238" s="41"/>
      <c r="F238" s="268" t="s">
        <v>2463</v>
      </c>
      <c r="G238" s="41"/>
      <c r="H238" s="41"/>
      <c r="I238" s="156"/>
      <c r="J238" s="41"/>
      <c r="K238" s="41"/>
      <c r="L238" s="45"/>
      <c r="M238" s="232"/>
      <c r="N238" s="233"/>
      <c r="O238" s="92"/>
      <c r="P238" s="92"/>
      <c r="Q238" s="92"/>
      <c r="R238" s="92"/>
      <c r="S238" s="92"/>
      <c r="T238" s="93"/>
      <c r="U238" s="39"/>
      <c r="V238" s="39"/>
      <c r="W238" s="39"/>
      <c r="X238" s="39"/>
      <c r="Y238" s="39"/>
      <c r="Z238" s="39"/>
      <c r="AA238" s="39"/>
      <c r="AB238" s="39"/>
      <c r="AC238" s="39"/>
      <c r="AD238" s="39"/>
      <c r="AE238" s="39"/>
      <c r="AT238" s="18" t="s">
        <v>722</v>
      </c>
      <c r="AU238" s="18" t="s">
        <v>86</v>
      </c>
    </row>
    <row r="239" s="13" customFormat="1">
      <c r="A239" s="13"/>
      <c r="B239" s="277"/>
      <c r="C239" s="278"/>
      <c r="D239" s="230" t="s">
        <v>758</v>
      </c>
      <c r="E239" s="279" t="s">
        <v>1</v>
      </c>
      <c r="F239" s="280" t="s">
        <v>2840</v>
      </c>
      <c r="G239" s="278"/>
      <c r="H239" s="281">
        <v>578.01599999999996</v>
      </c>
      <c r="I239" s="282"/>
      <c r="J239" s="278"/>
      <c r="K239" s="278"/>
      <c r="L239" s="283"/>
      <c r="M239" s="284"/>
      <c r="N239" s="285"/>
      <c r="O239" s="285"/>
      <c r="P239" s="285"/>
      <c r="Q239" s="285"/>
      <c r="R239" s="285"/>
      <c r="S239" s="285"/>
      <c r="T239" s="286"/>
      <c r="U239" s="13"/>
      <c r="V239" s="13"/>
      <c r="W239" s="13"/>
      <c r="X239" s="13"/>
      <c r="Y239" s="13"/>
      <c r="Z239" s="13"/>
      <c r="AA239" s="13"/>
      <c r="AB239" s="13"/>
      <c r="AC239" s="13"/>
      <c r="AD239" s="13"/>
      <c r="AE239" s="13"/>
      <c r="AT239" s="287" t="s">
        <v>758</v>
      </c>
      <c r="AU239" s="287" t="s">
        <v>86</v>
      </c>
      <c r="AV239" s="13" t="s">
        <v>86</v>
      </c>
      <c r="AW239" s="13" t="s">
        <v>33</v>
      </c>
      <c r="AX239" s="13" t="s">
        <v>84</v>
      </c>
      <c r="AY239" s="287" t="s">
        <v>414</v>
      </c>
    </row>
    <row r="240" s="2" customFormat="1" ht="21.75" customHeight="1">
      <c r="A240" s="39"/>
      <c r="B240" s="40"/>
      <c r="C240" s="234" t="s">
        <v>502</v>
      </c>
      <c r="D240" s="234" t="s">
        <v>443</v>
      </c>
      <c r="E240" s="235" t="s">
        <v>1857</v>
      </c>
      <c r="F240" s="236" t="s">
        <v>1858</v>
      </c>
      <c r="G240" s="237" t="s">
        <v>897</v>
      </c>
      <c r="H240" s="238">
        <v>48.167999999999999</v>
      </c>
      <c r="I240" s="239"/>
      <c r="J240" s="240">
        <f>ROUND(I240*H240,2)</f>
        <v>0</v>
      </c>
      <c r="K240" s="236" t="s">
        <v>720</v>
      </c>
      <c r="L240" s="45"/>
      <c r="M240" s="241" t="s">
        <v>1</v>
      </c>
      <c r="N240" s="242" t="s">
        <v>41</v>
      </c>
      <c r="O240" s="92"/>
      <c r="P240" s="226">
        <f>O240*H240</f>
        <v>0</v>
      </c>
      <c r="Q240" s="226">
        <v>0</v>
      </c>
      <c r="R240" s="226">
        <f>Q240*H240</f>
        <v>0</v>
      </c>
      <c r="S240" s="226">
        <v>0</v>
      </c>
      <c r="T240" s="227">
        <f>S240*H240</f>
        <v>0</v>
      </c>
      <c r="U240" s="39"/>
      <c r="V240" s="39"/>
      <c r="W240" s="39"/>
      <c r="X240" s="39"/>
      <c r="Y240" s="39"/>
      <c r="Z240" s="39"/>
      <c r="AA240" s="39"/>
      <c r="AB240" s="39"/>
      <c r="AC240" s="39"/>
      <c r="AD240" s="39"/>
      <c r="AE240" s="39"/>
      <c r="AR240" s="228" t="s">
        <v>415</v>
      </c>
      <c r="AT240" s="228" t="s">
        <v>443</v>
      </c>
      <c r="AU240" s="228" t="s">
        <v>86</v>
      </c>
      <c r="AY240" s="18" t="s">
        <v>414</v>
      </c>
      <c r="BE240" s="229">
        <f>IF(N240="základní",J240,0)</f>
        <v>0</v>
      </c>
      <c r="BF240" s="229">
        <f>IF(N240="snížená",J240,0)</f>
        <v>0</v>
      </c>
      <c r="BG240" s="229">
        <f>IF(N240="zákl. přenesená",J240,0)</f>
        <v>0</v>
      </c>
      <c r="BH240" s="229">
        <f>IF(N240="sníž. přenesená",J240,0)</f>
        <v>0</v>
      </c>
      <c r="BI240" s="229">
        <f>IF(N240="nulová",J240,0)</f>
        <v>0</v>
      </c>
      <c r="BJ240" s="18" t="s">
        <v>84</v>
      </c>
      <c r="BK240" s="229">
        <f>ROUND(I240*H240,2)</f>
        <v>0</v>
      </c>
      <c r="BL240" s="18" t="s">
        <v>415</v>
      </c>
      <c r="BM240" s="228" t="s">
        <v>2841</v>
      </c>
    </row>
    <row r="241" s="2" customFormat="1">
      <c r="A241" s="39"/>
      <c r="B241" s="40"/>
      <c r="C241" s="41"/>
      <c r="D241" s="230" t="s">
        <v>417</v>
      </c>
      <c r="E241" s="41"/>
      <c r="F241" s="231" t="s">
        <v>1860</v>
      </c>
      <c r="G241" s="41"/>
      <c r="H241" s="41"/>
      <c r="I241" s="156"/>
      <c r="J241" s="41"/>
      <c r="K241" s="41"/>
      <c r="L241" s="45"/>
      <c r="M241" s="232"/>
      <c r="N241" s="233"/>
      <c r="O241" s="92"/>
      <c r="P241" s="92"/>
      <c r="Q241" s="92"/>
      <c r="R241" s="92"/>
      <c r="S241" s="92"/>
      <c r="T241" s="93"/>
      <c r="U241" s="39"/>
      <c r="V241" s="39"/>
      <c r="W241" s="39"/>
      <c r="X241" s="39"/>
      <c r="Y241" s="39"/>
      <c r="Z241" s="39"/>
      <c r="AA241" s="39"/>
      <c r="AB241" s="39"/>
      <c r="AC241" s="39"/>
      <c r="AD241" s="39"/>
      <c r="AE241" s="39"/>
      <c r="AT241" s="18" t="s">
        <v>417</v>
      </c>
      <c r="AU241" s="18" t="s">
        <v>86</v>
      </c>
    </row>
    <row r="242" s="2" customFormat="1" ht="21.75" customHeight="1">
      <c r="A242" s="39"/>
      <c r="B242" s="40"/>
      <c r="C242" s="234" t="s">
        <v>875</v>
      </c>
      <c r="D242" s="234" t="s">
        <v>443</v>
      </c>
      <c r="E242" s="235" t="s">
        <v>1861</v>
      </c>
      <c r="F242" s="236" t="s">
        <v>1862</v>
      </c>
      <c r="G242" s="237" t="s">
        <v>897</v>
      </c>
      <c r="H242" s="238">
        <v>48.167999999999999</v>
      </c>
      <c r="I242" s="239"/>
      <c r="J242" s="240">
        <f>ROUND(I242*H242,2)</f>
        <v>0</v>
      </c>
      <c r="K242" s="236" t="s">
        <v>720</v>
      </c>
      <c r="L242" s="45"/>
      <c r="M242" s="241" t="s">
        <v>1</v>
      </c>
      <c r="N242" s="242" t="s">
        <v>41</v>
      </c>
      <c r="O242" s="92"/>
      <c r="P242" s="226">
        <f>O242*H242</f>
        <v>0</v>
      </c>
      <c r="Q242" s="226">
        <v>0</v>
      </c>
      <c r="R242" s="226">
        <f>Q242*H242</f>
        <v>0</v>
      </c>
      <c r="S242" s="226">
        <v>0</v>
      </c>
      <c r="T242" s="227">
        <f>S242*H242</f>
        <v>0</v>
      </c>
      <c r="U242" s="39"/>
      <c r="V242" s="39"/>
      <c r="W242" s="39"/>
      <c r="X242" s="39"/>
      <c r="Y242" s="39"/>
      <c r="Z242" s="39"/>
      <c r="AA242" s="39"/>
      <c r="AB242" s="39"/>
      <c r="AC242" s="39"/>
      <c r="AD242" s="39"/>
      <c r="AE242" s="39"/>
      <c r="AR242" s="228" t="s">
        <v>415</v>
      </c>
      <c r="AT242" s="228" t="s">
        <v>443</v>
      </c>
      <c r="AU242" s="228" t="s">
        <v>86</v>
      </c>
      <c r="AY242" s="18" t="s">
        <v>414</v>
      </c>
      <c r="BE242" s="229">
        <f>IF(N242="základní",J242,0)</f>
        <v>0</v>
      </c>
      <c r="BF242" s="229">
        <f>IF(N242="snížená",J242,0)</f>
        <v>0</v>
      </c>
      <c r="BG242" s="229">
        <f>IF(N242="zákl. přenesená",J242,0)</f>
        <v>0</v>
      </c>
      <c r="BH242" s="229">
        <f>IF(N242="sníž. přenesená",J242,0)</f>
        <v>0</v>
      </c>
      <c r="BI242" s="229">
        <f>IF(N242="nulová",J242,0)</f>
        <v>0</v>
      </c>
      <c r="BJ242" s="18" t="s">
        <v>84</v>
      </c>
      <c r="BK242" s="229">
        <f>ROUND(I242*H242,2)</f>
        <v>0</v>
      </c>
      <c r="BL242" s="18" t="s">
        <v>415</v>
      </c>
      <c r="BM242" s="228" t="s">
        <v>2842</v>
      </c>
    </row>
    <row r="243" s="2" customFormat="1">
      <c r="A243" s="39"/>
      <c r="B243" s="40"/>
      <c r="C243" s="41"/>
      <c r="D243" s="230" t="s">
        <v>417</v>
      </c>
      <c r="E243" s="41"/>
      <c r="F243" s="231" t="s">
        <v>1864</v>
      </c>
      <c r="G243" s="41"/>
      <c r="H243" s="41"/>
      <c r="I243" s="156"/>
      <c r="J243" s="41"/>
      <c r="K243" s="41"/>
      <c r="L243" s="45"/>
      <c r="M243" s="232"/>
      <c r="N243" s="233"/>
      <c r="O243" s="92"/>
      <c r="P243" s="92"/>
      <c r="Q243" s="92"/>
      <c r="R243" s="92"/>
      <c r="S243" s="92"/>
      <c r="T243" s="93"/>
      <c r="U243" s="39"/>
      <c r="V243" s="39"/>
      <c r="W243" s="39"/>
      <c r="X243" s="39"/>
      <c r="Y243" s="39"/>
      <c r="Z243" s="39"/>
      <c r="AA243" s="39"/>
      <c r="AB243" s="39"/>
      <c r="AC243" s="39"/>
      <c r="AD243" s="39"/>
      <c r="AE243" s="39"/>
      <c r="AT243" s="18" t="s">
        <v>417</v>
      </c>
      <c r="AU243" s="18" t="s">
        <v>86</v>
      </c>
    </row>
    <row r="244" s="13" customFormat="1">
      <c r="A244" s="13"/>
      <c r="B244" s="277"/>
      <c r="C244" s="278"/>
      <c r="D244" s="230" t="s">
        <v>758</v>
      </c>
      <c r="E244" s="279" t="s">
        <v>1</v>
      </c>
      <c r="F244" s="280" t="s">
        <v>2843</v>
      </c>
      <c r="G244" s="278"/>
      <c r="H244" s="281">
        <v>48.167999999999999</v>
      </c>
      <c r="I244" s="282"/>
      <c r="J244" s="278"/>
      <c r="K244" s="278"/>
      <c r="L244" s="283"/>
      <c r="M244" s="284"/>
      <c r="N244" s="285"/>
      <c r="O244" s="285"/>
      <c r="P244" s="285"/>
      <c r="Q244" s="285"/>
      <c r="R244" s="285"/>
      <c r="S244" s="285"/>
      <c r="T244" s="286"/>
      <c r="U244" s="13"/>
      <c r="V244" s="13"/>
      <c r="W244" s="13"/>
      <c r="X244" s="13"/>
      <c r="Y244" s="13"/>
      <c r="Z244" s="13"/>
      <c r="AA244" s="13"/>
      <c r="AB244" s="13"/>
      <c r="AC244" s="13"/>
      <c r="AD244" s="13"/>
      <c r="AE244" s="13"/>
      <c r="AT244" s="287" t="s">
        <v>758</v>
      </c>
      <c r="AU244" s="287" t="s">
        <v>86</v>
      </c>
      <c r="AV244" s="13" t="s">
        <v>86</v>
      </c>
      <c r="AW244" s="13" t="s">
        <v>33</v>
      </c>
      <c r="AX244" s="13" t="s">
        <v>84</v>
      </c>
      <c r="AY244" s="287" t="s">
        <v>414</v>
      </c>
    </row>
    <row r="245" s="11" customFormat="1" ht="22.8" customHeight="1">
      <c r="A245" s="11"/>
      <c r="B245" s="254"/>
      <c r="C245" s="255"/>
      <c r="D245" s="256" t="s">
        <v>75</v>
      </c>
      <c r="E245" s="275" t="s">
        <v>912</v>
      </c>
      <c r="F245" s="275" t="s">
        <v>913</v>
      </c>
      <c r="G245" s="255"/>
      <c r="H245" s="255"/>
      <c r="I245" s="258"/>
      <c r="J245" s="276">
        <f>BK245</f>
        <v>0</v>
      </c>
      <c r="K245" s="255"/>
      <c r="L245" s="260"/>
      <c r="M245" s="261"/>
      <c r="N245" s="262"/>
      <c r="O245" s="262"/>
      <c r="P245" s="263">
        <f>SUM(P246:P247)</f>
        <v>0</v>
      </c>
      <c r="Q245" s="262"/>
      <c r="R245" s="263">
        <f>SUM(R246:R247)</f>
        <v>0</v>
      </c>
      <c r="S245" s="262"/>
      <c r="T245" s="264">
        <f>SUM(T246:T247)</f>
        <v>0</v>
      </c>
      <c r="U245" s="11"/>
      <c r="V245" s="11"/>
      <c r="W245" s="11"/>
      <c r="X245" s="11"/>
      <c r="Y245" s="11"/>
      <c r="Z245" s="11"/>
      <c r="AA245" s="11"/>
      <c r="AB245" s="11"/>
      <c r="AC245" s="11"/>
      <c r="AD245" s="11"/>
      <c r="AE245" s="11"/>
      <c r="AR245" s="265" t="s">
        <v>84</v>
      </c>
      <c r="AT245" s="266" t="s">
        <v>75</v>
      </c>
      <c r="AU245" s="266" t="s">
        <v>84</v>
      </c>
      <c r="AY245" s="265" t="s">
        <v>414</v>
      </c>
      <c r="BK245" s="267">
        <f>SUM(BK246:BK247)</f>
        <v>0</v>
      </c>
    </row>
    <row r="246" s="2" customFormat="1" ht="21.75" customHeight="1">
      <c r="A246" s="39"/>
      <c r="B246" s="40"/>
      <c r="C246" s="234" t="s">
        <v>880</v>
      </c>
      <c r="D246" s="234" t="s">
        <v>443</v>
      </c>
      <c r="E246" s="235" t="s">
        <v>1867</v>
      </c>
      <c r="F246" s="236" t="s">
        <v>1868</v>
      </c>
      <c r="G246" s="237" t="s">
        <v>897</v>
      </c>
      <c r="H246" s="238">
        <v>0.59599999999999997</v>
      </c>
      <c r="I246" s="239"/>
      <c r="J246" s="240">
        <f>ROUND(I246*H246,2)</f>
        <v>0</v>
      </c>
      <c r="K246" s="236" t="s">
        <v>720</v>
      </c>
      <c r="L246" s="45"/>
      <c r="M246" s="241" t="s">
        <v>1</v>
      </c>
      <c r="N246" s="242" t="s">
        <v>41</v>
      </c>
      <c r="O246" s="92"/>
      <c r="P246" s="226">
        <f>O246*H246</f>
        <v>0</v>
      </c>
      <c r="Q246" s="226">
        <v>0</v>
      </c>
      <c r="R246" s="226">
        <f>Q246*H246</f>
        <v>0</v>
      </c>
      <c r="S246" s="226">
        <v>0</v>
      </c>
      <c r="T246" s="227">
        <f>S246*H246</f>
        <v>0</v>
      </c>
      <c r="U246" s="39"/>
      <c r="V246" s="39"/>
      <c r="W246" s="39"/>
      <c r="X246" s="39"/>
      <c r="Y246" s="39"/>
      <c r="Z246" s="39"/>
      <c r="AA246" s="39"/>
      <c r="AB246" s="39"/>
      <c r="AC246" s="39"/>
      <c r="AD246" s="39"/>
      <c r="AE246" s="39"/>
      <c r="AR246" s="228" t="s">
        <v>415</v>
      </c>
      <c r="AT246" s="228" t="s">
        <v>443</v>
      </c>
      <c r="AU246" s="228" t="s">
        <v>86</v>
      </c>
      <c r="AY246" s="18" t="s">
        <v>414</v>
      </c>
      <c r="BE246" s="229">
        <f>IF(N246="základní",J246,0)</f>
        <v>0</v>
      </c>
      <c r="BF246" s="229">
        <f>IF(N246="snížená",J246,0)</f>
        <v>0</v>
      </c>
      <c r="BG246" s="229">
        <f>IF(N246="zákl. přenesená",J246,0)</f>
        <v>0</v>
      </c>
      <c r="BH246" s="229">
        <f>IF(N246="sníž. přenesená",J246,0)</f>
        <v>0</v>
      </c>
      <c r="BI246" s="229">
        <f>IF(N246="nulová",J246,0)</f>
        <v>0</v>
      </c>
      <c r="BJ246" s="18" t="s">
        <v>84</v>
      </c>
      <c r="BK246" s="229">
        <f>ROUND(I246*H246,2)</f>
        <v>0</v>
      </c>
      <c r="BL246" s="18" t="s">
        <v>415</v>
      </c>
      <c r="BM246" s="228" t="s">
        <v>2844</v>
      </c>
    </row>
    <row r="247" s="2" customFormat="1">
      <c r="A247" s="39"/>
      <c r="B247" s="40"/>
      <c r="C247" s="41"/>
      <c r="D247" s="230" t="s">
        <v>417</v>
      </c>
      <c r="E247" s="41"/>
      <c r="F247" s="231" t="s">
        <v>1870</v>
      </c>
      <c r="G247" s="41"/>
      <c r="H247" s="41"/>
      <c r="I247" s="156"/>
      <c r="J247" s="41"/>
      <c r="K247" s="41"/>
      <c r="L247" s="45"/>
      <c r="M247" s="232"/>
      <c r="N247" s="233"/>
      <c r="O247" s="92"/>
      <c r="P247" s="92"/>
      <c r="Q247" s="92"/>
      <c r="R247" s="92"/>
      <c r="S247" s="92"/>
      <c r="T247" s="93"/>
      <c r="U247" s="39"/>
      <c r="V247" s="39"/>
      <c r="W247" s="39"/>
      <c r="X247" s="39"/>
      <c r="Y247" s="39"/>
      <c r="Z247" s="39"/>
      <c r="AA247" s="39"/>
      <c r="AB247" s="39"/>
      <c r="AC247" s="39"/>
      <c r="AD247" s="39"/>
      <c r="AE247" s="39"/>
      <c r="AT247" s="18" t="s">
        <v>417</v>
      </c>
      <c r="AU247" s="18" t="s">
        <v>86</v>
      </c>
    </row>
    <row r="248" s="11" customFormat="1" ht="25.92" customHeight="1">
      <c r="A248" s="11"/>
      <c r="B248" s="254"/>
      <c r="C248" s="255"/>
      <c r="D248" s="256" t="s">
        <v>75</v>
      </c>
      <c r="E248" s="257" t="s">
        <v>918</v>
      </c>
      <c r="F248" s="257" t="s">
        <v>919</v>
      </c>
      <c r="G248" s="255"/>
      <c r="H248" s="255"/>
      <c r="I248" s="258"/>
      <c r="J248" s="259">
        <f>BK248</f>
        <v>0</v>
      </c>
      <c r="K248" s="255"/>
      <c r="L248" s="260"/>
      <c r="M248" s="261"/>
      <c r="N248" s="262"/>
      <c r="O248" s="262"/>
      <c r="P248" s="263">
        <f>P249+P264</f>
        <v>0</v>
      </c>
      <c r="Q248" s="262"/>
      <c r="R248" s="263">
        <f>R249+R264</f>
        <v>0.042924839999999999</v>
      </c>
      <c r="S248" s="262"/>
      <c r="T248" s="264">
        <f>T249+T264</f>
        <v>0</v>
      </c>
      <c r="U248" s="11"/>
      <c r="V248" s="11"/>
      <c r="W248" s="11"/>
      <c r="X248" s="11"/>
      <c r="Y248" s="11"/>
      <c r="Z248" s="11"/>
      <c r="AA248" s="11"/>
      <c r="AB248" s="11"/>
      <c r="AC248" s="11"/>
      <c r="AD248" s="11"/>
      <c r="AE248" s="11"/>
      <c r="AR248" s="265" t="s">
        <v>86</v>
      </c>
      <c r="AT248" s="266" t="s">
        <v>75</v>
      </c>
      <c r="AU248" s="266" t="s">
        <v>76</v>
      </c>
      <c r="AY248" s="265" t="s">
        <v>414</v>
      </c>
      <c r="BK248" s="267">
        <f>BK249+BK264</f>
        <v>0</v>
      </c>
    </row>
    <row r="249" s="11" customFormat="1" ht="22.8" customHeight="1">
      <c r="A249" s="11"/>
      <c r="B249" s="254"/>
      <c r="C249" s="255"/>
      <c r="D249" s="256" t="s">
        <v>75</v>
      </c>
      <c r="E249" s="275" t="s">
        <v>1049</v>
      </c>
      <c r="F249" s="275" t="s">
        <v>1050</v>
      </c>
      <c r="G249" s="255"/>
      <c r="H249" s="255"/>
      <c r="I249" s="258"/>
      <c r="J249" s="276">
        <f>BK249</f>
        <v>0</v>
      </c>
      <c r="K249" s="255"/>
      <c r="L249" s="260"/>
      <c r="M249" s="261"/>
      <c r="N249" s="262"/>
      <c r="O249" s="262"/>
      <c r="P249" s="263">
        <f>SUM(P250:P263)</f>
        <v>0</v>
      </c>
      <c r="Q249" s="262"/>
      <c r="R249" s="263">
        <f>SUM(R250:R263)</f>
        <v>0.042924839999999999</v>
      </c>
      <c r="S249" s="262"/>
      <c r="T249" s="264">
        <f>SUM(T250:T263)</f>
        <v>0</v>
      </c>
      <c r="U249" s="11"/>
      <c r="V249" s="11"/>
      <c r="W249" s="11"/>
      <c r="X249" s="11"/>
      <c r="Y249" s="11"/>
      <c r="Z249" s="11"/>
      <c r="AA249" s="11"/>
      <c r="AB249" s="11"/>
      <c r="AC249" s="11"/>
      <c r="AD249" s="11"/>
      <c r="AE249" s="11"/>
      <c r="AR249" s="265" t="s">
        <v>86</v>
      </c>
      <c r="AT249" s="266" t="s">
        <v>75</v>
      </c>
      <c r="AU249" s="266" t="s">
        <v>84</v>
      </c>
      <c r="AY249" s="265" t="s">
        <v>414</v>
      </c>
      <c r="BK249" s="267">
        <f>SUM(BK250:BK263)</f>
        <v>0</v>
      </c>
    </row>
    <row r="250" s="2" customFormat="1" ht="21.75" customHeight="1">
      <c r="A250" s="39"/>
      <c r="B250" s="40"/>
      <c r="C250" s="234" t="s">
        <v>884</v>
      </c>
      <c r="D250" s="234" t="s">
        <v>443</v>
      </c>
      <c r="E250" s="235" t="s">
        <v>1871</v>
      </c>
      <c r="F250" s="236" t="s">
        <v>1872</v>
      </c>
      <c r="G250" s="237" t="s">
        <v>632</v>
      </c>
      <c r="H250" s="238">
        <v>204.404</v>
      </c>
      <c r="I250" s="239"/>
      <c r="J250" s="240">
        <f>ROUND(I250*H250,2)</f>
        <v>0</v>
      </c>
      <c r="K250" s="236" t="s">
        <v>720</v>
      </c>
      <c r="L250" s="45"/>
      <c r="M250" s="241" t="s">
        <v>1</v>
      </c>
      <c r="N250" s="242" t="s">
        <v>41</v>
      </c>
      <c r="O250" s="92"/>
      <c r="P250" s="226">
        <f>O250*H250</f>
        <v>0</v>
      </c>
      <c r="Q250" s="226">
        <v>0.00021000000000000001</v>
      </c>
      <c r="R250" s="226">
        <f>Q250*H250</f>
        <v>0.042924839999999999</v>
      </c>
      <c r="S250" s="226">
        <v>0</v>
      </c>
      <c r="T250" s="227">
        <f>S250*H250</f>
        <v>0</v>
      </c>
      <c r="U250" s="39"/>
      <c r="V250" s="39"/>
      <c r="W250" s="39"/>
      <c r="X250" s="39"/>
      <c r="Y250" s="39"/>
      <c r="Z250" s="39"/>
      <c r="AA250" s="39"/>
      <c r="AB250" s="39"/>
      <c r="AC250" s="39"/>
      <c r="AD250" s="39"/>
      <c r="AE250" s="39"/>
      <c r="AR250" s="228" t="s">
        <v>470</v>
      </c>
      <c r="AT250" s="228" t="s">
        <v>443</v>
      </c>
      <c r="AU250" s="228" t="s">
        <v>86</v>
      </c>
      <c r="AY250" s="18" t="s">
        <v>414</v>
      </c>
      <c r="BE250" s="229">
        <f>IF(N250="základní",J250,0)</f>
        <v>0</v>
      </c>
      <c r="BF250" s="229">
        <f>IF(N250="snížená",J250,0)</f>
        <v>0</v>
      </c>
      <c r="BG250" s="229">
        <f>IF(N250="zákl. přenesená",J250,0)</f>
        <v>0</v>
      </c>
      <c r="BH250" s="229">
        <f>IF(N250="sníž. přenesená",J250,0)</f>
        <v>0</v>
      </c>
      <c r="BI250" s="229">
        <f>IF(N250="nulová",J250,0)</f>
        <v>0</v>
      </c>
      <c r="BJ250" s="18" t="s">
        <v>84</v>
      </c>
      <c r="BK250" s="229">
        <f>ROUND(I250*H250,2)</f>
        <v>0</v>
      </c>
      <c r="BL250" s="18" t="s">
        <v>470</v>
      </c>
      <c r="BM250" s="228" t="s">
        <v>2845</v>
      </c>
    </row>
    <row r="251" s="2" customFormat="1">
      <c r="A251" s="39"/>
      <c r="B251" s="40"/>
      <c r="C251" s="41"/>
      <c r="D251" s="230" t="s">
        <v>417</v>
      </c>
      <c r="E251" s="41"/>
      <c r="F251" s="231" t="s">
        <v>1874</v>
      </c>
      <c r="G251" s="41"/>
      <c r="H251" s="41"/>
      <c r="I251" s="156"/>
      <c r="J251" s="41"/>
      <c r="K251" s="41"/>
      <c r="L251" s="45"/>
      <c r="M251" s="232"/>
      <c r="N251" s="233"/>
      <c r="O251" s="92"/>
      <c r="P251" s="92"/>
      <c r="Q251" s="92"/>
      <c r="R251" s="92"/>
      <c r="S251" s="92"/>
      <c r="T251" s="93"/>
      <c r="U251" s="39"/>
      <c r="V251" s="39"/>
      <c r="W251" s="39"/>
      <c r="X251" s="39"/>
      <c r="Y251" s="39"/>
      <c r="Z251" s="39"/>
      <c r="AA251" s="39"/>
      <c r="AB251" s="39"/>
      <c r="AC251" s="39"/>
      <c r="AD251" s="39"/>
      <c r="AE251" s="39"/>
      <c r="AT251" s="18" t="s">
        <v>417</v>
      </c>
      <c r="AU251" s="18" t="s">
        <v>86</v>
      </c>
    </row>
    <row r="252" s="2" customFormat="1">
      <c r="A252" s="39"/>
      <c r="B252" s="40"/>
      <c r="C252" s="41"/>
      <c r="D252" s="230" t="s">
        <v>722</v>
      </c>
      <c r="E252" s="41"/>
      <c r="F252" s="268" t="s">
        <v>2566</v>
      </c>
      <c r="G252" s="41"/>
      <c r="H252" s="41"/>
      <c r="I252" s="156"/>
      <c r="J252" s="41"/>
      <c r="K252" s="41"/>
      <c r="L252" s="45"/>
      <c r="M252" s="232"/>
      <c r="N252" s="233"/>
      <c r="O252" s="92"/>
      <c r="P252" s="92"/>
      <c r="Q252" s="92"/>
      <c r="R252" s="92"/>
      <c r="S252" s="92"/>
      <c r="T252" s="93"/>
      <c r="U252" s="39"/>
      <c r="V252" s="39"/>
      <c r="W252" s="39"/>
      <c r="X252" s="39"/>
      <c r="Y252" s="39"/>
      <c r="Z252" s="39"/>
      <c r="AA252" s="39"/>
      <c r="AB252" s="39"/>
      <c r="AC252" s="39"/>
      <c r="AD252" s="39"/>
      <c r="AE252" s="39"/>
      <c r="AT252" s="18" t="s">
        <v>722</v>
      </c>
      <c r="AU252" s="18" t="s">
        <v>86</v>
      </c>
    </row>
    <row r="253" s="15" customFormat="1">
      <c r="A253" s="15"/>
      <c r="B253" s="299"/>
      <c r="C253" s="300"/>
      <c r="D253" s="230" t="s">
        <v>758</v>
      </c>
      <c r="E253" s="301" t="s">
        <v>1</v>
      </c>
      <c r="F253" s="302" t="s">
        <v>1818</v>
      </c>
      <c r="G253" s="300"/>
      <c r="H253" s="301" t="s">
        <v>1</v>
      </c>
      <c r="I253" s="303"/>
      <c r="J253" s="300"/>
      <c r="K253" s="300"/>
      <c r="L253" s="304"/>
      <c r="M253" s="305"/>
      <c r="N253" s="306"/>
      <c r="O253" s="306"/>
      <c r="P253" s="306"/>
      <c r="Q253" s="306"/>
      <c r="R253" s="306"/>
      <c r="S253" s="306"/>
      <c r="T253" s="307"/>
      <c r="U253" s="15"/>
      <c r="V253" s="15"/>
      <c r="W253" s="15"/>
      <c r="X253" s="15"/>
      <c r="Y253" s="15"/>
      <c r="Z253" s="15"/>
      <c r="AA253" s="15"/>
      <c r="AB253" s="15"/>
      <c r="AC253" s="15"/>
      <c r="AD253" s="15"/>
      <c r="AE253" s="15"/>
      <c r="AT253" s="308" t="s">
        <v>758</v>
      </c>
      <c r="AU253" s="308" t="s">
        <v>86</v>
      </c>
      <c r="AV253" s="15" t="s">
        <v>84</v>
      </c>
      <c r="AW253" s="15" t="s">
        <v>33</v>
      </c>
      <c r="AX253" s="15" t="s">
        <v>76</v>
      </c>
      <c r="AY253" s="308" t="s">
        <v>414</v>
      </c>
    </row>
    <row r="254" s="13" customFormat="1">
      <c r="A254" s="13"/>
      <c r="B254" s="277"/>
      <c r="C254" s="278"/>
      <c r="D254" s="230" t="s">
        <v>758</v>
      </c>
      <c r="E254" s="279" t="s">
        <v>1</v>
      </c>
      <c r="F254" s="280" t="s">
        <v>2846</v>
      </c>
      <c r="G254" s="278"/>
      <c r="H254" s="281">
        <v>53.749000000000002</v>
      </c>
      <c r="I254" s="282"/>
      <c r="J254" s="278"/>
      <c r="K254" s="278"/>
      <c r="L254" s="283"/>
      <c r="M254" s="284"/>
      <c r="N254" s="285"/>
      <c r="O254" s="285"/>
      <c r="P254" s="285"/>
      <c r="Q254" s="285"/>
      <c r="R254" s="285"/>
      <c r="S254" s="285"/>
      <c r="T254" s="286"/>
      <c r="U254" s="13"/>
      <c r="V254" s="13"/>
      <c r="W254" s="13"/>
      <c r="X254" s="13"/>
      <c r="Y254" s="13"/>
      <c r="Z254" s="13"/>
      <c r="AA254" s="13"/>
      <c r="AB254" s="13"/>
      <c r="AC254" s="13"/>
      <c r="AD254" s="13"/>
      <c r="AE254" s="13"/>
      <c r="AT254" s="287" t="s">
        <v>758</v>
      </c>
      <c r="AU254" s="287" t="s">
        <v>86</v>
      </c>
      <c r="AV254" s="13" t="s">
        <v>86</v>
      </c>
      <c r="AW254" s="13" t="s">
        <v>33</v>
      </c>
      <c r="AX254" s="13" t="s">
        <v>76</v>
      </c>
      <c r="AY254" s="287" t="s">
        <v>414</v>
      </c>
    </row>
    <row r="255" s="15" customFormat="1">
      <c r="A255" s="15"/>
      <c r="B255" s="299"/>
      <c r="C255" s="300"/>
      <c r="D255" s="230" t="s">
        <v>758</v>
      </c>
      <c r="E255" s="301" t="s">
        <v>1</v>
      </c>
      <c r="F255" s="302" t="s">
        <v>2568</v>
      </c>
      <c r="G255" s="300"/>
      <c r="H255" s="301" t="s">
        <v>1</v>
      </c>
      <c r="I255" s="303"/>
      <c r="J255" s="300"/>
      <c r="K255" s="300"/>
      <c r="L255" s="304"/>
      <c r="M255" s="305"/>
      <c r="N255" s="306"/>
      <c r="O255" s="306"/>
      <c r="P255" s="306"/>
      <c r="Q255" s="306"/>
      <c r="R255" s="306"/>
      <c r="S255" s="306"/>
      <c r="T255" s="307"/>
      <c r="U255" s="15"/>
      <c r="V255" s="15"/>
      <c r="W255" s="15"/>
      <c r="X255" s="15"/>
      <c r="Y255" s="15"/>
      <c r="Z255" s="15"/>
      <c r="AA255" s="15"/>
      <c r="AB255" s="15"/>
      <c r="AC255" s="15"/>
      <c r="AD255" s="15"/>
      <c r="AE255" s="15"/>
      <c r="AT255" s="308" t="s">
        <v>758</v>
      </c>
      <c r="AU255" s="308" t="s">
        <v>86</v>
      </c>
      <c r="AV255" s="15" t="s">
        <v>84</v>
      </c>
      <c r="AW255" s="15" t="s">
        <v>33</v>
      </c>
      <c r="AX255" s="15" t="s">
        <v>76</v>
      </c>
      <c r="AY255" s="308" t="s">
        <v>414</v>
      </c>
    </row>
    <row r="256" s="13" customFormat="1">
      <c r="A256" s="13"/>
      <c r="B256" s="277"/>
      <c r="C256" s="278"/>
      <c r="D256" s="230" t="s">
        <v>758</v>
      </c>
      <c r="E256" s="279" t="s">
        <v>1</v>
      </c>
      <c r="F256" s="280" t="s">
        <v>2847</v>
      </c>
      <c r="G256" s="278"/>
      <c r="H256" s="281">
        <v>39.173000000000002</v>
      </c>
      <c r="I256" s="282"/>
      <c r="J256" s="278"/>
      <c r="K256" s="278"/>
      <c r="L256" s="283"/>
      <c r="M256" s="284"/>
      <c r="N256" s="285"/>
      <c r="O256" s="285"/>
      <c r="P256" s="285"/>
      <c r="Q256" s="285"/>
      <c r="R256" s="285"/>
      <c r="S256" s="285"/>
      <c r="T256" s="286"/>
      <c r="U256" s="13"/>
      <c r="V256" s="13"/>
      <c r="W256" s="13"/>
      <c r="X256" s="13"/>
      <c r="Y256" s="13"/>
      <c r="Z256" s="13"/>
      <c r="AA256" s="13"/>
      <c r="AB256" s="13"/>
      <c r="AC256" s="13"/>
      <c r="AD256" s="13"/>
      <c r="AE256" s="13"/>
      <c r="AT256" s="287" t="s">
        <v>758</v>
      </c>
      <c r="AU256" s="287" t="s">
        <v>86</v>
      </c>
      <c r="AV256" s="13" t="s">
        <v>86</v>
      </c>
      <c r="AW256" s="13" t="s">
        <v>33</v>
      </c>
      <c r="AX256" s="13" t="s">
        <v>76</v>
      </c>
      <c r="AY256" s="287" t="s">
        <v>414</v>
      </c>
    </row>
    <row r="257" s="15" customFormat="1">
      <c r="A257" s="15"/>
      <c r="B257" s="299"/>
      <c r="C257" s="300"/>
      <c r="D257" s="230" t="s">
        <v>758</v>
      </c>
      <c r="E257" s="301" t="s">
        <v>1</v>
      </c>
      <c r="F257" s="302" t="s">
        <v>2492</v>
      </c>
      <c r="G257" s="300"/>
      <c r="H257" s="301" t="s">
        <v>1</v>
      </c>
      <c r="I257" s="303"/>
      <c r="J257" s="300"/>
      <c r="K257" s="300"/>
      <c r="L257" s="304"/>
      <c r="M257" s="305"/>
      <c r="N257" s="306"/>
      <c r="O257" s="306"/>
      <c r="P257" s="306"/>
      <c r="Q257" s="306"/>
      <c r="R257" s="306"/>
      <c r="S257" s="306"/>
      <c r="T257" s="307"/>
      <c r="U257" s="15"/>
      <c r="V257" s="15"/>
      <c r="W257" s="15"/>
      <c r="X257" s="15"/>
      <c r="Y257" s="15"/>
      <c r="Z257" s="15"/>
      <c r="AA257" s="15"/>
      <c r="AB257" s="15"/>
      <c r="AC257" s="15"/>
      <c r="AD257" s="15"/>
      <c r="AE257" s="15"/>
      <c r="AT257" s="308" t="s">
        <v>758</v>
      </c>
      <c r="AU257" s="308" t="s">
        <v>86</v>
      </c>
      <c r="AV257" s="15" t="s">
        <v>84</v>
      </c>
      <c r="AW257" s="15" t="s">
        <v>33</v>
      </c>
      <c r="AX257" s="15" t="s">
        <v>76</v>
      </c>
      <c r="AY257" s="308" t="s">
        <v>414</v>
      </c>
    </row>
    <row r="258" s="13" customFormat="1">
      <c r="A258" s="13"/>
      <c r="B258" s="277"/>
      <c r="C258" s="278"/>
      <c r="D258" s="230" t="s">
        <v>758</v>
      </c>
      <c r="E258" s="279" t="s">
        <v>1</v>
      </c>
      <c r="F258" s="280" t="s">
        <v>2848</v>
      </c>
      <c r="G258" s="278"/>
      <c r="H258" s="281">
        <v>7.2800000000000002</v>
      </c>
      <c r="I258" s="282"/>
      <c r="J258" s="278"/>
      <c r="K258" s="278"/>
      <c r="L258" s="283"/>
      <c r="M258" s="284"/>
      <c r="N258" s="285"/>
      <c r="O258" s="285"/>
      <c r="P258" s="285"/>
      <c r="Q258" s="285"/>
      <c r="R258" s="285"/>
      <c r="S258" s="285"/>
      <c r="T258" s="286"/>
      <c r="U258" s="13"/>
      <c r="V258" s="13"/>
      <c r="W258" s="13"/>
      <c r="X258" s="13"/>
      <c r="Y258" s="13"/>
      <c r="Z258" s="13"/>
      <c r="AA258" s="13"/>
      <c r="AB258" s="13"/>
      <c r="AC258" s="13"/>
      <c r="AD258" s="13"/>
      <c r="AE258" s="13"/>
      <c r="AT258" s="287" t="s">
        <v>758</v>
      </c>
      <c r="AU258" s="287" t="s">
        <v>86</v>
      </c>
      <c r="AV258" s="13" t="s">
        <v>86</v>
      </c>
      <c r="AW258" s="13" t="s">
        <v>33</v>
      </c>
      <c r="AX258" s="13" t="s">
        <v>76</v>
      </c>
      <c r="AY258" s="287" t="s">
        <v>414</v>
      </c>
    </row>
    <row r="259" s="13" customFormat="1">
      <c r="A259" s="13"/>
      <c r="B259" s="277"/>
      <c r="C259" s="278"/>
      <c r="D259" s="230" t="s">
        <v>758</v>
      </c>
      <c r="E259" s="279" t="s">
        <v>1</v>
      </c>
      <c r="F259" s="280" t="s">
        <v>2849</v>
      </c>
      <c r="G259" s="278"/>
      <c r="H259" s="281">
        <v>2</v>
      </c>
      <c r="I259" s="282"/>
      <c r="J259" s="278"/>
      <c r="K259" s="278"/>
      <c r="L259" s="283"/>
      <c r="M259" s="284"/>
      <c r="N259" s="285"/>
      <c r="O259" s="285"/>
      <c r="P259" s="285"/>
      <c r="Q259" s="285"/>
      <c r="R259" s="285"/>
      <c r="S259" s="285"/>
      <c r="T259" s="286"/>
      <c r="U259" s="13"/>
      <c r="V259" s="13"/>
      <c r="W259" s="13"/>
      <c r="X259" s="13"/>
      <c r="Y259" s="13"/>
      <c r="Z259" s="13"/>
      <c r="AA259" s="13"/>
      <c r="AB259" s="13"/>
      <c r="AC259" s="13"/>
      <c r="AD259" s="13"/>
      <c r="AE259" s="13"/>
      <c r="AT259" s="287" t="s">
        <v>758</v>
      </c>
      <c r="AU259" s="287" t="s">
        <v>86</v>
      </c>
      <c r="AV259" s="13" t="s">
        <v>86</v>
      </c>
      <c r="AW259" s="13" t="s">
        <v>33</v>
      </c>
      <c r="AX259" s="13" t="s">
        <v>76</v>
      </c>
      <c r="AY259" s="287" t="s">
        <v>414</v>
      </c>
    </row>
    <row r="260" s="16" customFormat="1">
      <c r="A260" s="16"/>
      <c r="B260" s="317"/>
      <c r="C260" s="318"/>
      <c r="D260" s="230" t="s">
        <v>758</v>
      </c>
      <c r="E260" s="319" t="s">
        <v>1</v>
      </c>
      <c r="F260" s="320" t="s">
        <v>1745</v>
      </c>
      <c r="G260" s="318"/>
      <c r="H260" s="321">
        <v>102.202</v>
      </c>
      <c r="I260" s="322"/>
      <c r="J260" s="318"/>
      <c r="K260" s="318"/>
      <c r="L260" s="323"/>
      <c r="M260" s="324"/>
      <c r="N260" s="325"/>
      <c r="O260" s="325"/>
      <c r="P260" s="325"/>
      <c r="Q260" s="325"/>
      <c r="R260" s="325"/>
      <c r="S260" s="325"/>
      <c r="T260" s="326"/>
      <c r="U260" s="16"/>
      <c r="V260" s="16"/>
      <c r="W260" s="16"/>
      <c r="X260" s="16"/>
      <c r="Y260" s="16"/>
      <c r="Z260" s="16"/>
      <c r="AA260" s="16"/>
      <c r="AB260" s="16"/>
      <c r="AC260" s="16"/>
      <c r="AD260" s="16"/>
      <c r="AE260" s="16"/>
      <c r="AT260" s="327" t="s">
        <v>758</v>
      </c>
      <c r="AU260" s="327" t="s">
        <v>86</v>
      </c>
      <c r="AV260" s="16" t="s">
        <v>114</v>
      </c>
      <c r="AW260" s="16" t="s">
        <v>33</v>
      </c>
      <c r="AX260" s="16" t="s">
        <v>76</v>
      </c>
      <c r="AY260" s="327" t="s">
        <v>414</v>
      </c>
    </row>
    <row r="261" s="15" customFormat="1">
      <c r="A261" s="15"/>
      <c r="B261" s="299"/>
      <c r="C261" s="300"/>
      <c r="D261" s="230" t="s">
        <v>758</v>
      </c>
      <c r="E261" s="301" t="s">
        <v>1</v>
      </c>
      <c r="F261" s="302" t="s">
        <v>1876</v>
      </c>
      <c r="G261" s="300"/>
      <c r="H261" s="301" t="s">
        <v>1</v>
      </c>
      <c r="I261" s="303"/>
      <c r="J261" s="300"/>
      <c r="K261" s="300"/>
      <c r="L261" s="304"/>
      <c r="M261" s="305"/>
      <c r="N261" s="306"/>
      <c r="O261" s="306"/>
      <c r="P261" s="306"/>
      <c r="Q261" s="306"/>
      <c r="R261" s="306"/>
      <c r="S261" s="306"/>
      <c r="T261" s="307"/>
      <c r="U261" s="15"/>
      <c r="V261" s="15"/>
      <c r="W261" s="15"/>
      <c r="X261" s="15"/>
      <c r="Y261" s="15"/>
      <c r="Z261" s="15"/>
      <c r="AA261" s="15"/>
      <c r="AB261" s="15"/>
      <c r="AC261" s="15"/>
      <c r="AD261" s="15"/>
      <c r="AE261" s="15"/>
      <c r="AT261" s="308" t="s">
        <v>758</v>
      </c>
      <c r="AU261" s="308" t="s">
        <v>86</v>
      </c>
      <c r="AV261" s="15" t="s">
        <v>84</v>
      </c>
      <c r="AW261" s="15" t="s">
        <v>33</v>
      </c>
      <c r="AX261" s="15" t="s">
        <v>76</v>
      </c>
      <c r="AY261" s="308" t="s">
        <v>414</v>
      </c>
    </row>
    <row r="262" s="13" customFormat="1">
      <c r="A262" s="13"/>
      <c r="B262" s="277"/>
      <c r="C262" s="278"/>
      <c r="D262" s="230" t="s">
        <v>758</v>
      </c>
      <c r="E262" s="279" t="s">
        <v>1</v>
      </c>
      <c r="F262" s="280" t="s">
        <v>2850</v>
      </c>
      <c r="G262" s="278"/>
      <c r="H262" s="281">
        <v>102.202</v>
      </c>
      <c r="I262" s="282"/>
      <c r="J262" s="278"/>
      <c r="K262" s="278"/>
      <c r="L262" s="283"/>
      <c r="M262" s="284"/>
      <c r="N262" s="285"/>
      <c r="O262" s="285"/>
      <c r="P262" s="285"/>
      <c r="Q262" s="285"/>
      <c r="R262" s="285"/>
      <c r="S262" s="285"/>
      <c r="T262" s="286"/>
      <c r="U262" s="13"/>
      <c r="V262" s="13"/>
      <c r="W262" s="13"/>
      <c r="X262" s="13"/>
      <c r="Y262" s="13"/>
      <c r="Z262" s="13"/>
      <c r="AA262" s="13"/>
      <c r="AB262" s="13"/>
      <c r="AC262" s="13"/>
      <c r="AD262" s="13"/>
      <c r="AE262" s="13"/>
      <c r="AT262" s="287" t="s">
        <v>758</v>
      </c>
      <c r="AU262" s="287" t="s">
        <v>86</v>
      </c>
      <c r="AV262" s="13" t="s">
        <v>86</v>
      </c>
      <c r="AW262" s="13" t="s">
        <v>33</v>
      </c>
      <c r="AX262" s="13" t="s">
        <v>76</v>
      </c>
      <c r="AY262" s="287" t="s">
        <v>414</v>
      </c>
    </row>
    <row r="263" s="14" customFormat="1">
      <c r="A263" s="14"/>
      <c r="B263" s="288"/>
      <c r="C263" s="289"/>
      <c r="D263" s="230" t="s">
        <v>758</v>
      </c>
      <c r="E263" s="290" t="s">
        <v>1</v>
      </c>
      <c r="F263" s="291" t="s">
        <v>760</v>
      </c>
      <c r="G263" s="289"/>
      <c r="H263" s="292">
        <v>204.404</v>
      </c>
      <c r="I263" s="293"/>
      <c r="J263" s="289"/>
      <c r="K263" s="289"/>
      <c r="L263" s="294"/>
      <c r="M263" s="295"/>
      <c r="N263" s="296"/>
      <c r="O263" s="296"/>
      <c r="P263" s="296"/>
      <c r="Q263" s="296"/>
      <c r="R263" s="296"/>
      <c r="S263" s="296"/>
      <c r="T263" s="297"/>
      <c r="U263" s="14"/>
      <c r="V263" s="14"/>
      <c r="W263" s="14"/>
      <c r="X263" s="14"/>
      <c r="Y263" s="14"/>
      <c r="Z263" s="14"/>
      <c r="AA263" s="14"/>
      <c r="AB263" s="14"/>
      <c r="AC263" s="14"/>
      <c r="AD263" s="14"/>
      <c r="AE263" s="14"/>
      <c r="AT263" s="298" t="s">
        <v>758</v>
      </c>
      <c r="AU263" s="298" t="s">
        <v>86</v>
      </c>
      <c r="AV263" s="14" t="s">
        <v>415</v>
      </c>
      <c r="AW263" s="14" t="s">
        <v>33</v>
      </c>
      <c r="AX263" s="14" t="s">
        <v>84</v>
      </c>
      <c r="AY263" s="298" t="s">
        <v>414</v>
      </c>
    </row>
    <row r="264" s="11" customFormat="1" ht="22.8" customHeight="1">
      <c r="A264" s="11"/>
      <c r="B264" s="254"/>
      <c r="C264" s="255"/>
      <c r="D264" s="256" t="s">
        <v>75</v>
      </c>
      <c r="E264" s="275" t="s">
        <v>1878</v>
      </c>
      <c r="F264" s="275" t="s">
        <v>1879</v>
      </c>
      <c r="G264" s="255"/>
      <c r="H264" s="255"/>
      <c r="I264" s="258"/>
      <c r="J264" s="276">
        <f>BK264</f>
        <v>0</v>
      </c>
      <c r="K264" s="255"/>
      <c r="L264" s="260"/>
      <c r="M264" s="261"/>
      <c r="N264" s="262"/>
      <c r="O264" s="262"/>
      <c r="P264" s="263">
        <f>SUM(P265:P282)</f>
        <v>0</v>
      </c>
      <c r="Q264" s="262"/>
      <c r="R264" s="263">
        <f>SUM(R265:R282)</f>
        <v>0</v>
      </c>
      <c r="S264" s="262"/>
      <c r="T264" s="264">
        <f>SUM(T265:T282)</f>
        <v>0</v>
      </c>
      <c r="U264" s="11"/>
      <c r="V264" s="11"/>
      <c r="W264" s="11"/>
      <c r="X264" s="11"/>
      <c r="Y264" s="11"/>
      <c r="Z264" s="11"/>
      <c r="AA264" s="11"/>
      <c r="AB264" s="11"/>
      <c r="AC264" s="11"/>
      <c r="AD264" s="11"/>
      <c r="AE264" s="11"/>
      <c r="AR264" s="265" t="s">
        <v>86</v>
      </c>
      <c r="AT264" s="266" t="s">
        <v>75</v>
      </c>
      <c r="AU264" s="266" t="s">
        <v>84</v>
      </c>
      <c r="AY264" s="265" t="s">
        <v>414</v>
      </c>
      <c r="BK264" s="267">
        <f>SUM(BK265:BK282)</f>
        <v>0</v>
      </c>
    </row>
    <row r="265" s="2" customFormat="1" ht="21.75" customHeight="1">
      <c r="A265" s="39"/>
      <c r="B265" s="40"/>
      <c r="C265" s="234" t="s">
        <v>888</v>
      </c>
      <c r="D265" s="234" t="s">
        <v>443</v>
      </c>
      <c r="E265" s="235" t="s">
        <v>1880</v>
      </c>
      <c r="F265" s="236" t="s">
        <v>1881</v>
      </c>
      <c r="G265" s="237" t="s">
        <v>632</v>
      </c>
      <c r="H265" s="238">
        <v>30.968</v>
      </c>
      <c r="I265" s="239"/>
      <c r="J265" s="240">
        <f>ROUND(I265*H265,2)</f>
        <v>0</v>
      </c>
      <c r="K265" s="236" t="s">
        <v>720</v>
      </c>
      <c r="L265" s="45"/>
      <c r="M265" s="241" t="s">
        <v>1</v>
      </c>
      <c r="N265" s="242" t="s">
        <v>41</v>
      </c>
      <c r="O265" s="92"/>
      <c r="P265" s="226">
        <f>O265*H265</f>
        <v>0</v>
      </c>
      <c r="Q265" s="226">
        <v>0</v>
      </c>
      <c r="R265" s="226">
        <f>Q265*H265</f>
        <v>0</v>
      </c>
      <c r="S265" s="226">
        <v>0</v>
      </c>
      <c r="T265" s="227">
        <f>S265*H265</f>
        <v>0</v>
      </c>
      <c r="U265" s="39"/>
      <c r="V265" s="39"/>
      <c r="W265" s="39"/>
      <c r="X265" s="39"/>
      <c r="Y265" s="39"/>
      <c r="Z265" s="39"/>
      <c r="AA265" s="39"/>
      <c r="AB265" s="39"/>
      <c r="AC265" s="39"/>
      <c r="AD265" s="39"/>
      <c r="AE265" s="39"/>
      <c r="AR265" s="228" t="s">
        <v>470</v>
      </c>
      <c r="AT265" s="228" t="s">
        <v>443</v>
      </c>
      <c r="AU265" s="228" t="s">
        <v>86</v>
      </c>
      <c r="AY265" s="18" t="s">
        <v>414</v>
      </c>
      <c r="BE265" s="229">
        <f>IF(N265="základní",J265,0)</f>
        <v>0</v>
      </c>
      <c r="BF265" s="229">
        <f>IF(N265="snížená",J265,0)</f>
        <v>0</v>
      </c>
      <c r="BG265" s="229">
        <f>IF(N265="zákl. přenesená",J265,0)</f>
        <v>0</v>
      </c>
      <c r="BH265" s="229">
        <f>IF(N265="sníž. přenesená",J265,0)</f>
        <v>0</v>
      </c>
      <c r="BI265" s="229">
        <f>IF(N265="nulová",J265,0)</f>
        <v>0</v>
      </c>
      <c r="BJ265" s="18" t="s">
        <v>84</v>
      </c>
      <c r="BK265" s="229">
        <f>ROUND(I265*H265,2)</f>
        <v>0</v>
      </c>
      <c r="BL265" s="18" t="s">
        <v>470</v>
      </c>
      <c r="BM265" s="228" t="s">
        <v>2851</v>
      </c>
    </row>
    <row r="266" s="2" customFormat="1">
      <c r="A266" s="39"/>
      <c r="B266" s="40"/>
      <c r="C266" s="41"/>
      <c r="D266" s="230" t="s">
        <v>417</v>
      </c>
      <c r="E266" s="41"/>
      <c r="F266" s="231" t="s">
        <v>1883</v>
      </c>
      <c r="G266" s="41"/>
      <c r="H266" s="41"/>
      <c r="I266" s="156"/>
      <c r="J266" s="41"/>
      <c r="K266" s="41"/>
      <c r="L266" s="45"/>
      <c r="M266" s="232"/>
      <c r="N266" s="233"/>
      <c r="O266" s="92"/>
      <c r="P266" s="92"/>
      <c r="Q266" s="92"/>
      <c r="R266" s="92"/>
      <c r="S266" s="92"/>
      <c r="T266" s="93"/>
      <c r="U266" s="39"/>
      <c r="V266" s="39"/>
      <c r="W266" s="39"/>
      <c r="X266" s="39"/>
      <c r="Y266" s="39"/>
      <c r="Z266" s="39"/>
      <c r="AA266" s="39"/>
      <c r="AB266" s="39"/>
      <c r="AC266" s="39"/>
      <c r="AD266" s="39"/>
      <c r="AE266" s="39"/>
      <c r="AT266" s="18" t="s">
        <v>417</v>
      </c>
      <c r="AU266" s="18" t="s">
        <v>86</v>
      </c>
    </row>
    <row r="267" s="15" customFormat="1">
      <c r="A267" s="15"/>
      <c r="B267" s="299"/>
      <c r="C267" s="300"/>
      <c r="D267" s="230" t="s">
        <v>758</v>
      </c>
      <c r="E267" s="301" t="s">
        <v>1</v>
      </c>
      <c r="F267" s="302" t="s">
        <v>2798</v>
      </c>
      <c r="G267" s="300"/>
      <c r="H267" s="301" t="s">
        <v>1</v>
      </c>
      <c r="I267" s="303"/>
      <c r="J267" s="300"/>
      <c r="K267" s="300"/>
      <c r="L267" s="304"/>
      <c r="M267" s="305"/>
      <c r="N267" s="306"/>
      <c r="O267" s="306"/>
      <c r="P267" s="306"/>
      <c r="Q267" s="306"/>
      <c r="R267" s="306"/>
      <c r="S267" s="306"/>
      <c r="T267" s="307"/>
      <c r="U267" s="15"/>
      <c r="V267" s="15"/>
      <c r="W267" s="15"/>
      <c r="X267" s="15"/>
      <c r="Y267" s="15"/>
      <c r="Z267" s="15"/>
      <c r="AA267" s="15"/>
      <c r="AB267" s="15"/>
      <c r="AC267" s="15"/>
      <c r="AD267" s="15"/>
      <c r="AE267" s="15"/>
      <c r="AT267" s="308" t="s">
        <v>758</v>
      </c>
      <c r="AU267" s="308" t="s">
        <v>86</v>
      </c>
      <c r="AV267" s="15" t="s">
        <v>84</v>
      </c>
      <c r="AW267" s="15" t="s">
        <v>33</v>
      </c>
      <c r="AX267" s="15" t="s">
        <v>76</v>
      </c>
      <c r="AY267" s="308" t="s">
        <v>414</v>
      </c>
    </row>
    <row r="268" s="13" customFormat="1">
      <c r="A268" s="13"/>
      <c r="B268" s="277"/>
      <c r="C268" s="278"/>
      <c r="D268" s="230" t="s">
        <v>758</v>
      </c>
      <c r="E268" s="279" t="s">
        <v>1</v>
      </c>
      <c r="F268" s="280" t="s">
        <v>2799</v>
      </c>
      <c r="G268" s="278"/>
      <c r="H268" s="281">
        <v>9.4079999999999995</v>
      </c>
      <c r="I268" s="282"/>
      <c r="J268" s="278"/>
      <c r="K268" s="278"/>
      <c r="L268" s="283"/>
      <c r="M268" s="284"/>
      <c r="N268" s="285"/>
      <c r="O268" s="285"/>
      <c r="P268" s="285"/>
      <c r="Q268" s="285"/>
      <c r="R268" s="285"/>
      <c r="S268" s="285"/>
      <c r="T268" s="286"/>
      <c r="U268" s="13"/>
      <c r="V268" s="13"/>
      <c r="W268" s="13"/>
      <c r="X268" s="13"/>
      <c r="Y268" s="13"/>
      <c r="Z268" s="13"/>
      <c r="AA268" s="13"/>
      <c r="AB268" s="13"/>
      <c r="AC268" s="13"/>
      <c r="AD268" s="13"/>
      <c r="AE268" s="13"/>
      <c r="AT268" s="287" t="s">
        <v>758</v>
      </c>
      <c r="AU268" s="287" t="s">
        <v>86</v>
      </c>
      <c r="AV268" s="13" t="s">
        <v>86</v>
      </c>
      <c r="AW268" s="13" t="s">
        <v>33</v>
      </c>
      <c r="AX268" s="13" t="s">
        <v>76</v>
      </c>
      <c r="AY268" s="287" t="s">
        <v>414</v>
      </c>
    </row>
    <row r="269" s="13" customFormat="1">
      <c r="A269" s="13"/>
      <c r="B269" s="277"/>
      <c r="C269" s="278"/>
      <c r="D269" s="230" t="s">
        <v>758</v>
      </c>
      <c r="E269" s="279" t="s">
        <v>1</v>
      </c>
      <c r="F269" s="280" t="s">
        <v>2800</v>
      </c>
      <c r="G269" s="278"/>
      <c r="H269" s="281">
        <v>1.8480000000000001</v>
      </c>
      <c r="I269" s="282"/>
      <c r="J269" s="278"/>
      <c r="K269" s="278"/>
      <c r="L269" s="283"/>
      <c r="M269" s="284"/>
      <c r="N269" s="285"/>
      <c r="O269" s="285"/>
      <c r="P269" s="285"/>
      <c r="Q269" s="285"/>
      <c r="R269" s="285"/>
      <c r="S269" s="285"/>
      <c r="T269" s="286"/>
      <c r="U269" s="13"/>
      <c r="V269" s="13"/>
      <c r="W269" s="13"/>
      <c r="X269" s="13"/>
      <c r="Y269" s="13"/>
      <c r="Z269" s="13"/>
      <c r="AA269" s="13"/>
      <c r="AB269" s="13"/>
      <c r="AC269" s="13"/>
      <c r="AD269" s="13"/>
      <c r="AE269" s="13"/>
      <c r="AT269" s="287" t="s">
        <v>758</v>
      </c>
      <c r="AU269" s="287" t="s">
        <v>86</v>
      </c>
      <c r="AV269" s="13" t="s">
        <v>86</v>
      </c>
      <c r="AW269" s="13" t="s">
        <v>33</v>
      </c>
      <c r="AX269" s="13" t="s">
        <v>76</v>
      </c>
      <c r="AY269" s="287" t="s">
        <v>414</v>
      </c>
    </row>
    <row r="270" s="15" customFormat="1">
      <c r="A270" s="15"/>
      <c r="B270" s="299"/>
      <c r="C270" s="300"/>
      <c r="D270" s="230" t="s">
        <v>758</v>
      </c>
      <c r="E270" s="301" t="s">
        <v>1</v>
      </c>
      <c r="F270" s="302" t="s">
        <v>2801</v>
      </c>
      <c r="G270" s="300"/>
      <c r="H270" s="301" t="s">
        <v>1</v>
      </c>
      <c r="I270" s="303"/>
      <c r="J270" s="300"/>
      <c r="K270" s="300"/>
      <c r="L270" s="304"/>
      <c r="M270" s="305"/>
      <c r="N270" s="306"/>
      <c r="O270" s="306"/>
      <c r="P270" s="306"/>
      <c r="Q270" s="306"/>
      <c r="R270" s="306"/>
      <c r="S270" s="306"/>
      <c r="T270" s="307"/>
      <c r="U270" s="15"/>
      <c r="V270" s="15"/>
      <c r="W270" s="15"/>
      <c r="X270" s="15"/>
      <c r="Y270" s="15"/>
      <c r="Z270" s="15"/>
      <c r="AA270" s="15"/>
      <c r="AB270" s="15"/>
      <c r="AC270" s="15"/>
      <c r="AD270" s="15"/>
      <c r="AE270" s="15"/>
      <c r="AT270" s="308" t="s">
        <v>758</v>
      </c>
      <c r="AU270" s="308" t="s">
        <v>86</v>
      </c>
      <c r="AV270" s="15" t="s">
        <v>84</v>
      </c>
      <c r="AW270" s="15" t="s">
        <v>33</v>
      </c>
      <c r="AX270" s="15" t="s">
        <v>76</v>
      </c>
      <c r="AY270" s="308" t="s">
        <v>414</v>
      </c>
    </row>
    <row r="271" s="13" customFormat="1">
      <c r="A271" s="13"/>
      <c r="B271" s="277"/>
      <c r="C271" s="278"/>
      <c r="D271" s="230" t="s">
        <v>758</v>
      </c>
      <c r="E271" s="279" t="s">
        <v>1</v>
      </c>
      <c r="F271" s="280" t="s">
        <v>2802</v>
      </c>
      <c r="G271" s="278"/>
      <c r="H271" s="281">
        <v>16.632000000000001</v>
      </c>
      <c r="I271" s="282"/>
      <c r="J271" s="278"/>
      <c r="K271" s="278"/>
      <c r="L271" s="283"/>
      <c r="M271" s="284"/>
      <c r="N271" s="285"/>
      <c r="O271" s="285"/>
      <c r="P271" s="285"/>
      <c r="Q271" s="285"/>
      <c r="R271" s="285"/>
      <c r="S271" s="285"/>
      <c r="T271" s="286"/>
      <c r="U271" s="13"/>
      <c r="V271" s="13"/>
      <c r="W271" s="13"/>
      <c r="X271" s="13"/>
      <c r="Y271" s="13"/>
      <c r="Z271" s="13"/>
      <c r="AA271" s="13"/>
      <c r="AB271" s="13"/>
      <c r="AC271" s="13"/>
      <c r="AD271" s="13"/>
      <c r="AE271" s="13"/>
      <c r="AT271" s="287" t="s">
        <v>758</v>
      </c>
      <c r="AU271" s="287" t="s">
        <v>86</v>
      </c>
      <c r="AV271" s="13" t="s">
        <v>86</v>
      </c>
      <c r="AW271" s="13" t="s">
        <v>33</v>
      </c>
      <c r="AX271" s="13" t="s">
        <v>76</v>
      </c>
      <c r="AY271" s="287" t="s">
        <v>414</v>
      </c>
    </row>
    <row r="272" s="13" customFormat="1">
      <c r="A272" s="13"/>
      <c r="B272" s="277"/>
      <c r="C272" s="278"/>
      <c r="D272" s="230" t="s">
        <v>758</v>
      </c>
      <c r="E272" s="279" t="s">
        <v>1</v>
      </c>
      <c r="F272" s="280" t="s">
        <v>2803</v>
      </c>
      <c r="G272" s="278"/>
      <c r="H272" s="281">
        <v>3.0800000000000001</v>
      </c>
      <c r="I272" s="282"/>
      <c r="J272" s="278"/>
      <c r="K272" s="278"/>
      <c r="L272" s="283"/>
      <c r="M272" s="284"/>
      <c r="N272" s="285"/>
      <c r="O272" s="285"/>
      <c r="P272" s="285"/>
      <c r="Q272" s="285"/>
      <c r="R272" s="285"/>
      <c r="S272" s="285"/>
      <c r="T272" s="286"/>
      <c r="U272" s="13"/>
      <c r="V272" s="13"/>
      <c r="W272" s="13"/>
      <c r="X272" s="13"/>
      <c r="Y272" s="13"/>
      <c r="Z272" s="13"/>
      <c r="AA272" s="13"/>
      <c r="AB272" s="13"/>
      <c r="AC272" s="13"/>
      <c r="AD272" s="13"/>
      <c r="AE272" s="13"/>
      <c r="AT272" s="287" t="s">
        <v>758</v>
      </c>
      <c r="AU272" s="287" t="s">
        <v>86</v>
      </c>
      <c r="AV272" s="13" t="s">
        <v>86</v>
      </c>
      <c r="AW272" s="13" t="s">
        <v>33</v>
      </c>
      <c r="AX272" s="13" t="s">
        <v>76</v>
      </c>
      <c r="AY272" s="287" t="s">
        <v>414</v>
      </c>
    </row>
    <row r="273" s="14" customFormat="1">
      <c r="A273" s="14"/>
      <c r="B273" s="288"/>
      <c r="C273" s="289"/>
      <c r="D273" s="230" t="s">
        <v>758</v>
      </c>
      <c r="E273" s="290" t="s">
        <v>1</v>
      </c>
      <c r="F273" s="291" t="s">
        <v>760</v>
      </c>
      <c r="G273" s="289"/>
      <c r="H273" s="292">
        <v>30.968000000000004</v>
      </c>
      <c r="I273" s="293"/>
      <c r="J273" s="289"/>
      <c r="K273" s="289"/>
      <c r="L273" s="294"/>
      <c r="M273" s="295"/>
      <c r="N273" s="296"/>
      <c r="O273" s="296"/>
      <c r="P273" s="296"/>
      <c r="Q273" s="296"/>
      <c r="R273" s="296"/>
      <c r="S273" s="296"/>
      <c r="T273" s="297"/>
      <c r="U273" s="14"/>
      <c r="V273" s="14"/>
      <c r="W273" s="14"/>
      <c r="X273" s="14"/>
      <c r="Y273" s="14"/>
      <c r="Z273" s="14"/>
      <c r="AA273" s="14"/>
      <c r="AB273" s="14"/>
      <c r="AC273" s="14"/>
      <c r="AD273" s="14"/>
      <c r="AE273" s="14"/>
      <c r="AT273" s="298" t="s">
        <v>758</v>
      </c>
      <c r="AU273" s="298" t="s">
        <v>86</v>
      </c>
      <c r="AV273" s="14" t="s">
        <v>415</v>
      </c>
      <c r="AW273" s="14" t="s">
        <v>33</v>
      </c>
      <c r="AX273" s="14" t="s">
        <v>84</v>
      </c>
      <c r="AY273" s="298" t="s">
        <v>414</v>
      </c>
    </row>
    <row r="274" s="2" customFormat="1" ht="16.5" customHeight="1">
      <c r="A274" s="39"/>
      <c r="B274" s="40"/>
      <c r="C274" s="234" t="s">
        <v>894</v>
      </c>
      <c r="D274" s="234" t="s">
        <v>443</v>
      </c>
      <c r="E274" s="235" t="s">
        <v>1884</v>
      </c>
      <c r="F274" s="236" t="s">
        <v>1885</v>
      </c>
      <c r="G274" s="237" t="s">
        <v>632</v>
      </c>
      <c r="H274" s="238">
        <v>30.968</v>
      </c>
      <c r="I274" s="239"/>
      <c r="J274" s="240">
        <f>ROUND(I274*H274,2)</f>
        <v>0</v>
      </c>
      <c r="K274" s="236" t="s">
        <v>720</v>
      </c>
      <c r="L274" s="45"/>
      <c r="M274" s="241" t="s">
        <v>1</v>
      </c>
      <c r="N274" s="242" t="s">
        <v>41</v>
      </c>
      <c r="O274" s="92"/>
      <c r="P274" s="226">
        <f>O274*H274</f>
        <v>0</v>
      </c>
      <c r="Q274" s="226">
        <v>0</v>
      </c>
      <c r="R274" s="226">
        <f>Q274*H274</f>
        <v>0</v>
      </c>
      <c r="S274" s="226">
        <v>0</v>
      </c>
      <c r="T274" s="227">
        <f>S274*H274</f>
        <v>0</v>
      </c>
      <c r="U274" s="39"/>
      <c r="V274" s="39"/>
      <c r="W274" s="39"/>
      <c r="X274" s="39"/>
      <c r="Y274" s="39"/>
      <c r="Z274" s="39"/>
      <c r="AA274" s="39"/>
      <c r="AB274" s="39"/>
      <c r="AC274" s="39"/>
      <c r="AD274" s="39"/>
      <c r="AE274" s="39"/>
      <c r="AR274" s="228" t="s">
        <v>470</v>
      </c>
      <c r="AT274" s="228" t="s">
        <v>443</v>
      </c>
      <c r="AU274" s="228" t="s">
        <v>86</v>
      </c>
      <c r="AY274" s="18" t="s">
        <v>414</v>
      </c>
      <c r="BE274" s="229">
        <f>IF(N274="základní",J274,0)</f>
        <v>0</v>
      </c>
      <c r="BF274" s="229">
        <f>IF(N274="snížená",J274,0)</f>
        <v>0</v>
      </c>
      <c r="BG274" s="229">
        <f>IF(N274="zákl. přenesená",J274,0)</f>
        <v>0</v>
      </c>
      <c r="BH274" s="229">
        <f>IF(N274="sníž. přenesená",J274,0)</f>
        <v>0</v>
      </c>
      <c r="BI274" s="229">
        <f>IF(N274="nulová",J274,0)</f>
        <v>0</v>
      </c>
      <c r="BJ274" s="18" t="s">
        <v>84</v>
      </c>
      <c r="BK274" s="229">
        <f>ROUND(I274*H274,2)</f>
        <v>0</v>
      </c>
      <c r="BL274" s="18" t="s">
        <v>470</v>
      </c>
      <c r="BM274" s="228" t="s">
        <v>2852</v>
      </c>
    </row>
    <row r="275" s="2" customFormat="1">
      <c r="A275" s="39"/>
      <c r="B275" s="40"/>
      <c r="C275" s="41"/>
      <c r="D275" s="230" t="s">
        <v>417</v>
      </c>
      <c r="E275" s="41"/>
      <c r="F275" s="231" t="s">
        <v>1887</v>
      </c>
      <c r="G275" s="41"/>
      <c r="H275" s="41"/>
      <c r="I275" s="156"/>
      <c r="J275" s="41"/>
      <c r="K275" s="41"/>
      <c r="L275" s="45"/>
      <c r="M275" s="232"/>
      <c r="N275" s="233"/>
      <c r="O275" s="92"/>
      <c r="P275" s="92"/>
      <c r="Q275" s="92"/>
      <c r="R275" s="92"/>
      <c r="S275" s="92"/>
      <c r="T275" s="93"/>
      <c r="U275" s="39"/>
      <c r="V275" s="39"/>
      <c r="W275" s="39"/>
      <c r="X275" s="39"/>
      <c r="Y275" s="39"/>
      <c r="Z275" s="39"/>
      <c r="AA275" s="39"/>
      <c r="AB275" s="39"/>
      <c r="AC275" s="39"/>
      <c r="AD275" s="39"/>
      <c r="AE275" s="39"/>
      <c r="AT275" s="18" t="s">
        <v>417</v>
      </c>
      <c r="AU275" s="18" t="s">
        <v>86</v>
      </c>
    </row>
    <row r="276" s="15" customFormat="1">
      <c r="A276" s="15"/>
      <c r="B276" s="299"/>
      <c r="C276" s="300"/>
      <c r="D276" s="230" t="s">
        <v>758</v>
      </c>
      <c r="E276" s="301" t="s">
        <v>1</v>
      </c>
      <c r="F276" s="302" t="s">
        <v>2798</v>
      </c>
      <c r="G276" s="300"/>
      <c r="H276" s="301" t="s">
        <v>1</v>
      </c>
      <c r="I276" s="303"/>
      <c r="J276" s="300"/>
      <c r="K276" s="300"/>
      <c r="L276" s="304"/>
      <c r="M276" s="305"/>
      <c r="N276" s="306"/>
      <c r="O276" s="306"/>
      <c r="P276" s="306"/>
      <c r="Q276" s="306"/>
      <c r="R276" s="306"/>
      <c r="S276" s="306"/>
      <c r="T276" s="307"/>
      <c r="U276" s="15"/>
      <c r="V276" s="15"/>
      <c r="W276" s="15"/>
      <c r="X276" s="15"/>
      <c r="Y276" s="15"/>
      <c r="Z276" s="15"/>
      <c r="AA276" s="15"/>
      <c r="AB276" s="15"/>
      <c r="AC276" s="15"/>
      <c r="AD276" s="15"/>
      <c r="AE276" s="15"/>
      <c r="AT276" s="308" t="s">
        <v>758</v>
      </c>
      <c r="AU276" s="308" t="s">
        <v>86</v>
      </c>
      <c r="AV276" s="15" t="s">
        <v>84</v>
      </c>
      <c r="AW276" s="15" t="s">
        <v>33</v>
      </c>
      <c r="AX276" s="15" t="s">
        <v>76</v>
      </c>
      <c r="AY276" s="308" t="s">
        <v>414</v>
      </c>
    </row>
    <row r="277" s="13" customFormat="1">
      <c r="A277" s="13"/>
      <c r="B277" s="277"/>
      <c r="C277" s="278"/>
      <c r="D277" s="230" t="s">
        <v>758</v>
      </c>
      <c r="E277" s="279" t="s">
        <v>1</v>
      </c>
      <c r="F277" s="280" t="s">
        <v>2799</v>
      </c>
      <c r="G277" s="278"/>
      <c r="H277" s="281">
        <v>9.4079999999999995</v>
      </c>
      <c r="I277" s="282"/>
      <c r="J277" s="278"/>
      <c r="K277" s="278"/>
      <c r="L277" s="283"/>
      <c r="M277" s="284"/>
      <c r="N277" s="285"/>
      <c r="O277" s="285"/>
      <c r="P277" s="285"/>
      <c r="Q277" s="285"/>
      <c r="R277" s="285"/>
      <c r="S277" s="285"/>
      <c r="T277" s="286"/>
      <c r="U277" s="13"/>
      <c r="V277" s="13"/>
      <c r="W277" s="13"/>
      <c r="X277" s="13"/>
      <c r="Y277" s="13"/>
      <c r="Z277" s="13"/>
      <c r="AA277" s="13"/>
      <c r="AB277" s="13"/>
      <c r="AC277" s="13"/>
      <c r="AD277" s="13"/>
      <c r="AE277" s="13"/>
      <c r="AT277" s="287" t="s">
        <v>758</v>
      </c>
      <c r="AU277" s="287" t="s">
        <v>86</v>
      </c>
      <c r="AV277" s="13" t="s">
        <v>86</v>
      </c>
      <c r="AW277" s="13" t="s">
        <v>33</v>
      </c>
      <c r="AX277" s="13" t="s">
        <v>76</v>
      </c>
      <c r="AY277" s="287" t="s">
        <v>414</v>
      </c>
    </row>
    <row r="278" s="13" customFormat="1">
      <c r="A278" s="13"/>
      <c r="B278" s="277"/>
      <c r="C278" s="278"/>
      <c r="D278" s="230" t="s">
        <v>758</v>
      </c>
      <c r="E278" s="279" t="s">
        <v>1</v>
      </c>
      <c r="F278" s="280" t="s">
        <v>2800</v>
      </c>
      <c r="G278" s="278"/>
      <c r="H278" s="281">
        <v>1.8480000000000001</v>
      </c>
      <c r="I278" s="282"/>
      <c r="J278" s="278"/>
      <c r="K278" s="278"/>
      <c r="L278" s="283"/>
      <c r="M278" s="284"/>
      <c r="N278" s="285"/>
      <c r="O278" s="285"/>
      <c r="P278" s="285"/>
      <c r="Q278" s="285"/>
      <c r="R278" s="285"/>
      <c r="S278" s="285"/>
      <c r="T278" s="286"/>
      <c r="U278" s="13"/>
      <c r="V278" s="13"/>
      <c r="W278" s="13"/>
      <c r="X278" s="13"/>
      <c r="Y278" s="13"/>
      <c r="Z278" s="13"/>
      <c r="AA278" s="13"/>
      <c r="AB278" s="13"/>
      <c r="AC278" s="13"/>
      <c r="AD278" s="13"/>
      <c r="AE278" s="13"/>
      <c r="AT278" s="287" t="s">
        <v>758</v>
      </c>
      <c r="AU278" s="287" t="s">
        <v>86</v>
      </c>
      <c r="AV278" s="13" t="s">
        <v>86</v>
      </c>
      <c r="AW278" s="13" t="s">
        <v>33</v>
      </c>
      <c r="AX278" s="13" t="s">
        <v>76</v>
      </c>
      <c r="AY278" s="287" t="s">
        <v>414</v>
      </c>
    </row>
    <row r="279" s="15" customFormat="1">
      <c r="A279" s="15"/>
      <c r="B279" s="299"/>
      <c r="C279" s="300"/>
      <c r="D279" s="230" t="s">
        <v>758</v>
      </c>
      <c r="E279" s="301" t="s">
        <v>1</v>
      </c>
      <c r="F279" s="302" t="s">
        <v>2801</v>
      </c>
      <c r="G279" s="300"/>
      <c r="H279" s="301" t="s">
        <v>1</v>
      </c>
      <c r="I279" s="303"/>
      <c r="J279" s="300"/>
      <c r="K279" s="300"/>
      <c r="L279" s="304"/>
      <c r="M279" s="305"/>
      <c r="N279" s="306"/>
      <c r="O279" s="306"/>
      <c r="P279" s="306"/>
      <c r="Q279" s="306"/>
      <c r="R279" s="306"/>
      <c r="S279" s="306"/>
      <c r="T279" s="307"/>
      <c r="U279" s="15"/>
      <c r="V279" s="15"/>
      <c r="W279" s="15"/>
      <c r="X279" s="15"/>
      <c r="Y279" s="15"/>
      <c r="Z279" s="15"/>
      <c r="AA279" s="15"/>
      <c r="AB279" s="15"/>
      <c r="AC279" s="15"/>
      <c r="AD279" s="15"/>
      <c r="AE279" s="15"/>
      <c r="AT279" s="308" t="s">
        <v>758</v>
      </c>
      <c r="AU279" s="308" t="s">
        <v>86</v>
      </c>
      <c r="AV279" s="15" t="s">
        <v>84</v>
      </c>
      <c r="AW279" s="15" t="s">
        <v>33</v>
      </c>
      <c r="AX279" s="15" t="s">
        <v>76</v>
      </c>
      <c r="AY279" s="308" t="s">
        <v>414</v>
      </c>
    </row>
    <row r="280" s="13" customFormat="1">
      <c r="A280" s="13"/>
      <c r="B280" s="277"/>
      <c r="C280" s="278"/>
      <c r="D280" s="230" t="s">
        <v>758</v>
      </c>
      <c r="E280" s="279" t="s">
        <v>1</v>
      </c>
      <c r="F280" s="280" t="s">
        <v>2802</v>
      </c>
      <c r="G280" s="278"/>
      <c r="H280" s="281">
        <v>16.632000000000001</v>
      </c>
      <c r="I280" s="282"/>
      <c r="J280" s="278"/>
      <c r="K280" s="278"/>
      <c r="L280" s="283"/>
      <c r="M280" s="284"/>
      <c r="N280" s="285"/>
      <c r="O280" s="285"/>
      <c r="P280" s="285"/>
      <c r="Q280" s="285"/>
      <c r="R280" s="285"/>
      <c r="S280" s="285"/>
      <c r="T280" s="286"/>
      <c r="U280" s="13"/>
      <c r="V280" s="13"/>
      <c r="W280" s="13"/>
      <c r="X280" s="13"/>
      <c r="Y280" s="13"/>
      <c r="Z280" s="13"/>
      <c r="AA280" s="13"/>
      <c r="AB280" s="13"/>
      <c r="AC280" s="13"/>
      <c r="AD280" s="13"/>
      <c r="AE280" s="13"/>
      <c r="AT280" s="287" t="s">
        <v>758</v>
      </c>
      <c r="AU280" s="287" t="s">
        <v>86</v>
      </c>
      <c r="AV280" s="13" t="s">
        <v>86</v>
      </c>
      <c r="AW280" s="13" t="s">
        <v>33</v>
      </c>
      <c r="AX280" s="13" t="s">
        <v>76</v>
      </c>
      <c r="AY280" s="287" t="s">
        <v>414</v>
      </c>
    </row>
    <row r="281" s="13" customFormat="1">
      <c r="A281" s="13"/>
      <c r="B281" s="277"/>
      <c r="C281" s="278"/>
      <c r="D281" s="230" t="s">
        <v>758</v>
      </c>
      <c r="E281" s="279" t="s">
        <v>1</v>
      </c>
      <c r="F281" s="280" t="s">
        <v>2803</v>
      </c>
      <c r="G281" s="278"/>
      <c r="H281" s="281">
        <v>3.0800000000000001</v>
      </c>
      <c r="I281" s="282"/>
      <c r="J281" s="278"/>
      <c r="K281" s="278"/>
      <c r="L281" s="283"/>
      <c r="M281" s="284"/>
      <c r="N281" s="285"/>
      <c r="O281" s="285"/>
      <c r="P281" s="285"/>
      <c r="Q281" s="285"/>
      <c r="R281" s="285"/>
      <c r="S281" s="285"/>
      <c r="T281" s="286"/>
      <c r="U281" s="13"/>
      <c r="V281" s="13"/>
      <c r="W281" s="13"/>
      <c r="X281" s="13"/>
      <c r="Y281" s="13"/>
      <c r="Z281" s="13"/>
      <c r="AA281" s="13"/>
      <c r="AB281" s="13"/>
      <c r="AC281" s="13"/>
      <c r="AD281" s="13"/>
      <c r="AE281" s="13"/>
      <c r="AT281" s="287" t="s">
        <v>758</v>
      </c>
      <c r="AU281" s="287" t="s">
        <v>86</v>
      </c>
      <c r="AV281" s="13" t="s">
        <v>86</v>
      </c>
      <c r="AW281" s="13" t="s">
        <v>33</v>
      </c>
      <c r="AX281" s="13" t="s">
        <v>76</v>
      </c>
      <c r="AY281" s="287" t="s">
        <v>414</v>
      </c>
    </row>
    <row r="282" s="14" customFormat="1">
      <c r="A282" s="14"/>
      <c r="B282" s="288"/>
      <c r="C282" s="289"/>
      <c r="D282" s="230" t="s">
        <v>758</v>
      </c>
      <c r="E282" s="290" t="s">
        <v>1</v>
      </c>
      <c r="F282" s="291" t="s">
        <v>760</v>
      </c>
      <c r="G282" s="289"/>
      <c r="H282" s="292">
        <v>30.968000000000004</v>
      </c>
      <c r="I282" s="293"/>
      <c r="J282" s="289"/>
      <c r="K282" s="289"/>
      <c r="L282" s="294"/>
      <c r="M282" s="314"/>
      <c r="N282" s="315"/>
      <c r="O282" s="315"/>
      <c r="P282" s="315"/>
      <c r="Q282" s="315"/>
      <c r="R282" s="315"/>
      <c r="S282" s="315"/>
      <c r="T282" s="316"/>
      <c r="U282" s="14"/>
      <c r="V282" s="14"/>
      <c r="W282" s="14"/>
      <c r="X282" s="14"/>
      <c r="Y282" s="14"/>
      <c r="Z282" s="14"/>
      <c r="AA282" s="14"/>
      <c r="AB282" s="14"/>
      <c r="AC282" s="14"/>
      <c r="AD282" s="14"/>
      <c r="AE282" s="14"/>
      <c r="AT282" s="298" t="s">
        <v>758</v>
      </c>
      <c r="AU282" s="298" t="s">
        <v>86</v>
      </c>
      <c r="AV282" s="14" t="s">
        <v>415</v>
      </c>
      <c r="AW282" s="14" t="s">
        <v>33</v>
      </c>
      <c r="AX282" s="14" t="s">
        <v>84</v>
      </c>
      <c r="AY282" s="298" t="s">
        <v>414</v>
      </c>
    </row>
    <row r="283" s="2" customFormat="1" ht="6.96" customHeight="1">
      <c r="A283" s="39"/>
      <c r="B283" s="67"/>
      <c r="C283" s="68"/>
      <c r="D283" s="68"/>
      <c r="E283" s="68"/>
      <c r="F283" s="68"/>
      <c r="G283" s="68"/>
      <c r="H283" s="68"/>
      <c r="I283" s="194"/>
      <c r="J283" s="68"/>
      <c r="K283" s="68"/>
      <c r="L283" s="45"/>
      <c r="M283" s="39"/>
      <c r="O283" s="39"/>
      <c r="P283" s="39"/>
      <c r="Q283" s="39"/>
      <c r="R283" s="39"/>
      <c r="S283" s="39"/>
      <c r="T283" s="39"/>
      <c r="U283" s="39"/>
      <c r="V283" s="39"/>
      <c r="W283" s="39"/>
      <c r="X283" s="39"/>
      <c r="Y283" s="39"/>
      <c r="Z283" s="39"/>
      <c r="AA283" s="39"/>
      <c r="AB283" s="39"/>
      <c r="AC283" s="39"/>
      <c r="AD283" s="39"/>
      <c r="AE283" s="39"/>
    </row>
  </sheetData>
  <sheetProtection sheet="1" autoFilter="0" formatColumns="0" formatRows="0" objects="1" scenarios="1" spinCount="100000" saltValue="ZqyCRMca0Np7bXeyfL8YFfHRDTm9TPoG+W4RZIGGIHb/kMG8bPeFO7SpGeeA1kd7PJpJgEoGcVHfT+WPndmdFw==" hashValue="1RiB0/S9piE9wDy58G2iylU94J2X+zgopnE5T1X8rofZlHQ70Y+LCvXunbOPbE/UX9VQtVSeqxLoH//FS7M7Gw==" algorithmName="SHA-512" password="CC35"/>
  <autoFilter ref="C128:K282"/>
  <mergeCells count="12">
    <mergeCell ref="E7:H7"/>
    <mergeCell ref="E9:H9"/>
    <mergeCell ref="E11:H11"/>
    <mergeCell ref="E20:H20"/>
    <mergeCell ref="E29:H29"/>
    <mergeCell ref="E85:H85"/>
    <mergeCell ref="E87:H87"/>
    <mergeCell ref="E89:H89"/>
    <mergeCell ref="E117:H117"/>
    <mergeCell ref="E119:H119"/>
    <mergeCell ref="E121:H121"/>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36.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205</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2787</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2853</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ROUND(J123,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ROUND((SUM(BE123:BE132)),  2)</f>
        <v>0</v>
      </c>
      <c r="G35" s="39"/>
      <c r="H35" s="39"/>
      <c r="I35" s="173">
        <v>0.20999999999999999</v>
      </c>
      <c r="J35" s="172">
        <f>ROUND(((SUM(BE123:BE132))*I35),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ROUND((SUM(BF123:BF132)),  2)</f>
        <v>0</v>
      </c>
      <c r="G36" s="39"/>
      <c r="H36" s="39"/>
      <c r="I36" s="173">
        <v>0.14999999999999999</v>
      </c>
      <c r="J36" s="172">
        <f>ROUND(((SUM(BF123:BF132))*I36),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ROUND((SUM(BG123:BG132)),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ROUND((SUM(BH123:BH132)),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ROUND((SUM(BI123:BI132)),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2787</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002 - VRN - most v km 8,259</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J123</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746</v>
      </c>
      <c r="E99" s="250"/>
      <c r="F99" s="250"/>
      <c r="G99" s="250"/>
      <c r="H99" s="250"/>
      <c r="I99" s="251"/>
      <c r="J99" s="252">
        <f>J124</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1889</v>
      </c>
      <c r="E100" s="271"/>
      <c r="F100" s="271"/>
      <c r="G100" s="271"/>
      <c r="H100" s="271"/>
      <c r="I100" s="272"/>
      <c r="J100" s="273">
        <f>J125</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747</v>
      </c>
      <c r="E101" s="271"/>
      <c r="F101" s="271"/>
      <c r="G101" s="271"/>
      <c r="H101" s="271"/>
      <c r="I101" s="272"/>
      <c r="J101" s="273">
        <f>J129</f>
        <v>0</v>
      </c>
      <c r="K101" s="134"/>
      <c r="L101" s="274"/>
      <c r="S101" s="12"/>
      <c r="T101" s="12"/>
      <c r="U101" s="12"/>
      <c r="V101" s="12"/>
      <c r="W101" s="12"/>
      <c r="X101" s="12"/>
      <c r="Y101" s="12"/>
      <c r="Z101" s="12"/>
      <c r="AA101" s="12"/>
      <c r="AB101" s="12"/>
      <c r="AC101" s="12"/>
      <c r="AD101" s="12"/>
      <c r="AE101" s="12"/>
    </row>
    <row r="102" hidden="1" s="2" customFormat="1" ht="21.84" customHeight="1">
      <c r="A102" s="39"/>
      <c r="B102" s="40"/>
      <c r="C102" s="41"/>
      <c r="D102" s="41"/>
      <c r="E102" s="41"/>
      <c r="F102" s="41"/>
      <c r="G102" s="41"/>
      <c r="H102" s="41"/>
      <c r="I102" s="156"/>
      <c r="J102" s="41"/>
      <c r="K102" s="41"/>
      <c r="L102" s="64"/>
      <c r="S102" s="39"/>
      <c r="T102" s="39"/>
      <c r="U102" s="39"/>
      <c r="V102" s="39"/>
      <c r="W102" s="39"/>
      <c r="X102" s="39"/>
      <c r="Y102" s="39"/>
      <c r="Z102" s="39"/>
      <c r="AA102" s="39"/>
      <c r="AB102" s="39"/>
      <c r="AC102" s="39"/>
      <c r="AD102" s="39"/>
      <c r="AE102" s="39"/>
    </row>
    <row r="103" hidden="1" s="2" customFormat="1" ht="6.96" customHeight="1">
      <c r="A103" s="39"/>
      <c r="B103" s="67"/>
      <c r="C103" s="68"/>
      <c r="D103" s="68"/>
      <c r="E103" s="68"/>
      <c r="F103" s="68"/>
      <c r="G103" s="68"/>
      <c r="H103" s="68"/>
      <c r="I103" s="194"/>
      <c r="J103" s="68"/>
      <c r="K103" s="68"/>
      <c r="L103" s="64"/>
      <c r="S103" s="39"/>
      <c r="T103" s="39"/>
      <c r="U103" s="39"/>
      <c r="V103" s="39"/>
      <c r="W103" s="39"/>
      <c r="X103" s="39"/>
      <c r="Y103" s="39"/>
      <c r="Z103" s="39"/>
      <c r="AA103" s="39"/>
      <c r="AB103" s="39"/>
      <c r="AC103" s="39"/>
      <c r="AD103" s="39"/>
      <c r="AE103" s="39"/>
    </row>
    <row r="104" hidden="1"/>
    <row r="105" hidden="1"/>
    <row r="106" hidden="1"/>
    <row r="107" s="2" customFormat="1" ht="6.96" customHeight="1">
      <c r="A107" s="39"/>
      <c r="B107" s="69"/>
      <c r="C107" s="70"/>
      <c r="D107" s="70"/>
      <c r="E107" s="70"/>
      <c r="F107" s="70"/>
      <c r="G107" s="70"/>
      <c r="H107" s="70"/>
      <c r="I107" s="197"/>
      <c r="J107" s="70"/>
      <c r="K107" s="70"/>
      <c r="L107" s="64"/>
      <c r="S107" s="39"/>
      <c r="T107" s="39"/>
      <c r="U107" s="39"/>
      <c r="V107" s="39"/>
      <c r="W107" s="39"/>
      <c r="X107" s="39"/>
      <c r="Y107" s="39"/>
      <c r="Z107" s="39"/>
      <c r="AA107" s="39"/>
      <c r="AB107" s="39"/>
      <c r="AC107" s="39"/>
      <c r="AD107" s="39"/>
      <c r="AE107" s="39"/>
    </row>
    <row r="108" s="2" customFormat="1" ht="24.96" customHeight="1">
      <c r="A108" s="39"/>
      <c r="B108" s="40"/>
      <c r="C108" s="24" t="s">
        <v>396</v>
      </c>
      <c r="D108" s="41"/>
      <c r="E108" s="41"/>
      <c r="F108" s="41"/>
      <c r="G108" s="41"/>
      <c r="H108" s="41"/>
      <c r="I108" s="156"/>
      <c r="J108" s="41"/>
      <c r="K108" s="41"/>
      <c r="L108" s="64"/>
      <c r="S108" s="39"/>
      <c r="T108" s="39"/>
      <c r="U108" s="39"/>
      <c r="V108" s="39"/>
      <c r="W108" s="39"/>
      <c r="X108" s="39"/>
      <c r="Y108" s="39"/>
      <c r="Z108" s="39"/>
      <c r="AA108" s="39"/>
      <c r="AB108" s="39"/>
      <c r="AC108" s="39"/>
      <c r="AD108" s="39"/>
      <c r="AE108" s="39"/>
    </row>
    <row r="109" s="2" customFormat="1" ht="6.96" customHeight="1">
      <c r="A109" s="39"/>
      <c r="B109" s="40"/>
      <c r="C109" s="41"/>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s="2" customFormat="1" ht="12" customHeight="1">
      <c r="A110" s="39"/>
      <c r="B110" s="40"/>
      <c r="C110" s="33" t="s">
        <v>16</v>
      </c>
      <c r="D110" s="41"/>
      <c r="E110" s="41"/>
      <c r="F110" s="41"/>
      <c r="G110" s="41"/>
      <c r="H110" s="41"/>
      <c r="I110" s="156"/>
      <c r="J110" s="41"/>
      <c r="K110" s="41"/>
      <c r="L110" s="64"/>
      <c r="S110" s="39"/>
      <c r="T110" s="39"/>
      <c r="U110" s="39"/>
      <c r="V110" s="39"/>
      <c r="W110" s="39"/>
      <c r="X110" s="39"/>
      <c r="Y110" s="39"/>
      <c r="Z110" s="39"/>
      <c r="AA110" s="39"/>
      <c r="AB110" s="39"/>
      <c r="AC110" s="39"/>
      <c r="AD110" s="39"/>
      <c r="AE110" s="39"/>
    </row>
    <row r="111" s="2" customFormat="1" ht="23.25" customHeight="1">
      <c r="A111" s="39"/>
      <c r="B111" s="40"/>
      <c r="C111" s="41"/>
      <c r="D111" s="41"/>
      <c r="E111" s="198" t="str">
        <f>E7</f>
        <v>Oprava trati v úseku 1.TK a 2.TK Děčín Prostřední Žleb - Dolní Žleb_OPRAVA č. 2</v>
      </c>
      <c r="F111" s="33"/>
      <c r="G111" s="33"/>
      <c r="H111" s="33"/>
      <c r="I111" s="156"/>
      <c r="J111" s="41"/>
      <c r="K111" s="41"/>
      <c r="L111" s="64"/>
      <c r="S111" s="39"/>
      <c r="T111" s="39"/>
      <c r="U111" s="39"/>
      <c r="V111" s="39"/>
      <c r="W111" s="39"/>
      <c r="X111" s="39"/>
      <c r="Y111" s="39"/>
      <c r="Z111" s="39"/>
      <c r="AA111" s="39"/>
      <c r="AB111" s="39"/>
      <c r="AC111" s="39"/>
      <c r="AD111" s="39"/>
      <c r="AE111" s="39"/>
    </row>
    <row r="112" s="1" customFormat="1" ht="12" customHeight="1">
      <c r="B112" s="22"/>
      <c r="C112" s="33" t="s">
        <v>389</v>
      </c>
      <c r="D112" s="23"/>
      <c r="E112" s="23"/>
      <c r="F112" s="23"/>
      <c r="G112" s="23"/>
      <c r="H112" s="23"/>
      <c r="I112" s="148"/>
      <c r="J112" s="23"/>
      <c r="K112" s="23"/>
      <c r="L112" s="21"/>
    </row>
    <row r="113" s="2" customFormat="1" ht="16.5" customHeight="1">
      <c r="A113" s="39"/>
      <c r="B113" s="40"/>
      <c r="C113" s="41"/>
      <c r="D113" s="41"/>
      <c r="E113" s="198" t="s">
        <v>2787</v>
      </c>
      <c r="F113" s="41"/>
      <c r="G113" s="41"/>
      <c r="H113" s="41"/>
      <c r="I113" s="156"/>
      <c r="J113" s="41"/>
      <c r="K113" s="41"/>
      <c r="L113" s="64"/>
      <c r="S113" s="39"/>
      <c r="T113" s="39"/>
      <c r="U113" s="39"/>
      <c r="V113" s="39"/>
      <c r="W113" s="39"/>
      <c r="X113" s="39"/>
      <c r="Y113" s="39"/>
      <c r="Z113" s="39"/>
      <c r="AA113" s="39"/>
      <c r="AB113" s="39"/>
      <c r="AC113" s="39"/>
      <c r="AD113" s="39"/>
      <c r="AE113" s="39"/>
    </row>
    <row r="114" s="2" customFormat="1" ht="12" customHeight="1">
      <c r="A114" s="39"/>
      <c r="B114" s="40"/>
      <c r="C114" s="33" t="s">
        <v>715</v>
      </c>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2" customFormat="1" ht="16.5" customHeight="1">
      <c r="A115" s="39"/>
      <c r="B115" s="40"/>
      <c r="C115" s="41"/>
      <c r="D115" s="41"/>
      <c r="E115" s="77" t="str">
        <f>E11</f>
        <v>002 - VRN - most v km 8,259</v>
      </c>
      <c r="F115" s="41"/>
      <c r="G115" s="41"/>
      <c r="H115" s="41"/>
      <c r="I115" s="156"/>
      <c r="J115" s="41"/>
      <c r="K115" s="41"/>
      <c r="L115" s="64"/>
      <c r="S115" s="39"/>
      <c r="T115" s="39"/>
      <c r="U115" s="39"/>
      <c r="V115" s="39"/>
      <c r="W115" s="39"/>
      <c r="X115" s="39"/>
      <c r="Y115" s="39"/>
      <c r="Z115" s="39"/>
      <c r="AA115" s="39"/>
      <c r="AB115" s="39"/>
      <c r="AC115" s="39"/>
      <c r="AD115" s="39"/>
      <c r="AE115" s="39"/>
    </row>
    <row r="116" s="2" customFormat="1" ht="6.96" customHeight="1">
      <c r="A116" s="39"/>
      <c r="B116" s="40"/>
      <c r="C116" s="41"/>
      <c r="D116" s="41"/>
      <c r="E116" s="41"/>
      <c r="F116" s="41"/>
      <c r="G116" s="41"/>
      <c r="H116" s="41"/>
      <c r="I116" s="156"/>
      <c r="J116" s="41"/>
      <c r="K116" s="41"/>
      <c r="L116" s="64"/>
      <c r="S116" s="39"/>
      <c r="T116" s="39"/>
      <c r="U116" s="39"/>
      <c r="V116" s="39"/>
      <c r="W116" s="39"/>
      <c r="X116" s="39"/>
      <c r="Y116" s="39"/>
      <c r="Z116" s="39"/>
      <c r="AA116" s="39"/>
      <c r="AB116" s="39"/>
      <c r="AC116" s="39"/>
      <c r="AD116" s="39"/>
      <c r="AE116" s="39"/>
    </row>
    <row r="117" s="2" customFormat="1" ht="12" customHeight="1">
      <c r="A117" s="39"/>
      <c r="B117" s="40"/>
      <c r="C117" s="33" t="s">
        <v>20</v>
      </c>
      <c r="D117" s="41"/>
      <c r="E117" s="41"/>
      <c r="F117" s="28" t="str">
        <f>F14</f>
        <v xml:space="preserve"> </v>
      </c>
      <c r="G117" s="41"/>
      <c r="H117" s="41"/>
      <c r="I117" s="158" t="s">
        <v>22</v>
      </c>
      <c r="J117" s="80" t="str">
        <f>IF(J14="","",J14)</f>
        <v>21. 11. 2019</v>
      </c>
      <c r="K117" s="41"/>
      <c r="L117" s="64"/>
      <c r="S117" s="39"/>
      <c r="T117" s="39"/>
      <c r="U117" s="39"/>
      <c r="V117" s="39"/>
      <c r="W117" s="39"/>
      <c r="X117" s="39"/>
      <c r="Y117" s="39"/>
      <c r="Z117" s="39"/>
      <c r="AA117" s="39"/>
      <c r="AB117" s="39"/>
      <c r="AC117" s="39"/>
      <c r="AD117" s="39"/>
      <c r="AE117" s="39"/>
    </row>
    <row r="118" s="2" customFormat="1" ht="6.96" customHeight="1">
      <c r="A118" s="39"/>
      <c r="B118" s="40"/>
      <c r="C118" s="41"/>
      <c r="D118" s="41"/>
      <c r="E118" s="41"/>
      <c r="F118" s="41"/>
      <c r="G118" s="41"/>
      <c r="H118" s="41"/>
      <c r="I118" s="156"/>
      <c r="J118" s="41"/>
      <c r="K118" s="41"/>
      <c r="L118" s="64"/>
      <c r="S118" s="39"/>
      <c r="T118" s="39"/>
      <c r="U118" s="39"/>
      <c r="V118" s="39"/>
      <c r="W118" s="39"/>
      <c r="X118" s="39"/>
      <c r="Y118" s="39"/>
      <c r="Z118" s="39"/>
      <c r="AA118" s="39"/>
      <c r="AB118" s="39"/>
      <c r="AC118" s="39"/>
      <c r="AD118" s="39"/>
      <c r="AE118" s="39"/>
    </row>
    <row r="119" s="2" customFormat="1" ht="15.15" customHeight="1">
      <c r="A119" s="39"/>
      <c r="B119" s="40"/>
      <c r="C119" s="33" t="s">
        <v>24</v>
      </c>
      <c r="D119" s="41"/>
      <c r="E119" s="41"/>
      <c r="F119" s="28" t="str">
        <f>E17</f>
        <v/>
      </c>
      <c r="G119" s="41"/>
      <c r="H119" s="41"/>
      <c r="I119" s="158" t="s">
        <v>32</v>
      </c>
      <c r="J119" s="37" t="str">
        <f>E23</f>
        <v xml:space="preserve"> </v>
      </c>
      <c r="K119" s="41"/>
      <c r="L119" s="64"/>
      <c r="S119" s="39"/>
      <c r="T119" s="39"/>
      <c r="U119" s="39"/>
      <c r="V119" s="39"/>
      <c r="W119" s="39"/>
      <c r="X119" s="39"/>
      <c r="Y119" s="39"/>
      <c r="Z119" s="39"/>
      <c r="AA119" s="39"/>
      <c r="AB119" s="39"/>
      <c r="AC119" s="39"/>
      <c r="AD119" s="39"/>
      <c r="AE119" s="39"/>
    </row>
    <row r="120" s="2" customFormat="1" ht="15.15" customHeight="1">
      <c r="A120" s="39"/>
      <c r="B120" s="40"/>
      <c r="C120" s="33" t="s">
        <v>30</v>
      </c>
      <c r="D120" s="41"/>
      <c r="E120" s="41"/>
      <c r="F120" s="28" t="str">
        <f>IF(E20="","",E20)</f>
        <v>Vyplň údaj</v>
      </c>
      <c r="G120" s="41"/>
      <c r="H120" s="41"/>
      <c r="I120" s="158" t="s">
        <v>34</v>
      </c>
      <c r="J120" s="37" t="str">
        <f>E26</f>
        <v xml:space="preserve"> </v>
      </c>
      <c r="K120" s="41"/>
      <c r="L120" s="64"/>
      <c r="S120" s="39"/>
      <c r="T120" s="39"/>
      <c r="U120" s="39"/>
      <c r="V120" s="39"/>
      <c r="W120" s="39"/>
      <c r="X120" s="39"/>
      <c r="Y120" s="39"/>
      <c r="Z120" s="39"/>
      <c r="AA120" s="39"/>
      <c r="AB120" s="39"/>
      <c r="AC120" s="39"/>
      <c r="AD120" s="39"/>
      <c r="AE120" s="39"/>
    </row>
    <row r="121" s="2" customFormat="1" ht="10.32" customHeight="1">
      <c r="A121" s="39"/>
      <c r="B121" s="40"/>
      <c r="C121" s="41"/>
      <c r="D121" s="41"/>
      <c r="E121" s="41"/>
      <c r="F121" s="41"/>
      <c r="G121" s="41"/>
      <c r="H121" s="41"/>
      <c r="I121" s="156"/>
      <c r="J121" s="41"/>
      <c r="K121" s="41"/>
      <c r="L121" s="64"/>
      <c r="S121" s="39"/>
      <c r="T121" s="39"/>
      <c r="U121" s="39"/>
      <c r="V121" s="39"/>
      <c r="W121" s="39"/>
      <c r="X121" s="39"/>
      <c r="Y121" s="39"/>
      <c r="Z121" s="39"/>
      <c r="AA121" s="39"/>
      <c r="AB121" s="39"/>
      <c r="AC121" s="39"/>
      <c r="AD121" s="39"/>
      <c r="AE121" s="39"/>
    </row>
    <row r="122" s="9" customFormat="1" ht="29.28" customHeight="1">
      <c r="A122" s="204"/>
      <c r="B122" s="205"/>
      <c r="C122" s="206" t="s">
        <v>397</v>
      </c>
      <c r="D122" s="207" t="s">
        <v>61</v>
      </c>
      <c r="E122" s="207" t="s">
        <v>57</v>
      </c>
      <c r="F122" s="207" t="s">
        <v>58</v>
      </c>
      <c r="G122" s="207" t="s">
        <v>398</v>
      </c>
      <c r="H122" s="207" t="s">
        <v>399</v>
      </c>
      <c r="I122" s="208" t="s">
        <v>400</v>
      </c>
      <c r="J122" s="207" t="s">
        <v>393</v>
      </c>
      <c r="K122" s="209" t="s">
        <v>401</v>
      </c>
      <c r="L122" s="210"/>
      <c r="M122" s="101" t="s">
        <v>1</v>
      </c>
      <c r="N122" s="102" t="s">
        <v>40</v>
      </c>
      <c r="O122" s="102" t="s">
        <v>402</v>
      </c>
      <c r="P122" s="102" t="s">
        <v>403</v>
      </c>
      <c r="Q122" s="102" t="s">
        <v>404</v>
      </c>
      <c r="R122" s="102" t="s">
        <v>405</v>
      </c>
      <c r="S122" s="102" t="s">
        <v>406</v>
      </c>
      <c r="T122" s="103" t="s">
        <v>407</v>
      </c>
      <c r="U122" s="204"/>
      <c r="V122" s="204"/>
      <c r="W122" s="204"/>
      <c r="X122" s="204"/>
      <c r="Y122" s="204"/>
      <c r="Z122" s="204"/>
      <c r="AA122" s="204"/>
      <c r="AB122" s="204"/>
      <c r="AC122" s="204"/>
      <c r="AD122" s="204"/>
      <c r="AE122" s="204"/>
    </row>
    <row r="123" s="2" customFormat="1" ht="22.8" customHeight="1">
      <c r="A123" s="39"/>
      <c r="B123" s="40"/>
      <c r="C123" s="108" t="s">
        <v>408</v>
      </c>
      <c r="D123" s="41"/>
      <c r="E123" s="41"/>
      <c r="F123" s="41"/>
      <c r="G123" s="41"/>
      <c r="H123" s="41"/>
      <c r="I123" s="156"/>
      <c r="J123" s="211">
        <f>BK123</f>
        <v>0</v>
      </c>
      <c r="K123" s="41"/>
      <c r="L123" s="45"/>
      <c r="M123" s="104"/>
      <c r="N123" s="212"/>
      <c r="O123" s="105"/>
      <c r="P123" s="213">
        <f>P124</f>
        <v>0</v>
      </c>
      <c r="Q123" s="105"/>
      <c r="R123" s="213">
        <f>R124</f>
        <v>0</v>
      </c>
      <c r="S123" s="105"/>
      <c r="T123" s="214">
        <f>T124</f>
        <v>0</v>
      </c>
      <c r="U123" s="39"/>
      <c r="V123" s="39"/>
      <c r="W123" s="39"/>
      <c r="X123" s="39"/>
      <c r="Y123" s="39"/>
      <c r="Z123" s="39"/>
      <c r="AA123" s="39"/>
      <c r="AB123" s="39"/>
      <c r="AC123" s="39"/>
      <c r="AD123" s="39"/>
      <c r="AE123" s="39"/>
      <c r="AT123" s="18" t="s">
        <v>75</v>
      </c>
      <c r="AU123" s="18" t="s">
        <v>395</v>
      </c>
      <c r="BK123" s="215">
        <f>BK124</f>
        <v>0</v>
      </c>
    </row>
    <row r="124" s="11" customFormat="1" ht="25.92" customHeight="1">
      <c r="A124" s="11"/>
      <c r="B124" s="254"/>
      <c r="C124" s="255"/>
      <c r="D124" s="256" t="s">
        <v>75</v>
      </c>
      <c r="E124" s="257" t="s">
        <v>128</v>
      </c>
      <c r="F124" s="257" t="s">
        <v>1096</v>
      </c>
      <c r="G124" s="255"/>
      <c r="H124" s="255"/>
      <c r="I124" s="258"/>
      <c r="J124" s="259">
        <f>BK124</f>
        <v>0</v>
      </c>
      <c r="K124" s="255"/>
      <c r="L124" s="260"/>
      <c r="M124" s="261"/>
      <c r="N124" s="262"/>
      <c r="O124" s="262"/>
      <c r="P124" s="263">
        <f>P125+P129</f>
        <v>0</v>
      </c>
      <c r="Q124" s="262"/>
      <c r="R124" s="263">
        <f>R125+R129</f>
        <v>0</v>
      </c>
      <c r="S124" s="262"/>
      <c r="T124" s="264">
        <f>T125+T129</f>
        <v>0</v>
      </c>
      <c r="U124" s="11"/>
      <c r="V124" s="11"/>
      <c r="W124" s="11"/>
      <c r="X124" s="11"/>
      <c r="Y124" s="11"/>
      <c r="Z124" s="11"/>
      <c r="AA124" s="11"/>
      <c r="AB124" s="11"/>
      <c r="AC124" s="11"/>
      <c r="AD124" s="11"/>
      <c r="AE124" s="11"/>
      <c r="AR124" s="265" t="s">
        <v>427</v>
      </c>
      <c r="AT124" s="266" t="s">
        <v>75</v>
      </c>
      <c r="AU124" s="266" t="s">
        <v>76</v>
      </c>
      <c r="AY124" s="265" t="s">
        <v>414</v>
      </c>
      <c r="BK124" s="267">
        <f>BK125+BK129</f>
        <v>0</v>
      </c>
    </row>
    <row r="125" s="11" customFormat="1" ht="22.8" customHeight="1">
      <c r="A125" s="11"/>
      <c r="B125" s="254"/>
      <c r="C125" s="255"/>
      <c r="D125" s="256" t="s">
        <v>75</v>
      </c>
      <c r="E125" s="275" t="s">
        <v>1890</v>
      </c>
      <c r="F125" s="275" t="s">
        <v>1891</v>
      </c>
      <c r="G125" s="255"/>
      <c r="H125" s="255"/>
      <c r="I125" s="258"/>
      <c r="J125" s="276">
        <f>BK125</f>
        <v>0</v>
      </c>
      <c r="K125" s="255"/>
      <c r="L125" s="260"/>
      <c r="M125" s="261"/>
      <c r="N125" s="262"/>
      <c r="O125" s="262"/>
      <c r="P125" s="263">
        <f>SUM(P126:P128)</f>
        <v>0</v>
      </c>
      <c r="Q125" s="262"/>
      <c r="R125" s="263">
        <f>SUM(R126:R128)</f>
        <v>0</v>
      </c>
      <c r="S125" s="262"/>
      <c r="T125" s="264">
        <f>SUM(T126:T128)</f>
        <v>0</v>
      </c>
      <c r="U125" s="11"/>
      <c r="V125" s="11"/>
      <c r="W125" s="11"/>
      <c r="X125" s="11"/>
      <c r="Y125" s="11"/>
      <c r="Z125" s="11"/>
      <c r="AA125" s="11"/>
      <c r="AB125" s="11"/>
      <c r="AC125" s="11"/>
      <c r="AD125" s="11"/>
      <c r="AE125" s="11"/>
      <c r="AR125" s="265" t="s">
        <v>427</v>
      </c>
      <c r="AT125" s="266" t="s">
        <v>75</v>
      </c>
      <c r="AU125" s="266" t="s">
        <v>84</v>
      </c>
      <c r="AY125" s="265" t="s">
        <v>414</v>
      </c>
      <c r="BK125" s="267">
        <f>SUM(BK126:BK128)</f>
        <v>0</v>
      </c>
    </row>
    <row r="126" s="2" customFormat="1" ht="16.5" customHeight="1">
      <c r="A126" s="39"/>
      <c r="B126" s="40"/>
      <c r="C126" s="234" t="s">
        <v>84</v>
      </c>
      <c r="D126" s="234" t="s">
        <v>443</v>
      </c>
      <c r="E126" s="235" t="s">
        <v>1892</v>
      </c>
      <c r="F126" s="236" t="s">
        <v>1893</v>
      </c>
      <c r="G126" s="237" t="s">
        <v>1686</v>
      </c>
      <c r="H126" s="238">
        <v>3109.3000000000002</v>
      </c>
      <c r="I126" s="239"/>
      <c r="J126" s="240">
        <f>ROUND(I126*H126,2)</f>
        <v>0</v>
      </c>
      <c r="K126" s="236" t="s">
        <v>720</v>
      </c>
      <c r="L126" s="45"/>
      <c r="M126" s="241" t="s">
        <v>1</v>
      </c>
      <c r="N126" s="242" t="s">
        <v>41</v>
      </c>
      <c r="O126" s="92"/>
      <c r="P126" s="226">
        <f>O126*H126</f>
        <v>0</v>
      </c>
      <c r="Q126" s="226">
        <v>0</v>
      </c>
      <c r="R126" s="226">
        <f>Q126*H126</f>
        <v>0</v>
      </c>
      <c r="S126" s="226">
        <v>0</v>
      </c>
      <c r="T126" s="227">
        <f>S126*H126</f>
        <v>0</v>
      </c>
      <c r="U126" s="39"/>
      <c r="V126" s="39"/>
      <c r="W126" s="39"/>
      <c r="X126" s="39"/>
      <c r="Y126" s="39"/>
      <c r="Z126" s="39"/>
      <c r="AA126" s="39"/>
      <c r="AB126" s="39"/>
      <c r="AC126" s="39"/>
      <c r="AD126" s="39"/>
      <c r="AE126" s="39"/>
      <c r="AR126" s="228" t="s">
        <v>1102</v>
      </c>
      <c r="AT126" s="228" t="s">
        <v>443</v>
      </c>
      <c r="AU126" s="228" t="s">
        <v>86</v>
      </c>
      <c r="AY126" s="18" t="s">
        <v>414</v>
      </c>
      <c r="BE126" s="229">
        <f>IF(N126="základní",J126,0)</f>
        <v>0</v>
      </c>
      <c r="BF126" s="229">
        <f>IF(N126="snížená",J126,0)</f>
        <v>0</v>
      </c>
      <c r="BG126" s="229">
        <f>IF(N126="zákl. přenesená",J126,0)</f>
        <v>0</v>
      </c>
      <c r="BH126" s="229">
        <f>IF(N126="sníž. přenesená",J126,0)</f>
        <v>0</v>
      </c>
      <c r="BI126" s="229">
        <f>IF(N126="nulová",J126,0)</f>
        <v>0</v>
      </c>
      <c r="BJ126" s="18" t="s">
        <v>84</v>
      </c>
      <c r="BK126" s="229">
        <f>ROUND(I126*H126,2)</f>
        <v>0</v>
      </c>
      <c r="BL126" s="18" t="s">
        <v>1102</v>
      </c>
      <c r="BM126" s="228" t="s">
        <v>2854</v>
      </c>
    </row>
    <row r="127" s="2" customFormat="1">
      <c r="A127" s="39"/>
      <c r="B127" s="40"/>
      <c r="C127" s="41"/>
      <c r="D127" s="230" t="s">
        <v>417</v>
      </c>
      <c r="E127" s="41"/>
      <c r="F127" s="231" t="s">
        <v>1893</v>
      </c>
      <c r="G127" s="41"/>
      <c r="H127" s="41"/>
      <c r="I127" s="156"/>
      <c r="J127" s="41"/>
      <c r="K127" s="41"/>
      <c r="L127" s="45"/>
      <c r="M127" s="232"/>
      <c r="N127" s="233"/>
      <c r="O127" s="92"/>
      <c r="P127" s="92"/>
      <c r="Q127" s="92"/>
      <c r="R127" s="92"/>
      <c r="S127" s="92"/>
      <c r="T127" s="93"/>
      <c r="U127" s="39"/>
      <c r="V127" s="39"/>
      <c r="W127" s="39"/>
      <c r="X127" s="39"/>
      <c r="Y127" s="39"/>
      <c r="Z127" s="39"/>
      <c r="AA127" s="39"/>
      <c r="AB127" s="39"/>
      <c r="AC127" s="39"/>
      <c r="AD127" s="39"/>
      <c r="AE127" s="39"/>
      <c r="AT127" s="18" t="s">
        <v>417</v>
      </c>
      <c r="AU127" s="18" t="s">
        <v>86</v>
      </c>
    </row>
    <row r="128" s="2" customFormat="1">
      <c r="A128" s="39"/>
      <c r="B128" s="40"/>
      <c r="C128" s="41"/>
      <c r="D128" s="230" t="s">
        <v>722</v>
      </c>
      <c r="E128" s="41"/>
      <c r="F128" s="268" t="s">
        <v>1895</v>
      </c>
      <c r="G128" s="41"/>
      <c r="H128" s="41"/>
      <c r="I128" s="156"/>
      <c r="J128" s="41"/>
      <c r="K128" s="41"/>
      <c r="L128" s="45"/>
      <c r="M128" s="232"/>
      <c r="N128" s="233"/>
      <c r="O128" s="92"/>
      <c r="P128" s="92"/>
      <c r="Q128" s="92"/>
      <c r="R128" s="92"/>
      <c r="S128" s="92"/>
      <c r="T128" s="93"/>
      <c r="U128" s="39"/>
      <c r="V128" s="39"/>
      <c r="W128" s="39"/>
      <c r="X128" s="39"/>
      <c r="Y128" s="39"/>
      <c r="Z128" s="39"/>
      <c r="AA128" s="39"/>
      <c r="AB128" s="39"/>
      <c r="AC128" s="39"/>
      <c r="AD128" s="39"/>
      <c r="AE128" s="39"/>
      <c r="AT128" s="18" t="s">
        <v>722</v>
      </c>
      <c r="AU128" s="18" t="s">
        <v>86</v>
      </c>
    </row>
    <row r="129" s="11" customFormat="1" ht="22.8" customHeight="1">
      <c r="A129" s="11"/>
      <c r="B129" s="254"/>
      <c r="C129" s="255"/>
      <c r="D129" s="256" t="s">
        <v>75</v>
      </c>
      <c r="E129" s="275" t="s">
        <v>1097</v>
      </c>
      <c r="F129" s="275" t="s">
        <v>1098</v>
      </c>
      <c r="G129" s="255"/>
      <c r="H129" s="255"/>
      <c r="I129" s="258"/>
      <c r="J129" s="276">
        <f>BK129</f>
        <v>0</v>
      </c>
      <c r="K129" s="255"/>
      <c r="L129" s="260"/>
      <c r="M129" s="261"/>
      <c r="N129" s="262"/>
      <c r="O129" s="262"/>
      <c r="P129" s="263">
        <f>SUM(P130:P132)</f>
        <v>0</v>
      </c>
      <c r="Q129" s="262"/>
      <c r="R129" s="263">
        <f>SUM(R130:R132)</f>
        <v>0</v>
      </c>
      <c r="S129" s="262"/>
      <c r="T129" s="264">
        <f>SUM(T130:T132)</f>
        <v>0</v>
      </c>
      <c r="U129" s="11"/>
      <c r="V129" s="11"/>
      <c r="W129" s="11"/>
      <c r="X129" s="11"/>
      <c r="Y129" s="11"/>
      <c r="Z129" s="11"/>
      <c r="AA129" s="11"/>
      <c r="AB129" s="11"/>
      <c r="AC129" s="11"/>
      <c r="AD129" s="11"/>
      <c r="AE129" s="11"/>
      <c r="AR129" s="265" t="s">
        <v>427</v>
      </c>
      <c r="AT129" s="266" t="s">
        <v>75</v>
      </c>
      <c r="AU129" s="266" t="s">
        <v>84</v>
      </c>
      <c r="AY129" s="265" t="s">
        <v>414</v>
      </c>
      <c r="BK129" s="267">
        <f>SUM(BK130:BK132)</f>
        <v>0</v>
      </c>
    </row>
    <row r="130" s="2" customFormat="1" ht="16.5" customHeight="1">
      <c r="A130" s="39"/>
      <c r="B130" s="40"/>
      <c r="C130" s="234" t="s">
        <v>86</v>
      </c>
      <c r="D130" s="234" t="s">
        <v>443</v>
      </c>
      <c r="E130" s="235" t="s">
        <v>1100</v>
      </c>
      <c r="F130" s="236" t="s">
        <v>1098</v>
      </c>
      <c r="G130" s="237" t="s">
        <v>1686</v>
      </c>
      <c r="H130" s="238">
        <v>3109.3000000000002</v>
      </c>
      <c r="I130" s="239"/>
      <c r="J130" s="240">
        <f>ROUND(I130*H130,2)</f>
        <v>0</v>
      </c>
      <c r="K130" s="236" t="s">
        <v>720</v>
      </c>
      <c r="L130" s="45"/>
      <c r="M130" s="241" t="s">
        <v>1</v>
      </c>
      <c r="N130" s="242" t="s">
        <v>41</v>
      </c>
      <c r="O130" s="92"/>
      <c r="P130" s="226">
        <f>O130*H130</f>
        <v>0</v>
      </c>
      <c r="Q130" s="226">
        <v>0</v>
      </c>
      <c r="R130" s="226">
        <f>Q130*H130</f>
        <v>0</v>
      </c>
      <c r="S130" s="226">
        <v>0</v>
      </c>
      <c r="T130" s="227">
        <f>S130*H130</f>
        <v>0</v>
      </c>
      <c r="U130" s="39"/>
      <c r="V130" s="39"/>
      <c r="W130" s="39"/>
      <c r="X130" s="39"/>
      <c r="Y130" s="39"/>
      <c r="Z130" s="39"/>
      <c r="AA130" s="39"/>
      <c r="AB130" s="39"/>
      <c r="AC130" s="39"/>
      <c r="AD130" s="39"/>
      <c r="AE130" s="39"/>
      <c r="AR130" s="228" t="s">
        <v>1102</v>
      </c>
      <c r="AT130" s="228" t="s">
        <v>443</v>
      </c>
      <c r="AU130" s="228" t="s">
        <v>86</v>
      </c>
      <c r="AY130" s="18" t="s">
        <v>414</v>
      </c>
      <c r="BE130" s="229">
        <f>IF(N130="základní",J130,0)</f>
        <v>0</v>
      </c>
      <c r="BF130" s="229">
        <f>IF(N130="snížená",J130,0)</f>
        <v>0</v>
      </c>
      <c r="BG130" s="229">
        <f>IF(N130="zákl. přenesená",J130,0)</f>
        <v>0</v>
      </c>
      <c r="BH130" s="229">
        <f>IF(N130="sníž. přenesená",J130,0)</f>
        <v>0</v>
      </c>
      <c r="BI130" s="229">
        <f>IF(N130="nulová",J130,0)</f>
        <v>0</v>
      </c>
      <c r="BJ130" s="18" t="s">
        <v>84</v>
      </c>
      <c r="BK130" s="229">
        <f>ROUND(I130*H130,2)</f>
        <v>0</v>
      </c>
      <c r="BL130" s="18" t="s">
        <v>1102</v>
      </c>
      <c r="BM130" s="228" t="s">
        <v>2855</v>
      </c>
    </row>
    <row r="131" s="2" customFormat="1">
      <c r="A131" s="39"/>
      <c r="B131" s="40"/>
      <c r="C131" s="41"/>
      <c r="D131" s="230" t="s">
        <v>417</v>
      </c>
      <c r="E131" s="41"/>
      <c r="F131" s="231" t="s">
        <v>1098</v>
      </c>
      <c r="G131" s="41"/>
      <c r="H131" s="41"/>
      <c r="I131" s="156"/>
      <c r="J131" s="41"/>
      <c r="K131" s="41"/>
      <c r="L131" s="45"/>
      <c r="M131" s="232"/>
      <c r="N131" s="233"/>
      <c r="O131" s="92"/>
      <c r="P131" s="92"/>
      <c r="Q131" s="92"/>
      <c r="R131" s="92"/>
      <c r="S131" s="92"/>
      <c r="T131" s="93"/>
      <c r="U131" s="39"/>
      <c r="V131" s="39"/>
      <c r="W131" s="39"/>
      <c r="X131" s="39"/>
      <c r="Y131" s="39"/>
      <c r="Z131" s="39"/>
      <c r="AA131" s="39"/>
      <c r="AB131" s="39"/>
      <c r="AC131" s="39"/>
      <c r="AD131" s="39"/>
      <c r="AE131" s="39"/>
      <c r="AT131" s="18" t="s">
        <v>417</v>
      </c>
      <c r="AU131" s="18" t="s">
        <v>86</v>
      </c>
    </row>
    <row r="132" s="2" customFormat="1">
      <c r="A132" s="39"/>
      <c r="B132" s="40"/>
      <c r="C132" s="41"/>
      <c r="D132" s="230" t="s">
        <v>722</v>
      </c>
      <c r="E132" s="41"/>
      <c r="F132" s="268" t="s">
        <v>2667</v>
      </c>
      <c r="G132" s="41"/>
      <c r="H132" s="41"/>
      <c r="I132" s="156"/>
      <c r="J132" s="41"/>
      <c r="K132" s="41"/>
      <c r="L132" s="45"/>
      <c r="M132" s="243"/>
      <c r="N132" s="244"/>
      <c r="O132" s="245"/>
      <c r="P132" s="245"/>
      <c r="Q132" s="245"/>
      <c r="R132" s="245"/>
      <c r="S132" s="245"/>
      <c r="T132" s="246"/>
      <c r="U132" s="39"/>
      <c r="V132" s="39"/>
      <c r="W132" s="39"/>
      <c r="X132" s="39"/>
      <c r="Y132" s="39"/>
      <c r="Z132" s="39"/>
      <c r="AA132" s="39"/>
      <c r="AB132" s="39"/>
      <c r="AC132" s="39"/>
      <c r="AD132" s="39"/>
      <c r="AE132" s="39"/>
      <c r="AT132" s="18" t="s">
        <v>722</v>
      </c>
      <c r="AU132" s="18" t="s">
        <v>86</v>
      </c>
    </row>
    <row r="133" s="2" customFormat="1" ht="6.96" customHeight="1">
      <c r="A133" s="39"/>
      <c r="B133" s="67"/>
      <c r="C133" s="68"/>
      <c r="D133" s="68"/>
      <c r="E133" s="68"/>
      <c r="F133" s="68"/>
      <c r="G133" s="68"/>
      <c r="H133" s="68"/>
      <c r="I133" s="194"/>
      <c r="J133" s="68"/>
      <c r="K133" s="68"/>
      <c r="L133" s="45"/>
      <c r="M133" s="39"/>
      <c r="O133" s="39"/>
      <c r="P133" s="39"/>
      <c r="Q133" s="39"/>
      <c r="R133" s="39"/>
      <c r="S133" s="39"/>
      <c r="T133" s="39"/>
      <c r="U133" s="39"/>
      <c r="V133" s="39"/>
      <c r="W133" s="39"/>
      <c r="X133" s="39"/>
      <c r="Y133" s="39"/>
      <c r="Z133" s="39"/>
      <c r="AA133" s="39"/>
      <c r="AB133" s="39"/>
      <c r="AC133" s="39"/>
      <c r="AD133" s="39"/>
      <c r="AE133" s="39"/>
    </row>
  </sheetData>
  <sheetProtection sheet="1" autoFilter="0" formatColumns="0" formatRows="0" objects="1" scenarios="1" spinCount="100000" saltValue="fD+0glPGEU9hx0wlPD2Qyh3KClVNR1dLQCbXSOn/KPh3dx2W/pHE0oUbF13JYy3oVqusehIzcvIcLVxjO/uQ4A==" hashValue="D5BNCkl0zWKyJxrOUphpSYBp/Cz3TR69nGi3sij6/DsN9fc5Bz7mzEJMBpo1lbejWhTce4kUIXlUK470H1fFuQ==" algorithmName="SHA-512" password="CC35"/>
  <autoFilter ref="C122:K132"/>
  <mergeCells count="12">
    <mergeCell ref="E7:H7"/>
    <mergeCell ref="E9:H9"/>
    <mergeCell ref="E11:H11"/>
    <mergeCell ref="E20:H20"/>
    <mergeCell ref="E29:H29"/>
    <mergeCell ref="E85:H85"/>
    <mergeCell ref="E87:H87"/>
    <mergeCell ref="E89:H89"/>
    <mergeCell ref="E111:H111"/>
    <mergeCell ref="E113:H113"/>
    <mergeCell ref="E115:H115"/>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37.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210</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2856</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2857</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ROUND(J131,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ROUND((SUM(BE131:BE349)),  2)</f>
        <v>0</v>
      </c>
      <c r="G35" s="39"/>
      <c r="H35" s="39"/>
      <c r="I35" s="173">
        <v>0.20999999999999999</v>
      </c>
      <c r="J35" s="172">
        <f>ROUND(((SUM(BE131:BE349))*I35),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ROUND((SUM(BF131:BF349)),  2)</f>
        <v>0</v>
      </c>
      <c r="G36" s="39"/>
      <c r="H36" s="39"/>
      <c r="I36" s="173">
        <v>0.14999999999999999</v>
      </c>
      <c r="J36" s="172">
        <f>ROUND(((SUM(BF131:BF349))*I36),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ROUND((SUM(BG131:BG349)),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ROUND((SUM(BH131:BH349)),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ROUND((SUM(BI131:BI349)),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2856</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001 - ZRN - most v km 8,954</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J131</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732</v>
      </c>
      <c r="E99" s="250"/>
      <c r="F99" s="250"/>
      <c r="G99" s="250"/>
      <c r="H99" s="250"/>
      <c r="I99" s="251"/>
      <c r="J99" s="252">
        <f>J132</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1712</v>
      </c>
      <c r="E100" s="271"/>
      <c r="F100" s="271"/>
      <c r="G100" s="271"/>
      <c r="H100" s="271"/>
      <c r="I100" s="272"/>
      <c r="J100" s="273">
        <f>J133</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2858</v>
      </c>
      <c r="E101" s="271"/>
      <c r="F101" s="271"/>
      <c r="G101" s="271"/>
      <c r="H101" s="271"/>
      <c r="I101" s="272"/>
      <c r="J101" s="273">
        <f>J144</f>
        <v>0</v>
      </c>
      <c r="K101" s="134"/>
      <c r="L101" s="274"/>
      <c r="S101" s="12"/>
      <c r="T101" s="12"/>
      <c r="U101" s="12"/>
      <c r="V101" s="12"/>
      <c r="W101" s="12"/>
      <c r="X101" s="12"/>
      <c r="Y101" s="12"/>
      <c r="Z101" s="12"/>
      <c r="AA101" s="12"/>
      <c r="AB101" s="12"/>
      <c r="AC101" s="12"/>
      <c r="AD101" s="12"/>
      <c r="AE101" s="12"/>
    </row>
    <row r="102" hidden="1" s="12" customFormat="1" ht="19.92" customHeight="1">
      <c r="A102" s="12"/>
      <c r="B102" s="269"/>
      <c r="C102" s="134"/>
      <c r="D102" s="270" t="s">
        <v>734</v>
      </c>
      <c r="E102" s="271"/>
      <c r="F102" s="271"/>
      <c r="G102" s="271"/>
      <c r="H102" s="271"/>
      <c r="I102" s="272"/>
      <c r="J102" s="273">
        <f>J149</f>
        <v>0</v>
      </c>
      <c r="K102" s="134"/>
      <c r="L102" s="274"/>
      <c r="S102" s="12"/>
      <c r="T102" s="12"/>
      <c r="U102" s="12"/>
      <c r="V102" s="12"/>
      <c r="W102" s="12"/>
      <c r="X102" s="12"/>
      <c r="Y102" s="12"/>
      <c r="Z102" s="12"/>
      <c r="AA102" s="12"/>
      <c r="AB102" s="12"/>
      <c r="AC102" s="12"/>
      <c r="AD102" s="12"/>
      <c r="AE102" s="12"/>
    </row>
    <row r="103" hidden="1" s="12" customFormat="1" ht="19.92" customHeight="1">
      <c r="A103" s="12"/>
      <c r="B103" s="269"/>
      <c r="C103" s="134"/>
      <c r="D103" s="270" t="s">
        <v>736</v>
      </c>
      <c r="E103" s="271"/>
      <c r="F103" s="271"/>
      <c r="G103" s="271"/>
      <c r="H103" s="271"/>
      <c r="I103" s="272"/>
      <c r="J103" s="273">
        <f>J155</f>
        <v>0</v>
      </c>
      <c r="K103" s="134"/>
      <c r="L103" s="274"/>
      <c r="S103" s="12"/>
      <c r="T103" s="12"/>
      <c r="U103" s="12"/>
      <c r="V103" s="12"/>
      <c r="W103" s="12"/>
      <c r="X103" s="12"/>
      <c r="Y103" s="12"/>
      <c r="Z103" s="12"/>
      <c r="AA103" s="12"/>
      <c r="AB103" s="12"/>
      <c r="AC103" s="12"/>
      <c r="AD103" s="12"/>
      <c r="AE103" s="12"/>
    </row>
    <row r="104" hidden="1" s="12" customFormat="1" ht="19.92" customHeight="1">
      <c r="A104" s="12"/>
      <c r="B104" s="269"/>
      <c r="C104" s="134"/>
      <c r="D104" s="270" t="s">
        <v>737</v>
      </c>
      <c r="E104" s="271"/>
      <c r="F104" s="271"/>
      <c r="G104" s="271"/>
      <c r="H104" s="271"/>
      <c r="I104" s="272"/>
      <c r="J104" s="273">
        <f>J179</f>
        <v>0</v>
      </c>
      <c r="K104" s="134"/>
      <c r="L104" s="274"/>
      <c r="S104" s="12"/>
      <c r="T104" s="12"/>
      <c r="U104" s="12"/>
      <c r="V104" s="12"/>
      <c r="W104" s="12"/>
      <c r="X104" s="12"/>
      <c r="Y104" s="12"/>
      <c r="Z104" s="12"/>
      <c r="AA104" s="12"/>
      <c r="AB104" s="12"/>
      <c r="AC104" s="12"/>
      <c r="AD104" s="12"/>
      <c r="AE104" s="12"/>
    </row>
    <row r="105" hidden="1" s="12" customFormat="1" ht="19.92" customHeight="1">
      <c r="A105" s="12"/>
      <c r="B105" s="269"/>
      <c r="C105" s="134"/>
      <c r="D105" s="270" t="s">
        <v>738</v>
      </c>
      <c r="E105" s="271"/>
      <c r="F105" s="271"/>
      <c r="G105" s="271"/>
      <c r="H105" s="271"/>
      <c r="I105" s="272"/>
      <c r="J105" s="273">
        <f>J298</f>
        <v>0</v>
      </c>
      <c r="K105" s="134"/>
      <c r="L105" s="274"/>
      <c r="S105" s="12"/>
      <c r="T105" s="12"/>
      <c r="U105" s="12"/>
      <c r="V105" s="12"/>
      <c r="W105" s="12"/>
      <c r="X105" s="12"/>
      <c r="Y105" s="12"/>
      <c r="Z105" s="12"/>
      <c r="AA105" s="12"/>
      <c r="AB105" s="12"/>
      <c r="AC105" s="12"/>
      <c r="AD105" s="12"/>
      <c r="AE105" s="12"/>
    </row>
    <row r="106" hidden="1" s="12" customFormat="1" ht="19.92" customHeight="1">
      <c r="A106" s="12"/>
      <c r="B106" s="269"/>
      <c r="C106" s="134"/>
      <c r="D106" s="270" t="s">
        <v>739</v>
      </c>
      <c r="E106" s="271"/>
      <c r="F106" s="271"/>
      <c r="G106" s="271"/>
      <c r="H106" s="271"/>
      <c r="I106" s="272"/>
      <c r="J106" s="273">
        <f>J322</f>
        <v>0</v>
      </c>
      <c r="K106" s="134"/>
      <c r="L106" s="274"/>
      <c r="S106" s="12"/>
      <c r="T106" s="12"/>
      <c r="U106" s="12"/>
      <c r="V106" s="12"/>
      <c r="W106" s="12"/>
      <c r="X106" s="12"/>
      <c r="Y106" s="12"/>
      <c r="Z106" s="12"/>
      <c r="AA106" s="12"/>
      <c r="AB106" s="12"/>
      <c r="AC106" s="12"/>
      <c r="AD106" s="12"/>
      <c r="AE106" s="12"/>
    </row>
    <row r="107" hidden="1" s="10" customFormat="1" ht="24.96" customHeight="1">
      <c r="A107" s="10"/>
      <c r="B107" s="247"/>
      <c r="C107" s="248"/>
      <c r="D107" s="249" t="s">
        <v>740</v>
      </c>
      <c r="E107" s="250"/>
      <c r="F107" s="250"/>
      <c r="G107" s="250"/>
      <c r="H107" s="250"/>
      <c r="I107" s="251"/>
      <c r="J107" s="252">
        <f>J326</f>
        <v>0</v>
      </c>
      <c r="K107" s="248"/>
      <c r="L107" s="253"/>
      <c r="S107" s="10"/>
      <c r="T107" s="10"/>
      <c r="U107" s="10"/>
      <c r="V107" s="10"/>
      <c r="W107" s="10"/>
      <c r="X107" s="10"/>
      <c r="Y107" s="10"/>
      <c r="Z107" s="10"/>
      <c r="AA107" s="10"/>
      <c r="AB107" s="10"/>
      <c r="AC107" s="10"/>
      <c r="AD107" s="10"/>
      <c r="AE107" s="10"/>
    </row>
    <row r="108" hidden="1" s="12" customFormat="1" ht="19.92" customHeight="1">
      <c r="A108" s="12"/>
      <c r="B108" s="269"/>
      <c r="C108" s="134"/>
      <c r="D108" s="270" t="s">
        <v>744</v>
      </c>
      <c r="E108" s="271"/>
      <c r="F108" s="271"/>
      <c r="G108" s="271"/>
      <c r="H108" s="271"/>
      <c r="I108" s="272"/>
      <c r="J108" s="273">
        <f>J327</f>
        <v>0</v>
      </c>
      <c r="K108" s="134"/>
      <c r="L108" s="274"/>
      <c r="S108" s="12"/>
      <c r="T108" s="12"/>
      <c r="U108" s="12"/>
      <c r="V108" s="12"/>
      <c r="W108" s="12"/>
      <c r="X108" s="12"/>
      <c r="Y108" s="12"/>
      <c r="Z108" s="12"/>
      <c r="AA108" s="12"/>
      <c r="AB108" s="12"/>
      <c r="AC108" s="12"/>
      <c r="AD108" s="12"/>
      <c r="AE108" s="12"/>
    </row>
    <row r="109" hidden="1" s="12" customFormat="1" ht="19.92" customHeight="1">
      <c r="A109" s="12"/>
      <c r="B109" s="269"/>
      <c r="C109" s="134"/>
      <c r="D109" s="270" t="s">
        <v>1713</v>
      </c>
      <c r="E109" s="271"/>
      <c r="F109" s="271"/>
      <c r="G109" s="271"/>
      <c r="H109" s="271"/>
      <c r="I109" s="272"/>
      <c r="J109" s="273">
        <f>J343</f>
        <v>0</v>
      </c>
      <c r="K109" s="134"/>
      <c r="L109" s="274"/>
      <c r="S109" s="12"/>
      <c r="T109" s="12"/>
      <c r="U109" s="12"/>
      <c r="V109" s="12"/>
      <c r="W109" s="12"/>
      <c r="X109" s="12"/>
      <c r="Y109" s="12"/>
      <c r="Z109" s="12"/>
      <c r="AA109" s="12"/>
      <c r="AB109" s="12"/>
      <c r="AC109" s="12"/>
      <c r="AD109" s="12"/>
      <c r="AE109" s="12"/>
    </row>
    <row r="110" hidden="1" s="2" customFormat="1" ht="21.84" customHeight="1">
      <c r="A110" s="39"/>
      <c r="B110" s="40"/>
      <c r="C110" s="41"/>
      <c r="D110" s="41"/>
      <c r="E110" s="41"/>
      <c r="F110" s="41"/>
      <c r="G110" s="41"/>
      <c r="H110" s="41"/>
      <c r="I110" s="156"/>
      <c r="J110" s="41"/>
      <c r="K110" s="41"/>
      <c r="L110" s="64"/>
      <c r="S110" s="39"/>
      <c r="T110" s="39"/>
      <c r="U110" s="39"/>
      <c r="V110" s="39"/>
      <c r="W110" s="39"/>
      <c r="X110" s="39"/>
      <c r="Y110" s="39"/>
      <c r="Z110" s="39"/>
      <c r="AA110" s="39"/>
      <c r="AB110" s="39"/>
      <c r="AC110" s="39"/>
      <c r="AD110" s="39"/>
      <c r="AE110" s="39"/>
    </row>
    <row r="111" hidden="1" s="2" customFormat="1" ht="6.96" customHeight="1">
      <c r="A111" s="39"/>
      <c r="B111" s="67"/>
      <c r="C111" s="68"/>
      <c r="D111" s="68"/>
      <c r="E111" s="68"/>
      <c r="F111" s="68"/>
      <c r="G111" s="68"/>
      <c r="H111" s="68"/>
      <c r="I111" s="194"/>
      <c r="J111" s="68"/>
      <c r="K111" s="68"/>
      <c r="L111" s="64"/>
      <c r="S111" s="39"/>
      <c r="T111" s="39"/>
      <c r="U111" s="39"/>
      <c r="V111" s="39"/>
      <c r="W111" s="39"/>
      <c r="X111" s="39"/>
      <c r="Y111" s="39"/>
      <c r="Z111" s="39"/>
      <c r="AA111" s="39"/>
      <c r="AB111" s="39"/>
      <c r="AC111" s="39"/>
      <c r="AD111" s="39"/>
      <c r="AE111" s="39"/>
    </row>
    <row r="112" hidden="1"/>
    <row r="113" hidden="1"/>
    <row r="114" hidden="1"/>
    <row r="115" s="2" customFormat="1" ht="6.96" customHeight="1">
      <c r="A115" s="39"/>
      <c r="B115" s="69"/>
      <c r="C115" s="70"/>
      <c r="D115" s="70"/>
      <c r="E115" s="70"/>
      <c r="F115" s="70"/>
      <c r="G115" s="70"/>
      <c r="H115" s="70"/>
      <c r="I115" s="197"/>
      <c r="J115" s="70"/>
      <c r="K115" s="70"/>
      <c r="L115" s="64"/>
      <c r="S115" s="39"/>
      <c r="T115" s="39"/>
      <c r="U115" s="39"/>
      <c r="V115" s="39"/>
      <c r="W115" s="39"/>
      <c r="X115" s="39"/>
      <c r="Y115" s="39"/>
      <c r="Z115" s="39"/>
      <c r="AA115" s="39"/>
      <c r="AB115" s="39"/>
      <c r="AC115" s="39"/>
      <c r="AD115" s="39"/>
      <c r="AE115" s="39"/>
    </row>
    <row r="116" s="2" customFormat="1" ht="24.96" customHeight="1">
      <c r="A116" s="39"/>
      <c r="B116" s="40"/>
      <c r="C116" s="24" t="s">
        <v>396</v>
      </c>
      <c r="D116" s="41"/>
      <c r="E116" s="41"/>
      <c r="F116" s="41"/>
      <c r="G116" s="41"/>
      <c r="H116" s="41"/>
      <c r="I116" s="156"/>
      <c r="J116" s="41"/>
      <c r="K116" s="41"/>
      <c r="L116" s="64"/>
      <c r="S116" s="39"/>
      <c r="T116" s="39"/>
      <c r="U116" s="39"/>
      <c r="V116" s="39"/>
      <c r="W116" s="39"/>
      <c r="X116" s="39"/>
      <c r="Y116" s="39"/>
      <c r="Z116" s="39"/>
      <c r="AA116" s="39"/>
      <c r="AB116" s="39"/>
      <c r="AC116" s="39"/>
      <c r="AD116" s="39"/>
      <c r="AE116" s="39"/>
    </row>
    <row r="117" s="2" customFormat="1" ht="6.96" customHeight="1">
      <c r="A117" s="39"/>
      <c r="B117" s="40"/>
      <c r="C117" s="41"/>
      <c r="D117" s="41"/>
      <c r="E117" s="41"/>
      <c r="F117" s="41"/>
      <c r="G117" s="41"/>
      <c r="H117" s="41"/>
      <c r="I117" s="156"/>
      <c r="J117" s="41"/>
      <c r="K117" s="41"/>
      <c r="L117" s="64"/>
      <c r="S117" s="39"/>
      <c r="T117" s="39"/>
      <c r="U117" s="39"/>
      <c r="V117" s="39"/>
      <c r="W117" s="39"/>
      <c r="X117" s="39"/>
      <c r="Y117" s="39"/>
      <c r="Z117" s="39"/>
      <c r="AA117" s="39"/>
      <c r="AB117" s="39"/>
      <c r="AC117" s="39"/>
      <c r="AD117" s="39"/>
      <c r="AE117" s="39"/>
    </row>
    <row r="118" s="2" customFormat="1" ht="12" customHeight="1">
      <c r="A118" s="39"/>
      <c r="B118" s="40"/>
      <c r="C118" s="33" t="s">
        <v>16</v>
      </c>
      <c r="D118" s="41"/>
      <c r="E118" s="41"/>
      <c r="F118" s="41"/>
      <c r="G118" s="41"/>
      <c r="H118" s="41"/>
      <c r="I118" s="156"/>
      <c r="J118" s="41"/>
      <c r="K118" s="41"/>
      <c r="L118" s="64"/>
      <c r="S118" s="39"/>
      <c r="T118" s="39"/>
      <c r="U118" s="39"/>
      <c r="V118" s="39"/>
      <c r="W118" s="39"/>
      <c r="X118" s="39"/>
      <c r="Y118" s="39"/>
      <c r="Z118" s="39"/>
      <c r="AA118" s="39"/>
      <c r="AB118" s="39"/>
      <c r="AC118" s="39"/>
      <c r="AD118" s="39"/>
      <c r="AE118" s="39"/>
    </row>
    <row r="119" s="2" customFormat="1" ht="23.25" customHeight="1">
      <c r="A119" s="39"/>
      <c r="B119" s="40"/>
      <c r="C119" s="41"/>
      <c r="D119" s="41"/>
      <c r="E119" s="198" t="str">
        <f>E7</f>
        <v>Oprava trati v úseku 1.TK a 2.TK Děčín Prostřední Žleb - Dolní Žleb_OPRAVA č. 2</v>
      </c>
      <c r="F119" s="33"/>
      <c r="G119" s="33"/>
      <c r="H119" s="33"/>
      <c r="I119" s="156"/>
      <c r="J119" s="41"/>
      <c r="K119" s="41"/>
      <c r="L119" s="64"/>
      <c r="S119" s="39"/>
      <c r="T119" s="39"/>
      <c r="U119" s="39"/>
      <c r="V119" s="39"/>
      <c r="W119" s="39"/>
      <c r="X119" s="39"/>
      <c r="Y119" s="39"/>
      <c r="Z119" s="39"/>
      <c r="AA119" s="39"/>
      <c r="AB119" s="39"/>
      <c r="AC119" s="39"/>
      <c r="AD119" s="39"/>
      <c r="AE119" s="39"/>
    </row>
    <row r="120" s="1" customFormat="1" ht="12" customHeight="1">
      <c r="B120" s="22"/>
      <c r="C120" s="33" t="s">
        <v>389</v>
      </c>
      <c r="D120" s="23"/>
      <c r="E120" s="23"/>
      <c r="F120" s="23"/>
      <c r="G120" s="23"/>
      <c r="H120" s="23"/>
      <c r="I120" s="148"/>
      <c r="J120" s="23"/>
      <c r="K120" s="23"/>
      <c r="L120" s="21"/>
    </row>
    <row r="121" s="2" customFormat="1" ht="16.5" customHeight="1">
      <c r="A121" s="39"/>
      <c r="B121" s="40"/>
      <c r="C121" s="41"/>
      <c r="D121" s="41"/>
      <c r="E121" s="198" t="s">
        <v>2856</v>
      </c>
      <c r="F121" s="41"/>
      <c r="G121" s="41"/>
      <c r="H121" s="41"/>
      <c r="I121" s="156"/>
      <c r="J121" s="41"/>
      <c r="K121" s="41"/>
      <c r="L121" s="64"/>
      <c r="S121" s="39"/>
      <c r="T121" s="39"/>
      <c r="U121" s="39"/>
      <c r="V121" s="39"/>
      <c r="W121" s="39"/>
      <c r="X121" s="39"/>
      <c r="Y121" s="39"/>
      <c r="Z121" s="39"/>
      <c r="AA121" s="39"/>
      <c r="AB121" s="39"/>
      <c r="AC121" s="39"/>
      <c r="AD121" s="39"/>
      <c r="AE121" s="39"/>
    </row>
    <row r="122" s="2" customFormat="1" ht="12" customHeight="1">
      <c r="A122" s="39"/>
      <c r="B122" s="40"/>
      <c r="C122" s="33" t="s">
        <v>715</v>
      </c>
      <c r="D122" s="41"/>
      <c r="E122" s="41"/>
      <c r="F122" s="41"/>
      <c r="G122" s="41"/>
      <c r="H122" s="41"/>
      <c r="I122" s="156"/>
      <c r="J122" s="41"/>
      <c r="K122" s="41"/>
      <c r="L122" s="64"/>
      <c r="S122" s="39"/>
      <c r="T122" s="39"/>
      <c r="U122" s="39"/>
      <c r="V122" s="39"/>
      <c r="W122" s="39"/>
      <c r="X122" s="39"/>
      <c r="Y122" s="39"/>
      <c r="Z122" s="39"/>
      <c r="AA122" s="39"/>
      <c r="AB122" s="39"/>
      <c r="AC122" s="39"/>
      <c r="AD122" s="39"/>
      <c r="AE122" s="39"/>
    </row>
    <row r="123" s="2" customFormat="1" ht="16.5" customHeight="1">
      <c r="A123" s="39"/>
      <c r="B123" s="40"/>
      <c r="C123" s="41"/>
      <c r="D123" s="41"/>
      <c r="E123" s="77" t="str">
        <f>E11</f>
        <v>001 - ZRN - most v km 8,954</v>
      </c>
      <c r="F123" s="41"/>
      <c r="G123" s="41"/>
      <c r="H123" s="41"/>
      <c r="I123" s="156"/>
      <c r="J123" s="41"/>
      <c r="K123" s="41"/>
      <c r="L123" s="64"/>
      <c r="S123" s="39"/>
      <c r="T123" s="39"/>
      <c r="U123" s="39"/>
      <c r="V123" s="39"/>
      <c r="W123" s="39"/>
      <c r="X123" s="39"/>
      <c r="Y123" s="39"/>
      <c r="Z123" s="39"/>
      <c r="AA123" s="39"/>
      <c r="AB123" s="39"/>
      <c r="AC123" s="39"/>
      <c r="AD123" s="39"/>
      <c r="AE123" s="39"/>
    </row>
    <row r="124" s="2" customFormat="1" ht="6.96" customHeight="1">
      <c r="A124" s="39"/>
      <c r="B124" s="40"/>
      <c r="C124" s="41"/>
      <c r="D124" s="41"/>
      <c r="E124" s="41"/>
      <c r="F124" s="41"/>
      <c r="G124" s="41"/>
      <c r="H124" s="41"/>
      <c r="I124" s="156"/>
      <c r="J124" s="41"/>
      <c r="K124" s="41"/>
      <c r="L124" s="64"/>
      <c r="S124" s="39"/>
      <c r="T124" s="39"/>
      <c r="U124" s="39"/>
      <c r="V124" s="39"/>
      <c r="W124" s="39"/>
      <c r="X124" s="39"/>
      <c r="Y124" s="39"/>
      <c r="Z124" s="39"/>
      <c r="AA124" s="39"/>
      <c r="AB124" s="39"/>
      <c r="AC124" s="39"/>
      <c r="AD124" s="39"/>
      <c r="AE124" s="39"/>
    </row>
    <row r="125" s="2" customFormat="1" ht="12" customHeight="1">
      <c r="A125" s="39"/>
      <c r="B125" s="40"/>
      <c r="C125" s="33" t="s">
        <v>20</v>
      </c>
      <c r="D125" s="41"/>
      <c r="E125" s="41"/>
      <c r="F125" s="28" t="str">
        <f>F14</f>
        <v xml:space="preserve"> </v>
      </c>
      <c r="G125" s="41"/>
      <c r="H125" s="41"/>
      <c r="I125" s="158" t="s">
        <v>22</v>
      </c>
      <c r="J125" s="80" t="str">
        <f>IF(J14="","",J14)</f>
        <v>21. 11. 2019</v>
      </c>
      <c r="K125" s="41"/>
      <c r="L125" s="64"/>
      <c r="S125" s="39"/>
      <c r="T125" s="39"/>
      <c r="U125" s="39"/>
      <c r="V125" s="39"/>
      <c r="W125" s="39"/>
      <c r="X125" s="39"/>
      <c r="Y125" s="39"/>
      <c r="Z125" s="39"/>
      <c r="AA125" s="39"/>
      <c r="AB125" s="39"/>
      <c r="AC125" s="39"/>
      <c r="AD125" s="39"/>
      <c r="AE125" s="39"/>
    </row>
    <row r="126" s="2" customFormat="1" ht="6.96" customHeight="1">
      <c r="A126" s="39"/>
      <c r="B126" s="40"/>
      <c r="C126" s="41"/>
      <c r="D126" s="41"/>
      <c r="E126" s="41"/>
      <c r="F126" s="41"/>
      <c r="G126" s="41"/>
      <c r="H126" s="41"/>
      <c r="I126" s="156"/>
      <c r="J126" s="41"/>
      <c r="K126" s="41"/>
      <c r="L126" s="64"/>
      <c r="S126" s="39"/>
      <c r="T126" s="39"/>
      <c r="U126" s="39"/>
      <c r="V126" s="39"/>
      <c r="W126" s="39"/>
      <c r="X126" s="39"/>
      <c r="Y126" s="39"/>
      <c r="Z126" s="39"/>
      <c r="AA126" s="39"/>
      <c r="AB126" s="39"/>
      <c r="AC126" s="39"/>
      <c r="AD126" s="39"/>
      <c r="AE126" s="39"/>
    </row>
    <row r="127" s="2" customFormat="1" ht="15.15" customHeight="1">
      <c r="A127" s="39"/>
      <c r="B127" s="40"/>
      <c r="C127" s="33" t="s">
        <v>24</v>
      </c>
      <c r="D127" s="41"/>
      <c r="E127" s="41"/>
      <c r="F127" s="28" t="str">
        <f>E17</f>
        <v/>
      </c>
      <c r="G127" s="41"/>
      <c r="H127" s="41"/>
      <c r="I127" s="158" t="s">
        <v>32</v>
      </c>
      <c r="J127" s="37" t="str">
        <f>E23</f>
        <v xml:space="preserve"> </v>
      </c>
      <c r="K127" s="41"/>
      <c r="L127" s="64"/>
      <c r="S127" s="39"/>
      <c r="T127" s="39"/>
      <c r="U127" s="39"/>
      <c r="V127" s="39"/>
      <c r="W127" s="39"/>
      <c r="X127" s="39"/>
      <c r="Y127" s="39"/>
      <c r="Z127" s="39"/>
      <c r="AA127" s="39"/>
      <c r="AB127" s="39"/>
      <c r="AC127" s="39"/>
      <c r="AD127" s="39"/>
      <c r="AE127" s="39"/>
    </row>
    <row r="128" s="2" customFormat="1" ht="15.15" customHeight="1">
      <c r="A128" s="39"/>
      <c r="B128" s="40"/>
      <c r="C128" s="33" t="s">
        <v>30</v>
      </c>
      <c r="D128" s="41"/>
      <c r="E128" s="41"/>
      <c r="F128" s="28" t="str">
        <f>IF(E20="","",E20)</f>
        <v>Vyplň údaj</v>
      </c>
      <c r="G128" s="41"/>
      <c r="H128" s="41"/>
      <c r="I128" s="158" t="s">
        <v>34</v>
      </c>
      <c r="J128" s="37" t="str">
        <f>E26</f>
        <v xml:space="preserve"> </v>
      </c>
      <c r="K128" s="41"/>
      <c r="L128" s="64"/>
      <c r="S128" s="39"/>
      <c r="T128" s="39"/>
      <c r="U128" s="39"/>
      <c r="V128" s="39"/>
      <c r="W128" s="39"/>
      <c r="X128" s="39"/>
      <c r="Y128" s="39"/>
      <c r="Z128" s="39"/>
      <c r="AA128" s="39"/>
      <c r="AB128" s="39"/>
      <c r="AC128" s="39"/>
      <c r="AD128" s="39"/>
      <c r="AE128" s="39"/>
    </row>
    <row r="129" s="2" customFormat="1" ht="10.32" customHeight="1">
      <c r="A129" s="39"/>
      <c r="B129" s="40"/>
      <c r="C129" s="41"/>
      <c r="D129" s="41"/>
      <c r="E129" s="41"/>
      <c r="F129" s="41"/>
      <c r="G129" s="41"/>
      <c r="H129" s="41"/>
      <c r="I129" s="156"/>
      <c r="J129" s="41"/>
      <c r="K129" s="41"/>
      <c r="L129" s="64"/>
      <c r="S129" s="39"/>
      <c r="T129" s="39"/>
      <c r="U129" s="39"/>
      <c r="V129" s="39"/>
      <c r="W129" s="39"/>
      <c r="X129" s="39"/>
      <c r="Y129" s="39"/>
      <c r="Z129" s="39"/>
      <c r="AA129" s="39"/>
      <c r="AB129" s="39"/>
      <c r="AC129" s="39"/>
      <c r="AD129" s="39"/>
      <c r="AE129" s="39"/>
    </row>
    <row r="130" s="9" customFormat="1" ht="29.28" customHeight="1">
      <c r="A130" s="204"/>
      <c r="B130" s="205"/>
      <c r="C130" s="206" t="s">
        <v>397</v>
      </c>
      <c r="D130" s="207" t="s">
        <v>61</v>
      </c>
      <c r="E130" s="207" t="s">
        <v>57</v>
      </c>
      <c r="F130" s="207" t="s">
        <v>58</v>
      </c>
      <c r="G130" s="207" t="s">
        <v>398</v>
      </c>
      <c r="H130" s="207" t="s">
        <v>399</v>
      </c>
      <c r="I130" s="208" t="s">
        <v>400</v>
      </c>
      <c r="J130" s="207" t="s">
        <v>393</v>
      </c>
      <c r="K130" s="209" t="s">
        <v>401</v>
      </c>
      <c r="L130" s="210"/>
      <c r="M130" s="101" t="s">
        <v>1</v>
      </c>
      <c r="N130" s="102" t="s">
        <v>40</v>
      </c>
      <c r="O130" s="102" t="s">
        <v>402</v>
      </c>
      <c r="P130" s="102" t="s">
        <v>403</v>
      </c>
      <c r="Q130" s="102" t="s">
        <v>404</v>
      </c>
      <c r="R130" s="102" t="s">
        <v>405</v>
      </c>
      <c r="S130" s="102" t="s">
        <v>406</v>
      </c>
      <c r="T130" s="103" t="s">
        <v>407</v>
      </c>
      <c r="U130" s="204"/>
      <c r="V130" s="204"/>
      <c r="W130" s="204"/>
      <c r="X130" s="204"/>
      <c r="Y130" s="204"/>
      <c r="Z130" s="204"/>
      <c r="AA130" s="204"/>
      <c r="AB130" s="204"/>
      <c r="AC130" s="204"/>
      <c r="AD130" s="204"/>
      <c r="AE130" s="204"/>
    </row>
    <row r="131" s="2" customFormat="1" ht="22.8" customHeight="1">
      <c r="A131" s="39"/>
      <c r="B131" s="40"/>
      <c r="C131" s="108" t="s">
        <v>408</v>
      </c>
      <c r="D131" s="41"/>
      <c r="E131" s="41"/>
      <c r="F131" s="41"/>
      <c r="G131" s="41"/>
      <c r="H131" s="41"/>
      <c r="I131" s="156"/>
      <c r="J131" s="211">
        <f>BK131</f>
        <v>0</v>
      </c>
      <c r="K131" s="41"/>
      <c r="L131" s="45"/>
      <c r="M131" s="104"/>
      <c r="N131" s="212"/>
      <c r="O131" s="105"/>
      <c r="P131" s="213">
        <f>P132+P326</f>
        <v>0</v>
      </c>
      <c r="Q131" s="105"/>
      <c r="R131" s="213">
        <f>R132+R326</f>
        <v>4.6259252639400001</v>
      </c>
      <c r="S131" s="105"/>
      <c r="T131" s="214">
        <f>T132+T326</f>
        <v>2.2959249999999995</v>
      </c>
      <c r="U131" s="39"/>
      <c r="V131" s="39"/>
      <c r="W131" s="39"/>
      <c r="X131" s="39"/>
      <c r="Y131" s="39"/>
      <c r="Z131" s="39"/>
      <c r="AA131" s="39"/>
      <c r="AB131" s="39"/>
      <c r="AC131" s="39"/>
      <c r="AD131" s="39"/>
      <c r="AE131" s="39"/>
      <c r="AT131" s="18" t="s">
        <v>75</v>
      </c>
      <c r="AU131" s="18" t="s">
        <v>395</v>
      </c>
      <c r="BK131" s="215">
        <f>BK132+BK326</f>
        <v>0</v>
      </c>
    </row>
    <row r="132" s="11" customFormat="1" ht="25.92" customHeight="1">
      <c r="A132" s="11"/>
      <c r="B132" s="254"/>
      <c r="C132" s="255"/>
      <c r="D132" s="256" t="s">
        <v>75</v>
      </c>
      <c r="E132" s="257" t="s">
        <v>750</v>
      </c>
      <c r="F132" s="257" t="s">
        <v>751</v>
      </c>
      <c r="G132" s="255"/>
      <c r="H132" s="255"/>
      <c r="I132" s="258"/>
      <c r="J132" s="259">
        <f>BK132</f>
        <v>0</v>
      </c>
      <c r="K132" s="255"/>
      <c r="L132" s="260"/>
      <c r="M132" s="261"/>
      <c r="N132" s="262"/>
      <c r="O132" s="262"/>
      <c r="P132" s="263">
        <f>P133+P144+P149+P155+P179+P298+P322</f>
        <v>0</v>
      </c>
      <c r="Q132" s="262"/>
      <c r="R132" s="263">
        <f>R133+R144+R149+R155+R179+R298+R322</f>
        <v>4.5810209639400004</v>
      </c>
      <c r="S132" s="262"/>
      <c r="T132" s="264">
        <f>T133+T144+T149+T155+T179+T298+T322</f>
        <v>2.2959249999999995</v>
      </c>
      <c r="U132" s="11"/>
      <c r="V132" s="11"/>
      <c r="W132" s="11"/>
      <c r="X132" s="11"/>
      <c r="Y132" s="11"/>
      <c r="Z132" s="11"/>
      <c r="AA132" s="11"/>
      <c r="AB132" s="11"/>
      <c r="AC132" s="11"/>
      <c r="AD132" s="11"/>
      <c r="AE132" s="11"/>
      <c r="AR132" s="265" t="s">
        <v>84</v>
      </c>
      <c r="AT132" s="266" t="s">
        <v>75</v>
      </c>
      <c r="AU132" s="266" t="s">
        <v>76</v>
      </c>
      <c r="AY132" s="265" t="s">
        <v>414</v>
      </c>
      <c r="BK132" s="267">
        <f>BK133+BK144+BK149+BK155+BK179+BK298+BK322</f>
        <v>0</v>
      </c>
    </row>
    <row r="133" s="11" customFormat="1" ht="22.8" customHeight="1">
      <c r="A133" s="11"/>
      <c r="B133" s="254"/>
      <c r="C133" s="255"/>
      <c r="D133" s="256" t="s">
        <v>75</v>
      </c>
      <c r="E133" s="275" t="s">
        <v>84</v>
      </c>
      <c r="F133" s="275" t="s">
        <v>1714</v>
      </c>
      <c r="G133" s="255"/>
      <c r="H133" s="255"/>
      <c r="I133" s="258"/>
      <c r="J133" s="276">
        <f>BK133</f>
        <v>0</v>
      </c>
      <c r="K133" s="255"/>
      <c r="L133" s="260"/>
      <c r="M133" s="261"/>
      <c r="N133" s="262"/>
      <c r="O133" s="262"/>
      <c r="P133" s="263">
        <f>SUM(P134:P143)</f>
        <v>0</v>
      </c>
      <c r="Q133" s="262"/>
      <c r="R133" s="263">
        <f>SUM(R134:R143)</f>
        <v>0</v>
      </c>
      <c r="S133" s="262"/>
      <c r="T133" s="264">
        <f>SUM(T134:T143)</f>
        <v>0</v>
      </c>
      <c r="U133" s="11"/>
      <c r="V133" s="11"/>
      <c r="W133" s="11"/>
      <c r="X133" s="11"/>
      <c r="Y133" s="11"/>
      <c r="Z133" s="11"/>
      <c r="AA133" s="11"/>
      <c r="AB133" s="11"/>
      <c r="AC133" s="11"/>
      <c r="AD133" s="11"/>
      <c r="AE133" s="11"/>
      <c r="AR133" s="265" t="s">
        <v>84</v>
      </c>
      <c r="AT133" s="266" t="s">
        <v>75</v>
      </c>
      <c r="AU133" s="266" t="s">
        <v>84</v>
      </c>
      <c r="AY133" s="265" t="s">
        <v>414</v>
      </c>
      <c r="BK133" s="267">
        <f>SUM(BK134:BK143)</f>
        <v>0</v>
      </c>
    </row>
    <row r="134" s="2" customFormat="1" ht="21.75" customHeight="1">
      <c r="A134" s="39"/>
      <c r="B134" s="40"/>
      <c r="C134" s="234" t="s">
        <v>84</v>
      </c>
      <c r="D134" s="234" t="s">
        <v>443</v>
      </c>
      <c r="E134" s="235" t="s">
        <v>1715</v>
      </c>
      <c r="F134" s="236" t="s">
        <v>1716</v>
      </c>
      <c r="G134" s="237" t="s">
        <v>632</v>
      </c>
      <c r="H134" s="238">
        <v>450</v>
      </c>
      <c r="I134" s="239"/>
      <c r="J134" s="240">
        <f>ROUND(I134*H134,2)</f>
        <v>0</v>
      </c>
      <c r="K134" s="236" t="s">
        <v>720</v>
      </c>
      <c r="L134" s="45"/>
      <c r="M134" s="241" t="s">
        <v>1</v>
      </c>
      <c r="N134" s="242" t="s">
        <v>41</v>
      </c>
      <c r="O134" s="92"/>
      <c r="P134" s="226">
        <f>O134*H134</f>
        <v>0</v>
      </c>
      <c r="Q134" s="226">
        <v>0</v>
      </c>
      <c r="R134" s="226">
        <f>Q134*H134</f>
        <v>0</v>
      </c>
      <c r="S134" s="226">
        <v>0</v>
      </c>
      <c r="T134" s="227">
        <f>S134*H134</f>
        <v>0</v>
      </c>
      <c r="U134" s="39"/>
      <c r="V134" s="39"/>
      <c r="W134" s="39"/>
      <c r="X134" s="39"/>
      <c r="Y134" s="39"/>
      <c r="Z134" s="39"/>
      <c r="AA134" s="39"/>
      <c r="AB134" s="39"/>
      <c r="AC134" s="39"/>
      <c r="AD134" s="39"/>
      <c r="AE134" s="39"/>
      <c r="AR134" s="228" t="s">
        <v>415</v>
      </c>
      <c r="AT134" s="228" t="s">
        <v>443</v>
      </c>
      <c r="AU134" s="228" t="s">
        <v>86</v>
      </c>
      <c r="AY134" s="18" t="s">
        <v>414</v>
      </c>
      <c r="BE134" s="229">
        <f>IF(N134="základní",J134,0)</f>
        <v>0</v>
      </c>
      <c r="BF134" s="229">
        <f>IF(N134="snížená",J134,0)</f>
        <v>0</v>
      </c>
      <c r="BG134" s="229">
        <f>IF(N134="zákl. přenesená",J134,0)</f>
        <v>0</v>
      </c>
      <c r="BH134" s="229">
        <f>IF(N134="sníž. přenesená",J134,0)</f>
        <v>0</v>
      </c>
      <c r="BI134" s="229">
        <f>IF(N134="nulová",J134,0)</f>
        <v>0</v>
      </c>
      <c r="BJ134" s="18" t="s">
        <v>84</v>
      </c>
      <c r="BK134" s="229">
        <f>ROUND(I134*H134,2)</f>
        <v>0</v>
      </c>
      <c r="BL134" s="18" t="s">
        <v>415</v>
      </c>
      <c r="BM134" s="228" t="s">
        <v>2859</v>
      </c>
    </row>
    <row r="135" s="2" customFormat="1">
      <c r="A135" s="39"/>
      <c r="B135" s="40"/>
      <c r="C135" s="41"/>
      <c r="D135" s="230" t="s">
        <v>417</v>
      </c>
      <c r="E135" s="41"/>
      <c r="F135" s="231" t="s">
        <v>1718</v>
      </c>
      <c r="G135" s="41"/>
      <c r="H135" s="41"/>
      <c r="I135" s="156"/>
      <c r="J135" s="41"/>
      <c r="K135" s="41"/>
      <c r="L135" s="45"/>
      <c r="M135" s="232"/>
      <c r="N135" s="233"/>
      <c r="O135" s="92"/>
      <c r="P135" s="92"/>
      <c r="Q135" s="92"/>
      <c r="R135" s="92"/>
      <c r="S135" s="92"/>
      <c r="T135" s="93"/>
      <c r="U135" s="39"/>
      <c r="V135" s="39"/>
      <c r="W135" s="39"/>
      <c r="X135" s="39"/>
      <c r="Y135" s="39"/>
      <c r="Z135" s="39"/>
      <c r="AA135" s="39"/>
      <c r="AB135" s="39"/>
      <c r="AC135" s="39"/>
      <c r="AD135" s="39"/>
      <c r="AE135" s="39"/>
      <c r="AT135" s="18" t="s">
        <v>417</v>
      </c>
      <c r="AU135" s="18" t="s">
        <v>86</v>
      </c>
    </row>
    <row r="136" s="15" customFormat="1">
      <c r="A136" s="15"/>
      <c r="B136" s="299"/>
      <c r="C136" s="300"/>
      <c r="D136" s="230" t="s">
        <v>758</v>
      </c>
      <c r="E136" s="301" t="s">
        <v>1</v>
      </c>
      <c r="F136" s="302" t="s">
        <v>2860</v>
      </c>
      <c r="G136" s="300"/>
      <c r="H136" s="301" t="s">
        <v>1</v>
      </c>
      <c r="I136" s="303"/>
      <c r="J136" s="300"/>
      <c r="K136" s="300"/>
      <c r="L136" s="304"/>
      <c r="M136" s="305"/>
      <c r="N136" s="306"/>
      <c r="O136" s="306"/>
      <c r="P136" s="306"/>
      <c r="Q136" s="306"/>
      <c r="R136" s="306"/>
      <c r="S136" s="306"/>
      <c r="T136" s="307"/>
      <c r="U136" s="15"/>
      <c r="V136" s="15"/>
      <c r="W136" s="15"/>
      <c r="X136" s="15"/>
      <c r="Y136" s="15"/>
      <c r="Z136" s="15"/>
      <c r="AA136" s="15"/>
      <c r="AB136" s="15"/>
      <c r="AC136" s="15"/>
      <c r="AD136" s="15"/>
      <c r="AE136" s="15"/>
      <c r="AT136" s="308" t="s">
        <v>758</v>
      </c>
      <c r="AU136" s="308" t="s">
        <v>86</v>
      </c>
      <c r="AV136" s="15" t="s">
        <v>84</v>
      </c>
      <c r="AW136" s="15" t="s">
        <v>33</v>
      </c>
      <c r="AX136" s="15" t="s">
        <v>76</v>
      </c>
      <c r="AY136" s="308" t="s">
        <v>414</v>
      </c>
    </row>
    <row r="137" s="13" customFormat="1">
      <c r="A137" s="13"/>
      <c r="B137" s="277"/>
      <c r="C137" s="278"/>
      <c r="D137" s="230" t="s">
        <v>758</v>
      </c>
      <c r="E137" s="279" t="s">
        <v>1</v>
      </c>
      <c r="F137" s="280" t="s">
        <v>2861</v>
      </c>
      <c r="G137" s="278"/>
      <c r="H137" s="281">
        <v>180</v>
      </c>
      <c r="I137" s="282"/>
      <c r="J137" s="278"/>
      <c r="K137" s="278"/>
      <c r="L137" s="283"/>
      <c r="M137" s="284"/>
      <c r="N137" s="285"/>
      <c r="O137" s="285"/>
      <c r="P137" s="285"/>
      <c r="Q137" s="285"/>
      <c r="R137" s="285"/>
      <c r="S137" s="285"/>
      <c r="T137" s="286"/>
      <c r="U137" s="13"/>
      <c r="V137" s="13"/>
      <c r="W137" s="13"/>
      <c r="X137" s="13"/>
      <c r="Y137" s="13"/>
      <c r="Z137" s="13"/>
      <c r="AA137" s="13"/>
      <c r="AB137" s="13"/>
      <c r="AC137" s="13"/>
      <c r="AD137" s="13"/>
      <c r="AE137" s="13"/>
      <c r="AT137" s="287" t="s">
        <v>758</v>
      </c>
      <c r="AU137" s="287" t="s">
        <v>86</v>
      </c>
      <c r="AV137" s="13" t="s">
        <v>86</v>
      </c>
      <c r="AW137" s="13" t="s">
        <v>33</v>
      </c>
      <c r="AX137" s="13" t="s">
        <v>76</v>
      </c>
      <c r="AY137" s="287" t="s">
        <v>414</v>
      </c>
    </row>
    <row r="138" s="15" customFormat="1">
      <c r="A138" s="15"/>
      <c r="B138" s="299"/>
      <c r="C138" s="300"/>
      <c r="D138" s="230" t="s">
        <v>758</v>
      </c>
      <c r="E138" s="301" t="s">
        <v>1</v>
      </c>
      <c r="F138" s="302" t="s">
        <v>2862</v>
      </c>
      <c r="G138" s="300"/>
      <c r="H138" s="301" t="s">
        <v>1</v>
      </c>
      <c r="I138" s="303"/>
      <c r="J138" s="300"/>
      <c r="K138" s="300"/>
      <c r="L138" s="304"/>
      <c r="M138" s="305"/>
      <c r="N138" s="306"/>
      <c r="O138" s="306"/>
      <c r="P138" s="306"/>
      <c r="Q138" s="306"/>
      <c r="R138" s="306"/>
      <c r="S138" s="306"/>
      <c r="T138" s="307"/>
      <c r="U138" s="15"/>
      <c r="V138" s="15"/>
      <c r="W138" s="15"/>
      <c r="X138" s="15"/>
      <c r="Y138" s="15"/>
      <c r="Z138" s="15"/>
      <c r="AA138" s="15"/>
      <c r="AB138" s="15"/>
      <c r="AC138" s="15"/>
      <c r="AD138" s="15"/>
      <c r="AE138" s="15"/>
      <c r="AT138" s="308" t="s">
        <v>758</v>
      </c>
      <c r="AU138" s="308" t="s">
        <v>86</v>
      </c>
      <c r="AV138" s="15" t="s">
        <v>84</v>
      </c>
      <c r="AW138" s="15" t="s">
        <v>33</v>
      </c>
      <c r="AX138" s="15" t="s">
        <v>76</v>
      </c>
      <c r="AY138" s="308" t="s">
        <v>414</v>
      </c>
    </row>
    <row r="139" s="13" customFormat="1">
      <c r="A139" s="13"/>
      <c r="B139" s="277"/>
      <c r="C139" s="278"/>
      <c r="D139" s="230" t="s">
        <v>758</v>
      </c>
      <c r="E139" s="279" t="s">
        <v>1</v>
      </c>
      <c r="F139" s="280" t="s">
        <v>2863</v>
      </c>
      <c r="G139" s="278"/>
      <c r="H139" s="281">
        <v>270</v>
      </c>
      <c r="I139" s="282"/>
      <c r="J139" s="278"/>
      <c r="K139" s="278"/>
      <c r="L139" s="283"/>
      <c r="M139" s="284"/>
      <c r="N139" s="285"/>
      <c r="O139" s="285"/>
      <c r="P139" s="285"/>
      <c r="Q139" s="285"/>
      <c r="R139" s="285"/>
      <c r="S139" s="285"/>
      <c r="T139" s="286"/>
      <c r="U139" s="13"/>
      <c r="V139" s="13"/>
      <c r="W139" s="13"/>
      <c r="X139" s="13"/>
      <c r="Y139" s="13"/>
      <c r="Z139" s="13"/>
      <c r="AA139" s="13"/>
      <c r="AB139" s="13"/>
      <c r="AC139" s="13"/>
      <c r="AD139" s="13"/>
      <c r="AE139" s="13"/>
      <c r="AT139" s="287" t="s">
        <v>758</v>
      </c>
      <c r="AU139" s="287" t="s">
        <v>86</v>
      </c>
      <c r="AV139" s="13" t="s">
        <v>86</v>
      </c>
      <c r="AW139" s="13" t="s">
        <v>33</v>
      </c>
      <c r="AX139" s="13" t="s">
        <v>76</v>
      </c>
      <c r="AY139" s="287" t="s">
        <v>414</v>
      </c>
    </row>
    <row r="140" s="14" customFormat="1">
      <c r="A140" s="14"/>
      <c r="B140" s="288"/>
      <c r="C140" s="289"/>
      <c r="D140" s="230" t="s">
        <v>758</v>
      </c>
      <c r="E140" s="290" t="s">
        <v>1</v>
      </c>
      <c r="F140" s="291" t="s">
        <v>760</v>
      </c>
      <c r="G140" s="289"/>
      <c r="H140" s="292">
        <v>450</v>
      </c>
      <c r="I140" s="293"/>
      <c r="J140" s="289"/>
      <c r="K140" s="289"/>
      <c r="L140" s="294"/>
      <c r="M140" s="295"/>
      <c r="N140" s="296"/>
      <c r="O140" s="296"/>
      <c r="P140" s="296"/>
      <c r="Q140" s="296"/>
      <c r="R140" s="296"/>
      <c r="S140" s="296"/>
      <c r="T140" s="297"/>
      <c r="U140" s="14"/>
      <c r="V140" s="14"/>
      <c r="W140" s="14"/>
      <c r="X140" s="14"/>
      <c r="Y140" s="14"/>
      <c r="Z140" s="14"/>
      <c r="AA140" s="14"/>
      <c r="AB140" s="14"/>
      <c r="AC140" s="14"/>
      <c r="AD140" s="14"/>
      <c r="AE140" s="14"/>
      <c r="AT140" s="298" t="s">
        <v>758</v>
      </c>
      <c r="AU140" s="298" t="s">
        <v>86</v>
      </c>
      <c r="AV140" s="14" t="s">
        <v>415</v>
      </c>
      <c r="AW140" s="14" t="s">
        <v>33</v>
      </c>
      <c r="AX140" s="14" t="s">
        <v>84</v>
      </c>
      <c r="AY140" s="298" t="s">
        <v>414</v>
      </c>
    </row>
    <row r="141" s="2" customFormat="1" ht="21.75" customHeight="1">
      <c r="A141" s="39"/>
      <c r="B141" s="40"/>
      <c r="C141" s="234" t="s">
        <v>86</v>
      </c>
      <c r="D141" s="234" t="s">
        <v>443</v>
      </c>
      <c r="E141" s="235" t="s">
        <v>1721</v>
      </c>
      <c r="F141" s="236" t="s">
        <v>1722</v>
      </c>
      <c r="G141" s="237" t="s">
        <v>755</v>
      </c>
      <c r="H141" s="238">
        <v>9</v>
      </c>
      <c r="I141" s="239"/>
      <c r="J141" s="240">
        <f>ROUND(I141*H141,2)</f>
        <v>0</v>
      </c>
      <c r="K141" s="236" t="s">
        <v>720</v>
      </c>
      <c r="L141" s="45"/>
      <c r="M141" s="241" t="s">
        <v>1</v>
      </c>
      <c r="N141" s="242" t="s">
        <v>41</v>
      </c>
      <c r="O141" s="92"/>
      <c r="P141" s="226">
        <f>O141*H141</f>
        <v>0</v>
      </c>
      <c r="Q141" s="226">
        <v>0</v>
      </c>
      <c r="R141" s="226">
        <f>Q141*H141</f>
        <v>0</v>
      </c>
      <c r="S141" s="226">
        <v>0</v>
      </c>
      <c r="T141" s="227">
        <f>S141*H141</f>
        <v>0</v>
      </c>
      <c r="U141" s="39"/>
      <c r="V141" s="39"/>
      <c r="W141" s="39"/>
      <c r="X141" s="39"/>
      <c r="Y141" s="39"/>
      <c r="Z141" s="39"/>
      <c r="AA141" s="39"/>
      <c r="AB141" s="39"/>
      <c r="AC141" s="39"/>
      <c r="AD141" s="39"/>
      <c r="AE141" s="39"/>
      <c r="AR141" s="228" t="s">
        <v>415</v>
      </c>
      <c r="AT141" s="228" t="s">
        <v>443</v>
      </c>
      <c r="AU141" s="228" t="s">
        <v>86</v>
      </c>
      <c r="AY141" s="18" t="s">
        <v>414</v>
      </c>
      <c r="BE141" s="229">
        <f>IF(N141="základní",J141,0)</f>
        <v>0</v>
      </c>
      <c r="BF141" s="229">
        <f>IF(N141="snížená",J141,0)</f>
        <v>0</v>
      </c>
      <c r="BG141" s="229">
        <f>IF(N141="zákl. přenesená",J141,0)</f>
        <v>0</v>
      </c>
      <c r="BH141" s="229">
        <f>IF(N141="sníž. přenesená",J141,0)</f>
        <v>0</v>
      </c>
      <c r="BI141" s="229">
        <f>IF(N141="nulová",J141,0)</f>
        <v>0</v>
      </c>
      <c r="BJ141" s="18" t="s">
        <v>84</v>
      </c>
      <c r="BK141" s="229">
        <f>ROUND(I141*H141,2)</f>
        <v>0</v>
      </c>
      <c r="BL141" s="18" t="s">
        <v>415</v>
      </c>
      <c r="BM141" s="228" t="s">
        <v>2864</v>
      </c>
    </row>
    <row r="142" s="2" customFormat="1">
      <c r="A142" s="39"/>
      <c r="B142" s="40"/>
      <c r="C142" s="41"/>
      <c r="D142" s="230" t="s">
        <v>417</v>
      </c>
      <c r="E142" s="41"/>
      <c r="F142" s="231" t="s">
        <v>1724</v>
      </c>
      <c r="G142" s="41"/>
      <c r="H142" s="41"/>
      <c r="I142" s="156"/>
      <c r="J142" s="41"/>
      <c r="K142" s="41"/>
      <c r="L142" s="45"/>
      <c r="M142" s="232"/>
      <c r="N142" s="233"/>
      <c r="O142" s="92"/>
      <c r="P142" s="92"/>
      <c r="Q142" s="92"/>
      <c r="R142" s="92"/>
      <c r="S142" s="92"/>
      <c r="T142" s="93"/>
      <c r="U142" s="39"/>
      <c r="V142" s="39"/>
      <c r="W142" s="39"/>
      <c r="X142" s="39"/>
      <c r="Y142" s="39"/>
      <c r="Z142" s="39"/>
      <c r="AA142" s="39"/>
      <c r="AB142" s="39"/>
      <c r="AC142" s="39"/>
      <c r="AD142" s="39"/>
      <c r="AE142" s="39"/>
      <c r="AT142" s="18" t="s">
        <v>417</v>
      </c>
      <c r="AU142" s="18" t="s">
        <v>86</v>
      </c>
    </row>
    <row r="143" s="13" customFormat="1">
      <c r="A143" s="13"/>
      <c r="B143" s="277"/>
      <c r="C143" s="278"/>
      <c r="D143" s="230" t="s">
        <v>758</v>
      </c>
      <c r="E143" s="279" t="s">
        <v>1</v>
      </c>
      <c r="F143" s="280" t="s">
        <v>2865</v>
      </c>
      <c r="G143" s="278"/>
      <c r="H143" s="281">
        <v>9</v>
      </c>
      <c r="I143" s="282"/>
      <c r="J143" s="278"/>
      <c r="K143" s="278"/>
      <c r="L143" s="283"/>
      <c r="M143" s="284"/>
      <c r="N143" s="285"/>
      <c r="O143" s="285"/>
      <c r="P143" s="285"/>
      <c r="Q143" s="285"/>
      <c r="R143" s="285"/>
      <c r="S143" s="285"/>
      <c r="T143" s="286"/>
      <c r="U143" s="13"/>
      <c r="V143" s="13"/>
      <c r="W143" s="13"/>
      <c r="X143" s="13"/>
      <c r="Y143" s="13"/>
      <c r="Z143" s="13"/>
      <c r="AA143" s="13"/>
      <c r="AB143" s="13"/>
      <c r="AC143" s="13"/>
      <c r="AD143" s="13"/>
      <c r="AE143" s="13"/>
      <c r="AT143" s="287" t="s">
        <v>758</v>
      </c>
      <c r="AU143" s="287" t="s">
        <v>86</v>
      </c>
      <c r="AV143" s="13" t="s">
        <v>86</v>
      </c>
      <c r="AW143" s="13" t="s">
        <v>33</v>
      </c>
      <c r="AX143" s="13" t="s">
        <v>84</v>
      </c>
      <c r="AY143" s="287" t="s">
        <v>414</v>
      </c>
    </row>
    <row r="144" s="11" customFormat="1" ht="22.8" customHeight="1">
      <c r="A144" s="11"/>
      <c r="B144" s="254"/>
      <c r="C144" s="255"/>
      <c r="D144" s="256" t="s">
        <v>75</v>
      </c>
      <c r="E144" s="275" t="s">
        <v>86</v>
      </c>
      <c r="F144" s="275" t="s">
        <v>2866</v>
      </c>
      <c r="G144" s="255"/>
      <c r="H144" s="255"/>
      <c r="I144" s="258"/>
      <c r="J144" s="276">
        <f>BK144</f>
        <v>0</v>
      </c>
      <c r="K144" s="255"/>
      <c r="L144" s="260"/>
      <c r="M144" s="261"/>
      <c r="N144" s="262"/>
      <c r="O144" s="262"/>
      <c r="P144" s="263">
        <f>SUM(P145:P148)</f>
        <v>0</v>
      </c>
      <c r="Q144" s="262"/>
      <c r="R144" s="263">
        <f>SUM(R145:R148)</f>
        <v>0.01484924</v>
      </c>
      <c r="S144" s="262"/>
      <c r="T144" s="264">
        <f>SUM(T145:T148)</f>
        <v>0</v>
      </c>
      <c r="U144" s="11"/>
      <c r="V144" s="11"/>
      <c r="W144" s="11"/>
      <c r="X144" s="11"/>
      <c r="Y144" s="11"/>
      <c r="Z144" s="11"/>
      <c r="AA144" s="11"/>
      <c r="AB144" s="11"/>
      <c r="AC144" s="11"/>
      <c r="AD144" s="11"/>
      <c r="AE144" s="11"/>
      <c r="AR144" s="265" t="s">
        <v>84</v>
      </c>
      <c r="AT144" s="266" t="s">
        <v>75</v>
      </c>
      <c r="AU144" s="266" t="s">
        <v>84</v>
      </c>
      <c r="AY144" s="265" t="s">
        <v>414</v>
      </c>
      <c r="BK144" s="267">
        <f>SUM(BK145:BK148)</f>
        <v>0</v>
      </c>
    </row>
    <row r="145" s="2" customFormat="1" ht="21.75" customHeight="1">
      <c r="A145" s="39"/>
      <c r="B145" s="40"/>
      <c r="C145" s="234" t="s">
        <v>114</v>
      </c>
      <c r="D145" s="234" t="s">
        <v>443</v>
      </c>
      <c r="E145" s="235" t="s">
        <v>2867</v>
      </c>
      <c r="F145" s="236" t="s">
        <v>2868</v>
      </c>
      <c r="G145" s="237" t="s">
        <v>897</v>
      </c>
      <c r="H145" s="238">
        <v>0.014</v>
      </c>
      <c r="I145" s="239"/>
      <c r="J145" s="240">
        <f>ROUND(I145*H145,2)</f>
        <v>0</v>
      </c>
      <c r="K145" s="236" t="s">
        <v>720</v>
      </c>
      <c r="L145" s="45"/>
      <c r="M145" s="241" t="s">
        <v>1</v>
      </c>
      <c r="N145" s="242" t="s">
        <v>41</v>
      </c>
      <c r="O145" s="92"/>
      <c r="P145" s="226">
        <f>O145*H145</f>
        <v>0</v>
      </c>
      <c r="Q145" s="226">
        <v>1.0606599999999999</v>
      </c>
      <c r="R145" s="226">
        <f>Q145*H145</f>
        <v>0.01484924</v>
      </c>
      <c r="S145" s="226">
        <v>0</v>
      </c>
      <c r="T145" s="227">
        <f>S145*H145</f>
        <v>0</v>
      </c>
      <c r="U145" s="39"/>
      <c r="V145" s="39"/>
      <c r="W145" s="39"/>
      <c r="X145" s="39"/>
      <c r="Y145" s="39"/>
      <c r="Z145" s="39"/>
      <c r="AA145" s="39"/>
      <c r="AB145" s="39"/>
      <c r="AC145" s="39"/>
      <c r="AD145" s="39"/>
      <c r="AE145" s="39"/>
      <c r="AR145" s="228" t="s">
        <v>415</v>
      </c>
      <c r="AT145" s="228" t="s">
        <v>443</v>
      </c>
      <c r="AU145" s="228" t="s">
        <v>86</v>
      </c>
      <c r="AY145" s="18" t="s">
        <v>414</v>
      </c>
      <c r="BE145" s="229">
        <f>IF(N145="základní",J145,0)</f>
        <v>0</v>
      </c>
      <c r="BF145" s="229">
        <f>IF(N145="snížená",J145,0)</f>
        <v>0</v>
      </c>
      <c r="BG145" s="229">
        <f>IF(N145="zákl. přenesená",J145,0)</f>
        <v>0</v>
      </c>
      <c r="BH145" s="229">
        <f>IF(N145="sníž. přenesená",J145,0)</f>
        <v>0</v>
      </c>
      <c r="BI145" s="229">
        <f>IF(N145="nulová",J145,0)</f>
        <v>0</v>
      </c>
      <c r="BJ145" s="18" t="s">
        <v>84</v>
      </c>
      <c r="BK145" s="229">
        <f>ROUND(I145*H145,2)</f>
        <v>0</v>
      </c>
      <c r="BL145" s="18" t="s">
        <v>415</v>
      </c>
      <c r="BM145" s="228" t="s">
        <v>2869</v>
      </c>
    </row>
    <row r="146" s="2" customFormat="1">
      <c r="A146" s="39"/>
      <c r="B146" s="40"/>
      <c r="C146" s="41"/>
      <c r="D146" s="230" t="s">
        <v>417</v>
      </c>
      <c r="E146" s="41"/>
      <c r="F146" s="231" t="s">
        <v>2870</v>
      </c>
      <c r="G146" s="41"/>
      <c r="H146" s="41"/>
      <c r="I146" s="156"/>
      <c r="J146" s="41"/>
      <c r="K146" s="41"/>
      <c r="L146" s="45"/>
      <c r="M146" s="232"/>
      <c r="N146" s="233"/>
      <c r="O146" s="92"/>
      <c r="P146" s="92"/>
      <c r="Q146" s="92"/>
      <c r="R146" s="92"/>
      <c r="S146" s="92"/>
      <c r="T146" s="93"/>
      <c r="U146" s="39"/>
      <c r="V146" s="39"/>
      <c r="W146" s="39"/>
      <c r="X146" s="39"/>
      <c r="Y146" s="39"/>
      <c r="Z146" s="39"/>
      <c r="AA146" s="39"/>
      <c r="AB146" s="39"/>
      <c r="AC146" s="39"/>
      <c r="AD146" s="39"/>
      <c r="AE146" s="39"/>
      <c r="AT146" s="18" t="s">
        <v>417</v>
      </c>
      <c r="AU146" s="18" t="s">
        <v>86</v>
      </c>
    </row>
    <row r="147" s="15" customFormat="1">
      <c r="A147" s="15"/>
      <c r="B147" s="299"/>
      <c r="C147" s="300"/>
      <c r="D147" s="230" t="s">
        <v>758</v>
      </c>
      <c r="E147" s="301" t="s">
        <v>1</v>
      </c>
      <c r="F147" s="302" t="s">
        <v>2871</v>
      </c>
      <c r="G147" s="300"/>
      <c r="H147" s="301" t="s">
        <v>1</v>
      </c>
      <c r="I147" s="303"/>
      <c r="J147" s="300"/>
      <c r="K147" s="300"/>
      <c r="L147" s="304"/>
      <c r="M147" s="305"/>
      <c r="N147" s="306"/>
      <c r="O147" s="306"/>
      <c r="P147" s="306"/>
      <c r="Q147" s="306"/>
      <c r="R147" s="306"/>
      <c r="S147" s="306"/>
      <c r="T147" s="307"/>
      <c r="U147" s="15"/>
      <c r="V147" s="15"/>
      <c r="W147" s="15"/>
      <c r="X147" s="15"/>
      <c r="Y147" s="15"/>
      <c r="Z147" s="15"/>
      <c r="AA147" s="15"/>
      <c r="AB147" s="15"/>
      <c r="AC147" s="15"/>
      <c r="AD147" s="15"/>
      <c r="AE147" s="15"/>
      <c r="AT147" s="308" t="s">
        <v>758</v>
      </c>
      <c r="AU147" s="308" t="s">
        <v>86</v>
      </c>
      <c r="AV147" s="15" t="s">
        <v>84</v>
      </c>
      <c r="AW147" s="15" t="s">
        <v>33</v>
      </c>
      <c r="AX147" s="15" t="s">
        <v>76</v>
      </c>
      <c r="AY147" s="308" t="s">
        <v>414</v>
      </c>
    </row>
    <row r="148" s="13" customFormat="1">
      <c r="A148" s="13"/>
      <c r="B148" s="277"/>
      <c r="C148" s="278"/>
      <c r="D148" s="230" t="s">
        <v>758</v>
      </c>
      <c r="E148" s="279" t="s">
        <v>1</v>
      </c>
      <c r="F148" s="280" t="s">
        <v>2872</v>
      </c>
      <c r="G148" s="278"/>
      <c r="H148" s="281">
        <v>0.014</v>
      </c>
      <c r="I148" s="282"/>
      <c r="J148" s="278"/>
      <c r="K148" s="278"/>
      <c r="L148" s="283"/>
      <c r="M148" s="284"/>
      <c r="N148" s="285"/>
      <c r="O148" s="285"/>
      <c r="P148" s="285"/>
      <c r="Q148" s="285"/>
      <c r="R148" s="285"/>
      <c r="S148" s="285"/>
      <c r="T148" s="286"/>
      <c r="U148" s="13"/>
      <c r="V148" s="13"/>
      <c r="W148" s="13"/>
      <c r="X148" s="13"/>
      <c r="Y148" s="13"/>
      <c r="Z148" s="13"/>
      <c r="AA148" s="13"/>
      <c r="AB148" s="13"/>
      <c r="AC148" s="13"/>
      <c r="AD148" s="13"/>
      <c r="AE148" s="13"/>
      <c r="AT148" s="287" t="s">
        <v>758</v>
      </c>
      <c r="AU148" s="287" t="s">
        <v>86</v>
      </c>
      <c r="AV148" s="13" t="s">
        <v>86</v>
      </c>
      <c r="AW148" s="13" t="s">
        <v>33</v>
      </c>
      <c r="AX148" s="13" t="s">
        <v>84</v>
      </c>
      <c r="AY148" s="287" t="s">
        <v>414</v>
      </c>
    </row>
    <row r="149" s="11" customFormat="1" ht="22.8" customHeight="1">
      <c r="A149" s="11"/>
      <c r="B149" s="254"/>
      <c r="C149" s="255"/>
      <c r="D149" s="256" t="s">
        <v>75</v>
      </c>
      <c r="E149" s="275" t="s">
        <v>415</v>
      </c>
      <c r="F149" s="275" t="s">
        <v>761</v>
      </c>
      <c r="G149" s="255"/>
      <c r="H149" s="255"/>
      <c r="I149" s="258"/>
      <c r="J149" s="276">
        <f>BK149</f>
        <v>0</v>
      </c>
      <c r="K149" s="255"/>
      <c r="L149" s="260"/>
      <c r="M149" s="261"/>
      <c r="N149" s="262"/>
      <c r="O149" s="262"/>
      <c r="P149" s="263">
        <f>SUM(P150:P154)</f>
        <v>0</v>
      </c>
      <c r="Q149" s="262"/>
      <c r="R149" s="263">
        <f>SUM(R150:R154)</f>
        <v>3.6091964999999999</v>
      </c>
      <c r="S149" s="262"/>
      <c r="T149" s="264">
        <f>SUM(T150:T154)</f>
        <v>0</v>
      </c>
      <c r="U149" s="11"/>
      <c r="V149" s="11"/>
      <c r="W149" s="11"/>
      <c r="X149" s="11"/>
      <c r="Y149" s="11"/>
      <c r="Z149" s="11"/>
      <c r="AA149" s="11"/>
      <c r="AB149" s="11"/>
      <c r="AC149" s="11"/>
      <c r="AD149" s="11"/>
      <c r="AE149" s="11"/>
      <c r="AR149" s="265" t="s">
        <v>84</v>
      </c>
      <c r="AT149" s="266" t="s">
        <v>75</v>
      </c>
      <c r="AU149" s="266" t="s">
        <v>84</v>
      </c>
      <c r="AY149" s="265" t="s">
        <v>414</v>
      </c>
      <c r="BK149" s="267">
        <f>SUM(BK150:BK154)</f>
        <v>0</v>
      </c>
    </row>
    <row r="150" s="2" customFormat="1" ht="21.75" customHeight="1">
      <c r="A150" s="39"/>
      <c r="B150" s="40"/>
      <c r="C150" s="234" t="s">
        <v>415</v>
      </c>
      <c r="D150" s="234" t="s">
        <v>443</v>
      </c>
      <c r="E150" s="235" t="s">
        <v>2873</v>
      </c>
      <c r="F150" s="236" t="s">
        <v>2874</v>
      </c>
      <c r="G150" s="237" t="s">
        <v>632</v>
      </c>
      <c r="H150" s="238">
        <v>3.5</v>
      </c>
      <c r="I150" s="239"/>
      <c r="J150" s="240">
        <f>ROUND(I150*H150,2)</f>
        <v>0</v>
      </c>
      <c r="K150" s="236" t="s">
        <v>720</v>
      </c>
      <c r="L150" s="45"/>
      <c r="M150" s="241" t="s">
        <v>1</v>
      </c>
      <c r="N150" s="242" t="s">
        <v>41</v>
      </c>
      <c r="O150" s="92"/>
      <c r="P150" s="226">
        <f>O150*H150</f>
        <v>0</v>
      </c>
      <c r="Q150" s="226">
        <v>1.031199</v>
      </c>
      <c r="R150" s="226">
        <f>Q150*H150</f>
        <v>3.6091964999999999</v>
      </c>
      <c r="S150" s="226">
        <v>0</v>
      </c>
      <c r="T150" s="227">
        <f>S150*H150</f>
        <v>0</v>
      </c>
      <c r="U150" s="39"/>
      <c r="V150" s="39"/>
      <c r="W150" s="39"/>
      <c r="X150" s="39"/>
      <c r="Y150" s="39"/>
      <c r="Z150" s="39"/>
      <c r="AA150" s="39"/>
      <c r="AB150" s="39"/>
      <c r="AC150" s="39"/>
      <c r="AD150" s="39"/>
      <c r="AE150" s="39"/>
      <c r="AR150" s="228" t="s">
        <v>415</v>
      </c>
      <c r="AT150" s="228" t="s">
        <v>443</v>
      </c>
      <c r="AU150" s="228" t="s">
        <v>86</v>
      </c>
      <c r="AY150" s="18" t="s">
        <v>414</v>
      </c>
      <c r="BE150" s="229">
        <f>IF(N150="základní",J150,0)</f>
        <v>0</v>
      </c>
      <c r="BF150" s="229">
        <f>IF(N150="snížená",J150,0)</f>
        <v>0</v>
      </c>
      <c r="BG150" s="229">
        <f>IF(N150="zákl. přenesená",J150,0)</f>
        <v>0</v>
      </c>
      <c r="BH150" s="229">
        <f>IF(N150="sníž. přenesená",J150,0)</f>
        <v>0</v>
      </c>
      <c r="BI150" s="229">
        <f>IF(N150="nulová",J150,0)</f>
        <v>0</v>
      </c>
      <c r="BJ150" s="18" t="s">
        <v>84</v>
      </c>
      <c r="BK150" s="229">
        <f>ROUND(I150*H150,2)</f>
        <v>0</v>
      </c>
      <c r="BL150" s="18" t="s">
        <v>415</v>
      </c>
      <c r="BM150" s="228" t="s">
        <v>2875</v>
      </c>
    </row>
    <row r="151" s="2" customFormat="1">
      <c r="A151" s="39"/>
      <c r="B151" s="40"/>
      <c r="C151" s="41"/>
      <c r="D151" s="230" t="s">
        <v>417</v>
      </c>
      <c r="E151" s="41"/>
      <c r="F151" s="231" t="s">
        <v>2876</v>
      </c>
      <c r="G151" s="41"/>
      <c r="H151" s="41"/>
      <c r="I151" s="156"/>
      <c r="J151" s="41"/>
      <c r="K151" s="41"/>
      <c r="L151" s="45"/>
      <c r="M151" s="232"/>
      <c r="N151" s="233"/>
      <c r="O151" s="92"/>
      <c r="P151" s="92"/>
      <c r="Q151" s="92"/>
      <c r="R151" s="92"/>
      <c r="S151" s="92"/>
      <c r="T151" s="93"/>
      <c r="U151" s="39"/>
      <c r="V151" s="39"/>
      <c r="W151" s="39"/>
      <c r="X151" s="39"/>
      <c r="Y151" s="39"/>
      <c r="Z151" s="39"/>
      <c r="AA151" s="39"/>
      <c r="AB151" s="39"/>
      <c r="AC151" s="39"/>
      <c r="AD151" s="39"/>
      <c r="AE151" s="39"/>
      <c r="AT151" s="18" t="s">
        <v>417</v>
      </c>
      <c r="AU151" s="18" t="s">
        <v>86</v>
      </c>
    </row>
    <row r="152" s="2" customFormat="1">
      <c r="A152" s="39"/>
      <c r="B152" s="40"/>
      <c r="C152" s="41"/>
      <c r="D152" s="230" t="s">
        <v>722</v>
      </c>
      <c r="E152" s="41"/>
      <c r="F152" s="268" t="s">
        <v>2877</v>
      </c>
      <c r="G152" s="41"/>
      <c r="H152" s="41"/>
      <c r="I152" s="156"/>
      <c r="J152" s="41"/>
      <c r="K152" s="41"/>
      <c r="L152" s="45"/>
      <c r="M152" s="232"/>
      <c r="N152" s="233"/>
      <c r="O152" s="92"/>
      <c r="P152" s="92"/>
      <c r="Q152" s="92"/>
      <c r="R152" s="92"/>
      <c r="S152" s="92"/>
      <c r="T152" s="93"/>
      <c r="U152" s="39"/>
      <c r="V152" s="39"/>
      <c r="W152" s="39"/>
      <c r="X152" s="39"/>
      <c r="Y152" s="39"/>
      <c r="Z152" s="39"/>
      <c r="AA152" s="39"/>
      <c r="AB152" s="39"/>
      <c r="AC152" s="39"/>
      <c r="AD152" s="39"/>
      <c r="AE152" s="39"/>
      <c r="AT152" s="18" t="s">
        <v>722</v>
      </c>
      <c r="AU152" s="18" t="s">
        <v>86</v>
      </c>
    </row>
    <row r="153" s="15" customFormat="1">
      <c r="A153" s="15"/>
      <c r="B153" s="299"/>
      <c r="C153" s="300"/>
      <c r="D153" s="230" t="s">
        <v>758</v>
      </c>
      <c r="E153" s="301" t="s">
        <v>1</v>
      </c>
      <c r="F153" s="302" t="s">
        <v>2878</v>
      </c>
      <c r="G153" s="300"/>
      <c r="H153" s="301" t="s">
        <v>1</v>
      </c>
      <c r="I153" s="303"/>
      <c r="J153" s="300"/>
      <c r="K153" s="300"/>
      <c r="L153" s="304"/>
      <c r="M153" s="305"/>
      <c r="N153" s="306"/>
      <c r="O153" s="306"/>
      <c r="P153" s="306"/>
      <c r="Q153" s="306"/>
      <c r="R153" s="306"/>
      <c r="S153" s="306"/>
      <c r="T153" s="307"/>
      <c r="U153" s="15"/>
      <c r="V153" s="15"/>
      <c r="W153" s="15"/>
      <c r="X153" s="15"/>
      <c r="Y153" s="15"/>
      <c r="Z153" s="15"/>
      <c r="AA153" s="15"/>
      <c r="AB153" s="15"/>
      <c r="AC153" s="15"/>
      <c r="AD153" s="15"/>
      <c r="AE153" s="15"/>
      <c r="AT153" s="308" t="s">
        <v>758</v>
      </c>
      <c r="AU153" s="308" t="s">
        <v>86</v>
      </c>
      <c r="AV153" s="15" t="s">
        <v>84</v>
      </c>
      <c r="AW153" s="15" t="s">
        <v>33</v>
      </c>
      <c r="AX153" s="15" t="s">
        <v>76</v>
      </c>
      <c r="AY153" s="308" t="s">
        <v>414</v>
      </c>
    </row>
    <row r="154" s="13" customFormat="1">
      <c r="A154" s="13"/>
      <c r="B154" s="277"/>
      <c r="C154" s="278"/>
      <c r="D154" s="230" t="s">
        <v>758</v>
      </c>
      <c r="E154" s="279" t="s">
        <v>1</v>
      </c>
      <c r="F154" s="280" t="s">
        <v>2879</v>
      </c>
      <c r="G154" s="278"/>
      <c r="H154" s="281">
        <v>3.5</v>
      </c>
      <c r="I154" s="282"/>
      <c r="J154" s="278"/>
      <c r="K154" s="278"/>
      <c r="L154" s="283"/>
      <c r="M154" s="284"/>
      <c r="N154" s="285"/>
      <c r="O154" s="285"/>
      <c r="P154" s="285"/>
      <c r="Q154" s="285"/>
      <c r="R154" s="285"/>
      <c r="S154" s="285"/>
      <c r="T154" s="286"/>
      <c r="U154" s="13"/>
      <c r="V154" s="13"/>
      <c r="W154" s="13"/>
      <c r="X154" s="13"/>
      <c r="Y154" s="13"/>
      <c r="Z154" s="13"/>
      <c r="AA154" s="13"/>
      <c r="AB154" s="13"/>
      <c r="AC154" s="13"/>
      <c r="AD154" s="13"/>
      <c r="AE154" s="13"/>
      <c r="AT154" s="287" t="s">
        <v>758</v>
      </c>
      <c r="AU154" s="287" t="s">
        <v>86</v>
      </c>
      <c r="AV154" s="13" t="s">
        <v>86</v>
      </c>
      <c r="AW154" s="13" t="s">
        <v>33</v>
      </c>
      <c r="AX154" s="13" t="s">
        <v>84</v>
      </c>
      <c r="AY154" s="287" t="s">
        <v>414</v>
      </c>
    </row>
    <row r="155" s="11" customFormat="1" ht="22.8" customHeight="1">
      <c r="A155" s="11"/>
      <c r="B155" s="254"/>
      <c r="C155" s="255"/>
      <c r="D155" s="256" t="s">
        <v>75</v>
      </c>
      <c r="E155" s="275" t="s">
        <v>431</v>
      </c>
      <c r="F155" s="275" t="s">
        <v>798</v>
      </c>
      <c r="G155" s="255"/>
      <c r="H155" s="255"/>
      <c r="I155" s="258"/>
      <c r="J155" s="276">
        <f>BK155</f>
        <v>0</v>
      </c>
      <c r="K155" s="255"/>
      <c r="L155" s="260"/>
      <c r="M155" s="261"/>
      <c r="N155" s="262"/>
      <c r="O155" s="262"/>
      <c r="P155" s="263">
        <f>SUM(P156:P178)</f>
        <v>0</v>
      </c>
      <c r="Q155" s="262"/>
      <c r="R155" s="263">
        <f>SUM(R156:R178)</f>
        <v>0.40822962393999995</v>
      </c>
      <c r="S155" s="262"/>
      <c r="T155" s="264">
        <f>SUM(T156:T178)</f>
        <v>0</v>
      </c>
      <c r="U155" s="11"/>
      <c r="V155" s="11"/>
      <c r="W155" s="11"/>
      <c r="X155" s="11"/>
      <c r="Y155" s="11"/>
      <c r="Z155" s="11"/>
      <c r="AA155" s="11"/>
      <c r="AB155" s="11"/>
      <c r="AC155" s="11"/>
      <c r="AD155" s="11"/>
      <c r="AE155" s="11"/>
      <c r="AR155" s="265" t="s">
        <v>84</v>
      </c>
      <c r="AT155" s="266" t="s">
        <v>75</v>
      </c>
      <c r="AU155" s="266" t="s">
        <v>84</v>
      </c>
      <c r="AY155" s="265" t="s">
        <v>414</v>
      </c>
      <c r="BK155" s="267">
        <f>SUM(BK156:BK178)</f>
        <v>0</v>
      </c>
    </row>
    <row r="156" s="2" customFormat="1" ht="21.75" customHeight="1">
      <c r="A156" s="39"/>
      <c r="B156" s="40"/>
      <c r="C156" s="234" t="s">
        <v>427</v>
      </c>
      <c r="D156" s="234" t="s">
        <v>443</v>
      </c>
      <c r="E156" s="235" t="s">
        <v>1736</v>
      </c>
      <c r="F156" s="236" t="s">
        <v>1737</v>
      </c>
      <c r="G156" s="237" t="s">
        <v>632</v>
      </c>
      <c r="H156" s="238">
        <v>62.783000000000001</v>
      </c>
      <c r="I156" s="239"/>
      <c r="J156" s="240">
        <f>ROUND(I156*H156,2)</f>
        <v>0</v>
      </c>
      <c r="K156" s="236" t="s">
        <v>720</v>
      </c>
      <c r="L156" s="45"/>
      <c r="M156" s="241" t="s">
        <v>1</v>
      </c>
      <c r="N156" s="242" t="s">
        <v>41</v>
      </c>
      <c r="O156" s="92"/>
      <c r="P156" s="226">
        <f>O156*H156</f>
        <v>0</v>
      </c>
      <c r="Q156" s="226">
        <v>0.0010198399999999999</v>
      </c>
      <c r="R156" s="226">
        <f>Q156*H156</f>
        <v>0.064028614720000002</v>
      </c>
      <c r="S156" s="226">
        <v>0</v>
      </c>
      <c r="T156" s="227">
        <f>S156*H156</f>
        <v>0</v>
      </c>
      <c r="U156" s="39"/>
      <c r="V156" s="39"/>
      <c r="W156" s="39"/>
      <c r="X156" s="39"/>
      <c r="Y156" s="39"/>
      <c r="Z156" s="39"/>
      <c r="AA156" s="39"/>
      <c r="AB156" s="39"/>
      <c r="AC156" s="39"/>
      <c r="AD156" s="39"/>
      <c r="AE156" s="39"/>
      <c r="AR156" s="228" t="s">
        <v>415</v>
      </c>
      <c r="AT156" s="228" t="s">
        <v>443</v>
      </c>
      <c r="AU156" s="228" t="s">
        <v>86</v>
      </c>
      <c r="AY156" s="18" t="s">
        <v>414</v>
      </c>
      <c r="BE156" s="229">
        <f>IF(N156="základní",J156,0)</f>
        <v>0</v>
      </c>
      <c r="BF156" s="229">
        <f>IF(N156="snížená",J156,0)</f>
        <v>0</v>
      </c>
      <c r="BG156" s="229">
        <f>IF(N156="zákl. přenesená",J156,0)</f>
        <v>0</v>
      </c>
      <c r="BH156" s="229">
        <f>IF(N156="sníž. přenesená",J156,0)</f>
        <v>0</v>
      </c>
      <c r="BI156" s="229">
        <f>IF(N156="nulová",J156,0)</f>
        <v>0</v>
      </c>
      <c r="BJ156" s="18" t="s">
        <v>84</v>
      </c>
      <c r="BK156" s="229">
        <f>ROUND(I156*H156,2)</f>
        <v>0</v>
      </c>
      <c r="BL156" s="18" t="s">
        <v>415</v>
      </c>
      <c r="BM156" s="228" t="s">
        <v>2880</v>
      </c>
    </row>
    <row r="157" s="2" customFormat="1">
      <c r="A157" s="39"/>
      <c r="B157" s="40"/>
      <c r="C157" s="41"/>
      <c r="D157" s="230" t="s">
        <v>417</v>
      </c>
      <c r="E157" s="41"/>
      <c r="F157" s="231" t="s">
        <v>1739</v>
      </c>
      <c r="G157" s="41"/>
      <c r="H157" s="41"/>
      <c r="I157" s="156"/>
      <c r="J157" s="41"/>
      <c r="K157" s="41"/>
      <c r="L157" s="45"/>
      <c r="M157" s="232"/>
      <c r="N157" s="233"/>
      <c r="O157" s="92"/>
      <c r="P157" s="92"/>
      <c r="Q157" s="92"/>
      <c r="R157" s="92"/>
      <c r="S157" s="92"/>
      <c r="T157" s="93"/>
      <c r="U157" s="39"/>
      <c r="V157" s="39"/>
      <c r="W157" s="39"/>
      <c r="X157" s="39"/>
      <c r="Y157" s="39"/>
      <c r="Z157" s="39"/>
      <c r="AA157" s="39"/>
      <c r="AB157" s="39"/>
      <c r="AC157" s="39"/>
      <c r="AD157" s="39"/>
      <c r="AE157" s="39"/>
      <c r="AT157" s="18" t="s">
        <v>417</v>
      </c>
      <c r="AU157" s="18" t="s">
        <v>86</v>
      </c>
    </row>
    <row r="158" s="15" customFormat="1">
      <c r="A158" s="15"/>
      <c r="B158" s="299"/>
      <c r="C158" s="300"/>
      <c r="D158" s="230" t="s">
        <v>758</v>
      </c>
      <c r="E158" s="301" t="s">
        <v>1</v>
      </c>
      <c r="F158" s="302" t="s">
        <v>2881</v>
      </c>
      <c r="G158" s="300"/>
      <c r="H158" s="301" t="s">
        <v>1</v>
      </c>
      <c r="I158" s="303"/>
      <c r="J158" s="300"/>
      <c r="K158" s="300"/>
      <c r="L158" s="304"/>
      <c r="M158" s="305"/>
      <c r="N158" s="306"/>
      <c r="O158" s="306"/>
      <c r="P158" s="306"/>
      <c r="Q158" s="306"/>
      <c r="R158" s="306"/>
      <c r="S158" s="306"/>
      <c r="T158" s="307"/>
      <c r="U158" s="15"/>
      <c r="V158" s="15"/>
      <c r="W158" s="15"/>
      <c r="X158" s="15"/>
      <c r="Y158" s="15"/>
      <c r="Z158" s="15"/>
      <c r="AA158" s="15"/>
      <c r="AB158" s="15"/>
      <c r="AC158" s="15"/>
      <c r="AD158" s="15"/>
      <c r="AE158" s="15"/>
      <c r="AT158" s="308" t="s">
        <v>758</v>
      </c>
      <c r="AU158" s="308" t="s">
        <v>86</v>
      </c>
      <c r="AV158" s="15" t="s">
        <v>84</v>
      </c>
      <c r="AW158" s="15" t="s">
        <v>33</v>
      </c>
      <c r="AX158" s="15" t="s">
        <v>76</v>
      </c>
      <c r="AY158" s="308" t="s">
        <v>414</v>
      </c>
    </row>
    <row r="159" s="13" customFormat="1">
      <c r="A159" s="13"/>
      <c r="B159" s="277"/>
      <c r="C159" s="278"/>
      <c r="D159" s="230" t="s">
        <v>758</v>
      </c>
      <c r="E159" s="279" t="s">
        <v>1</v>
      </c>
      <c r="F159" s="280" t="s">
        <v>2882</v>
      </c>
      <c r="G159" s="278"/>
      <c r="H159" s="281">
        <v>26.722999999999999</v>
      </c>
      <c r="I159" s="282"/>
      <c r="J159" s="278"/>
      <c r="K159" s="278"/>
      <c r="L159" s="283"/>
      <c r="M159" s="284"/>
      <c r="N159" s="285"/>
      <c r="O159" s="285"/>
      <c r="P159" s="285"/>
      <c r="Q159" s="285"/>
      <c r="R159" s="285"/>
      <c r="S159" s="285"/>
      <c r="T159" s="286"/>
      <c r="U159" s="13"/>
      <c r="V159" s="13"/>
      <c r="W159" s="13"/>
      <c r="X159" s="13"/>
      <c r="Y159" s="13"/>
      <c r="Z159" s="13"/>
      <c r="AA159" s="13"/>
      <c r="AB159" s="13"/>
      <c r="AC159" s="13"/>
      <c r="AD159" s="13"/>
      <c r="AE159" s="13"/>
      <c r="AT159" s="287" t="s">
        <v>758</v>
      </c>
      <c r="AU159" s="287" t="s">
        <v>86</v>
      </c>
      <c r="AV159" s="13" t="s">
        <v>86</v>
      </c>
      <c r="AW159" s="13" t="s">
        <v>33</v>
      </c>
      <c r="AX159" s="13" t="s">
        <v>76</v>
      </c>
      <c r="AY159" s="287" t="s">
        <v>414</v>
      </c>
    </row>
    <row r="160" s="15" customFormat="1">
      <c r="A160" s="15"/>
      <c r="B160" s="299"/>
      <c r="C160" s="300"/>
      <c r="D160" s="230" t="s">
        <v>758</v>
      </c>
      <c r="E160" s="301" t="s">
        <v>1</v>
      </c>
      <c r="F160" s="302" t="s">
        <v>2883</v>
      </c>
      <c r="G160" s="300"/>
      <c r="H160" s="301" t="s">
        <v>1</v>
      </c>
      <c r="I160" s="303"/>
      <c r="J160" s="300"/>
      <c r="K160" s="300"/>
      <c r="L160" s="304"/>
      <c r="M160" s="305"/>
      <c r="N160" s="306"/>
      <c r="O160" s="306"/>
      <c r="P160" s="306"/>
      <c r="Q160" s="306"/>
      <c r="R160" s="306"/>
      <c r="S160" s="306"/>
      <c r="T160" s="307"/>
      <c r="U160" s="15"/>
      <c r="V160" s="15"/>
      <c r="W160" s="15"/>
      <c r="X160" s="15"/>
      <c r="Y160" s="15"/>
      <c r="Z160" s="15"/>
      <c r="AA160" s="15"/>
      <c r="AB160" s="15"/>
      <c r="AC160" s="15"/>
      <c r="AD160" s="15"/>
      <c r="AE160" s="15"/>
      <c r="AT160" s="308" t="s">
        <v>758</v>
      </c>
      <c r="AU160" s="308" t="s">
        <v>86</v>
      </c>
      <c r="AV160" s="15" t="s">
        <v>84</v>
      </c>
      <c r="AW160" s="15" t="s">
        <v>33</v>
      </c>
      <c r="AX160" s="15" t="s">
        <v>76</v>
      </c>
      <c r="AY160" s="308" t="s">
        <v>414</v>
      </c>
    </row>
    <row r="161" s="13" customFormat="1">
      <c r="A161" s="13"/>
      <c r="B161" s="277"/>
      <c r="C161" s="278"/>
      <c r="D161" s="230" t="s">
        <v>758</v>
      </c>
      <c r="E161" s="279" t="s">
        <v>1</v>
      </c>
      <c r="F161" s="280" t="s">
        <v>2884</v>
      </c>
      <c r="G161" s="278"/>
      <c r="H161" s="281">
        <v>36.060000000000002</v>
      </c>
      <c r="I161" s="282"/>
      <c r="J161" s="278"/>
      <c r="K161" s="278"/>
      <c r="L161" s="283"/>
      <c r="M161" s="284"/>
      <c r="N161" s="285"/>
      <c r="O161" s="285"/>
      <c r="P161" s="285"/>
      <c r="Q161" s="285"/>
      <c r="R161" s="285"/>
      <c r="S161" s="285"/>
      <c r="T161" s="286"/>
      <c r="U161" s="13"/>
      <c r="V161" s="13"/>
      <c r="W161" s="13"/>
      <c r="X161" s="13"/>
      <c r="Y161" s="13"/>
      <c r="Z161" s="13"/>
      <c r="AA161" s="13"/>
      <c r="AB161" s="13"/>
      <c r="AC161" s="13"/>
      <c r="AD161" s="13"/>
      <c r="AE161" s="13"/>
      <c r="AT161" s="287" t="s">
        <v>758</v>
      </c>
      <c r="AU161" s="287" t="s">
        <v>86</v>
      </c>
      <c r="AV161" s="13" t="s">
        <v>86</v>
      </c>
      <c r="AW161" s="13" t="s">
        <v>33</v>
      </c>
      <c r="AX161" s="13" t="s">
        <v>76</v>
      </c>
      <c r="AY161" s="287" t="s">
        <v>414</v>
      </c>
    </row>
    <row r="162" s="14" customFormat="1">
      <c r="A162" s="14"/>
      <c r="B162" s="288"/>
      <c r="C162" s="289"/>
      <c r="D162" s="230" t="s">
        <v>758</v>
      </c>
      <c r="E162" s="290" t="s">
        <v>1</v>
      </c>
      <c r="F162" s="291" t="s">
        <v>760</v>
      </c>
      <c r="G162" s="289"/>
      <c r="H162" s="292">
        <v>62.783000000000001</v>
      </c>
      <c r="I162" s="293"/>
      <c r="J162" s="289"/>
      <c r="K162" s="289"/>
      <c r="L162" s="294"/>
      <c r="M162" s="295"/>
      <c r="N162" s="296"/>
      <c r="O162" s="296"/>
      <c r="P162" s="296"/>
      <c r="Q162" s="296"/>
      <c r="R162" s="296"/>
      <c r="S162" s="296"/>
      <c r="T162" s="297"/>
      <c r="U162" s="14"/>
      <c r="V162" s="14"/>
      <c r="W162" s="14"/>
      <c r="X162" s="14"/>
      <c r="Y162" s="14"/>
      <c r="Z162" s="14"/>
      <c r="AA162" s="14"/>
      <c r="AB162" s="14"/>
      <c r="AC162" s="14"/>
      <c r="AD162" s="14"/>
      <c r="AE162" s="14"/>
      <c r="AT162" s="298" t="s">
        <v>758</v>
      </c>
      <c r="AU162" s="298" t="s">
        <v>86</v>
      </c>
      <c r="AV162" s="14" t="s">
        <v>415</v>
      </c>
      <c r="AW162" s="14" t="s">
        <v>33</v>
      </c>
      <c r="AX162" s="14" t="s">
        <v>84</v>
      </c>
      <c r="AY162" s="298" t="s">
        <v>414</v>
      </c>
    </row>
    <row r="163" s="2" customFormat="1" ht="21.75" customHeight="1">
      <c r="A163" s="39"/>
      <c r="B163" s="40"/>
      <c r="C163" s="234" t="s">
        <v>431</v>
      </c>
      <c r="D163" s="234" t="s">
        <v>443</v>
      </c>
      <c r="E163" s="235" t="s">
        <v>1750</v>
      </c>
      <c r="F163" s="236" t="s">
        <v>1751</v>
      </c>
      <c r="G163" s="237" t="s">
        <v>632</v>
      </c>
      <c r="H163" s="238">
        <v>32.854999999999997</v>
      </c>
      <c r="I163" s="239"/>
      <c r="J163" s="240">
        <f>ROUND(I163*H163,2)</f>
        <v>0</v>
      </c>
      <c r="K163" s="236" t="s">
        <v>720</v>
      </c>
      <c r="L163" s="45"/>
      <c r="M163" s="241" t="s">
        <v>1</v>
      </c>
      <c r="N163" s="242" t="s">
        <v>41</v>
      </c>
      <c r="O163" s="92"/>
      <c r="P163" s="226">
        <f>O163*H163</f>
        <v>0</v>
      </c>
      <c r="Q163" s="226">
        <v>0.001110364</v>
      </c>
      <c r="R163" s="226">
        <f>Q163*H163</f>
        <v>0.036481009219999992</v>
      </c>
      <c r="S163" s="226">
        <v>0</v>
      </c>
      <c r="T163" s="227">
        <f>S163*H163</f>
        <v>0</v>
      </c>
      <c r="U163" s="39"/>
      <c r="V163" s="39"/>
      <c r="W163" s="39"/>
      <c r="X163" s="39"/>
      <c r="Y163" s="39"/>
      <c r="Z163" s="39"/>
      <c r="AA163" s="39"/>
      <c r="AB163" s="39"/>
      <c r="AC163" s="39"/>
      <c r="AD163" s="39"/>
      <c r="AE163" s="39"/>
      <c r="AR163" s="228" t="s">
        <v>415</v>
      </c>
      <c r="AT163" s="228" t="s">
        <v>443</v>
      </c>
      <c r="AU163" s="228" t="s">
        <v>86</v>
      </c>
      <c r="AY163" s="18" t="s">
        <v>414</v>
      </c>
      <c r="BE163" s="229">
        <f>IF(N163="základní",J163,0)</f>
        <v>0</v>
      </c>
      <c r="BF163" s="229">
        <f>IF(N163="snížená",J163,0)</f>
        <v>0</v>
      </c>
      <c r="BG163" s="229">
        <f>IF(N163="zákl. přenesená",J163,0)</f>
        <v>0</v>
      </c>
      <c r="BH163" s="229">
        <f>IF(N163="sníž. přenesená",J163,0)</f>
        <v>0</v>
      </c>
      <c r="BI163" s="229">
        <f>IF(N163="nulová",J163,0)</f>
        <v>0</v>
      </c>
      <c r="BJ163" s="18" t="s">
        <v>84</v>
      </c>
      <c r="BK163" s="229">
        <f>ROUND(I163*H163,2)</f>
        <v>0</v>
      </c>
      <c r="BL163" s="18" t="s">
        <v>415</v>
      </c>
      <c r="BM163" s="228" t="s">
        <v>2885</v>
      </c>
    </row>
    <row r="164" s="2" customFormat="1">
      <c r="A164" s="39"/>
      <c r="B164" s="40"/>
      <c r="C164" s="41"/>
      <c r="D164" s="230" t="s">
        <v>417</v>
      </c>
      <c r="E164" s="41"/>
      <c r="F164" s="231" t="s">
        <v>1753</v>
      </c>
      <c r="G164" s="41"/>
      <c r="H164" s="41"/>
      <c r="I164" s="156"/>
      <c r="J164" s="41"/>
      <c r="K164" s="41"/>
      <c r="L164" s="45"/>
      <c r="M164" s="232"/>
      <c r="N164" s="233"/>
      <c r="O164" s="92"/>
      <c r="P164" s="92"/>
      <c r="Q164" s="92"/>
      <c r="R164" s="92"/>
      <c r="S164" s="92"/>
      <c r="T164" s="93"/>
      <c r="U164" s="39"/>
      <c r="V164" s="39"/>
      <c r="W164" s="39"/>
      <c r="X164" s="39"/>
      <c r="Y164" s="39"/>
      <c r="Z164" s="39"/>
      <c r="AA164" s="39"/>
      <c r="AB164" s="39"/>
      <c r="AC164" s="39"/>
      <c r="AD164" s="39"/>
      <c r="AE164" s="39"/>
      <c r="AT164" s="18" t="s">
        <v>417</v>
      </c>
      <c r="AU164" s="18" t="s">
        <v>86</v>
      </c>
    </row>
    <row r="165" s="2" customFormat="1">
      <c r="A165" s="39"/>
      <c r="B165" s="40"/>
      <c r="C165" s="41"/>
      <c r="D165" s="230" t="s">
        <v>722</v>
      </c>
      <c r="E165" s="41"/>
      <c r="F165" s="268" t="s">
        <v>2886</v>
      </c>
      <c r="G165" s="41"/>
      <c r="H165" s="41"/>
      <c r="I165" s="156"/>
      <c r="J165" s="41"/>
      <c r="K165" s="41"/>
      <c r="L165" s="45"/>
      <c r="M165" s="232"/>
      <c r="N165" s="233"/>
      <c r="O165" s="92"/>
      <c r="P165" s="92"/>
      <c r="Q165" s="92"/>
      <c r="R165" s="92"/>
      <c r="S165" s="92"/>
      <c r="T165" s="93"/>
      <c r="U165" s="39"/>
      <c r="V165" s="39"/>
      <c r="W165" s="39"/>
      <c r="X165" s="39"/>
      <c r="Y165" s="39"/>
      <c r="Z165" s="39"/>
      <c r="AA165" s="39"/>
      <c r="AB165" s="39"/>
      <c r="AC165" s="39"/>
      <c r="AD165" s="39"/>
      <c r="AE165" s="39"/>
      <c r="AT165" s="18" t="s">
        <v>722</v>
      </c>
      <c r="AU165" s="18" t="s">
        <v>86</v>
      </c>
    </row>
    <row r="166" s="15" customFormat="1">
      <c r="A166" s="15"/>
      <c r="B166" s="299"/>
      <c r="C166" s="300"/>
      <c r="D166" s="230" t="s">
        <v>758</v>
      </c>
      <c r="E166" s="301" t="s">
        <v>1</v>
      </c>
      <c r="F166" s="302" t="s">
        <v>2887</v>
      </c>
      <c r="G166" s="300"/>
      <c r="H166" s="301" t="s">
        <v>1</v>
      </c>
      <c r="I166" s="303"/>
      <c r="J166" s="300"/>
      <c r="K166" s="300"/>
      <c r="L166" s="304"/>
      <c r="M166" s="305"/>
      <c r="N166" s="306"/>
      <c r="O166" s="306"/>
      <c r="P166" s="306"/>
      <c r="Q166" s="306"/>
      <c r="R166" s="306"/>
      <c r="S166" s="306"/>
      <c r="T166" s="307"/>
      <c r="U166" s="15"/>
      <c r="V166" s="15"/>
      <c r="W166" s="15"/>
      <c r="X166" s="15"/>
      <c r="Y166" s="15"/>
      <c r="Z166" s="15"/>
      <c r="AA166" s="15"/>
      <c r="AB166" s="15"/>
      <c r="AC166" s="15"/>
      <c r="AD166" s="15"/>
      <c r="AE166" s="15"/>
      <c r="AT166" s="308" t="s">
        <v>758</v>
      </c>
      <c r="AU166" s="308" t="s">
        <v>86</v>
      </c>
      <c r="AV166" s="15" t="s">
        <v>84</v>
      </c>
      <c r="AW166" s="15" t="s">
        <v>33</v>
      </c>
      <c r="AX166" s="15" t="s">
        <v>76</v>
      </c>
      <c r="AY166" s="308" t="s">
        <v>414</v>
      </c>
    </row>
    <row r="167" s="13" customFormat="1">
      <c r="A167" s="13"/>
      <c r="B167" s="277"/>
      <c r="C167" s="278"/>
      <c r="D167" s="230" t="s">
        <v>758</v>
      </c>
      <c r="E167" s="279" t="s">
        <v>1</v>
      </c>
      <c r="F167" s="280" t="s">
        <v>2888</v>
      </c>
      <c r="G167" s="278"/>
      <c r="H167" s="281">
        <v>16.379999999999999</v>
      </c>
      <c r="I167" s="282"/>
      <c r="J167" s="278"/>
      <c r="K167" s="278"/>
      <c r="L167" s="283"/>
      <c r="M167" s="284"/>
      <c r="N167" s="285"/>
      <c r="O167" s="285"/>
      <c r="P167" s="285"/>
      <c r="Q167" s="285"/>
      <c r="R167" s="285"/>
      <c r="S167" s="285"/>
      <c r="T167" s="286"/>
      <c r="U167" s="13"/>
      <c r="V167" s="13"/>
      <c r="W167" s="13"/>
      <c r="X167" s="13"/>
      <c r="Y167" s="13"/>
      <c r="Z167" s="13"/>
      <c r="AA167" s="13"/>
      <c r="AB167" s="13"/>
      <c r="AC167" s="13"/>
      <c r="AD167" s="13"/>
      <c r="AE167" s="13"/>
      <c r="AT167" s="287" t="s">
        <v>758</v>
      </c>
      <c r="AU167" s="287" t="s">
        <v>86</v>
      </c>
      <c r="AV167" s="13" t="s">
        <v>86</v>
      </c>
      <c r="AW167" s="13" t="s">
        <v>33</v>
      </c>
      <c r="AX167" s="13" t="s">
        <v>76</v>
      </c>
      <c r="AY167" s="287" t="s">
        <v>414</v>
      </c>
    </row>
    <row r="168" s="13" customFormat="1">
      <c r="A168" s="13"/>
      <c r="B168" s="277"/>
      <c r="C168" s="278"/>
      <c r="D168" s="230" t="s">
        <v>758</v>
      </c>
      <c r="E168" s="279" t="s">
        <v>1</v>
      </c>
      <c r="F168" s="280" t="s">
        <v>2889</v>
      </c>
      <c r="G168" s="278"/>
      <c r="H168" s="281">
        <v>3.3879999999999999</v>
      </c>
      <c r="I168" s="282"/>
      <c r="J168" s="278"/>
      <c r="K168" s="278"/>
      <c r="L168" s="283"/>
      <c r="M168" s="284"/>
      <c r="N168" s="285"/>
      <c r="O168" s="285"/>
      <c r="P168" s="285"/>
      <c r="Q168" s="285"/>
      <c r="R168" s="285"/>
      <c r="S168" s="285"/>
      <c r="T168" s="286"/>
      <c r="U168" s="13"/>
      <c r="V168" s="13"/>
      <c r="W168" s="13"/>
      <c r="X168" s="13"/>
      <c r="Y168" s="13"/>
      <c r="Z168" s="13"/>
      <c r="AA168" s="13"/>
      <c r="AB168" s="13"/>
      <c r="AC168" s="13"/>
      <c r="AD168" s="13"/>
      <c r="AE168" s="13"/>
      <c r="AT168" s="287" t="s">
        <v>758</v>
      </c>
      <c r="AU168" s="287" t="s">
        <v>86</v>
      </c>
      <c r="AV168" s="13" t="s">
        <v>86</v>
      </c>
      <c r="AW168" s="13" t="s">
        <v>33</v>
      </c>
      <c r="AX168" s="13" t="s">
        <v>76</v>
      </c>
      <c r="AY168" s="287" t="s">
        <v>414</v>
      </c>
    </row>
    <row r="169" s="16" customFormat="1">
      <c r="A169" s="16"/>
      <c r="B169" s="317"/>
      <c r="C169" s="318"/>
      <c r="D169" s="230" t="s">
        <v>758</v>
      </c>
      <c r="E169" s="319" t="s">
        <v>1</v>
      </c>
      <c r="F169" s="320" t="s">
        <v>1745</v>
      </c>
      <c r="G169" s="318"/>
      <c r="H169" s="321">
        <v>19.768000000000001</v>
      </c>
      <c r="I169" s="322"/>
      <c r="J169" s="318"/>
      <c r="K169" s="318"/>
      <c r="L169" s="323"/>
      <c r="M169" s="324"/>
      <c r="N169" s="325"/>
      <c r="O169" s="325"/>
      <c r="P169" s="325"/>
      <c r="Q169" s="325"/>
      <c r="R169" s="325"/>
      <c r="S169" s="325"/>
      <c r="T169" s="326"/>
      <c r="U169" s="16"/>
      <c r="V169" s="16"/>
      <c r="W169" s="16"/>
      <c r="X169" s="16"/>
      <c r="Y169" s="16"/>
      <c r="Z169" s="16"/>
      <c r="AA169" s="16"/>
      <c r="AB169" s="16"/>
      <c r="AC169" s="16"/>
      <c r="AD169" s="16"/>
      <c r="AE169" s="16"/>
      <c r="AT169" s="327" t="s">
        <v>758</v>
      </c>
      <c r="AU169" s="327" t="s">
        <v>86</v>
      </c>
      <c r="AV169" s="16" t="s">
        <v>114</v>
      </c>
      <c r="AW169" s="16" t="s">
        <v>33</v>
      </c>
      <c r="AX169" s="16" t="s">
        <v>76</v>
      </c>
      <c r="AY169" s="327" t="s">
        <v>414</v>
      </c>
    </row>
    <row r="170" s="15" customFormat="1">
      <c r="A170" s="15"/>
      <c r="B170" s="299"/>
      <c r="C170" s="300"/>
      <c r="D170" s="230" t="s">
        <v>758</v>
      </c>
      <c r="E170" s="301" t="s">
        <v>1</v>
      </c>
      <c r="F170" s="302" t="s">
        <v>2890</v>
      </c>
      <c r="G170" s="300"/>
      <c r="H170" s="301" t="s">
        <v>1</v>
      </c>
      <c r="I170" s="303"/>
      <c r="J170" s="300"/>
      <c r="K170" s="300"/>
      <c r="L170" s="304"/>
      <c r="M170" s="305"/>
      <c r="N170" s="306"/>
      <c r="O170" s="306"/>
      <c r="P170" s="306"/>
      <c r="Q170" s="306"/>
      <c r="R170" s="306"/>
      <c r="S170" s="306"/>
      <c r="T170" s="307"/>
      <c r="U170" s="15"/>
      <c r="V170" s="15"/>
      <c r="W170" s="15"/>
      <c r="X170" s="15"/>
      <c r="Y170" s="15"/>
      <c r="Z170" s="15"/>
      <c r="AA170" s="15"/>
      <c r="AB170" s="15"/>
      <c r="AC170" s="15"/>
      <c r="AD170" s="15"/>
      <c r="AE170" s="15"/>
      <c r="AT170" s="308" t="s">
        <v>758</v>
      </c>
      <c r="AU170" s="308" t="s">
        <v>86</v>
      </c>
      <c r="AV170" s="15" t="s">
        <v>84</v>
      </c>
      <c r="AW170" s="15" t="s">
        <v>33</v>
      </c>
      <c r="AX170" s="15" t="s">
        <v>76</v>
      </c>
      <c r="AY170" s="308" t="s">
        <v>414</v>
      </c>
    </row>
    <row r="171" s="13" customFormat="1">
      <c r="A171" s="13"/>
      <c r="B171" s="277"/>
      <c r="C171" s="278"/>
      <c r="D171" s="230" t="s">
        <v>758</v>
      </c>
      <c r="E171" s="279" t="s">
        <v>1</v>
      </c>
      <c r="F171" s="280" t="s">
        <v>2891</v>
      </c>
      <c r="G171" s="278"/>
      <c r="H171" s="281">
        <v>11.239000000000001</v>
      </c>
      <c r="I171" s="282"/>
      <c r="J171" s="278"/>
      <c r="K171" s="278"/>
      <c r="L171" s="283"/>
      <c r="M171" s="284"/>
      <c r="N171" s="285"/>
      <c r="O171" s="285"/>
      <c r="P171" s="285"/>
      <c r="Q171" s="285"/>
      <c r="R171" s="285"/>
      <c r="S171" s="285"/>
      <c r="T171" s="286"/>
      <c r="U171" s="13"/>
      <c r="V171" s="13"/>
      <c r="W171" s="13"/>
      <c r="X171" s="13"/>
      <c r="Y171" s="13"/>
      <c r="Z171" s="13"/>
      <c r="AA171" s="13"/>
      <c r="AB171" s="13"/>
      <c r="AC171" s="13"/>
      <c r="AD171" s="13"/>
      <c r="AE171" s="13"/>
      <c r="AT171" s="287" t="s">
        <v>758</v>
      </c>
      <c r="AU171" s="287" t="s">
        <v>86</v>
      </c>
      <c r="AV171" s="13" t="s">
        <v>86</v>
      </c>
      <c r="AW171" s="13" t="s">
        <v>33</v>
      </c>
      <c r="AX171" s="13" t="s">
        <v>76</v>
      </c>
      <c r="AY171" s="287" t="s">
        <v>414</v>
      </c>
    </row>
    <row r="172" s="13" customFormat="1">
      <c r="A172" s="13"/>
      <c r="B172" s="277"/>
      <c r="C172" s="278"/>
      <c r="D172" s="230" t="s">
        <v>758</v>
      </c>
      <c r="E172" s="279" t="s">
        <v>1</v>
      </c>
      <c r="F172" s="280" t="s">
        <v>2892</v>
      </c>
      <c r="G172" s="278"/>
      <c r="H172" s="281">
        <v>1.8480000000000001</v>
      </c>
      <c r="I172" s="282"/>
      <c r="J172" s="278"/>
      <c r="K172" s="278"/>
      <c r="L172" s="283"/>
      <c r="M172" s="284"/>
      <c r="N172" s="285"/>
      <c r="O172" s="285"/>
      <c r="P172" s="285"/>
      <c r="Q172" s="285"/>
      <c r="R172" s="285"/>
      <c r="S172" s="285"/>
      <c r="T172" s="286"/>
      <c r="U172" s="13"/>
      <c r="V172" s="13"/>
      <c r="W172" s="13"/>
      <c r="X172" s="13"/>
      <c r="Y172" s="13"/>
      <c r="Z172" s="13"/>
      <c r="AA172" s="13"/>
      <c r="AB172" s="13"/>
      <c r="AC172" s="13"/>
      <c r="AD172" s="13"/>
      <c r="AE172" s="13"/>
      <c r="AT172" s="287" t="s">
        <v>758</v>
      </c>
      <c r="AU172" s="287" t="s">
        <v>86</v>
      </c>
      <c r="AV172" s="13" t="s">
        <v>86</v>
      </c>
      <c r="AW172" s="13" t="s">
        <v>33</v>
      </c>
      <c r="AX172" s="13" t="s">
        <v>76</v>
      </c>
      <c r="AY172" s="287" t="s">
        <v>414</v>
      </c>
    </row>
    <row r="173" s="16" customFormat="1">
      <c r="A173" s="16"/>
      <c r="B173" s="317"/>
      <c r="C173" s="318"/>
      <c r="D173" s="230" t="s">
        <v>758</v>
      </c>
      <c r="E173" s="319" t="s">
        <v>1</v>
      </c>
      <c r="F173" s="320" t="s">
        <v>1745</v>
      </c>
      <c r="G173" s="318"/>
      <c r="H173" s="321">
        <v>13.087000000000002</v>
      </c>
      <c r="I173" s="322"/>
      <c r="J173" s="318"/>
      <c r="K173" s="318"/>
      <c r="L173" s="323"/>
      <c r="M173" s="324"/>
      <c r="N173" s="325"/>
      <c r="O173" s="325"/>
      <c r="P173" s="325"/>
      <c r="Q173" s="325"/>
      <c r="R173" s="325"/>
      <c r="S173" s="325"/>
      <c r="T173" s="326"/>
      <c r="U173" s="16"/>
      <c r="V173" s="16"/>
      <c r="W173" s="16"/>
      <c r="X173" s="16"/>
      <c r="Y173" s="16"/>
      <c r="Z173" s="16"/>
      <c r="AA173" s="16"/>
      <c r="AB173" s="16"/>
      <c r="AC173" s="16"/>
      <c r="AD173" s="16"/>
      <c r="AE173" s="16"/>
      <c r="AT173" s="327" t="s">
        <v>758</v>
      </c>
      <c r="AU173" s="327" t="s">
        <v>86</v>
      </c>
      <c r="AV173" s="16" t="s">
        <v>114</v>
      </c>
      <c r="AW173" s="16" t="s">
        <v>33</v>
      </c>
      <c r="AX173" s="16" t="s">
        <v>76</v>
      </c>
      <c r="AY173" s="327" t="s">
        <v>414</v>
      </c>
    </row>
    <row r="174" s="14" customFormat="1">
      <c r="A174" s="14"/>
      <c r="B174" s="288"/>
      <c r="C174" s="289"/>
      <c r="D174" s="230" t="s">
        <v>758</v>
      </c>
      <c r="E174" s="290" t="s">
        <v>1</v>
      </c>
      <c r="F174" s="291" t="s">
        <v>760</v>
      </c>
      <c r="G174" s="289"/>
      <c r="H174" s="292">
        <v>32.855000000000004</v>
      </c>
      <c r="I174" s="293"/>
      <c r="J174" s="289"/>
      <c r="K174" s="289"/>
      <c r="L174" s="294"/>
      <c r="M174" s="295"/>
      <c r="N174" s="296"/>
      <c r="O174" s="296"/>
      <c r="P174" s="296"/>
      <c r="Q174" s="296"/>
      <c r="R174" s="296"/>
      <c r="S174" s="296"/>
      <c r="T174" s="297"/>
      <c r="U174" s="14"/>
      <c r="V174" s="14"/>
      <c r="W174" s="14"/>
      <c r="X174" s="14"/>
      <c r="Y174" s="14"/>
      <c r="Z174" s="14"/>
      <c r="AA174" s="14"/>
      <c r="AB174" s="14"/>
      <c r="AC174" s="14"/>
      <c r="AD174" s="14"/>
      <c r="AE174" s="14"/>
      <c r="AT174" s="298" t="s">
        <v>758</v>
      </c>
      <c r="AU174" s="298" t="s">
        <v>86</v>
      </c>
      <c r="AV174" s="14" t="s">
        <v>415</v>
      </c>
      <c r="AW174" s="14" t="s">
        <v>33</v>
      </c>
      <c r="AX174" s="14" t="s">
        <v>84</v>
      </c>
      <c r="AY174" s="298" t="s">
        <v>414</v>
      </c>
    </row>
    <row r="175" s="2" customFormat="1" ht="16.5" customHeight="1">
      <c r="A175" s="39"/>
      <c r="B175" s="40"/>
      <c r="C175" s="234" t="s">
        <v>435</v>
      </c>
      <c r="D175" s="234" t="s">
        <v>443</v>
      </c>
      <c r="E175" s="235" t="s">
        <v>2893</v>
      </c>
      <c r="F175" s="236" t="s">
        <v>2894</v>
      </c>
      <c r="G175" s="237" t="s">
        <v>632</v>
      </c>
      <c r="H175" s="238">
        <v>7</v>
      </c>
      <c r="I175" s="239"/>
      <c r="J175" s="240">
        <f>ROUND(I175*H175,2)</f>
        <v>0</v>
      </c>
      <c r="K175" s="236" t="s">
        <v>720</v>
      </c>
      <c r="L175" s="45"/>
      <c r="M175" s="241" t="s">
        <v>1</v>
      </c>
      <c r="N175" s="242" t="s">
        <v>41</v>
      </c>
      <c r="O175" s="92"/>
      <c r="P175" s="226">
        <f>O175*H175</f>
        <v>0</v>
      </c>
      <c r="Q175" s="226">
        <v>0.043959999999999999</v>
      </c>
      <c r="R175" s="226">
        <f>Q175*H175</f>
        <v>0.30771999999999999</v>
      </c>
      <c r="S175" s="226">
        <v>0</v>
      </c>
      <c r="T175" s="227">
        <f>S175*H175</f>
        <v>0</v>
      </c>
      <c r="U175" s="39"/>
      <c r="V175" s="39"/>
      <c r="W175" s="39"/>
      <c r="X175" s="39"/>
      <c r="Y175" s="39"/>
      <c r="Z175" s="39"/>
      <c r="AA175" s="39"/>
      <c r="AB175" s="39"/>
      <c r="AC175" s="39"/>
      <c r="AD175" s="39"/>
      <c r="AE175" s="39"/>
      <c r="AR175" s="228" t="s">
        <v>415</v>
      </c>
      <c r="AT175" s="228" t="s">
        <v>443</v>
      </c>
      <c r="AU175" s="228" t="s">
        <v>86</v>
      </c>
      <c r="AY175" s="18" t="s">
        <v>414</v>
      </c>
      <c r="BE175" s="229">
        <f>IF(N175="základní",J175,0)</f>
        <v>0</v>
      </c>
      <c r="BF175" s="229">
        <f>IF(N175="snížená",J175,0)</f>
        <v>0</v>
      </c>
      <c r="BG175" s="229">
        <f>IF(N175="zákl. přenesená",J175,0)</f>
        <v>0</v>
      </c>
      <c r="BH175" s="229">
        <f>IF(N175="sníž. přenesená",J175,0)</f>
        <v>0</v>
      </c>
      <c r="BI175" s="229">
        <f>IF(N175="nulová",J175,0)</f>
        <v>0</v>
      </c>
      <c r="BJ175" s="18" t="s">
        <v>84</v>
      </c>
      <c r="BK175" s="229">
        <f>ROUND(I175*H175,2)</f>
        <v>0</v>
      </c>
      <c r="BL175" s="18" t="s">
        <v>415</v>
      </c>
      <c r="BM175" s="228" t="s">
        <v>2895</v>
      </c>
    </row>
    <row r="176" s="2" customFormat="1">
      <c r="A176" s="39"/>
      <c r="B176" s="40"/>
      <c r="C176" s="41"/>
      <c r="D176" s="230" t="s">
        <v>417</v>
      </c>
      <c r="E176" s="41"/>
      <c r="F176" s="231" t="s">
        <v>2896</v>
      </c>
      <c r="G176" s="41"/>
      <c r="H176" s="41"/>
      <c r="I176" s="156"/>
      <c r="J176" s="41"/>
      <c r="K176" s="41"/>
      <c r="L176" s="45"/>
      <c r="M176" s="232"/>
      <c r="N176" s="233"/>
      <c r="O176" s="92"/>
      <c r="P176" s="92"/>
      <c r="Q176" s="92"/>
      <c r="R176" s="92"/>
      <c r="S176" s="92"/>
      <c r="T176" s="93"/>
      <c r="U176" s="39"/>
      <c r="V176" s="39"/>
      <c r="W176" s="39"/>
      <c r="X176" s="39"/>
      <c r="Y176" s="39"/>
      <c r="Z176" s="39"/>
      <c r="AA176" s="39"/>
      <c r="AB176" s="39"/>
      <c r="AC176" s="39"/>
      <c r="AD176" s="39"/>
      <c r="AE176" s="39"/>
      <c r="AT176" s="18" t="s">
        <v>417</v>
      </c>
      <c r="AU176" s="18" t="s">
        <v>86</v>
      </c>
    </row>
    <row r="177" s="15" customFormat="1">
      <c r="A177" s="15"/>
      <c r="B177" s="299"/>
      <c r="C177" s="300"/>
      <c r="D177" s="230" t="s">
        <v>758</v>
      </c>
      <c r="E177" s="301" t="s">
        <v>1</v>
      </c>
      <c r="F177" s="302" t="s">
        <v>2878</v>
      </c>
      <c r="G177" s="300"/>
      <c r="H177" s="301" t="s">
        <v>1</v>
      </c>
      <c r="I177" s="303"/>
      <c r="J177" s="300"/>
      <c r="K177" s="300"/>
      <c r="L177" s="304"/>
      <c r="M177" s="305"/>
      <c r="N177" s="306"/>
      <c r="O177" s="306"/>
      <c r="P177" s="306"/>
      <c r="Q177" s="306"/>
      <c r="R177" s="306"/>
      <c r="S177" s="306"/>
      <c r="T177" s="307"/>
      <c r="U177" s="15"/>
      <c r="V177" s="15"/>
      <c r="W177" s="15"/>
      <c r="X177" s="15"/>
      <c r="Y177" s="15"/>
      <c r="Z177" s="15"/>
      <c r="AA177" s="15"/>
      <c r="AB177" s="15"/>
      <c r="AC177" s="15"/>
      <c r="AD177" s="15"/>
      <c r="AE177" s="15"/>
      <c r="AT177" s="308" t="s">
        <v>758</v>
      </c>
      <c r="AU177" s="308" t="s">
        <v>86</v>
      </c>
      <c r="AV177" s="15" t="s">
        <v>84</v>
      </c>
      <c r="AW177" s="15" t="s">
        <v>33</v>
      </c>
      <c r="AX177" s="15" t="s">
        <v>76</v>
      </c>
      <c r="AY177" s="308" t="s">
        <v>414</v>
      </c>
    </row>
    <row r="178" s="13" customFormat="1">
      <c r="A178" s="13"/>
      <c r="B178" s="277"/>
      <c r="C178" s="278"/>
      <c r="D178" s="230" t="s">
        <v>758</v>
      </c>
      <c r="E178" s="279" t="s">
        <v>1</v>
      </c>
      <c r="F178" s="280" t="s">
        <v>2897</v>
      </c>
      <c r="G178" s="278"/>
      <c r="H178" s="281">
        <v>7</v>
      </c>
      <c r="I178" s="282"/>
      <c r="J178" s="278"/>
      <c r="K178" s="278"/>
      <c r="L178" s="283"/>
      <c r="M178" s="284"/>
      <c r="N178" s="285"/>
      <c r="O178" s="285"/>
      <c r="P178" s="285"/>
      <c r="Q178" s="285"/>
      <c r="R178" s="285"/>
      <c r="S178" s="285"/>
      <c r="T178" s="286"/>
      <c r="U178" s="13"/>
      <c r="V178" s="13"/>
      <c r="W178" s="13"/>
      <c r="X178" s="13"/>
      <c r="Y178" s="13"/>
      <c r="Z178" s="13"/>
      <c r="AA178" s="13"/>
      <c r="AB178" s="13"/>
      <c r="AC178" s="13"/>
      <c r="AD178" s="13"/>
      <c r="AE178" s="13"/>
      <c r="AT178" s="287" t="s">
        <v>758</v>
      </c>
      <c r="AU178" s="287" t="s">
        <v>86</v>
      </c>
      <c r="AV178" s="13" t="s">
        <v>86</v>
      </c>
      <c r="AW178" s="13" t="s">
        <v>33</v>
      </c>
      <c r="AX178" s="13" t="s">
        <v>84</v>
      </c>
      <c r="AY178" s="287" t="s">
        <v>414</v>
      </c>
    </row>
    <row r="179" s="11" customFormat="1" ht="22.8" customHeight="1">
      <c r="A179" s="11"/>
      <c r="B179" s="254"/>
      <c r="C179" s="255"/>
      <c r="D179" s="256" t="s">
        <v>75</v>
      </c>
      <c r="E179" s="275" t="s">
        <v>442</v>
      </c>
      <c r="F179" s="275" t="s">
        <v>850</v>
      </c>
      <c r="G179" s="255"/>
      <c r="H179" s="255"/>
      <c r="I179" s="258"/>
      <c r="J179" s="276">
        <f>BK179</f>
        <v>0</v>
      </c>
      <c r="K179" s="255"/>
      <c r="L179" s="260"/>
      <c r="M179" s="261"/>
      <c r="N179" s="262"/>
      <c r="O179" s="262"/>
      <c r="P179" s="263">
        <f>SUM(P180:P297)</f>
        <v>0</v>
      </c>
      <c r="Q179" s="262"/>
      <c r="R179" s="263">
        <f>SUM(R180:R297)</f>
        <v>0.54874560000000006</v>
      </c>
      <c r="S179" s="262"/>
      <c r="T179" s="264">
        <f>SUM(T180:T297)</f>
        <v>2.2959249999999995</v>
      </c>
      <c r="U179" s="11"/>
      <c r="V179" s="11"/>
      <c r="W179" s="11"/>
      <c r="X179" s="11"/>
      <c r="Y179" s="11"/>
      <c r="Z179" s="11"/>
      <c r="AA179" s="11"/>
      <c r="AB179" s="11"/>
      <c r="AC179" s="11"/>
      <c r="AD179" s="11"/>
      <c r="AE179" s="11"/>
      <c r="AR179" s="265" t="s">
        <v>84</v>
      </c>
      <c r="AT179" s="266" t="s">
        <v>75</v>
      </c>
      <c r="AU179" s="266" t="s">
        <v>84</v>
      </c>
      <c r="AY179" s="265" t="s">
        <v>414</v>
      </c>
      <c r="BK179" s="267">
        <f>SUM(BK180:BK297)</f>
        <v>0</v>
      </c>
    </row>
    <row r="180" s="2" customFormat="1" ht="21.75" customHeight="1">
      <c r="A180" s="39"/>
      <c r="B180" s="40"/>
      <c r="C180" s="234" t="s">
        <v>413</v>
      </c>
      <c r="D180" s="234" t="s">
        <v>443</v>
      </c>
      <c r="E180" s="235" t="s">
        <v>2898</v>
      </c>
      <c r="F180" s="236" t="s">
        <v>2899</v>
      </c>
      <c r="G180" s="237" t="s">
        <v>531</v>
      </c>
      <c r="H180" s="238">
        <v>20</v>
      </c>
      <c r="I180" s="239"/>
      <c r="J180" s="240">
        <f>ROUND(I180*H180,2)</f>
        <v>0</v>
      </c>
      <c r="K180" s="236" t="s">
        <v>720</v>
      </c>
      <c r="L180" s="45"/>
      <c r="M180" s="241" t="s">
        <v>1</v>
      </c>
      <c r="N180" s="242" t="s">
        <v>41</v>
      </c>
      <c r="O180" s="92"/>
      <c r="P180" s="226">
        <f>O180*H180</f>
        <v>0</v>
      </c>
      <c r="Q180" s="226">
        <v>0</v>
      </c>
      <c r="R180" s="226">
        <f>Q180*H180</f>
        <v>0</v>
      </c>
      <c r="S180" s="226">
        <v>0.085999999999999993</v>
      </c>
      <c r="T180" s="227">
        <f>S180*H180</f>
        <v>1.7199999999999998</v>
      </c>
      <c r="U180" s="39"/>
      <c r="V180" s="39"/>
      <c r="W180" s="39"/>
      <c r="X180" s="39"/>
      <c r="Y180" s="39"/>
      <c r="Z180" s="39"/>
      <c r="AA180" s="39"/>
      <c r="AB180" s="39"/>
      <c r="AC180" s="39"/>
      <c r="AD180" s="39"/>
      <c r="AE180" s="39"/>
      <c r="AR180" s="228" t="s">
        <v>415</v>
      </c>
      <c r="AT180" s="228" t="s">
        <v>443</v>
      </c>
      <c r="AU180" s="228" t="s">
        <v>86</v>
      </c>
      <c r="AY180" s="18" t="s">
        <v>414</v>
      </c>
      <c r="BE180" s="229">
        <f>IF(N180="základní",J180,0)</f>
        <v>0</v>
      </c>
      <c r="BF180" s="229">
        <f>IF(N180="snížená",J180,0)</f>
        <v>0</v>
      </c>
      <c r="BG180" s="229">
        <f>IF(N180="zákl. přenesená",J180,0)</f>
        <v>0</v>
      </c>
      <c r="BH180" s="229">
        <f>IF(N180="sníž. přenesená",J180,0)</f>
        <v>0</v>
      </c>
      <c r="BI180" s="229">
        <f>IF(N180="nulová",J180,0)</f>
        <v>0</v>
      </c>
      <c r="BJ180" s="18" t="s">
        <v>84</v>
      </c>
      <c r="BK180" s="229">
        <f>ROUND(I180*H180,2)</f>
        <v>0</v>
      </c>
      <c r="BL180" s="18" t="s">
        <v>415</v>
      </c>
      <c r="BM180" s="228" t="s">
        <v>2900</v>
      </c>
    </row>
    <row r="181" s="2" customFormat="1">
      <c r="A181" s="39"/>
      <c r="B181" s="40"/>
      <c r="C181" s="41"/>
      <c r="D181" s="230" t="s">
        <v>417</v>
      </c>
      <c r="E181" s="41"/>
      <c r="F181" s="231" t="s">
        <v>2901</v>
      </c>
      <c r="G181" s="41"/>
      <c r="H181" s="41"/>
      <c r="I181" s="156"/>
      <c r="J181" s="41"/>
      <c r="K181" s="41"/>
      <c r="L181" s="45"/>
      <c r="M181" s="232"/>
      <c r="N181" s="233"/>
      <c r="O181" s="92"/>
      <c r="P181" s="92"/>
      <c r="Q181" s="92"/>
      <c r="R181" s="92"/>
      <c r="S181" s="92"/>
      <c r="T181" s="93"/>
      <c r="U181" s="39"/>
      <c r="V181" s="39"/>
      <c r="W181" s="39"/>
      <c r="X181" s="39"/>
      <c r="Y181" s="39"/>
      <c r="Z181" s="39"/>
      <c r="AA181" s="39"/>
      <c r="AB181" s="39"/>
      <c r="AC181" s="39"/>
      <c r="AD181" s="39"/>
      <c r="AE181" s="39"/>
      <c r="AT181" s="18" t="s">
        <v>417</v>
      </c>
      <c r="AU181" s="18" t="s">
        <v>86</v>
      </c>
    </row>
    <row r="182" s="15" customFormat="1">
      <c r="A182" s="15"/>
      <c r="B182" s="299"/>
      <c r="C182" s="300"/>
      <c r="D182" s="230" t="s">
        <v>758</v>
      </c>
      <c r="E182" s="301" t="s">
        <v>1</v>
      </c>
      <c r="F182" s="302" t="s">
        <v>2902</v>
      </c>
      <c r="G182" s="300"/>
      <c r="H182" s="301" t="s">
        <v>1</v>
      </c>
      <c r="I182" s="303"/>
      <c r="J182" s="300"/>
      <c r="K182" s="300"/>
      <c r="L182" s="304"/>
      <c r="M182" s="305"/>
      <c r="N182" s="306"/>
      <c r="O182" s="306"/>
      <c r="P182" s="306"/>
      <c r="Q182" s="306"/>
      <c r="R182" s="306"/>
      <c r="S182" s="306"/>
      <c r="T182" s="307"/>
      <c r="U182" s="15"/>
      <c r="V182" s="15"/>
      <c r="W182" s="15"/>
      <c r="X182" s="15"/>
      <c r="Y182" s="15"/>
      <c r="Z182" s="15"/>
      <c r="AA182" s="15"/>
      <c r="AB182" s="15"/>
      <c r="AC182" s="15"/>
      <c r="AD182" s="15"/>
      <c r="AE182" s="15"/>
      <c r="AT182" s="308" t="s">
        <v>758</v>
      </c>
      <c r="AU182" s="308" t="s">
        <v>86</v>
      </c>
      <c r="AV182" s="15" t="s">
        <v>84</v>
      </c>
      <c r="AW182" s="15" t="s">
        <v>33</v>
      </c>
      <c r="AX182" s="15" t="s">
        <v>76</v>
      </c>
      <c r="AY182" s="308" t="s">
        <v>414</v>
      </c>
    </row>
    <row r="183" s="13" customFormat="1">
      <c r="A183" s="13"/>
      <c r="B183" s="277"/>
      <c r="C183" s="278"/>
      <c r="D183" s="230" t="s">
        <v>758</v>
      </c>
      <c r="E183" s="279" t="s">
        <v>1</v>
      </c>
      <c r="F183" s="280" t="s">
        <v>2903</v>
      </c>
      <c r="G183" s="278"/>
      <c r="H183" s="281">
        <v>20</v>
      </c>
      <c r="I183" s="282"/>
      <c r="J183" s="278"/>
      <c r="K183" s="278"/>
      <c r="L183" s="283"/>
      <c r="M183" s="284"/>
      <c r="N183" s="285"/>
      <c r="O183" s="285"/>
      <c r="P183" s="285"/>
      <c r="Q183" s="285"/>
      <c r="R183" s="285"/>
      <c r="S183" s="285"/>
      <c r="T183" s="286"/>
      <c r="U183" s="13"/>
      <c r="V183" s="13"/>
      <c r="W183" s="13"/>
      <c r="X183" s="13"/>
      <c r="Y183" s="13"/>
      <c r="Z183" s="13"/>
      <c r="AA183" s="13"/>
      <c r="AB183" s="13"/>
      <c r="AC183" s="13"/>
      <c r="AD183" s="13"/>
      <c r="AE183" s="13"/>
      <c r="AT183" s="287" t="s">
        <v>758</v>
      </c>
      <c r="AU183" s="287" t="s">
        <v>86</v>
      </c>
      <c r="AV183" s="13" t="s">
        <v>86</v>
      </c>
      <c r="AW183" s="13" t="s">
        <v>33</v>
      </c>
      <c r="AX183" s="13" t="s">
        <v>84</v>
      </c>
      <c r="AY183" s="287" t="s">
        <v>414</v>
      </c>
    </row>
    <row r="184" s="2" customFormat="1" ht="21.75" customHeight="1">
      <c r="A184" s="39"/>
      <c r="B184" s="40"/>
      <c r="C184" s="234" t="s">
        <v>442</v>
      </c>
      <c r="D184" s="234" t="s">
        <v>443</v>
      </c>
      <c r="E184" s="235" t="s">
        <v>2251</v>
      </c>
      <c r="F184" s="236" t="s">
        <v>2252</v>
      </c>
      <c r="G184" s="237" t="s">
        <v>632</v>
      </c>
      <c r="H184" s="238">
        <v>81.640000000000001</v>
      </c>
      <c r="I184" s="239"/>
      <c r="J184" s="240">
        <f>ROUND(I184*H184,2)</f>
        <v>0</v>
      </c>
      <c r="K184" s="236" t="s">
        <v>720</v>
      </c>
      <c r="L184" s="45"/>
      <c r="M184" s="241" t="s">
        <v>1</v>
      </c>
      <c r="N184" s="242" t="s">
        <v>41</v>
      </c>
      <c r="O184" s="92"/>
      <c r="P184" s="226">
        <f>O184*H184</f>
        <v>0</v>
      </c>
      <c r="Q184" s="226">
        <v>0</v>
      </c>
      <c r="R184" s="226">
        <f>Q184*H184</f>
        <v>0</v>
      </c>
      <c r="S184" s="226">
        <v>0</v>
      </c>
      <c r="T184" s="227">
        <f>S184*H184</f>
        <v>0</v>
      </c>
      <c r="U184" s="39"/>
      <c r="V184" s="39"/>
      <c r="W184" s="39"/>
      <c r="X184" s="39"/>
      <c r="Y184" s="39"/>
      <c r="Z184" s="39"/>
      <c r="AA184" s="39"/>
      <c r="AB184" s="39"/>
      <c r="AC184" s="39"/>
      <c r="AD184" s="39"/>
      <c r="AE184" s="39"/>
      <c r="AR184" s="228" t="s">
        <v>415</v>
      </c>
      <c r="AT184" s="228" t="s">
        <v>443</v>
      </c>
      <c r="AU184" s="228" t="s">
        <v>86</v>
      </c>
      <c r="AY184" s="18" t="s">
        <v>414</v>
      </c>
      <c r="BE184" s="229">
        <f>IF(N184="základní",J184,0)</f>
        <v>0</v>
      </c>
      <c r="BF184" s="229">
        <f>IF(N184="snížená",J184,0)</f>
        <v>0</v>
      </c>
      <c r="BG184" s="229">
        <f>IF(N184="zákl. přenesená",J184,0)</f>
        <v>0</v>
      </c>
      <c r="BH184" s="229">
        <f>IF(N184="sníž. přenesená",J184,0)</f>
        <v>0</v>
      </c>
      <c r="BI184" s="229">
        <f>IF(N184="nulová",J184,0)</f>
        <v>0</v>
      </c>
      <c r="BJ184" s="18" t="s">
        <v>84</v>
      </c>
      <c r="BK184" s="229">
        <f>ROUND(I184*H184,2)</f>
        <v>0</v>
      </c>
      <c r="BL184" s="18" t="s">
        <v>415</v>
      </c>
      <c r="BM184" s="228" t="s">
        <v>2904</v>
      </c>
    </row>
    <row r="185" s="2" customFormat="1">
      <c r="A185" s="39"/>
      <c r="B185" s="40"/>
      <c r="C185" s="41"/>
      <c r="D185" s="230" t="s">
        <v>417</v>
      </c>
      <c r="E185" s="41"/>
      <c r="F185" s="231" t="s">
        <v>2254</v>
      </c>
      <c r="G185" s="41"/>
      <c r="H185" s="41"/>
      <c r="I185" s="156"/>
      <c r="J185" s="41"/>
      <c r="K185" s="41"/>
      <c r="L185" s="45"/>
      <c r="M185" s="232"/>
      <c r="N185" s="233"/>
      <c r="O185" s="92"/>
      <c r="P185" s="92"/>
      <c r="Q185" s="92"/>
      <c r="R185" s="92"/>
      <c r="S185" s="92"/>
      <c r="T185" s="93"/>
      <c r="U185" s="39"/>
      <c r="V185" s="39"/>
      <c r="W185" s="39"/>
      <c r="X185" s="39"/>
      <c r="Y185" s="39"/>
      <c r="Z185" s="39"/>
      <c r="AA185" s="39"/>
      <c r="AB185" s="39"/>
      <c r="AC185" s="39"/>
      <c r="AD185" s="39"/>
      <c r="AE185" s="39"/>
      <c r="AT185" s="18" t="s">
        <v>417</v>
      </c>
      <c r="AU185" s="18" t="s">
        <v>86</v>
      </c>
    </row>
    <row r="186" s="2" customFormat="1">
      <c r="A186" s="39"/>
      <c r="B186" s="40"/>
      <c r="C186" s="41"/>
      <c r="D186" s="230" t="s">
        <v>722</v>
      </c>
      <c r="E186" s="41"/>
      <c r="F186" s="268" t="s">
        <v>2905</v>
      </c>
      <c r="G186" s="41"/>
      <c r="H186" s="41"/>
      <c r="I186" s="156"/>
      <c r="J186" s="41"/>
      <c r="K186" s="41"/>
      <c r="L186" s="45"/>
      <c r="M186" s="232"/>
      <c r="N186" s="233"/>
      <c r="O186" s="92"/>
      <c r="P186" s="92"/>
      <c r="Q186" s="92"/>
      <c r="R186" s="92"/>
      <c r="S186" s="92"/>
      <c r="T186" s="93"/>
      <c r="U186" s="39"/>
      <c r="V186" s="39"/>
      <c r="W186" s="39"/>
      <c r="X186" s="39"/>
      <c r="Y186" s="39"/>
      <c r="Z186" s="39"/>
      <c r="AA186" s="39"/>
      <c r="AB186" s="39"/>
      <c r="AC186" s="39"/>
      <c r="AD186" s="39"/>
      <c r="AE186" s="39"/>
      <c r="AT186" s="18" t="s">
        <v>722</v>
      </c>
      <c r="AU186" s="18" t="s">
        <v>86</v>
      </c>
    </row>
    <row r="187" s="15" customFormat="1">
      <c r="A187" s="15"/>
      <c r="B187" s="299"/>
      <c r="C187" s="300"/>
      <c r="D187" s="230" t="s">
        <v>758</v>
      </c>
      <c r="E187" s="301" t="s">
        <v>1</v>
      </c>
      <c r="F187" s="302" t="s">
        <v>2906</v>
      </c>
      <c r="G187" s="300"/>
      <c r="H187" s="301" t="s">
        <v>1</v>
      </c>
      <c r="I187" s="303"/>
      <c r="J187" s="300"/>
      <c r="K187" s="300"/>
      <c r="L187" s="304"/>
      <c r="M187" s="305"/>
      <c r="N187" s="306"/>
      <c r="O187" s="306"/>
      <c r="P187" s="306"/>
      <c r="Q187" s="306"/>
      <c r="R187" s="306"/>
      <c r="S187" s="306"/>
      <c r="T187" s="307"/>
      <c r="U187" s="15"/>
      <c r="V187" s="15"/>
      <c r="W187" s="15"/>
      <c r="X187" s="15"/>
      <c r="Y187" s="15"/>
      <c r="Z187" s="15"/>
      <c r="AA187" s="15"/>
      <c r="AB187" s="15"/>
      <c r="AC187" s="15"/>
      <c r="AD187" s="15"/>
      <c r="AE187" s="15"/>
      <c r="AT187" s="308" t="s">
        <v>758</v>
      </c>
      <c r="AU187" s="308" t="s">
        <v>86</v>
      </c>
      <c r="AV187" s="15" t="s">
        <v>84</v>
      </c>
      <c r="AW187" s="15" t="s">
        <v>33</v>
      </c>
      <c r="AX187" s="15" t="s">
        <v>76</v>
      </c>
      <c r="AY187" s="308" t="s">
        <v>414</v>
      </c>
    </row>
    <row r="188" s="13" customFormat="1">
      <c r="A188" s="13"/>
      <c r="B188" s="277"/>
      <c r="C188" s="278"/>
      <c r="D188" s="230" t="s">
        <v>758</v>
      </c>
      <c r="E188" s="279" t="s">
        <v>1</v>
      </c>
      <c r="F188" s="280" t="s">
        <v>2907</v>
      </c>
      <c r="G188" s="278"/>
      <c r="H188" s="281">
        <v>25.739999999999998</v>
      </c>
      <c r="I188" s="282"/>
      <c r="J188" s="278"/>
      <c r="K188" s="278"/>
      <c r="L188" s="283"/>
      <c r="M188" s="284"/>
      <c r="N188" s="285"/>
      <c r="O188" s="285"/>
      <c r="P188" s="285"/>
      <c r="Q188" s="285"/>
      <c r="R188" s="285"/>
      <c r="S188" s="285"/>
      <c r="T188" s="286"/>
      <c r="U188" s="13"/>
      <c r="V188" s="13"/>
      <c r="W188" s="13"/>
      <c r="X188" s="13"/>
      <c r="Y188" s="13"/>
      <c r="Z188" s="13"/>
      <c r="AA188" s="13"/>
      <c r="AB188" s="13"/>
      <c r="AC188" s="13"/>
      <c r="AD188" s="13"/>
      <c r="AE188" s="13"/>
      <c r="AT188" s="287" t="s">
        <v>758</v>
      </c>
      <c r="AU188" s="287" t="s">
        <v>86</v>
      </c>
      <c r="AV188" s="13" t="s">
        <v>86</v>
      </c>
      <c r="AW188" s="13" t="s">
        <v>33</v>
      </c>
      <c r="AX188" s="13" t="s">
        <v>76</v>
      </c>
      <c r="AY188" s="287" t="s">
        <v>414</v>
      </c>
    </row>
    <row r="189" s="15" customFormat="1">
      <c r="A189" s="15"/>
      <c r="B189" s="299"/>
      <c r="C189" s="300"/>
      <c r="D189" s="230" t="s">
        <v>758</v>
      </c>
      <c r="E189" s="301" t="s">
        <v>1</v>
      </c>
      <c r="F189" s="302" t="s">
        <v>2820</v>
      </c>
      <c r="G189" s="300"/>
      <c r="H189" s="301" t="s">
        <v>1</v>
      </c>
      <c r="I189" s="303"/>
      <c r="J189" s="300"/>
      <c r="K189" s="300"/>
      <c r="L189" s="304"/>
      <c r="M189" s="305"/>
      <c r="N189" s="306"/>
      <c r="O189" s="306"/>
      <c r="P189" s="306"/>
      <c r="Q189" s="306"/>
      <c r="R189" s="306"/>
      <c r="S189" s="306"/>
      <c r="T189" s="307"/>
      <c r="U189" s="15"/>
      <c r="V189" s="15"/>
      <c r="W189" s="15"/>
      <c r="X189" s="15"/>
      <c r="Y189" s="15"/>
      <c r="Z189" s="15"/>
      <c r="AA189" s="15"/>
      <c r="AB189" s="15"/>
      <c r="AC189" s="15"/>
      <c r="AD189" s="15"/>
      <c r="AE189" s="15"/>
      <c r="AT189" s="308" t="s">
        <v>758</v>
      </c>
      <c r="AU189" s="308" t="s">
        <v>86</v>
      </c>
      <c r="AV189" s="15" t="s">
        <v>84</v>
      </c>
      <c r="AW189" s="15" t="s">
        <v>33</v>
      </c>
      <c r="AX189" s="15" t="s">
        <v>76</v>
      </c>
      <c r="AY189" s="308" t="s">
        <v>414</v>
      </c>
    </row>
    <row r="190" s="13" customFormat="1">
      <c r="A190" s="13"/>
      <c r="B190" s="277"/>
      <c r="C190" s="278"/>
      <c r="D190" s="230" t="s">
        <v>758</v>
      </c>
      <c r="E190" s="279" t="s">
        <v>1</v>
      </c>
      <c r="F190" s="280" t="s">
        <v>2908</v>
      </c>
      <c r="G190" s="278"/>
      <c r="H190" s="281">
        <v>55.899999999999999</v>
      </c>
      <c r="I190" s="282"/>
      <c r="J190" s="278"/>
      <c r="K190" s="278"/>
      <c r="L190" s="283"/>
      <c r="M190" s="284"/>
      <c r="N190" s="285"/>
      <c r="O190" s="285"/>
      <c r="P190" s="285"/>
      <c r="Q190" s="285"/>
      <c r="R190" s="285"/>
      <c r="S190" s="285"/>
      <c r="T190" s="286"/>
      <c r="U190" s="13"/>
      <c r="V190" s="13"/>
      <c r="W190" s="13"/>
      <c r="X190" s="13"/>
      <c r="Y190" s="13"/>
      <c r="Z190" s="13"/>
      <c r="AA190" s="13"/>
      <c r="AB190" s="13"/>
      <c r="AC190" s="13"/>
      <c r="AD190" s="13"/>
      <c r="AE190" s="13"/>
      <c r="AT190" s="287" t="s">
        <v>758</v>
      </c>
      <c r="AU190" s="287" t="s">
        <v>86</v>
      </c>
      <c r="AV190" s="13" t="s">
        <v>86</v>
      </c>
      <c r="AW190" s="13" t="s">
        <v>33</v>
      </c>
      <c r="AX190" s="13" t="s">
        <v>76</v>
      </c>
      <c r="AY190" s="287" t="s">
        <v>414</v>
      </c>
    </row>
    <row r="191" s="14" customFormat="1">
      <c r="A191" s="14"/>
      <c r="B191" s="288"/>
      <c r="C191" s="289"/>
      <c r="D191" s="230" t="s">
        <v>758</v>
      </c>
      <c r="E191" s="290" t="s">
        <v>1</v>
      </c>
      <c r="F191" s="291" t="s">
        <v>760</v>
      </c>
      <c r="G191" s="289"/>
      <c r="H191" s="292">
        <v>81.640000000000001</v>
      </c>
      <c r="I191" s="293"/>
      <c r="J191" s="289"/>
      <c r="K191" s="289"/>
      <c r="L191" s="294"/>
      <c r="M191" s="295"/>
      <c r="N191" s="296"/>
      <c r="O191" s="296"/>
      <c r="P191" s="296"/>
      <c r="Q191" s="296"/>
      <c r="R191" s="296"/>
      <c r="S191" s="296"/>
      <c r="T191" s="297"/>
      <c r="U191" s="14"/>
      <c r="V191" s="14"/>
      <c r="W191" s="14"/>
      <c r="X191" s="14"/>
      <c r="Y191" s="14"/>
      <c r="Z191" s="14"/>
      <c r="AA191" s="14"/>
      <c r="AB191" s="14"/>
      <c r="AC191" s="14"/>
      <c r="AD191" s="14"/>
      <c r="AE191" s="14"/>
      <c r="AT191" s="298" t="s">
        <v>758</v>
      </c>
      <c r="AU191" s="298" t="s">
        <v>86</v>
      </c>
      <c r="AV191" s="14" t="s">
        <v>415</v>
      </c>
      <c r="AW191" s="14" t="s">
        <v>33</v>
      </c>
      <c r="AX191" s="14" t="s">
        <v>84</v>
      </c>
      <c r="AY191" s="298" t="s">
        <v>414</v>
      </c>
    </row>
    <row r="192" s="2" customFormat="1" ht="21.75" customHeight="1">
      <c r="A192" s="39"/>
      <c r="B192" s="40"/>
      <c r="C192" s="234" t="s">
        <v>447</v>
      </c>
      <c r="D192" s="234" t="s">
        <v>443</v>
      </c>
      <c r="E192" s="235" t="s">
        <v>2257</v>
      </c>
      <c r="F192" s="236" t="s">
        <v>2258</v>
      </c>
      <c r="G192" s="237" t="s">
        <v>632</v>
      </c>
      <c r="H192" s="238">
        <v>1142.96</v>
      </c>
      <c r="I192" s="239"/>
      <c r="J192" s="240">
        <f>ROUND(I192*H192,2)</f>
        <v>0</v>
      </c>
      <c r="K192" s="236" t="s">
        <v>720</v>
      </c>
      <c r="L192" s="45"/>
      <c r="M192" s="241" t="s">
        <v>1</v>
      </c>
      <c r="N192" s="242" t="s">
        <v>41</v>
      </c>
      <c r="O192" s="92"/>
      <c r="P192" s="226">
        <f>O192*H192</f>
        <v>0</v>
      </c>
      <c r="Q192" s="226">
        <v>0</v>
      </c>
      <c r="R192" s="226">
        <f>Q192*H192</f>
        <v>0</v>
      </c>
      <c r="S192" s="226">
        <v>0</v>
      </c>
      <c r="T192" s="227">
        <f>S192*H192</f>
        <v>0</v>
      </c>
      <c r="U192" s="39"/>
      <c r="V192" s="39"/>
      <c r="W192" s="39"/>
      <c r="X192" s="39"/>
      <c r="Y192" s="39"/>
      <c r="Z192" s="39"/>
      <c r="AA192" s="39"/>
      <c r="AB192" s="39"/>
      <c r="AC192" s="39"/>
      <c r="AD192" s="39"/>
      <c r="AE192" s="39"/>
      <c r="AR192" s="228" t="s">
        <v>415</v>
      </c>
      <c r="AT192" s="228" t="s">
        <v>443</v>
      </c>
      <c r="AU192" s="228" t="s">
        <v>86</v>
      </c>
      <c r="AY192" s="18" t="s">
        <v>414</v>
      </c>
      <c r="BE192" s="229">
        <f>IF(N192="základní",J192,0)</f>
        <v>0</v>
      </c>
      <c r="BF192" s="229">
        <f>IF(N192="snížená",J192,0)</f>
        <v>0</v>
      </c>
      <c r="BG192" s="229">
        <f>IF(N192="zákl. přenesená",J192,0)</f>
        <v>0</v>
      </c>
      <c r="BH192" s="229">
        <f>IF(N192="sníž. přenesená",J192,0)</f>
        <v>0</v>
      </c>
      <c r="BI192" s="229">
        <f>IF(N192="nulová",J192,0)</f>
        <v>0</v>
      </c>
      <c r="BJ192" s="18" t="s">
        <v>84</v>
      </c>
      <c r="BK192" s="229">
        <f>ROUND(I192*H192,2)</f>
        <v>0</v>
      </c>
      <c r="BL192" s="18" t="s">
        <v>415</v>
      </c>
      <c r="BM192" s="228" t="s">
        <v>2909</v>
      </c>
    </row>
    <row r="193" s="2" customFormat="1">
      <c r="A193" s="39"/>
      <c r="B193" s="40"/>
      <c r="C193" s="41"/>
      <c r="D193" s="230" t="s">
        <v>417</v>
      </c>
      <c r="E193" s="41"/>
      <c r="F193" s="231" t="s">
        <v>2260</v>
      </c>
      <c r="G193" s="41"/>
      <c r="H193" s="41"/>
      <c r="I193" s="156"/>
      <c r="J193" s="41"/>
      <c r="K193" s="41"/>
      <c r="L193" s="45"/>
      <c r="M193" s="232"/>
      <c r="N193" s="233"/>
      <c r="O193" s="92"/>
      <c r="P193" s="92"/>
      <c r="Q193" s="92"/>
      <c r="R193" s="92"/>
      <c r="S193" s="92"/>
      <c r="T193" s="93"/>
      <c r="U193" s="39"/>
      <c r="V193" s="39"/>
      <c r="W193" s="39"/>
      <c r="X193" s="39"/>
      <c r="Y193" s="39"/>
      <c r="Z193" s="39"/>
      <c r="AA193" s="39"/>
      <c r="AB193" s="39"/>
      <c r="AC193" s="39"/>
      <c r="AD193" s="39"/>
      <c r="AE193" s="39"/>
      <c r="AT193" s="18" t="s">
        <v>417</v>
      </c>
      <c r="AU193" s="18" t="s">
        <v>86</v>
      </c>
    </row>
    <row r="194" s="2" customFormat="1">
      <c r="A194" s="39"/>
      <c r="B194" s="40"/>
      <c r="C194" s="41"/>
      <c r="D194" s="230" t="s">
        <v>722</v>
      </c>
      <c r="E194" s="41"/>
      <c r="F194" s="268" t="s">
        <v>2910</v>
      </c>
      <c r="G194" s="41"/>
      <c r="H194" s="41"/>
      <c r="I194" s="156"/>
      <c r="J194" s="41"/>
      <c r="K194" s="41"/>
      <c r="L194" s="45"/>
      <c r="M194" s="232"/>
      <c r="N194" s="233"/>
      <c r="O194" s="92"/>
      <c r="P194" s="92"/>
      <c r="Q194" s="92"/>
      <c r="R194" s="92"/>
      <c r="S194" s="92"/>
      <c r="T194" s="93"/>
      <c r="U194" s="39"/>
      <c r="V194" s="39"/>
      <c r="W194" s="39"/>
      <c r="X194" s="39"/>
      <c r="Y194" s="39"/>
      <c r="Z194" s="39"/>
      <c r="AA194" s="39"/>
      <c r="AB194" s="39"/>
      <c r="AC194" s="39"/>
      <c r="AD194" s="39"/>
      <c r="AE194" s="39"/>
      <c r="AT194" s="18" t="s">
        <v>722</v>
      </c>
      <c r="AU194" s="18" t="s">
        <v>86</v>
      </c>
    </row>
    <row r="195" s="13" customFormat="1">
      <c r="A195" s="13"/>
      <c r="B195" s="277"/>
      <c r="C195" s="278"/>
      <c r="D195" s="230" t="s">
        <v>758</v>
      </c>
      <c r="E195" s="279" t="s">
        <v>1</v>
      </c>
      <c r="F195" s="280" t="s">
        <v>2911</v>
      </c>
      <c r="G195" s="278"/>
      <c r="H195" s="281">
        <v>1142.96</v>
      </c>
      <c r="I195" s="282"/>
      <c r="J195" s="278"/>
      <c r="K195" s="278"/>
      <c r="L195" s="283"/>
      <c r="M195" s="284"/>
      <c r="N195" s="285"/>
      <c r="O195" s="285"/>
      <c r="P195" s="285"/>
      <c r="Q195" s="285"/>
      <c r="R195" s="285"/>
      <c r="S195" s="285"/>
      <c r="T195" s="286"/>
      <c r="U195" s="13"/>
      <c r="V195" s="13"/>
      <c r="W195" s="13"/>
      <c r="X195" s="13"/>
      <c r="Y195" s="13"/>
      <c r="Z195" s="13"/>
      <c r="AA195" s="13"/>
      <c r="AB195" s="13"/>
      <c r="AC195" s="13"/>
      <c r="AD195" s="13"/>
      <c r="AE195" s="13"/>
      <c r="AT195" s="287" t="s">
        <v>758</v>
      </c>
      <c r="AU195" s="287" t="s">
        <v>86</v>
      </c>
      <c r="AV195" s="13" t="s">
        <v>86</v>
      </c>
      <c r="AW195" s="13" t="s">
        <v>33</v>
      </c>
      <c r="AX195" s="13" t="s">
        <v>84</v>
      </c>
      <c r="AY195" s="287" t="s">
        <v>414</v>
      </c>
    </row>
    <row r="196" s="2" customFormat="1" ht="21.75" customHeight="1">
      <c r="A196" s="39"/>
      <c r="B196" s="40"/>
      <c r="C196" s="234" t="s">
        <v>451</v>
      </c>
      <c r="D196" s="234" t="s">
        <v>443</v>
      </c>
      <c r="E196" s="235" t="s">
        <v>2262</v>
      </c>
      <c r="F196" s="236" t="s">
        <v>2263</v>
      </c>
      <c r="G196" s="237" t="s">
        <v>632</v>
      </c>
      <c r="H196" s="238">
        <v>81.640000000000001</v>
      </c>
      <c r="I196" s="239"/>
      <c r="J196" s="240">
        <f>ROUND(I196*H196,2)</f>
        <v>0</v>
      </c>
      <c r="K196" s="236" t="s">
        <v>720</v>
      </c>
      <c r="L196" s="45"/>
      <c r="M196" s="241" t="s">
        <v>1</v>
      </c>
      <c r="N196" s="242" t="s">
        <v>41</v>
      </c>
      <c r="O196" s="92"/>
      <c r="P196" s="226">
        <f>O196*H196</f>
        <v>0</v>
      </c>
      <c r="Q196" s="226">
        <v>0</v>
      </c>
      <c r="R196" s="226">
        <f>Q196*H196</f>
        <v>0</v>
      </c>
      <c r="S196" s="226">
        <v>0</v>
      </c>
      <c r="T196" s="227">
        <f>S196*H196</f>
        <v>0</v>
      </c>
      <c r="U196" s="39"/>
      <c r="V196" s="39"/>
      <c r="W196" s="39"/>
      <c r="X196" s="39"/>
      <c r="Y196" s="39"/>
      <c r="Z196" s="39"/>
      <c r="AA196" s="39"/>
      <c r="AB196" s="39"/>
      <c r="AC196" s="39"/>
      <c r="AD196" s="39"/>
      <c r="AE196" s="39"/>
      <c r="AR196" s="228" t="s">
        <v>415</v>
      </c>
      <c r="AT196" s="228" t="s">
        <v>443</v>
      </c>
      <c r="AU196" s="228" t="s">
        <v>86</v>
      </c>
      <c r="AY196" s="18" t="s">
        <v>414</v>
      </c>
      <c r="BE196" s="229">
        <f>IF(N196="základní",J196,0)</f>
        <v>0</v>
      </c>
      <c r="BF196" s="229">
        <f>IF(N196="snížená",J196,0)</f>
        <v>0</v>
      </c>
      <c r="BG196" s="229">
        <f>IF(N196="zákl. přenesená",J196,0)</f>
        <v>0</v>
      </c>
      <c r="BH196" s="229">
        <f>IF(N196="sníž. přenesená",J196,0)</f>
        <v>0</v>
      </c>
      <c r="BI196" s="229">
        <f>IF(N196="nulová",J196,0)</f>
        <v>0</v>
      </c>
      <c r="BJ196" s="18" t="s">
        <v>84</v>
      </c>
      <c r="BK196" s="229">
        <f>ROUND(I196*H196,2)</f>
        <v>0</v>
      </c>
      <c r="BL196" s="18" t="s">
        <v>415</v>
      </c>
      <c r="BM196" s="228" t="s">
        <v>2912</v>
      </c>
    </row>
    <row r="197" s="2" customFormat="1">
      <c r="A197" s="39"/>
      <c r="B197" s="40"/>
      <c r="C197" s="41"/>
      <c r="D197" s="230" t="s">
        <v>417</v>
      </c>
      <c r="E197" s="41"/>
      <c r="F197" s="231" t="s">
        <v>2265</v>
      </c>
      <c r="G197" s="41"/>
      <c r="H197" s="41"/>
      <c r="I197" s="156"/>
      <c r="J197" s="41"/>
      <c r="K197" s="41"/>
      <c r="L197" s="45"/>
      <c r="M197" s="232"/>
      <c r="N197" s="233"/>
      <c r="O197" s="92"/>
      <c r="P197" s="92"/>
      <c r="Q197" s="92"/>
      <c r="R197" s="92"/>
      <c r="S197" s="92"/>
      <c r="T197" s="93"/>
      <c r="U197" s="39"/>
      <c r="V197" s="39"/>
      <c r="W197" s="39"/>
      <c r="X197" s="39"/>
      <c r="Y197" s="39"/>
      <c r="Z197" s="39"/>
      <c r="AA197" s="39"/>
      <c r="AB197" s="39"/>
      <c r="AC197" s="39"/>
      <c r="AD197" s="39"/>
      <c r="AE197" s="39"/>
      <c r="AT197" s="18" t="s">
        <v>417</v>
      </c>
      <c r="AU197" s="18" t="s">
        <v>86</v>
      </c>
    </row>
    <row r="198" s="2" customFormat="1" ht="21.75" customHeight="1">
      <c r="A198" s="39"/>
      <c r="B198" s="40"/>
      <c r="C198" s="234" t="s">
        <v>455</v>
      </c>
      <c r="D198" s="234" t="s">
        <v>443</v>
      </c>
      <c r="E198" s="235" t="s">
        <v>2913</v>
      </c>
      <c r="F198" s="236" t="s">
        <v>2914</v>
      </c>
      <c r="G198" s="237" t="s">
        <v>755</v>
      </c>
      <c r="H198" s="238">
        <v>34.579999999999998</v>
      </c>
      <c r="I198" s="239"/>
      <c r="J198" s="240">
        <f>ROUND(I198*H198,2)</f>
        <v>0</v>
      </c>
      <c r="K198" s="236" t="s">
        <v>720</v>
      </c>
      <c r="L198" s="45"/>
      <c r="M198" s="241" t="s">
        <v>1</v>
      </c>
      <c r="N198" s="242" t="s">
        <v>41</v>
      </c>
      <c r="O198" s="92"/>
      <c r="P198" s="226">
        <f>O198*H198</f>
        <v>0</v>
      </c>
      <c r="Q198" s="226">
        <v>0</v>
      </c>
      <c r="R198" s="226">
        <f>Q198*H198</f>
        <v>0</v>
      </c>
      <c r="S198" s="226">
        <v>0</v>
      </c>
      <c r="T198" s="227">
        <f>S198*H198</f>
        <v>0</v>
      </c>
      <c r="U198" s="39"/>
      <c r="V198" s="39"/>
      <c r="W198" s="39"/>
      <c r="X198" s="39"/>
      <c r="Y198" s="39"/>
      <c r="Z198" s="39"/>
      <c r="AA198" s="39"/>
      <c r="AB198" s="39"/>
      <c r="AC198" s="39"/>
      <c r="AD198" s="39"/>
      <c r="AE198" s="39"/>
      <c r="AR198" s="228" t="s">
        <v>415</v>
      </c>
      <c r="AT198" s="228" t="s">
        <v>443</v>
      </c>
      <c r="AU198" s="228" t="s">
        <v>86</v>
      </c>
      <c r="AY198" s="18" t="s">
        <v>414</v>
      </c>
      <c r="BE198" s="229">
        <f>IF(N198="základní",J198,0)</f>
        <v>0</v>
      </c>
      <c r="BF198" s="229">
        <f>IF(N198="snížená",J198,0)</f>
        <v>0</v>
      </c>
      <c r="BG198" s="229">
        <f>IF(N198="zákl. přenesená",J198,0)</f>
        <v>0</v>
      </c>
      <c r="BH198" s="229">
        <f>IF(N198="sníž. přenesená",J198,0)</f>
        <v>0</v>
      </c>
      <c r="BI198" s="229">
        <f>IF(N198="nulová",J198,0)</f>
        <v>0</v>
      </c>
      <c r="BJ198" s="18" t="s">
        <v>84</v>
      </c>
      <c r="BK198" s="229">
        <f>ROUND(I198*H198,2)</f>
        <v>0</v>
      </c>
      <c r="BL198" s="18" t="s">
        <v>415</v>
      </c>
      <c r="BM198" s="228" t="s">
        <v>2915</v>
      </c>
    </row>
    <row r="199" s="2" customFormat="1">
      <c r="A199" s="39"/>
      <c r="B199" s="40"/>
      <c r="C199" s="41"/>
      <c r="D199" s="230" t="s">
        <v>417</v>
      </c>
      <c r="E199" s="41"/>
      <c r="F199" s="231" t="s">
        <v>2916</v>
      </c>
      <c r="G199" s="41"/>
      <c r="H199" s="41"/>
      <c r="I199" s="156"/>
      <c r="J199" s="41"/>
      <c r="K199" s="41"/>
      <c r="L199" s="45"/>
      <c r="M199" s="232"/>
      <c r="N199" s="233"/>
      <c r="O199" s="92"/>
      <c r="P199" s="92"/>
      <c r="Q199" s="92"/>
      <c r="R199" s="92"/>
      <c r="S199" s="92"/>
      <c r="T199" s="93"/>
      <c r="U199" s="39"/>
      <c r="V199" s="39"/>
      <c r="W199" s="39"/>
      <c r="X199" s="39"/>
      <c r="Y199" s="39"/>
      <c r="Z199" s="39"/>
      <c r="AA199" s="39"/>
      <c r="AB199" s="39"/>
      <c r="AC199" s="39"/>
      <c r="AD199" s="39"/>
      <c r="AE199" s="39"/>
      <c r="AT199" s="18" t="s">
        <v>417</v>
      </c>
      <c r="AU199" s="18" t="s">
        <v>86</v>
      </c>
    </row>
    <row r="200" s="2" customFormat="1">
      <c r="A200" s="39"/>
      <c r="B200" s="40"/>
      <c r="C200" s="41"/>
      <c r="D200" s="230" t="s">
        <v>722</v>
      </c>
      <c r="E200" s="41"/>
      <c r="F200" s="268" t="s">
        <v>2917</v>
      </c>
      <c r="G200" s="41"/>
      <c r="H200" s="41"/>
      <c r="I200" s="156"/>
      <c r="J200" s="41"/>
      <c r="K200" s="41"/>
      <c r="L200" s="45"/>
      <c r="M200" s="232"/>
      <c r="N200" s="233"/>
      <c r="O200" s="92"/>
      <c r="P200" s="92"/>
      <c r="Q200" s="92"/>
      <c r="R200" s="92"/>
      <c r="S200" s="92"/>
      <c r="T200" s="93"/>
      <c r="U200" s="39"/>
      <c r="V200" s="39"/>
      <c r="W200" s="39"/>
      <c r="X200" s="39"/>
      <c r="Y200" s="39"/>
      <c r="Z200" s="39"/>
      <c r="AA200" s="39"/>
      <c r="AB200" s="39"/>
      <c r="AC200" s="39"/>
      <c r="AD200" s="39"/>
      <c r="AE200" s="39"/>
      <c r="AT200" s="18" t="s">
        <v>722</v>
      </c>
      <c r="AU200" s="18" t="s">
        <v>86</v>
      </c>
    </row>
    <row r="201" s="15" customFormat="1">
      <c r="A201" s="15"/>
      <c r="B201" s="299"/>
      <c r="C201" s="300"/>
      <c r="D201" s="230" t="s">
        <v>758</v>
      </c>
      <c r="E201" s="301" t="s">
        <v>1</v>
      </c>
      <c r="F201" s="302" t="s">
        <v>2622</v>
      </c>
      <c r="G201" s="300"/>
      <c r="H201" s="301" t="s">
        <v>1</v>
      </c>
      <c r="I201" s="303"/>
      <c r="J201" s="300"/>
      <c r="K201" s="300"/>
      <c r="L201" s="304"/>
      <c r="M201" s="305"/>
      <c r="N201" s="306"/>
      <c r="O201" s="306"/>
      <c r="P201" s="306"/>
      <c r="Q201" s="306"/>
      <c r="R201" s="306"/>
      <c r="S201" s="306"/>
      <c r="T201" s="307"/>
      <c r="U201" s="15"/>
      <c r="V201" s="15"/>
      <c r="W201" s="15"/>
      <c r="X201" s="15"/>
      <c r="Y201" s="15"/>
      <c r="Z201" s="15"/>
      <c r="AA201" s="15"/>
      <c r="AB201" s="15"/>
      <c r="AC201" s="15"/>
      <c r="AD201" s="15"/>
      <c r="AE201" s="15"/>
      <c r="AT201" s="308" t="s">
        <v>758</v>
      </c>
      <c r="AU201" s="308" t="s">
        <v>86</v>
      </c>
      <c r="AV201" s="15" t="s">
        <v>84</v>
      </c>
      <c r="AW201" s="15" t="s">
        <v>33</v>
      </c>
      <c r="AX201" s="15" t="s">
        <v>76</v>
      </c>
      <c r="AY201" s="308" t="s">
        <v>414</v>
      </c>
    </row>
    <row r="202" s="13" customFormat="1">
      <c r="A202" s="13"/>
      <c r="B202" s="277"/>
      <c r="C202" s="278"/>
      <c r="D202" s="230" t="s">
        <v>758</v>
      </c>
      <c r="E202" s="279" t="s">
        <v>1</v>
      </c>
      <c r="F202" s="280" t="s">
        <v>2918</v>
      </c>
      <c r="G202" s="278"/>
      <c r="H202" s="281">
        <v>34.579999999999998</v>
      </c>
      <c r="I202" s="282"/>
      <c r="J202" s="278"/>
      <c r="K202" s="278"/>
      <c r="L202" s="283"/>
      <c r="M202" s="284"/>
      <c r="N202" s="285"/>
      <c r="O202" s="285"/>
      <c r="P202" s="285"/>
      <c r="Q202" s="285"/>
      <c r="R202" s="285"/>
      <c r="S202" s="285"/>
      <c r="T202" s="286"/>
      <c r="U202" s="13"/>
      <c r="V202" s="13"/>
      <c r="W202" s="13"/>
      <c r="X202" s="13"/>
      <c r="Y202" s="13"/>
      <c r="Z202" s="13"/>
      <c r="AA202" s="13"/>
      <c r="AB202" s="13"/>
      <c r="AC202" s="13"/>
      <c r="AD202" s="13"/>
      <c r="AE202" s="13"/>
      <c r="AT202" s="287" t="s">
        <v>758</v>
      </c>
      <c r="AU202" s="287" t="s">
        <v>86</v>
      </c>
      <c r="AV202" s="13" t="s">
        <v>86</v>
      </c>
      <c r="AW202" s="13" t="s">
        <v>33</v>
      </c>
      <c r="AX202" s="13" t="s">
        <v>84</v>
      </c>
      <c r="AY202" s="287" t="s">
        <v>414</v>
      </c>
    </row>
    <row r="203" s="2" customFormat="1" ht="21.75" customHeight="1">
      <c r="A203" s="39"/>
      <c r="B203" s="40"/>
      <c r="C203" s="234" t="s">
        <v>459</v>
      </c>
      <c r="D203" s="234" t="s">
        <v>443</v>
      </c>
      <c r="E203" s="235" t="s">
        <v>2919</v>
      </c>
      <c r="F203" s="236" t="s">
        <v>2920</v>
      </c>
      <c r="G203" s="237" t="s">
        <v>755</v>
      </c>
      <c r="H203" s="238">
        <v>484.12</v>
      </c>
      <c r="I203" s="239"/>
      <c r="J203" s="240">
        <f>ROUND(I203*H203,2)</f>
        <v>0</v>
      </c>
      <c r="K203" s="236" t="s">
        <v>720</v>
      </c>
      <c r="L203" s="45"/>
      <c r="M203" s="241" t="s">
        <v>1</v>
      </c>
      <c r="N203" s="242" t="s">
        <v>41</v>
      </c>
      <c r="O203" s="92"/>
      <c r="P203" s="226">
        <f>O203*H203</f>
        <v>0</v>
      </c>
      <c r="Q203" s="226">
        <v>0</v>
      </c>
      <c r="R203" s="226">
        <f>Q203*H203</f>
        <v>0</v>
      </c>
      <c r="S203" s="226">
        <v>0</v>
      </c>
      <c r="T203" s="227">
        <f>S203*H203</f>
        <v>0</v>
      </c>
      <c r="U203" s="39"/>
      <c r="V203" s="39"/>
      <c r="W203" s="39"/>
      <c r="X203" s="39"/>
      <c r="Y203" s="39"/>
      <c r="Z203" s="39"/>
      <c r="AA203" s="39"/>
      <c r="AB203" s="39"/>
      <c r="AC203" s="39"/>
      <c r="AD203" s="39"/>
      <c r="AE203" s="39"/>
      <c r="AR203" s="228" t="s">
        <v>415</v>
      </c>
      <c r="AT203" s="228" t="s">
        <v>443</v>
      </c>
      <c r="AU203" s="228" t="s">
        <v>86</v>
      </c>
      <c r="AY203" s="18" t="s">
        <v>414</v>
      </c>
      <c r="BE203" s="229">
        <f>IF(N203="základní",J203,0)</f>
        <v>0</v>
      </c>
      <c r="BF203" s="229">
        <f>IF(N203="snížená",J203,0)</f>
        <v>0</v>
      </c>
      <c r="BG203" s="229">
        <f>IF(N203="zákl. přenesená",J203,0)</f>
        <v>0</v>
      </c>
      <c r="BH203" s="229">
        <f>IF(N203="sníž. přenesená",J203,0)</f>
        <v>0</v>
      </c>
      <c r="BI203" s="229">
        <f>IF(N203="nulová",J203,0)</f>
        <v>0</v>
      </c>
      <c r="BJ203" s="18" t="s">
        <v>84</v>
      </c>
      <c r="BK203" s="229">
        <f>ROUND(I203*H203,2)</f>
        <v>0</v>
      </c>
      <c r="BL203" s="18" t="s">
        <v>415</v>
      </c>
      <c r="BM203" s="228" t="s">
        <v>2921</v>
      </c>
    </row>
    <row r="204" s="2" customFormat="1">
      <c r="A204" s="39"/>
      <c r="B204" s="40"/>
      <c r="C204" s="41"/>
      <c r="D204" s="230" t="s">
        <v>417</v>
      </c>
      <c r="E204" s="41"/>
      <c r="F204" s="231" t="s">
        <v>2922</v>
      </c>
      <c r="G204" s="41"/>
      <c r="H204" s="41"/>
      <c r="I204" s="156"/>
      <c r="J204" s="41"/>
      <c r="K204" s="41"/>
      <c r="L204" s="45"/>
      <c r="M204" s="232"/>
      <c r="N204" s="233"/>
      <c r="O204" s="92"/>
      <c r="P204" s="92"/>
      <c r="Q204" s="92"/>
      <c r="R204" s="92"/>
      <c r="S204" s="92"/>
      <c r="T204" s="93"/>
      <c r="U204" s="39"/>
      <c r="V204" s="39"/>
      <c r="W204" s="39"/>
      <c r="X204" s="39"/>
      <c r="Y204" s="39"/>
      <c r="Z204" s="39"/>
      <c r="AA204" s="39"/>
      <c r="AB204" s="39"/>
      <c r="AC204" s="39"/>
      <c r="AD204" s="39"/>
      <c r="AE204" s="39"/>
      <c r="AT204" s="18" t="s">
        <v>417</v>
      </c>
      <c r="AU204" s="18" t="s">
        <v>86</v>
      </c>
    </row>
    <row r="205" s="2" customFormat="1">
      <c r="A205" s="39"/>
      <c r="B205" s="40"/>
      <c r="C205" s="41"/>
      <c r="D205" s="230" t="s">
        <v>722</v>
      </c>
      <c r="E205" s="41"/>
      <c r="F205" s="268" t="s">
        <v>2910</v>
      </c>
      <c r="G205" s="41"/>
      <c r="H205" s="41"/>
      <c r="I205" s="156"/>
      <c r="J205" s="41"/>
      <c r="K205" s="41"/>
      <c r="L205" s="45"/>
      <c r="M205" s="232"/>
      <c r="N205" s="233"/>
      <c r="O205" s="92"/>
      <c r="P205" s="92"/>
      <c r="Q205" s="92"/>
      <c r="R205" s="92"/>
      <c r="S205" s="92"/>
      <c r="T205" s="93"/>
      <c r="U205" s="39"/>
      <c r="V205" s="39"/>
      <c r="W205" s="39"/>
      <c r="X205" s="39"/>
      <c r="Y205" s="39"/>
      <c r="Z205" s="39"/>
      <c r="AA205" s="39"/>
      <c r="AB205" s="39"/>
      <c r="AC205" s="39"/>
      <c r="AD205" s="39"/>
      <c r="AE205" s="39"/>
      <c r="AT205" s="18" t="s">
        <v>722</v>
      </c>
      <c r="AU205" s="18" t="s">
        <v>86</v>
      </c>
    </row>
    <row r="206" s="13" customFormat="1">
      <c r="A206" s="13"/>
      <c r="B206" s="277"/>
      <c r="C206" s="278"/>
      <c r="D206" s="230" t="s">
        <v>758</v>
      </c>
      <c r="E206" s="279" t="s">
        <v>1</v>
      </c>
      <c r="F206" s="280" t="s">
        <v>2923</v>
      </c>
      <c r="G206" s="278"/>
      <c r="H206" s="281">
        <v>484.12</v>
      </c>
      <c r="I206" s="282"/>
      <c r="J206" s="278"/>
      <c r="K206" s="278"/>
      <c r="L206" s="283"/>
      <c r="M206" s="284"/>
      <c r="N206" s="285"/>
      <c r="O206" s="285"/>
      <c r="P206" s="285"/>
      <c r="Q206" s="285"/>
      <c r="R206" s="285"/>
      <c r="S206" s="285"/>
      <c r="T206" s="286"/>
      <c r="U206" s="13"/>
      <c r="V206" s="13"/>
      <c r="W206" s="13"/>
      <c r="X206" s="13"/>
      <c r="Y206" s="13"/>
      <c r="Z206" s="13"/>
      <c r="AA206" s="13"/>
      <c r="AB206" s="13"/>
      <c r="AC206" s="13"/>
      <c r="AD206" s="13"/>
      <c r="AE206" s="13"/>
      <c r="AT206" s="287" t="s">
        <v>758</v>
      </c>
      <c r="AU206" s="287" t="s">
        <v>86</v>
      </c>
      <c r="AV206" s="13" t="s">
        <v>86</v>
      </c>
      <c r="AW206" s="13" t="s">
        <v>33</v>
      </c>
      <c r="AX206" s="13" t="s">
        <v>84</v>
      </c>
      <c r="AY206" s="287" t="s">
        <v>414</v>
      </c>
    </row>
    <row r="207" s="2" customFormat="1" ht="21.75" customHeight="1">
      <c r="A207" s="39"/>
      <c r="B207" s="40"/>
      <c r="C207" s="234" t="s">
        <v>463</v>
      </c>
      <c r="D207" s="234" t="s">
        <v>443</v>
      </c>
      <c r="E207" s="235" t="s">
        <v>1783</v>
      </c>
      <c r="F207" s="236" t="s">
        <v>1784</v>
      </c>
      <c r="G207" s="237" t="s">
        <v>755</v>
      </c>
      <c r="H207" s="238">
        <v>34.579999999999998</v>
      </c>
      <c r="I207" s="239"/>
      <c r="J207" s="240">
        <f>ROUND(I207*H207,2)</f>
        <v>0</v>
      </c>
      <c r="K207" s="236" t="s">
        <v>720</v>
      </c>
      <c r="L207" s="45"/>
      <c r="M207" s="241" t="s">
        <v>1</v>
      </c>
      <c r="N207" s="242" t="s">
        <v>41</v>
      </c>
      <c r="O207" s="92"/>
      <c r="P207" s="226">
        <f>O207*H207</f>
        <v>0</v>
      </c>
      <c r="Q207" s="226">
        <v>0</v>
      </c>
      <c r="R207" s="226">
        <f>Q207*H207</f>
        <v>0</v>
      </c>
      <c r="S207" s="226">
        <v>0</v>
      </c>
      <c r="T207" s="227">
        <f>S207*H207</f>
        <v>0</v>
      </c>
      <c r="U207" s="39"/>
      <c r="V207" s="39"/>
      <c r="W207" s="39"/>
      <c r="X207" s="39"/>
      <c r="Y207" s="39"/>
      <c r="Z207" s="39"/>
      <c r="AA207" s="39"/>
      <c r="AB207" s="39"/>
      <c r="AC207" s="39"/>
      <c r="AD207" s="39"/>
      <c r="AE207" s="39"/>
      <c r="AR207" s="228" t="s">
        <v>415</v>
      </c>
      <c r="AT207" s="228" t="s">
        <v>443</v>
      </c>
      <c r="AU207" s="228" t="s">
        <v>86</v>
      </c>
      <c r="AY207" s="18" t="s">
        <v>414</v>
      </c>
      <c r="BE207" s="229">
        <f>IF(N207="základní",J207,0)</f>
        <v>0</v>
      </c>
      <c r="BF207" s="229">
        <f>IF(N207="snížená",J207,0)</f>
        <v>0</v>
      </c>
      <c r="BG207" s="229">
        <f>IF(N207="zákl. přenesená",J207,0)</f>
        <v>0</v>
      </c>
      <c r="BH207" s="229">
        <f>IF(N207="sníž. přenesená",J207,0)</f>
        <v>0</v>
      </c>
      <c r="BI207" s="229">
        <f>IF(N207="nulová",J207,0)</f>
        <v>0</v>
      </c>
      <c r="BJ207" s="18" t="s">
        <v>84</v>
      </c>
      <c r="BK207" s="229">
        <f>ROUND(I207*H207,2)</f>
        <v>0</v>
      </c>
      <c r="BL207" s="18" t="s">
        <v>415</v>
      </c>
      <c r="BM207" s="228" t="s">
        <v>2924</v>
      </c>
    </row>
    <row r="208" s="2" customFormat="1">
      <c r="A208" s="39"/>
      <c r="B208" s="40"/>
      <c r="C208" s="41"/>
      <c r="D208" s="230" t="s">
        <v>417</v>
      </c>
      <c r="E208" s="41"/>
      <c r="F208" s="231" t="s">
        <v>1786</v>
      </c>
      <c r="G208" s="41"/>
      <c r="H208" s="41"/>
      <c r="I208" s="156"/>
      <c r="J208" s="41"/>
      <c r="K208" s="41"/>
      <c r="L208" s="45"/>
      <c r="M208" s="232"/>
      <c r="N208" s="233"/>
      <c r="O208" s="92"/>
      <c r="P208" s="92"/>
      <c r="Q208" s="92"/>
      <c r="R208" s="92"/>
      <c r="S208" s="92"/>
      <c r="T208" s="93"/>
      <c r="U208" s="39"/>
      <c r="V208" s="39"/>
      <c r="W208" s="39"/>
      <c r="X208" s="39"/>
      <c r="Y208" s="39"/>
      <c r="Z208" s="39"/>
      <c r="AA208" s="39"/>
      <c r="AB208" s="39"/>
      <c r="AC208" s="39"/>
      <c r="AD208" s="39"/>
      <c r="AE208" s="39"/>
      <c r="AT208" s="18" t="s">
        <v>417</v>
      </c>
      <c r="AU208" s="18" t="s">
        <v>86</v>
      </c>
    </row>
    <row r="209" s="2" customFormat="1" ht="21.75" customHeight="1">
      <c r="A209" s="39"/>
      <c r="B209" s="40"/>
      <c r="C209" s="234" t="s">
        <v>8</v>
      </c>
      <c r="D209" s="234" t="s">
        <v>443</v>
      </c>
      <c r="E209" s="235" t="s">
        <v>1787</v>
      </c>
      <c r="F209" s="236" t="s">
        <v>1788</v>
      </c>
      <c r="G209" s="237" t="s">
        <v>755</v>
      </c>
      <c r="H209" s="238">
        <v>4.5499999999999998</v>
      </c>
      <c r="I209" s="239"/>
      <c r="J209" s="240">
        <f>ROUND(I209*H209,2)</f>
        <v>0</v>
      </c>
      <c r="K209" s="236" t="s">
        <v>720</v>
      </c>
      <c r="L209" s="45"/>
      <c r="M209" s="241" t="s">
        <v>1</v>
      </c>
      <c r="N209" s="242" t="s">
        <v>41</v>
      </c>
      <c r="O209" s="92"/>
      <c r="P209" s="226">
        <f>O209*H209</f>
        <v>0</v>
      </c>
      <c r="Q209" s="226">
        <v>0</v>
      </c>
      <c r="R209" s="226">
        <f>Q209*H209</f>
        <v>0</v>
      </c>
      <c r="S209" s="226">
        <v>0.0015</v>
      </c>
      <c r="T209" s="227">
        <f>S209*H209</f>
        <v>0.0068249999999999995</v>
      </c>
      <c r="U209" s="39"/>
      <c r="V209" s="39"/>
      <c r="W209" s="39"/>
      <c r="X209" s="39"/>
      <c r="Y209" s="39"/>
      <c r="Z209" s="39"/>
      <c r="AA209" s="39"/>
      <c r="AB209" s="39"/>
      <c r="AC209" s="39"/>
      <c r="AD209" s="39"/>
      <c r="AE209" s="39"/>
      <c r="AR209" s="228" t="s">
        <v>415</v>
      </c>
      <c r="AT209" s="228" t="s">
        <v>443</v>
      </c>
      <c r="AU209" s="228" t="s">
        <v>86</v>
      </c>
      <c r="AY209" s="18" t="s">
        <v>414</v>
      </c>
      <c r="BE209" s="229">
        <f>IF(N209="základní",J209,0)</f>
        <v>0</v>
      </c>
      <c r="BF209" s="229">
        <f>IF(N209="snížená",J209,0)</f>
        <v>0</v>
      </c>
      <c r="BG209" s="229">
        <f>IF(N209="zákl. přenesená",J209,0)</f>
        <v>0</v>
      </c>
      <c r="BH209" s="229">
        <f>IF(N209="sníž. přenesená",J209,0)</f>
        <v>0</v>
      </c>
      <c r="BI209" s="229">
        <f>IF(N209="nulová",J209,0)</f>
        <v>0</v>
      </c>
      <c r="BJ209" s="18" t="s">
        <v>84</v>
      </c>
      <c r="BK209" s="229">
        <f>ROUND(I209*H209,2)</f>
        <v>0</v>
      </c>
      <c r="BL209" s="18" t="s">
        <v>415</v>
      </c>
      <c r="BM209" s="228" t="s">
        <v>2925</v>
      </c>
    </row>
    <row r="210" s="2" customFormat="1">
      <c r="A210" s="39"/>
      <c r="B210" s="40"/>
      <c r="C210" s="41"/>
      <c r="D210" s="230" t="s">
        <v>417</v>
      </c>
      <c r="E210" s="41"/>
      <c r="F210" s="231" t="s">
        <v>1790</v>
      </c>
      <c r="G210" s="41"/>
      <c r="H210" s="41"/>
      <c r="I210" s="156"/>
      <c r="J210" s="41"/>
      <c r="K210" s="41"/>
      <c r="L210" s="45"/>
      <c r="M210" s="232"/>
      <c r="N210" s="233"/>
      <c r="O210" s="92"/>
      <c r="P210" s="92"/>
      <c r="Q210" s="92"/>
      <c r="R210" s="92"/>
      <c r="S210" s="92"/>
      <c r="T210" s="93"/>
      <c r="U210" s="39"/>
      <c r="V210" s="39"/>
      <c r="W210" s="39"/>
      <c r="X210" s="39"/>
      <c r="Y210" s="39"/>
      <c r="Z210" s="39"/>
      <c r="AA210" s="39"/>
      <c r="AB210" s="39"/>
      <c r="AC210" s="39"/>
      <c r="AD210" s="39"/>
      <c r="AE210" s="39"/>
      <c r="AT210" s="18" t="s">
        <v>417</v>
      </c>
      <c r="AU210" s="18" t="s">
        <v>86</v>
      </c>
    </row>
    <row r="211" s="15" customFormat="1">
      <c r="A211" s="15"/>
      <c r="B211" s="299"/>
      <c r="C211" s="300"/>
      <c r="D211" s="230" t="s">
        <v>758</v>
      </c>
      <c r="E211" s="301" t="s">
        <v>1</v>
      </c>
      <c r="F211" s="302" t="s">
        <v>2926</v>
      </c>
      <c r="G211" s="300"/>
      <c r="H211" s="301" t="s">
        <v>1</v>
      </c>
      <c r="I211" s="303"/>
      <c r="J211" s="300"/>
      <c r="K211" s="300"/>
      <c r="L211" s="304"/>
      <c r="M211" s="305"/>
      <c r="N211" s="306"/>
      <c r="O211" s="306"/>
      <c r="P211" s="306"/>
      <c r="Q211" s="306"/>
      <c r="R211" s="306"/>
      <c r="S211" s="306"/>
      <c r="T211" s="307"/>
      <c r="U211" s="15"/>
      <c r="V211" s="15"/>
      <c r="W211" s="15"/>
      <c r="X211" s="15"/>
      <c r="Y211" s="15"/>
      <c r="Z211" s="15"/>
      <c r="AA211" s="15"/>
      <c r="AB211" s="15"/>
      <c r="AC211" s="15"/>
      <c r="AD211" s="15"/>
      <c r="AE211" s="15"/>
      <c r="AT211" s="308" t="s">
        <v>758</v>
      </c>
      <c r="AU211" s="308" t="s">
        <v>86</v>
      </c>
      <c r="AV211" s="15" t="s">
        <v>84</v>
      </c>
      <c r="AW211" s="15" t="s">
        <v>33</v>
      </c>
      <c r="AX211" s="15" t="s">
        <v>76</v>
      </c>
      <c r="AY211" s="308" t="s">
        <v>414</v>
      </c>
    </row>
    <row r="212" s="13" customFormat="1">
      <c r="A212" s="13"/>
      <c r="B212" s="277"/>
      <c r="C212" s="278"/>
      <c r="D212" s="230" t="s">
        <v>758</v>
      </c>
      <c r="E212" s="279" t="s">
        <v>1</v>
      </c>
      <c r="F212" s="280" t="s">
        <v>2927</v>
      </c>
      <c r="G212" s="278"/>
      <c r="H212" s="281">
        <v>3.5</v>
      </c>
      <c r="I212" s="282"/>
      <c r="J212" s="278"/>
      <c r="K212" s="278"/>
      <c r="L212" s="283"/>
      <c r="M212" s="284"/>
      <c r="N212" s="285"/>
      <c r="O212" s="285"/>
      <c r="P212" s="285"/>
      <c r="Q212" s="285"/>
      <c r="R212" s="285"/>
      <c r="S212" s="285"/>
      <c r="T212" s="286"/>
      <c r="U212" s="13"/>
      <c r="V212" s="13"/>
      <c r="W212" s="13"/>
      <c r="X212" s="13"/>
      <c r="Y212" s="13"/>
      <c r="Z212" s="13"/>
      <c r="AA212" s="13"/>
      <c r="AB212" s="13"/>
      <c r="AC212" s="13"/>
      <c r="AD212" s="13"/>
      <c r="AE212" s="13"/>
      <c r="AT212" s="287" t="s">
        <v>758</v>
      </c>
      <c r="AU212" s="287" t="s">
        <v>86</v>
      </c>
      <c r="AV212" s="13" t="s">
        <v>86</v>
      </c>
      <c r="AW212" s="13" t="s">
        <v>33</v>
      </c>
      <c r="AX212" s="13" t="s">
        <v>76</v>
      </c>
      <c r="AY212" s="287" t="s">
        <v>414</v>
      </c>
    </row>
    <row r="213" s="15" customFormat="1">
      <c r="A213" s="15"/>
      <c r="B213" s="299"/>
      <c r="C213" s="300"/>
      <c r="D213" s="230" t="s">
        <v>758</v>
      </c>
      <c r="E213" s="301" t="s">
        <v>1</v>
      </c>
      <c r="F213" s="302" t="s">
        <v>2928</v>
      </c>
      <c r="G213" s="300"/>
      <c r="H213" s="301" t="s">
        <v>1</v>
      </c>
      <c r="I213" s="303"/>
      <c r="J213" s="300"/>
      <c r="K213" s="300"/>
      <c r="L213" s="304"/>
      <c r="M213" s="305"/>
      <c r="N213" s="306"/>
      <c r="O213" s="306"/>
      <c r="P213" s="306"/>
      <c r="Q213" s="306"/>
      <c r="R213" s="306"/>
      <c r="S213" s="306"/>
      <c r="T213" s="307"/>
      <c r="U213" s="15"/>
      <c r="V213" s="15"/>
      <c r="W213" s="15"/>
      <c r="X213" s="15"/>
      <c r="Y213" s="15"/>
      <c r="Z213" s="15"/>
      <c r="AA213" s="15"/>
      <c r="AB213" s="15"/>
      <c r="AC213" s="15"/>
      <c r="AD213" s="15"/>
      <c r="AE213" s="15"/>
      <c r="AT213" s="308" t="s">
        <v>758</v>
      </c>
      <c r="AU213" s="308" t="s">
        <v>86</v>
      </c>
      <c r="AV213" s="15" t="s">
        <v>84</v>
      </c>
      <c r="AW213" s="15" t="s">
        <v>33</v>
      </c>
      <c r="AX213" s="15" t="s">
        <v>76</v>
      </c>
      <c r="AY213" s="308" t="s">
        <v>414</v>
      </c>
    </row>
    <row r="214" s="13" customFormat="1">
      <c r="A214" s="13"/>
      <c r="B214" s="277"/>
      <c r="C214" s="278"/>
      <c r="D214" s="230" t="s">
        <v>758</v>
      </c>
      <c r="E214" s="279" t="s">
        <v>1</v>
      </c>
      <c r="F214" s="280" t="s">
        <v>2929</v>
      </c>
      <c r="G214" s="278"/>
      <c r="H214" s="281">
        <v>1.05</v>
      </c>
      <c r="I214" s="282"/>
      <c r="J214" s="278"/>
      <c r="K214" s="278"/>
      <c r="L214" s="283"/>
      <c r="M214" s="284"/>
      <c r="N214" s="285"/>
      <c r="O214" s="285"/>
      <c r="P214" s="285"/>
      <c r="Q214" s="285"/>
      <c r="R214" s="285"/>
      <c r="S214" s="285"/>
      <c r="T214" s="286"/>
      <c r="U214" s="13"/>
      <c r="V214" s="13"/>
      <c r="W214" s="13"/>
      <c r="X214" s="13"/>
      <c r="Y214" s="13"/>
      <c r="Z214" s="13"/>
      <c r="AA214" s="13"/>
      <c r="AB214" s="13"/>
      <c r="AC214" s="13"/>
      <c r="AD214" s="13"/>
      <c r="AE214" s="13"/>
      <c r="AT214" s="287" t="s">
        <v>758</v>
      </c>
      <c r="AU214" s="287" t="s">
        <v>86</v>
      </c>
      <c r="AV214" s="13" t="s">
        <v>86</v>
      </c>
      <c r="AW214" s="13" t="s">
        <v>33</v>
      </c>
      <c r="AX214" s="13" t="s">
        <v>76</v>
      </c>
      <c r="AY214" s="287" t="s">
        <v>414</v>
      </c>
    </row>
    <row r="215" s="14" customFormat="1">
      <c r="A215" s="14"/>
      <c r="B215" s="288"/>
      <c r="C215" s="289"/>
      <c r="D215" s="230" t="s">
        <v>758</v>
      </c>
      <c r="E215" s="290" t="s">
        <v>1</v>
      </c>
      <c r="F215" s="291" t="s">
        <v>760</v>
      </c>
      <c r="G215" s="289"/>
      <c r="H215" s="292">
        <v>4.5499999999999998</v>
      </c>
      <c r="I215" s="293"/>
      <c r="J215" s="289"/>
      <c r="K215" s="289"/>
      <c r="L215" s="294"/>
      <c r="M215" s="295"/>
      <c r="N215" s="296"/>
      <c r="O215" s="296"/>
      <c r="P215" s="296"/>
      <c r="Q215" s="296"/>
      <c r="R215" s="296"/>
      <c r="S215" s="296"/>
      <c r="T215" s="297"/>
      <c r="U215" s="14"/>
      <c r="V215" s="14"/>
      <c r="W215" s="14"/>
      <c r="X215" s="14"/>
      <c r="Y215" s="14"/>
      <c r="Z215" s="14"/>
      <c r="AA215" s="14"/>
      <c r="AB215" s="14"/>
      <c r="AC215" s="14"/>
      <c r="AD215" s="14"/>
      <c r="AE215" s="14"/>
      <c r="AT215" s="298" t="s">
        <v>758</v>
      </c>
      <c r="AU215" s="298" t="s">
        <v>86</v>
      </c>
      <c r="AV215" s="14" t="s">
        <v>415</v>
      </c>
      <c r="AW215" s="14" t="s">
        <v>33</v>
      </c>
      <c r="AX215" s="14" t="s">
        <v>84</v>
      </c>
      <c r="AY215" s="298" t="s">
        <v>414</v>
      </c>
    </row>
    <row r="216" s="2" customFormat="1" ht="16.5" customHeight="1">
      <c r="A216" s="39"/>
      <c r="B216" s="40"/>
      <c r="C216" s="234" t="s">
        <v>470</v>
      </c>
      <c r="D216" s="234" t="s">
        <v>443</v>
      </c>
      <c r="E216" s="235" t="s">
        <v>1794</v>
      </c>
      <c r="F216" s="236" t="s">
        <v>1795</v>
      </c>
      <c r="G216" s="237" t="s">
        <v>531</v>
      </c>
      <c r="H216" s="238">
        <v>28.600000000000001</v>
      </c>
      <c r="I216" s="239"/>
      <c r="J216" s="240">
        <f>ROUND(I216*H216,2)</f>
        <v>0</v>
      </c>
      <c r="K216" s="236" t="s">
        <v>720</v>
      </c>
      <c r="L216" s="45"/>
      <c r="M216" s="241" t="s">
        <v>1</v>
      </c>
      <c r="N216" s="242" t="s">
        <v>41</v>
      </c>
      <c r="O216" s="92"/>
      <c r="P216" s="226">
        <f>O216*H216</f>
        <v>0</v>
      </c>
      <c r="Q216" s="226">
        <v>0</v>
      </c>
      <c r="R216" s="226">
        <f>Q216*H216</f>
        <v>0</v>
      </c>
      <c r="S216" s="226">
        <v>0.00050000000000000001</v>
      </c>
      <c r="T216" s="227">
        <f>S216*H216</f>
        <v>0.0143</v>
      </c>
      <c r="U216" s="39"/>
      <c r="V216" s="39"/>
      <c r="W216" s="39"/>
      <c r="X216" s="39"/>
      <c r="Y216" s="39"/>
      <c r="Z216" s="39"/>
      <c r="AA216" s="39"/>
      <c r="AB216" s="39"/>
      <c r="AC216" s="39"/>
      <c r="AD216" s="39"/>
      <c r="AE216" s="39"/>
      <c r="AR216" s="228" t="s">
        <v>415</v>
      </c>
      <c r="AT216" s="228" t="s">
        <v>443</v>
      </c>
      <c r="AU216" s="228" t="s">
        <v>86</v>
      </c>
      <c r="AY216" s="18" t="s">
        <v>414</v>
      </c>
      <c r="BE216" s="229">
        <f>IF(N216="základní",J216,0)</f>
        <v>0</v>
      </c>
      <c r="BF216" s="229">
        <f>IF(N216="snížená",J216,0)</f>
        <v>0</v>
      </c>
      <c r="BG216" s="229">
        <f>IF(N216="zákl. přenesená",J216,0)</f>
        <v>0</v>
      </c>
      <c r="BH216" s="229">
        <f>IF(N216="sníž. přenesená",J216,0)</f>
        <v>0</v>
      </c>
      <c r="BI216" s="229">
        <f>IF(N216="nulová",J216,0)</f>
        <v>0</v>
      </c>
      <c r="BJ216" s="18" t="s">
        <v>84</v>
      </c>
      <c r="BK216" s="229">
        <f>ROUND(I216*H216,2)</f>
        <v>0</v>
      </c>
      <c r="BL216" s="18" t="s">
        <v>415</v>
      </c>
      <c r="BM216" s="228" t="s">
        <v>2930</v>
      </c>
    </row>
    <row r="217" s="2" customFormat="1">
      <c r="A217" s="39"/>
      <c r="B217" s="40"/>
      <c r="C217" s="41"/>
      <c r="D217" s="230" t="s">
        <v>417</v>
      </c>
      <c r="E217" s="41"/>
      <c r="F217" s="231" t="s">
        <v>1797</v>
      </c>
      <c r="G217" s="41"/>
      <c r="H217" s="41"/>
      <c r="I217" s="156"/>
      <c r="J217" s="41"/>
      <c r="K217" s="41"/>
      <c r="L217" s="45"/>
      <c r="M217" s="232"/>
      <c r="N217" s="233"/>
      <c r="O217" s="92"/>
      <c r="P217" s="92"/>
      <c r="Q217" s="92"/>
      <c r="R217" s="92"/>
      <c r="S217" s="92"/>
      <c r="T217" s="93"/>
      <c r="U217" s="39"/>
      <c r="V217" s="39"/>
      <c r="W217" s="39"/>
      <c r="X217" s="39"/>
      <c r="Y217" s="39"/>
      <c r="Z217" s="39"/>
      <c r="AA217" s="39"/>
      <c r="AB217" s="39"/>
      <c r="AC217" s="39"/>
      <c r="AD217" s="39"/>
      <c r="AE217" s="39"/>
      <c r="AT217" s="18" t="s">
        <v>417</v>
      </c>
      <c r="AU217" s="18" t="s">
        <v>86</v>
      </c>
    </row>
    <row r="218" s="15" customFormat="1">
      <c r="A218" s="15"/>
      <c r="B218" s="299"/>
      <c r="C218" s="300"/>
      <c r="D218" s="230" t="s">
        <v>758</v>
      </c>
      <c r="E218" s="301" t="s">
        <v>1</v>
      </c>
      <c r="F218" s="302" t="s">
        <v>1798</v>
      </c>
      <c r="G218" s="300"/>
      <c r="H218" s="301" t="s">
        <v>1</v>
      </c>
      <c r="I218" s="303"/>
      <c r="J218" s="300"/>
      <c r="K218" s="300"/>
      <c r="L218" s="304"/>
      <c r="M218" s="305"/>
      <c r="N218" s="306"/>
      <c r="O218" s="306"/>
      <c r="P218" s="306"/>
      <c r="Q218" s="306"/>
      <c r="R218" s="306"/>
      <c r="S218" s="306"/>
      <c r="T218" s="307"/>
      <c r="U218" s="15"/>
      <c r="V218" s="15"/>
      <c r="W218" s="15"/>
      <c r="X218" s="15"/>
      <c r="Y218" s="15"/>
      <c r="Z218" s="15"/>
      <c r="AA218" s="15"/>
      <c r="AB218" s="15"/>
      <c r="AC218" s="15"/>
      <c r="AD218" s="15"/>
      <c r="AE218" s="15"/>
      <c r="AT218" s="308" t="s">
        <v>758</v>
      </c>
      <c r="AU218" s="308" t="s">
        <v>86</v>
      </c>
      <c r="AV218" s="15" t="s">
        <v>84</v>
      </c>
      <c r="AW218" s="15" t="s">
        <v>33</v>
      </c>
      <c r="AX218" s="15" t="s">
        <v>76</v>
      </c>
      <c r="AY218" s="308" t="s">
        <v>414</v>
      </c>
    </row>
    <row r="219" s="13" customFormat="1">
      <c r="A219" s="13"/>
      <c r="B219" s="277"/>
      <c r="C219" s="278"/>
      <c r="D219" s="230" t="s">
        <v>758</v>
      </c>
      <c r="E219" s="279" t="s">
        <v>1</v>
      </c>
      <c r="F219" s="280" t="s">
        <v>459</v>
      </c>
      <c r="G219" s="278"/>
      <c r="H219" s="281">
        <v>13</v>
      </c>
      <c r="I219" s="282"/>
      <c r="J219" s="278"/>
      <c r="K219" s="278"/>
      <c r="L219" s="283"/>
      <c r="M219" s="284"/>
      <c r="N219" s="285"/>
      <c r="O219" s="285"/>
      <c r="P219" s="285"/>
      <c r="Q219" s="285"/>
      <c r="R219" s="285"/>
      <c r="S219" s="285"/>
      <c r="T219" s="286"/>
      <c r="U219" s="13"/>
      <c r="V219" s="13"/>
      <c r="W219" s="13"/>
      <c r="X219" s="13"/>
      <c r="Y219" s="13"/>
      <c r="Z219" s="13"/>
      <c r="AA219" s="13"/>
      <c r="AB219" s="13"/>
      <c r="AC219" s="13"/>
      <c r="AD219" s="13"/>
      <c r="AE219" s="13"/>
      <c r="AT219" s="287" t="s">
        <v>758</v>
      </c>
      <c r="AU219" s="287" t="s">
        <v>86</v>
      </c>
      <c r="AV219" s="13" t="s">
        <v>86</v>
      </c>
      <c r="AW219" s="13" t="s">
        <v>33</v>
      </c>
      <c r="AX219" s="13" t="s">
        <v>76</v>
      </c>
      <c r="AY219" s="287" t="s">
        <v>414</v>
      </c>
    </row>
    <row r="220" s="15" customFormat="1">
      <c r="A220" s="15"/>
      <c r="B220" s="299"/>
      <c r="C220" s="300"/>
      <c r="D220" s="230" t="s">
        <v>758</v>
      </c>
      <c r="E220" s="301" t="s">
        <v>1</v>
      </c>
      <c r="F220" s="302" t="s">
        <v>1799</v>
      </c>
      <c r="G220" s="300"/>
      <c r="H220" s="301" t="s">
        <v>1</v>
      </c>
      <c r="I220" s="303"/>
      <c r="J220" s="300"/>
      <c r="K220" s="300"/>
      <c r="L220" s="304"/>
      <c r="M220" s="305"/>
      <c r="N220" s="306"/>
      <c r="O220" s="306"/>
      <c r="P220" s="306"/>
      <c r="Q220" s="306"/>
      <c r="R220" s="306"/>
      <c r="S220" s="306"/>
      <c r="T220" s="307"/>
      <c r="U220" s="15"/>
      <c r="V220" s="15"/>
      <c r="W220" s="15"/>
      <c r="X220" s="15"/>
      <c r="Y220" s="15"/>
      <c r="Z220" s="15"/>
      <c r="AA220" s="15"/>
      <c r="AB220" s="15"/>
      <c r="AC220" s="15"/>
      <c r="AD220" s="15"/>
      <c r="AE220" s="15"/>
      <c r="AT220" s="308" t="s">
        <v>758</v>
      </c>
      <c r="AU220" s="308" t="s">
        <v>86</v>
      </c>
      <c r="AV220" s="15" t="s">
        <v>84</v>
      </c>
      <c r="AW220" s="15" t="s">
        <v>33</v>
      </c>
      <c r="AX220" s="15" t="s">
        <v>76</v>
      </c>
      <c r="AY220" s="308" t="s">
        <v>414</v>
      </c>
    </row>
    <row r="221" s="13" customFormat="1">
      <c r="A221" s="13"/>
      <c r="B221" s="277"/>
      <c r="C221" s="278"/>
      <c r="D221" s="230" t="s">
        <v>758</v>
      </c>
      <c r="E221" s="279" t="s">
        <v>1</v>
      </c>
      <c r="F221" s="280" t="s">
        <v>455</v>
      </c>
      <c r="G221" s="278"/>
      <c r="H221" s="281">
        <v>12</v>
      </c>
      <c r="I221" s="282"/>
      <c r="J221" s="278"/>
      <c r="K221" s="278"/>
      <c r="L221" s="283"/>
      <c r="M221" s="284"/>
      <c r="N221" s="285"/>
      <c r="O221" s="285"/>
      <c r="P221" s="285"/>
      <c r="Q221" s="285"/>
      <c r="R221" s="285"/>
      <c r="S221" s="285"/>
      <c r="T221" s="286"/>
      <c r="U221" s="13"/>
      <c r="V221" s="13"/>
      <c r="W221" s="13"/>
      <c r="X221" s="13"/>
      <c r="Y221" s="13"/>
      <c r="Z221" s="13"/>
      <c r="AA221" s="13"/>
      <c r="AB221" s="13"/>
      <c r="AC221" s="13"/>
      <c r="AD221" s="13"/>
      <c r="AE221" s="13"/>
      <c r="AT221" s="287" t="s">
        <v>758</v>
      </c>
      <c r="AU221" s="287" t="s">
        <v>86</v>
      </c>
      <c r="AV221" s="13" t="s">
        <v>86</v>
      </c>
      <c r="AW221" s="13" t="s">
        <v>33</v>
      </c>
      <c r="AX221" s="13" t="s">
        <v>76</v>
      </c>
      <c r="AY221" s="287" t="s">
        <v>414</v>
      </c>
    </row>
    <row r="222" s="15" customFormat="1">
      <c r="A222" s="15"/>
      <c r="B222" s="299"/>
      <c r="C222" s="300"/>
      <c r="D222" s="230" t="s">
        <v>758</v>
      </c>
      <c r="E222" s="301" t="s">
        <v>1</v>
      </c>
      <c r="F222" s="302" t="s">
        <v>2931</v>
      </c>
      <c r="G222" s="300"/>
      <c r="H222" s="301" t="s">
        <v>1</v>
      </c>
      <c r="I222" s="303"/>
      <c r="J222" s="300"/>
      <c r="K222" s="300"/>
      <c r="L222" s="304"/>
      <c r="M222" s="305"/>
      <c r="N222" s="306"/>
      <c r="O222" s="306"/>
      <c r="P222" s="306"/>
      <c r="Q222" s="306"/>
      <c r="R222" s="306"/>
      <c r="S222" s="306"/>
      <c r="T222" s="307"/>
      <c r="U222" s="15"/>
      <c r="V222" s="15"/>
      <c r="W222" s="15"/>
      <c r="X222" s="15"/>
      <c r="Y222" s="15"/>
      <c r="Z222" s="15"/>
      <c r="AA222" s="15"/>
      <c r="AB222" s="15"/>
      <c r="AC222" s="15"/>
      <c r="AD222" s="15"/>
      <c r="AE222" s="15"/>
      <c r="AT222" s="308" t="s">
        <v>758</v>
      </c>
      <c r="AU222" s="308" t="s">
        <v>86</v>
      </c>
      <c r="AV222" s="15" t="s">
        <v>84</v>
      </c>
      <c r="AW222" s="15" t="s">
        <v>33</v>
      </c>
      <c r="AX222" s="15" t="s">
        <v>76</v>
      </c>
      <c r="AY222" s="308" t="s">
        <v>414</v>
      </c>
    </row>
    <row r="223" s="13" customFormat="1">
      <c r="A223" s="13"/>
      <c r="B223" s="277"/>
      <c r="C223" s="278"/>
      <c r="D223" s="230" t="s">
        <v>758</v>
      </c>
      <c r="E223" s="279" t="s">
        <v>1</v>
      </c>
      <c r="F223" s="280" t="s">
        <v>2932</v>
      </c>
      <c r="G223" s="278"/>
      <c r="H223" s="281">
        <v>3.6000000000000001</v>
      </c>
      <c r="I223" s="282"/>
      <c r="J223" s="278"/>
      <c r="K223" s="278"/>
      <c r="L223" s="283"/>
      <c r="M223" s="284"/>
      <c r="N223" s="285"/>
      <c r="O223" s="285"/>
      <c r="P223" s="285"/>
      <c r="Q223" s="285"/>
      <c r="R223" s="285"/>
      <c r="S223" s="285"/>
      <c r="T223" s="286"/>
      <c r="U223" s="13"/>
      <c r="V223" s="13"/>
      <c r="W223" s="13"/>
      <c r="X223" s="13"/>
      <c r="Y223" s="13"/>
      <c r="Z223" s="13"/>
      <c r="AA223" s="13"/>
      <c r="AB223" s="13"/>
      <c r="AC223" s="13"/>
      <c r="AD223" s="13"/>
      <c r="AE223" s="13"/>
      <c r="AT223" s="287" t="s">
        <v>758</v>
      </c>
      <c r="AU223" s="287" t="s">
        <v>86</v>
      </c>
      <c r="AV223" s="13" t="s">
        <v>86</v>
      </c>
      <c r="AW223" s="13" t="s">
        <v>33</v>
      </c>
      <c r="AX223" s="13" t="s">
        <v>76</v>
      </c>
      <c r="AY223" s="287" t="s">
        <v>414</v>
      </c>
    </row>
    <row r="224" s="14" customFormat="1">
      <c r="A224" s="14"/>
      <c r="B224" s="288"/>
      <c r="C224" s="289"/>
      <c r="D224" s="230" t="s">
        <v>758</v>
      </c>
      <c r="E224" s="290" t="s">
        <v>1</v>
      </c>
      <c r="F224" s="291" t="s">
        <v>760</v>
      </c>
      <c r="G224" s="289"/>
      <c r="H224" s="292">
        <v>28.600000000000001</v>
      </c>
      <c r="I224" s="293"/>
      <c r="J224" s="289"/>
      <c r="K224" s="289"/>
      <c r="L224" s="294"/>
      <c r="M224" s="295"/>
      <c r="N224" s="296"/>
      <c r="O224" s="296"/>
      <c r="P224" s="296"/>
      <c r="Q224" s="296"/>
      <c r="R224" s="296"/>
      <c r="S224" s="296"/>
      <c r="T224" s="297"/>
      <c r="U224" s="14"/>
      <c r="V224" s="14"/>
      <c r="W224" s="14"/>
      <c r="X224" s="14"/>
      <c r="Y224" s="14"/>
      <c r="Z224" s="14"/>
      <c r="AA224" s="14"/>
      <c r="AB224" s="14"/>
      <c r="AC224" s="14"/>
      <c r="AD224" s="14"/>
      <c r="AE224" s="14"/>
      <c r="AT224" s="298" t="s">
        <v>758</v>
      </c>
      <c r="AU224" s="298" t="s">
        <v>86</v>
      </c>
      <c r="AV224" s="14" t="s">
        <v>415</v>
      </c>
      <c r="AW224" s="14" t="s">
        <v>33</v>
      </c>
      <c r="AX224" s="14" t="s">
        <v>84</v>
      </c>
      <c r="AY224" s="298" t="s">
        <v>414</v>
      </c>
    </row>
    <row r="225" s="2" customFormat="1" ht="21.75" customHeight="1">
      <c r="A225" s="39"/>
      <c r="B225" s="40"/>
      <c r="C225" s="234" t="s">
        <v>475</v>
      </c>
      <c r="D225" s="234" t="s">
        <v>443</v>
      </c>
      <c r="E225" s="235" t="s">
        <v>1800</v>
      </c>
      <c r="F225" s="236" t="s">
        <v>1801</v>
      </c>
      <c r="G225" s="237" t="s">
        <v>531</v>
      </c>
      <c r="H225" s="238">
        <v>28.600000000000001</v>
      </c>
      <c r="I225" s="239"/>
      <c r="J225" s="240">
        <f>ROUND(I225*H225,2)</f>
        <v>0</v>
      </c>
      <c r="K225" s="236" t="s">
        <v>720</v>
      </c>
      <c r="L225" s="45"/>
      <c r="M225" s="241" t="s">
        <v>1</v>
      </c>
      <c r="N225" s="242" t="s">
        <v>41</v>
      </c>
      <c r="O225" s="92"/>
      <c r="P225" s="226">
        <f>O225*H225</f>
        <v>0</v>
      </c>
      <c r="Q225" s="226">
        <v>0</v>
      </c>
      <c r="R225" s="226">
        <f>Q225*H225</f>
        <v>0</v>
      </c>
      <c r="S225" s="226">
        <v>0.00050000000000000001</v>
      </c>
      <c r="T225" s="227">
        <f>S225*H225</f>
        <v>0.0143</v>
      </c>
      <c r="U225" s="39"/>
      <c r="V225" s="39"/>
      <c r="W225" s="39"/>
      <c r="X225" s="39"/>
      <c r="Y225" s="39"/>
      <c r="Z225" s="39"/>
      <c r="AA225" s="39"/>
      <c r="AB225" s="39"/>
      <c r="AC225" s="39"/>
      <c r="AD225" s="39"/>
      <c r="AE225" s="39"/>
      <c r="AR225" s="228" t="s">
        <v>415</v>
      </c>
      <c r="AT225" s="228" t="s">
        <v>443</v>
      </c>
      <c r="AU225" s="228" t="s">
        <v>86</v>
      </c>
      <c r="AY225" s="18" t="s">
        <v>414</v>
      </c>
      <c r="BE225" s="229">
        <f>IF(N225="základní",J225,0)</f>
        <v>0</v>
      </c>
      <c r="BF225" s="229">
        <f>IF(N225="snížená",J225,0)</f>
        <v>0</v>
      </c>
      <c r="BG225" s="229">
        <f>IF(N225="zákl. přenesená",J225,0)</f>
        <v>0</v>
      </c>
      <c r="BH225" s="229">
        <f>IF(N225="sníž. přenesená",J225,0)</f>
        <v>0</v>
      </c>
      <c r="BI225" s="229">
        <f>IF(N225="nulová",J225,0)</f>
        <v>0</v>
      </c>
      <c r="BJ225" s="18" t="s">
        <v>84</v>
      </c>
      <c r="BK225" s="229">
        <f>ROUND(I225*H225,2)</f>
        <v>0</v>
      </c>
      <c r="BL225" s="18" t="s">
        <v>415</v>
      </c>
      <c r="BM225" s="228" t="s">
        <v>2933</v>
      </c>
    </row>
    <row r="226" s="2" customFormat="1">
      <c r="A226" s="39"/>
      <c r="B226" s="40"/>
      <c r="C226" s="41"/>
      <c r="D226" s="230" t="s">
        <v>417</v>
      </c>
      <c r="E226" s="41"/>
      <c r="F226" s="231" t="s">
        <v>1803</v>
      </c>
      <c r="G226" s="41"/>
      <c r="H226" s="41"/>
      <c r="I226" s="156"/>
      <c r="J226" s="41"/>
      <c r="K226" s="41"/>
      <c r="L226" s="45"/>
      <c r="M226" s="232"/>
      <c r="N226" s="233"/>
      <c r="O226" s="92"/>
      <c r="P226" s="92"/>
      <c r="Q226" s="92"/>
      <c r="R226" s="92"/>
      <c r="S226" s="92"/>
      <c r="T226" s="93"/>
      <c r="U226" s="39"/>
      <c r="V226" s="39"/>
      <c r="W226" s="39"/>
      <c r="X226" s="39"/>
      <c r="Y226" s="39"/>
      <c r="Z226" s="39"/>
      <c r="AA226" s="39"/>
      <c r="AB226" s="39"/>
      <c r="AC226" s="39"/>
      <c r="AD226" s="39"/>
      <c r="AE226" s="39"/>
      <c r="AT226" s="18" t="s">
        <v>417</v>
      </c>
      <c r="AU226" s="18" t="s">
        <v>86</v>
      </c>
    </row>
    <row r="227" s="15" customFormat="1">
      <c r="A227" s="15"/>
      <c r="B227" s="299"/>
      <c r="C227" s="300"/>
      <c r="D227" s="230" t="s">
        <v>758</v>
      </c>
      <c r="E227" s="301" t="s">
        <v>1</v>
      </c>
      <c r="F227" s="302" t="s">
        <v>1798</v>
      </c>
      <c r="G227" s="300"/>
      <c r="H227" s="301" t="s">
        <v>1</v>
      </c>
      <c r="I227" s="303"/>
      <c r="J227" s="300"/>
      <c r="K227" s="300"/>
      <c r="L227" s="304"/>
      <c r="M227" s="305"/>
      <c r="N227" s="306"/>
      <c r="O227" s="306"/>
      <c r="P227" s="306"/>
      <c r="Q227" s="306"/>
      <c r="R227" s="306"/>
      <c r="S227" s="306"/>
      <c r="T227" s="307"/>
      <c r="U227" s="15"/>
      <c r="V227" s="15"/>
      <c r="W227" s="15"/>
      <c r="X227" s="15"/>
      <c r="Y227" s="15"/>
      <c r="Z227" s="15"/>
      <c r="AA227" s="15"/>
      <c r="AB227" s="15"/>
      <c r="AC227" s="15"/>
      <c r="AD227" s="15"/>
      <c r="AE227" s="15"/>
      <c r="AT227" s="308" t="s">
        <v>758</v>
      </c>
      <c r="AU227" s="308" t="s">
        <v>86</v>
      </c>
      <c r="AV227" s="15" t="s">
        <v>84</v>
      </c>
      <c r="AW227" s="15" t="s">
        <v>33</v>
      </c>
      <c r="AX227" s="15" t="s">
        <v>76</v>
      </c>
      <c r="AY227" s="308" t="s">
        <v>414</v>
      </c>
    </row>
    <row r="228" s="13" customFormat="1">
      <c r="A228" s="13"/>
      <c r="B228" s="277"/>
      <c r="C228" s="278"/>
      <c r="D228" s="230" t="s">
        <v>758</v>
      </c>
      <c r="E228" s="279" t="s">
        <v>1</v>
      </c>
      <c r="F228" s="280" t="s">
        <v>459</v>
      </c>
      <c r="G228" s="278"/>
      <c r="H228" s="281">
        <v>13</v>
      </c>
      <c r="I228" s="282"/>
      <c r="J228" s="278"/>
      <c r="K228" s="278"/>
      <c r="L228" s="283"/>
      <c r="M228" s="284"/>
      <c r="N228" s="285"/>
      <c r="O228" s="285"/>
      <c r="P228" s="285"/>
      <c r="Q228" s="285"/>
      <c r="R228" s="285"/>
      <c r="S228" s="285"/>
      <c r="T228" s="286"/>
      <c r="U228" s="13"/>
      <c r="V228" s="13"/>
      <c r="W228" s="13"/>
      <c r="X228" s="13"/>
      <c r="Y228" s="13"/>
      <c r="Z228" s="13"/>
      <c r="AA228" s="13"/>
      <c r="AB228" s="13"/>
      <c r="AC228" s="13"/>
      <c r="AD228" s="13"/>
      <c r="AE228" s="13"/>
      <c r="AT228" s="287" t="s">
        <v>758</v>
      </c>
      <c r="AU228" s="287" t="s">
        <v>86</v>
      </c>
      <c r="AV228" s="13" t="s">
        <v>86</v>
      </c>
      <c r="AW228" s="13" t="s">
        <v>33</v>
      </c>
      <c r="AX228" s="13" t="s">
        <v>76</v>
      </c>
      <c r="AY228" s="287" t="s">
        <v>414</v>
      </c>
    </row>
    <row r="229" s="15" customFormat="1">
      <c r="A229" s="15"/>
      <c r="B229" s="299"/>
      <c r="C229" s="300"/>
      <c r="D229" s="230" t="s">
        <v>758</v>
      </c>
      <c r="E229" s="301" t="s">
        <v>1</v>
      </c>
      <c r="F229" s="302" t="s">
        <v>1799</v>
      </c>
      <c r="G229" s="300"/>
      <c r="H229" s="301" t="s">
        <v>1</v>
      </c>
      <c r="I229" s="303"/>
      <c r="J229" s="300"/>
      <c r="K229" s="300"/>
      <c r="L229" s="304"/>
      <c r="M229" s="305"/>
      <c r="N229" s="306"/>
      <c r="O229" s="306"/>
      <c r="P229" s="306"/>
      <c r="Q229" s="306"/>
      <c r="R229" s="306"/>
      <c r="S229" s="306"/>
      <c r="T229" s="307"/>
      <c r="U229" s="15"/>
      <c r="V229" s="15"/>
      <c r="W229" s="15"/>
      <c r="X229" s="15"/>
      <c r="Y229" s="15"/>
      <c r="Z229" s="15"/>
      <c r="AA229" s="15"/>
      <c r="AB229" s="15"/>
      <c r="AC229" s="15"/>
      <c r="AD229" s="15"/>
      <c r="AE229" s="15"/>
      <c r="AT229" s="308" t="s">
        <v>758</v>
      </c>
      <c r="AU229" s="308" t="s">
        <v>86</v>
      </c>
      <c r="AV229" s="15" t="s">
        <v>84</v>
      </c>
      <c r="AW229" s="15" t="s">
        <v>33</v>
      </c>
      <c r="AX229" s="15" t="s">
        <v>76</v>
      </c>
      <c r="AY229" s="308" t="s">
        <v>414</v>
      </c>
    </row>
    <row r="230" s="13" customFormat="1">
      <c r="A230" s="13"/>
      <c r="B230" s="277"/>
      <c r="C230" s="278"/>
      <c r="D230" s="230" t="s">
        <v>758</v>
      </c>
      <c r="E230" s="279" t="s">
        <v>1</v>
      </c>
      <c r="F230" s="280" t="s">
        <v>455</v>
      </c>
      <c r="G230" s="278"/>
      <c r="H230" s="281">
        <v>12</v>
      </c>
      <c r="I230" s="282"/>
      <c r="J230" s="278"/>
      <c r="K230" s="278"/>
      <c r="L230" s="283"/>
      <c r="M230" s="284"/>
      <c r="N230" s="285"/>
      <c r="O230" s="285"/>
      <c r="P230" s="285"/>
      <c r="Q230" s="285"/>
      <c r="R230" s="285"/>
      <c r="S230" s="285"/>
      <c r="T230" s="286"/>
      <c r="U230" s="13"/>
      <c r="V230" s="13"/>
      <c r="W230" s="13"/>
      <c r="X230" s="13"/>
      <c r="Y230" s="13"/>
      <c r="Z230" s="13"/>
      <c r="AA230" s="13"/>
      <c r="AB230" s="13"/>
      <c r="AC230" s="13"/>
      <c r="AD230" s="13"/>
      <c r="AE230" s="13"/>
      <c r="AT230" s="287" t="s">
        <v>758</v>
      </c>
      <c r="AU230" s="287" t="s">
        <v>86</v>
      </c>
      <c r="AV230" s="13" t="s">
        <v>86</v>
      </c>
      <c r="AW230" s="13" t="s">
        <v>33</v>
      </c>
      <c r="AX230" s="13" t="s">
        <v>76</v>
      </c>
      <c r="AY230" s="287" t="s">
        <v>414</v>
      </c>
    </row>
    <row r="231" s="15" customFormat="1">
      <c r="A231" s="15"/>
      <c r="B231" s="299"/>
      <c r="C231" s="300"/>
      <c r="D231" s="230" t="s">
        <v>758</v>
      </c>
      <c r="E231" s="301" t="s">
        <v>1</v>
      </c>
      <c r="F231" s="302" t="s">
        <v>2931</v>
      </c>
      <c r="G231" s="300"/>
      <c r="H231" s="301" t="s">
        <v>1</v>
      </c>
      <c r="I231" s="303"/>
      <c r="J231" s="300"/>
      <c r="K231" s="300"/>
      <c r="L231" s="304"/>
      <c r="M231" s="305"/>
      <c r="N231" s="306"/>
      <c r="O231" s="306"/>
      <c r="P231" s="306"/>
      <c r="Q231" s="306"/>
      <c r="R231" s="306"/>
      <c r="S231" s="306"/>
      <c r="T231" s="307"/>
      <c r="U231" s="15"/>
      <c r="V231" s="15"/>
      <c r="W231" s="15"/>
      <c r="X231" s="15"/>
      <c r="Y231" s="15"/>
      <c r="Z231" s="15"/>
      <c r="AA231" s="15"/>
      <c r="AB231" s="15"/>
      <c r="AC231" s="15"/>
      <c r="AD231" s="15"/>
      <c r="AE231" s="15"/>
      <c r="AT231" s="308" t="s">
        <v>758</v>
      </c>
      <c r="AU231" s="308" t="s">
        <v>86</v>
      </c>
      <c r="AV231" s="15" t="s">
        <v>84</v>
      </c>
      <c r="AW231" s="15" t="s">
        <v>33</v>
      </c>
      <c r="AX231" s="15" t="s">
        <v>76</v>
      </c>
      <c r="AY231" s="308" t="s">
        <v>414</v>
      </c>
    </row>
    <row r="232" s="13" customFormat="1">
      <c r="A232" s="13"/>
      <c r="B232" s="277"/>
      <c r="C232" s="278"/>
      <c r="D232" s="230" t="s">
        <v>758</v>
      </c>
      <c r="E232" s="279" t="s">
        <v>1</v>
      </c>
      <c r="F232" s="280" t="s">
        <v>2932</v>
      </c>
      <c r="G232" s="278"/>
      <c r="H232" s="281">
        <v>3.6000000000000001</v>
      </c>
      <c r="I232" s="282"/>
      <c r="J232" s="278"/>
      <c r="K232" s="278"/>
      <c r="L232" s="283"/>
      <c r="M232" s="284"/>
      <c r="N232" s="285"/>
      <c r="O232" s="285"/>
      <c r="P232" s="285"/>
      <c r="Q232" s="285"/>
      <c r="R232" s="285"/>
      <c r="S232" s="285"/>
      <c r="T232" s="286"/>
      <c r="U232" s="13"/>
      <c r="V232" s="13"/>
      <c r="W232" s="13"/>
      <c r="X232" s="13"/>
      <c r="Y232" s="13"/>
      <c r="Z232" s="13"/>
      <c r="AA232" s="13"/>
      <c r="AB232" s="13"/>
      <c r="AC232" s="13"/>
      <c r="AD232" s="13"/>
      <c r="AE232" s="13"/>
      <c r="AT232" s="287" t="s">
        <v>758</v>
      </c>
      <c r="AU232" s="287" t="s">
        <v>86</v>
      </c>
      <c r="AV232" s="13" t="s">
        <v>86</v>
      </c>
      <c r="AW232" s="13" t="s">
        <v>33</v>
      </c>
      <c r="AX232" s="13" t="s">
        <v>76</v>
      </c>
      <c r="AY232" s="287" t="s">
        <v>414</v>
      </c>
    </row>
    <row r="233" s="14" customFormat="1">
      <c r="A233" s="14"/>
      <c r="B233" s="288"/>
      <c r="C233" s="289"/>
      <c r="D233" s="230" t="s">
        <v>758</v>
      </c>
      <c r="E233" s="290" t="s">
        <v>1</v>
      </c>
      <c r="F233" s="291" t="s">
        <v>760</v>
      </c>
      <c r="G233" s="289"/>
      <c r="H233" s="292">
        <v>28.600000000000001</v>
      </c>
      <c r="I233" s="293"/>
      <c r="J233" s="289"/>
      <c r="K233" s="289"/>
      <c r="L233" s="294"/>
      <c r="M233" s="295"/>
      <c r="N233" s="296"/>
      <c r="O233" s="296"/>
      <c r="P233" s="296"/>
      <c r="Q233" s="296"/>
      <c r="R233" s="296"/>
      <c r="S233" s="296"/>
      <c r="T233" s="297"/>
      <c r="U233" s="14"/>
      <c r="V233" s="14"/>
      <c r="W233" s="14"/>
      <c r="X233" s="14"/>
      <c r="Y233" s="14"/>
      <c r="Z233" s="14"/>
      <c r="AA233" s="14"/>
      <c r="AB233" s="14"/>
      <c r="AC233" s="14"/>
      <c r="AD233" s="14"/>
      <c r="AE233" s="14"/>
      <c r="AT233" s="298" t="s">
        <v>758</v>
      </c>
      <c r="AU233" s="298" t="s">
        <v>86</v>
      </c>
      <c r="AV233" s="14" t="s">
        <v>415</v>
      </c>
      <c r="AW233" s="14" t="s">
        <v>33</v>
      </c>
      <c r="AX233" s="14" t="s">
        <v>84</v>
      </c>
      <c r="AY233" s="298" t="s">
        <v>414</v>
      </c>
    </row>
    <row r="234" s="2" customFormat="1" ht="21.75" customHeight="1">
      <c r="A234" s="39"/>
      <c r="B234" s="40"/>
      <c r="C234" s="234" t="s">
        <v>479</v>
      </c>
      <c r="D234" s="234" t="s">
        <v>443</v>
      </c>
      <c r="E234" s="235" t="s">
        <v>2934</v>
      </c>
      <c r="F234" s="236" t="s">
        <v>2935</v>
      </c>
      <c r="G234" s="237" t="s">
        <v>632</v>
      </c>
      <c r="H234" s="238">
        <v>0.29999999999999999</v>
      </c>
      <c r="I234" s="239"/>
      <c r="J234" s="240">
        <f>ROUND(I234*H234,2)</f>
        <v>0</v>
      </c>
      <c r="K234" s="236" t="s">
        <v>720</v>
      </c>
      <c r="L234" s="45"/>
      <c r="M234" s="241" t="s">
        <v>1</v>
      </c>
      <c r="N234" s="242" t="s">
        <v>41</v>
      </c>
      <c r="O234" s="92"/>
      <c r="P234" s="226">
        <f>O234*H234</f>
        <v>0</v>
      </c>
      <c r="Q234" s="226">
        <v>0</v>
      </c>
      <c r="R234" s="226">
        <f>Q234*H234</f>
        <v>0</v>
      </c>
      <c r="S234" s="226">
        <v>0.25</v>
      </c>
      <c r="T234" s="227">
        <f>S234*H234</f>
        <v>0.074999999999999997</v>
      </c>
      <c r="U234" s="39"/>
      <c r="V234" s="39"/>
      <c r="W234" s="39"/>
      <c r="X234" s="39"/>
      <c r="Y234" s="39"/>
      <c r="Z234" s="39"/>
      <c r="AA234" s="39"/>
      <c r="AB234" s="39"/>
      <c r="AC234" s="39"/>
      <c r="AD234" s="39"/>
      <c r="AE234" s="39"/>
      <c r="AR234" s="228" t="s">
        <v>415</v>
      </c>
      <c r="AT234" s="228" t="s">
        <v>443</v>
      </c>
      <c r="AU234" s="228" t="s">
        <v>86</v>
      </c>
      <c r="AY234" s="18" t="s">
        <v>414</v>
      </c>
      <c r="BE234" s="229">
        <f>IF(N234="základní",J234,0)</f>
        <v>0</v>
      </c>
      <c r="BF234" s="229">
        <f>IF(N234="snížená",J234,0)</f>
        <v>0</v>
      </c>
      <c r="BG234" s="229">
        <f>IF(N234="zákl. přenesená",J234,0)</f>
        <v>0</v>
      </c>
      <c r="BH234" s="229">
        <f>IF(N234="sníž. přenesená",J234,0)</f>
        <v>0</v>
      </c>
      <c r="BI234" s="229">
        <f>IF(N234="nulová",J234,0)</f>
        <v>0</v>
      </c>
      <c r="BJ234" s="18" t="s">
        <v>84</v>
      </c>
      <c r="BK234" s="229">
        <f>ROUND(I234*H234,2)</f>
        <v>0</v>
      </c>
      <c r="BL234" s="18" t="s">
        <v>415</v>
      </c>
      <c r="BM234" s="228" t="s">
        <v>2936</v>
      </c>
    </row>
    <row r="235" s="2" customFormat="1">
      <c r="A235" s="39"/>
      <c r="B235" s="40"/>
      <c r="C235" s="41"/>
      <c r="D235" s="230" t="s">
        <v>417</v>
      </c>
      <c r="E235" s="41"/>
      <c r="F235" s="231" t="s">
        <v>2937</v>
      </c>
      <c r="G235" s="41"/>
      <c r="H235" s="41"/>
      <c r="I235" s="156"/>
      <c r="J235" s="41"/>
      <c r="K235" s="41"/>
      <c r="L235" s="45"/>
      <c r="M235" s="232"/>
      <c r="N235" s="233"/>
      <c r="O235" s="92"/>
      <c r="P235" s="92"/>
      <c r="Q235" s="92"/>
      <c r="R235" s="92"/>
      <c r="S235" s="92"/>
      <c r="T235" s="93"/>
      <c r="U235" s="39"/>
      <c r="V235" s="39"/>
      <c r="W235" s="39"/>
      <c r="X235" s="39"/>
      <c r="Y235" s="39"/>
      <c r="Z235" s="39"/>
      <c r="AA235" s="39"/>
      <c r="AB235" s="39"/>
      <c r="AC235" s="39"/>
      <c r="AD235" s="39"/>
      <c r="AE235" s="39"/>
      <c r="AT235" s="18" t="s">
        <v>417</v>
      </c>
      <c r="AU235" s="18" t="s">
        <v>86</v>
      </c>
    </row>
    <row r="236" s="15" customFormat="1">
      <c r="A236" s="15"/>
      <c r="B236" s="299"/>
      <c r="C236" s="300"/>
      <c r="D236" s="230" t="s">
        <v>758</v>
      </c>
      <c r="E236" s="301" t="s">
        <v>1</v>
      </c>
      <c r="F236" s="302" t="s">
        <v>2938</v>
      </c>
      <c r="G236" s="300"/>
      <c r="H236" s="301" t="s">
        <v>1</v>
      </c>
      <c r="I236" s="303"/>
      <c r="J236" s="300"/>
      <c r="K236" s="300"/>
      <c r="L236" s="304"/>
      <c r="M236" s="305"/>
      <c r="N236" s="306"/>
      <c r="O236" s="306"/>
      <c r="P236" s="306"/>
      <c r="Q236" s="306"/>
      <c r="R236" s="306"/>
      <c r="S236" s="306"/>
      <c r="T236" s="307"/>
      <c r="U236" s="15"/>
      <c r="V236" s="15"/>
      <c r="W236" s="15"/>
      <c r="X236" s="15"/>
      <c r="Y236" s="15"/>
      <c r="Z236" s="15"/>
      <c r="AA236" s="15"/>
      <c r="AB236" s="15"/>
      <c r="AC236" s="15"/>
      <c r="AD236" s="15"/>
      <c r="AE236" s="15"/>
      <c r="AT236" s="308" t="s">
        <v>758</v>
      </c>
      <c r="AU236" s="308" t="s">
        <v>86</v>
      </c>
      <c r="AV236" s="15" t="s">
        <v>84</v>
      </c>
      <c r="AW236" s="15" t="s">
        <v>33</v>
      </c>
      <c r="AX236" s="15" t="s">
        <v>76</v>
      </c>
      <c r="AY236" s="308" t="s">
        <v>414</v>
      </c>
    </row>
    <row r="237" s="13" customFormat="1">
      <c r="A237" s="13"/>
      <c r="B237" s="277"/>
      <c r="C237" s="278"/>
      <c r="D237" s="230" t="s">
        <v>758</v>
      </c>
      <c r="E237" s="279" t="s">
        <v>1</v>
      </c>
      <c r="F237" s="280" t="s">
        <v>2939</v>
      </c>
      <c r="G237" s="278"/>
      <c r="H237" s="281">
        <v>0.29999999999999999</v>
      </c>
      <c r="I237" s="282"/>
      <c r="J237" s="278"/>
      <c r="K237" s="278"/>
      <c r="L237" s="283"/>
      <c r="M237" s="284"/>
      <c r="N237" s="285"/>
      <c r="O237" s="285"/>
      <c r="P237" s="285"/>
      <c r="Q237" s="285"/>
      <c r="R237" s="285"/>
      <c r="S237" s="285"/>
      <c r="T237" s="286"/>
      <c r="U237" s="13"/>
      <c r="V237" s="13"/>
      <c r="W237" s="13"/>
      <c r="X237" s="13"/>
      <c r="Y237" s="13"/>
      <c r="Z237" s="13"/>
      <c r="AA237" s="13"/>
      <c r="AB237" s="13"/>
      <c r="AC237" s="13"/>
      <c r="AD237" s="13"/>
      <c r="AE237" s="13"/>
      <c r="AT237" s="287" t="s">
        <v>758</v>
      </c>
      <c r="AU237" s="287" t="s">
        <v>86</v>
      </c>
      <c r="AV237" s="13" t="s">
        <v>86</v>
      </c>
      <c r="AW237" s="13" t="s">
        <v>33</v>
      </c>
      <c r="AX237" s="13" t="s">
        <v>84</v>
      </c>
      <c r="AY237" s="287" t="s">
        <v>414</v>
      </c>
    </row>
    <row r="238" s="2" customFormat="1" ht="21.75" customHeight="1">
      <c r="A238" s="39"/>
      <c r="B238" s="40"/>
      <c r="C238" s="234" t="s">
        <v>483</v>
      </c>
      <c r="D238" s="234" t="s">
        <v>443</v>
      </c>
      <c r="E238" s="235" t="s">
        <v>1810</v>
      </c>
      <c r="F238" s="236" t="s">
        <v>1811</v>
      </c>
      <c r="G238" s="237" t="s">
        <v>632</v>
      </c>
      <c r="H238" s="238">
        <v>127.93600000000001</v>
      </c>
      <c r="I238" s="239"/>
      <c r="J238" s="240">
        <f>ROUND(I238*H238,2)</f>
        <v>0</v>
      </c>
      <c r="K238" s="236" t="s">
        <v>720</v>
      </c>
      <c r="L238" s="45"/>
      <c r="M238" s="241" t="s">
        <v>1</v>
      </c>
      <c r="N238" s="242" t="s">
        <v>41</v>
      </c>
      <c r="O238" s="92"/>
      <c r="P238" s="226">
        <f>O238*H238</f>
        <v>0</v>
      </c>
      <c r="Q238" s="226">
        <v>0</v>
      </c>
      <c r="R238" s="226">
        <f>Q238*H238</f>
        <v>0</v>
      </c>
      <c r="S238" s="226">
        <v>0</v>
      </c>
      <c r="T238" s="227">
        <f>S238*H238</f>
        <v>0</v>
      </c>
      <c r="U238" s="39"/>
      <c r="V238" s="39"/>
      <c r="W238" s="39"/>
      <c r="X238" s="39"/>
      <c r="Y238" s="39"/>
      <c r="Z238" s="39"/>
      <c r="AA238" s="39"/>
      <c r="AB238" s="39"/>
      <c r="AC238" s="39"/>
      <c r="AD238" s="39"/>
      <c r="AE238" s="39"/>
      <c r="AR238" s="228" t="s">
        <v>415</v>
      </c>
      <c r="AT238" s="228" t="s">
        <v>443</v>
      </c>
      <c r="AU238" s="228" t="s">
        <v>86</v>
      </c>
      <c r="AY238" s="18" t="s">
        <v>414</v>
      </c>
      <c r="BE238" s="229">
        <f>IF(N238="základní",J238,0)</f>
        <v>0</v>
      </c>
      <c r="BF238" s="229">
        <f>IF(N238="snížená",J238,0)</f>
        <v>0</v>
      </c>
      <c r="BG238" s="229">
        <f>IF(N238="zákl. přenesená",J238,0)</f>
        <v>0</v>
      </c>
      <c r="BH238" s="229">
        <f>IF(N238="sníž. přenesená",J238,0)</f>
        <v>0</v>
      </c>
      <c r="BI238" s="229">
        <f>IF(N238="nulová",J238,0)</f>
        <v>0</v>
      </c>
      <c r="BJ238" s="18" t="s">
        <v>84</v>
      </c>
      <c r="BK238" s="229">
        <f>ROUND(I238*H238,2)</f>
        <v>0</v>
      </c>
      <c r="BL238" s="18" t="s">
        <v>415</v>
      </c>
      <c r="BM238" s="228" t="s">
        <v>2940</v>
      </c>
    </row>
    <row r="239" s="2" customFormat="1">
      <c r="A239" s="39"/>
      <c r="B239" s="40"/>
      <c r="C239" s="41"/>
      <c r="D239" s="230" t="s">
        <v>417</v>
      </c>
      <c r="E239" s="41"/>
      <c r="F239" s="231" t="s">
        <v>1811</v>
      </c>
      <c r="G239" s="41"/>
      <c r="H239" s="41"/>
      <c r="I239" s="156"/>
      <c r="J239" s="41"/>
      <c r="K239" s="41"/>
      <c r="L239" s="45"/>
      <c r="M239" s="232"/>
      <c r="N239" s="233"/>
      <c r="O239" s="92"/>
      <c r="P239" s="92"/>
      <c r="Q239" s="92"/>
      <c r="R239" s="92"/>
      <c r="S239" s="92"/>
      <c r="T239" s="93"/>
      <c r="U239" s="39"/>
      <c r="V239" s="39"/>
      <c r="W239" s="39"/>
      <c r="X239" s="39"/>
      <c r="Y239" s="39"/>
      <c r="Z239" s="39"/>
      <c r="AA239" s="39"/>
      <c r="AB239" s="39"/>
      <c r="AC239" s="39"/>
      <c r="AD239" s="39"/>
      <c r="AE239" s="39"/>
      <c r="AT239" s="18" t="s">
        <v>417</v>
      </c>
      <c r="AU239" s="18" t="s">
        <v>86</v>
      </c>
    </row>
    <row r="240" s="15" customFormat="1">
      <c r="A240" s="15"/>
      <c r="B240" s="299"/>
      <c r="C240" s="300"/>
      <c r="D240" s="230" t="s">
        <v>758</v>
      </c>
      <c r="E240" s="301" t="s">
        <v>1</v>
      </c>
      <c r="F240" s="302" t="s">
        <v>2881</v>
      </c>
      <c r="G240" s="300"/>
      <c r="H240" s="301" t="s">
        <v>1</v>
      </c>
      <c r="I240" s="303"/>
      <c r="J240" s="300"/>
      <c r="K240" s="300"/>
      <c r="L240" s="304"/>
      <c r="M240" s="305"/>
      <c r="N240" s="306"/>
      <c r="O240" s="306"/>
      <c r="P240" s="306"/>
      <c r="Q240" s="306"/>
      <c r="R240" s="306"/>
      <c r="S240" s="306"/>
      <c r="T240" s="307"/>
      <c r="U240" s="15"/>
      <c r="V240" s="15"/>
      <c r="W240" s="15"/>
      <c r="X240" s="15"/>
      <c r="Y240" s="15"/>
      <c r="Z240" s="15"/>
      <c r="AA240" s="15"/>
      <c r="AB240" s="15"/>
      <c r="AC240" s="15"/>
      <c r="AD240" s="15"/>
      <c r="AE240" s="15"/>
      <c r="AT240" s="308" t="s">
        <v>758</v>
      </c>
      <c r="AU240" s="308" t="s">
        <v>86</v>
      </c>
      <c r="AV240" s="15" t="s">
        <v>84</v>
      </c>
      <c r="AW240" s="15" t="s">
        <v>33</v>
      </c>
      <c r="AX240" s="15" t="s">
        <v>76</v>
      </c>
      <c r="AY240" s="308" t="s">
        <v>414</v>
      </c>
    </row>
    <row r="241" s="13" customFormat="1">
      <c r="A241" s="13"/>
      <c r="B241" s="277"/>
      <c r="C241" s="278"/>
      <c r="D241" s="230" t="s">
        <v>758</v>
      </c>
      <c r="E241" s="279" t="s">
        <v>1</v>
      </c>
      <c r="F241" s="280" t="s">
        <v>2882</v>
      </c>
      <c r="G241" s="278"/>
      <c r="H241" s="281">
        <v>26.722999999999999</v>
      </c>
      <c r="I241" s="282"/>
      <c r="J241" s="278"/>
      <c r="K241" s="278"/>
      <c r="L241" s="283"/>
      <c r="M241" s="284"/>
      <c r="N241" s="285"/>
      <c r="O241" s="285"/>
      <c r="P241" s="285"/>
      <c r="Q241" s="285"/>
      <c r="R241" s="285"/>
      <c r="S241" s="285"/>
      <c r="T241" s="286"/>
      <c r="U241" s="13"/>
      <c r="V241" s="13"/>
      <c r="W241" s="13"/>
      <c r="X241" s="13"/>
      <c r="Y241" s="13"/>
      <c r="Z241" s="13"/>
      <c r="AA241" s="13"/>
      <c r="AB241" s="13"/>
      <c r="AC241" s="13"/>
      <c r="AD241" s="13"/>
      <c r="AE241" s="13"/>
      <c r="AT241" s="287" t="s">
        <v>758</v>
      </c>
      <c r="AU241" s="287" t="s">
        <v>86</v>
      </c>
      <c r="AV241" s="13" t="s">
        <v>86</v>
      </c>
      <c r="AW241" s="13" t="s">
        <v>33</v>
      </c>
      <c r="AX241" s="13" t="s">
        <v>76</v>
      </c>
      <c r="AY241" s="287" t="s">
        <v>414</v>
      </c>
    </row>
    <row r="242" s="15" customFormat="1">
      <c r="A242" s="15"/>
      <c r="B242" s="299"/>
      <c r="C242" s="300"/>
      <c r="D242" s="230" t="s">
        <v>758</v>
      </c>
      <c r="E242" s="301" t="s">
        <v>1</v>
      </c>
      <c r="F242" s="302" t="s">
        <v>2883</v>
      </c>
      <c r="G242" s="300"/>
      <c r="H242" s="301" t="s">
        <v>1</v>
      </c>
      <c r="I242" s="303"/>
      <c r="J242" s="300"/>
      <c r="K242" s="300"/>
      <c r="L242" s="304"/>
      <c r="M242" s="305"/>
      <c r="N242" s="306"/>
      <c r="O242" s="306"/>
      <c r="P242" s="306"/>
      <c r="Q242" s="306"/>
      <c r="R242" s="306"/>
      <c r="S242" s="306"/>
      <c r="T242" s="307"/>
      <c r="U242" s="15"/>
      <c r="V242" s="15"/>
      <c r="W242" s="15"/>
      <c r="X242" s="15"/>
      <c r="Y242" s="15"/>
      <c r="Z242" s="15"/>
      <c r="AA242" s="15"/>
      <c r="AB242" s="15"/>
      <c r="AC242" s="15"/>
      <c r="AD242" s="15"/>
      <c r="AE242" s="15"/>
      <c r="AT242" s="308" t="s">
        <v>758</v>
      </c>
      <c r="AU242" s="308" t="s">
        <v>86</v>
      </c>
      <c r="AV242" s="15" t="s">
        <v>84</v>
      </c>
      <c r="AW242" s="15" t="s">
        <v>33</v>
      </c>
      <c r="AX242" s="15" t="s">
        <v>76</v>
      </c>
      <c r="AY242" s="308" t="s">
        <v>414</v>
      </c>
    </row>
    <row r="243" s="13" customFormat="1">
      <c r="A243" s="13"/>
      <c r="B243" s="277"/>
      <c r="C243" s="278"/>
      <c r="D243" s="230" t="s">
        <v>758</v>
      </c>
      <c r="E243" s="279" t="s">
        <v>1</v>
      </c>
      <c r="F243" s="280" t="s">
        <v>2884</v>
      </c>
      <c r="G243" s="278"/>
      <c r="H243" s="281">
        <v>36.060000000000002</v>
      </c>
      <c r="I243" s="282"/>
      <c r="J243" s="278"/>
      <c r="K243" s="278"/>
      <c r="L243" s="283"/>
      <c r="M243" s="284"/>
      <c r="N243" s="285"/>
      <c r="O243" s="285"/>
      <c r="P243" s="285"/>
      <c r="Q243" s="285"/>
      <c r="R243" s="285"/>
      <c r="S243" s="285"/>
      <c r="T243" s="286"/>
      <c r="U243" s="13"/>
      <c r="V243" s="13"/>
      <c r="W243" s="13"/>
      <c r="X243" s="13"/>
      <c r="Y243" s="13"/>
      <c r="Z243" s="13"/>
      <c r="AA243" s="13"/>
      <c r="AB243" s="13"/>
      <c r="AC243" s="13"/>
      <c r="AD243" s="13"/>
      <c r="AE243" s="13"/>
      <c r="AT243" s="287" t="s">
        <v>758</v>
      </c>
      <c r="AU243" s="287" t="s">
        <v>86</v>
      </c>
      <c r="AV243" s="13" t="s">
        <v>86</v>
      </c>
      <c r="AW243" s="13" t="s">
        <v>33</v>
      </c>
      <c r="AX243" s="13" t="s">
        <v>76</v>
      </c>
      <c r="AY243" s="287" t="s">
        <v>414</v>
      </c>
    </row>
    <row r="244" s="15" customFormat="1">
      <c r="A244" s="15"/>
      <c r="B244" s="299"/>
      <c r="C244" s="300"/>
      <c r="D244" s="230" t="s">
        <v>758</v>
      </c>
      <c r="E244" s="301" t="s">
        <v>1</v>
      </c>
      <c r="F244" s="302" t="s">
        <v>2941</v>
      </c>
      <c r="G244" s="300"/>
      <c r="H244" s="301" t="s">
        <v>1</v>
      </c>
      <c r="I244" s="303"/>
      <c r="J244" s="300"/>
      <c r="K244" s="300"/>
      <c r="L244" s="304"/>
      <c r="M244" s="305"/>
      <c r="N244" s="306"/>
      <c r="O244" s="306"/>
      <c r="P244" s="306"/>
      <c r="Q244" s="306"/>
      <c r="R244" s="306"/>
      <c r="S244" s="306"/>
      <c r="T244" s="307"/>
      <c r="U244" s="15"/>
      <c r="V244" s="15"/>
      <c r="W244" s="15"/>
      <c r="X244" s="15"/>
      <c r="Y244" s="15"/>
      <c r="Z244" s="15"/>
      <c r="AA244" s="15"/>
      <c r="AB244" s="15"/>
      <c r="AC244" s="15"/>
      <c r="AD244" s="15"/>
      <c r="AE244" s="15"/>
      <c r="AT244" s="308" t="s">
        <v>758</v>
      </c>
      <c r="AU244" s="308" t="s">
        <v>86</v>
      </c>
      <c r="AV244" s="15" t="s">
        <v>84</v>
      </c>
      <c r="AW244" s="15" t="s">
        <v>33</v>
      </c>
      <c r="AX244" s="15" t="s">
        <v>76</v>
      </c>
      <c r="AY244" s="308" t="s">
        <v>414</v>
      </c>
    </row>
    <row r="245" s="13" customFormat="1">
      <c r="A245" s="13"/>
      <c r="B245" s="277"/>
      <c r="C245" s="278"/>
      <c r="D245" s="230" t="s">
        <v>758</v>
      </c>
      <c r="E245" s="279" t="s">
        <v>1</v>
      </c>
      <c r="F245" s="280" t="s">
        <v>2942</v>
      </c>
      <c r="G245" s="278"/>
      <c r="H245" s="281">
        <v>28.016999999999999</v>
      </c>
      <c r="I245" s="282"/>
      <c r="J245" s="278"/>
      <c r="K245" s="278"/>
      <c r="L245" s="283"/>
      <c r="M245" s="284"/>
      <c r="N245" s="285"/>
      <c r="O245" s="285"/>
      <c r="P245" s="285"/>
      <c r="Q245" s="285"/>
      <c r="R245" s="285"/>
      <c r="S245" s="285"/>
      <c r="T245" s="286"/>
      <c r="U245" s="13"/>
      <c r="V245" s="13"/>
      <c r="W245" s="13"/>
      <c r="X245" s="13"/>
      <c r="Y245" s="13"/>
      <c r="Z245" s="13"/>
      <c r="AA245" s="13"/>
      <c r="AB245" s="13"/>
      <c r="AC245" s="13"/>
      <c r="AD245" s="13"/>
      <c r="AE245" s="13"/>
      <c r="AT245" s="287" t="s">
        <v>758</v>
      </c>
      <c r="AU245" s="287" t="s">
        <v>86</v>
      </c>
      <c r="AV245" s="13" t="s">
        <v>86</v>
      </c>
      <c r="AW245" s="13" t="s">
        <v>33</v>
      </c>
      <c r="AX245" s="13" t="s">
        <v>76</v>
      </c>
      <c r="AY245" s="287" t="s">
        <v>414</v>
      </c>
    </row>
    <row r="246" s="15" customFormat="1">
      <c r="A246" s="15"/>
      <c r="B246" s="299"/>
      <c r="C246" s="300"/>
      <c r="D246" s="230" t="s">
        <v>758</v>
      </c>
      <c r="E246" s="301" t="s">
        <v>1</v>
      </c>
      <c r="F246" s="302" t="s">
        <v>2943</v>
      </c>
      <c r="G246" s="300"/>
      <c r="H246" s="301" t="s">
        <v>1</v>
      </c>
      <c r="I246" s="303"/>
      <c r="J246" s="300"/>
      <c r="K246" s="300"/>
      <c r="L246" s="304"/>
      <c r="M246" s="305"/>
      <c r="N246" s="306"/>
      <c r="O246" s="306"/>
      <c r="P246" s="306"/>
      <c r="Q246" s="306"/>
      <c r="R246" s="306"/>
      <c r="S246" s="306"/>
      <c r="T246" s="307"/>
      <c r="U246" s="15"/>
      <c r="V246" s="15"/>
      <c r="W246" s="15"/>
      <c r="X246" s="15"/>
      <c r="Y246" s="15"/>
      <c r="Z246" s="15"/>
      <c r="AA246" s="15"/>
      <c r="AB246" s="15"/>
      <c r="AC246" s="15"/>
      <c r="AD246" s="15"/>
      <c r="AE246" s="15"/>
      <c r="AT246" s="308" t="s">
        <v>758</v>
      </c>
      <c r="AU246" s="308" t="s">
        <v>86</v>
      </c>
      <c r="AV246" s="15" t="s">
        <v>84</v>
      </c>
      <c r="AW246" s="15" t="s">
        <v>33</v>
      </c>
      <c r="AX246" s="15" t="s">
        <v>76</v>
      </c>
      <c r="AY246" s="308" t="s">
        <v>414</v>
      </c>
    </row>
    <row r="247" s="13" customFormat="1">
      <c r="A247" s="13"/>
      <c r="B247" s="277"/>
      <c r="C247" s="278"/>
      <c r="D247" s="230" t="s">
        <v>758</v>
      </c>
      <c r="E247" s="279" t="s">
        <v>1</v>
      </c>
      <c r="F247" s="280" t="s">
        <v>2944</v>
      </c>
      <c r="G247" s="278"/>
      <c r="H247" s="281">
        <v>7.9729999999999999</v>
      </c>
      <c r="I247" s="282"/>
      <c r="J247" s="278"/>
      <c r="K247" s="278"/>
      <c r="L247" s="283"/>
      <c r="M247" s="284"/>
      <c r="N247" s="285"/>
      <c r="O247" s="285"/>
      <c r="P247" s="285"/>
      <c r="Q247" s="285"/>
      <c r="R247" s="285"/>
      <c r="S247" s="285"/>
      <c r="T247" s="286"/>
      <c r="U247" s="13"/>
      <c r="V247" s="13"/>
      <c r="W247" s="13"/>
      <c r="X247" s="13"/>
      <c r="Y247" s="13"/>
      <c r="Z247" s="13"/>
      <c r="AA247" s="13"/>
      <c r="AB247" s="13"/>
      <c r="AC247" s="13"/>
      <c r="AD247" s="13"/>
      <c r="AE247" s="13"/>
      <c r="AT247" s="287" t="s">
        <v>758</v>
      </c>
      <c r="AU247" s="287" t="s">
        <v>86</v>
      </c>
      <c r="AV247" s="13" t="s">
        <v>86</v>
      </c>
      <c r="AW247" s="13" t="s">
        <v>33</v>
      </c>
      <c r="AX247" s="13" t="s">
        <v>76</v>
      </c>
      <c r="AY247" s="287" t="s">
        <v>414</v>
      </c>
    </row>
    <row r="248" s="15" customFormat="1">
      <c r="A248" s="15"/>
      <c r="B248" s="299"/>
      <c r="C248" s="300"/>
      <c r="D248" s="230" t="s">
        <v>758</v>
      </c>
      <c r="E248" s="301" t="s">
        <v>1</v>
      </c>
      <c r="F248" s="302" t="s">
        <v>2945</v>
      </c>
      <c r="G248" s="300"/>
      <c r="H248" s="301" t="s">
        <v>1</v>
      </c>
      <c r="I248" s="303"/>
      <c r="J248" s="300"/>
      <c r="K248" s="300"/>
      <c r="L248" s="304"/>
      <c r="M248" s="305"/>
      <c r="N248" s="306"/>
      <c r="O248" s="306"/>
      <c r="P248" s="306"/>
      <c r="Q248" s="306"/>
      <c r="R248" s="306"/>
      <c r="S248" s="306"/>
      <c r="T248" s="307"/>
      <c r="U248" s="15"/>
      <c r="V248" s="15"/>
      <c r="W248" s="15"/>
      <c r="X248" s="15"/>
      <c r="Y248" s="15"/>
      <c r="Z248" s="15"/>
      <c r="AA248" s="15"/>
      <c r="AB248" s="15"/>
      <c r="AC248" s="15"/>
      <c r="AD248" s="15"/>
      <c r="AE248" s="15"/>
      <c r="AT248" s="308" t="s">
        <v>758</v>
      </c>
      <c r="AU248" s="308" t="s">
        <v>86</v>
      </c>
      <c r="AV248" s="15" t="s">
        <v>84</v>
      </c>
      <c r="AW248" s="15" t="s">
        <v>33</v>
      </c>
      <c r="AX248" s="15" t="s">
        <v>76</v>
      </c>
      <c r="AY248" s="308" t="s">
        <v>414</v>
      </c>
    </row>
    <row r="249" s="13" customFormat="1">
      <c r="A249" s="13"/>
      <c r="B249" s="277"/>
      <c r="C249" s="278"/>
      <c r="D249" s="230" t="s">
        <v>758</v>
      </c>
      <c r="E249" s="279" t="s">
        <v>1</v>
      </c>
      <c r="F249" s="280" t="s">
        <v>2946</v>
      </c>
      <c r="G249" s="278"/>
      <c r="H249" s="281">
        <v>29.163</v>
      </c>
      <c r="I249" s="282"/>
      <c r="J249" s="278"/>
      <c r="K249" s="278"/>
      <c r="L249" s="283"/>
      <c r="M249" s="284"/>
      <c r="N249" s="285"/>
      <c r="O249" s="285"/>
      <c r="P249" s="285"/>
      <c r="Q249" s="285"/>
      <c r="R249" s="285"/>
      <c r="S249" s="285"/>
      <c r="T249" s="286"/>
      <c r="U249" s="13"/>
      <c r="V249" s="13"/>
      <c r="W249" s="13"/>
      <c r="X249" s="13"/>
      <c r="Y249" s="13"/>
      <c r="Z249" s="13"/>
      <c r="AA249" s="13"/>
      <c r="AB249" s="13"/>
      <c r="AC249" s="13"/>
      <c r="AD249" s="13"/>
      <c r="AE249" s="13"/>
      <c r="AT249" s="287" t="s">
        <v>758</v>
      </c>
      <c r="AU249" s="287" t="s">
        <v>86</v>
      </c>
      <c r="AV249" s="13" t="s">
        <v>86</v>
      </c>
      <c r="AW249" s="13" t="s">
        <v>33</v>
      </c>
      <c r="AX249" s="13" t="s">
        <v>76</v>
      </c>
      <c r="AY249" s="287" t="s">
        <v>414</v>
      </c>
    </row>
    <row r="250" s="14" customFormat="1">
      <c r="A250" s="14"/>
      <c r="B250" s="288"/>
      <c r="C250" s="289"/>
      <c r="D250" s="230" t="s">
        <v>758</v>
      </c>
      <c r="E250" s="290" t="s">
        <v>1</v>
      </c>
      <c r="F250" s="291" t="s">
        <v>760</v>
      </c>
      <c r="G250" s="289"/>
      <c r="H250" s="292">
        <v>127.93599999999999</v>
      </c>
      <c r="I250" s="293"/>
      <c r="J250" s="289"/>
      <c r="K250" s="289"/>
      <c r="L250" s="294"/>
      <c r="M250" s="295"/>
      <c r="N250" s="296"/>
      <c r="O250" s="296"/>
      <c r="P250" s="296"/>
      <c r="Q250" s="296"/>
      <c r="R250" s="296"/>
      <c r="S250" s="296"/>
      <c r="T250" s="297"/>
      <c r="U250" s="14"/>
      <c r="V250" s="14"/>
      <c r="W250" s="14"/>
      <c r="X250" s="14"/>
      <c r="Y250" s="14"/>
      <c r="Z250" s="14"/>
      <c r="AA250" s="14"/>
      <c r="AB250" s="14"/>
      <c r="AC250" s="14"/>
      <c r="AD250" s="14"/>
      <c r="AE250" s="14"/>
      <c r="AT250" s="298" t="s">
        <v>758</v>
      </c>
      <c r="AU250" s="298" t="s">
        <v>86</v>
      </c>
      <c r="AV250" s="14" t="s">
        <v>415</v>
      </c>
      <c r="AW250" s="14" t="s">
        <v>33</v>
      </c>
      <c r="AX250" s="14" t="s">
        <v>84</v>
      </c>
      <c r="AY250" s="298" t="s">
        <v>414</v>
      </c>
    </row>
    <row r="251" s="2" customFormat="1" ht="16.5" customHeight="1">
      <c r="A251" s="39"/>
      <c r="B251" s="40"/>
      <c r="C251" s="234" t="s">
        <v>487</v>
      </c>
      <c r="D251" s="234" t="s">
        <v>443</v>
      </c>
      <c r="E251" s="235" t="s">
        <v>2947</v>
      </c>
      <c r="F251" s="236" t="s">
        <v>2948</v>
      </c>
      <c r="G251" s="237" t="s">
        <v>632</v>
      </c>
      <c r="H251" s="238">
        <v>41.762</v>
      </c>
      <c r="I251" s="239"/>
      <c r="J251" s="240">
        <f>ROUND(I251*H251,2)</f>
        <v>0</v>
      </c>
      <c r="K251" s="236" t="s">
        <v>720</v>
      </c>
      <c r="L251" s="45"/>
      <c r="M251" s="241" t="s">
        <v>1</v>
      </c>
      <c r="N251" s="242" t="s">
        <v>41</v>
      </c>
      <c r="O251" s="92"/>
      <c r="P251" s="226">
        <f>O251*H251</f>
        <v>0</v>
      </c>
      <c r="Q251" s="226">
        <v>0</v>
      </c>
      <c r="R251" s="226">
        <f>Q251*H251</f>
        <v>0</v>
      </c>
      <c r="S251" s="226">
        <v>0</v>
      </c>
      <c r="T251" s="227">
        <f>S251*H251</f>
        <v>0</v>
      </c>
      <c r="U251" s="39"/>
      <c r="V251" s="39"/>
      <c r="W251" s="39"/>
      <c r="X251" s="39"/>
      <c r="Y251" s="39"/>
      <c r="Z251" s="39"/>
      <c r="AA251" s="39"/>
      <c r="AB251" s="39"/>
      <c r="AC251" s="39"/>
      <c r="AD251" s="39"/>
      <c r="AE251" s="39"/>
      <c r="AR251" s="228" t="s">
        <v>415</v>
      </c>
      <c r="AT251" s="228" t="s">
        <v>443</v>
      </c>
      <c r="AU251" s="228" t="s">
        <v>86</v>
      </c>
      <c r="AY251" s="18" t="s">
        <v>414</v>
      </c>
      <c r="BE251" s="229">
        <f>IF(N251="základní",J251,0)</f>
        <v>0</v>
      </c>
      <c r="BF251" s="229">
        <f>IF(N251="snížená",J251,0)</f>
        <v>0</v>
      </c>
      <c r="BG251" s="229">
        <f>IF(N251="zákl. přenesená",J251,0)</f>
        <v>0</v>
      </c>
      <c r="BH251" s="229">
        <f>IF(N251="sníž. přenesená",J251,0)</f>
        <v>0</v>
      </c>
      <c r="BI251" s="229">
        <f>IF(N251="nulová",J251,0)</f>
        <v>0</v>
      </c>
      <c r="BJ251" s="18" t="s">
        <v>84</v>
      </c>
      <c r="BK251" s="229">
        <f>ROUND(I251*H251,2)</f>
        <v>0</v>
      </c>
      <c r="BL251" s="18" t="s">
        <v>415</v>
      </c>
      <c r="BM251" s="228" t="s">
        <v>2949</v>
      </c>
    </row>
    <row r="252" s="2" customFormat="1">
      <c r="A252" s="39"/>
      <c r="B252" s="40"/>
      <c r="C252" s="41"/>
      <c r="D252" s="230" t="s">
        <v>417</v>
      </c>
      <c r="E252" s="41"/>
      <c r="F252" s="231" t="s">
        <v>2948</v>
      </c>
      <c r="G252" s="41"/>
      <c r="H252" s="41"/>
      <c r="I252" s="156"/>
      <c r="J252" s="41"/>
      <c r="K252" s="41"/>
      <c r="L252" s="45"/>
      <c r="M252" s="232"/>
      <c r="N252" s="233"/>
      <c r="O252" s="92"/>
      <c r="P252" s="92"/>
      <c r="Q252" s="92"/>
      <c r="R252" s="92"/>
      <c r="S252" s="92"/>
      <c r="T252" s="93"/>
      <c r="U252" s="39"/>
      <c r="V252" s="39"/>
      <c r="W252" s="39"/>
      <c r="X252" s="39"/>
      <c r="Y252" s="39"/>
      <c r="Z252" s="39"/>
      <c r="AA252" s="39"/>
      <c r="AB252" s="39"/>
      <c r="AC252" s="39"/>
      <c r="AD252" s="39"/>
      <c r="AE252" s="39"/>
      <c r="AT252" s="18" t="s">
        <v>417</v>
      </c>
      <c r="AU252" s="18" t="s">
        <v>86</v>
      </c>
    </row>
    <row r="253" s="15" customFormat="1">
      <c r="A253" s="15"/>
      <c r="B253" s="299"/>
      <c r="C253" s="300"/>
      <c r="D253" s="230" t="s">
        <v>758</v>
      </c>
      <c r="E253" s="301" t="s">
        <v>1</v>
      </c>
      <c r="F253" s="302" t="s">
        <v>2950</v>
      </c>
      <c r="G253" s="300"/>
      <c r="H253" s="301" t="s">
        <v>1</v>
      </c>
      <c r="I253" s="303"/>
      <c r="J253" s="300"/>
      <c r="K253" s="300"/>
      <c r="L253" s="304"/>
      <c r="M253" s="305"/>
      <c r="N253" s="306"/>
      <c r="O253" s="306"/>
      <c r="P253" s="306"/>
      <c r="Q253" s="306"/>
      <c r="R253" s="306"/>
      <c r="S253" s="306"/>
      <c r="T253" s="307"/>
      <c r="U253" s="15"/>
      <c r="V253" s="15"/>
      <c r="W253" s="15"/>
      <c r="X253" s="15"/>
      <c r="Y253" s="15"/>
      <c r="Z253" s="15"/>
      <c r="AA253" s="15"/>
      <c r="AB253" s="15"/>
      <c r="AC253" s="15"/>
      <c r="AD253" s="15"/>
      <c r="AE253" s="15"/>
      <c r="AT253" s="308" t="s">
        <v>758</v>
      </c>
      <c r="AU253" s="308" t="s">
        <v>86</v>
      </c>
      <c r="AV253" s="15" t="s">
        <v>84</v>
      </c>
      <c r="AW253" s="15" t="s">
        <v>33</v>
      </c>
      <c r="AX253" s="15" t="s">
        <v>76</v>
      </c>
      <c r="AY253" s="308" t="s">
        <v>414</v>
      </c>
    </row>
    <row r="254" s="13" customFormat="1">
      <c r="A254" s="13"/>
      <c r="B254" s="277"/>
      <c r="C254" s="278"/>
      <c r="D254" s="230" t="s">
        <v>758</v>
      </c>
      <c r="E254" s="279" t="s">
        <v>1</v>
      </c>
      <c r="F254" s="280" t="s">
        <v>2951</v>
      </c>
      <c r="G254" s="278"/>
      <c r="H254" s="281">
        <v>41.762</v>
      </c>
      <c r="I254" s="282"/>
      <c r="J254" s="278"/>
      <c r="K254" s="278"/>
      <c r="L254" s="283"/>
      <c r="M254" s="284"/>
      <c r="N254" s="285"/>
      <c r="O254" s="285"/>
      <c r="P254" s="285"/>
      <c r="Q254" s="285"/>
      <c r="R254" s="285"/>
      <c r="S254" s="285"/>
      <c r="T254" s="286"/>
      <c r="U254" s="13"/>
      <c r="V254" s="13"/>
      <c r="W254" s="13"/>
      <c r="X254" s="13"/>
      <c r="Y254" s="13"/>
      <c r="Z254" s="13"/>
      <c r="AA254" s="13"/>
      <c r="AB254" s="13"/>
      <c r="AC254" s="13"/>
      <c r="AD254" s="13"/>
      <c r="AE254" s="13"/>
      <c r="AT254" s="287" t="s">
        <v>758</v>
      </c>
      <c r="AU254" s="287" t="s">
        <v>86</v>
      </c>
      <c r="AV254" s="13" t="s">
        <v>86</v>
      </c>
      <c r="AW254" s="13" t="s">
        <v>33</v>
      </c>
      <c r="AX254" s="13" t="s">
        <v>84</v>
      </c>
      <c r="AY254" s="287" t="s">
        <v>414</v>
      </c>
    </row>
    <row r="255" s="2" customFormat="1" ht="21.75" customHeight="1">
      <c r="A255" s="39"/>
      <c r="B255" s="40"/>
      <c r="C255" s="234" t="s">
        <v>7</v>
      </c>
      <c r="D255" s="234" t="s">
        <v>443</v>
      </c>
      <c r="E255" s="235" t="s">
        <v>1820</v>
      </c>
      <c r="F255" s="236" t="s">
        <v>1821</v>
      </c>
      <c r="G255" s="237" t="s">
        <v>632</v>
      </c>
      <c r="H255" s="238">
        <v>5</v>
      </c>
      <c r="I255" s="239"/>
      <c r="J255" s="240">
        <f>ROUND(I255*H255,2)</f>
        <v>0</v>
      </c>
      <c r="K255" s="236" t="s">
        <v>720</v>
      </c>
      <c r="L255" s="45"/>
      <c r="M255" s="241" t="s">
        <v>1</v>
      </c>
      <c r="N255" s="242" t="s">
        <v>41</v>
      </c>
      <c r="O255" s="92"/>
      <c r="P255" s="226">
        <f>O255*H255</f>
        <v>0</v>
      </c>
      <c r="Q255" s="226">
        <v>0</v>
      </c>
      <c r="R255" s="226">
        <f>Q255*H255</f>
        <v>0</v>
      </c>
      <c r="S255" s="226">
        <v>0.077899999999999997</v>
      </c>
      <c r="T255" s="227">
        <f>S255*H255</f>
        <v>0.38949999999999996</v>
      </c>
      <c r="U255" s="39"/>
      <c r="V255" s="39"/>
      <c r="W255" s="39"/>
      <c r="X255" s="39"/>
      <c r="Y255" s="39"/>
      <c r="Z255" s="39"/>
      <c r="AA255" s="39"/>
      <c r="AB255" s="39"/>
      <c r="AC255" s="39"/>
      <c r="AD255" s="39"/>
      <c r="AE255" s="39"/>
      <c r="AR255" s="228" t="s">
        <v>415</v>
      </c>
      <c r="AT255" s="228" t="s">
        <v>443</v>
      </c>
      <c r="AU255" s="228" t="s">
        <v>86</v>
      </c>
      <c r="AY255" s="18" t="s">
        <v>414</v>
      </c>
      <c r="BE255" s="229">
        <f>IF(N255="základní",J255,0)</f>
        <v>0</v>
      </c>
      <c r="BF255" s="229">
        <f>IF(N255="snížená",J255,0)</f>
        <v>0</v>
      </c>
      <c r="BG255" s="229">
        <f>IF(N255="zákl. přenesená",J255,0)</f>
        <v>0</v>
      </c>
      <c r="BH255" s="229">
        <f>IF(N255="sníž. přenesená",J255,0)</f>
        <v>0</v>
      </c>
      <c r="BI255" s="229">
        <f>IF(N255="nulová",J255,0)</f>
        <v>0</v>
      </c>
      <c r="BJ255" s="18" t="s">
        <v>84</v>
      </c>
      <c r="BK255" s="229">
        <f>ROUND(I255*H255,2)</f>
        <v>0</v>
      </c>
      <c r="BL255" s="18" t="s">
        <v>415</v>
      </c>
      <c r="BM255" s="228" t="s">
        <v>2952</v>
      </c>
    </row>
    <row r="256" s="2" customFormat="1">
      <c r="A256" s="39"/>
      <c r="B256" s="40"/>
      <c r="C256" s="41"/>
      <c r="D256" s="230" t="s">
        <v>417</v>
      </c>
      <c r="E256" s="41"/>
      <c r="F256" s="231" t="s">
        <v>1823</v>
      </c>
      <c r="G256" s="41"/>
      <c r="H256" s="41"/>
      <c r="I256" s="156"/>
      <c r="J256" s="41"/>
      <c r="K256" s="41"/>
      <c r="L256" s="45"/>
      <c r="M256" s="232"/>
      <c r="N256" s="233"/>
      <c r="O256" s="92"/>
      <c r="P256" s="92"/>
      <c r="Q256" s="92"/>
      <c r="R256" s="92"/>
      <c r="S256" s="92"/>
      <c r="T256" s="93"/>
      <c r="U256" s="39"/>
      <c r="V256" s="39"/>
      <c r="W256" s="39"/>
      <c r="X256" s="39"/>
      <c r="Y256" s="39"/>
      <c r="Z256" s="39"/>
      <c r="AA256" s="39"/>
      <c r="AB256" s="39"/>
      <c r="AC256" s="39"/>
      <c r="AD256" s="39"/>
      <c r="AE256" s="39"/>
      <c r="AT256" s="18" t="s">
        <v>417</v>
      </c>
      <c r="AU256" s="18" t="s">
        <v>86</v>
      </c>
    </row>
    <row r="257" s="2" customFormat="1">
      <c r="A257" s="39"/>
      <c r="B257" s="40"/>
      <c r="C257" s="41"/>
      <c r="D257" s="230" t="s">
        <v>722</v>
      </c>
      <c r="E257" s="41"/>
      <c r="F257" s="268" t="s">
        <v>2953</v>
      </c>
      <c r="G257" s="41"/>
      <c r="H257" s="41"/>
      <c r="I257" s="156"/>
      <c r="J257" s="41"/>
      <c r="K257" s="41"/>
      <c r="L257" s="45"/>
      <c r="M257" s="232"/>
      <c r="N257" s="233"/>
      <c r="O257" s="92"/>
      <c r="P257" s="92"/>
      <c r="Q257" s="92"/>
      <c r="R257" s="92"/>
      <c r="S257" s="92"/>
      <c r="T257" s="93"/>
      <c r="U257" s="39"/>
      <c r="V257" s="39"/>
      <c r="W257" s="39"/>
      <c r="X257" s="39"/>
      <c r="Y257" s="39"/>
      <c r="Z257" s="39"/>
      <c r="AA257" s="39"/>
      <c r="AB257" s="39"/>
      <c r="AC257" s="39"/>
      <c r="AD257" s="39"/>
      <c r="AE257" s="39"/>
      <c r="AT257" s="18" t="s">
        <v>722</v>
      </c>
      <c r="AU257" s="18" t="s">
        <v>86</v>
      </c>
    </row>
    <row r="258" s="15" customFormat="1">
      <c r="A258" s="15"/>
      <c r="B258" s="299"/>
      <c r="C258" s="300"/>
      <c r="D258" s="230" t="s">
        <v>758</v>
      </c>
      <c r="E258" s="301" t="s">
        <v>1</v>
      </c>
      <c r="F258" s="302" t="s">
        <v>2954</v>
      </c>
      <c r="G258" s="300"/>
      <c r="H258" s="301" t="s">
        <v>1</v>
      </c>
      <c r="I258" s="303"/>
      <c r="J258" s="300"/>
      <c r="K258" s="300"/>
      <c r="L258" s="304"/>
      <c r="M258" s="305"/>
      <c r="N258" s="306"/>
      <c r="O258" s="306"/>
      <c r="P258" s="306"/>
      <c r="Q258" s="306"/>
      <c r="R258" s="306"/>
      <c r="S258" s="306"/>
      <c r="T258" s="307"/>
      <c r="U258" s="15"/>
      <c r="V258" s="15"/>
      <c r="W258" s="15"/>
      <c r="X258" s="15"/>
      <c r="Y258" s="15"/>
      <c r="Z258" s="15"/>
      <c r="AA258" s="15"/>
      <c r="AB258" s="15"/>
      <c r="AC258" s="15"/>
      <c r="AD258" s="15"/>
      <c r="AE258" s="15"/>
      <c r="AT258" s="308" t="s">
        <v>758</v>
      </c>
      <c r="AU258" s="308" t="s">
        <v>86</v>
      </c>
      <c r="AV258" s="15" t="s">
        <v>84</v>
      </c>
      <c r="AW258" s="15" t="s">
        <v>33</v>
      </c>
      <c r="AX258" s="15" t="s">
        <v>76</v>
      </c>
      <c r="AY258" s="308" t="s">
        <v>414</v>
      </c>
    </row>
    <row r="259" s="13" customFormat="1">
      <c r="A259" s="13"/>
      <c r="B259" s="277"/>
      <c r="C259" s="278"/>
      <c r="D259" s="230" t="s">
        <v>758</v>
      </c>
      <c r="E259" s="279" t="s">
        <v>1</v>
      </c>
      <c r="F259" s="280" t="s">
        <v>427</v>
      </c>
      <c r="G259" s="278"/>
      <c r="H259" s="281">
        <v>5</v>
      </c>
      <c r="I259" s="282"/>
      <c r="J259" s="278"/>
      <c r="K259" s="278"/>
      <c r="L259" s="283"/>
      <c r="M259" s="284"/>
      <c r="N259" s="285"/>
      <c r="O259" s="285"/>
      <c r="P259" s="285"/>
      <c r="Q259" s="285"/>
      <c r="R259" s="285"/>
      <c r="S259" s="285"/>
      <c r="T259" s="286"/>
      <c r="U259" s="13"/>
      <c r="V259" s="13"/>
      <c r="W259" s="13"/>
      <c r="X259" s="13"/>
      <c r="Y259" s="13"/>
      <c r="Z259" s="13"/>
      <c r="AA259" s="13"/>
      <c r="AB259" s="13"/>
      <c r="AC259" s="13"/>
      <c r="AD259" s="13"/>
      <c r="AE259" s="13"/>
      <c r="AT259" s="287" t="s">
        <v>758</v>
      </c>
      <c r="AU259" s="287" t="s">
        <v>86</v>
      </c>
      <c r="AV259" s="13" t="s">
        <v>86</v>
      </c>
      <c r="AW259" s="13" t="s">
        <v>33</v>
      </c>
      <c r="AX259" s="13" t="s">
        <v>84</v>
      </c>
      <c r="AY259" s="287" t="s">
        <v>414</v>
      </c>
    </row>
    <row r="260" s="2" customFormat="1" ht="21.75" customHeight="1">
      <c r="A260" s="39"/>
      <c r="B260" s="40"/>
      <c r="C260" s="234" t="s">
        <v>494</v>
      </c>
      <c r="D260" s="234" t="s">
        <v>443</v>
      </c>
      <c r="E260" s="235" t="s">
        <v>2955</v>
      </c>
      <c r="F260" s="236" t="s">
        <v>2956</v>
      </c>
      <c r="G260" s="237" t="s">
        <v>632</v>
      </c>
      <c r="H260" s="238">
        <v>5</v>
      </c>
      <c r="I260" s="239"/>
      <c r="J260" s="240">
        <f>ROUND(I260*H260,2)</f>
        <v>0</v>
      </c>
      <c r="K260" s="236" t="s">
        <v>720</v>
      </c>
      <c r="L260" s="45"/>
      <c r="M260" s="241" t="s">
        <v>1</v>
      </c>
      <c r="N260" s="242" t="s">
        <v>41</v>
      </c>
      <c r="O260" s="92"/>
      <c r="P260" s="226">
        <f>O260*H260</f>
        <v>0</v>
      </c>
      <c r="Q260" s="226">
        <v>0</v>
      </c>
      <c r="R260" s="226">
        <f>Q260*H260</f>
        <v>0</v>
      </c>
      <c r="S260" s="226">
        <v>0</v>
      </c>
      <c r="T260" s="227">
        <f>S260*H260</f>
        <v>0</v>
      </c>
      <c r="U260" s="39"/>
      <c r="V260" s="39"/>
      <c r="W260" s="39"/>
      <c r="X260" s="39"/>
      <c r="Y260" s="39"/>
      <c r="Z260" s="39"/>
      <c r="AA260" s="39"/>
      <c r="AB260" s="39"/>
      <c r="AC260" s="39"/>
      <c r="AD260" s="39"/>
      <c r="AE260" s="39"/>
      <c r="AR260" s="228" t="s">
        <v>415</v>
      </c>
      <c r="AT260" s="228" t="s">
        <v>443</v>
      </c>
      <c r="AU260" s="228" t="s">
        <v>86</v>
      </c>
      <c r="AY260" s="18" t="s">
        <v>414</v>
      </c>
      <c r="BE260" s="229">
        <f>IF(N260="základní",J260,0)</f>
        <v>0</v>
      </c>
      <c r="BF260" s="229">
        <f>IF(N260="snížená",J260,0)</f>
        <v>0</v>
      </c>
      <c r="BG260" s="229">
        <f>IF(N260="zákl. přenesená",J260,0)</f>
        <v>0</v>
      </c>
      <c r="BH260" s="229">
        <f>IF(N260="sníž. přenesená",J260,0)</f>
        <v>0</v>
      </c>
      <c r="BI260" s="229">
        <f>IF(N260="nulová",J260,0)</f>
        <v>0</v>
      </c>
      <c r="BJ260" s="18" t="s">
        <v>84</v>
      </c>
      <c r="BK260" s="229">
        <f>ROUND(I260*H260,2)</f>
        <v>0</v>
      </c>
      <c r="BL260" s="18" t="s">
        <v>415</v>
      </c>
      <c r="BM260" s="228" t="s">
        <v>2957</v>
      </c>
    </row>
    <row r="261" s="2" customFormat="1">
      <c r="A261" s="39"/>
      <c r="B261" s="40"/>
      <c r="C261" s="41"/>
      <c r="D261" s="230" t="s">
        <v>417</v>
      </c>
      <c r="E261" s="41"/>
      <c r="F261" s="231" t="s">
        <v>2958</v>
      </c>
      <c r="G261" s="41"/>
      <c r="H261" s="41"/>
      <c r="I261" s="156"/>
      <c r="J261" s="41"/>
      <c r="K261" s="41"/>
      <c r="L261" s="45"/>
      <c r="M261" s="232"/>
      <c r="N261" s="233"/>
      <c r="O261" s="92"/>
      <c r="P261" s="92"/>
      <c r="Q261" s="92"/>
      <c r="R261" s="92"/>
      <c r="S261" s="92"/>
      <c r="T261" s="93"/>
      <c r="U261" s="39"/>
      <c r="V261" s="39"/>
      <c r="W261" s="39"/>
      <c r="X261" s="39"/>
      <c r="Y261" s="39"/>
      <c r="Z261" s="39"/>
      <c r="AA261" s="39"/>
      <c r="AB261" s="39"/>
      <c r="AC261" s="39"/>
      <c r="AD261" s="39"/>
      <c r="AE261" s="39"/>
      <c r="AT261" s="18" t="s">
        <v>417</v>
      </c>
      <c r="AU261" s="18" t="s">
        <v>86</v>
      </c>
    </row>
    <row r="262" s="2" customFormat="1" ht="21.75" customHeight="1">
      <c r="A262" s="39"/>
      <c r="B262" s="40"/>
      <c r="C262" s="234" t="s">
        <v>498</v>
      </c>
      <c r="D262" s="234" t="s">
        <v>443</v>
      </c>
      <c r="E262" s="235" t="s">
        <v>1825</v>
      </c>
      <c r="F262" s="236" t="s">
        <v>1826</v>
      </c>
      <c r="G262" s="237" t="s">
        <v>632</v>
      </c>
      <c r="H262" s="238">
        <v>5</v>
      </c>
      <c r="I262" s="239"/>
      <c r="J262" s="240">
        <f>ROUND(I262*H262,2)</f>
        <v>0</v>
      </c>
      <c r="K262" s="236" t="s">
        <v>720</v>
      </c>
      <c r="L262" s="45"/>
      <c r="M262" s="241" t="s">
        <v>1</v>
      </c>
      <c r="N262" s="242" t="s">
        <v>41</v>
      </c>
      <c r="O262" s="92"/>
      <c r="P262" s="226">
        <f>O262*H262</f>
        <v>0</v>
      </c>
      <c r="Q262" s="226">
        <v>0.078163999999999997</v>
      </c>
      <c r="R262" s="226">
        <f>Q262*H262</f>
        <v>0.39082</v>
      </c>
      <c r="S262" s="226">
        <v>0</v>
      </c>
      <c r="T262" s="227">
        <f>S262*H262</f>
        <v>0</v>
      </c>
      <c r="U262" s="39"/>
      <c r="V262" s="39"/>
      <c r="W262" s="39"/>
      <c r="X262" s="39"/>
      <c r="Y262" s="39"/>
      <c r="Z262" s="39"/>
      <c r="AA262" s="39"/>
      <c r="AB262" s="39"/>
      <c r="AC262" s="39"/>
      <c r="AD262" s="39"/>
      <c r="AE262" s="39"/>
      <c r="AR262" s="228" t="s">
        <v>415</v>
      </c>
      <c r="AT262" s="228" t="s">
        <v>443</v>
      </c>
      <c r="AU262" s="228" t="s">
        <v>86</v>
      </c>
      <c r="AY262" s="18" t="s">
        <v>414</v>
      </c>
      <c r="BE262" s="229">
        <f>IF(N262="základní",J262,0)</f>
        <v>0</v>
      </c>
      <c r="BF262" s="229">
        <f>IF(N262="snížená",J262,0)</f>
        <v>0</v>
      </c>
      <c r="BG262" s="229">
        <f>IF(N262="zákl. přenesená",J262,0)</f>
        <v>0</v>
      </c>
      <c r="BH262" s="229">
        <f>IF(N262="sníž. přenesená",J262,0)</f>
        <v>0</v>
      </c>
      <c r="BI262" s="229">
        <f>IF(N262="nulová",J262,0)</f>
        <v>0</v>
      </c>
      <c r="BJ262" s="18" t="s">
        <v>84</v>
      </c>
      <c r="BK262" s="229">
        <f>ROUND(I262*H262,2)</f>
        <v>0</v>
      </c>
      <c r="BL262" s="18" t="s">
        <v>415</v>
      </c>
      <c r="BM262" s="228" t="s">
        <v>2959</v>
      </c>
    </row>
    <row r="263" s="2" customFormat="1">
      <c r="A263" s="39"/>
      <c r="B263" s="40"/>
      <c r="C263" s="41"/>
      <c r="D263" s="230" t="s">
        <v>417</v>
      </c>
      <c r="E263" s="41"/>
      <c r="F263" s="231" t="s">
        <v>1828</v>
      </c>
      <c r="G263" s="41"/>
      <c r="H263" s="41"/>
      <c r="I263" s="156"/>
      <c r="J263" s="41"/>
      <c r="K263" s="41"/>
      <c r="L263" s="45"/>
      <c r="M263" s="232"/>
      <c r="N263" s="233"/>
      <c r="O263" s="92"/>
      <c r="P263" s="92"/>
      <c r="Q263" s="92"/>
      <c r="R263" s="92"/>
      <c r="S263" s="92"/>
      <c r="T263" s="93"/>
      <c r="U263" s="39"/>
      <c r="V263" s="39"/>
      <c r="W263" s="39"/>
      <c r="X263" s="39"/>
      <c r="Y263" s="39"/>
      <c r="Z263" s="39"/>
      <c r="AA263" s="39"/>
      <c r="AB263" s="39"/>
      <c r="AC263" s="39"/>
      <c r="AD263" s="39"/>
      <c r="AE263" s="39"/>
      <c r="AT263" s="18" t="s">
        <v>417</v>
      </c>
      <c r="AU263" s="18" t="s">
        <v>86</v>
      </c>
    </row>
    <row r="264" s="15" customFormat="1">
      <c r="A264" s="15"/>
      <c r="B264" s="299"/>
      <c r="C264" s="300"/>
      <c r="D264" s="230" t="s">
        <v>758</v>
      </c>
      <c r="E264" s="301" t="s">
        <v>1</v>
      </c>
      <c r="F264" s="302" t="s">
        <v>2960</v>
      </c>
      <c r="G264" s="300"/>
      <c r="H264" s="301" t="s">
        <v>1</v>
      </c>
      <c r="I264" s="303"/>
      <c r="J264" s="300"/>
      <c r="K264" s="300"/>
      <c r="L264" s="304"/>
      <c r="M264" s="305"/>
      <c r="N264" s="306"/>
      <c r="O264" s="306"/>
      <c r="P264" s="306"/>
      <c r="Q264" s="306"/>
      <c r="R264" s="306"/>
      <c r="S264" s="306"/>
      <c r="T264" s="307"/>
      <c r="U264" s="15"/>
      <c r="V264" s="15"/>
      <c r="W264" s="15"/>
      <c r="X264" s="15"/>
      <c r="Y264" s="15"/>
      <c r="Z264" s="15"/>
      <c r="AA264" s="15"/>
      <c r="AB264" s="15"/>
      <c r="AC264" s="15"/>
      <c r="AD264" s="15"/>
      <c r="AE264" s="15"/>
      <c r="AT264" s="308" t="s">
        <v>758</v>
      </c>
      <c r="AU264" s="308" t="s">
        <v>86</v>
      </c>
      <c r="AV264" s="15" t="s">
        <v>84</v>
      </c>
      <c r="AW264" s="15" t="s">
        <v>33</v>
      </c>
      <c r="AX264" s="15" t="s">
        <v>76</v>
      </c>
      <c r="AY264" s="308" t="s">
        <v>414</v>
      </c>
    </row>
    <row r="265" s="13" customFormat="1">
      <c r="A265" s="13"/>
      <c r="B265" s="277"/>
      <c r="C265" s="278"/>
      <c r="D265" s="230" t="s">
        <v>758</v>
      </c>
      <c r="E265" s="279" t="s">
        <v>1</v>
      </c>
      <c r="F265" s="280" t="s">
        <v>427</v>
      </c>
      <c r="G265" s="278"/>
      <c r="H265" s="281">
        <v>5</v>
      </c>
      <c r="I265" s="282"/>
      <c r="J265" s="278"/>
      <c r="K265" s="278"/>
      <c r="L265" s="283"/>
      <c r="M265" s="284"/>
      <c r="N265" s="285"/>
      <c r="O265" s="285"/>
      <c r="P265" s="285"/>
      <c r="Q265" s="285"/>
      <c r="R265" s="285"/>
      <c r="S265" s="285"/>
      <c r="T265" s="286"/>
      <c r="U265" s="13"/>
      <c r="V265" s="13"/>
      <c r="W265" s="13"/>
      <c r="X265" s="13"/>
      <c r="Y265" s="13"/>
      <c r="Z265" s="13"/>
      <c r="AA265" s="13"/>
      <c r="AB265" s="13"/>
      <c r="AC265" s="13"/>
      <c r="AD265" s="13"/>
      <c r="AE265" s="13"/>
      <c r="AT265" s="287" t="s">
        <v>758</v>
      </c>
      <c r="AU265" s="287" t="s">
        <v>86</v>
      </c>
      <c r="AV265" s="13" t="s">
        <v>86</v>
      </c>
      <c r="AW265" s="13" t="s">
        <v>33</v>
      </c>
      <c r="AX265" s="13" t="s">
        <v>84</v>
      </c>
      <c r="AY265" s="287" t="s">
        <v>414</v>
      </c>
    </row>
    <row r="266" s="2" customFormat="1" ht="21.75" customHeight="1">
      <c r="A266" s="39"/>
      <c r="B266" s="40"/>
      <c r="C266" s="234" t="s">
        <v>502</v>
      </c>
      <c r="D266" s="234" t="s">
        <v>443</v>
      </c>
      <c r="E266" s="235" t="s">
        <v>2961</v>
      </c>
      <c r="F266" s="236" t="s">
        <v>2962</v>
      </c>
      <c r="G266" s="237" t="s">
        <v>632</v>
      </c>
      <c r="H266" s="238">
        <v>5</v>
      </c>
      <c r="I266" s="239"/>
      <c r="J266" s="240">
        <f>ROUND(I266*H266,2)</f>
        <v>0</v>
      </c>
      <c r="K266" s="236" t="s">
        <v>720</v>
      </c>
      <c r="L266" s="45"/>
      <c r="M266" s="241" t="s">
        <v>1</v>
      </c>
      <c r="N266" s="242" t="s">
        <v>41</v>
      </c>
      <c r="O266" s="92"/>
      <c r="P266" s="226">
        <f>O266*H266</f>
        <v>0</v>
      </c>
      <c r="Q266" s="226">
        <v>0</v>
      </c>
      <c r="R266" s="226">
        <f>Q266*H266</f>
        <v>0</v>
      </c>
      <c r="S266" s="226">
        <v>0</v>
      </c>
      <c r="T266" s="227">
        <f>S266*H266</f>
        <v>0</v>
      </c>
      <c r="U266" s="39"/>
      <c r="V266" s="39"/>
      <c r="W266" s="39"/>
      <c r="X266" s="39"/>
      <c r="Y266" s="39"/>
      <c r="Z266" s="39"/>
      <c r="AA266" s="39"/>
      <c r="AB266" s="39"/>
      <c r="AC266" s="39"/>
      <c r="AD266" s="39"/>
      <c r="AE266" s="39"/>
      <c r="AR266" s="228" t="s">
        <v>415</v>
      </c>
      <c r="AT266" s="228" t="s">
        <v>443</v>
      </c>
      <c r="AU266" s="228" t="s">
        <v>86</v>
      </c>
      <c r="AY266" s="18" t="s">
        <v>414</v>
      </c>
      <c r="BE266" s="229">
        <f>IF(N266="základní",J266,0)</f>
        <v>0</v>
      </c>
      <c r="BF266" s="229">
        <f>IF(N266="snížená",J266,0)</f>
        <v>0</v>
      </c>
      <c r="BG266" s="229">
        <f>IF(N266="zákl. přenesená",J266,0)</f>
        <v>0</v>
      </c>
      <c r="BH266" s="229">
        <f>IF(N266="sníž. přenesená",J266,0)</f>
        <v>0</v>
      </c>
      <c r="BI266" s="229">
        <f>IF(N266="nulová",J266,0)</f>
        <v>0</v>
      </c>
      <c r="BJ266" s="18" t="s">
        <v>84</v>
      </c>
      <c r="BK266" s="229">
        <f>ROUND(I266*H266,2)</f>
        <v>0</v>
      </c>
      <c r="BL266" s="18" t="s">
        <v>415</v>
      </c>
      <c r="BM266" s="228" t="s">
        <v>2963</v>
      </c>
    </row>
    <row r="267" s="2" customFormat="1">
      <c r="A267" s="39"/>
      <c r="B267" s="40"/>
      <c r="C267" s="41"/>
      <c r="D267" s="230" t="s">
        <v>417</v>
      </c>
      <c r="E267" s="41"/>
      <c r="F267" s="231" t="s">
        <v>2964</v>
      </c>
      <c r="G267" s="41"/>
      <c r="H267" s="41"/>
      <c r="I267" s="156"/>
      <c r="J267" s="41"/>
      <c r="K267" s="41"/>
      <c r="L267" s="45"/>
      <c r="M267" s="232"/>
      <c r="N267" s="233"/>
      <c r="O267" s="92"/>
      <c r="P267" s="92"/>
      <c r="Q267" s="92"/>
      <c r="R267" s="92"/>
      <c r="S267" s="92"/>
      <c r="T267" s="93"/>
      <c r="U267" s="39"/>
      <c r="V267" s="39"/>
      <c r="W267" s="39"/>
      <c r="X267" s="39"/>
      <c r="Y267" s="39"/>
      <c r="Z267" s="39"/>
      <c r="AA267" s="39"/>
      <c r="AB267" s="39"/>
      <c r="AC267" s="39"/>
      <c r="AD267" s="39"/>
      <c r="AE267" s="39"/>
      <c r="AT267" s="18" t="s">
        <v>417</v>
      </c>
      <c r="AU267" s="18" t="s">
        <v>86</v>
      </c>
    </row>
    <row r="268" s="2" customFormat="1" ht="21.75" customHeight="1">
      <c r="A268" s="39"/>
      <c r="B268" s="40"/>
      <c r="C268" s="234" t="s">
        <v>875</v>
      </c>
      <c r="D268" s="234" t="s">
        <v>443</v>
      </c>
      <c r="E268" s="235" t="s">
        <v>1830</v>
      </c>
      <c r="F268" s="236" t="s">
        <v>1831</v>
      </c>
      <c r="G268" s="237" t="s">
        <v>632</v>
      </c>
      <c r="H268" s="238">
        <v>5</v>
      </c>
      <c r="I268" s="239"/>
      <c r="J268" s="240">
        <f>ROUND(I268*H268,2)</f>
        <v>0</v>
      </c>
      <c r="K268" s="236" t="s">
        <v>720</v>
      </c>
      <c r="L268" s="45"/>
      <c r="M268" s="241" t="s">
        <v>1</v>
      </c>
      <c r="N268" s="242" t="s">
        <v>41</v>
      </c>
      <c r="O268" s="92"/>
      <c r="P268" s="226">
        <f>O268*H268</f>
        <v>0</v>
      </c>
      <c r="Q268" s="226">
        <v>0</v>
      </c>
      <c r="R268" s="226">
        <f>Q268*H268</f>
        <v>0</v>
      </c>
      <c r="S268" s="226">
        <v>0</v>
      </c>
      <c r="T268" s="227">
        <f>S268*H268</f>
        <v>0</v>
      </c>
      <c r="U268" s="39"/>
      <c r="V268" s="39"/>
      <c r="W268" s="39"/>
      <c r="X268" s="39"/>
      <c r="Y268" s="39"/>
      <c r="Z268" s="39"/>
      <c r="AA268" s="39"/>
      <c r="AB268" s="39"/>
      <c r="AC268" s="39"/>
      <c r="AD268" s="39"/>
      <c r="AE268" s="39"/>
      <c r="AR268" s="228" t="s">
        <v>415</v>
      </c>
      <c r="AT268" s="228" t="s">
        <v>443</v>
      </c>
      <c r="AU268" s="228" t="s">
        <v>86</v>
      </c>
      <c r="AY268" s="18" t="s">
        <v>414</v>
      </c>
      <c r="BE268" s="229">
        <f>IF(N268="základní",J268,0)</f>
        <v>0</v>
      </c>
      <c r="BF268" s="229">
        <f>IF(N268="snížená",J268,0)</f>
        <v>0</v>
      </c>
      <c r="BG268" s="229">
        <f>IF(N268="zákl. přenesená",J268,0)</f>
        <v>0</v>
      </c>
      <c r="BH268" s="229">
        <f>IF(N268="sníž. přenesená",J268,0)</f>
        <v>0</v>
      </c>
      <c r="BI268" s="229">
        <f>IF(N268="nulová",J268,0)</f>
        <v>0</v>
      </c>
      <c r="BJ268" s="18" t="s">
        <v>84</v>
      </c>
      <c r="BK268" s="229">
        <f>ROUND(I268*H268,2)</f>
        <v>0</v>
      </c>
      <c r="BL268" s="18" t="s">
        <v>415</v>
      </c>
      <c r="BM268" s="228" t="s">
        <v>2965</v>
      </c>
    </row>
    <row r="269" s="2" customFormat="1">
      <c r="A269" s="39"/>
      <c r="B269" s="40"/>
      <c r="C269" s="41"/>
      <c r="D269" s="230" t="s">
        <v>417</v>
      </c>
      <c r="E269" s="41"/>
      <c r="F269" s="231" t="s">
        <v>1833</v>
      </c>
      <c r="G269" s="41"/>
      <c r="H269" s="41"/>
      <c r="I269" s="156"/>
      <c r="J269" s="41"/>
      <c r="K269" s="41"/>
      <c r="L269" s="45"/>
      <c r="M269" s="232"/>
      <c r="N269" s="233"/>
      <c r="O269" s="92"/>
      <c r="P269" s="92"/>
      <c r="Q269" s="92"/>
      <c r="R269" s="92"/>
      <c r="S269" s="92"/>
      <c r="T269" s="93"/>
      <c r="U269" s="39"/>
      <c r="V269" s="39"/>
      <c r="W269" s="39"/>
      <c r="X269" s="39"/>
      <c r="Y269" s="39"/>
      <c r="Z269" s="39"/>
      <c r="AA269" s="39"/>
      <c r="AB269" s="39"/>
      <c r="AC269" s="39"/>
      <c r="AD269" s="39"/>
      <c r="AE269" s="39"/>
      <c r="AT269" s="18" t="s">
        <v>417</v>
      </c>
      <c r="AU269" s="18" t="s">
        <v>86</v>
      </c>
    </row>
    <row r="270" s="15" customFormat="1">
      <c r="A270" s="15"/>
      <c r="B270" s="299"/>
      <c r="C270" s="300"/>
      <c r="D270" s="230" t="s">
        <v>758</v>
      </c>
      <c r="E270" s="301" t="s">
        <v>1</v>
      </c>
      <c r="F270" s="302" t="s">
        <v>2960</v>
      </c>
      <c r="G270" s="300"/>
      <c r="H270" s="301" t="s">
        <v>1</v>
      </c>
      <c r="I270" s="303"/>
      <c r="J270" s="300"/>
      <c r="K270" s="300"/>
      <c r="L270" s="304"/>
      <c r="M270" s="305"/>
      <c r="N270" s="306"/>
      <c r="O270" s="306"/>
      <c r="P270" s="306"/>
      <c r="Q270" s="306"/>
      <c r="R270" s="306"/>
      <c r="S270" s="306"/>
      <c r="T270" s="307"/>
      <c r="U270" s="15"/>
      <c r="V270" s="15"/>
      <c r="W270" s="15"/>
      <c r="X270" s="15"/>
      <c r="Y270" s="15"/>
      <c r="Z270" s="15"/>
      <c r="AA270" s="15"/>
      <c r="AB270" s="15"/>
      <c r="AC270" s="15"/>
      <c r="AD270" s="15"/>
      <c r="AE270" s="15"/>
      <c r="AT270" s="308" t="s">
        <v>758</v>
      </c>
      <c r="AU270" s="308" t="s">
        <v>86</v>
      </c>
      <c r="AV270" s="15" t="s">
        <v>84</v>
      </c>
      <c r="AW270" s="15" t="s">
        <v>33</v>
      </c>
      <c r="AX270" s="15" t="s">
        <v>76</v>
      </c>
      <c r="AY270" s="308" t="s">
        <v>414</v>
      </c>
    </row>
    <row r="271" s="13" customFormat="1">
      <c r="A271" s="13"/>
      <c r="B271" s="277"/>
      <c r="C271" s="278"/>
      <c r="D271" s="230" t="s">
        <v>758</v>
      </c>
      <c r="E271" s="279" t="s">
        <v>1</v>
      </c>
      <c r="F271" s="280" t="s">
        <v>427</v>
      </c>
      <c r="G271" s="278"/>
      <c r="H271" s="281">
        <v>5</v>
      </c>
      <c r="I271" s="282"/>
      <c r="J271" s="278"/>
      <c r="K271" s="278"/>
      <c r="L271" s="283"/>
      <c r="M271" s="284"/>
      <c r="N271" s="285"/>
      <c r="O271" s="285"/>
      <c r="P271" s="285"/>
      <c r="Q271" s="285"/>
      <c r="R271" s="285"/>
      <c r="S271" s="285"/>
      <c r="T271" s="286"/>
      <c r="U271" s="13"/>
      <c r="V271" s="13"/>
      <c r="W271" s="13"/>
      <c r="X271" s="13"/>
      <c r="Y271" s="13"/>
      <c r="Z271" s="13"/>
      <c r="AA271" s="13"/>
      <c r="AB271" s="13"/>
      <c r="AC271" s="13"/>
      <c r="AD271" s="13"/>
      <c r="AE271" s="13"/>
      <c r="AT271" s="287" t="s">
        <v>758</v>
      </c>
      <c r="AU271" s="287" t="s">
        <v>86</v>
      </c>
      <c r="AV271" s="13" t="s">
        <v>86</v>
      </c>
      <c r="AW271" s="13" t="s">
        <v>33</v>
      </c>
      <c r="AX271" s="13" t="s">
        <v>84</v>
      </c>
      <c r="AY271" s="287" t="s">
        <v>414</v>
      </c>
    </row>
    <row r="272" s="2" customFormat="1" ht="16.5" customHeight="1">
      <c r="A272" s="39"/>
      <c r="B272" s="40"/>
      <c r="C272" s="234" t="s">
        <v>880</v>
      </c>
      <c r="D272" s="234" t="s">
        <v>443</v>
      </c>
      <c r="E272" s="235" t="s">
        <v>2966</v>
      </c>
      <c r="F272" s="236" t="s">
        <v>2967</v>
      </c>
      <c r="G272" s="237" t="s">
        <v>632</v>
      </c>
      <c r="H272" s="238">
        <v>5</v>
      </c>
      <c r="I272" s="239"/>
      <c r="J272" s="240">
        <f>ROUND(I272*H272,2)</f>
        <v>0</v>
      </c>
      <c r="K272" s="236" t="s">
        <v>720</v>
      </c>
      <c r="L272" s="45"/>
      <c r="M272" s="241" t="s">
        <v>1</v>
      </c>
      <c r="N272" s="242" t="s">
        <v>41</v>
      </c>
      <c r="O272" s="92"/>
      <c r="P272" s="226">
        <f>O272*H272</f>
        <v>0</v>
      </c>
      <c r="Q272" s="226">
        <v>0</v>
      </c>
      <c r="R272" s="226">
        <f>Q272*H272</f>
        <v>0</v>
      </c>
      <c r="S272" s="226">
        <v>0</v>
      </c>
      <c r="T272" s="227">
        <f>S272*H272</f>
        <v>0</v>
      </c>
      <c r="U272" s="39"/>
      <c r="V272" s="39"/>
      <c r="W272" s="39"/>
      <c r="X272" s="39"/>
      <c r="Y272" s="39"/>
      <c r="Z272" s="39"/>
      <c r="AA272" s="39"/>
      <c r="AB272" s="39"/>
      <c r="AC272" s="39"/>
      <c r="AD272" s="39"/>
      <c r="AE272" s="39"/>
      <c r="AR272" s="228" t="s">
        <v>415</v>
      </c>
      <c r="AT272" s="228" t="s">
        <v>443</v>
      </c>
      <c r="AU272" s="228" t="s">
        <v>86</v>
      </c>
      <c r="AY272" s="18" t="s">
        <v>414</v>
      </c>
      <c r="BE272" s="229">
        <f>IF(N272="základní",J272,0)</f>
        <v>0</v>
      </c>
      <c r="BF272" s="229">
        <f>IF(N272="snížená",J272,0)</f>
        <v>0</v>
      </c>
      <c r="BG272" s="229">
        <f>IF(N272="zákl. přenesená",J272,0)</f>
        <v>0</v>
      </c>
      <c r="BH272" s="229">
        <f>IF(N272="sníž. přenesená",J272,0)</f>
        <v>0</v>
      </c>
      <c r="BI272" s="229">
        <f>IF(N272="nulová",J272,0)</f>
        <v>0</v>
      </c>
      <c r="BJ272" s="18" t="s">
        <v>84</v>
      </c>
      <c r="BK272" s="229">
        <f>ROUND(I272*H272,2)</f>
        <v>0</v>
      </c>
      <c r="BL272" s="18" t="s">
        <v>415</v>
      </c>
      <c r="BM272" s="228" t="s">
        <v>2968</v>
      </c>
    </row>
    <row r="273" s="2" customFormat="1">
      <c r="A273" s="39"/>
      <c r="B273" s="40"/>
      <c r="C273" s="41"/>
      <c r="D273" s="230" t="s">
        <v>417</v>
      </c>
      <c r="E273" s="41"/>
      <c r="F273" s="231" t="s">
        <v>2969</v>
      </c>
      <c r="G273" s="41"/>
      <c r="H273" s="41"/>
      <c r="I273" s="156"/>
      <c r="J273" s="41"/>
      <c r="K273" s="41"/>
      <c r="L273" s="45"/>
      <c r="M273" s="232"/>
      <c r="N273" s="233"/>
      <c r="O273" s="92"/>
      <c r="P273" s="92"/>
      <c r="Q273" s="92"/>
      <c r="R273" s="92"/>
      <c r="S273" s="92"/>
      <c r="T273" s="93"/>
      <c r="U273" s="39"/>
      <c r="V273" s="39"/>
      <c r="W273" s="39"/>
      <c r="X273" s="39"/>
      <c r="Y273" s="39"/>
      <c r="Z273" s="39"/>
      <c r="AA273" s="39"/>
      <c r="AB273" s="39"/>
      <c r="AC273" s="39"/>
      <c r="AD273" s="39"/>
      <c r="AE273" s="39"/>
      <c r="AT273" s="18" t="s">
        <v>417</v>
      </c>
      <c r="AU273" s="18" t="s">
        <v>86</v>
      </c>
    </row>
    <row r="274" s="2" customFormat="1" ht="21.75" customHeight="1">
      <c r="A274" s="39"/>
      <c r="B274" s="40"/>
      <c r="C274" s="234" t="s">
        <v>884</v>
      </c>
      <c r="D274" s="234" t="s">
        <v>443</v>
      </c>
      <c r="E274" s="235" t="s">
        <v>2970</v>
      </c>
      <c r="F274" s="236" t="s">
        <v>2971</v>
      </c>
      <c r="G274" s="237" t="s">
        <v>632</v>
      </c>
      <c r="H274" s="238">
        <v>0.29999999999999999</v>
      </c>
      <c r="I274" s="239"/>
      <c r="J274" s="240">
        <f>ROUND(I274*H274,2)</f>
        <v>0</v>
      </c>
      <c r="K274" s="236" t="s">
        <v>720</v>
      </c>
      <c r="L274" s="45"/>
      <c r="M274" s="241" t="s">
        <v>1</v>
      </c>
      <c r="N274" s="242" t="s">
        <v>41</v>
      </c>
      <c r="O274" s="92"/>
      <c r="P274" s="226">
        <f>O274*H274</f>
        <v>0</v>
      </c>
      <c r="Q274" s="226">
        <v>0.099750000000000005</v>
      </c>
      <c r="R274" s="226">
        <f>Q274*H274</f>
        <v>0.029925</v>
      </c>
      <c r="S274" s="226">
        <v>0</v>
      </c>
      <c r="T274" s="227">
        <f>S274*H274</f>
        <v>0</v>
      </c>
      <c r="U274" s="39"/>
      <c r="V274" s="39"/>
      <c r="W274" s="39"/>
      <c r="X274" s="39"/>
      <c r="Y274" s="39"/>
      <c r="Z274" s="39"/>
      <c r="AA274" s="39"/>
      <c r="AB274" s="39"/>
      <c r="AC274" s="39"/>
      <c r="AD274" s="39"/>
      <c r="AE274" s="39"/>
      <c r="AR274" s="228" t="s">
        <v>415</v>
      </c>
      <c r="AT274" s="228" t="s">
        <v>443</v>
      </c>
      <c r="AU274" s="228" t="s">
        <v>86</v>
      </c>
      <c r="AY274" s="18" t="s">
        <v>414</v>
      </c>
      <c r="BE274" s="229">
        <f>IF(N274="základní",J274,0)</f>
        <v>0</v>
      </c>
      <c r="BF274" s="229">
        <f>IF(N274="snížená",J274,0)</f>
        <v>0</v>
      </c>
      <c r="BG274" s="229">
        <f>IF(N274="zákl. přenesená",J274,0)</f>
        <v>0</v>
      </c>
      <c r="BH274" s="229">
        <f>IF(N274="sníž. přenesená",J274,0)</f>
        <v>0</v>
      </c>
      <c r="BI274" s="229">
        <f>IF(N274="nulová",J274,0)</f>
        <v>0</v>
      </c>
      <c r="BJ274" s="18" t="s">
        <v>84</v>
      </c>
      <c r="BK274" s="229">
        <f>ROUND(I274*H274,2)</f>
        <v>0</v>
      </c>
      <c r="BL274" s="18" t="s">
        <v>415</v>
      </c>
      <c r="BM274" s="228" t="s">
        <v>2972</v>
      </c>
    </row>
    <row r="275" s="2" customFormat="1">
      <c r="A275" s="39"/>
      <c r="B275" s="40"/>
      <c r="C275" s="41"/>
      <c r="D275" s="230" t="s">
        <v>417</v>
      </c>
      <c r="E275" s="41"/>
      <c r="F275" s="231" t="s">
        <v>2973</v>
      </c>
      <c r="G275" s="41"/>
      <c r="H275" s="41"/>
      <c r="I275" s="156"/>
      <c r="J275" s="41"/>
      <c r="K275" s="41"/>
      <c r="L275" s="45"/>
      <c r="M275" s="232"/>
      <c r="N275" s="233"/>
      <c r="O275" s="92"/>
      <c r="P275" s="92"/>
      <c r="Q275" s="92"/>
      <c r="R275" s="92"/>
      <c r="S275" s="92"/>
      <c r="T275" s="93"/>
      <c r="U275" s="39"/>
      <c r="V275" s="39"/>
      <c r="W275" s="39"/>
      <c r="X275" s="39"/>
      <c r="Y275" s="39"/>
      <c r="Z275" s="39"/>
      <c r="AA275" s="39"/>
      <c r="AB275" s="39"/>
      <c r="AC275" s="39"/>
      <c r="AD275" s="39"/>
      <c r="AE275" s="39"/>
      <c r="AT275" s="18" t="s">
        <v>417</v>
      </c>
      <c r="AU275" s="18" t="s">
        <v>86</v>
      </c>
    </row>
    <row r="276" s="15" customFormat="1">
      <c r="A276" s="15"/>
      <c r="B276" s="299"/>
      <c r="C276" s="300"/>
      <c r="D276" s="230" t="s">
        <v>758</v>
      </c>
      <c r="E276" s="301" t="s">
        <v>1</v>
      </c>
      <c r="F276" s="302" t="s">
        <v>2974</v>
      </c>
      <c r="G276" s="300"/>
      <c r="H276" s="301" t="s">
        <v>1</v>
      </c>
      <c r="I276" s="303"/>
      <c r="J276" s="300"/>
      <c r="K276" s="300"/>
      <c r="L276" s="304"/>
      <c r="M276" s="305"/>
      <c r="N276" s="306"/>
      <c r="O276" s="306"/>
      <c r="P276" s="306"/>
      <c r="Q276" s="306"/>
      <c r="R276" s="306"/>
      <c r="S276" s="306"/>
      <c r="T276" s="307"/>
      <c r="U276" s="15"/>
      <c r="V276" s="15"/>
      <c r="W276" s="15"/>
      <c r="X276" s="15"/>
      <c r="Y276" s="15"/>
      <c r="Z276" s="15"/>
      <c r="AA276" s="15"/>
      <c r="AB276" s="15"/>
      <c r="AC276" s="15"/>
      <c r="AD276" s="15"/>
      <c r="AE276" s="15"/>
      <c r="AT276" s="308" t="s">
        <v>758</v>
      </c>
      <c r="AU276" s="308" t="s">
        <v>86</v>
      </c>
      <c r="AV276" s="15" t="s">
        <v>84</v>
      </c>
      <c r="AW276" s="15" t="s">
        <v>33</v>
      </c>
      <c r="AX276" s="15" t="s">
        <v>76</v>
      </c>
      <c r="AY276" s="308" t="s">
        <v>414</v>
      </c>
    </row>
    <row r="277" s="13" customFormat="1">
      <c r="A277" s="13"/>
      <c r="B277" s="277"/>
      <c r="C277" s="278"/>
      <c r="D277" s="230" t="s">
        <v>758</v>
      </c>
      <c r="E277" s="279" t="s">
        <v>1</v>
      </c>
      <c r="F277" s="280" t="s">
        <v>2939</v>
      </c>
      <c r="G277" s="278"/>
      <c r="H277" s="281">
        <v>0.29999999999999999</v>
      </c>
      <c r="I277" s="282"/>
      <c r="J277" s="278"/>
      <c r="K277" s="278"/>
      <c r="L277" s="283"/>
      <c r="M277" s="284"/>
      <c r="N277" s="285"/>
      <c r="O277" s="285"/>
      <c r="P277" s="285"/>
      <c r="Q277" s="285"/>
      <c r="R277" s="285"/>
      <c r="S277" s="285"/>
      <c r="T277" s="286"/>
      <c r="U277" s="13"/>
      <c r="V277" s="13"/>
      <c r="W277" s="13"/>
      <c r="X277" s="13"/>
      <c r="Y277" s="13"/>
      <c r="Z277" s="13"/>
      <c r="AA277" s="13"/>
      <c r="AB277" s="13"/>
      <c r="AC277" s="13"/>
      <c r="AD277" s="13"/>
      <c r="AE277" s="13"/>
      <c r="AT277" s="287" t="s">
        <v>758</v>
      </c>
      <c r="AU277" s="287" t="s">
        <v>86</v>
      </c>
      <c r="AV277" s="13" t="s">
        <v>86</v>
      </c>
      <c r="AW277" s="13" t="s">
        <v>33</v>
      </c>
      <c r="AX277" s="13" t="s">
        <v>84</v>
      </c>
      <c r="AY277" s="287" t="s">
        <v>414</v>
      </c>
    </row>
    <row r="278" s="2" customFormat="1" ht="21.75" customHeight="1">
      <c r="A278" s="39"/>
      <c r="B278" s="40"/>
      <c r="C278" s="234" t="s">
        <v>888</v>
      </c>
      <c r="D278" s="234" t="s">
        <v>443</v>
      </c>
      <c r="E278" s="235" t="s">
        <v>2975</v>
      </c>
      <c r="F278" s="236" t="s">
        <v>2976</v>
      </c>
      <c r="G278" s="237" t="s">
        <v>632</v>
      </c>
      <c r="H278" s="238">
        <v>0.29999999999999999</v>
      </c>
      <c r="I278" s="239"/>
      <c r="J278" s="240">
        <f>ROUND(I278*H278,2)</f>
        <v>0</v>
      </c>
      <c r="K278" s="236" t="s">
        <v>720</v>
      </c>
      <c r="L278" s="45"/>
      <c r="M278" s="241" t="s">
        <v>1</v>
      </c>
      <c r="N278" s="242" t="s">
        <v>41</v>
      </c>
      <c r="O278" s="92"/>
      <c r="P278" s="226">
        <f>O278*H278</f>
        <v>0</v>
      </c>
      <c r="Q278" s="226">
        <v>0</v>
      </c>
      <c r="R278" s="226">
        <f>Q278*H278</f>
        <v>0</v>
      </c>
      <c r="S278" s="226">
        <v>0</v>
      </c>
      <c r="T278" s="227">
        <f>S278*H278</f>
        <v>0</v>
      </c>
      <c r="U278" s="39"/>
      <c r="V278" s="39"/>
      <c r="W278" s="39"/>
      <c r="X278" s="39"/>
      <c r="Y278" s="39"/>
      <c r="Z278" s="39"/>
      <c r="AA278" s="39"/>
      <c r="AB278" s="39"/>
      <c r="AC278" s="39"/>
      <c r="AD278" s="39"/>
      <c r="AE278" s="39"/>
      <c r="AR278" s="228" t="s">
        <v>415</v>
      </c>
      <c r="AT278" s="228" t="s">
        <v>443</v>
      </c>
      <c r="AU278" s="228" t="s">
        <v>86</v>
      </c>
      <c r="AY278" s="18" t="s">
        <v>414</v>
      </c>
      <c r="BE278" s="229">
        <f>IF(N278="základní",J278,0)</f>
        <v>0</v>
      </c>
      <c r="BF278" s="229">
        <f>IF(N278="snížená",J278,0)</f>
        <v>0</v>
      </c>
      <c r="BG278" s="229">
        <f>IF(N278="zákl. přenesená",J278,0)</f>
        <v>0</v>
      </c>
      <c r="BH278" s="229">
        <f>IF(N278="sníž. přenesená",J278,0)</f>
        <v>0</v>
      </c>
      <c r="BI278" s="229">
        <f>IF(N278="nulová",J278,0)</f>
        <v>0</v>
      </c>
      <c r="BJ278" s="18" t="s">
        <v>84</v>
      </c>
      <c r="BK278" s="229">
        <f>ROUND(I278*H278,2)</f>
        <v>0</v>
      </c>
      <c r="BL278" s="18" t="s">
        <v>415</v>
      </c>
      <c r="BM278" s="228" t="s">
        <v>2977</v>
      </c>
    </row>
    <row r="279" s="2" customFormat="1">
      <c r="A279" s="39"/>
      <c r="B279" s="40"/>
      <c r="C279" s="41"/>
      <c r="D279" s="230" t="s">
        <v>417</v>
      </c>
      <c r="E279" s="41"/>
      <c r="F279" s="231" t="s">
        <v>2978</v>
      </c>
      <c r="G279" s="41"/>
      <c r="H279" s="41"/>
      <c r="I279" s="156"/>
      <c r="J279" s="41"/>
      <c r="K279" s="41"/>
      <c r="L279" s="45"/>
      <c r="M279" s="232"/>
      <c r="N279" s="233"/>
      <c r="O279" s="92"/>
      <c r="P279" s="92"/>
      <c r="Q279" s="92"/>
      <c r="R279" s="92"/>
      <c r="S279" s="92"/>
      <c r="T279" s="93"/>
      <c r="U279" s="39"/>
      <c r="V279" s="39"/>
      <c r="W279" s="39"/>
      <c r="X279" s="39"/>
      <c r="Y279" s="39"/>
      <c r="Z279" s="39"/>
      <c r="AA279" s="39"/>
      <c r="AB279" s="39"/>
      <c r="AC279" s="39"/>
      <c r="AD279" s="39"/>
      <c r="AE279" s="39"/>
      <c r="AT279" s="18" t="s">
        <v>417</v>
      </c>
      <c r="AU279" s="18" t="s">
        <v>86</v>
      </c>
    </row>
    <row r="280" s="2" customFormat="1" ht="21.75" customHeight="1">
      <c r="A280" s="39"/>
      <c r="B280" s="40"/>
      <c r="C280" s="234" t="s">
        <v>894</v>
      </c>
      <c r="D280" s="234" t="s">
        <v>443</v>
      </c>
      <c r="E280" s="235" t="s">
        <v>2979</v>
      </c>
      <c r="F280" s="236" t="s">
        <v>2980</v>
      </c>
      <c r="G280" s="237" t="s">
        <v>632</v>
      </c>
      <c r="H280" s="238">
        <v>0.29999999999999999</v>
      </c>
      <c r="I280" s="239"/>
      <c r="J280" s="240">
        <f>ROUND(I280*H280,2)</f>
        <v>0</v>
      </c>
      <c r="K280" s="236" t="s">
        <v>720</v>
      </c>
      <c r="L280" s="45"/>
      <c r="M280" s="241" t="s">
        <v>1</v>
      </c>
      <c r="N280" s="242" t="s">
        <v>41</v>
      </c>
      <c r="O280" s="92"/>
      <c r="P280" s="226">
        <f>O280*H280</f>
        <v>0</v>
      </c>
      <c r="Q280" s="226">
        <v>0.00158</v>
      </c>
      <c r="R280" s="226">
        <f>Q280*H280</f>
        <v>0.00047399999999999997</v>
      </c>
      <c r="S280" s="226">
        <v>0</v>
      </c>
      <c r="T280" s="227">
        <f>S280*H280</f>
        <v>0</v>
      </c>
      <c r="U280" s="39"/>
      <c r="V280" s="39"/>
      <c r="W280" s="39"/>
      <c r="X280" s="39"/>
      <c r="Y280" s="39"/>
      <c r="Z280" s="39"/>
      <c r="AA280" s="39"/>
      <c r="AB280" s="39"/>
      <c r="AC280" s="39"/>
      <c r="AD280" s="39"/>
      <c r="AE280" s="39"/>
      <c r="AR280" s="228" t="s">
        <v>415</v>
      </c>
      <c r="AT280" s="228" t="s">
        <v>443</v>
      </c>
      <c r="AU280" s="228" t="s">
        <v>86</v>
      </c>
      <c r="AY280" s="18" t="s">
        <v>414</v>
      </c>
      <c r="BE280" s="229">
        <f>IF(N280="základní",J280,0)</f>
        <v>0</v>
      </c>
      <c r="BF280" s="229">
        <f>IF(N280="snížená",J280,0)</f>
        <v>0</v>
      </c>
      <c r="BG280" s="229">
        <f>IF(N280="zákl. přenesená",J280,0)</f>
        <v>0</v>
      </c>
      <c r="BH280" s="229">
        <f>IF(N280="sníž. přenesená",J280,0)</f>
        <v>0</v>
      </c>
      <c r="BI280" s="229">
        <f>IF(N280="nulová",J280,0)</f>
        <v>0</v>
      </c>
      <c r="BJ280" s="18" t="s">
        <v>84</v>
      </c>
      <c r="BK280" s="229">
        <f>ROUND(I280*H280,2)</f>
        <v>0</v>
      </c>
      <c r="BL280" s="18" t="s">
        <v>415</v>
      </c>
      <c r="BM280" s="228" t="s">
        <v>2981</v>
      </c>
    </row>
    <row r="281" s="2" customFormat="1">
      <c r="A281" s="39"/>
      <c r="B281" s="40"/>
      <c r="C281" s="41"/>
      <c r="D281" s="230" t="s">
        <v>417</v>
      </c>
      <c r="E281" s="41"/>
      <c r="F281" s="231" t="s">
        <v>2982</v>
      </c>
      <c r="G281" s="41"/>
      <c r="H281" s="41"/>
      <c r="I281" s="156"/>
      <c r="J281" s="41"/>
      <c r="K281" s="41"/>
      <c r="L281" s="45"/>
      <c r="M281" s="232"/>
      <c r="N281" s="233"/>
      <c r="O281" s="92"/>
      <c r="P281" s="92"/>
      <c r="Q281" s="92"/>
      <c r="R281" s="92"/>
      <c r="S281" s="92"/>
      <c r="T281" s="93"/>
      <c r="U281" s="39"/>
      <c r="V281" s="39"/>
      <c r="W281" s="39"/>
      <c r="X281" s="39"/>
      <c r="Y281" s="39"/>
      <c r="Z281" s="39"/>
      <c r="AA281" s="39"/>
      <c r="AB281" s="39"/>
      <c r="AC281" s="39"/>
      <c r="AD281" s="39"/>
      <c r="AE281" s="39"/>
      <c r="AT281" s="18" t="s">
        <v>417</v>
      </c>
      <c r="AU281" s="18" t="s">
        <v>86</v>
      </c>
    </row>
    <row r="282" s="15" customFormat="1">
      <c r="A282" s="15"/>
      <c r="B282" s="299"/>
      <c r="C282" s="300"/>
      <c r="D282" s="230" t="s">
        <v>758</v>
      </c>
      <c r="E282" s="301" t="s">
        <v>1</v>
      </c>
      <c r="F282" s="302" t="s">
        <v>2983</v>
      </c>
      <c r="G282" s="300"/>
      <c r="H282" s="301" t="s">
        <v>1</v>
      </c>
      <c r="I282" s="303"/>
      <c r="J282" s="300"/>
      <c r="K282" s="300"/>
      <c r="L282" s="304"/>
      <c r="M282" s="305"/>
      <c r="N282" s="306"/>
      <c r="O282" s="306"/>
      <c r="P282" s="306"/>
      <c r="Q282" s="306"/>
      <c r="R282" s="306"/>
      <c r="S282" s="306"/>
      <c r="T282" s="307"/>
      <c r="U282" s="15"/>
      <c r="V282" s="15"/>
      <c r="W282" s="15"/>
      <c r="X282" s="15"/>
      <c r="Y282" s="15"/>
      <c r="Z282" s="15"/>
      <c r="AA282" s="15"/>
      <c r="AB282" s="15"/>
      <c r="AC282" s="15"/>
      <c r="AD282" s="15"/>
      <c r="AE282" s="15"/>
      <c r="AT282" s="308" t="s">
        <v>758</v>
      </c>
      <c r="AU282" s="308" t="s">
        <v>86</v>
      </c>
      <c r="AV282" s="15" t="s">
        <v>84</v>
      </c>
      <c r="AW282" s="15" t="s">
        <v>33</v>
      </c>
      <c r="AX282" s="15" t="s">
        <v>76</v>
      </c>
      <c r="AY282" s="308" t="s">
        <v>414</v>
      </c>
    </row>
    <row r="283" s="13" customFormat="1">
      <c r="A283" s="13"/>
      <c r="B283" s="277"/>
      <c r="C283" s="278"/>
      <c r="D283" s="230" t="s">
        <v>758</v>
      </c>
      <c r="E283" s="279" t="s">
        <v>1</v>
      </c>
      <c r="F283" s="280" t="s">
        <v>2939</v>
      </c>
      <c r="G283" s="278"/>
      <c r="H283" s="281">
        <v>0.29999999999999999</v>
      </c>
      <c r="I283" s="282"/>
      <c r="J283" s="278"/>
      <c r="K283" s="278"/>
      <c r="L283" s="283"/>
      <c r="M283" s="284"/>
      <c r="N283" s="285"/>
      <c r="O283" s="285"/>
      <c r="P283" s="285"/>
      <c r="Q283" s="285"/>
      <c r="R283" s="285"/>
      <c r="S283" s="285"/>
      <c r="T283" s="286"/>
      <c r="U283" s="13"/>
      <c r="V283" s="13"/>
      <c r="W283" s="13"/>
      <c r="X283" s="13"/>
      <c r="Y283" s="13"/>
      <c r="Z283" s="13"/>
      <c r="AA283" s="13"/>
      <c r="AB283" s="13"/>
      <c r="AC283" s="13"/>
      <c r="AD283" s="13"/>
      <c r="AE283" s="13"/>
      <c r="AT283" s="287" t="s">
        <v>758</v>
      </c>
      <c r="AU283" s="287" t="s">
        <v>86</v>
      </c>
      <c r="AV283" s="13" t="s">
        <v>86</v>
      </c>
      <c r="AW283" s="13" t="s">
        <v>33</v>
      </c>
      <c r="AX283" s="13" t="s">
        <v>84</v>
      </c>
      <c r="AY283" s="287" t="s">
        <v>414</v>
      </c>
    </row>
    <row r="284" s="2" customFormat="1" ht="21.75" customHeight="1">
      <c r="A284" s="39"/>
      <c r="B284" s="40"/>
      <c r="C284" s="234" t="s">
        <v>899</v>
      </c>
      <c r="D284" s="234" t="s">
        <v>443</v>
      </c>
      <c r="E284" s="235" t="s">
        <v>2984</v>
      </c>
      <c r="F284" s="236" t="s">
        <v>2985</v>
      </c>
      <c r="G284" s="237" t="s">
        <v>632</v>
      </c>
      <c r="H284" s="238">
        <v>0.29999999999999999</v>
      </c>
      <c r="I284" s="239"/>
      <c r="J284" s="240">
        <f>ROUND(I284*H284,2)</f>
        <v>0</v>
      </c>
      <c r="K284" s="236" t="s">
        <v>720</v>
      </c>
      <c r="L284" s="45"/>
      <c r="M284" s="241" t="s">
        <v>1</v>
      </c>
      <c r="N284" s="242" t="s">
        <v>41</v>
      </c>
      <c r="O284" s="92"/>
      <c r="P284" s="226">
        <f>O284*H284</f>
        <v>0</v>
      </c>
      <c r="Q284" s="226">
        <v>0</v>
      </c>
      <c r="R284" s="226">
        <f>Q284*H284</f>
        <v>0</v>
      </c>
      <c r="S284" s="226">
        <v>0</v>
      </c>
      <c r="T284" s="227">
        <f>S284*H284</f>
        <v>0</v>
      </c>
      <c r="U284" s="39"/>
      <c r="V284" s="39"/>
      <c r="W284" s="39"/>
      <c r="X284" s="39"/>
      <c r="Y284" s="39"/>
      <c r="Z284" s="39"/>
      <c r="AA284" s="39"/>
      <c r="AB284" s="39"/>
      <c r="AC284" s="39"/>
      <c r="AD284" s="39"/>
      <c r="AE284" s="39"/>
      <c r="AR284" s="228" t="s">
        <v>415</v>
      </c>
      <c r="AT284" s="228" t="s">
        <v>443</v>
      </c>
      <c r="AU284" s="228" t="s">
        <v>86</v>
      </c>
      <c r="AY284" s="18" t="s">
        <v>414</v>
      </c>
      <c r="BE284" s="229">
        <f>IF(N284="základní",J284,0)</f>
        <v>0</v>
      </c>
      <c r="BF284" s="229">
        <f>IF(N284="snížená",J284,0)</f>
        <v>0</v>
      </c>
      <c r="BG284" s="229">
        <f>IF(N284="zákl. přenesená",J284,0)</f>
        <v>0</v>
      </c>
      <c r="BH284" s="229">
        <f>IF(N284="sníž. přenesená",J284,0)</f>
        <v>0</v>
      </c>
      <c r="BI284" s="229">
        <f>IF(N284="nulová",J284,0)</f>
        <v>0</v>
      </c>
      <c r="BJ284" s="18" t="s">
        <v>84</v>
      </c>
      <c r="BK284" s="229">
        <f>ROUND(I284*H284,2)</f>
        <v>0</v>
      </c>
      <c r="BL284" s="18" t="s">
        <v>415</v>
      </c>
      <c r="BM284" s="228" t="s">
        <v>2986</v>
      </c>
    </row>
    <row r="285" s="2" customFormat="1">
      <c r="A285" s="39"/>
      <c r="B285" s="40"/>
      <c r="C285" s="41"/>
      <c r="D285" s="230" t="s">
        <v>417</v>
      </c>
      <c r="E285" s="41"/>
      <c r="F285" s="231" t="s">
        <v>2987</v>
      </c>
      <c r="G285" s="41"/>
      <c r="H285" s="41"/>
      <c r="I285" s="156"/>
      <c r="J285" s="41"/>
      <c r="K285" s="41"/>
      <c r="L285" s="45"/>
      <c r="M285" s="232"/>
      <c r="N285" s="233"/>
      <c r="O285" s="92"/>
      <c r="P285" s="92"/>
      <c r="Q285" s="92"/>
      <c r="R285" s="92"/>
      <c r="S285" s="92"/>
      <c r="T285" s="93"/>
      <c r="U285" s="39"/>
      <c r="V285" s="39"/>
      <c r="W285" s="39"/>
      <c r="X285" s="39"/>
      <c r="Y285" s="39"/>
      <c r="Z285" s="39"/>
      <c r="AA285" s="39"/>
      <c r="AB285" s="39"/>
      <c r="AC285" s="39"/>
      <c r="AD285" s="39"/>
      <c r="AE285" s="39"/>
      <c r="AT285" s="18" t="s">
        <v>417</v>
      </c>
      <c r="AU285" s="18" t="s">
        <v>86</v>
      </c>
    </row>
    <row r="286" s="2" customFormat="1" ht="21.75" customHeight="1">
      <c r="A286" s="39"/>
      <c r="B286" s="40"/>
      <c r="C286" s="234" t="s">
        <v>903</v>
      </c>
      <c r="D286" s="234" t="s">
        <v>443</v>
      </c>
      <c r="E286" s="235" t="s">
        <v>2542</v>
      </c>
      <c r="F286" s="236" t="s">
        <v>2543</v>
      </c>
      <c r="G286" s="237" t="s">
        <v>531</v>
      </c>
      <c r="H286" s="238">
        <v>4</v>
      </c>
      <c r="I286" s="239"/>
      <c r="J286" s="240">
        <f>ROUND(I286*H286,2)</f>
        <v>0</v>
      </c>
      <c r="K286" s="236" t="s">
        <v>720</v>
      </c>
      <c r="L286" s="45"/>
      <c r="M286" s="241" t="s">
        <v>1</v>
      </c>
      <c r="N286" s="242" t="s">
        <v>41</v>
      </c>
      <c r="O286" s="92"/>
      <c r="P286" s="226">
        <f>O286*H286</f>
        <v>0</v>
      </c>
      <c r="Q286" s="226">
        <v>0.0059081999999999997</v>
      </c>
      <c r="R286" s="226">
        <f>Q286*H286</f>
        <v>0.023632799999999999</v>
      </c>
      <c r="S286" s="226">
        <v>0</v>
      </c>
      <c r="T286" s="227">
        <f>S286*H286</f>
        <v>0</v>
      </c>
      <c r="U286" s="39"/>
      <c r="V286" s="39"/>
      <c r="W286" s="39"/>
      <c r="X286" s="39"/>
      <c r="Y286" s="39"/>
      <c r="Z286" s="39"/>
      <c r="AA286" s="39"/>
      <c r="AB286" s="39"/>
      <c r="AC286" s="39"/>
      <c r="AD286" s="39"/>
      <c r="AE286" s="39"/>
      <c r="AR286" s="228" t="s">
        <v>415</v>
      </c>
      <c r="AT286" s="228" t="s">
        <v>443</v>
      </c>
      <c r="AU286" s="228" t="s">
        <v>86</v>
      </c>
      <c r="AY286" s="18" t="s">
        <v>414</v>
      </c>
      <c r="BE286" s="229">
        <f>IF(N286="základní",J286,0)</f>
        <v>0</v>
      </c>
      <c r="BF286" s="229">
        <f>IF(N286="snížená",J286,0)</f>
        <v>0</v>
      </c>
      <c r="BG286" s="229">
        <f>IF(N286="zákl. přenesená",J286,0)</f>
        <v>0</v>
      </c>
      <c r="BH286" s="229">
        <f>IF(N286="sníž. přenesená",J286,0)</f>
        <v>0</v>
      </c>
      <c r="BI286" s="229">
        <f>IF(N286="nulová",J286,0)</f>
        <v>0</v>
      </c>
      <c r="BJ286" s="18" t="s">
        <v>84</v>
      </c>
      <c r="BK286" s="229">
        <f>ROUND(I286*H286,2)</f>
        <v>0</v>
      </c>
      <c r="BL286" s="18" t="s">
        <v>415</v>
      </c>
      <c r="BM286" s="228" t="s">
        <v>2988</v>
      </c>
    </row>
    <row r="287" s="2" customFormat="1">
      <c r="A287" s="39"/>
      <c r="B287" s="40"/>
      <c r="C287" s="41"/>
      <c r="D287" s="230" t="s">
        <v>417</v>
      </c>
      <c r="E287" s="41"/>
      <c r="F287" s="231" t="s">
        <v>2545</v>
      </c>
      <c r="G287" s="41"/>
      <c r="H287" s="41"/>
      <c r="I287" s="156"/>
      <c r="J287" s="41"/>
      <c r="K287" s="41"/>
      <c r="L287" s="45"/>
      <c r="M287" s="232"/>
      <c r="N287" s="233"/>
      <c r="O287" s="92"/>
      <c r="P287" s="92"/>
      <c r="Q287" s="92"/>
      <c r="R287" s="92"/>
      <c r="S287" s="92"/>
      <c r="T287" s="93"/>
      <c r="U287" s="39"/>
      <c r="V287" s="39"/>
      <c r="W287" s="39"/>
      <c r="X287" s="39"/>
      <c r="Y287" s="39"/>
      <c r="Z287" s="39"/>
      <c r="AA287" s="39"/>
      <c r="AB287" s="39"/>
      <c r="AC287" s="39"/>
      <c r="AD287" s="39"/>
      <c r="AE287" s="39"/>
      <c r="AT287" s="18" t="s">
        <v>417</v>
      </c>
      <c r="AU287" s="18" t="s">
        <v>86</v>
      </c>
    </row>
    <row r="288" s="15" customFormat="1">
      <c r="A288" s="15"/>
      <c r="B288" s="299"/>
      <c r="C288" s="300"/>
      <c r="D288" s="230" t="s">
        <v>758</v>
      </c>
      <c r="E288" s="301" t="s">
        <v>1</v>
      </c>
      <c r="F288" s="302" t="s">
        <v>2546</v>
      </c>
      <c r="G288" s="300"/>
      <c r="H288" s="301" t="s">
        <v>1</v>
      </c>
      <c r="I288" s="303"/>
      <c r="J288" s="300"/>
      <c r="K288" s="300"/>
      <c r="L288" s="304"/>
      <c r="M288" s="305"/>
      <c r="N288" s="306"/>
      <c r="O288" s="306"/>
      <c r="P288" s="306"/>
      <c r="Q288" s="306"/>
      <c r="R288" s="306"/>
      <c r="S288" s="306"/>
      <c r="T288" s="307"/>
      <c r="U288" s="15"/>
      <c r="V288" s="15"/>
      <c r="W288" s="15"/>
      <c r="X288" s="15"/>
      <c r="Y288" s="15"/>
      <c r="Z288" s="15"/>
      <c r="AA288" s="15"/>
      <c r="AB288" s="15"/>
      <c r="AC288" s="15"/>
      <c r="AD288" s="15"/>
      <c r="AE288" s="15"/>
      <c r="AT288" s="308" t="s">
        <v>758</v>
      </c>
      <c r="AU288" s="308" t="s">
        <v>86</v>
      </c>
      <c r="AV288" s="15" t="s">
        <v>84</v>
      </c>
      <c r="AW288" s="15" t="s">
        <v>33</v>
      </c>
      <c r="AX288" s="15" t="s">
        <v>76</v>
      </c>
      <c r="AY288" s="308" t="s">
        <v>414</v>
      </c>
    </row>
    <row r="289" s="13" customFormat="1">
      <c r="A289" s="13"/>
      <c r="B289" s="277"/>
      <c r="C289" s="278"/>
      <c r="D289" s="230" t="s">
        <v>758</v>
      </c>
      <c r="E289" s="279" t="s">
        <v>1</v>
      </c>
      <c r="F289" s="280" t="s">
        <v>415</v>
      </c>
      <c r="G289" s="278"/>
      <c r="H289" s="281">
        <v>4</v>
      </c>
      <c r="I289" s="282"/>
      <c r="J289" s="278"/>
      <c r="K289" s="278"/>
      <c r="L289" s="283"/>
      <c r="M289" s="284"/>
      <c r="N289" s="285"/>
      <c r="O289" s="285"/>
      <c r="P289" s="285"/>
      <c r="Q289" s="285"/>
      <c r="R289" s="285"/>
      <c r="S289" s="285"/>
      <c r="T289" s="286"/>
      <c r="U289" s="13"/>
      <c r="V289" s="13"/>
      <c r="W289" s="13"/>
      <c r="X289" s="13"/>
      <c r="Y289" s="13"/>
      <c r="Z289" s="13"/>
      <c r="AA289" s="13"/>
      <c r="AB289" s="13"/>
      <c r="AC289" s="13"/>
      <c r="AD289" s="13"/>
      <c r="AE289" s="13"/>
      <c r="AT289" s="287" t="s">
        <v>758</v>
      </c>
      <c r="AU289" s="287" t="s">
        <v>86</v>
      </c>
      <c r="AV289" s="13" t="s">
        <v>86</v>
      </c>
      <c r="AW289" s="13" t="s">
        <v>33</v>
      </c>
      <c r="AX289" s="13" t="s">
        <v>84</v>
      </c>
      <c r="AY289" s="287" t="s">
        <v>414</v>
      </c>
    </row>
    <row r="290" s="2" customFormat="1" ht="21.75" customHeight="1">
      <c r="A290" s="39"/>
      <c r="B290" s="40"/>
      <c r="C290" s="234" t="s">
        <v>908</v>
      </c>
      <c r="D290" s="234" t="s">
        <v>443</v>
      </c>
      <c r="E290" s="235" t="s">
        <v>1835</v>
      </c>
      <c r="F290" s="236" t="s">
        <v>1836</v>
      </c>
      <c r="G290" s="237" t="s">
        <v>531</v>
      </c>
      <c r="H290" s="238">
        <v>3.6000000000000001</v>
      </c>
      <c r="I290" s="239"/>
      <c r="J290" s="240">
        <f>ROUND(I290*H290,2)</f>
        <v>0</v>
      </c>
      <c r="K290" s="236" t="s">
        <v>720</v>
      </c>
      <c r="L290" s="45"/>
      <c r="M290" s="241" t="s">
        <v>1</v>
      </c>
      <c r="N290" s="242" t="s">
        <v>41</v>
      </c>
      <c r="O290" s="92"/>
      <c r="P290" s="226">
        <f>O290*H290</f>
        <v>0</v>
      </c>
      <c r="Q290" s="226">
        <v>0.0024705</v>
      </c>
      <c r="R290" s="226">
        <f>Q290*H290</f>
        <v>0.0088938000000000003</v>
      </c>
      <c r="S290" s="226">
        <v>0</v>
      </c>
      <c r="T290" s="227">
        <f>S290*H290</f>
        <v>0</v>
      </c>
      <c r="U290" s="39"/>
      <c r="V290" s="39"/>
      <c r="W290" s="39"/>
      <c r="X290" s="39"/>
      <c r="Y290" s="39"/>
      <c r="Z290" s="39"/>
      <c r="AA290" s="39"/>
      <c r="AB290" s="39"/>
      <c r="AC290" s="39"/>
      <c r="AD290" s="39"/>
      <c r="AE290" s="39"/>
      <c r="AR290" s="228" t="s">
        <v>415</v>
      </c>
      <c r="AT290" s="228" t="s">
        <v>443</v>
      </c>
      <c r="AU290" s="228" t="s">
        <v>86</v>
      </c>
      <c r="AY290" s="18" t="s">
        <v>414</v>
      </c>
      <c r="BE290" s="229">
        <f>IF(N290="základní",J290,0)</f>
        <v>0</v>
      </c>
      <c r="BF290" s="229">
        <f>IF(N290="snížená",J290,0)</f>
        <v>0</v>
      </c>
      <c r="BG290" s="229">
        <f>IF(N290="zákl. přenesená",J290,0)</f>
        <v>0</v>
      </c>
      <c r="BH290" s="229">
        <f>IF(N290="sníž. přenesená",J290,0)</f>
        <v>0</v>
      </c>
      <c r="BI290" s="229">
        <f>IF(N290="nulová",J290,0)</f>
        <v>0</v>
      </c>
      <c r="BJ290" s="18" t="s">
        <v>84</v>
      </c>
      <c r="BK290" s="229">
        <f>ROUND(I290*H290,2)</f>
        <v>0</v>
      </c>
      <c r="BL290" s="18" t="s">
        <v>415</v>
      </c>
      <c r="BM290" s="228" t="s">
        <v>2989</v>
      </c>
    </row>
    <row r="291" s="2" customFormat="1">
      <c r="A291" s="39"/>
      <c r="B291" s="40"/>
      <c r="C291" s="41"/>
      <c r="D291" s="230" t="s">
        <v>417</v>
      </c>
      <c r="E291" s="41"/>
      <c r="F291" s="231" t="s">
        <v>1838</v>
      </c>
      <c r="G291" s="41"/>
      <c r="H291" s="41"/>
      <c r="I291" s="156"/>
      <c r="J291" s="41"/>
      <c r="K291" s="41"/>
      <c r="L291" s="45"/>
      <c r="M291" s="232"/>
      <c r="N291" s="233"/>
      <c r="O291" s="92"/>
      <c r="P291" s="92"/>
      <c r="Q291" s="92"/>
      <c r="R291" s="92"/>
      <c r="S291" s="92"/>
      <c r="T291" s="93"/>
      <c r="U291" s="39"/>
      <c r="V291" s="39"/>
      <c r="W291" s="39"/>
      <c r="X291" s="39"/>
      <c r="Y291" s="39"/>
      <c r="Z291" s="39"/>
      <c r="AA291" s="39"/>
      <c r="AB291" s="39"/>
      <c r="AC291" s="39"/>
      <c r="AD291" s="39"/>
      <c r="AE291" s="39"/>
      <c r="AT291" s="18" t="s">
        <v>417</v>
      </c>
      <c r="AU291" s="18" t="s">
        <v>86</v>
      </c>
    </row>
    <row r="292" s="15" customFormat="1">
      <c r="A292" s="15"/>
      <c r="B292" s="299"/>
      <c r="C292" s="300"/>
      <c r="D292" s="230" t="s">
        <v>758</v>
      </c>
      <c r="E292" s="301" t="s">
        <v>1</v>
      </c>
      <c r="F292" s="302" t="s">
        <v>1839</v>
      </c>
      <c r="G292" s="300"/>
      <c r="H292" s="301" t="s">
        <v>1</v>
      </c>
      <c r="I292" s="303"/>
      <c r="J292" s="300"/>
      <c r="K292" s="300"/>
      <c r="L292" s="304"/>
      <c r="M292" s="305"/>
      <c r="N292" s="306"/>
      <c r="O292" s="306"/>
      <c r="P292" s="306"/>
      <c r="Q292" s="306"/>
      <c r="R292" s="306"/>
      <c r="S292" s="306"/>
      <c r="T292" s="307"/>
      <c r="U292" s="15"/>
      <c r="V292" s="15"/>
      <c r="W292" s="15"/>
      <c r="X292" s="15"/>
      <c r="Y292" s="15"/>
      <c r="Z292" s="15"/>
      <c r="AA292" s="15"/>
      <c r="AB292" s="15"/>
      <c r="AC292" s="15"/>
      <c r="AD292" s="15"/>
      <c r="AE292" s="15"/>
      <c r="AT292" s="308" t="s">
        <v>758</v>
      </c>
      <c r="AU292" s="308" t="s">
        <v>86</v>
      </c>
      <c r="AV292" s="15" t="s">
        <v>84</v>
      </c>
      <c r="AW292" s="15" t="s">
        <v>33</v>
      </c>
      <c r="AX292" s="15" t="s">
        <v>76</v>
      </c>
      <c r="AY292" s="308" t="s">
        <v>414</v>
      </c>
    </row>
    <row r="293" s="13" customFormat="1">
      <c r="A293" s="13"/>
      <c r="B293" s="277"/>
      <c r="C293" s="278"/>
      <c r="D293" s="230" t="s">
        <v>758</v>
      </c>
      <c r="E293" s="279" t="s">
        <v>1</v>
      </c>
      <c r="F293" s="280" t="s">
        <v>2990</v>
      </c>
      <c r="G293" s="278"/>
      <c r="H293" s="281">
        <v>3.6000000000000001</v>
      </c>
      <c r="I293" s="282"/>
      <c r="J293" s="278"/>
      <c r="K293" s="278"/>
      <c r="L293" s="283"/>
      <c r="M293" s="284"/>
      <c r="N293" s="285"/>
      <c r="O293" s="285"/>
      <c r="P293" s="285"/>
      <c r="Q293" s="285"/>
      <c r="R293" s="285"/>
      <c r="S293" s="285"/>
      <c r="T293" s="286"/>
      <c r="U293" s="13"/>
      <c r="V293" s="13"/>
      <c r="W293" s="13"/>
      <c r="X293" s="13"/>
      <c r="Y293" s="13"/>
      <c r="Z293" s="13"/>
      <c r="AA293" s="13"/>
      <c r="AB293" s="13"/>
      <c r="AC293" s="13"/>
      <c r="AD293" s="13"/>
      <c r="AE293" s="13"/>
      <c r="AT293" s="287" t="s">
        <v>758</v>
      </c>
      <c r="AU293" s="287" t="s">
        <v>86</v>
      </c>
      <c r="AV293" s="13" t="s">
        <v>86</v>
      </c>
      <c r="AW293" s="13" t="s">
        <v>33</v>
      </c>
      <c r="AX293" s="13" t="s">
        <v>84</v>
      </c>
      <c r="AY293" s="287" t="s">
        <v>414</v>
      </c>
    </row>
    <row r="294" s="2" customFormat="1" ht="21.75" customHeight="1">
      <c r="A294" s="39"/>
      <c r="B294" s="40"/>
      <c r="C294" s="234" t="s">
        <v>914</v>
      </c>
      <c r="D294" s="234" t="s">
        <v>443</v>
      </c>
      <c r="E294" s="235" t="s">
        <v>1841</v>
      </c>
      <c r="F294" s="236" t="s">
        <v>1842</v>
      </c>
      <c r="G294" s="237" t="s">
        <v>531</v>
      </c>
      <c r="H294" s="238">
        <v>76</v>
      </c>
      <c r="I294" s="239"/>
      <c r="J294" s="240">
        <f>ROUND(I294*H294,2)</f>
        <v>0</v>
      </c>
      <c r="K294" s="236" t="s">
        <v>720</v>
      </c>
      <c r="L294" s="45"/>
      <c r="M294" s="241" t="s">
        <v>1</v>
      </c>
      <c r="N294" s="242" t="s">
        <v>41</v>
      </c>
      <c r="O294" s="92"/>
      <c r="P294" s="226">
        <f>O294*H294</f>
        <v>0</v>
      </c>
      <c r="Q294" s="226">
        <v>0.00125</v>
      </c>
      <c r="R294" s="226">
        <f>Q294*H294</f>
        <v>0.095000000000000001</v>
      </c>
      <c r="S294" s="226">
        <v>0.001</v>
      </c>
      <c r="T294" s="227">
        <f>S294*H294</f>
        <v>0.075999999999999998</v>
      </c>
      <c r="U294" s="39"/>
      <c r="V294" s="39"/>
      <c r="W294" s="39"/>
      <c r="X294" s="39"/>
      <c r="Y294" s="39"/>
      <c r="Z294" s="39"/>
      <c r="AA294" s="39"/>
      <c r="AB294" s="39"/>
      <c r="AC294" s="39"/>
      <c r="AD294" s="39"/>
      <c r="AE294" s="39"/>
      <c r="AR294" s="228" t="s">
        <v>415</v>
      </c>
      <c r="AT294" s="228" t="s">
        <v>443</v>
      </c>
      <c r="AU294" s="228" t="s">
        <v>86</v>
      </c>
      <c r="AY294" s="18" t="s">
        <v>414</v>
      </c>
      <c r="BE294" s="229">
        <f>IF(N294="základní",J294,0)</f>
        <v>0</v>
      </c>
      <c r="BF294" s="229">
        <f>IF(N294="snížená",J294,0)</f>
        <v>0</v>
      </c>
      <c r="BG294" s="229">
        <f>IF(N294="zákl. přenesená",J294,0)</f>
        <v>0</v>
      </c>
      <c r="BH294" s="229">
        <f>IF(N294="sníž. přenesená",J294,0)</f>
        <v>0</v>
      </c>
      <c r="BI294" s="229">
        <f>IF(N294="nulová",J294,0)</f>
        <v>0</v>
      </c>
      <c r="BJ294" s="18" t="s">
        <v>84</v>
      </c>
      <c r="BK294" s="229">
        <f>ROUND(I294*H294,2)</f>
        <v>0</v>
      </c>
      <c r="BL294" s="18" t="s">
        <v>415</v>
      </c>
      <c r="BM294" s="228" t="s">
        <v>2991</v>
      </c>
    </row>
    <row r="295" s="2" customFormat="1">
      <c r="A295" s="39"/>
      <c r="B295" s="40"/>
      <c r="C295" s="41"/>
      <c r="D295" s="230" t="s">
        <v>417</v>
      </c>
      <c r="E295" s="41"/>
      <c r="F295" s="231" t="s">
        <v>1844</v>
      </c>
      <c r="G295" s="41"/>
      <c r="H295" s="41"/>
      <c r="I295" s="156"/>
      <c r="J295" s="41"/>
      <c r="K295" s="41"/>
      <c r="L295" s="45"/>
      <c r="M295" s="232"/>
      <c r="N295" s="233"/>
      <c r="O295" s="92"/>
      <c r="P295" s="92"/>
      <c r="Q295" s="92"/>
      <c r="R295" s="92"/>
      <c r="S295" s="92"/>
      <c r="T295" s="93"/>
      <c r="U295" s="39"/>
      <c r="V295" s="39"/>
      <c r="W295" s="39"/>
      <c r="X295" s="39"/>
      <c r="Y295" s="39"/>
      <c r="Z295" s="39"/>
      <c r="AA295" s="39"/>
      <c r="AB295" s="39"/>
      <c r="AC295" s="39"/>
      <c r="AD295" s="39"/>
      <c r="AE295" s="39"/>
      <c r="AT295" s="18" t="s">
        <v>417</v>
      </c>
      <c r="AU295" s="18" t="s">
        <v>86</v>
      </c>
    </row>
    <row r="296" s="15" customFormat="1">
      <c r="A296" s="15"/>
      <c r="B296" s="299"/>
      <c r="C296" s="300"/>
      <c r="D296" s="230" t="s">
        <v>758</v>
      </c>
      <c r="E296" s="301" t="s">
        <v>1</v>
      </c>
      <c r="F296" s="302" t="s">
        <v>2992</v>
      </c>
      <c r="G296" s="300"/>
      <c r="H296" s="301" t="s">
        <v>1</v>
      </c>
      <c r="I296" s="303"/>
      <c r="J296" s="300"/>
      <c r="K296" s="300"/>
      <c r="L296" s="304"/>
      <c r="M296" s="305"/>
      <c r="N296" s="306"/>
      <c r="O296" s="306"/>
      <c r="P296" s="306"/>
      <c r="Q296" s="306"/>
      <c r="R296" s="306"/>
      <c r="S296" s="306"/>
      <c r="T296" s="307"/>
      <c r="U296" s="15"/>
      <c r="V296" s="15"/>
      <c r="W296" s="15"/>
      <c r="X296" s="15"/>
      <c r="Y296" s="15"/>
      <c r="Z296" s="15"/>
      <c r="AA296" s="15"/>
      <c r="AB296" s="15"/>
      <c r="AC296" s="15"/>
      <c r="AD296" s="15"/>
      <c r="AE296" s="15"/>
      <c r="AT296" s="308" t="s">
        <v>758</v>
      </c>
      <c r="AU296" s="308" t="s">
        <v>86</v>
      </c>
      <c r="AV296" s="15" t="s">
        <v>84</v>
      </c>
      <c r="AW296" s="15" t="s">
        <v>33</v>
      </c>
      <c r="AX296" s="15" t="s">
        <v>76</v>
      </c>
      <c r="AY296" s="308" t="s">
        <v>414</v>
      </c>
    </row>
    <row r="297" s="13" customFormat="1">
      <c r="A297" s="13"/>
      <c r="B297" s="277"/>
      <c r="C297" s="278"/>
      <c r="D297" s="230" t="s">
        <v>758</v>
      </c>
      <c r="E297" s="279" t="s">
        <v>1</v>
      </c>
      <c r="F297" s="280" t="s">
        <v>2993</v>
      </c>
      <c r="G297" s="278"/>
      <c r="H297" s="281">
        <v>76</v>
      </c>
      <c r="I297" s="282"/>
      <c r="J297" s="278"/>
      <c r="K297" s="278"/>
      <c r="L297" s="283"/>
      <c r="M297" s="284"/>
      <c r="N297" s="285"/>
      <c r="O297" s="285"/>
      <c r="P297" s="285"/>
      <c r="Q297" s="285"/>
      <c r="R297" s="285"/>
      <c r="S297" s="285"/>
      <c r="T297" s="286"/>
      <c r="U297" s="13"/>
      <c r="V297" s="13"/>
      <c r="W297" s="13"/>
      <c r="X297" s="13"/>
      <c r="Y297" s="13"/>
      <c r="Z297" s="13"/>
      <c r="AA297" s="13"/>
      <c r="AB297" s="13"/>
      <c r="AC297" s="13"/>
      <c r="AD297" s="13"/>
      <c r="AE297" s="13"/>
      <c r="AT297" s="287" t="s">
        <v>758</v>
      </c>
      <c r="AU297" s="287" t="s">
        <v>86</v>
      </c>
      <c r="AV297" s="13" t="s">
        <v>86</v>
      </c>
      <c r="AW297" s="13" t="s">
        <v>33</v>
      </c>
      <c r="AX297" s="13" t="s">
        <v>84</v>
      </c>
      <c r="AY297" s="287" t="s">
        <v>414</v>
      </c>
    </row>
    <row r="298" s="11" customFormat="1" ht="22.8" customHeight="1">
      <c r="A298" s="11"/>
      <c r="B298" s="254"/>
      <c r="C298" s="255"/>
      <c r="D298" s="256" t="s">
        <v>75</v>
      </c>
      <c r="E298" s="275" t="s">
        <v>892</v>
      </c>
      <c r="F298" s="275" t="s">
        <v>893</v>
      </c>
      <c r="G298" s="255"/>
      <c r="H298" s="255"/>
      <c r="I298" s="258"/>
      <c r="J298" s="276">
        <f>BK298</f>
        <v>0</v>
      </c>
      <c r="K298" s="255"/>
      <c r="L298" s="260"/>
      <c r="M298" s="261"/>
      <c r="N298" s="262"/>
      <c r="O298" s="262"/>
      <c r="P298" s="263">
        <f>SUM(P299:P321)</f>
        <v>0</v>
      </c>
      <c r="Q298" s="262"/>
      <c r="R298" s="263">
        <f>SUM(R299:R321)</f>
        <v>0</v>
      </c>
      <c r="S298" s="262"/>
      <c r="T298" s="264">
        <f>SUM(T299:T321)</f>
        <v>0</v>
      </c>
      <c r="U298" s="11"/>
      <c r="V298" s="11"/>
      <c r="W298" s="11"/>
      <c r="X298" s="11"/>
      <c r="Y298" s="11"/>
      <c r="Z298" s="11"/>
      <c r="AA298" s="11"/>
      <c r="AB298" s="11"/>
      <c r="AC298" s="11"/>
      <c r="AD298" s="11"/>
      <c r="AE298" s="11"/>
      <c r="AR298" s="265" t="s">
        <v>84</v>
      </c>
      <c r="AT298" s="266" t="s">
        <v>75</v>
      </c>
      <c r="AU298" s="266" t="s">
        <v>84</v>
      </c>
      <c r="AY298" s="265" t="s">
        <v>414</v>
      </c>
      <c r="BK298" s="267">
        <f>SUM(BK299:BK321)</f>
        <v>0</v>
      </c>
    </row>
    <row r="299" s="2" customFormat="1" ht="21.75" customHeight="1">
      <c r="A299" s="39"/>
      <c r="B299" s="40"/>
      <c r="C299" s="234" t="s">
        <v>922</v>
      </c>
      <c r="D299" s="234" t="s">
        <v>443</v>
      </c>
      <c r="E299" s="235" t="s">
        <v>2310</v>
      </c>
      <c r="F299" s="236" t="s">
        <v>2311</v>
      </c>
      <c r="G299" s="237" t="s">
        <v>897</v>
      </c>
      <c r="H299" s="238">
        <v>0.47099999999999997</v>
      </c>
      <c r="I299" s="239"/>
      <c r="J299" s="240">
        <f>ROUND(I299*H299,2)</f>
        <v>0</v>
      </c>
      <c r="K299" s="236" t="s">
        <v>720</v>
      </c>
      <c r="L299" s="45"/>
      <c r="M299" s="241" t="s">
        <v>1</v>
      </c>
      <c r="N299" s="242" t="s">
        <v>41</v>
      </c>
      <c r="O299" s="92"/>
      <c r="P299" s="226">
        <f>O299*H299</f>
        <v>0</v>
      </c>
      <c r="Q299" s="226">
        <v>0</v>
      </c>
      <c r="R299" s="226">
        <f>Q299*H299</f>
        <v>0</v>
      </c>
      <c r="S299" s="226">
        <v>0</v>
      </c>
      <c r="T299" s="227">
        <f>S299*H299</f>
        <v>0</v>
      </c>
      <c r="U299" s="39"/>
      <c r="V299" s="39"/>
      <c r="W299" s="39"/>
      <c r="X299" s="39"/>
      <c r="Y299" s="39"/>
      <c r="Z299" s="39"/>
      <c r="AA299" s="39"/>
      <c r="AB299" s="39"/>
      <c r="AC299" s="39"/>
      <c r="AD299" s="39"/>
      <c r="AE299" s="39"/>
      <c r="AR299" s="228" t="s">
        <v>415</v>
      </c>
      <c r="AT299" s="228" t="s">
        <v>443</v>
      </c>
      <c r="AU299" s="228" t="s">
        <v>86</v>
      </c>
      <c r="AY299" s="18" t="s">
        <v>414</v>
      </c>
      <c r="BE299" s="229">
        <f>IF(N299="základní",J299,0)</f>
        <v>0</v>
      </c>
      <c r="BF299" s="229">
        <f>IF(N299="snížená",J299,0)</f>
        <v>0</v>
      </c>
      <c r="BG299" s="229">
        <f>IF(N299="zákl. přenesená",J299,0)</f>
        <v>0</v>
      </c>
      <c r="BH299" s="229">
        <f>IF(N299="sníž. přenesená",J299,0)</f>
        <v>0</v>
      </c>
      <c r="BI299" s="229">
        <f>IF(N299="nulová",J299,0)</f>
        <v>0</v>
      </c>
      <c r="BJ299" s="18" t="s">
        <v>84</v>
      </c>
      <c r="BK299" s="229">
        <f>ROUND(I299*H299,2)</f>
        <v>0</v>
      </c>
      <c r="BL299" s="18" t="s">
        <v>415</v>
      </c>
      <c r="BM299" s="228" t="s">
        <v>2994</v>
      </c>
    </row>
    <row r="300" s="2" customFormat="1">
      <c r="A300" s="39"/>
      <c r="B300" s="40"/>
      <c r="C300" s="41"/>
      <c r="D300" s="230" t="s">
        <v>417</v>
      </c>
      <c r="E300" s="41"/>
      <c r="F300" s="231" t="s">
        <v>2313</v>
      </c>
      <c r="G300" s="41"/>
      <c r="H300" s="41"/>
      <c r="I300" s="156"/>
      <c r="J300" s="41"/>
      <c r="K300" s="41"/>
      <c r="L300" s="45"/>
      <c r="M300" s="232"/>
      <c r="N300" s="233"/>
      <c r="O300" s="92"/>
      <c r="P300" s="92"/>
      <c r="Q300" s="92"/>
      <c r="R300" s="92"/>
      <c r="S300" s="92"/>
      <c r="T300" s="93"/>
      <c r="U300" s="39"/>
      <c r="V300" s="39"/>
      <c r="W300" s="39"/>
      <c r="X300" s="39"/>
      <c r="Y300" s="39"/>
      <c r="Z300" s="39"/>
      <c r="AA300" s="39"/>
      <c r="AB300" s="39"/>
      <c r="AC300" s="39"/>
      <c r="AD300" s="39"/>
      <c r="AE300" s="39"/>
      <c r="AT300" s="18" t="s">
        <v>417</v>
      </c>
      <c r="AU300" s="18" t="s">
        <v>86</v>
      </c>
    </row>
    <row r="301" s="15" customFormat="1">
      <c r="A301" s="15"/>
      <c r="B301" s="299"/>
      <c r="C301" s="300"/>
      <c r="D301" s="230" t="s">
        <v>758</v>
      </c>
      <c r="E301" s="301" t="s">
        <v>1</v>
      </c>
      <c r="F301" s="302" t="s">
        <v>2995</v>
      </c>
      <c r="G301" s="300"/>
      <c r="H301" s="301" t="s">
        <v>1</v>
      </c>
      <c r="I301" s="303"/>
      <c r="J301" s="300"/>
      <c r="K301" s="300"/>
      <c r="L301" s="304"/>
      <c r="M301" s="305"/>
      <c r="N301" s="306"/>
      <c r="O301" s="306"/>
      <c r="P301" s="306"/>
      <c r="Q301" s="306"/>
      <c r="R301" s="306"/>
      <c r="S301" s="306"/>
      <c r="T301" s="307"/>
      <c r="U301" s="15"/>
      <c r="V301" s="15"/>
      <c r="W301" s="15"/>
      <c r="X301" s="15"/>
      <c r="Y301" s="15"/>
      <c r="Z301" s="15"/>
      <c r="AA301" s="15"/>
      <c r="AB301" s="15"/>
      <c r="AC301" s="15"/>
      <c r="AD301" s="15"/>
      <c r="AE301" s="15"/>
      <c r="AT301" s="308" t="s">
        <v>758</v>
      </c>
      <c r="AU301" s="308" t="s">
        <v>86</v>
      </c>
      <c r="AV301" s="15" t="s">
        <v>84</v>
      </c>
      <c r="AW301" s="15" t="s">
        <v>33</v>
      </c>
      <c r="AX301" s="15" t="s">
        <v>76</v>
      </c>
      <c r="AY301" s="308" t="s">
        <v>414</v>
      </c>
    </row>
    <row r="302" s="13" customFormat="1">
      <c r="A302" s="13"/>
      <c r="B302" s="277"/>
      <c r="C302" s="278"/>
      <c r="D302" s="230" t="s">
        <v>758</v>
      </c>
      <c r="E302" s="279" t="s">
        <v>1</v>
      </c>
      <c r="F302" s="280" t="s">
        <v>2996</v>
      </c>
      <c r="G302" s="278"/>
      <c r="H302" s="281">
        <v>0.39500000000000002</v>
      </c>
      <c r="I302" s="282"/>
      <c r="J302" s="278"/>
      <c r="K302" s="278"/>
      <c r="L302" s="283"/>
      <c r="M302" s="284"/>
      <c r="N302" s="285"/>
      <c r="O302" s="285"/>
      <c r="P302" s="285"/>
      <c r="Q302" s="285"/>
      <c r="R302" s="285"/>
      <c r="S302" s="285"/>
      <c r="T302" s="286"/>
      <c r="U302" s="13"/>
      <c r="V302" s="13"/>
      <c r="W302" s="13"/>
      <c r="X302" s="13"/>
      <c r="Y302" s="13"/>
      <c r="Z302" s="13"/>
      <c r="AA302" s="13"/>
      <c r="AB302" s="13"/>
      <c r="AC302" s="13"/>
      <c r="AD302" s="13"/>
      <c r="AE302" s="13"/>
      <c r="AT302" s="287" t="s">
        <v>758</v>
      </c>
      <c r="AU302" s="287" t="s">
        <v>86</v>
      </c>
      <c r="AV302" s="13" t="s">
        <v>86</v>
      </c>
      <c r="AW302" s="13" t="s">
        <v>33</v>
      </c>
      <c r="AX302" s="13" t="s">
        <v>76</v>
      </c>
      <c r="AY302" s="287" t="s">
        <v>414</v>
      </c>
    </row>
    <row r="303" s="15" customFormat="1">
      <c r="A303" s="15"/>
      <c r="B303" s="299"/>
      <c r="C303" s="300"/>
      <c r="D303" s="230" t="s">
        <v>758</v>
      </c>
      <c r="E303" s="301" t="s">
        <v>1</v>
      </c>
      <c r="F303" s="302" t="s">
        <v>2997</v>
      </c>
      <c r="G303" s="300"/>
      <c r="H303" s="301" t="s">
        <v>1</v>
      </c>
      <c r="I303" s="303"/>
      <c r="J303" s="300"/>
      <c r="K303" s="300"/>
      <c r="L303" s="304"/>
      <c r="M303" s="305"/>
      <c r="N303" s="306"/>
      <c r="O303" s="306"/>
      <c r="P303" s="306"/>
      <c r="Q303" s="306"/>
      <c r="R303" s="306"/>
      <c r="S303" s="306"/>
      <c r="T303" s="307"/>
      <c r="U303" s="15"/>
      <c r="V303" s="15"/>
      <c r="W303" s="15"/>
      <c r="X303" s="15"/>
      <c r="Y303" s="15"/>
      <c r="Z303" s="15"/>
      <c r="AA303" s="15"/>
      <c r="AB303" s="15"/>
      <c r="AC303" s="15"/>
      <c r="AD303" s="15"/>
      <c r="AE303" s="15"/>
      <c r="AT303" s="308" t="s">
        <v>758</v>
      </c>
      <c r="AU303" s="308" t="s">
        <v>86</v>
      </c>
      <c r="AV303" s="15" t="s">
        <v>84</v>
      </c>
      <c r="AW303" s="15" t="s">
        <v>33</v>
      </c>
      <c r="AX303" s="15" t="s">
        <v>76</v>
      </c>
      <c r="AY303" s="308" t="s">
        <v>414</v>
      </c>
    </row>
    <row r="304" s="13" customFormat="1">
      <c r="A304" s="13"/>
      <c r="B304" s="277"/>
      <c r="C304" s="278"/>
      <c r="D304" s="230" t="s">
        <v>758</v>
      </c>
      <c r="E304" s="279" t="s">
        <v>1</v>
      </c>
      <c r="F304" s="280" t="s">
        <v>2998</v>
      </c>
      <c r="G304" s="278"/>
      <c r="H304" s="281">
        <v>0.075999999999999998</v>
      </c>
      <c r="I304" s="282"/>
      <c r="J304" s="278"/>
      <c r="K304" s="278"/>
      <c r="L304" s="283"/>
      <c r="M304" s="284"/>
      <c r="N304" s="285"/>
      <c r="O304" s="285"/>
      <c r="P304" s="285"/>
      <c r="Q304" s="285"/>
      <c r="R304" s="285"/>
      <c r="S304" s="285"/>
      <c r="T304" s="286"/>
      <c r="U304" s="13"/>
      <c r="V304" s="13"/>
      <c r="W304" s="13"/>
      <c r="X304" s="13"/>
      <c r="Y304" s="13"/>
      <c r="Z304" s="13"/>
      <c r="AA304" s="13"/>
      <c r="AB304" s="13"/>
      <c r="AC304" s="13"/>
      <c r="AD304" s="13"/>
      <c r="AE304" s="13"/>
      <c r="AT304" s="287" t="s">
        <v>758</v>
      </c>
      <c r="AU304" s="287" t="s">
        <v>86</v>
      </c>
      <c r="AV304" s="13" t="s">
        <v>86</v>
      </c>
      <c r="AW304" s="13" t="s">
        <v>33</v>
      </c>
      <c r="AX304" s="13" t="s">
        <v>76</v>
      </c>
      <c r="AY304" s="287" t="s">
        <v>414</v>
      </c>
    </row>
    <row r="305" s="14" customFormat="1">
      <c r="A305" s="14"/>
      <c r="B305" s="288"/>
      <c r="C305" s="289"/>
      <c r="D305" s="230" t="s">
        <v>758</v>
      </c>
      <c r="E305" s="290" t="s">
        <v>1</v>
      </c>
      <c r="F305" s="291" t="s">
        <v>760</v>
      </c>
      <c r="G305" s="289"/>
      <c r="H305" s="292">
        <v>0.47100000000000003</v>
      </c>
      <c r="I305" s="293"/>
      <c r="J305" s="289"/>
      <c r="K305" s="289"/>
      <c r="L305" s="294"/>
      <c r="M305" s="295"/>
      <c r="N305" s="296"/>
      <c r="O305" s="296"/>
      <c r="P305" s="296"/>
      <c r="Q305" s="296"/>
      <c r="R305" s="296"/>
      <c r="S305" s="296"/>
      <c r="T305" s="297"/>
      <c r="U305" s="14"/>
      <c r="V305" s="14"/>
      <c r="W305" s="14"/>
      <c r="X305" s="14"/>
      <c r="Y305" s="14"/>
      <c r="Z305" s="14"/>
      <c r="AA305" s="14"/>
      <c r="AB305" s="14"/>
      <c r="AC305" s="14"/>
      <c r="AD305" s="14"/>
      <c r="AE305" s="14"/>
      <c r="AT305" s="298" t="s">
        <v>758</v>
      </c>
      <c r="AU305" s="298" t="s">
        <v>86</v>
      </c>
      <c r="AV305" s="14" t="s">
        <v>415</v>
      </c>
      <c r="AW305" s="14" t="s">
        <v>33</v>
      </c>
      <c r="AX305" s="14" t="s">
        <v>84</v>
      </c>
      <c r="AY305" s="298" t="s">
        <v>414</v>
      </c>
    </row>
    <row r="306" s="2" customFormat="1" ht="21.75" customHeight="1">
      <c r="A306" s="39"/>
      <c r="B306" s="40"/>
      <c r="C306" s="234" t="s">
        <v>926</v>
      </c>
      <c r="D306" s="234" t="s">
        <v>443</v>
      </c>
      <c r="E306" s="235" t="s">
        <v>1847</v>
      </c>
      <c r="F306" s="236" t="s">
        <v>1848</v>
      </c>
      <c r="G306" s="237" t="s">
        <v>897</v>
      </c>
      <c r="H306" s="238">
        <v>11.366</v>
      </c>
      <c r="I306" s="239"/>
      <c r="J306" s="240">
        <f>ROUND(I306*H306,2)</f>
        <v>0</v>
      </c>
      <c r="K306" s="236" t="s">
        <v>720</v>
      </c>
      <c r="L306" s="45"/>
      <c r="M306" s="241" t="s">
        <v>1</v>
      </c>
      <c r="N306" s="242" t="s">
        <v>41</v>
      </c>
      <c r="O306" s="92"/>
      <c r="P306" s="226">
        <f>O306*H306</f>
        <v>0</v>
      </c>
      <c r="Q306" s="226">
        <v>0</v>
      </c>
      <c r="R306" s="226">
        <f>Q306*H306</f>
        <v>0</v>
      </c>
      <c r="S306" s="226">
        <v>0</v>
      </c>
      <c r="T306" s="227">
        <f>S306*H306</f>
        <v>0</v>
      </c>
      <c r="U306" s="39"/>
      <c r="V306" s="39"/>
      <c r="W306" s="39"/>
      <c r="X306" s="39"/>
      <c r="Y306" s="39"/>
      <c r="Z306" s="39"/>
      <c r="AA306" s="39"/>
      <c r="AB306" s="39"/>
      <c r="AC306" s="39"/>
      <c r="AD306" s="39"/>
      <c r="AE306" s="39"/>
      <c r="AR306" s="228" t="s">
        <v>415</v>
      </c>
      <c r="AT306" s="228" t="s">
        <v>443</v>
      </c>
      <c r="AU306" s="228" t="s">
        <v>86</v>
      </c>
      <c r="AY306" s="18" t="s">
        <v>414</v>
      </c>
      <c r="BE306" s="229">
        <f>IF(N306="základní",J306,0)</f>
        <v>0</v>
      </c>
      <c r="BF306" s="229">
        <f>IF(N306="snížená",J306,0)</f>
        <v>0</v>
      </c>
      <c r="BG306" s="229">
        <f>IF(N306="zákl. přenesená",J306,0)</f>
        <v>0</v>
      </c>
      <c r="BH306" s="229">
        <f>IF(N306="sníž. přenesená",J306,0)</f>
        <v>0</v>
      </c>
      <c r="BI306" s="229">
        <f>IF(N306="nulová",J306,0)</f>
        <v>0</v>
      </c>
      <c r="BJ306" s="18" t="s">
        <v>84</v>
      </c>
      <c r="BK306" s="229">
        <f>ROUND(I306*H306,2)</f>
        <v>0</v>
      </c>
      <c r="BL306" s="18" t="s">
        <v>415</v>
      </c>
      <c r="BM306" s="228" t="s">
        <v>2999</v>
      </c>
    </row>
    <row r="307" s="2" customFormat="1">
      <c r="A307" s="39"/>
      <c r="B307" s="40"/>
      <c r="C307" s="41"/>
      <c r="D307" s="230" t="s">
        <v>417</v>
      </c>
      <c r="E307" s="41"/>
      <c r="F307" s="231" t="s">
        <v>1850</v>
      </c>
      <c r="G307" s="41"/>
      <c r="H307" s="41"/>
      <c r="I307" s="156"/>
      <c r="J307" s="41"/>
      <c r="K307" s="41"/>
      <c r="L307" s="45"/>
      <c r="M307" s="232"/>
      <c r="N307" s="233"/>
      <c r="O307" s="92"/>
      <c r="P307" s="92"/>
      <c r="Q307" s="92"/>
      <c r="R307" s="92"/>
      <c r="S307" s="92"/>
      <c r="T307" s="93"/>
      <c r="U307" s="39"/>
      <c r="V307" s="39"/>
      <c r="W307" s="39"/>
      <c r="X307" s="39"/>
      <c r="Y307" s="39"/>
      <c r="Z307" s="39"/>
      <c r="AA307" s="39"/>
      <c r="AB307" s="39"/>
      <c r="AC307" s="39"/>
      <c r="AD307" s="39"/>
      <c r="AE307" s="39"/>
      <c r="AT307" s="18" t="s">
        <v>417</v>
      </c>
      <c r="AU307" s="18" t="s">
        <v>86</v>
      </c>
    </row>
    <row r="308" s="13" customFormat="1">
      <c r="A308" s="13"/>
      <c r="B308" s="277"/>
      <c r="C308" s="278"/>
      <c r="D308" s="230" t="s">
        <v>758</v>
      </c>
      <c r="E308" s="279" t="s">
        <v>1</v>
      </c>
      <c r="F308" s="280" t="s">
        <v>3000</v>
      </c>
      <c r="G308" s="278"/>
      <c r="H308" s="281">
        <v>11.366</v>
      </c>
      <c r="I308" s="282"/>
      <c r="J308" s="278"/>
      <c r="K308" s="278"/>
      <c r="L308" s="283"/>
      <c r="M308" s="284"/>
      <c r="N308" s="285"/>
      <c r="O308" s="285"/>
      <c r="P308" s="285"/>
      <c r="Q308" s="285"/>
      <c r="R308" s="285"/>
      <c r="S308" s="285"/>
      <c r="T308" s="286"/>
      <c r="U308" s="13"/>
      <c r="V308" s="13"/>
      <c r="W308" s="13"/>
      <c r="X308" s="13"/>
      <c r="Y308" s="13"/>
      <c r="Z308" s="13"/>
      <c r="AA308" s="13"/>
      <c r="AB308" s="13"/>
      <c r="AC308" s="13"/>
      <c r="AD308" s="13"/>
      <c r="AE308" s="13"/>
      <c r="AT308" s="287" t="s">
        <v>758</v>
      </c>
      <c r="AU308" s="287" t="s">
        <v>86</v>
      </c>
      <c r="AV308" s="13" t="s">
        <v>86</v>
      </c>
      <c r="AW308" s="13" t="s">
        <v>33</v>
      </c>
      <c r="AX308" s="13" t="s">
        <v>84</v>
      </c>
      <c r="AY308" s="287" t="s">
        <v>414</v>
      </c>
    </row>
    <row r="309" s="2" customFormat="1" ht="16.5" customHeight="1">
      <c r="A309" s="39"/>
      <c r="B309" s="40"/>
      <c r="C309" s="234" t="s">
        <v>931</v>
      </c>
      <c r="D309" s="234" t="s">
        <v>443</v>
      </c>
      <c r="E309" s="235" t="s">
        <v>1851</v>
      </c>
      <c r="F309" s="236" t="s">
        <v>1852</v>
      </c>
      <c r="G309" s="237" t="s">
        <v>897</v>
      </c>
      <c r="H309" s="238">
        <v>147.75800000000001</v>
      </c>
      <c r="I309" s="239"/>
      <c r="J309" s="240">
        <f>ROUND(I309*H309,2)</f>
        <v>0</v>
      </c>
      <c r="K309" s="236" t="s">
        <v>720</v>
      </c>
      <c r="L309" s="45"/>
      <c r="M309" s="241" t="s">
        <v>1</v>
      </c>
      <c r="N309" s="242" t="s">
        <v>41</v>
      </c>
      <c r="O309" s="92"/>
      <c r="P309" s="226">
        <f>O309*H309</f>
        <v>0</v>
      </c>
      <c r="Q309" s="226">
        <v>0</v>
      </c>
      <c r="R309" s="226">
        <f>Q309*H309</f>
        <v>0</v>
      </c>
      <c r="S309" s="226">
        <v>0</v>
      </c>
      <c r="T309" s="227">
        <f>S309*H309</f>
        <v>0</v>
      </c>
      <c r="U309" s="39"/>
      <c r="V309" s="39"/>
      <c r="W309" s="39"/>
      <c r="X309" s="39"/>
      <c r="Y309" s="39"/>
      <c r="Z309" s="39"/>
      <c r="AA309" s="39"/>
      <c r="AB309" s="39"/>
      <c r="AC309" s="39"/>
      <c r="AD309" s="39"/>
      <c r="AE309" s="39"/>
      <c r="AR309" s="228" t="s">
        <v>415</v>
      </c>
      <c r="AT309" s="228" t="s">
        <v>443</v>
      </c>
      <c r="AU309" s="228" t="s">
        <v>86</v>
      </c>
      <c r="AY309" s="18" t="s">
        <v>414</v>
      </c>
      <c r="BE309" s="229">
        <f>IF(N309="základní",J309,0)</f>
        <v>0</v>
      </c>
      <c r="BF309" s="229">
        <f>IF(N309="snížená",J309,0)</f>
        <v>0</v>
      </c>
      <c r="BG309" s="229">
        <f>IF(N309="zákl. přenesená",J309,0)</f>
        <v>0</v>
      </c>
      <c r="BH309" s="229">
        <f>IF(N309="sníž. přenesená",J309,0)</f>
        <v>0</v>
      </c>
      <c r="BI309" s="229">
        <f>IF(N309="nulová",J309,0)</f>
        <v>0</v>
      </c>
      <c r="BJ309" s="18" t="s">
        <v>84</v>
      </c>
      <c r="BK309" s="229">
        <f>ROUND(I309*H309,2)</f>
        <v>0</v>
      </c>
      <c r="BL309" s="18" t="s">
        <v>415</v>
      </c>
      <c r="BM309" s="228" t="s">
        <v>3001</v>
      </c>
    </row>
    <row r="310" s="2" customFormat="1">
      <c r="A310" s="39"/>
      <c r="B310" s="40"/>
      <c r="C310" s="41"/>
      <c r="D310" s="230" t="s">
        <v>417</v>
      </c>
      <c r="E310" s="41"/>
      <c r="F310" s="231" t="s">
        <v>1854</v>
      </c>
      <c r="G310" s="41"/>
      <c r="H310" s="41"/>
      <c r="I310" s="156"/>
      <c r="J310" s="41"/>
      <c r="K310" s="41"/>
      <c r="L310" s="45"/>
      <c r="M310" s="232"/>
      <c r="N310" s="233"/>
      <c r="O310" s="92"/>
      <c r="P310" s="92"/>
      <c r="Q310" s="92"/>
      <c r="R310" s="92"/>
      <c r="S310" s="92"/>
      <c r="T310" s="93"/>
      <c r="U310" s="39"/>
      <c r="V310" s="39"/>
      <c r="W310" s="39"/>
      <c r="X310" s="39"/>
      <c r="Y310" s="39"/>
      <c r="Z310" s="39"/>
      <c r="AA310" s="39"/>
      <c r="AB310" s="39"/>
      <c r="AC310" s="39"/>
      <c r="AD310" s="39"/>
      <c r="AE310" s="39"/>
      <c r="AT310" s="18" t="s">
        <v>417</v>
      </c>
      <c r="AU310" s="18" t="s">
        <v>86</v>
      </c>
    </row>
    <row r="311" s="2" customFormat="1">
      <c r="A311" s="39"/>
      <c r="B311" s="40"/>
      <c r="C311" s="41"/>
      <c r="D311" s="230" t="s">
        <v>722</v>
      </c>
      <c r="E311" s="41"/>
      <c r="F311" s="268" t="s">
        <v>3002</v>
      </c>
      <c r="G311" s="41"/>
      <c r="H311" s="41"/>
      <c r="I311" s="156"/>
      <c r="J311" s="41"/>
      <c r="K311" s="41"/>
      <c r="L311" s="45"/>
      <c r="M311" s="232"/>
      <c r="N311" s="233"/>
      <c r="O311" s="92"/>
      <c r="P311" s="92"/>
      <c r="Q311" s="92"/>
      <c r="R311" s="92"/>
      <c r="S311" s="92"/>
      <c r="T311" s="93"/>
      <c r="U311" s="39"/>
      <c r="V311" s="39"/>
      <c r="W311" s="39"/>
      <c r="X311" s="39"/>
      <c r="Y311" s="39"/>
      <c r="Z311" s="39"/>
      <c r="AA311" s="39"/>
      <c r="AB311" s="39"/>
      <c r="AC311" s="39"/>
      <c r="AD311" s="39"/>
      <c r="AE311" s="39"/>
      <c r="AT311" s="18" t="s">
        <v>722</v>
      </c>
      <c r="AU311" s="18" t="s">
        <v>86</v>
      </c>
    </row>
    <row r="312" s="13" customFormat="1">
      <c r="A312" s="13"/>
      <c r="B312" s="277"/>
      <c r="C312" s="278"/>
      <c r="D312" s="230" t="s">
        <v>758</v>
      </c>
      <c r="E312" s="279" t="s">
        <v>1</v>
      </c>
      <c r="F312" s="280" t="s">
        <v>3003</v>
      </c>
      <c r="G312" s="278"/>
      <c r="H312" s="281">
        <v>147.75800000000001</v>
      </c>
      <c r="I312" s="282"/>
      <c r="J312" s="278"/>
      <c r="K312" s="278"/>
      <c r="L312" s="283"/>
      <c r="M312" s="284"/>
      <c r="N312" s="285"/>
      <c r="O312" s="285"/>
      <c r="P312" s="285"/>
      <c r="Q312" s="285"/>
      <c r="R312" s="285"/>
      <c r="S312" s="285"/>
      <c r="T312" s="286"/>
      <c r="U312" s="13"/>
      <c r="V312" s="13"/>
      <c r="W312" s="13"/>
      <c r="X312" s="13"/>
      <c r="Y312" s="13"/>
      <c r="Z312" s="13"/>
      <c r="AA312" s="13"/>
      <c r="AB312" s="13"/>
      <c r="AC312" s="13"/>
      <c r="AD312" s="13"/>
      <c r="AE312" s="13"/>
      <c r="AT312" s="287" t="s">
        <v>758</v>
      </c>
      <c r="AU312" s="287" t="s">
        <v>86</v>
      </c>
      <c r="AV312" s="13" t="s">
        <v>86</v>
      </c>
      <c r="AW312" s="13" t="s">
        <v>33</v>
      </c>
      <c r="AX312" s="13" t="s">
        <v>84</v>
      </c>
      <c r="AY312" s="287" t="s">
        <v>414</v>
      </c>
    </row>
    <row r="313" s="2" customFormat="1" ht="21.75" customHeight="1">
      <c r="A313" s="39"/>
      <c r="B313" s="40"/>
      <c r="C313" s="234" t="s">
        <v>935</v>
      </c>
      <c r="D313" s="234" t="s">
        <v>443</v>
      </c>
      <c r="E313" s="235" t="s">
        <v>1857</v>
      </c>
      <c r="F313" s="236" t="s">
        <v>1858</v>
      </c>
      <c r="G313" s="237" t="s">
        <v>897</v>
      </c>
      <c r="H313" s="238">
        <v>11.366</v>
      </c>
      <c r="I313" s="239"/>
      <c r="J313" s="240">
        <f>ROUND(I313*H313,2)</f>
        <v>0</v>
      </c>
      <c r="K313" s="236" t="s">
        <v>720</v>
      </c>
      <c r="L313" s="45"/>
      <c r="M313" s="241" t="s">
        <v>1</v>
      </c>
      <c r="N313" s="242" t="s">
        <v>41</v>
      </c>
      <c r="O313" s="92"/>
      <c r="P313" s="226">
        <f>O313*H313</f>
        <v>0</v>
      </c>
      <c r="Q313" s="226">
        <v>0</v>
      </c>
      <c r="R313" s="226">
        <f>Q313*H313</f>
        <v>0</v>
      </c>
      <c r="S313" s="226">
        <v>0</v>
      </c>
      <c r="T313" s="227">
        <f>S313*H313</f>
        <v>0</v>
      </c>
      <c r="U313" s="39"/>
      <c r="V313" s="39"/>
      <c r="W313" s="39"/>
      <c r="X313" s="39"/>
      <c r="Y313" s="39"/>
      <c r="Z313" s="39"/>
      <c r="AA313" s="39"/>
      <c r="AB313" s="39"/>
      <c r="AC313" s="39"/>
      <c r="AD313" s="39"/>
      <c r="AE313" s="39"/>
      <c r="AR313" s="228" t="s">
        <v>415</v>
      </c>
      <c r="AT313" s="228" t="s">
        <v>443</v>
      </c>
      <c r="AU313" s="228" t="s">
        <v>86</v>
      </c>
      <c r="AY313" s="18" t="s">
        <v>414</v>
      </c>
      <c r="BE313" s="229">
        <f>IF(N313="základní",J313,0)</f>
        <v>0</v>
      </c>
      <c r="BF313" s="229">
        <f>IF(N313="snížená",J313,0)</f>
        <v>0</v>
      </c>
      <c r="BG313" s="229">
        <f>IF(N313="zákl. přenesená",J313,0)</f>
        <v>0</v>
      </c>
      <c r="BH313" s="229">
        <f>IF(N313="sníž. přenesená",J313,0)</f>
        <v>0</v>
      </c>
      <c r="BI313" s="229">
        <f>IF(N313="nulová",J313,0)</f>
        <v>0</v>
      </c>
      <c r="BJ313" s="18" t="s">
        <v>84</v>
      </c>
      <c r="BK313" s="229">
        <f>ROUND(I313*H313,2)</f>
        <v>0</v>
      </c>
      <c r="BL313" s="18" t="s">
        <v>415</v>
      </c>
      <c r="BM313" s="228" t="s">
        <v>3004</v>
      </c>
    </row>
    <row r="314" s="2" customFormat="1">
      <c r="A314" s="39"/>
      <c r="B314" s="40"/>
      <c r="C314" s="41"/>
      <c r="D314" s="230" t="s">
        <v>417</v>
      </c>
      <c r="E314" s="41"/>
      <c r="F314" s="231" t="s">
        <v>1860</v>
      </c>
      <c r="G314" s="41"/>
      <c r="H314" s="41"/>
      <c r="I314" s="156"/>
      <c r="J314" s="41"/>
      <c r="K314" s="41"/>
      <c r="L314" s="45"/>
      <c r="M314" s="232"/>
      <c r="N314" s="233"/>
      <c r="O314" s="92"/>
      <c r="P314" s="92"/>
      <c r="Q314" s="92"/>
      <c r="R314" s="92"/>
      <c r="S314" s="92"/>
      <c r="T314" s="93"/>
      <c r="U314" s="39"/>
      <c r="V314" s="39"/>
      <c r="W314" s="39"/>
      <c r="X314" s="39"/>
      <c r="Y314" s="39"/>
      <c r="Z314" s="39"/>
      <c r="AA314" s="39"/>
      <c r="AB314" s="39"/>
      <c r="AC314" s="39"/>
      <c r="AD314" s="39"/>
      <c r="AE314" s="39"/>
      <c r="AT314" s="18" t="s">
        <v>417</v>
      </c>
      <c r="AU314" s="18" t="s">
        <v>86</v>
      </c>
    </row>
    <row r="315" s="2" customFormat="1" ht="21.75" customHeight="1">
      <c r="A315" s="39"/>
      <c r="B315" s="40"/>
      <c r="C315" s="234" t="s">
        <v>940</v>
      </c>
      <c r="D315" s="234" t="s">
        <v>443</v>
      </c>
      <c r="E315" s="235" t="s">
        <v>1861</v>
      </c>
      <c r="F315" s="236" t="s">
        <v>1862</v>
      </c>
      <c r="G315" s="237" t="s">
        <v>897</v>
      </c>
      <c r="H315" s="238">
        <v>10.895</v>
      </c>
      <c r="I315" s="239"/>
      <c r="J315" s="240">
        <f>ROUND(I315*H315,2)</f>
        <v>0</v>
      </c>
      <c r="K315" s="236" t="s">
        <v>720</v>
      </c>
      <c r="L315" s="45"/>
      <c r="M315" s="241" t="s">
        <v>1</v>
      </c>
      <c r="N315" s="242" t="s">
        <v>41</v>
      </c>
      <c r="O315" s="92"/>
      <c r="P315" s="226">
        <f>O315*H315</f>
        <v>0</v>
      </c>
      <c r="Q315" s="226">
        <v>0</v>
      </c>
      <c r="R315" s="226">
        <f>Q315*H315</f>
        <v>0</v>
      </c>
      <c r="S315" s="226">
        <v>0</v>
      </c>
      <c r="T315" s="227">
        <f>S315*H315</f>
        <v>0</v>
      </c>
      <c r="U315" s="39"/>
      <c r="V315" s="39"/>
      <c r="W315" s="39"/>
      <c r="X315" s="39"/>
      <c r="Y315" s="39"/>
      <c r="Z315" s="39"/>
      <c r="AA315" s="39"/>
      <c r="AB315" s="39"/>
      <c r="AC315" s="39"/>
      <c r="AD315" s="39"/>
      <c r="AE315" s="39"/>
      <c r="AR315" s="228" t="s">
        <v>415</v>
      </c>
      <c r="AT315" s="228" t="s">
        <v>443</v>
      </c>
      <c r="AU315" s="228" t="s">
        <v>86</v>
      </c>
      <c r="AY315" s="18" t="s">
        <v>414</v>
      </c>
      <c r="BE315" s="229">
        <f>IF(N315="základní",J315,0)</f>
        <v>0</v>
      </c>
      <c r="BF315" s="229">
        <f>IF(N315="snížená",J315,0)</f>
        <v>0</v>
      </c>
      <c r="BG315" s="229">
        <f>IF(N315="zákl. přenesená",J315,0)</f>
        <v>0</v>
      </c>
      <c r="BH315" s="229">
        <f>IF(N315="sníž. přenesená",J315,0)</f>
        <v>0</v>
      </c>
      <c r="BI315" s="229">
        <f>IF(N315="nulová",J315,0)</f>
        <v>0</v>
      </c>
      <c r="BJ315" s="18" t="s">
        <v>84</v>
      </c>
      <c r="BK315" s="229">
        <f>ROUND(I315*H315,2)</f>
        <v>0</v>
      </c>
      <c r="BL315" s="18" t="s">
        <v>415</v>
      </c>
      <c r="BM315" s="228" t="s">
        <v>3005</v>
      </c>
    </row>
    <row r="316" s="2" customFormat="1">
      <c r="A316" s="39"/>
      <c r="B316" s="40"/>
      <c r="C316" s="41"/>
      <c r="D316" s="230" t="s">
        <v>417</v>
      </c>
      <c r="E316" s="41"/>
      <c r="F316" s="231" t="s">
        <v>1864</v>
      </c>
      <c r="G316" s="41"/>
      <c r="H316" s="41"/>
      <c r="I316" s="156"/>
      <c r="J316" s="41"/>
      <c r="K316" s="41"/>
      <c r="L316" s="45"/>
      <c r="M316" s="232"/>
      <c r="N316" s="233"/>
      <c r="O316" s="92"/>
      <c r="P316" s="92"/>
      <c r="Q316" s="92"/>
      <c r="R316" s="92"/>
      <c r="S316" s="92"/>
      <c r="T316" s="93"/>
      <c r="U316" s="39"/>
      <c r="V316" s="39"/>
      <c r="W316" s="39"/>
      <c r="X316" s="39"/>
      <c r="Y316" s="39"/>
      <c r="Z316" s="39"/>
      <c r="AA316" s="39"/>
      <c r="AB316" s="39"/>
      <c r="AC316" s="39"/>
      <c r="AD316" s="39"/>
      <c r="AE316" s="39"/>
      <c r="AT316" s="18" t="s">
        <v>417</v>
      </c>
      <c r="AU316" s="18" t="s">
        <v>86</v>
      </c>
    </row>
    <row r="317" s="15" customFormat="1">
      <c r="A317" s="15"/>
      <c r="B317" s="299"/>
      <c r="C317" s="300"/>
      <c r="D317" s="230" t="s">
        <v>758</v>
      </c>
      <c r="E317" s="301" t="s">
        <v>1</v>
      </c>
      <c r="F317" s="302" t="s">
        <v>3006</v>
      </c>
      <c r="G317" s="300"/>
      <c r="H317" s="301" t="s">
        <v>1</v>
      </c>
      <c r="I317" s="303"/>
      <c r="J317" s="300"/>
      <c r="K317" s="300"/>
      <c r="L317" s="304"/>
      <c r="M317" s="305"/>
      <c r="N317" s="306"/>
      <c r="O317" s="306"/>
      <c r="P317" s="306"/>
      <c r="Q317" s="306"/>
      <c r="R317" s="306"/>
      <c r="S317" s="306"/>
      <c r="T317" s="307"/>
      <c r="U317" s="15"/>
      <c r="V317" s="15"/>
      <c r="W317" s="15"/>
      <c r="X317" s="15"/>
      <c r="Y317" s="15"/>
      <c r="Z317" s="15"/>
      <c r="AA317" s="15"/>
      <c r="AB317" s="15"/>
      <c r="AC317" s="15"/>
      <c r="AD317" s="15"/>
      <c r="AE317" s="15"/>
      <c r="AT317" s="308" t="s">
        <v>758</v>
      </c>
      <c r="AU317" s="308" t="s">
        <v>86</v>
      </c>
      <c r="AV317" s="15" t="s">
        <v>84</v>
      </c>
      <c r="AW317" s="15" t="s">
        <v>33</v>
      </c>
      <c r="AX317" s="15" t="s">
        <v>76</v>
      </c>
      <c r="AY317" s="308" t="s">
        <v>414</v>
      </c>
    </row>
    <row r="318" s="13" customFormat="1">
      <c r="A318" s="13"/>
      <c r="B318" s="277"/>
      <c r="C318" s="278"/>
      <c r="D318" s="230" t="s">
        <v>758</v>
      </c>
      <c r="E318" s="279" t="s">
        <v>1</v>
      </c>
      <c r="F318" s="280" t="s">
        <v>3007</v>
      </c>
      <c r="G318" s="278"/>
      <c r="H318" s="281">
        <v>0.074999999999999997</v>
      </c>
      <c r="I318" s="282"/>
      <c r="J318" s="278"/>
      <c r="K318" s="278"/>
      <c r="L318" s="283"/>
      <c r="M318" s="284"/>
      <c r="N318" s="285"/>
      <c r="O318" s="285"/>
      <c r="P318" s="285"/>
      <c r="Q318" s="285"/>
      <c r="R318" s="285"/>
      <c r="S318" s="285"/>
      <c r="T318" s="286"/>
      <c r="U318" s="13"/>
      <c r="V318" s="13"/>
      <c r="W318" s="13"/>
      <c r="X318" s="13"/>
      <c r="Y318" s="13"/>
      <c r="Z318" s="13"/>
      <c r="AA318" s="13"/>
      <c r="AB318" s="13"/>
      <c r="AC318" s="13"/>
      <c r="AD318" s="13"/>
      <c r="AE318" s="13"/>
      <c r="AT318" s="287" t="s">
        <v>758</v>
      </c>
      <c r="AU318" s="287" t="s">
        <v>86</v>
      </c>
      <c r="AV318" s="13" t="s">
        <v>86</v>
      </c>
      <c r="AW318" s="13" t="s">
        <v>33</v>
      </c>
      <c r="AX318" s="13" t="s">
        <v>76</v>
      </c>
      <c r="AY318" s="287" t="s">
        <v>414</v>
      </c>
    </row>
    <row r="319" s="15" customFormat="1">
      <c r="A319" s="15"/>
      <c r="B319" s="299"/>
      <c r="C319" s="300"/>
      <c r="D319" s="230" t="s">
        <v>758</v>
      </c>
      <c r="E319" s="301" t="s">
        <v>1</v>
      </c>
      <c r="F319" s="302" t="s">
        <v>2040</v>
      </c>
      <c r="G319" s="300"/>
      <c r="H319" s="301" t="s">
        <v>1</v>
      </c>
      <c r="I319" s="303"/>
      <c r="J319" s="300"/>
      <c r="K319" s="300"/>
      <c r="L319" s="304"/>
      <c r="M319" s="305"/>
      <c r="N319" s="306"/>
      <c r="O319" s="306"/>
      <c r="P319" s="306"/>
      <c r="Q319" s="306"/>
      <c r="R319" s="306"/>
      <c r="S319" s="306"/>
      <c r="T319" s="307"/>
      <c r="U319" s="15"/>
      <c r="V319" s="15"/>
      <c r="W319" s="15"/>
      <c r="X319" s="15"/>
      <c r="Y319" s="15"/>
      <c r="Z319" s="15"/>
      <c r="AA319" s="15"/>
      <c r="AB319" s="15"/>
      <c r="AC319" s="15"/>
      <c r="AD319" s="15"/>
      <c r="AE319" s="15"/>
      <c r="AT319" s="308" t="s">
        <v>758</v>
      </c>
      <c r="AU319" s="308" t="s">
        <v>86</v>
      </c>
      <c r="AV319" s="15" t="s">
        <v>84</v>
      </c>
      <c r="AW319" s="15" t="s">
        <v>33</v>
      </c>
      <c r="AX319" s="15" t="s">
        <v>76</v>
      </c>
      <c r="AY319" s="308" t="s">
        <v>414</v>
      </c>
    </row>
    <row r="320" s="13" customFormat="1">
      <c r="A320" s="13"/>
      <c r="B320" s="277"/>
      <c r="C320" s="278"/>
      <c r="D320" s="230" t="s">
        <v>758</v>
      </c>
      <c r="E320" s="279" t="s">
        <v>1</v>
      </c>
      <c r="F320" s="280" t="s">
        <v>3008</v>
      </c>
      <c r="G320" s="278"/>
      <c r="H320" s="281">
        <v>10.82</v>
      </c>
      <c r="I320" s="282"/>
      <c r="J320" s="278"/>
      <c r="K320" s="278"/>
      <c r="L320" s="283"/>
      <c r="M320" s="284"/>
      <c r="N320" s="285"/>
      <c r="O320" s="285"/>
      <c r="P320" s="285"/>
      <c r="Q320" s="285"/>
      <c r="R320" s="285"/>
      <c r="S320" s="285"/>
      <c r="T320" s="286"/>
      <c r="U320" s="13"/>
      <c r="V320" s="13"/>
      <c r="W320" s="13"/>
      <c r="X320" s="13"/>
      <c r="Y320" s="13"/>
      <c r="Z320" s="13"/>
      <c r="AA320" s="13"/>
      <c r="AB320" s="13"/>
      <c r="AC320" s="13"/>
      <c r="AD320" s="13"/>
      <c r="AE320" s="13"/>
      <c r="AT320" s="287" t="s">
        <v>758</v>
      </c>
      <c r="AU320" s="287" t="s">
        <v>86</v>
      </c>
      <c r="AV320" s="13" t="s">
        <v>86</v>
      </c>
      <c r="AW320" s="13" t="s">
        <v>33</v>
      </c>
      <c r="AX320" s="13" t="s">
        <v>76</v>
      </c>
      <c r="AY320" s="287" t="s">
        <v>414</v>
      </c>
    </row>
    <row r="321" s="14" customFormat="1">
      <c r="A321" s="14"/>
      <c r="B321" s="288"/>
      <c r="C321" s="289"/>
      <c r="D321" s="230" t="s">
        <v>758</v>
      </c>
      <c r="E321" s="290" t="s">
        <v>1</v>
      </c>
      <c r="F321" s="291" t="s">
        <v>760</v>
      </c>
      <c r="G321" s="289"/>
      <c r="H321" s="292">
        <v>10.895</v>
      </c>
      <c r="I321" s="293"/>
      <c r="J321" s="289"/>
      <c r="K321" s="289"/>
      <c r="L321" s="294"/>
      <c r="M321" s="295"/>
      <c r="N321" s="296"/>
      <c r="O321" s="296"/>
      <c r="P321" s="296"/>
      <c r="Q321" s="296"/>
      <c r="R321" s="296"/>
      <c r="S321" s="296"/>
      <c r="T321" s="297"/>
      <c r="U321" s="14"/>
      <c r="V321" s="14"/>
      <c r="W321" s="14"/>
      <c r="X321" s="14"/>
      <c r="Y321" s="14"/>
      <c r="Z321" s="14"/>
      <c r="AA321" s="14"/>
      <c r="AB321" s="14"/>
      <c r="AC321" s="14"/>
      <c r="AD321" s="14"/>
      <c r="AE321" s="14"/>
      <c r="AT321" s="298" t="s">
        <v>758</v>
      </c>
      <c r="AU321" s="298" t="s">
        <v>86</v>
      </c>
      <c r="AV321" s="14" t="s">
        <v>415</v>
      </c>
      <c r="AW321" s="14" t="s">
        <v>33</v>
      </c>
      <c r="AX321" s="14" t="s">
        <v>84</v>
      </c>
      <c r="AY321" s="298" t="s">
        <v>414</v>
      </c>
    </row>
    <row r="322" s="11" customFormat="1" ht="22.8" customHeight="1">
      <c r="A322" s="11"/>
      <c r="B322" s="254"/>
      <c r="C322" s="255"/>
      <c r="D322" s="256" t="s">
        <v>75</v>
      </c>
      <c r="E322" s="275" t="s">
        <v>912</v>
      </c>
      <c r="F322" s="275" t="s">
        <v>913</v>
      </c>
      <c r="G322" s="255"/>
      <c r="H322" s="255"/>
      <c r="I322" s="258"/>
      <c r="J322" s="276">
        <f>BK322</f>
        <v>0</v>
      </c>
      <c r="K322" s="255"/>
      <c r="L322" s="260"/>
      <c r="M322" s="261"/>
      <c r="N322" s="262"/>
      <c r="O322" s="262"/>
      <c r="P322" s="263">
        <f>SUM(P323:P325)</f>
        <v>0</v>
      </c>
      <c r="Q322" s="262"/>
      <c r="R322" s="263">
        <f>SUM(R323:R325)</f>
        <v>0</v>
      </c>
      <c r="S322" s="262"/>
      <c r="T322" s="264">
        <f>SUM(T323:T325)</f>
        <v>0</v>
      </c>
      <c r="U322" s="11"/>
      <c r="V322" s="11"/>
      <c r="W322" s="11"/>
      <c r="X322" s="11"/>
      <c r="Y322" s="11"/>
      <c r="Z322" s="11"/>
      <c r="AA322" s="11"/>
      <c r="AB322" s="11"/>
      <c r="AC322" s="11"/>
      <c r="AD322" s="11"/>
      <c r="AE322" s="11"/>
      <c r="AR322" s="265" t="s">
        <v>84</v>
      </c>
      <c r="AT322" s="266" t="s">
        <v>75</v>
      </c>
      <c r="AU322" s="266" t="s">
        <v>84</v>
      </c>
      <c r="AY322" s="265" t="s">
        <v>414</v>
      </c>
      <c r="BK322" s="267">
        <f>SUM(BK323:BK325)</f>
        <v>0</v>
      </c>
    </row>
    <row r="323" s="2" customFormat="1" ht="21.75" customHeight="1">
      <c r="A323" s="39"/>
      <c r="B323" s="40"/>
      <c r="C323" s="234" t="s">
        <v>944</v>
      </c>
      <c r="D323" s="234" t="s">
        <v>443</v>
      </c>
      <c r="E323" s="235" t="s">
        <v>1867</v>
      </c>
      <c r="F323" s="236" t="s">
        <v>1868</v>
      </c>
      <c r="G323" s="237" t="s">
        <v>897</v>
      </c>
      <c r="H323" s="238">
        <v>4.6260000000000003</v>
      </c>
      <c r="I323" s="239"/>
      <c r="J323" s="240">
        <f>ROUND(I323*H323,2)</f>
        <v>0</v>
      </c>
      <c r="K323" s="236" t="s">
        <v>720</v>
      </c>
      <c r="L323" s="45"/>
      <c r="M323" s="241" t="s">
        <v>1</v>
      </c>
      <c r="N323" s="242" t="s">
        <v>41</v>
      </c>
      <c r="O323" s="92"/>
      <c r="P323" s="226">
        <f>O323*H323</f>
        <v>0</v>
      </c>
      <c r="Q323" s="226">
        <v>0</v>
      </c>
      <c r="R323" s="226">
        <f>Q323*H323</f>
        <v>0</v>
      </c>
      <c r="S323" s="226">
        <v>0</v>
      </c>
      <c r="T323" s="227">
        <f>S323*H323</f>
        <v>0</v>
      </c>
      <c r="U323" s="39"/>
      <c r="V323" s="39"/>
      <c r="W323" s="39"/>
      <c r="X323" s="39"/>
      <c r="Y323" s="39"/>
      <c r="Z323" s="39"/>
      <c r="AA323" s="39"/>
      <c r="AB323" s="39"/>
      <c r="AC323" s="39"/>
      <c r="AD323" s="39"/>
      <c r="AE323" s="39"/>
      <c r="AR323" s="228" t="s">
        <v>415</v>
      </c>
      <c r="AT323" s="228" t="s">
        <v>443</v>
      </c>
      <c r="AU323" s="228" t="s">
        <v>86</v>
      </c>
      <c r="AY323" s="18" t="s">
        <v>414</v>
      </c>
      <c r="BE323" s="229">
        <f>IF(N323="základní",J323,0)</f>
        <v>0</v>
      </c>
      <c r="BF323" s="229">
        <f>IF(N323="snížená",J323,0)</f>
        <v>0</v>
      </c>
      <c r="BG323" s="229">
        <f>IF(N323="zákl. přenesená",J323,0)</f>
        <v>0</v>
      </c>
      <c r="BH323" s="229">
        <f>IF(N323="sníž. přenesená",J323,0)</f>
        <v>0</v>
      </c>
      <c r="BI323" s="229">
        <f>IF(N323="nulová",J323,0)</f>
        <v>0</v>
      </c>
      <c r="BJ323" s="18" t="s">
        <v>84</v>
      </c>
      <c r="BK323" s="229">
        <f>ROUND(I323*H323,2)</f>
        <v>0</v>
      </c>
      <c r="BL323" s="18" t="s">
        <v>415</v>
      </c>
      <c r="BM323" s="228" t="s">
        <v>3009</v>
      </c>
    </row>
    <row r="324" s="2" customFormat="1">
      <c r="A324" s="39"/>
      <c r="B324" s="40"/>
      <c r="C324" s="41"/>
      <c r="D324" s="230" t="s">
        <v>417</v>
      </c>
      <c r="E324" s="41"/>
      <c r="F324" s="231" t="s">
        <v>1870</v>
      </c>
      <c r="G324" s="41"/>
      <c r="H324" s="41"/>
      <c r="I324" s="156"/>
      <c r="J324" s="41"/>
      <c r="K324" s="41"/>
      <c r="L324" s="45"/>
      <c r="M324" s="232"/>
      <c r="N324" s="233"/>
      <c r="O324" s="92"/>
      <c r="P324" s="92"/>
      <c r="Q324" s="92"/>
      <c r="R324" s="92"/>
      <c r="S324" s="92"/>
      <c r="T324" s="93"/>
      <c r="U324" s="39"/>
      <c r="V324" s="39"/>
      <c r="W324" s="39"/>
      <c r="X324" s="39"/>
      <c r="Y324" s="39"/>
      <c r="Z324" s="39"/>
      <c r="AA324" s="39"/>
      <c r="AB324" s="39"/>
      <c r="AC324" s="39"/>
      <c r="AD324" s="39"/>
      <c r="AE324" s="39"/>
      <c r="AT324" s="18" t="s">
        <v>417</v>
      </c>
      <c r="AU324" s="18" t="s">
        <v>86</v>
      </c>
    </row>
    <row r="325" s="2" customFormat="1">
      <c r="A325" s="39"/>
      <c r="B325" s="40"/>
      <c r="C325" s="41"/>
      <c r="D325" s="230" t="s">
        <v>722</v>
      </c>
      <c r="E325" s="41"/>
      <c r="F325" s="268" t="s">
        <v>3010</v>
      </c>
      <c r="G325" s="41"/>
      <c r="H325" s="41"/>
      <c r="I325" s="156"/>
      <c r="J325" s="41"/>
      <c r="K325" s="41"/>
      <c r="L325" s="45"/>
      <c r="M325" s="232"/>
      <c r="N325" s="233"/>
      <c r="O325" s="92"/>
      <c r="P325" s="92"/>
      <c r="Q325" s="92"/>
      <c r="R325" s="92"/>
      <c r="S325" s="92"/>
      <c r="T325" s="93"/>
      <c r="U325" s="39"/>
      <c r="V325" s="39"/>
      <c r="W325" s="39"/>
      <c r="X325" s="39"/>
      <c r="Y325" s="39"/>
      <c r="Z325" s="39"/>
      <c r="AA325" s="39"/>
      <c r="AB325" s="39"/>
      <c r="AC325" s="39"/>
      <c r="AD325" s="39"/>
      <c r="AE325" s="39"/>
      <c r="AT325" s="18" t="s">
        <v>722</v>
      </c>
      <c r="AU325" s="18" t="s">
        <v>86</v>
      </c>
    </row>
    <row r="326" s="11" customFormat="1" ht="25.92" customHeight="1">
      <c r="A326" s="11"/>
      <c r="B326" s="254"/>
      <c r="C326" s="255"/>
      <c r="D326" s="256" t="s">
        <v>75</v>
      </c>
      <c r="E326" s="257" t="s">
        <v>918</v>
      </c>
      <c r="F326" s="257" t="s">
        <v>919</v>
      </c>
      <c r="G326" s="255"/>
      <c r="H326" s="255"/>
      <c r="I326" s="258"/>
      <c r="J326" s="259">
        <f>BK326</f>
        <v>0</v>
      </c>
      <c r="K326" s="255"/>
      <c r="L326" s="260"/>
      <c r="M326" s="261"/>
      <c r="N326" s="262"/>
      <c r="O326" s="262"/>
      <c r="P326" s="263">
        <f>P327+P343</f>
        <v>0</v>
      </c>
      <c r="Q326" s="262"/>
      <c r="R326" s="263">
        <f>R327+R343</f>
        <v>0.044904300000000001</v>
      </c>
      <c r="S326" s="262"/>
      <c r="T326" s="264">
        <f>T327+T343</f>
        <v>0</v>
      </c>
      <c r="U326" s="11"/>
      <c r="V326" s="11"/>
      <c r="W326" s="11"/>
      <c r="X326" s="11"/>
      <c r="Y326" s="11"/>
      <c r="Z326" s="11"/>
      <c r="AA326" s="11"/>
      <c r="AB326" s="11"/>
      <c r="AC326" s="11"/>
      <c r="AD326" s="11"/>
      <c r="AE326" s="11"/>
      <c r="AR326" s="265" t="s">
        <v>86</v>
      </c>
      <c r="AT326" s="266" t="s">
        <v>75</v>
      </c>
      <c r="AU326" s="266" t="s">
        <v>76</v>
      </c>
      <c r="AY326" s="265" t="s">
        <v>414</v>
      </c>
      <c r="BK326" s="267">
        <f>BK327+BK343</f>
        <v>0</v>
      </c>
    </row>
    <row r="327" s="11" customFormat="1" ht="22.8" customHeight="1">
      <c r="A327" s="11"/>
      <c r="B327" s="254"/>
      <c r="C327" s="255"/>
      <c r="D327" s="256" t="s">
        <v>75</v>
      </c>
      <c r="E327" s="275" t="s">
        <v>1049</v>
      </c>
      <c r="F327" s="275" t="s">
        <v>1050</v>
      </c>
      <c r="G327" s="255"/>
      <c r="H327" s="255"/>
      <c r="I327" s="258"/>
      <c r="J327" s="276">
        <f>BK327</f>
        <v>0</v>
      </c>
      <c r="K327" s="255"/>
      <c r="L327" s="260"/>
      <c r="M327" s="261"/>
      <c r="N327" s="262"/>
      <c r="O327" s="262"/>
      <c r="P327" s="263">
        <f>SUM(P328:P342)</f>
        <v>0</v>
      </c>
      <c r="Q327" s="262"/>
      <c r="R327" s="263">
        <f>SUM(R328:R342)</f>
        <v>0.044904300000000001</v>
      </c>
      <c r="S327" s="262"/>
      <c r="T327" s="264">
        <f>SUM(T328:T342)</f>
        <v>0</v>
      </c>
      <c r="U327" s="11"/>
      <c r="V327" s="11"/>
      <c r="W327" s="11"/>
      <c r="X327" s="11"/>
      <c r="Y327" s="11"/>
      <c r="Z327" s="11"/>
      <c r="AA327" s="11"/>
      <c r="AB327" s="11"/>
      <c r="AC327" s="11"/>
      <c r="AD327" s="11"/>
      <c r="AE327" s="11"/>
      <c r="AR327" s="265" t="s">
        <v>86</v>
      </c>
      <c r="AT327" s="266" t="s">
        <v>75</v>
      </c>
      <c r="AU327" s="266" t="s">
        <v>84</v>
      </c>
      <c r="AY327" s="265" t="s">
        <v>414</v>
      </c>
      <c r="BK327" s="267">
        <f>SUM(BK328:BK342)</f>
        <v>0</v>
      </c>
    </row>
    <row r="328" s="2" customFormat="1" ht="21.75" customHeight="1">
      <c r="A328" s="39"/>
      <c r="B328" s="40"/>
      <c r="C328" s="234" t="s">
        <v>948</v>
      </c>
      <c r="D328" s="234" t="s">
        <v>443</v>
      </c>
      <c r="E328" s="235" t="s">
        <v>1871</v>
      </c>
      <c r="F328" s="236" t="s">
        <v>1872</v>
      </c>
      <c r="G328" s="237" t="s">
        <v>632</v>
      </c>
      <c r="H328" s="238">
        <v>213.83000000000001</v>
      </c>
      <c r="I328" s="239"/>
      <c r="J328" s="240">
        <f>ROUND(I328*H328,2)</f>
        <v>0</v>
      </c>
      <c r="K328" s="236" t="s">
        <v>720</v>
      </c>
      <c r="L328" s="45"/>
      <c r="M328" s="241" t="s">
        <v>1</v>
      </c>
      <c r="N328" s="242" t="s">
        <v>41</v>
      </c>
      <c r="O328" s="92"/>
      <c r="P328" s="226">
        <f>O328*H328</f>
        <v>0</v>
      </c>
      <c r="Q328" s="226">
        <v>0.00021000000000000001</v>
      </c>
      <c r="R328" s="226">
        <f>Q328*H328</f>
        <v>0.044904300000000001</v>
      </c>
      <c r="S328" s="226">
        <v>0</v>
      </c>
      <c r="T328" s="227">
        <f>S328*H328</f>
        <v>0</v>
      </c>
      <c r="U328" s="39"/>
      <c r="V328" s="39"/>
      <c r="W328" s="39"/>
      <c r="X328" s="39"/>
      <c r="Y328" s="39"/>
      <c r="Z328" s="39"/>
      <c r="AA328" s="39"/>
      <c r="AB328" s="39"/>
      <c r="AC328" s="39"/>
      <c r="AD328" s="39"/>
      <c r="AE328" s="39"/>
      <c r="AR328" s="228" t="s">
        <v>470</v>
      </c>
      <c r="AT328" s="228" t="s">
        <v>443</v>
      </c>
      <c r="AU328" s="228" t="s">
        <v>86</v>
      </c>
      <c r="AY328" s="18" t="s">
        <v>414</v>
      </c>
      <c r="BE328" s="229">
        <f>IF(N328="základní",J328,0)</f>
        <v>0</v>
      </c>
      <c r="BF328" s="229">
        <f>IF(N328="snížená",J328,0)</f>
        <v>0</v>
      </c>
      <c r="BG328" s="229">
        <f>IF(N328="zákl. přenesená",J328,0)</f>
        <v>0</v>
      </c>
      <c r="BH328" s="229">
        <f>IF(N328="sníž. přenesená",J328,0)</f>
        <v>0</v>
      </c>
      <c r="BI328" s="229">
        <f>IF(N328="nulová",J328,0)</f>
        <v>0</v>
      </c>
      <c r="BJ328" s="18" t="s">
        <v>84</v>
      </c>
      <c r="BK328" s="229">
        <f>ROUND(I328*H328,2)</f>
        <v>0</v>
      </c>
      <c r="BL328" s="18" t="s">
        <v>470</v>
      </c>
      <c r="BM328" s="228" t="s">
        <v>3011</v>
      </c>
    </row>
    <row r="329" s="2" customFormat="1">
      <c r="A329" s="39"/>
      <c r="B329" s="40"/>
      <c r="C329" s="41"/>
      <c r="D329" s="230" t="s">
        <v>417</v>
      </c>
      <c r="E329" s="41"/>
      <c r="F329" s="231" t="s">
        <v>1874</v>
      </c>
      <c r="G329" s="41"/>
      <c r="H329" s="41"/>
      <c r="I329" s="156"/>
      <c r="J329" s="41"/>
      <c r="K329" s="41"/>
      <c r="L329" s="45"/>
      <c r="M329" s="232"/>
      <c r="N329" s="233"/>
      <c r="O329" s="92"/>
      <c r="P329" s="92"/>
      <c r="Q329" s="92"/>
      <c r="R329" s="92"/>
      <c r="S329" s="92"/>
      <c r="T329" s="93"/>
      <c r="U329" s="39"/>
      <c r="V329" s="39"/>
      <c r="W329" s="39"/>
      <c r="X329" s="39"/>
      <c r="Y329" s="39"/>
      <c r="Z329" s="39"/>
      <c r="AA329" s="39"/>
      <c r="AB329" s="39"/>
      <c r="AC329" s="39"/>
      <c r="AD329" s="39"/>
      <c r="AE329" s="39"/>
      <c r="AT329" s="18" t="s">
        <v>417</v>
      </c>
      <c r="AU329" s="18" t="s">
        <v>86</v>
      </c>
    </row>
    <row r="330" s="2" customFormat="1">
      <c r="A330" s="39"/>
      <c r="B330" s="40"/>
      <c r="C330" s="41"/>
      <c r="D330" s="230" t="s">
        <v>722</v>
      </c>
      <c r="E330" s="41"/>
      <c r="F330" s="268" t="s">
        <v>1875</v>
      </c>
      <c r="G330" s="41"/>
      <c r="H330" s="41"/>
      <c r="I330" s="156"/>
      <c r="J330" s="41"/>
      <c r="K330" s="41"/>
      <c r="L330" s="45"/>
      <c r="M330" s="232"/>
      <c r="N330" s="233"/>
      <c r="O330" s="92"/>
      <c r="P330" s="92"/>
      <c r="Q330" s="92"/>
      <c r="R330" s="92"/>
      <c r="S330" s="92"/>
      <c r="T330" s="93"/>
      <c r="U330" s="39"/>
      <c r="V330" s="39"/>
      <c r="W330" s="39"/>
      <c r="X330" s="39"/>
      <c r="Y330" s="39"/>
      <c r="Z330" s="39"/>
      <c r="AA330" s="39"/>
      <c r="AB330" s="39"/>
      <c r="AC330" s="39"/>
      <c r="AD330" s="39"/>
      <c r="AE330" s="39"/>
      <c r="AT330" s="18" t="s">
        <v>722</v>
      </c>
      <c r="AU330" s="18" t="s">
        <v>86</v>
      </c>
    </row>
    <row r="331" s="15" customFormat="1">
      <c r="A331" s="15"/>
      <c r="B331" s="299"/>
      <c r="C331" s="300"/>
      <c r="D331" s="230" t="s">
        <v>758</v>
      </c>
      <c r="E331" s="301" t="s">
        <v>1</v>
      </c>
      <c r="F331" s="302" t="s">
        <v>3012</v>
      </c>
      <c r="G331" s="300"/>
      <c r="H331" s="301" t="s">
        <v>1</v>
      </c>
      <c r="I331" s="303"/>
      <c r="J331" s="300"/>
      <c r="K331" s="300"/>
      <c r="L331" s="304"/>
      <c r="M331" s="305"/>
      <c r="N331" s="306"/>
      <c r="O331" s="306"/>
      <c r="P331" s="306"/>
      <c r="Q331" s="306"/>
      <c r="R331" s="306"/>
      <c r="S331" s="306"/>
      <c r="T331" s="307"/>
      <c r="U331" s="15"/>
      <c r="V331" s="15"/>
      <c r="W331" s="15"/>
      <c r="X331" s="15"/>
      <c r="Y331" s="15"/>
      <c r="Z331" s="15"/>
      <c r="AA331" s="15"/>
      <c r="AB331" s="15"/>
      <c r="AC331" s="15"/>
      <c r="AD331" s="15"/>
      <c r="AE331" s="15"/>
      <c r="AT331" s="308" t="s">
        <v>758</v>
      </c>
      <c r="AU331" s="308" t="s">
        <v>86</v>
      </c>
      <c r="AV331" s="15" t="s">
        <v>84</v>
      </c>
      <c r="AW331" s="15" t="s">
        <v>33</v>
      </c>
      <c r="AX331" s="15" t="s">
        <v>76</v>
      </c>
      <c r="AY331" s="308" t="s">
        <v>414</v>
      </c>
    </row>
    <row r="332" s="13" customFormat="1">
      <c r="A332" s="13"/>
      <c r="B332" s="277"/>
      <c r="C332" s="278"/>
      <c r="D332" s="230" t="s">
        <v>758</v>
      </c>
      <c r="E332" s="279" t="s">
        <v>1</v>
      </c>
      <c r="F332" s="280" t="s">
        <v>2951</v>
      </c>
      <c r="G332" s="278"/>
      <c r="H332" s="281">
        <v>41.762</v>
      </c>
      <c r="I332" s="282"/>
      <c r="J332" s="278"/>
      <c r="K332" s="278"/>
      <c r="L332" s="283"/>
      <c r="M332" s="284"/>
      <c r="N332" s="285"/>
      <c r="O332" s="285"/>
      <c r="P332" s="285"/>
      <c r="Q332" s="285"/>
      <c r="R332" s="285"/>
      <c r="S332" s="285"/>
      <c r="T332" s="286"/>
      <c r="U332" s="13"/>
      <c r="V332" s="13"/>
      <c r="W332" s="13"/>
      <c r="X332" s="13"/>
      <c r="Y332" s="13"/>
      <c r="Z332" s="13"/>
      <c r="AA332" s="13"/>
      <c r="AB332" s="13"/>
      <c r="AC332" s="13"/>
      <c r="AD332" s="13"/>
      <c r="AE332" s="13"/>
      <c r="AT332" s="287" t="s">
        <v>758</v>
      </c>
      <c r="AU332" s="287" t="s">
        <v>86</v>
      </c>
      <c r="AV332" s="13" t="s">
        <v>86</v>
      </c>
      <c r="AW332" s="13" t="s">
        <v>33</v>
      </c>
      <c r="AX332" s="13" t="s">
        <v>76</v>
      </c>
      <c r="AY332" s="287" t="s">
        <v>414</v>
      </c>
    </row>
    <row r="333" s="15" customFormat="1">
      <c r="A333" s="15"/>
      <c r="B333" s="299"/>
      <c r="C333" s="300"/>
      <c r="D333" s="230" t="s">
        <v>758</v>
      </c>
      <c r="E333" s="301" t="s">
        <v>1</v>
      </c>
      <c r="F333" s="302" t="s">
        <v>2941</v>
      </c>
      <c r="G333" s="300"/>
      <c r="H333" s="301" t="s">
        <v>1</v>
      </c>
      <c r="I333" s="303"/>
      <c r="J333" s="300"/>
      <c r="K333" s="300"/>
      <c r="L333" s="304"/>
      <c r="M333" s="305"/>
      <c r="N333" s="306"/>
      <c r="O333" s="306"/>
      <c r="P333" s="306"/>
      <c r="Q333" s="306"/>
      <c r="R333" s="306"/>
      <c r="S333" s="306"/>
      <c r="T333" s="307"/>
      <c r="U333" s="15"/>
      <c r="V333" s="15"/>
      <c r="W333" s="15"/>
      <c r="X333" s="15"/>
      <c r="Y333" s="15"/>
      <c r="Z333" s="15"/>
      <c r="AA333" s="15"/>
      <c r="AB333" s="15"/>
      <c r="AC333" s="15"/>
      <c r="AD333" s="15"/>
      <c r="AE333" s="15"/>
      <c r="AT333" s="308" t="s">
        <v>758</v>
      </c>
      <c r="AU333" s="308" t="s">
        <v>86</v>
      </c>
      <c r="AV333" s="15" t="s">
        <v>84</v>
      </c>
      <c r="AW333" s="15" t="s">
        <v>33</v>
      </c>
      <c r="AX333" s="15" t="s">
        <v>76</v>
      </c>
      <c r="AY333" s="308" t="s">
        <v>414</v>
      </c>
    </row>
    <row r="334" s="13" customFormat="1">
      <c r="A334" s="13"/>
      <c r="B334" s="277"/>
      <c r="C334" s="278"/>
      <c r="D334" s="230" t="s">
        <v>758</v>
      </c>
      <c r="E334" s="279" t="s">
        <v>1</v>
      </c>
      <c r="F334" s="280" t="s">
        <v>2942</v>
      </c>
      <c r="G334" s="278"/>
      <c r="H334" s="281">
        <v>28.016999999999999</v>
      </c>
      <c r="I334" s="282"/>
      <c r="J334" s="278"/>
      <c r="K334" s="278"/>
      <c r="L334" s="283"/>
      <c r="M334" s="284"/>
      <c r="N334" s="285"/>
      <c r="O334" s="285"/>
      <c r="P334" s="285"/>
      <c r="Q334" s="285"/>
      <c r="R334" s="285"/>
      <c r="S334" s="285"/>
      <c r="T334" s="286"/>
      <c r="U334" s="13"/>
      <c r="V334" s="13"/>
      <c r="W334" s="13"/>
      <c r="X334" s="13"/>
      <c r="Y334" s="13"/>
      <c r="Z334" s="13"/>
      <c r="AA334" s="13"/>
      <c r="AB334" s="13"/>
      <c r="AC334" s="13"/>
      <c r="AD334" s="13"/>
      <c r="AE334" s="13"/>
      <c r="AT334" s="287" t="s">
        <v>758</v>
      </c>
      <c r="AU334" s="287" t="s">
        <v>86</v>
      </c>
      <c r="AV334" s="13" t="s">
        <v>86</v>
      </c>
      <c r="AW334" s="13" t="s">
        <v>33</v>
      </c>
      <c r="AX334" s="13" t="s">
        <v>76</v>
      </c>
      <c r="AY334" s="287" t="s">
        <v>414</v>
      </c>
    </row>
    <row r="335" s="15" customFormat="1">
      <c r="A335" s="15"/>
      <c r="B335" s="299"/>
      <c r="C335" s="300"/>
      <c r="D335" s="230" t="s">
        <v>758</v>
      </c>
      <c r="E335" s="301" t="s">
        <v>1</v>
      </c>
      <c r="F335" s="302" t="s">
        <v>2943</v>
      </c>
      <c r="G335" s="300"/>
      <c r="H335" s="301" t="s">
        <v>1</v>
      </c>
      <c r="I335" s="303"/>
      <c r="J335" s="300"/>
      <c r="K335" s="300"/>
      <c r="L335" s="304"/>
      <c r="M335" s="305"/>
      <c r="N335" s="306"/>
      <c r="O335" s="306"/>
      <c r="P335" s="306"/>
      <c r="Q335" s="306"/>
      <c r="R335" s="306"/>
      <c r="S335" s="306"/>
      <c r="T335" s="307"/>
      <c r="U335" s="15"/>
      <c r="V335" s="15"/>
      <c r="W335" s="15"/>
      <c r="X335" s="15"/>
      <c r="Y335" s="15"/>
      <c r="Z335" s="15"/>
      <c r="AA335" s="15"/>
      <c r="AB335" s="15"/>
      <c r="AC335" s="15"/>
      <c r="AD335" s="15"/>
      <c r="AE335" s="15"/>
      <c r="AT335" s="308" t="s">
        <v>758</v>
      </c>
      <c r="AU335" s="308" t="s">
        <v>86</v>
      </c>
      <c r="AV335" s="15" t="s">
        <v>84</v>
      </c>
      <c r="AW335" s="15" t="s">
        <v>33</v>
      </c>
      <c r="AX335" s="15" t="s">
        <v>76</v>
      </c>
      <c r="AY335" s="308" t="s">
        <v>414</v>
      </c>
    </row>
    <row r="336" s="13" customFormat="1">
      <c r="A336" s="13"/>
      <c r="B336" s="277"/>
      <c r="C336" s="278"/>
      <c r="D336" s="230" t="s">
        <v>758</v>
      </c>
      <c r="E336" s="279" t="s">
        <v>1</v>
      </c>
      <c r="F336" s="280" t="s">
        <v>2944</v>
      </c>
      <c r="G336" s="278"/>
      <c r="H336" s="281">
        <v>7.9729999999999999</v>
      </c>
      <c r="I336" s="282"/>
      <c r="J336" s="278"/>
      <c r="K336" s="278"/>
      <c r="L336" s="283"/>
      <c r="M336" s="284"/>
      <c r="N336" s="285"/>
      <c r="O336" s="285"/>
      <c r="P336" s="285"/>
      <c r="Q336" s="285"/>
      <c r="R336" s="285"/>
      <c r="S336" s="285"/>
      <c r="T336" s="286"/>
      <c r="U336" s="13"/>
      <c r="V336" s="13"/>
      <c r="W336" s="13"/>
      <c r="X336" s="13"/>
      <c r="Y336" s="13"/>
      <c r="Z336" s="13"/>
      <c r="AA336" s="13"/>
      <c r="AB336" s="13"/>
      <c r="AC336" s="13"/>
      <c r="AD336" s="13"/>
      <c r="AE336" s="13"/>
      <c r="AT336" s="287" t="s">
        <v>758</v>
      </c>
      <c r="AU336" s="287" t="s">
        <v>86</v>
      </c>
      <c r="AV336" s="13" t="s">
        <v>86</v>
      </c>
      <c r="AW336" s="13" t="s">
        <v>33</v>
      </c>
      <c r="AX336" s="13" t="s">
        <v>76</v>
      </c>
      <c r="AY336" s="287" t="s">
        <v>414</v>
      </c>
    </row>
    <row r="337" s="15" customFormat="1">
      <c r="A337" s="15"/>
      <c r="B337" s="299"/>
      <c r="C337" s="300"/>
      <c r="D337" s="230" t="s">
        <v>758</v>
      </c>
      <c r="E337" s="301" t="s">
        <v>1</v>
      </c>
      <c r="F337" s="302" t="s">
        <v>2945</v>
      </c>
      <c r="G337" s="300"/>
      <c r="H337" s="301" t="s">
        <v>1</v>
      </c>
      <c r="I337" s="303"/>
      <c r="J337" s="300"/>
      <c r="K337" s="300"/>
      <c r="L337" s="304"/>
      <c r="M337" s="305"/>
      <c r="N337" s="306"/>
      <c r="O337" s="306"/>
      <c r="P337" s="306"/>
      <c r="Q337" s="306"/>
      <c r="R337" s="306"/>
      <c r="S337" s="306"/>
      <c r="T337" s="307"/>
      <c r="U337" s="15"/>
      <c r="V337" s="15"/>
      <c r="W337" s="15"/>
      <c r="X337" s="15"/>
      <c r="Y337" s="15"/>
      <c r="Z337" s="15"/>
      <c r="AA337" s="15"/>
      <c r="AB337" s="15"/>
      <c r="AC337" s="15"/>
      <c r="AD337" s="15"/>
      <c r="AE337" s="15"/>
      <c r="AT337" s="308" t="s">
        <v>758</v>
      </c>
      <c r="AU337" s="308" t="s">
        <v>86</v>
      </c>
      <c r="AV337" s="15" t="s">
        <v>84</v>
      </c>
      <c r="AW337" s="15" t="s">
        <v>33</v>
      </c>
      <c r="AX337" s="15" t="s">
        <v>76</v>
      </c>
      <c r="AY337" s="308" t="s">
        <v>414</v>
      </c>
    </row>
    <row r="338" s="13" customFormat="1">
      <c r="A338" s="13"/>
      <c r="B338" s="277"/>
      <c r="C338" s="278"/>
      <c r="D338" s="230" t="s">
        <v>758</v>
      </c>
      <c r="E338" s="279" t="s">
        <v>1</v>
      </c>
      <c r="F338" s="280" t="s">
        <v>2946</v>
      </c>
      <c r="G338" s="278"/>
      <c r="H338" s="281">
        <v>29.163</v>
      </c>
      <c r="I338" s="282"/>
      <c r="J338" s="278"/>
      <c r="K338" s="278"/>
      <c r="L338" s="283"/>
      <c r="M338" s="284"/>
      <c r="N338" s="285"/>
      <c r="O338" s="285"/>
      <c r="P338" s="285"/>
      <c r="Q338" s="285"/>
      <c r="R338" s="285"/>
      <c r="S338" s="285"/>
      <c r="T338" s="286"/>
      <c r="U338" s="13"/>
      <c r="V338" s="13"/>
      <c r="W338" s="13"/>
      <c r="X338" s="13"/>
      <c r="Y338" s="13"/>
      <c r="Z338" s="13"/>
      <c r="AA338" s="13"/>
      <c r="AB338" s="13"/>
      <c r="AC338" s="13"/>
      <c r="AD338" s="13"/>
      <c r="AE338" s="13"/>
      <c r="AT338" s="287" t="s">
        <v>758</v>
      </c>
      <c r="AU338" s="287" t="s">
        <v>86</v>
      </c>
      <c r="AV338" s="13" t="s">
        <v>86</v>
      </c>
      <c r="AW338" s="13" t="s">
        <v>33</v>
      </c>
      <c r="AX338" s="13" t="s">
        <v>76</v>
      </c>
      <c r="AY338" s="287" t="s">
        <v>414</v>
      </c>
    </row>
    <row r="339" s="16" customFormat="1">
      <c r="A339" s="16"/>
      <c r="B339" s="317"/>
      <c r="C339" s="318"/>
      <c r="D339" s="230" t="s">
        <v>758</v>
      </c>
      <c r="E339" s="319" t="s">
        <v>1</v>
      </c>
      <c r="F339" s="320" t="s">
        <v>1745</v>
      </c>
      <c r="G339" s="318"/>
      <c r="H339" s="321">
        <v>106.91499999999999</v>
      </c>
      <c r="I339" s="322"/>
      <c r="J339" s="318"/>
      <c r="K339" s="318"/>
      <c r="L339" s="323"/>
      <c r="M339" s="324"/>
      <c r="N339" s="325"/>
      <c r="O339" s="325"/>
      <c r="P339" s="325"/>
      <c r="Q339" s="325"/>
      <c r="R339" s="325"/>
      <c r="S339" s="325"/>
      <c r="T339" s="326"/>
      <c r="U339" s="16"/>
      <c r="V339" s="16"/>
      <c r="W339" s="16"/>
      <c r="X339" s="16"/>
      <c r="Y339" s="16"/>
      <c r="Z339" s="16"/>
      <c r="AA339" s="16"/>
      <c r="AB339" s="16"/>
      <c r="AC339" s="16"/>
      <c r="AD339" s="16"/>
      <c r="AE339" s="16"/>
      <c r="AT339" s="327" t="s">
        <v>758</v>
      </c>
      <c r="AU339" s="327" t="s">
        <v>86</v>
      </c>
      <c r="AV339" s="16" t="s">
        <v>114</v>
      </c>
      <c r="AW339" s="16" t="s">
        <v>33</v>
      </c>
      <c r="AX339" s="16" t="s">
        <v>76</v>
      </c>
      <c r="AY339" s="327" t="s">
        <v>414</v>
      </c>
    </row>
    <row r="340" s="15" customFormat="1">
      <c r="A340" s="15"/>
      <c r="B340" s="299"/>
      <c r="C340" s="300"/>
      <c r="D340" s="230" t="s">
        <v>758</v>
      </c>
      <c r="E340" s="301" t="s">
        <v>1</v>
      </c>
      <c r="F340" s="302" t="s">
        <v>1876</v>
      </c>
      <c r="G340" s="300"/>
      <c r="H340" s="301" t="s">
        <v>1</v>
      </c>
      <c r="I340" s="303"/>
      <c r="J340" s="300"/>
      <c r="K340" s="300"/>
      <c r="L340" s="304"/>
      <c r="M340" s="305"/>
      <c r="N340" s="306"/>
      <c r="O340" s="306"/>
      <c r="P340" s="306"/>
      <c r="Q340" s="306"/>
      <c r="R340" s="306"/>
      <c r="S340" s="306"/>
      <c r="T340" s="307"/>
      <c r="U340" s="15"/>
      <c r="V340" s="15"/>
      <c r="W340" s="15"/>
      <c r="X340" s="15"/>
      <c r="Y340" s="15"/>
      <c r="Z340" s="15"/>
      <c r="AA340" s="15"/>
      <c r="AB340" s="15"/>
      <c r="AC340" s="15"/>
      <c r="AD340" s="15"/>
      <c r="AE340" s="15"/>
      <c r="AT340" s="308" t="s">
        <v>758</v>
      </c>
      <c r="AU340" s="308" t="s">
        <v>86</v>
      </c>
      <c r="AV340" s="15" t="s">
        <v>84</v>
      </c>
      <c r="AW340" s="15" t="s">
        <v>33</v>
      </c>
      <c r="AX340" s="15" t="s">
        <v>76</v>
      </c>
      <c r="AY340" s="308" t="s">
        <v>414</v>
      </c>
    </row>
    <row r="341" s="13" customFormat="1">
      <c r="A341" s="13"/>
      <c r="B341" s="277"/>
      <c r="C341" s="278"/>
      <c r="D341" s="230" t="s">
        <v>758</v>
      </c>
      <c r="E341" s="279" t="s">
        <v>1</v>
      </c>
      <c r="F341" s="280" t="s">
        <v>3013</v>
      </c>
      <c r="G341" s="278"/>
      <c r="H341" s="281">
        <v>106.91500000000001</v>
      </c>
      <c r="I341" s="282"/>
      <c r="J341" s="278"/>
      <c r="K341" s="278"/>
      <c r="L341" s="283"/>
      <c r="M341" s="284"/>
      <c r="N341" s="285"/>
      <c r="O341" s="285"/>
      <c r="P341" s="285"/>
      <c r="Q341" s="285"/>
      <c r="R341" s="285"/>
      <c r="S341" s="285"/>
      <c r="T341" s="286"/>
      <c r="U341" s="13"/>
      <c r="V341" s="13"/>
      <c r="W341" s="13"/>
      <c r="X341" s="13"/>
      <c r="Y341" s="13"/>
      <c r="Z341" s="13"/>
      <c r="AA341" s="13"/>
      <c r="AB341" s="13"/>
      <c r="AC341" s="13"/>
      <c r="AD341" s="13"/>
      <c r="AE341" s="13"/>
      <c r="AT341" s="287" t="s">
        <v>758</v>
      </c>
      <c r="AU341" s="287" t="s">
        <v>86</v>
      </c>
      <c r="AV341" s="13" t="s">
        <v>86</v>
      </c>
      <c r="AW341" s="13" t="s">
        <v>33</v>
      </c>
      <c r="AX341" s="13" t="s">
        <v>76</v>
      </c>
      <c r="AY341" s="287" t="s">
        <v>414</v>
      </c>
    </row>
    <row r="342" s="14" customFormat="1">
      <c r="A342" s="14"/>
      <c r="B342" s="288"/>
      <c r="C342" s="289"/>
      <c r="D342" s="230" t="s">
        <v>758</v>
      </c>
      <c r="E342" s="290" t="s">
        <v>1</v>
      </c>
      <c r="F342" s="291" t="s">
        <v>760</v>
      </c>
      <c r="G342" s="289"/>
      <c r="H342" s="292">
        <v>213.82999999999998</v>
      </c>
      <c r="I342" s="293"/>
      <c r="J342" s="289"/>
      <c r="K342" s="289"/>
      <c r="L342" s="294"/>
      <c r="M342" s="295"/>
      <c r="N342" s="296"/>
      <c r="O342" s="296"/>
      <c r="P342" s="296"/>
      <c r="Q342" s="296"/>
      <c r="R342" s="296"/>
      <c r="S342" s="296"/>
      <c r="T342" s="297"/>
      <c r="U342" s="14"/>
      <c r="V342" s="14"/>
      <c r="W342" s="14"/>
      <c r="X342" s="14"/>
      <c r="Y342" s="14"/>
      <c r="Z342" s="14"/>
      <c r="AA342" s="14"/>
      <c r="AB342" s="14"/>
      <c r="AC342" s="14"/>
      <c r="AD342" s="14"/>
      <c r="AE342" s="14"/>
      <c r="AT342" s="298" t="s">
        <v>758</v>
      </c>
      <c r="AU342" s="298" t="s">
        <v>86</v>
      </c>
      <c r="AV342" s="14" t="s">
        <v>415</v>
      </c>
      <c r="AW342" s="14" t="s">
        <v>33</v>
      </c>
      <c r="AX342" s="14" t="s">
        <v>84</v>
      </c>
      <c r="AY342" s="298" t="s">
        <v>414</v>
      </c>
    </row>
    <row r="343" s="11" customFormat="1" ht="22.8" customHeight="1">
      <c r="A343" s="11"/>
      <c r="B343" s="254"/>
      <c r="C343" s="255"/>
      <c r="D343" s="256" t="s">
        <v>75</v>
      </c>
      <c r="E343" s="275" t="s">
        <v>1878</v>
      </c>
      <c r="F343" s="275" t="s">
        <v>1879</v>
      </c>
      <c r="G343" s="255"/>
      <c r="H343" s="255"/>
      <c r="I343" s="258"/>
      <c r="J343" s="276">
        <f>BK343</f>
        <v>0</v>
      </c>
      <c r="K343" s="255"/>
      <c r="L343" s="260"/>
      <c r="M343" s="261"/>
      <c r="N343" s="262"/>
      <c r="O343" s="262"/>
      <c r="P343" s="263">
        <f>SUM(P344:P349)</f>
        <v>0</v>
      </c>
      <c r="Q343" s="262"/>
      <c r="R343" s="263">
        <f>SUM(R344:R349)</f>
        <v>0</v>
      </c>
      <c r="S343" s="262"/>
      <c r="T343" s="264">
        <f>SUM(T344:T349)</f>
        <v>0</v>
      </c>
      <c r="U343" s="11"/>
      <c r="V343" s="11"/>
      <c r="W343" s="11"/>
      <c r="X343" s="11"/>
      <c r="Y343" s="11"/>
      <c r="Z343" s="11"/>
      <c r="AA343" s="11"/>
      <c r="AB343" s="11"/>
      <c r="AC343" s="11"/>
      <c r="AD343" s="11"/>
      <c r="AE343" s="11"/>
      <c r="AR343" s="265" t="s">
        <v>86</v>
      </c>
      <c r="AT343" s="266" t="s">
        <v>75</v>
      </c>
      <c r="AU343" s="266" t="s">
        <v>84</v>
      </c>
      <c r="AY343" s="265" t="s">
        <v>414</v>
      </c>
      <c r="BK343" s="267">
        <f>SUM(BK344:BK349)</f>
        <v>0</v>
      </c>
    </row>
    <row r="344" s="2" customFormat="1" ht="21.75" customHeight="1">
      <c r="A344" s="39"/>
      <c r="B344" s="40"/>
      <c r="C344" s="234" t="s">
        <v>952</v>
      </c>
      <c r="D344" s="234" t="s">
        <v>443</v>
      </c>
      <c r="E344" s="235" t="s">
        <v>1880</v>
      </c>
      <c r="F344" s="236" t="s">
        <v>1881</v>
      </c>
      <c r="G344" s="237" t="s">
        <v>632</v>
      </c>
      <c r="H344" s="238">
        <v>32.854999999999997</v>
      </c>
      <c r="I344" s="239"/>
      <c r="J344" s="240">
        <f>ROUND(I344*H344,2)</f>
        <v>0</v>
      </c>
      <c r="K344" s="236" t="s">
        <v>720</v>
      </c>
      <c r="L344" s="45"/>
      <c r="M344" s="241" t="s">
        <v>1</v>
      </c>
      <c r="N344" s="242" t="s">
        <v>41</v>
      </c>
      <c r="O344" s="92"/>
      <c r="P344" s="226">
        <f>O344*H344</f>
        <v>0</v>
      </c>
      <c r="Q344" s="226">
        <v>0</v>
      </c>
      <c r="R344" s="226">
        <f>Q344*H344</f>
        <v>0</v>
      </c>
      <c r="S344" s="226">
        <v>0</v>
      </c>
      <c r="T344" s="227">
        <f>S344*H344</f>
        <v>0</v>
      </c>
      <c r="U344" s="39"/>
      <c r="V344" s="39"/>
      <c r="W344" s="39"/>
      <c r="X344" s="39"/>
      <c r="Y344" s="39"/>
      <c r="Z344" s="39"/>
      <c r="AA344" s="39"/>
      <c r="AB344" s="39"/>
      <c r="AC344" s="39"/>
      <c r="AD344" s="39"/>
      <c r="AE344" s="39"/>
      <c r="AR344" s="228" t="s">
        <v>470</v>
      </c>
      <c r="AT344" s="228" t="s">
        <v>443</v>
      </c>
      <c r="AU344" s="228" t="s">
        <v>86</v>
      </c>
      <c r="AY344" s="18" t="s">
        <v>414</v>
      </c>
      <c r="BE344" s="229">
        <f>IF(N344="základní",J344,0)</f>
        <v>0</v>
      </c>
      <c r="BF344" s="229">
        <f>IF(N344="snížená",J344,0)</f>
        <v>0</v>
      </c>
      <c r="BG344" s="229">
        <f>IF(N344="zákl. přenesená",J344,0)</f>
        <v>0</v>
      </c>
      <c r="BH344" s="229">
        <f>IF(N344="sníž. přenesená",J344,0)</f>
        <v>0</v>
      </c>
      <c r="BI344" s="229">
        <f>IF(N344="nulová",J344,0)</f>
        <v>0</v>
      </c>
      <c r="BJ344" s="18" t="s">
        <v>84</v>
      </c>
      <c r="BK344" s="229">
        <f>ROUND(I344*H344,2)</f>
        <v>0</v>
      </c>
      <c r="BL344" s="18" t="s">
        <v>470</v>
      </c>
      <c r="BM344" s="228" t="s">
        <v>3014</v>
      </c>
    </row>
    <row r="345" s="2" customFormat="1">
      <c r="A345" s="39"/>
      <c r="B345" s="40"/>
      <c r="C345" s="41"/>
      <c r="D345" s="230" t="s">
        <v>417</v>
      </c>
      <c r="E345" s="41"/>
      <c r="F345" s="231" t="s">
        <v>1883</v>
      </c>
      <c r="G345" s="41"/>
      <c r="H345" s="41"/>
      <c r="I345" s="156"/>
      <c r="J345" s="41"/>
      <c r="K345" s="41"/>
      <c r="L345" s="45"/>
      <c r="M345" s="232"/>
      <c r="N345" s="233"/>
      <c r="O345" s="92"/>
      <c r="P345" s="92"/>
      <c r="Q345" s="92"/>
      <c r="R345" s="92"/>
      <c r="S345" s="92"/>
      <c r="T345" s="93"/>
      <c r="U345" s="39"/>
      <c r="V345" s="39"/>
      <c r="W345" s="39"/>
      <c r="X345" s="39"/>
      <c r="Y345" s="39"/>
      <c r="Z345" s="39"/>
      <c r="AA345" s="39"/>
      <c r="AB345" s="39"/>
      <c r="AC345" s="39"/>
      <c r="AD345" s="39"/>
      <c r="AE345" s="39"/>
      <c r="AT345" s="18" t="s">
        <v>417</v>
      </c>
      <c r="AU345" s="18" t="s">
        <v>86</v>
      </c>
    </row>
    <row r="346" s="2" customFormat="1">
      <c r="A346" s="39"/>
      <c r="B346" s="40"/>
      <c r="C346" s="41"/>
      <c r="D346" s="230" t="s">
        <v>722</v>
      </c>
      <c r="E346" s="41"/>
      <c r="F346" s="268" t="s">
        <v>3015</v>
      </c>
      <c r="G346" s="41"/>
      <c r="H346" s="41"/>
      <c r="I346" s="156"/>
      <c r="J346" s="41"/>
      <c r="K346" s="41"/>
      <c r="L346" s="45"/>
      <c r="M346" s="232"/>
      <c r="N346" s="233"/>
      <c r="O346" s="92"/>
      <c r="P346" s="92"/>
      <c r="Q346" s="92"/>
      <c r="R346" s="92"/>
      <c r="S346" s="92"/>
      <c r="T346" s="93"/>
      <c r="U346" s="39"/>
      <c r="V346" s="39"/>
      <c r="W346" s="39"/>
      <c r="X346" s="39"/>
      <c r="Y346" s="39"/>
      <c r="Z346" s="39"/>
      <c r="AA346" s="39"/>
      <c r="AB346" s="39"/>
      <c r="AC346" s="39"/>
      <c r="AD346" s="39"/>
      <c r="AE346" s="39"/>
      <c r="AT346" s="18" t="s">
        <v>722</v>
      </c>
      <c r="AU346" s="18" t="s">
        <v>86</v>
      </c>
    </row>
    <row r="347" s="2" customFormat="1" ht="16.5" customHeight="1">
      <c r="A347" s="39"/>
      <c r="B347" s="40"/>
      <c r="C347" s="234" t="s">
        <v>958</v>
      </c>
      <c r="D347" s="234" t="s">
        <v>443</v>
      </c>
      <c r="E347" s="235" t="s">
        <v>1884</v>
      </c>
      <c r="F347" s="236" t="s">
        <v>1885</v>
      </c>
      <c r="G347" s="237" t="s">
        <v>632</v>
      </c>
      <c r="H347" s="238">
        <v>32.854999999999997</v>
      </c>
      <c r="I347" s="239"/>
      <c r="J347" s="240">
        <f>ROUND(I347*H347,2)</f>
        <v>0</v>
      </c>
      <c r="K347" s="236" t="s">
        <v>720</v>
      </c>
      <c r="L347" s="45"/>
      <c r="M347" s="241" t="s">
        <v>1</v>
      </c>
      <c r="N347" s="242" t="s">
        <v>41</v>
      </c>
      <c r="O347" s="92"/>
      <c r="P347" s="226">
        <f>O347*H347</f>
        <v>0</v>
      </c>
      <c r="Q347" s="226">
        <v>0</v>
      </c>
      <c r="R347" s="226">
        <f>Q347*H347</f>
        <v>0</v>
      </c>
      <c r="S347" s="226">
        <v>0</v>
      </c>
      <c r="T347" s="227">
        <f>S347*H347</f>
        <v>0</v>
      </c>
      <c r="U347" s="39"/>
      <c r="V347" s="39"/>
      <c r="W347" s="39"/>
      <c r="X347" s="39"/>
      <c r="Y347" s="39"/>
      <c r="Z347" s="39"/>
      <c r="AA347" s="39"/>
      <c r="AB347" s="39"/>
      <c r="AC347" s="39"/>
      <c r="AD347" s="39"/>
      <c r="AE347" s="39"/>
      <c r="AR347" s="228" t="s">
        <v>470</v>
      </c>
      <c r="AT347" s="228" t="s">
        <v>443</v>
      </c>
      <c r="AU347" s="228" t="s">
        <v>86</v>
      </c>
      <c r="AY347" s="18" t="s">
        <v>414</v>
      </c>
      <c r="BE347" s="229">
        <f>IF(N347="základní",J347,0)</f>
        <v>0</v>
      </c>
      <c r="BF347" s="229">
        <f>IF(N347="snížená",J347,0)</f>
        <v>0</v>
      </c>
      <c r="BG347" s="229">
        <f>IF(N347="zákl. přenesená",J347,0)</f>
        <v>0</v>
      </c>
      <c r="BH347" s="229">
        <f>IF(N347="sníž. přenesená",J347,0)</f>
        <v>0</v>
      </c>
      <c r="BI347" s="229">
        <f>IF(N347="nulová",J347,0)</f>
        <v>0</v>
      </c>
      <c r="BJ347" s="18" t="s">
        <v>84</v>
      </c>
      <c r="BK347" s="229">
        <f>ROUND(I347*H347,2)</f>
        <v>0</v>
      </c>
      <c r="BL347" s="18" t="s">
        <v>470</v>
      </c>
      <c r="BM347" s="228" t="s">
        <v>3016</v>
      </c>
    </row>
    <row r="348" s="2" customFormat="1">
      <c r="A348" s="39"/>
      <c r="B348" s="40"/>
      <c r="C348" s="41"/>
      <c r="D348" s="230" t="s">
        <v>417</v>
      </c>
      <c r="E348" s="41"/>
      <c r="F348" s="231" t="s">
        <v>1887</v>
      </c>
      <c r="G348" s="41"/>
      <c r="H348" s="41"/>
      <c r="I348" s="156"/>
      <c r="J348" s="41"/>
      <c r="K348" s="41"/>
      <c r="L348" s="45"/>
      <c r="M348" s="232"/>
      <c r="N348" s="233"/>
      <c r="O348" s="92"/>
      <c r="P348" s="92"/>
      <c r="Q348" s="92"/>
      <c r="R348" s="92"/>
      <c r="S348" s="92"/>
      <c r="T348" s="93"/>
      <c r="U348" s="39"/>
      <c r="V348" s="39"/>
      <c r="W348" s="39"/>
      <c r="X348" s="39"/>
      <c r="Y348" s="39"/>
      <c r="Z348" s="39"/>
      <c r="AA348" s="39"/>
      <c r="AB348" s="39"/>
      <c r="AC348" s="39"/>
      <c r="AD348" s="39"/>
      <c r="AE348" s="39"/>
      <c r="AT348" s="18" t="s">
        <v>417</v>
      </c>
      <c r="AU348" s="18" t="s">
        <v>86</v>
      </c>
    </row>
    <row r="349" s="2" customFormat="1">
      <c r="A349" s="39"/>
      <c r="B349" s="40"/>
      <c r="C349" s="41"/>
      <c r="D349" s="230" t="s">
        <v>722</v>
      </c>
      <c r="E349" s="41"/>
      <c r="F349" s="268" t="s">
        <v>3015</v>
      </c>
      <c r="G349" s="41"/>
      <c r="H349" s="41"/>
      <c r="I349" s="156"/>
      <c r="J349" s="41"/>
      <c r="K349" s="41"/>
      <c r="L349" s="45"/>
      <c r="M349" s="243"/>
      <c r="N349" s="244"/>
      <c r="O349" s="245"/>
      <c r="P349" s="245"/>
      <c r="Q349" s="245"/>
      <c r="R349" s="245"/>
      <c r="S349" s="245"/>
      <c r="T349" s="246"/>
      <c r="U349" s="39"/>
      <c r="V349" s="39"/>
      <c r="W349" s="39"/>
      <c r="X349" s="39"/>
      <c r="Y349" s="39"/>
      <c r="Z349" s="39"/>
      <c r="AA349" s="39"/>
      <c r="AB349" s="39"/>
      <c r="AC349" s="39"/>
      <c r="AD349" s="39"/>
      <c r="AE349" s="39"/>
      <c r="AT349" s="18" t="s">
        <v>722</v>
      </c>
      <c r="AU349" s="18" t="s">
        <v>86</v>
      </c>
    </row>
    <row r="350" s="2" customFormat="1" ht="6.96" customHeight="1">
      <c r="A350" s="39"/>
      <c r="B350" s="67"/>
      <c r="C350" s="68"/>
      <c r="D350" s="68"/>
      <c r="E350" s="68"/>
      <c r="F350" s="68"/>
      <c r="G350" s="68"/>
      <c r="H350" s="68"/>
      <c r="I350" s="194"/>
      <c r="J350" s="68"/>
      <c r="K350" s="68"/>
      <c r="L350" s="45"/>
      <c r="M350" s="39"/>
      <c r="O350" s="39"/>
      <c r="P350" s="39"/>
      <c r="Q350" s="39"/>
      <c r="R350" s="39"/>
      <c r="S350" s="39"/>
      <c r="T350" s="39"/>
      <c r="U350" s="39"/>
      <c r="V350" s="39"/>
      <c r="W350" s="39"/>
      <c r="X350" s="39"/>
      <c r="Y350" s="39"/>
      <c r="Z350" s="39"/>
      <c r="AA350" s="39"/>
      <c r="AB350" s="39"/>
      <c r="AC350" s="39"/>
      <c r="AD350" s="39"/>
      <c r="AE350" s="39"/>
    </row>
  </sheetData>
  <sheetProtection sheet="1" autoFilter="0" formatColumns="0" formatRows="0" objects="1" scenarios="1" spinCount="100000" saltValue="NUb6JVHjTMNobnY+sot2xAEXSrS3AfrDgtP/6mIN4ZZivw8LCEtaQEQYTSx4tBPoARascvmcbju49IMmi8Zl+Q==" hashValue="FjosPHFrOAOa/zNuzaEZ9bxM7Cmp/+6Xw0sq0hpt4TvG/WNwiQ1RkEASKM5dYn29UUpLjWuJYWAGrOFj0j5rTA==" algorithmName="SHA-512" password="CC35"/>
  <autoFilter ref="C130:K349"/>
  <mergeCells count="12">
    <mergeCell ref="E7:H7"/>
    <mergeCell ref="E9:H9"/>
    <mergeCell ref="E11:H11"/>
    <mergeCell ref="E20:H20"/>
    <mergeCell ref="E29:H29"/>
    <mergeCell ref="E85:H85"/>
    <mergeCell ref="E87:H87"/>
    <mergeCell ref="E89:H89"/>
    <mergeCell ref="E119:H119"/>
    <mergeCell ref="E121:H121"/>
    <mergeCell ref="E123:H123"/>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38.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212</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2856</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3017</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ROUND(J124,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ROUND((SUM(BE124:BE137)),  2)</f>
        <v>0</v>
      </c>
      <c r="G35" s="39"/>
      <c r="H35" s="39"/>
      <c r="I35" s="173">
        <v>0.20999999999999999</v>
      </c>
      <c r="J35" s="172">
        <f>ROUND(((SUM(BE124:BE137))*I35),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ROUND((SUM(BF124:BF137)),  2)</f>
        <v>0</v>
      </c>
      <c r="G36" s="39"/>
      <c r="H36" s="39"/>
      <c r="I36" s="173">
        <v>0.14999999999999999</v>
      </c>
      <c r="J36" s="172">
        <f>ROUND(((SUM(BF124:BF137))*I36),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ROUND((SUM(BG124:BG137)),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ROUND((SUM(BH124:BH137)),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ROUND((SUM(BI124:BI137)),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2856</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002 - VRN - most v km 8,954</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J124</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746</v>
      </c>
      <c r="E99" s="250"/>
      <c r="F99" s="250"/>
      <c r="G99" s="250"/>
      <c r="H99" s="250"/>
      <c r="I99" s="251"/>
      <c r="J99" s="252">
        <f>J125</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1889</v>
      </c>
      <c r="E100" s="271"/>
      <c r="F100" s="271"/>
      <c r="G100" s="271"/>
      <c r="H100" s="271"/>
      <c r="I100" s="272"/>
      <c r="J100" s="273">
        <f>J126</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747</v>
      </c>
      <c r="E101" s="271"/>
      <c r="F101" s="271"/>
      <c r="G101" s="271"/>
      <c r="H101" s="271"/>
      <c r="I101" s="272"/>
      <c r="J101" s="273">
        <f>J130</f>
        <v>0</v>
      </c>
      <c r="K101" s="134"/>
      <c r="L101" s="274"/>
      <c r="S101" s="12"/>
      <c r="T101" s="12"/>
      <c r="U101" s="12"/>
      <c r="V101" s="12"/>
      <c r="W101" s="12"/>
      <c r="X101" s="12"/>
      <c r="Y101" s="12"/>
      <c r="Z101" s="12"/>
      <c r="AA101" s="12"/>
      <c r="AB101" s="12"/>
      <c r="AC101" s="12"/>
      <c r="AD101" s="12"/>
      <c r="AE101" s="12"/>
    </row>
    <row r="102" hidden="1" s="12" customFormat="1" ht="19.92" customHeight="1">
      <c r="A102" s="12"/>
      <c r="B102" s="269"/>
      <c r="C102" s="134"/>
      <c r="D102" s="270" t="s">
        <v>748</v>
      </c>
      <c r="E102" s="271"/>
      <c r="F102" s="271"/>
      <c r="G102" s="271"/>
      <c r="H102" s="271"/>
      <c r="I102" s="272"/>
      <c r="J102" s="273">
        <f>J134</f>
        <v>0</v>
      </c>
      <c r="K102" s="134"/>
      <c r="L102" s="274"/>
      <c r="S102" s="12"/>
      <c r="T102" s="12"/>
      <c r="U102" s="12"/>
      <c r="V102" s="12"/>
      <c r="W102" s="12"/>
      <c r="X102" s="12"/>
      <c r="Y102" s="12"/>
      <c r="Z102" s="12"/>
      <c r="AA102" s="12"/>
      <c r="AB102" s="12"/>
      <c r="AC102" s="12"/>
      <c r="AD102" s="12"/>
      <c r="AE102" s="12"/>
    </row>
    <row r="103" hidden="1" s="2" customFormat="1" ht="21.84" customHeight="1">
      <c r="A103" s="39"/>
      <c r="B103" s="40"/>
      <c r="C103" s="41"/>
      <c r="D103" s="41"/>
      <c r="E103" s="41"/>
      <c r="F103" s="41"/>
      <c r="G103" s="41"/>
      <c r="H103" s="41"/>
      <c r="I103" s="156"/>
      <c r="J103" s="41"/>
      <c r="K103" s="41"/>
      <c r="L103" s="64"/>
      <c r="S103" s="39"/>
      <c r="T103" s="39"/>
      <c r="U103" s="39"/>
      <c r="V103" s="39"/>
      <c r="W103" s="39"/>
      <c r="X103" s="39"/>
      <c r="Y103" s="39"/>
      <c r="Z103" s="39"/>
      <c r="AA103" s="39"/>
      <c r="AB103" s="39"/>
      <c r="AC103" s="39"/>
      <c r="AD103" s="39"/>
      <c r="AE103" s="39"/>
    </row>
    <row r="104" hidden="1" s="2" customFormat="1" ht="6.96" customHeight="1">
      <c r="A104" s="39"/>
      <c r="B104" s="67"/>
      <c r="C104" s="68"/>
      <c r="D104" s="68"/>
      <c r="E104" s="68"/>
      <c r="F104" s="68"/>
      <c r="G104" s="68"/>
      <c r="H104" s="68"/>
      <c r="I104" s="194"/>
      <c r="J104" s="68"/>
      <c r="K104" s="68"/>
      <c r="L104" s="64"/>
      <c r="S104" s="39"/>
      <c r="T104" s="39"/>
      <c r="U104" s="39"/>
      <c r="V104" s="39"/>
      <c r="W104" s="39"/>
      <c r="X104" s="39"/>
      <c r="Y104" s="39"/>
      <c r="Z104" s="39"/>
      <c r="AA104" s="39"/>
      <c r="AB104" s="39"/>
      <c r="AC104" s="39"/>
      <c r="AD104" s="39"/>
      <c r="AE104" s="39"/>
    </row>
    <row r="105" hidden="1"/>
    <row r="106" hidden="1"/>
    <row r="107" hidden="1"/>
    <row r="108" s="2" customFormat="1" ht="6.96" customHeight="1">
      <c r="A108" s="39"/>
      <c r="B108" s="69"/>
      <c r="C108" s="70"/>
      <c r="D108" s="70"/>
      <c r="E108" s="70"/>
      <c r="F108" s="70"/>
      <c r="G108" s="70"/>
      <c r="H108" s="70"/>
      <c r="I108" s="197"/>
      <c r="J108" s="70"/>
      <c r="K108" s="70"/>
      <c r="L108" s="64"/>
      <c r="S108" s="39"/>
      <c r="T108" s="39"/>
      <c r="U108" s="39"/>
      <c r="V108" s="39"/>
      <c r="W108" s="39"/>
      <c r="X108" s="39"/>
      <c r="Y108" s="39"/>
      <c r="Z108" s="39"/>
      <c r="AA108" s="39"/>
      <c r="AB108" s="39"/>
      <c r="AC108" s="39"/>
      <c r="AD108" s="39"/>
      <c r="AE108" s="39"/>
    </row>
    <row r="109" s="2" customFormat="1" ht="24.96" customHeight="1">
      <c r="A109" s="39"/>
      <c r="B109" s="40"/>
      <c r="C109" s="24" t="s">
        <v>396</v>
      </c>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s="2" customFormat="1" ht="6.96" customHeight="1">
      <c r="A110" s="39"/>
      <c r="B110" s="40"/>
      <c r="C110" s="41"/>
      <c r="D110" s="41"/>
      <c r="E110" s="41"/>
      <c r="F110" s="41"/>
      <c r="G110" s="41"/>
      <c r="H110" s="41"/>
      <c r="I110" s="156"/>
      <c r="J110" s="41"/>
      <c r="K110" s="41"/>
      <c r="L110" s="64"/>
      <c r="S110" s="39"/>
      <c r="T110" s="39"/>
      <c r="U110" s="39"/>
      <c r="V110" s="39"/>
      <c r="W110" s="39"/>
      <c r="X110" s="39"/>
      <c r="Y110" s="39"/>
      <c r="Z110" s="39"/>
      <c r="AA110" s="39"/>
      <c r="AB110" s="39"/>
      <c r="AC110" s="39"/>
      <c r="AD110" s="39"/>
      <c r="AE110" s="39"/>
    </row>
    <row r="111" s="2" customFormat="1" ht="12" customHeight="1">
      <c r="A111" s="39"/>
      <c r="B111" s="40"/>
      <c r="C111" s="33" t="s">
        <v>16</v>
      </c>
      <c r="D111" s="41"/>
      <c r="E111" s="41"/>
      <c r="F111" s="41"/>
      <c r="G111" s="41"/>
      <c r="H111" s="41"/>
      <c r="I111" s="156"/>
      <c r="J111" s="41"/>
      <c r="K111" s="41"/>
      <c r="L111" s="64"/>
      <c r="S111" s="39"/>
      <c r="T111" s="39"/>
      <c r="U111" s="39"/>
      <c r="V111" s="39"/>
      <c r="W111" s="39"/>
      <c r="X111" s="39"/>
      <c r="Y111" s="39"/>
      <c r="Z111" s="39"/>
      <c r="AA111" s="39"/>
      <c r="AB111" s="39"/>
      <c r="AC111" s="39"/>
      <c r="AD111" s="39"/>
      <c r="AE111" s="39"/>
    </row>
    <row r="112" s="2" customFormat="1" ht="23.25" customHeight="1">
      <c r="A112" s="39"/>
      <c r="B112" s="40"/>
      <c r="C112" s="41"/>
      <c r="D112" s="41"/>
      <c r="E112" s="198" t="str">
        <f>E7</f>
        <v>Oprava trati v úseku 1.TK a 2.TK Děčín Prostřední Žleb - Dolní Žleb_OPRAVA č. 2</v>
      </c>
      <c r="F112" s="33"/>
      <c r="G112" s="33"/>
      <c r="H112" s="33"/>
      <c r="I112" s="156"/>
      <c r="J112" s="41"/>
      <c r="K112" s="41"/>
      <c r="L112" s="64"/>
      <c r="S112" s="39"/>
      <c r="T112" s="39"/>
      <c r="U112" s="39"/>
      <c r="V112" s="39"/>
      <c r="W112" s="39"/>
      <c r="X112" s="39"/>
      <c r="Y112" s="39"/>
      <c r="Z112" s="39"/>
      <c r="AA112" s="39"/>
      <c r="AB112" s="39"/>
      <c r="AC112" s="39"/>
      <c r="AD112" s="39"/>
      <c r="AE112" s="39"/>
    </row>
    <row r="113" s="1" customFormat="1" ht="12" customHeight="1">
      <c r="B113" s="22"/>
      <c r="C113" s="33" t="s">
        <v>389</v>
      </c>
      <c r="D113" s="23"/>
      <c r="E113" s="23"/>
      <c r="F113" s="23"/>
      <c r="G113" s="23"/>
      <c r="H113" s="23"/>
      <c r="I113" s="148"/>
      <c r="J113" s="23"/>
      <c r="K113" s="23"/>
      <c r="L113" s="21"/>
    </row>
    <row r="114" s="2" customFormat="1" ht="16.5" customHeight="1">
      <c r="A114" s="39"/>
      <c r="B114" s="40"/>
      <c r="C114" s="41"/>
      <c r="D114" s="41"/>
      <c r="E114" s="198" t="s">
        <v>2856</v>
      </c>
      <c r="F114" s="41"/>
      <c r="G114" s="41"/>
      <c r="H114" s="41"/>
      <c r="I114" s="156"/>
      <c r="J114" s="41"/>
      <c r="K114" s="41"/>
      <c r="L114" s="64"/>
      <c r="S114" s="39"/>
      <c r="T114" s="39"/>
      <c r="U114" s="39"/>
      <c r="V114" s="39"/>
      <c r="W114" s="39"/>
      <c r="X114" s="39"/>
      <c r="Y114" s="39"/>
      <c r="Z114" s="39"/>
      <c r="AA114" s="39"/>
      <c r="AB114" s="39"/>
      <c r="AC114" s="39"/>
      <c r="AD114" s="39"/>
      <c r="AE114" s="39"/>
    </row>
    <row r="115" s="2" customFormat="1" ht="12" customHeight="1">
      <c r="A115" s="39"/>
      <c r="B115" s="40"/>
      <c r="C115" s="33" t="s">
        <v>715</v>
      </c>
      <c r="D115" s="41"/>
      <c r="E115" s="41"/>
      <c r="F115" s="41"/>
      <c r="G115" s="41"/>
      <c r="H115" s="41"/>
      <c r="I115" s="156"/>
      <c r="J115" s="41"/>
      <c r="K115" s="41"/>
      <c r="L115" s="64"/>
      <c r="S115" s="39"/>
      <c r="T115" s="39"/>
      <c r="U115" s="39"/>
      <c r="V115" s="39"/>
      <c r="W115" s="39"/>
      <c r="X115" s="39"/>
      <c r="Y115" s="39"/>
      <c r="Z115" s="39"/>
      <c r="AA115" s="39"/>
      <c r="AB115" s="39"/>
      <c r="AC115" s="39"/>
      <c r="AD115" s="39"/>
      <c r="AE115" s="39"/>
    </row>
    <row r="116" s="2" customFormat="1" ht="16.5" customHeight="1">
      <c r="A116" s="39"/>
      <c r="B116" s="40"/>
      <c r="C116" s="41"/>
      <c r="D116" s="41"/>
      <c r="E116" s="77" t="str">
        <f>E11</f>
        <v>002 - VRN - most v km 8,954</v>
      </c>
      <c r="F116" s="41"/>
      <c r="G116" s="41"/>
      <c r="H116" s="41"/>
      <c r="I116" s="156"/>
      <c r="J116" s="41"/>
      <c r="K116" s="41"/>
      <c r="L116" s="64"/>
      <c r="S116" s="39"/>
      <c r="T116" s="39"/>
      <c r="U116" s="39"/>
      <c r="V116" s="39"/>
      <c r="W116" s="39"/>
      <c r="X116" s="39"/>
      <c r="Y116" s="39"/>
      <c r="Z116" s="39"/>
      <c r="AA116" s="39"/>
      <c r="AB116" s="39"/>
      <c r="AC116" s="39"/>
      <c r="AD116" s="39"/>
      <c r="AE116" s="39"/>
    </row>
    <row r="117" s="2" customFormat="1" ht="6.96" customHeight="1">
      <c r="A117" s="39"/>
      <c r="B117" s="40"/>
      <c r="C117" s="41"/>
      <c r="D117" s="41"/>
      <c r="E117" s="41"/>
      <c r="F117" s="41"/>
      <c r="G117" s="41"/>
      <c r="H117" s="41"/>
      <c r="I117" s="156"/>
      <c r="J117" s="41"/>
      <c r="K117" s="41"/>
      <c r="L117" s="64"/>
      <c r="S117" s="39"/>
      <c r="T117" s="39"/>
      <c r="U117" s="39"/>
      <c r="V117" s="39"/>
      <c r="W117" s="39"/>
      <c r="X117" s="39"/>
      <c r="Y117" s="39"/>
      <c r="Z117" s="39"/>
      <c r="AA117" s="39"/>
      <c r="AB117" s="39"/>
      <c r="AC117" s="39"/>
      <c r="AD117" s="39"/>
      <c r="AE117" s="39"/>
    </row>
    <row r="118" s="2" customFormat="1" ht="12" customHeight="1">
      <c r="A118" s="39"/>
      <c r="B118" s="40"/>
      <c r="C118" s="33" t="s">
        <v>20</v>
      </c>
      <c r="D118" s="41"/>
      <c r="E118" s="41"/>
      <c r="F118" s="28" t="str">
        <f>F14</f>
        <v xml:space="preserve"> </v>
      </c>
      <c r="G118" s="41"/>
      <c r="H118" s="41"/>
      <c r="I118" s="158" t="s">
        <v>22</v>
      </c>
      <c r="J118" s="80" t="str">
        <f>IF(J14="","",J14)</f>
        <v>21. 11. 2019</v>
      </c>
      <c r="K118" s="41"/>
      <c r="L118" s="64"/>
      <c r="S118" s="39"/>
      <c r="T118" s="39"/>
      <c r="U118" s="39"/>
      <c r="V118" s="39"/>
      <c r="W118" s="39"/>
      <c r="X118" s="39"/>
      <c r="Y118" s="39"/>
      <c r="Z118" s="39"/>
      <c r="AA118" s="39"/>
      <c r="AB118" s="39"/>
      <c r="AC118" s="39"/>
      <c r="AD118" s="39"/>
      <c r="AE118" s="39"/>
    </row>
    <row r="119" s="2" customFormat="1" ht="6.96" customHeight="1">
      <c r="A119" s="39"/>
      <c r="B119" s="40"/>
      <c r="C119" s="41"/>
      <c r="D119" s="41"/>
      <c r="E119" s="41"/>
      <c r="F119" s="41"/>
      <c r="G119" s="41"/>
      <c r="H119" s="41"/>
      <c r="I119" s="156"/>
      <c r="J119" s="41"/>
      <c r="K119" s="41"/>
      <c r="L119" s="64"/>
      <c r="S119" s="39"/>
      <c r="T119" s="39"/>
      <c r="U119" s="39"/>
      <c r="V119" s="39"/>
      <c r="W119" s="39"/>
      <c r="X119" s="39"/>
      <c r="Y119" s="39"/>
      <c r="Z119" s="39"/>
      <c r="AA119" s="39"/>
      <c r="AB119" s="39"/>
      <c r="AC119" s="39"/>
      <c r="AD119" s="39"/>
      <c r="AE119" s="39"/>
    </row>
    <row r="120" s="2" customFormat="1" ht="15.15" customHeight="1">
      <c r="A120" s="39"/>
      <c r="B120" s="40"/>
      <c r="C120" s="33" t="s">
        <v>24</v>
      </c>
      <c r="D120" s="41"/>
      <c r="E120" s="41"/>
      <c r="F120" s="28" t="str">
        <f>E17</f>
        <v/>
      </c>
      <c r="G120" s="41"/>
      <c r="H120" s="41"/>
      <c r="I120" s="158" t="s">
        <v>32</v>
      </c>
      <c r="J120" s="37" t="str">
        <f>E23</f>
        <v xml:space="preserve"> </v>
      </c>
      <c r="K120" s="41"/>
      <c r="L120" s="64"/>
      <c r="S120" s="39"/>
      <c r="T120" s="39"/>
      <c r="U120" s="39"/>
      <c r="V120" s="39"/>
      <c r="W120" s="39"/>
      <c r="X120" s="39"/>
      <c r="Y120" s="39"/>
      <c r="Z120" s="39"/>
      <c r="AA120" s="39"/>
      <c r="AB120" s="39"/>
      <c r="AC120" s="39"/>
      <c r="AD120" s="39"/>
      <c r="AE120" s="39"/>
    </row>
    <row r="121" s="2" customFormat="1" ht="15.15" customHeight="1">
      <c r="A121" s="39"/>
      <c r="B121" s="40"/>
      <c r="C121" s="33" t="s">
        <v>30</v>
      </c>
      <c r="D121" s="41"/>
      <c r="E121" s="41"/>
      <c r="F121" s="28" t="str">
        <f>IF(E20="","",E20)</f>
        <v>Vyplň údaj</v>
      </c>
      <c r="G121" s="41"/>
      <c r="H121" s="41"/>
      <c r="I121" s="158" t="s">
        <v>34</v>
      </c>
      <c r="J121" s="37" t="str">
        <f>E26</f>
        <v xml:space="preserve"> </v>
      </c>
      <c r="K121" s="41"/>
      <c r="L121" s="64"/>
      <c r="S121" s="39"/>
      <c r="T121" s="39"/>
      <c r="U121" s="39"/>
      <c r="V121" s="39"/>
      <c r="W121" s="39"/>
      <c r="X121" s="39"/>
      <c r="Y121" s="39"/>
      <c r="Z121" s="39"/>
      <c r="AA121" s="39"/>
      <c r="AB121" s="39"/>
      <c r="AC121" s="39"/>
      <c r="AD121" s="39"/>
      <c r="AE121" s="39"/>
    </row>
    <row r="122" s="2" customFormat="1" ht="10.32" customHeight="1">
      <c r="A122" s="39"/>
      <c r="B122" s="40"/>
      <c r="C122" s="41"/>
      <c r="D122" s="41"/>
      <c r="E122" s="41"/>
      <c r="F122" s="41"/>
      <c r="G122" s="41"/>
      <c r="H122" s="41"/>
      <c r="I122" s="156"/>
      <c r="J122" s="41"/>
      <c r="K122" s="41"/>
      <c r="L122" s="64"/>
      <c r="S122" s="39"/>
      <c r="T122" s="39"/>
      <c r="U122" s="39"/>
      <c r="V122" s="39"/>
      <c r="W122" s="39"/>
      <c r="X122" s="39"/>
      <c r="Y122" s="39"/>
      <c r="Z122" s="39"/>
      <c r="AA122" s="39"/>
      <c r="AB122" s="39"/>
      <c r="AC122" s="39"/>
      <c r="AD122" s="39"/>
      <c r="AE122" s="39"/>
    </row>
    <row r="123" s="9" customFormat="1" ht="29.28" customHeight="1">
      <c r="A123" s="204"/>
      <c r="B123" s="205"/>
      <c r="C123" s="206" t="s">
        <v>397</v>
      </c>
      <c r="D123" s="207" t="s">
        <v>61</v>
      </c>
      <c r="E123" s="207" t="s">
        <v>57</v>
      </c>
      <c r="F123" s="207" t="s">
        <v>58</v>
      </c>
      <c r="G123" s="207" t="s">
        <v>398</v>
      </c>
      <c r="H123" s="207" t="s">
        <v>399</v>
      </c>
      <c r="I123" s="208" t="s">
        <v>400</v>
      </c>
      <c r="J123" s="207" t="s">
        <v>393</v>
      </c>
      <c r="K123" s="209" t="s">
        <v>401</v>
      </c>
      <c r="L123" s="210"/>
      <c r="M123" s="101" t="s">
        <v>1</v>
      </c>
      <c r="N123" s="102" t="s">
        <v>40</v>
      </c>
      <c r="O123" s="102" t="s">
        <v>402</v>
      </c>
      <c r="P123" s="102" t="s">
        <v>403</v>
      </c>
      <c r="Q123" s="102" t="s">
        <v>404</v>
      </c>
      <c r="R123" s="102" t="s">
        <v>405</v>
      </c>
      <c r="S123" s="102" t="s">
        <v>406</v>
      </c>
      <c r="T123" s="103" t="s">
        <v>407</v>
      </c>
      <c r="U123" s="204"/>
      <c r="V123" s="204"/>
      <c r="W123" s="204"/>
      <c r="X123" s="204"/>
      <c r="Y123" s="204"/>
      <c r="Z123" s="204"/>
      <c r="AA123" s="204"/>
      <c r="AB123" s="204"/>
      <c r="AC123" s="204"/>
      <c r="AD123" s="204"/>
      <c r="AE123" s="204"/>
    </row>
    <row r="124" s="2" customFormat="1" ht="22.8" customHeight="1">
      <c r="A124" s="39"/>
      <c r="B124" s="40"/>
      <c r="C124" s="108" t="s">
        <v>408</v>
      </c>
      <c r="D124" s="41"/>
      <c r="E124" s="41"/>
      <c r="F124" s="41"/>
      <c r="G124" s="41"/>
      <c r="H124" s="41"/>
      <c r="I124" s="156"/>
      <c r="J124" s="211">
        <f>BK124</f>
        <v>0</v>
      </c>
      <c r="K124" s="41"/>
      <c r="L124" s="45"/>
      <c r="M124" s="104"/>
      <c r="N124" s="212"/>
      <c r="O124" s="105"/>
      <c r="P124" s="213">
        <f>P125</f>
        <v>0</v>
      </c>
      <c r="Q124" s="105"/>
      <c r="R124" s="213">
        <f>R125</f>
        <v>0</v>
      </c>
      <c r="S124" s="105"/>
      <c r="T124" s="214">
        <f>T125</f>
        <v>0</v>
      </c>
      <c r="U124" s="39"/>
      <c r="V124" s="39"/>
      <c r="W124" s="39"/>
      <c r="X124" s="39"/>
      <c r="Y124" s="39"/>
      <c r="Z124" s="39"/>
      <c r="AA124" s="39"/>
      <c r="AB124" s="39"/>
      <c r="AC124" s="39"/>
      <c r="AD124" s="39"/>
      <c r="AE124" s="39"/>
      <c r="AT124" s="18" t="s">
        <v>75</v>
      </c>
      <c r="AU124" s="18" t="s">
        <v>395</v>
      </c>
      <c r="BK124" s="215">
        <f>BK125</f>
        <v>0</v>
      </c>
    </row>
    <row r="125" s="11" customFormat="1" ht="25.92" customHeight="1">
      <c r="A125" s="11"/>
      <c r="B125" s="254"/>
      <c r="C125" s="255"/>
      <c r="D125" s="256" t="s">
        <v>75</v>
      </c>
      <c r="E125" s="257" t="s">
        <v>128</v>
      </c>
      <c r="F125" s="257" t="s">
        <v>1096</v>
      </c>
      <c r="G125" s="255"/>
      <c r="H125" s="255"/>
      <c r="I125" s="258"/>
      <c r="J125" s="259">
        <f>BK125</f>
        <v>0</v>
      </c>
      <c r="K125" s="255"/>
      <c r="L125" s="260"/>
      <c r="M125" s="261"/>
      <c r="N125" s="262"/>
      <c r="O125" s="262"/>
      <c r="P125" s="263">
        <f>P126+P130+P134</f>
        <v>0</v>
      </c>
      <c r="Q125" s="262"/>
      <c r="R125" s="263">
        <f>R126+R130+R134</f>
        <v>0</v>
      </c>
      <c r="S125" s="262"/>
      <c r="T125" s="264">
        <f>T126+T130+T134</f>
        <v>0</v>
      </c>
      <c r="U125" s="11"/>
      <c r="V125" s="11"/>
      <c r="W125" s="11"/>
      <c r="X125" s="11"/>
      <c r="Y125" s="11"/>
      <c r="Z125" s="11"/>
      <c r="AA125" s="11"/>
      <c r="AB125" s="11"/>
      <c r="AC125" s="11"/>
      <c r="AD125" s="11"/>
      <c r="AE125" s="11"/>
      <c r="AR125" s="265" t="s">
        <v>427</v>
      </c>
      <c r="AT125" s="266" t="s">
        <v>75</v>
      </c>
      <c r="AU125" s="266" t="s">
        <v>76</v>
      </c>
      <c r="AY125" s="265" t="s">
        <v>414</v>
      </c>
      <c r="BK125" s="267">
        <f>BK126+BK130+BK134</f>
        <v>0</v>
      </c>
    </row>
    <row r="126" s="11" customFormat="1" ht="22.8" customHeight="1">
      <c r="A126" s="11"/>
      <c r="B126" s="254"/>
      <c r="C126" s="255"/>
      <c r="D126" s="256" t="s">
        <v>75</v>
      </c>
      <c r="E126" s="275" t="s">
        <v>1890</v>
      </c>
      <c r="F126" s="275" t="s">
        <v>1891</v>
      </c>
      <c r="G126" s="255"/>
      <c r="H126" s="255"/>
      <c r="I126" s="258"/>
      <c r="J126" s="276">
        <f>BK126</f>
        <v>0</v>
      </c>
      <c r="K126" s="255"/>
      <c r="L126" s="260"/>
      <c r="M126" s="261"/>
      <c r="N126" s="262"/>
      <c r="O126" s="262"/>
      <c r="P126" s="263">
        <f>SUM(P127:P129)</f>
        <v>0</v>
      </c>
      <c r="Q126" s="262"/>
      <c r="R126" s="263">
        <f>SUM(R127:R129)</f>
        <v>0</v>
      </c>
      <c r="S126" s="262"/>
      <c r="T126" s="264">
        <f>SUM(T127:T129)</f>
        <v>0</v>
      </c>
      <c r="U126" s="11"/>
      <c r="V126" s="11"/>
      <c r="W126" s="11"/>
      <c r="X126" s="11"/>
      <c r="Y126" s="11"/>
      <c r="Z126" s="11"/>
      <c r="AA126" s="11"/>
      <c r="AB126" s="11"/>
      <c r="AC126" s="11"/>
      <c r="AD126" s="11"/>
      <c r="AE126" s="11"/>
      <c r="AR126" s="265" t="s">
        <v>427</v>
      </c>
      <c r="AT126" s="266" t="s">
        <v>75</v>
      </c>
      <c r="AU126" s="266" t="s">
        <v>84</v>
      </c>
      <c r="AY126" s="265" t="s">
        <v>414</v>
      </c>
      <c r="BK126" s="267">
        <f>SUM(BK127:BK129)</f>
        <v>0</v>
      </c>
    </row>
    <row r="127" s="2" customFormat="1" ht="16.5" customHeight="1">
      <c r="A127" s="39"/>
      <c r="B127" s="40"/>
      <c r="C127" s="234" t="s">
        <v>84</v>
      </c>
      <c r="D127" s="234" t="s">
        <v>443</v>
      </c>
      <c r="E127" s="235" t="s">
        <v>1892</v>
      </c>
      <c r="F127" s="236" t="s">
        <v>1893</v>
      </c>
      <c r="G127" s="237" t="s">
        <v>1686</v>
      </c>
      <c r="H127" s="238">
        <v>3247.3600000000001</v>
      </c>
      <c r="I127" s="239"/>
      <c r="J127" s="240">
        <f>ROUND(I127*H127,2)</f>
        <v>0</v>
      </c>
      <c r="K127" s="236" t="s">
        <v>720</v>
      </c>
      <c r="L127" s="45"/>
      <c r="M127" s="241" t="s">
        <v>1</v>
      </c>
      <c r="N127" s="242" t="s">
        <v>41</v>
      </c>
      <c r="O127" s="92"/>
      <c r="P127" s="226">
        <f>O127*H127</f>
        <v>0</v>
      </c>
      <c r="Q127" s="226">
        <v>0</v>
      </c>
      <c r="R127" s="226">
        <f>Q127*H127</f>
        <v>0</v>
      </c>
      <c r="S127" s="226">
        <v>0</v>
      </c>
      <c r="T127" s="227">
        <f>S127*H127</f>
        <v>0</v>
      </c>
      <c r="U127" s="39"/>
      <c r="V127" s="39"/>
      <c r="W127" s="39"/>
      <c r="X127" s="39"/>
      <c r="Y127" s="39"/>
      <c r="Z127" s="39"/>
      <c r="AA127" s="39"/>
      <c r="AB127" s="39"/>
      <c r="AC127" s="39"/>
      <c r="AD127" s="39"/>
      <c r="AE127" s="39"/>
      <c r="AR127" s="228" t="s">
        <v>1102</v>
      </c>
      <c r="AT127" s="228" t="s">
        <v>443</v>
      </c>
      <c r="AU127" s="228" t="s">
        <v>86</v>
      </c>
      <c r="AY127" s="18" t="s">
        <v>414</v>
      </c>
      <c r="BE127" s="229">
        <f>IF(N127="základní",J127,0)</f>
        <v>0</v>
      </c>
      <c r="BF127" s="229">
        <f>IF(N127="snížená",J127,0)</f>
        <v>0</v>
      </c>
      <c r="BG127" s="229">
        <f>IF(N127="zákl. přenesená",J127,0)</f>
        <v>0</v>
      </c>
      <c r="BH127" s="229">
        <f>IF(N127="sníž. přenesená",J127,0)</f>
        <v>0</v>
      </c>
      <c r="BI127" s="229">
        <f>IF(N127="nulová",J127,0)</f>
        <v>0</v>
      </c>
      <c r="BJ127" s="18" t="s">
        <v>84</v>
      </c>
      <c r="BK127" s="229">
        <f>ROUND(I127*H127,2)</f>
        <v>0</v>
      </c>
      <c r="BL127" s="18" t="s">
        <v>1102</v>
      </c>
      <c r="BM127" s="228" t="s">
        <v>3018</v>
      </c>
    </row>
    <row r="128" s="2" customFormat="1">
      <c r="A128" s="39"/>
      <c r="B128" s="40"/>
      <c r="C128" s="41"/>
      <c r="D128" s="230" t="s">
        <v>417</v>
      </c>
      <c r="E128" s="41"/>
      <c r="F128" s="231" t="s">
        <v>1893</v>
      </c>
      <c r="G128" s="41"/>
      <c r="H128" s="41"/>
      <c r="I128" s="156"/>
      <c r="J128" s="41"/>
      <c r="K128" s="41"/>
      <c r="L128" s="45"/>
      <c r="M128" s="232"/>
      <c r="N128" s="233"/>
      <c r="O128" s="92"/>
      <c r="P128" s="92"/>
      <c r="Q128" s="92"/>
      <c r="R128" s="92"/>
      <c r="S128" s="92"/>
      <c r="T128" s="93"/>
      <c r="U128" s="39"/>
      <c r="V128" s="39"/>
      <c r="W128" s="39"/>
      <c r="X128" s="39"/>
      <c r="Y128" s="39"/>
      <c r="Z128" s="39"/>
      <c r="AA128" s="39"/>
      <c r="AB128" s="39"/>
      <c r="AC128" s="39"/>
      <c r="AD128" s="39"/>
      <c r="AE128" s="39"/>
      <c r="AT128" s="18" t="s">
        <v>417</v>
      </c>
      <c r="AU128" s="18" t="s">
        <v>86</v>
      </c>
    </row>
    <row r="129" s="2" customFormat="1">
      <c r="A129" s="39"/>
      <c r="B129" s="40"/>
      <c r="C129" s="41"/>
      <c r="D129" s="230" t="s">
        <v>722</v>
      </c>
      <c r="E129" s="41"/>
      <c r="F129" s="268" t="s">
        <v>3019</v>
      </c>
      <c r="G129" s="41"/>
      <c r="H129" s="41"/>
      <c r="I129" s="156"/>
      <c r="J129" s="41"/>
      <c r="K129" s="41"/>
      <c r="L129" s="45"/>
      <c r="M129" s="232"/>
      <c r="N129" s="233"/>
      <c r="O129" s="92"/>
      <c r="P129" s="92"/>
      <c r="Q129" s="92"/>
      <c r="R129" s="92"/>
      <c r="S129" s="92"/>
      <c r="T129" s="93"/>
      <c r="U129" s="39"/>
      <c r="V129" s="39"/>
      <c r="W129" s="39"/>
      <c r="X129" s="39"/>
      <c r="Y129" s="39"/>
      <c r="Z129" s="39"/>
      <c r="AA129" s="39"/>
      <c r="AB129" s="39"/>
      <c r="AC129" s="39"/>
      <c r="AD129" s="39"/>
      <c r="AE129" s="39"/>
      <c r="AT129" s="18" t="s">
        <v>722</v>
      </c>
      <c r="AU129" s="18" t="s">
        <v>86</v>
      </c>
    </row>
    <row r="130" s="11" customFormat="1" ht="22.8" customHeight="1">
      <c r="A130" s="11"/>
      <c r="B130" s="254"/>
      <c r="C130" s="255"/>
      <c r="D130" s="256" t="s">
        <v>75</v>
      </c>
      <c r="E130" s="275" t="s">
        <v>1097</v>
      </c>
      <c r="F130" s="275" t="s">
        <v>1098</v>
      </c>
      <c r="G130" s="255"/>
      <c r="H130" s="255"/>
      <c r="I130" s="258"/>
      <c r="J130" s="276">
        <f>BK130</f>
        <v>0</v>
      </c>
      <c r="K130" s="255"/>
      <c r="L130" s="260"/>
      <c r="M130" s="261"/>
      <c r="N130" s="262"/>
      <c r="O130" s="262"/>
      <c r="P130" s="263">
        <f>SUM(P131:P133)</f>
        <v>0</v>
      </c>
      <c r="Q130" s="262"/>
      <c r="R130" s="263">
        <f>SUM(R131:R133)</f>
        <v>0</v>
      </c>
      <c r="S130" s="262"/>
      <c r="T130" s="264">
        <f>SUM(T131:T133)</f>
        <v>0</v>
      </c>
      <c r="U130" s="11"/>
      <c r="V130" s="11"/>
      <c r="W130" s="11"/>
      <c r="X130" s="11"/>
      <c r="Y130" s="11"/>
      <c r="Z130" s="11"/>
      <c r="AA130" s="11"/>
      <c r="AB130" s="11"/>
      <c r="AC130" s="11"/>
      <c r="AD130" s="11"/>
      <c r="AE130" s="11"/>
      <c r="AR130" s="265" t="s">
        <v>427</v>
      </c>
      <c r="AT130" s="266" t="s">
        <v>75</v>
      </c>
      <c r="AU130" s="266" t="s">
        <v>84</v>
      </c>
      <c r="AY130" s="265" t="s">
        <v>414</v>
      </c>
      <c r="BK130" s="267">
        <f>SUM(BK131:BK133)</f>
        <v>0</v>
      </c>
    </row>
    <row r="131" s="2" customFormat="1" ht="16.5" customHeight="1">
      <c r="A131" s="39"/>
      <c r="B131" s="40"/>
      <c r="C131" s="234" t="s">
        <v>86</v>
      </c>
      <c r="D131" s="234" t="s">
        <v>443</v>
      </c>
      <c r="E131" s="235" t="s">
        <v>1100</v>
      </c>
      <c r="F131" s="236" t="s">
        <v>1098</v>
      </c>
      <c r="G131" s="237" t="s">
        <v>1686</v>
      </c>
      <c r="H131" s="238">
        <v>3247.3600000000001</v>
      </c>
      <c r="I131" s="239"/>
      <c r="J131" s="240">
        <f>ROUND(I131*H131,2)</f>
        <v>0</v>
      </c>
      <c r="K131" s="236" t="s">
        <v>720</v>
      </c>
      <c r="L131" s="45"/>
      <c r="M131" s="241" t="s">
        <v>1</v>
      </c>
      <c r="N131" s="242" t="s">
        <v>41</v>
      </c>
      <c r="O131" s="92"/>
      <c r="P131" s="226">
        <f>O131*H131</f>
        <v>0</v>
      </c>
      <c r="Q131" s="226">
        <v>0</v>
      </c>
      <c r="R131" s="226">
        <f>Q131*H131</f>
        <v>0</v>
      </c>
      <c r="S131" s="226">
        <v>0</v>
      </c>
      <c r="T131" s="227">
        <f>S131*H131</f>
        <v>0</v>
      </c>
      <c r="U131" s="39"/>
      <c r="V131" s="39"/>
      <c r="W131" s="39"/>
      <c r="X131" s="39"/>
      <c r="Y131" s="39"/>
      <c r="Z131" s="39"/>
      <c r="AA131" s="39"/>
      <c r="AB131" s="39"/>
      <c r="AC131" s="39"/>
      <c r="AD131" s="39"/>
      <c r="AE131" s="39"/>
      <c r="AR131" s="228" t="s">
        <v>1102</v>
      </c>
      <c r="AT131" s="228" t="s">
        <v>443</v>
      </c>
      <c r="AU131" s="228" t="s">
        <v>86</v>
      </c>
      <c r="AY131" s="18" t="s">
        <v>414</v>
      </c>
      <c r="BE131" s="229">
        <f>IF(N131="základní",J131,0)</f>
        <v>0</v>
      </c>
      <c r="BF131" s="229">
        <f>IF(N131="snížená",J131,0)</f>
        <v>0</v>
      </c>
      <c r="BG131" s="229">
        <f>IF(N131="zákl. přenesená",J131,0)</f>
        <v>0</v>
      </c>
      <c r="BH131" s="229">
        <f>IF(N131="sníž. přenesená",J131,0)</f>
        <v>0</v>
      </c>
      <c r="BI131" s="229">
        <f>IF(N131="nulová",J131,0)</f>
        <v>0</v>
      </c>
      <c r="BJ131" s="18" t="s">
        <v>84</v>
      </c>
      <c r="BK131" s="229">
        <f>ROUND(I131*H131,2)</f>
        <v>0</v>
      </c>
      <c r="BL131" s="18" t="s">
        <v>1102</v>
      </c>
      <c r="BM131" s="228" t="s">
        <v>3020</v>
      </c>
    </row>
    <row r="132" s="2" customFormat="1">
      <c r="A132" s="39"/>
      <c r="B132" s="40"/>
      <c r="C132" s="41"/>
      <c r="D132" s="230" t="s">
        <v>417</v>
      </c>
      <c r="E132" s="41"/>
      <c r="F132" s="231" t="s">
        <v>1098</v>
      </c>
      <c r="G132" s="41"/>
      <c r="H132" s="41"/>
      <c r="I132" s="156"/>
      <c r="J132" s="41"/>
      <c r="K132" s="41"/>
      <c r="L132" s="45"/>
      <c r="M132" s="232"/>
      <c r="N132" s="233"/>
      <c r="O132" s="92"/>
      <c r="P132" s="92"/>
      <c r="Q132" s="92"/>
      <c r="R132" s="92"/>
      <c r="S132" s="92"/>
      <c r="T132" s="93"/>
      <c r="U132" s="39"/>
      <c r="V132" s="39"/>
      <c r="W132" s="39"/>
      <c r="X132" s="39"/>
      <c r="Y132" s="39"/>
      <c r="Z132" s="39"/>
      <c r="AA132" s="39"/>
      <c r="AB132" s="39"/>
      <c r="AC132" s="39"/>
      <c r="AD132" s="39"/>
      <c r="AE132" s="39"/>
      <c r="AT132" s="18" t="s">
        <v>417</v>
      </c>
      <c r="AU132" s="18" t="s">
        <v>86</v>
      </c>
    </row>
    <row r="133" s="2" customFormat="1">
      <c r="A133" s="39"/>
      <c r="B133" s="40"/>
      <c r="C133" s="41"/>
      <c r="D133" s="230" t="s">
        <v>722</v>
      </c>
      <c r="E133" s="41"/>
      <c r="F133" s="268" t="s">
        <v>3021</v>
      </c>
      <c r="G133" s="41"/>
      <c r="H133" s="41"/>
      <c r="I133" s="156"/>
      <c r="J133" s="41"/>
      <c r="K133" s="41"/>
      <c r="L133" s="45"/>
      <c r="M133" s="232"/>
      <c r="N133" s="233"/>
      <c r="O133" s="92"/>
      <c r="P133" s="92"/>
      <c r="Q133" s="92"/>
      <c r="R133" s="92"/>
      <c r="S133" s="92"/>
      <c r="T133" s="93"/>
      <c r="U133" s="39"/>
      <c r="V133" s="39"/>
      <c r="W133" s="39"/>
      <c r="X133" s="39"/>
      <c r="Y133" s="39"/>
      <c r="Z133" s="39"/>
      <c r="AA133" s="39"/>
      <c r="AB133" s="39"/>
      <c r="AC133" s="39"/>
      <c r="AD133" s="39"/>
      <c r="AE133" s="39"/>
      <c r="AT133" s="18" t="s">
        <v>722</v>
      </c>
      <c r="AU133" s="18" t="s">
        <v>86</v>
      </c>
    </row>
    <row r="134" s="11" customFormat="1" ht="22.8" customHeight="1">
      <c r="A134" s="11"/>
      <c r="B134" s="254"/>
      <c r="C134" s="255"/>
      <c r="D134" s="256" t="s">
        <v>75</v>
      </c>
      <c r="E134" s="275" t="s">
        <v>1108</v>
      </c>
      <c r="F134" s="275" t="s">
        <v>1109</v>
      </c>
      <c r="G134" s="255"/>
      <c r="H134" s="255"/>
      <c r="I134" s="258"/>
      <c r="J134" s="276">
        <f>BK134</f>
        <v>0</v>
      </c>
      <c r="K134" s="255"/>
      <c r="L134" s="260"/>
      <c r="M134" s="261"/>
      <c r="N134" s="262"/>
      <c r="O134" s="262"/>
      <c r="P134" s="263">
        <f>SUM(P135:P137)</f>
        <v>0</v>
      </c>
      <c r="Q134" s="262"/>
      <c r="R134" s="263">
        <f>SUM(R135:R137)</f>
        <v>0</v>
      </c>
      <c r="S134" s="262"/>
      <c r="T134" s="264">
        <f>SUM(T135:T137)</f>
        <v>0</v>
      </c>
      <c r="U134" s="11"/>
      <c r="V134" s="11"/>
      <c r="W134" s="11"/>
      <c r="X134" s="11"/>
      <c r="Y134" s="11"/>
      <c r="Z134" s="11"/>
      <c r="AA134" s="11"/>
      <c r="AB134" s="11"/>
      <c r="AC134" s="11"/>
      <c r="AD134" s="11"/>
      <c r="AE134" s="11"/>
      <c r="AR134" s="265" t="s">
        <v>427</v>
      </c>
      <c r="AT134" s="266" t="s">
        <v>75</v>
      </c>
      <c r="AU134" s="266" t="s">
        <v>84</v>
      </c>
      <c r="AY134" s="265" t="s">
        <v>414</v>
      </c>
      <c r="BK134" s="267">
        <f>SUM(BK135:BK137)</f>
        <v>0</v>
      </c>
    </row>
    <row r="135" s="2" customFormat="1" ht="16.5" customHeight="1">
      <c r="A135" s="39"/>
      <c r="B135" s="40"/>
      <c r="C135" s="234" t="s">
        <v>114</v>
      </c>
      <c r="D135" s="234" t="s">
        <v>443</v>
      </c>
      <c r="E135" s="235" t="s">
        <v>1898</v>
      </c>
      <c r="F135" s="236" t="s">
        <v>1109</v>
      </c>
      <c r="G135" s="237" t="s">
        <v>1686</v>
      </c>
      <c r="H135" s="238">
        <v>3247.3600000000001</v>
      </c>
      <c r="I135" s="239"/>
      <c r="J135" s="240">
        <f>ROUND(I135*H135,2)</f>
        <v>0</v>
      </c>
      <c r="K135" s="236" t="s">
        <v>720</v>
      </c>
      <c r="L135" s="45"/>
      <c r="M135" s="241" t="s">
        <v>1</v>
      </c>
      <c r="N135" s="242" t="s">
        <v>41</v>
      </c>
      <c r="O135" s="92"/>
      <c r="P135" s="226">
        <f>O135*H135</f>
        <v>0</v>
      </c>
      <c r="Q135" s="226">
        <v>0</v>
      </c>
      <c r="R135" s="226">
        <f>Q135*H135</f>
        <v>0</v>
      </c>
      <c r="S135" s="226">
        <v>0</v>
      </c>
      <c r="T135" s="227">
        <f>S135*H135</f>
        <v>0</v>
      </c>
      <c r="U135" s="39"/>
      <c r="V135" s="39"/>
      <c r="W135" s="39"/>
      <c r="X135" s="39"/>
      <c r="Y135" s="39"/>
      <c r="Z135" s="39"/>
      <c r="AA135" s="39"/>
      <c r="AB135" s="39"/>
      <c r="AC135" s="39"/>
      <c r="AD135" s="39"/>
      <c r="AE135" s="39"/>
      <c r="AR135" s="228" t="s">
        <v>1102</v>
      </c>
      <c r="AT135" s="228" t="s">
        <v>443</v>
      </c>
      <c r="AU135" s="228" t="s">
        <v>86</v>
      </c>
      <c r="AY135" s="18" t="s">
        <v>414</v>
      </c>
      <c r="BE135" s="229">
        <f>IF(N135="základní",J135,0)</f>
        <v>0</v>
      </c>
      <c r="BF135" s="229">
        <f>IF(N135="snížená",J135,0)</f>
        <v>0</v>
      </c>
      <c r="BG135" s="229">
        <f>IF(N135="zákl. přenesená",J135,0)</f>
        <v>0</v>
      </c>
      <c r="BH135" s="229">
        <f>IF(N135="sníž. přenesená",J135,0)</f>
        <v>0</v>
      </c>
      <c r="BI135" s="229">
        <f>IF(N135="nulová",J135,0)</f>
        <v>0</v>
      </c>
      <c r="BJ135" s="18" t="s">
        <v>84</v>
      </c>
      <c r="BK135" s="229">
        <f>ROUND(I135*H135,2)</f>
        <v>0</v>
      </c>
      <c r="BL135" s="18" t="s">
        <v>1102</v>
      </c>
      <c r="BM135" s="228" t="s">
        <v>3022</v>
      </c>
    </row>
    <row r="136" s="2" customFormat="1">
      <c r="A136" s="39"/>
      <c r="B136" s="40"/>
      <c r="C136" s="41"/>
      <c r="D136" s="230" t="s">
        <v>417</v>
      </c>
      <c r="E136" s="41"/>
      <c r="F136" s="231" t="s">
        <v>1109</v>
      </c>
      <c r="G136" s="41"/>
      <c r="H136" s="41"/>
      <c r="I136" s="156"/>
      <c r="J136" s="41"/>
      <c r="K136" s="41"/>
      <c r="L136" s="45"/>
      <c r="M136" s="232"/>
      <c r="N136" s="233"/>
      <c r="O136" s="92"/>
      <c r="P136" s="92"/>
      <c r="Q136" s="92"/>
      <c r="R136" s="92"/>
      <c r="S136" s="92"/>
      <c r="T136" s="93"/>
      <c r="U136" s="39"/>
      <c r="V136" s="39"/>
      <c r="W136" s="39"/>
      <c r="X136" s="39"/>
      <c r="Y136" s="39"/>
      <c r="Z136" s="39"/>
      <c r="AA136" s="39"/>
      <c r="AB136" s="39"/>
      <c r="AC136" s="39"/>
      <c r="AD136" s="39"/>
      <c r="AE136" s="39"/>
      <c r="AT136" s="18" t="s">
        <v>417</v>
      </c>
      <c r="AU136" s="18" t="s">
        <v>86</v>
      </c>
    </row>
    <row r="137" s="2" customFormat="1">
      <c r="A137" s="39"/>
      <c r="B137" s="40"/>
      <c r="C137" s="41"/>
      <c r="D137" s="230" t="s">
        <v>722</v>
      </c>
      <c r="E137" s="41"/>
      <c r="F137" s="268" t="s">
        <v>3023</v>
      </c>
      <c r="G137" s="41"/>
      <c r="H137" s="41"/>
      <c r="I137" s="156"/>
      <c r="J137" s="41"/>
      <c r="K137" s="41"/>
      <c r="L137" s="45"/>
      <c r="M137" s="243"/>
      <c r="N137" s="244"/>
      <c r="O137" s="245"/>
      <c r="P137" s="245"/>
      <c r="Q137" s="245"/>
      <c r="R137" s="245"/>
      <c r="S137" s="245"/>
      <c r="T137" s="246"/>
      <c r="U137" s="39"/>
      <c r="V137" s="39"/>
      <c r="W137" s="39"/>
      <c r="X137" s="39"/>
      <c r="Y137" s="39"/>
      <c r="Z137" s="39"/>
      <c r="AA137" s="39"/>
      <c r="AB137" s="39"/>
      <c r="AC137" s="39"/>
      <c r="AD137" s="39"/>
      <c r="AE137" s="39"/>
      <c r="AT137" s="18" t="s">
        <v>722</v>
      </c>
      <c r="AU137" s="18" t="s">
        <v>86</v>
      </c>
    </row>
    <row r="138" s="2" customFormat="1" ht="6.96" customHeight="1">
      <c r="A138" s="39"/>
      <c r="B138" s="67"/>
      <c r="C138" s="68"/>
      <c r="D138" s="68"/>
      <c r="E138" s="68"/>
      <c r="F138" s="68"/>
      <c r="G138" s="68"/>
      <c r="H138" s="68"/>
      <c r="I138" s="194"/>
      <c r="J138" s="68"/>
      <c r="K138" s="68"/>
      <c r="L138" s="45"/>
      <c r="M138" s="39"/>
      <c r="O138" s="39"/>
      <c r="P138" s="39"/>
      <c r="Q138" s="39"/>
      <c r="R138" s="39"/>
      <c r="S138" s="39"/>
      <c r="T138" s="39"/>
      <c r="U138" s="39"/>
      <c r="V138" s="39"/>
      <c r="W138" s="39"/>
      <c r="X138" s="39"/>
      <c r="Y138" s="39"/>
      <c r="Z138" s="39"/>
      <c r="AA138" s="39"/>
      <c r="AB138" s="39"/>
      <c r="AC138" s="39"/>
      <c r="AD138" s="39"/>
      <c r="AE138" s="39"/>
    </row>
  </sheetData>
  <sheetProtection sheet="1" autoFilter="0" formatColumns="0" formatRows="0" objects="1" scenarios="1" spinCount="100000" saltValue="KHMt/e8RajFv1F4aqnAwJ0toWVEv0YbRktNuU3F7iBHqi5/FeXUrI3vAswySeHyN/Ng2RubYX2/Pxs9GWvek/w==" hashValue="pUF7YTtAx1uJfjRyMKaglMt0ms7b/xG4GTIdaILOSi+rnt3JbG0VCnn4CmkX0aNyUwTr9xoF3fEHeP8kFtcXrg==" algorithmName="SHA-512" password="CC35"/>
  <autoFilter ref="C123:K137"/>
  <mergeCells count="12">
    <mergeCell ref="E7:H7"/>
    <mergeCell ref="E9:H9"/>
    <mergeCell ref="E11:H11"/>
    <mergeCell ref="E20:H20"/>
    <mergeCell ref="E29:H29"/>
    <mergeCell ref="E85:H85"/>
    <mergeCell ref="E87:H87"/>
    <mergeCell ref="E89:H89"/>
    <mergeCell ref="E112:H112"/>
    <mergeCell ref="E114:H114"/>
    <mergeCell ref="E116:H116"/>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39.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217</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3024</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3025</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ROUND(J129,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ROUND((SUM(BE129:BE372)),  2)</f>
        <v>0</v>
      </c>
      <c r="G35" s="39"/>
      <c r="H35" s="39"/>
      <c r="I35" s="173">
        <v>0.20999999999999999</v>
      </c>
      <c r="J35" s="172">
        <f>ROUND(((SUM(BE129:BE372))*I35),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ROUND((SUM(BF129:BF372)),  2)</f>
        <v>0</v>
      </c>
      <c r="G36" s="39"/>
      <c r="H36" s="39"/>
      <c r="I36" s="173">
        <v>0.14999999999999999</v>
      </c>
      <c r="J36" s="172">
        <f>ROUND(((SUM(BF129:BF372))*I36),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ROUND((SUM(BG129:BG372)),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ROUND((SUM(BH129:BH372)),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ROUND((SUM(BI129:BI372)),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3024</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001 - ZRN - most v km 9,093</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J129</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732</v>
      </c>
      <c r="E99" s="250"/>
      <c r="F99" s="250"/>
      <c r="G99" s="250"/>
      <c r="H99" s="250"/>
      <c r="I99" s="251"/>
      <c r="J99" s="252">
        <f>J130</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1712</v>
      </c>
      <c r="E100" s="271"/>
      <c r="F100" s="271"/>
      <c r="G100" s="271"/>
      <c r="H100" s="271"/>
      <c r="I100" s="272"/>
      <c r="J100" s="273">
        <f>J131</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736</v>
      </c>
      <c r="E101" s="271"/>
      <c r="F101" s="271"/>
      <c r="G101" s="271"/>
      <c r="H101" s="271"/>
      <c r="I101" s="272"/>
      <c r="J101" s="273">
        <f>J142</f>
        <v>0</v>
      </c>
      <c r="K101" s="134"/>
      <c r="L101" s="274"/>
      <c r="S101" s="12"/>
      <c r="T101" s="12"/>
      <c r="U101" s="12"/>
      <c r="V101" s="12"/>
      <c r="W101" s="12"/>
      <c r="X101" s="12"/>
      <c r="Y101" s="12"/>
      <c r="Z101" s="12"/>
      <c r="AA101" s="12"/>
      <c r="AB101" s="12"/>
      <c r="AC101" s="12"/>
      <c r="AD101" s="12"/>
      <c r="AE101" s="12"/>
    </row>
    <row r="102" hidden="1" s="12" customFormat="1" ht="19.92" customHeight="1">
      <c r="A102" s="12"/>
      <c r="B102" s="269"/>
      <c r="C102" s="134"/>
      <c r="D102" s="270" t="s">
        <v>737</v>
      </c>
      <c r="E102" s="271"/>
      <c r="F102" s="271"/>
      <c r="G102" s="271"/>
      <c r="H102" s="271"/>
      <c r="I102" s="272"/>
      <c r="J102" s="273">
        <f>J170</f>
        <v>0</v>
      </c>
      <c r="K102" s="134"/>
      <c r="L102" s="274"/>
      <c r="S102" s="12"/>
      <c r="T102" s="12"/>
      <c r="U102" s="12"/>
      <c r="V102" s="12"/>
      <c r="W102" s="12"/>
      <c r="X102" s="12"/>
      <c r="Y102" s="12"/>
      <c r="Z102" s="12"/>
      <c r="AA102" s="12"/>
      <c r="AB102" s="12"/>
      <c r="AC102" s="12"/>
      <c r="AD102" s="12"/>
      <c r="AE102" s="12"/>
    </row>
    <row r="103" hidden="1" s="12" customFormat="1" ht="19.92" customHeight="1">
      <c r="A103" s="12"/>
      <c r="B103" s="269"/>
      <c r="C103" s="134"/>
      <c r="D103" s="270" t="s">
        <v>738</v>
      </c>
      <c r="E103" s="271"/>
      <c r="F103" s="271"/>
      <c r="G103" s="271"/>
      <c r="H103" s="271"/>
      <c r="I103" s="272"/>
      <c r="J103" s="273">
        <f>J297</f>
        <v>0</v>
      </c>
      <c r="K103" s="134"/>
      <c r="L103" s="274"/>
      <c r="S103" s="12"/>
      <c r="T103" s="12"/>
      <c r="U103" s="12"/>
      <c r="V103" s="12"/>
      <c r="W103" s="12"/>
      <c r="X103" s="12"/>
      <c r="Y103" s="12"/>
      <c r="Z103" s="12"/>
      <c r="AA103" s="12"/>
      <c r="AB103" s="12"/>
      <c r="AC103" s="12"/>
      <c r="AD103" s="12"/>
      <c r="AE103" s="12"/>
    </row>
    <row r="104" hidden="1" s="12" customFormat="1" ht="19.92" customHeight="1">
      <c r="A104" s="12"/>
      <c r="B104" s="269"/>
      <c r="C104" s="134"/>
      <c r="D104" s="270" t="s">
        <v>739</v>
      </c>
      <c r="E104" s="271"/>
      <c r="F104" s="271"/>
      <c r="G104" s="271"/>
      <c r="H104" s="271"/>
      <c r="I104" s="272"/>
      <c r="J104" s="273">
        <f>J321</f>
        <v>0</v>
      </c>
      <c r="K104" s="134"/>
      <c r="L104" s="274"/>
      <c r="S104" s="12"/>
      <c r="T104" s="12"/>
      <c r="U104" s="12"/>
      <c r="V104" s="12"/>
      <c r="W104" s="12"/>
      <c r="X104" s="12"/>
      <c r="Y104" s="12"/>
      <c r="Z104" s="12"/>
      <c r="AA104" s="12"/>
      <c r="AB104" s="12"/>
      <c r="AC104" s="12"/>
      <c r="AD104" s="12"/>
      <c r="AE104" s="12"/>
    </row>
    <row r="105" hidden="1" s="10" customFormat="1" ht="24.96" customHeight="1">
      <c r="A105" s="10"/>
      <c r="B105" s="247"/>
      <c r="C105" s="248"/>
      <c r="D105" s="249" t="s">
        <v>740</v>
      </c>
      <c r="E105" s="250"/>
      <c r="F105" s="250"/>
      <c r="G105" s="250"/>
      <c r="H105" s="250"/>
      <c r="I105" s="251"/>
      <c r="J105" s="252">
        <f>J325</f>
        <v>0</v>
      </c>
      <c r="K105" s="248"/>
      <c r="L105" s="253"/>
      <c r="S105" s="10"/>
      <c r="T105" s="10"/>
      <c r="U105" s="10"/>
      <c r="V105" s="10"/>
      <c r="W105" s="10"/>
      <c r="X105" s="10"/>
      <c r="Y105" s="10"/>
      <c r="Z105" s="10"/>
      <c r="AA105" s="10"/>
      <c r="AB105" s="10"/>
      <c r="AC105" s="10"/>
      <c r="AD105" s="10"/>
      <c r="AE105" s="10"/>
    </row>
    <row r="106" hidden="1" s="12" customFormat="1" ht="19.92" customHeight="1">
      <c r="A106" s="12"/>
      <c r="B106" s="269"/>
      <c r="C106" s="134"/>
      <c r="D106" s="270" t="s">
        <v>744</v>
      </c>
      <c r="E106" s="271"/>
      <c r="F106" s="271"/>
      <c r="G106" s="271"/>
      <c r="H106" s="271"/>
      <c r="I106" s="272"/>
      <c r="J106" s="273">
        <f>J326</f>
        <v>0</v>
      </c>
      <c r="K106" s="134"/>
      <c r="L106" s="274"/>
      <c r="S106" s="12"/>
      <c r="T106" s="12"/>
      <c r="U106" s="12"/>
      <c r="V106" s="12"/>
      <c r="W106" s="12"/>
      <c r="X106" s="12"/>
      <c r="Y106" s="12"/>
      <c r="Z106" s="12"/>
      <c r="AA106" s="12"/>
      <c r="AB106" s="12"/>
      <c r="AC106" s="12"/>
      <c r="AD106" s="12"/>
      <c r="AE106" s="12"/>
    </row>
    <row r="107" hidden="1" s="12" customFormat="1" ht="19.92" customHeight="1">
      <c r="A107" s="12"/>
      <c r="B107" s="269"/>
      <c r="C107" s="134"/>
      <c r="D107" s="270" t="s">
        <v>1713</v>
      </c>
      <c r="E107" s="271"/>
      <c r="F107" s="271"/>
      <c r="G107" s="271"/>
      <c r="H107" s="271"/>
      <c r="I107" s="272"/>
      <c r="J107" s="273">
        <f>J340</f>
        <v>0</v>
      </c>
      <c r="K107" s="134"/>
      <c r="L107" s="274"/>
      <c r="S107" s="12"/>
      <c r="T107" s="12"/>
      <c r="U107" s="12"/>
      <c r="V107" s="12"/>
      <c r="W107" s="12"/>
      <c r="X107" s="12"/>
      <c r="Y107" s="12"/>
      <c r="Z107" s="12"/>
      <c r="AA107" s="12"/>
      <c r="AB107" s="12"/>
      <c r="AC107" s="12"/>
      <c r="AD107" s="12"/>
      <c r="AE107" s="12"/>
    </row>
    <row r="108" hidden="1" s="2" customFormat="1" ht="21.84" customHeight="1">
      <c r="A108" s="39"/>
      <c r="B108" s="40"/>
      <c r="C108" s="41"/>
      <c r="D108" s="41"/>
      <c r="E108" s="41"/>
      <c r="F108" s="41"/>
      <c r="G108" s="41"/>
      <c r="H108" s="41"/>
      <c r="I108" s="156"/>
      <c r="J108" s="41"/>
      <c r="K108" s="41"/>
      <c r="L108" s="64"/>
      <c r="S108" s="39"/>
      <c r="T108" s="39"/>
      <c r="U108" s="39"/>
      <c r="V108" s="39"/>
      <c r="W108" s="39"/>
      <c r="X108" s="39"/>
      <c r="Y108" s="39"/>
      <c r="Z108" s="39"/>
      <c r="AA108" s="39"/>
      <c r="AB108" s="39"/>
      <c r="AC108" s="39"/>
      <c r="AD108" s="39"/>
      <c r="AE108" s="39"/>
    </row>
    <row r="109" hidden="1" s="2" customFormat="1" ht="6.96" customHeight="1">
      <c r="A109" s="39"/>
      <c r="B109" s="67"/>
      <c r="C109" s="68"/>
      <c r="D109" s="68"/>
      <c r="E109" s="68"/>
      <c r="F109" s="68"/>
      <c r="G109" s="68"/>
      <c r="H109" s="68"/>
      <c r="I109" s="194"/>
      <c r="J109" s="68"/>
      <c r="K109" s="68"/>
      <c r="L109" s="64"/>
      <c r="S109" s="39"/>
      <c r="T109" s="39"/>
      <c r="U109" s="39"/>
      <c r="V109" s="39"/>
      <c r="W109" s="39"/>
      <c r="X109" s="39"/>
      <c r="Y109" s="39"/>
      <c r="Z109" s="39"/>
      <c r="AA109" s="39"/>
      <c r="AB109" s="39"/>
      <c r="AC109" s="39"/>
      <c r="AD109" s="39"/>
      <c r="AE109" s="39"/>
    </row>
    <row r="110" hidden="1"/>
    <row r="111" hidden="1"/>
    <row r="112" hidden="1"/>
    <row r="113" s="2" customFormat="1" ht="6.96" customHeight="1">
      <c r="A113" s="39"/>
      <c r="B113" s="69"/>
      <c r="C113" s="70"/>
      <c r="D113" s="70"/>
      <c r="E113" s="70"/>
      <c r="F113" s="70"/>
      <c r="G113" s="70"/>
      <c r="H113" s="70"/>
      <c r="I113" s="197"/>
      <c r="J113" s="70"/>
      <c r="K113" s="70"/>
      <c r="L113" s="64"/>
      <c r="S113" s="39"/>
      <c r="T113" s="39"/>
      <c r="U113" s="39"/>
      <c r="V113" s="39"/>
      <c r="W113" s="39"/>
      <c r="X113" s="39"/>
      <c r="Y113" s="39"/>
      <c r="Z113" s="39"/>
      <c r="AA113" s="39"/>
      <c r="AB113" s="39"/>
      <c r="AC113" s="39"/>
      <c r="AD113" s="39"/>
      <c r="AE113" s="39"/>
    </row>
    <row r="114" s="2" customFormat="1" ht="24.96" customHeight="1">
      <c r="A114" s="39"/>
      <c r="B114" s="40"/>
      <c r="C114" s="24" t="s">
        <v>396</v>
      </c>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2" customFormat="1" ht="6.96" customHeight="1">
      <c r="A115" s="39"/>
      <c r="B115" s="40"/>
      <c r="C115" s="41"/>
      <c r="D115" s="41"/>
      <c r="E115" s="41"/>
      <c r="F115" s="41"/>
      <c r="G115" s="41"/>
      <c r="H115" s="41"/>
      <c r="I115" s="156"/>
      <c r="J115" s="41"/>
      <c r="K115" s="41"/>
      <c r="L115" s="64"/>
      <c r="S115" s="39"/>
      <c r="T115" s="39"/>
      <c r="U115" s="39"/>
      <c r="V115" s="39"/>
      <c r="W115" s="39"/>
      <c r="X115" s="39"/>
      <c r="Y115" s="39"/>
      <c r="Z115" s="39"/>
      <c r="AA115" s="39"/>
      <c r="AB115" s="39"/>
      <c r="AC115" s="39"/>
      <c r="AD115" s="39"/>
      <c r="AE115" s="39"/>
    </row>
    <row r="116" s="2" customFormat="1" ht="12" customHeight="1">
      <c r="A116" s="39"/>
      <c r="B116" s="40"/>
      <c r="C116" s="33" t="s">
        <v>16</v>
      </c>
      <c r="D116" s="41"/>
      <c r="E116" s="41"/>
      <c r="F116" s="41"/>
      <c r="G116" s="41"/>
      <c r="H116" s="41"/>
      <c r="I116" s="156"/>
      <c r="J116" s="41"/>
      <c r="K116" s="41"/>
      <c r="L116" s="64"/>
      <c r="S116" s="39"/>
      <c r="T116" s="39"/>
      <c r="U116" s="39"/>
      <c r="V116" s="39"/>
      <c r="W116" s="39"/>
      <c r="X116" s="39"/>
      <c r="Y116" s="39"/>
      <c r="Z116" s="39"/>
      <c r="AA116" s="39"/>
      <c r="AB116" s="39"/>
      <c r="AC116" s="39"/>
      <c r="AD116" s="39"/>
      <c r="AE116" s="39"/>
    </row>
    <row r="117" s="2" customFormat="1" ht="23.25" customHeight="1">
      <c r="A117" s="39"/>
      <c r="B117" s="40"/>
      <c r="C117" s="41"/>
      <c r="D117" s="41"/>
      <c r="E117" s="198" t="str">
        <f>E7</f>
        <v>Oprava trati v úseku 1.TK a 2.TK Děčín Prostřední Žleb - Dolní Žleb_OPRAVA č. 2</v>
      </c>
      <c r="F117" s="33"/>
      <c r="G117" s="33"/>
      <c r="H117" s="33"/>
      <c r="I117" s="156"/>
      <c r="J117" s="41"/>
      <c r="K117" s="41"/>
      <c r="L117" s="64"/>
      <c r="S117" s="39"/>
      <c r="T117" s="39"/>
      <c r="U117" s="39"/>
      <c r="V117" s="39"/>
      <c r="W117" s="39"/>
      <c r="X117" s="39"/>
      <c r="Y117" s="39"/>
      <c r="Z117" s="39"/>
      <c r="AA117" s="39"/>
      <c r="AB117" s="39"/>
      <c r="AC117" s="39"/>
      <c r="AD117" s="39"/>
      <c r="AE117" s="39"/>
    </row>
    <row r="118" s="1" customFormat="1" ht="12" customHeight="1">
      <c r="B118" s="22"/>
      <c r="C118" s="33" t="s">
        <v>389</v>
      </c>
      <c r="D118" s="23"/>
      <c r="E118" s="23"/>
      <c r="F118" s="23"/>
      <c r="G118" s="23"/>
      <c r="H118" s="23"/>
      <c r="I118" s="148"/>
      <c r="J118" s="23"/>
      <c r="K118" s="23"/>
      <c r="L118" s="21"/>
    </row>
    <row r="119" s="2" customFormat="1" ht="16.5" customHeight="1">
      <c r="A119" s="39"/>
      <c r="B119" s="40"/>
      <c r="C119" s="41"/>
      <c r="D119" s="41"/>
      <c r="E119" s="198" t="s">
        <v>3024</v>
      </c>
      <c r="F119" s="41"/>
      <c r="G119" s="41"/>
      <c r="H119" s="41"/>
      <c r="I119" s="156"/>
      <c r="J119" s="41"/>
      <c r="K119" s="41"/>
      <c r="L119" s="64"/>
      <c r="S119" s="39"/>
      <c r="T119" s="39"/>
      <c r="U119" s="39"/>
      <c r="V119" s="39"/>
      <c r="W119" s="39"/>
      <c r="X119" s="39"/>
      <c r="Y119" s="39"/>
      <c r="Z119" s="39"/>
      <c r="AA119" s="39"/>
      <c r="AB119" s="39"/>
      <c r="AC119" s="39"/>
      <c r="AD119" s="39"/>
      <c r="AE119" s="39"/>
    </row>
    <row r="120" s="2" customFormat="1" ht="12" customHeight="1">
      <c r="A120" s="39"/>
      <c r="B120" s="40"/>
      <c r="C120" s="33" t="s">
        <v>715</v>
      </c>
      <c r="D120" s="41"/>
      <c r="E120" s="41"/>
      <c r="F120" s="41"/>
      <c r="G120" s="41"/>
      <c r="H120" s="41"/>
      <c r="I120" s="156"/>
      <c r="J120" s="41"/>
      <c r="K120" s="41"/>
      <c r="L120" s="64"/>
      <c r="S120" s="39"/>
      <c r="T120" s="39"/>
      <c r="U120" s="39"/>
      <c r="V120" s="39"/>
      <c r="W120" s="39"/>
      <c r="X120" s="39"/>
      <c r="Y120" s="39"/>
      <c r="Z120" s="39"/>
      <c r="AA120" s="39"/>
      <c r="AB120" s="39"/>
      <c r="AC120" s="39"/>
      <c r="AD120" s="39"/>
      <c r="AE120" s="39"/>
    </row>
    <row r="121" s="2" customFormat="1" ht="16.5" customHeight="1">
      <c r="A121" s="39"/>
      <c r="B121" s="40"/>
      <c r="C121" s="41"/>
      <c r="D121" s="41"/>
      <c r="E121" s="77" t="str">
        <f>E11</f>
        <v>001 - ZRN - most v km 9,093</v>
      </c>
      <c r="F121" s="41"/>
      <c r="G121" s="41"/>
      <c r="H121" s="41"/>
      <c r="I121" s="156"/>
      <c r="J121" s="41"/>
      <c r="K121" s="41"/>
      <c r="L121" s="64"/>
      <c r="S121" s="39"/>
      <c r="T121" s="39"/>
      <c r="U121" s="39"/>
      <c r="V121" s="39"/>
      <c r="W121" s="39"/>
      <c r="X121" s="39"/>
      <c r="Y121" s="39"/>
      <c r="Z121" s="39"/>
      <c r="AA121" s="39"/>
      <c r="AB121" s="39"/>
      <c r="AC121" s="39"/>
      <c r="AD121" s="39"/>
      <c r="AE121" s="39"/>
    </row>
    <row r="122" s="2" customFormat="1" ht="6.96" customHeight="1">
      <c r="A122" s="39"/>
      <c r="B122" s="40"/>
      <c r="C122" s="41"/>
      <c r="D122" s="41"/>
      <c r="E122" s="41"/>
      <c r="F122" s="41"/>
      <c r="G122" s="41"/>
      <c r="H122" s="41"/>
      <c r="I122" s="156"/>
      <c r="J122" s="41"/>
      <c r="K122" s="41"/>
      <c r="L122" s="64"/>
      <c r="S122" s="39"/>
      <c r="T122" s="39"/>
      <c r="U122" s="39"/>
      <c r="V122" s="39"/>
      <c r="W122" s="39"/>
      <c r="X122" s="39"/>
      <c r="Y122" s="39"/>
      <c r="Z122" s="39"/>
      <c r="AA122" s="39"/>
      <c r="AB122" s="39"/>
      <c r="AC122" s="39"/>
      <c r="AD122" s="39"/>
      <c r="AE122" s="39"/>
    </row>
    <row r="123" s="2" customFormat="1" ht="12" customHeight="1">
      <c r="A123" s="39"/>
      <c r="B123" s="40"/>
      <c r="C123" s="33" t="s">
        <v>20</v>
      </c>
      <c r="D123" s="41"/>
      <c r="E123" s="41"/>
      <c r="F123" s="28" t="str">
        <f>F14</f>
        <v xml:space="preserve"> </v>
      </c>
      <c r="G123" s="41"/>
      <c r="H123" s="41"/>
      <c r="I123" s="158" t="s">
        <v>22</v>
      </c>
      <c r="J123" s="80" t="str">
        <f>IF(J14="","",J14)</f>
        <v>21. 11. 2019</v>
      </c>
      <c r="K123" s="41"/>
      <c r="L123" s="64"/>
      <c r="S123" s="39"/>
      <c r="T123" s="39"/>
      <c r="U123" s="39"/>
      <c r="V123" s="39"/>
      <c r="W123" s="39"/>
      <c r="X123" s="39"/>
      <c r="Y123" s="39"/>
      <c r="Z123" s="39"/>
      <c r="AA123" s="39"/>
      <c r="AB123" s="39"/>
      <c r="AC123" s="39"/>
      <c r="AD123" s="39"/>
      <c r="AE123" s="39"/>
    </row>
    <row r="124" s="2" customFormat="1" ht="6.96" customHeight="1">
      <c r="A124" s="39"/>
      <c r="B124" s="40"/>
      <c r="C124" s="41"/>
      <c r="D124" s="41"/>
      <c r="E124" s="41"/>
      <c r="F124" s="41"/>
      <c r="G124" s="41"/>
      <c r="H124" s="41"/>
      <c r="I124" s="156"/>
      <c r="J124" s="41"/>
      <c r="K124" s="41"/>
      <c r="L124" s="64"/>
      <c r="S124" s="39"/>
      <c r="T124" s="39"/>
      <c r="U124" s="39"/>
      <c r="V124" s="39"/>
      <c r="W124" s="39"/>
      <c r="X124" s="39"/>
      <c r="Y124" s="39"/>
      <c r="Z124" s="39"/>
      <c r="AA124" s="39"/>
      <c r="AB124" s="39"/>
      <c r="AC124" s="39"/>
      <c r="AD124" s="39"/>
      <c r="AE124" s="39"/>
    </row>
    <row r="125" s="2" customFormat="1" ht="15.15" customHeight="1">
      <c r="A125" s="39"/>
      <c r="B125" s="40"/>
      <c r="C125" s="33" t="s">
        <v>24</v>
      </c>
      <c r="D125" s="41"/>
      <c r="E125" s="41"/>
      <c r="F125" s="28" t="str">
        <f>E17</f>
        <v/>
      </c>
      <c r="G125" s="41"/>
      <c r="H125" s="41"/>
      <c r="I125" s="158" t="s">
        <v>32</v>
      </c>
      <c r="J125" s="37" t="str">
        <f>E23</f>
        <v xml:space="preserve"> </v>
      </c>
      <c r="K125" s="41"/>
      <c r="L125" s="64"/>
      <c r="S125" s="39"/>
      <c r="T125" s="39"/>
      <c r="U125" s="39"/>
      <c r="V125" s="39"/>
      <c r="W125" s="39"/>
      <c r="X125" s="39"/>
      <c r="Y125" s="39"/>
      <c r="Z125" s="39"/>
      <c r="AA125" s="39"/>
      <c r="AB125" s="39"/>
      <c r="AC125" s="39"/>
      <c r="AD125" s="39"/>
      <c r="AE125" s="39"/>
    </row>
    <row r="126" s="2" customFormat="1" ht="15.15" customHeight="1">
      <c r="A126" s="39"/>
      <c r="B126" s="40"/>
      <c r="C126" s="33" t="s">
        <v>30</v>
      </c>
      <c r="D126" s="41"/>
      <c r="E126" s="41"/>
      <c r="F126" s="28" t="str">
        <f>IF(E20="","",E20)</f>
        <v>Vyplň údaj</v>
      </c>
      <c r="G126" s="41"/>
      <c r="H126" s="41"/>
      <c r="I126" s="158" t="s">
        <v>34</v>
      </c>
      <c r="J126" s="37" t="str">
        <f>E26</f>
        <v xml:space="preserve"> </v>
      </c>
      <c r="K126" s="41"/>
      <c r="L126" s="64"/>
      <c r="S126" s="39"/>
      <c r="T126" s="39"/>
      <c r="U126" s="39"/>
      <c r="V126" s="39"/>
      <c r="W126" s="39"/>
      <c r="X126" s="39"/>
      <c r="Y126" s="39"/>
      <c r="Z126" s="39"/>
      <c r="AA126" s="39"/>
      <c r="AB126" s="39"/>
      <c r="AC126" s="39"/>
      <c r="AD126" s="39"/>
      <c r="AE126" s="39"/>
    </row>
    <row r="127" s="2" customFormat="1" ht="10.32" customHeight="1">
      <c r="A127" s="39"/>
      <c r="B127" s="40"/>
      <c r="C127" s="41"/>
      <c r="D127" s="41"/>
      <c r="E127" s="41"/>
      <c r="F127" s="41"/>
      <c r="G127" s="41"/>
      <c r="H127" s="41"/>
      <c r="I127" s="156"/>
      <c r="J127" s="41"/>
      <c r="K127" s="41"/>
      <c r="L127" s="64"/>
      <c r="S127" s="39"/>
      <c r="T127" s="39"/>
      <c r="U127" s="39"/>
      <c r="V127" s="39"/>
      <c r="W127" s="39"/>
      <c r="X127" s="39"/>
      <c r="Y127" s="39"/>
      <c r="Z127" s="39"/>
      <c r="AA127" s="39"/>
      <c r="AB127" s="39"/>
      <c r="AC127" s="39"/>
      <c r="AD127" s="39"/>
      <c r="AE127" s="39"/>
    </row>
    <row r="128" s="9" customFormat="1" ht="29.28" customHeight="1">
      <c r="A128" s="204"/>
      <c r="B128" s="205"/>
      <c r="C128" s="206" t="s">
        <v>397</v>
      </c>
      <c r="D128" s="207" t="s">
        <v>61</v>
      </c>
      <c r="E128" s="207" t="s">
        <v>57</v>
      </c>
      <c r="F128" s="207" t="s">
        <v>58</v>
      </c>
      <c r="G128" s="207" t="s">
        <v>398</v>
      </c>
      <c r="H128" s="207" t="s">
        <v>399</v>
      </c>
      <c r="I128" s="208" t="s">
        <v>400</v>
      </c>
      <c r="J128" s="207" t="s">
        <v>393</v>
      </c>
      <c r="K128" s="209" t="s">
        <v>401</v>
      </c>
      <c r="L128" s="210"/>
      <c r="M128" s="101" t="s">
        <v>1</v>
      </c>
      <c r="N128" s="102" t="s">
        <v>40</v>
      </c>
      <c r="O128" s="102" t="s">
        <v>402</v>
      </c>
      <c r="P128" s="102" t="s">
        <v>403</v>
      </c>
      <c r="Q128" s="102" t="s">
        <v>404</v>
      </c>
      <c r="R128" s="102" t="s">
        <v>405</v>
      </c>
      <c r="S128" s="102" t="s">
        <v>406</v>
      </c>
      <c r="T128" s="103" t="s">
        <v>407</v>
      </c>
      <c r="U128" s="204"/>
      <c r="V128" s="204"/>
      <c r="W128" s="204"/>
      <c r="X128" s="204"/>
      <c r="Y128" s="204"/>
      <c r="Z128" s="204"/>
      <c r="AA128" s="204"/>
      <c r="AB128" s="204"/>
      <c r="AC128" s="204"/>
      <c r="AD128" s="204"/>
      <c r="AE128" s="204"/>
    </row>
    <row r="129" s="2" customFormat="1" ht="22.8" customHeight="1">
      <c r="A129" s="39"/>
      <c r="B129" s="40"/>
      <c r="C129" s="108" t="s">
        <v>408</v>
      </c>
      <c r="D129" s="41"/>
      <c r="E129" s="41"/>
      <c r="F129" s="41"/>
      <c r="G129" s="41"/>
      <c r="H129" s="41"/>
      <c r="I129" s="156"/>
      <c r="J129" s="211">
        <f>BK129</f>
        <v>0</v>
      </c>
      <c r="K129" s="41"/>
      <c r="L129" s="45"/>
      <c r="M129" s="104"/>
      <c r="N129" s="212"/>
      <c r="O129" s="105"/>
      <c r="P129" s="213">
        <f>P130+P325</f>
        <v>0</v>
      </c>
      <c r="Q129" s="105"/>
      <c r="R129" s="213">
        <f>R130+R325</f>
        <v>1.127705816308</v>
      </c>
      <c r="S129" s="105"/>
      <c r="T129" s="214">
        <f>T130+T325</f>
        <v>2.1092385</v>
      </c>
      <c r="U129" s="39"/>
      <c r="V129" s="39"/>
      <c r="W129" s="39"/>
      <c r="X129" s="39"/>
      <c r="Y129" s="39"/>
      <c r="Z129" s="39"/>
      <c r="AA129" s="39"/>
      <c r="AB129" s="39"/>
      <c r="AC129" s="39"/>
      <c r="AD129" s="39"/>
      <c r="AE129" s="39"/>
      <c r="AT129" s="18" t="s">
        <v>75</v>
      </c>
      <c r="AU129" s="18" t="s">
        <v>395</v>
      </c>
      <c r="BK129" s="215">
        <f>BK130+BK325</f>
        <v>0</v>
      </c>
    </row>
    <row r="130" s="11" customFormat="1" ht="25.92" customHeight="1">
      <c r="A130" s="11"/>
      <c r="B130" s="254"/>
      <c r="C130" s="255"/>
      <c r="D130" s="256" t="s">
        <v>75</v>
      </c>
      <c r="E130" s="257" t="s">
        <v>750</v>
      </c>
      <c r="F130" s="257" t="s">
        <v>751</v>
      </c>
      <c r="G130" s="255"/>
      <c r="H130" s="255"/>
      <c r="I130" s="258"/>
      <c r="J130" s="259">
        <f>BK130</f>
        <v>0</v>
      </c>
      <c r="K130" s="255"/>
      <c r="L130" s="260"/>
      <c r="M130" s="261"/>
      <c r="N130" s="262"/>
      <c r="O130" s="262"/>
      <c r="P130" s="263">
        <f>P131+P142+P170+P297+P321</f>
        <v>0</v>
      </c>
      <c r="Q130" s="262"/>
      <c r="R130" s="263">
        <f>R131+R142+R170+R297+R321</f>
        <v>1.081561676308</v>
      </c>
      <c r="S130" s="262"/>
      <c r="T130" s="264">
        <f>T131+T142+T170+T297+T321</f>
        <v>2.1092385</v>
      </c>
      <c r="U130" s="11"/>
      <c r="V130" s="11"/>
      <c r="W130" s="11"/>
      <c r="X130" s="11"/>
      <c r="Y130" s="11"/>
      <c r="Z130" s="11"/>
      <c r="AA130" s="11"/>
      <c r="AB130" s="11"/>
      <c r="AC130" s="11"/>
      <c r="AD130" s="11"/>
      <c r="AE130" s="11"/>
      <c r="AR130" s="265" t="s">
        <v>84</v>
      </c>
      <c r="AT130" s="266" t="s">
        <v>75</v>
      </c>
      <c r="AU130" s="266" t="s">
        <v>76</v>
      </c>
      <c r="AY130" s="265" t="s">
        <v>414</v>
      </c>
      <c r="BK130" s="267">
        <f>BK131+BK142+BK170+BK297+BK321</f>
        <v>0</v>
      </c>
    </row>
    <row r="131" s="11" customFormat="1" ht="22.8" customHeight="1">
      <c r="A131" s="11"/>
      <c r="B131" s="254"/>
      <c r="C131" s="255"/>
      <c r="D131" s="256" t="s">
        <v>75</v>
      </c>
      <c r="E131" s="275" t="s">
        <v>84</v>
      </c>
      <c r="F131" s="275" t="s">
        <v>1714</v>
      </c>
      <c r="G131" s="255"/>
      <c r="H131" s="255"/>
      <c r="I131" s="258"/>
      <c r="J131" s="276">
        <f>BK131</f>
        <v>0</v>
      </c>
      <c r="K131" s="255"/>
      <c r="L131" s="260"/>
      <c r="M131" s="261"/>
      <c r="N131" s="262"/>
      <c r="O131" s="262"/>
      <c r="P131" s="263">
        <f>SUM(P132:P141)</f>
        <v>0</v>
      </c>
      <c r="Q131" s="262"/>
      <c r="R131" s="263">
        <f>SUM(R132:R141)</f>
        <v>0</v>
      </c>
      <c r="S131" s="262"/>
      <c r="T131" s="264">
        <f>SUM(T132:T141)</f>
        <v>0</v>
      </c>
      <c r="U131" s="11"/>
      <c r="V131" s="11"/>
      <c r="W131" s="11"/>
      <c r="X131" s="11"/>
      <c r="Y131" s="11"/>
      <c r="Z131" s="11"/>
      <c r="AA131" s="11"/>
      <c r="AB131" s="11"/>
      <c r="AC131" s="11"/>
      <c r="AD131" s="11"/>
      <c r="AE131" s="11"/>
      <c r="AR131" s="265" t="s">
        <v>84</v>
      </c>
      <c r="AT131" s="266" t="s">
        <v>75</v>
      </c>
      <c r="AU131" s="266" t="s">
        <v>84</v>
      </c>
      <c r="AY131" s="265" t="s">
        <v>414</v>
      </c>
      <c r="BK131" s="267">
        <f>SUM(BK132:BK141)</f>
        <v>0</v>
      </c>
    </row>
    <row r="132" s="2" customFormat="1" ht="21.75" customHeight="1">
      <c r="A132" s="39"/>
      <c r="B132" s="40"/>
      <c r="C132" s="234" t="s">
        <v>84</v>
      </c>
      <c r="D132" s="234" t="s">
        <v>443</v>
      </c>
      <c r="E132" s="235" t="s">
        <v>1715</v>
      </c>
      <c r="F132" s="236" t="s">
        <v>1716</v>
      </c>
      <c r="G132" s="237" t="s">
        <v>632</v>
      </c>
      <c r="H132" s="238">
        <v>104</v>
      </c>
      <c r="I132" s="239"/>
      <c r="J132" s="240">
        <f>ROUND(I132*H132,2)</f>
        <v>0</v>
      </c>
      <c r="K132" s="236" t="s">
        <v>720</v>
      </c>
      <c r="L132" s="45"/>
      <c r="M132" s="241" t="s">
        <v>1</v>
      </c>
      <c r="N132" s="242" t="s">
        <v>41</v>
      </c>
      <c r="O132" s="92"/>
      <c r="P132" s="226">
        <f>O132*H132</f>
        <v>0</v>
      </c>
      <c r="Q132" s="226">
        <v>0</v>
      </c>
      <c r="R132" s="226">
        <f>Q132*H132</f>
        <v>0</v>
      </c>
      <c r="S132" s="226">
        <v>0</v>
      </c>
      <c r="T132" s="227">
        <f>S132*H132</f>
        <v>0</v>
      </c>
      <c r="U132" s="39"/>
      <c r="V132" s="39"/>
      <c r="W132" s="39"/>
      <c r="X132" s="39"/>
      <c r="Y132" s="39"/>
      <c r="Z132" s="39"/>
      <c r="AA132" s="39"/>
      <c r="AB132" s="39"/>
      <c r="AC132" s="39"/>
      <c r="AD132" s="39"/>
      <c r="AE132" s="39"/>
      <c r="AR132" s="228" t="s">
        <v>415</v>
      </c>
      <c r="AT132" s="228" t="s">
        <v>443</v>
      </c>
      <c r="AU132" s="228" t="s">
        <v>86</v>
      </c>
      <c r="AY132" s="18" t="s">
        <v>414</v>
      </c>
      <c r="BE132" s="229">
        <f>IF(N132="základní",J132,0)</f>
        <v>0</v>
      </c>
      <c r="BF132" s="229">
        <f>IF(N132="snížená",J132,0)</f>
        <v>0</v>
      </c>
      <c r="BG132" s="229">
        <f>IF(N132="zákl. přenesená",J132,0)</f>
        <v>0</v>
      </c>
      <c r="BH132" s="229">
        <f>IF(N132="sníž. přenesená",J132,0)</f>
        <v>0</v>
      </c>
      <c r="BI132" s="229">
        <f>IF(N132="nulová",J132,0)</f>
        <v>0</v>
      </c>
      <c r="BJ132" s="18" t="s">
        <v>84</v>
      </c>
      <c r="BK132" s="229">
        <f>ROUND(I132*H132,2)</f>
        <v>0</v>
      </c>
      <c r="BL132" s="18" t="s">
        <v>415</v>
      </c>
      <c r="BM132" s="228" t="s">
        <v>3026</v>
      </c>
    </row>
    <row r="133" s="2" customFormat="1">
      <c r="A133" s="39"/>
      <c r="B133" s="40"/>
      <c r="C133" s="41"/>
      <c r="D133" s="230" t="s">
        <v>417</v>
      </c>
      <c r="E133" s="41"/>
      <c r="F133" s="231" t="s">
        <v>1718</v>
      </c>
      <c r="G133" s="41"/>
      <c r="H133" s="41"/>
      <c r="I133" s="156"/>
      <c r="J133" s="41"/>
      <c r="K133" s="41"/>
      <c r="L133" s="45"/>
      <c r="M133" s="232"/>
      <c r="N133" s="233"/>
      <c r="O133" s="92"/>
      <c r="P133" s="92"/>
      <c r="Q133" s="92"/>
      <c r="R133" s="92"/>
      <c r="S133" s="92"/>
      <c r="T133" s="93"/>
      <c r="U133" s="39"/>
      <c r="V133" s="39"/>
      <c r="W133" s="39"/>
      <c r="X133" s="39"/>
      <c r="Y133" s="39"/>
      <c r="Z133" s="39"/>
      <c r="AA133" s="39"/>
      <c r="AB133" s="39"/>
      <c r="AC133" s="39"/>
      <c r="AD133" s="39"/>
      <c r="AE133" s="39"/>
      <c r="AT133" s="18" t="s">
        <v>417</v>
      </c>
      <c r="AU133" s="18" t="s">
        <v>86</v>
      </c>
    </row>
    <row r="134" s="15" customFormat="1">
      <c r="A134" s="15"/>
      <c r="B134" s="299"/>
      <c r="C134" s="300"/>
      <c r="D134" s="230" t="s">
        <v>758</v>
      </c>
      <c r="E134" s="301" t="s">
        <v>1</v>
      </c>
      <c r="F134" s="302" t="s">
        <v>2860</v>
      </c>
      <c r="G134" s="300"/>
      <c r="H134" s="301" t="s">
        <v>1</v>
      </c>
      <c r="I134" s="303"/>
      <c r="J134" s="300"/>
      <c r="K134" s="300"/>
      <c r="L134" s="304"/>
      <c r="M134" s="305"/>
      <c r="N134" s="306"/>
      <c r="O134" s="306"/>
      <c r="P134" s="306"/>
      <c r="Q134" s="306"/>
      <c r="R134" s="306"/>
      <c r="S134" s="306"/>
      <c r="T134" s="307"/>
      <c r="U134" s="15"/>
      <c r="V134" s="15"/>
      <c r="W134" s="15"/>
      <c r="X134" s="15"/>
      <c r="Y134" s="15"/>
      <c r="Z134" s="15"/>
      <c r="AA134" s="15"/>
      <c r="AB134" s="15"/>
      <c r="AC134" s="15"/>
      <c r="AD134" s="15"/>
      <c r="AE134" s="15"/>
      <c r="AT134" s="308" t="s">
        <v>758</v>
      </c>
      <c r="AU134" s="308" t="s">
        <v>86</v>
      </c>
      <c r="AV134" s="15" t="s">
        <v>84</v>
      </c>
      <c r="AW134" s="15" t="s">
        <v>33</v>
      </c>
      <c r="AX134" s="15" t="s">
        <v>76</v>
      </c>
      <c r="AY134" s="308" t="s">
        <v>414</v>
      </c>
    </row>
    <row r="135" s="13" customFormat="1">
      <c r="A135" s="13"/>
      <c r="B135" s="277"/>
      <c r="C135" s="278"/>
      <c r="D135" s="230" t="s">
        <v>758</v>
      </c>
      <c r="E135" s="279" t="s">
        <v>1</v>
      </c>
      <c r="F135" s="280" t="s">
        <v>3027</v>
      </c>
      <c r="G135" s="278"/>
      <c r="H135" s="281">
        <v>56</v>
      </c>
      <c r="I135" s="282"/>
      <c r="J135" s="278"/>
      <c r="K135" s="278"/>
      <c r="L135" s="283"/>
      <c r="M135" s="284"/>
      <c r="N135" s="285"/>
      <c r="O135" s="285"/>
      <c r="P135" s="285"/>
      <c r="Q135" s="285"/>
      <c r="R135" s="285"/>
      <c r="S135" s="285"/>
      <c r="T135" s="286"/>
      <c r="U135" s="13"/>
      <c r="V135" s="13"/>
      <c r="W135" s="13"/>
      <c r="X135" s="13"/>
      <c r="Y135" s="13"/>
      <c r="Z135" s="13"/>
      <c r="AA135" s="13"/>
      <c r="AB135" s="13"/>
      <c r="AC135" s="13"/>
      <c r="AD135" s="13"/>
      <c r="AE135" s="13"/>
      <c r="AT135" s="287" t="s">
        <v>758</v>
      </c>
      <c r="AU135" s="287" t="s">
        <v>86</v>
      </c>
      <c r="AV135" s="13" t="s">
        <v>86</v>
      </c>
      <c r="AW135" s="13" t="s">
        <v>33</v>
      </c>
      <c r="AX135" s="13" t="s">
        <v>76</v>
      </c>
      <c r="AY135" s="287" t="s">
        <v>414</v>
      </c>
    </row>
    <row r="136" s="15" customFormat="1">
      <c r="A136" s="15"/>
      <c r="B136" s="299"/>
      <c r="C136" s="300"/>
      <c r="D136" s="230" t="s">
        <v>758</v>
      </c>
      <c r="E136" s="301" t="s">
        <v>1</v>
      </c>
      <c r="F136" s="302" t="s">
        <v>2862</v>
      </c>
      <c r="G136" s="300"/>
      <c r="H136" s="301" t="s">
        <v>1</v>
      </c>
      <c r="I136" s="303"/>
      <c r="J136" s="300"/>
      <c r="K136" s="300"/>
      <c r="L136" s="304"/>
      <c r="M136" s="305"/>
      <c r="N136" s="306"/>
      <c r="O136" s="306"/>
      <c r="P136" s="306"/>
      <c r="Q136" s="306"/>
      <c r="R136" s="306"/>
      <c r="S136" s="306"/>
      <c r="T136" s="307"/>
      <c r="U136" s="15"/>
      <c r="V136" s="15"/>
      <c r="W136" s="15"/>
      <c r="X136" s="15"/>
      <c r="Y136" s="15"/>
      <c r="Z136" s="15"/>
      <c r="AA136" s="15"/>
      <c r="AB136" s="15"/>
      <c r="AC136" s="15"/>
      <c r="AD136" s="15"/>
      <c r="AE136" s="15"/>
      <c r="AT136" s="308" t="s">
        <v>758</v>
      </c>
      <c r="AU136" s="308" t="s">
        <v>86</v>
      </c>
      <c r="AV136" s="15" t="s">
        <v>84</v>
      </c>
      <c r="AW136" s="15" t="s">
        <v>33</v>
      </c>
      <c r="AX136" s="15" t="s">
        <v>76</v>
      </c>
      <c r="AY136" s="308" t="s">
        <v>414</v>
      </c>
    </row>
    <row r="137" s="13" customFormat="1">
      <c r="A137" s="13"/>
      <c r="B137" s="277"/>
      <c r="C137" s="278"/>
      <c r="D137" s="230" t="s">
        <v>758</v>
      </c>
      <c r="E137" s="279" t="s">
        <v>1</v>
      </c>
      <c r="F137" s="280" t="s">
        <v>3028</v>
      </c>
      <c r="G137" s="278"/>
      <c r="H137" s="281">
        <v>48</v>
      </c>
      <c r="I137" s="282"/>
      <c r="J137" s="278"/>
      <c r="K137" s="278"/>
      <c r="L137" s="283"/>
      <c r="M137" s="284"/>
      <c r="N137" s="285"/>
      <c r="O137" s="285"/>
      <c r="P137" s="285"/>
      <c r="Q137" s="285"/>
      <c r="R137" s="285"/>
      <c r="S137" s="285"/>
      <c r="T137" s="286"/>
      <c r="U137" s="13"/>
      <c r="V137" s="13"/>
      <c r="W137" s="13"/>
      <c r="X137" s="13"/>
      <c r="Y137" s="13"/>
      <c r="Z137" s="13"/>
      <c r="AA137" s="13"/>
      <c r="AB137" s="13"/>
      <c r="AC137" s="13"/>
      <c r="AD137" s="13"/>
      <c r="AE137" s="13"/>
      <c r="AT137" s="287" t="s">
        <v>758</v>
      </c>
      <c r="AU137" s="287" t="s">
        <v>86</v>
      </c>
      <c r="AV137" s="13" t="s">
        <v>86</v>
      </c>
      <c r="AW137" s="13" t="s">
        <v>33</v>
      </c>
      <c r="AX137" s="13" t="s">
        <v>76</v>
      </c>
      <c r="AY137" s="287" t="s">
        <v>414</v>
      </c>
    </row>
    <row r="138" s="14" customFormat="1">
      <c r="A138" s="14"/>
      <c r="B138" s="288"/>
      <c r="C138" s="289"/>
      <c r="D138" s="230" t="s">
        <v>758</v>
      </c>
      <c r="E138" s="290" t="s">
        <v>1</v>
      </c>
      <c r="F138" s="291" t="s">
        <v>760</v>
      </c>
      <c r="G138" s="289"/>
      <c r="H138" s="292">
        <v>104</v>
      </c>
      <c r="I138" s="293"/>
      <c r="J138" s="289"/>
      <c r="K138" s="289"/>
      <c r="L138" s="294"/>
      <c r="M138" s="295"/>
      <c r="N138" s="296"/>
      <c r="O138" s="296"/>
      <c r="P138" s="296"/>
      <c r="Q138" s="296"/>
      <c r="R138" s="296"/>
      <c r="S138" s="296"/>
      <c r="T138" s="297"/>
      <c r="U138" s="14"/>
      <c r="V138" s="14"/>
      <c r="W138" s="14"/>
      <c r="X138" s="14"/>
      <c r="Y138" s="14"/>
      <c r="Z138" s="14"/>
      <c r="AA138" s="14"/>
      <c r="AB138" s="14"/>
      <c r="AC138" s="14"/>
      <c r="AD138" s="14"/>
      <c r="AE138" s="14"/>
      <c r="AT138" s="298" t="s">
        <v>758</v>
      </c>
      <c r="AU138" s="298" t="s">
        <v>86</v>
      </c>
      <c r="AV138" s="14" t="s">
        <v>415</v>
      </c>
      <c r="AW138" s="14" t="s">
        <v>33</v>
      </c>
      <c r="AX138" s="14" t="s">
        <v>84</v>
      </c>
      <c r="AY138" s="298" t="s">
        <v>414</v>
      </c>
    </row>
    <row r="139" s="2" customFormat="1" ht="21.75" customHeight="1">
      <c r="A139" s="39"/>
      <c r="B139" s="40"/>
      <c r="C139" s="234" t="s">
        <v>86</v>
      </c>
      <c r="D139" s="234" t="s">
        <v>443</v>
      </c>
      <c r="E139" s="235" t="s">
        <v>1721</v>
      </c>
      <c r="F139" s="236" t="s">
        <v>1722</v>
      </c>
      <c r="G139" s="237" t="s">
        <v>755</v>
      </c>
      <c r="H139" s="238">
        <v>2.0800000000000001</v>
      </c>
      <c r="I139" s="239"/>
      <c r="J139" s="240">
        <f>ROUND(I139*H139,2)</f>
        <v>0</v>
      </c>
      <c r="K139" s="236" t="s">
        <v>720</v>
      </c>
      <c r="L139" s="45"/>
      <c r="M139" s="241" t="s">
        <v>1</v>
      </c>
      <c r="N139" s="242" t="s">
        <v>41</v>
      </c>
      <c r="O139" s="92"/>
      <c r="P139" s="226">
        <f>O139*H139</f>
        <v>0</v>
      </c>
      <c r="Q139" s="226">
        <v>0</v>
      </c>
      <c r="R139" s="226">
        <f>Q139*H139</f>
        <v>0</v>
      </c>
      <c r="S139" s="226">
        <v>0</v>
      </c>
      <c r="T139" s="227">
        <f>S139*H139</f>
        <v>0</v>
      </c>
      <c r="U139" s="39"/>
      <c r="V139" s="39"/>
      <c r="W139" s="39"/>
      <c r="X139" s="39"/>
      <c r="Y139" s="39"/>
      <c r="Z139" s="39"/>
      <c r="AA139" s="39"/>
      <c r="AB139" s="39"/>
      <c r="AC139" s="39"/>
      <c r="AD139" s="39"/>
      <c r="AE139" s="39"/>
      <c r="AR139" s="228" t="s">
        <v>415</v>
      </c>
      <c r="AT139" s="228" t="s">
        <v>443</v>
      </c>
      <c r="AU139" s="228" t="s">
        <v>86</v>
      </c>
      <c r="AY139" s="18" t="s">
        <v>414</v>
      </c>
      <c r="BE139" s="229">
        <f>IF(N139="základní",J139,0)</f>
        <v>0</v>
      </c>
      <c r="BF139" s="229">
        <f>IF(N139="snížená",J139,0)</f>
        <v>0</v>
      </c>
      <c r="BG139" s="229">
        <f>IF(N139="zákl. přenesená",J139,0)</f>
        <v>0</v>
      </c>
      <c r="BH139" s="229">
        <f>IF(N139="sníž. přenesená",J139,0)</f>
        <v>0</v>
      </c>
      <c r="BI139" s="229">
        <f>IF(N139="nulová",J139,0)</f>
        <v>0</v>
      </c>
      <c r="BJ139" s="18" t="s">
        <v>84</v>
      </c>
      <c r="BK139" s="229">
        <f>ROUND(I139*H139,2)</f>
        <v>0</v>
      </c>
      <c r="BL139" s="18" t="s">
        <v>415</v>
      </c>
      <c r="BM139" s="228" t="s">
        <v>3029</v>
      </c>
    </row>
    <row r="140" s="2" customFormat="1">
      <c r="A140" s="39"/>
      <c r="B140" s="40"/>
      <c r="C140" s="41"/>
      <c r="D140" s="230" t="s">
        <v>417</v>
      </c>
      <c r="E140" s="41"/>
      <c r="F140" s="231" t="s">
        <v>1724</v>
      </c>
      <c r="G140" s="41"/>
      <c r="H140" s="41"/>
      <c r="I140" s="156"/>
      <c r="J140" s="41"/>
      <c r="K140" s="41"/>
      <c r="L140" s="45"/>
      <c r="M140" s="232"/>
      <c r="N140" s="233"/>
      <c r="O140" s="92"/>
      <c r="P140" s="92"/>
      <c r="Q140" s="92"/>
      <c r="R140" s="92"/>
      <c r="S140" s="92"/>
      <c r="T140" s="93"/>
      <c r="U140" s="39"/>
      <c r="V140" s="39"/>
      <c r="W140" s="39"/>
      <c r="X140" s="39"/>
      <c r="Y140" s="39"/>
      <c r="Z140" s="39"/>
      <c r="AA140" s="39"/>
      <c r="AB140" s="39"/>
      <c r="AC140" s="39"/>
      <c r="AD140" s="39"/>
      <c r="AE140" s="39"/>
      <c r="AT140" s="18" t="s">
        <v>417</v>
      </c>
      <c r="AU140" s="18" t="s">
        <v>86</v>
      </c>
    </row>
    <row r="141" s="13" customFormat="1">
      <c r="A141" s="13"/>
      <c r="B141" s="277"/>
      <c r="C141" s="278"/>
      <c r="D141" s="230" t="s">
        <v>758</v>
      </c>
      <c r="E141" s="279" t="s">
        <v>1</v>
      </c>
      <c r="F141" s="280" t="s">
        <v>3030</v>
      </c>
      <c r="G141" s="278"/>
      <c r="H141" s="281">
        <v>2.0800000000000001</v>
      </c>
      <c r="I141" s="282"/>
      <c r="J141" s="278"/>
      <c r="K141" s="278"/>
      <c r="L141" s="283"/>
      <c r="M141" s="284"/>
      <c r="N141" s="285"/>
      <c r="O141" s="285"/>
      <c r="P141" s="285"/>
      <c r="Q141" s="285"/>
      <c r="R141" s="285"/>
      <c r="S141" s="285"/>
      <c r="T141" s="286"/>
      <c r="U141" s="13"/>
      <c r="V141" s="13"/>
      <c r="W141" s="13"/>
      <c r="X141" s="13"/>
      <c r="Y141" s="13"/>
      <c r="Z141" s="13"/>
      <c r="AA141" s="13"/>
      <c r="AB141" s="13"/>
      <c r="AC141" s="13"/>
      <c r="AD141" s="13"/>
      <c r="AE141" s="13"/>
      <c r="AT141" s="287" t="s">
        <v>758</v>
      </c>
      <c r="AU141" s="287" t="s">
        <v>86</v>
      </c>
      <c r="AV141" s="13" t="s">
        <v>86</v>
      </c>
      <c r="AW141" s="13" t="s">
        <v>33</v>
      </c>
      <c r="AX141" s="13" t="s">
        <v>84</v>
      </c>
      <c r="AY141" s="287" t="s">
        <v>414</v>
      </c>
    </row>
    <row r="142" s="11" customFormat="1" ht="22.8" customHeight="1">
      <c r="A142" s="11"/>
      <c r="B142" s="254"/>
      <c r="C142" s="255"/>
      <c r="D142" s="256" t="s">
        <v>75</v>
      </c>
      <c r="E142" s="275" t="s">
        <v>431</v>
      </c>
      <c r="F142" s="275" t="s">
        <v>798</v>
      </c>
      <c r="G142" s="255"/>
      <c r="H142" s="255"/>
      <c r="I142" s="258"/>
      <c r="J142" s="276">
        <f>BK142</f>
        <v>0</v>
      </c>
      <c r="K142" s="255"/>
      <c r="L142" s="260"/>
      <c r="M142" s="261"/>
      <c r="N142" s="262"/>
      <c r="O142" s="262"/>
      <c r="P142" s="263">
        <f>SUM(P143:P169)</f>
        <v>0</v>
      </c>
      <c r="Q142" s="262"/>
      <c r="R142" s="263">
        <f>SUM(R143:R169)</f>
        <v>0.19526868230799999</v>
      </c>
      <c r="S142" s="262"/>
      <c r="T142" s="264">
        <f>SUM(T143:T169)</f>
        <v>0</v>
      </c>
      <c r="U142" s="11"/>
      <c r="V142" s="11"/>
      <c r="W142" s="11"/>
      <c r="X142" s="11"/>
      <c r="Y142" s="11"/>
      <c r="Z142" s="11"/>
      <c r="AA142" s="11"/>
      <c r="AB142" s="11"/>
      <c r="AC142" s="11"/>
      <c r="AD142" s="11"/>
      <c r="AE142" s="11"/>
      <c r="AR142" s="265" t="s">
        <v>84</v>
      </c>
      <c r="AT142" s="266" t="s">
        <v>75</v>
      </c>
      <c r="AU142" s="266" t="s">
        <v>84</v>
      </c>
      <c r="AY142" s="265" t="s">
        <v>414</v>
      </c>
      <c r="BK142" s="267">
        <f>SUM(BK143:BK169)</f>
        <v>0</v>
      </c>
    </row>
    <row r="143" s="2" customFormat="1" ht="21.75" customHeight="1">
      <c r="A143" s="39"/>
      <c r="B143" s="40"/>
      <c r="C143" s="234" t="s">
        <v>114</v>
      </c>
      <c r="D143" s="234" t="s">
        <v>443</v>
      </c>
      <c r="E143" s="235" t="s">
        <v>1736</v>
      </c>
      <c r="F143" s="236" t="s">
        <v>1737</v>
      </c>
      <c r="G143" s="237" t="s">
        <v>632</v>
      </c>
      <c r="H143" s="238">
        <v>142.184</v>
      </c>
      <c r="I143" s="239"/>
      <c r="J143" s="240">
        <f>ROUND(I143*H143,2)</f>
        <v>0</v>
      </c>
      <c r="K143" s="236" t="s">
        <v>720</v>
      </c>
      <c r="L143" s="45"/>
      <c r="M143" s="241" t="s">
        <v>1</v>
      </c>
      <c r="N143" s="242" t="s">
        <v>41</v>
      </c>
      <c r="O143" s="92"/>
      <c r="P143" s="226">
        <f>O143*H143</f>
        <v>0</v>
      </c>
      <c r="Q143" s="226">
        <v>0.0010198399999999999</v>
      </c>
      <c r="R143" s="226">
        <f>Q143*H143</f>
        <v>0.14500493056</v>
      </c>
      <c r="S143" s="226">
        <v>0</v>
      </c>
      <c r="T143" s="227">
        <f>S143*H143</f>
        <v>0</v>
      </c>
      <c r="U143" s="39"/>
      <c r="V143" s="39"/>
      <c r="W143" s="39"/>
      <c r="X143" s="39"/>
      <c r="Y143" s="39"/>
      <c r="Z143" s="39"/>
      <c r="AA143" s="39"/>
      <c r="AB143" s="39"/>
      <c r="AC143" s="39"/>
      <c r="AD143" s="39"/>
      <c r="AE143" s="39"/>
      <c r="AR143" s="228" t="s">
        <v>415</v>
      </c>
      <c r="AT143" s="228" t="s">
        <v>443</v>
      </c>
      <c r="AU143" s="228" t="s">
        <v>86</v>
      </c>
      <c r="AY143" s="18" t="s">
        <v>414</v>
      </c>
      <c r="BE143" s="229">
        <f>IF(N143="základní",J143,0)</f>
        <v>0</v>
      </c>
      <c r="BF143" s="229">
        <f>IF(N143="snížená",J143,0)</f>
        <v>0</v>
      </c>
      <c r="BG143" s="229">
        <f>IF(N143="zákl. přenesená",J143,0)</f>
        <v>0</v>
      </c>
      <c r="BH143" s="229">
        <f>IF(N143="sníž. přenesená",J143,0)</f>
        <v>0</v>
      </c>
      <c r="BI143" s="229">
        <f>IF(N143="nulová",J143,0)</f>
        <v>0</v>
      </c>
      <c r="BJ143" s="18" t="s">
        <v>84</v>
      </c>
      <c r="BK143" s="229">
        <f>ROUND(I143*H143,2)</f>
        <v>0</v>
      </c>
      <c r="BL143" s="18" t="s">
        <v>415</v>
      </c>
      <c r="BM143" s="228" t="s">
        <v>3031</v>
      </c>
    </row>
    <row r="144" s="2" customFormat="1">
      <c r="A144" s="39"/>
      <c r="B144" s="40"/>
      <c r="C144" s="41"/>
      <c r="D144" s="230" t="s">
        <v>417</v>
      </c>
      <c r="E144" s="41"/>
      <c r="F144" s="231" t="s">
        <v>1739</v>
      </c>
      <c r="G144" s="41"/>
      <c r="H144" s="41"/>
      <c r="I144" s="156"/>
      <c r="J144" s="41"/>
      <c r="K144" s="41"/>
      <c r="L144" s="45"/>
      <c r="M144" s="232"/>
      <c r="N144" s="233"/>
      <c r="O144" s="92"/>
      <c r="P144" s="92"/>
      <c r="Q144" s="92"/>
      <c r="R144" s="92"/>
      <c r="S144" s="92"/>
      <c r="T144" s="93"/>
      <c r="U144" s="39"/>
      <c r="V144" s="39"/>
      <c r="W144" s="39"/>
      <c r="X144" s="39"/>
      <c r="Y144" s="39"/>
      <c r="Z144" s="39"/>
      <c r="AA144" s="39"/>
      <c r="AB144" s="39"/>
      <c r="AC144" s="39"/>
      <c r="AD144" s="39"/>
      <c r="AE144" s="39"/>
      <c r="AT144" s="18" t="s">
        <v>417</v>
      </c>
      <c r="AU144" s="18" t="s">
        <v>86</v>
      </c>
    </row>
    <row r="145" s="15" customFormat="1">
      <c r="A145" s="15"/>
      <c r="B145" s="299"/>
      <c r="C145" s="300"/>
      <c r="D145" s="230" t="s">
        <v>758</v>
      </c>
      <c r="E145" s="301" t="s">
        <v>1</v>
      </c>
      <c r="F145" s="302" t="s">
        <v>2881</v>
      </c>
      <c r="G145" s="300"/>
      <c r="H145" s="301" t="s">
        <v>1</v>
      </c>
      <c r="I145" s="303"/>
      <c r="J145" s="300"/>
      <c r="K145" s="300"/>
      <c r="L145" s="304"/>
      <c r="M145" s="305"/>
      <c r="N145" s="306"/>
      <c r="O145" s="306"/>
      <c r="P145" s="306"/>
      <c r="Q145" s="306"/>
      <c r="R145" s="306"/>
      <c r="S145" s="306"/>
      <c r="T145" s="307"/>
      <c r="U145" s="15"/>
      <c r="V145" s="15"/>
      <c r="W145" s="15"/>
      <c r="X145" s="15"/>
      <c r="Y145" s="15"/>
      <c r="Z145" s="15"/>
      <c r="AA145" s="15"/>
      <c r="AB145" s="15"/>
      <c r="AC145" s="15"/>
      <c r="AD145" s="15"/>
      <c r="AE145" s="15"/>
      <c r="AT145" s="308" t="s">
        <v>758</v>
      </c>
      <c r="AU145" s="308" t="s">
        <v>86</v>
      </c>
      <c r="AV145" s="15" t="s">
        <v>84</v>
      </c>
      <c r="AW145" s="15" t="s">
        <v>33</v>
      </c>
      <c r="AX145" s="15" t="s">
        <v>76</v>
      </c>
      <c r="AY145" s="308" t="s">
        <v>414</v>
      </c>
    </row>
    <row r="146" s="13" customFormat="1">
      <c r="A146" s="13"/>
      <c r="B146" s="277"/>
      <c r="C146" s="278"/>
      <c r="D146" s="230" t="s">
        <v>758</v>
      </c>
      <c r="E146" s="279" t="s">
        <v>1</v>
      </c>
      <c r="F146" s="280" t="s">
        <v>3032</v>
      </c>
      <c r="G146" s="278"/>
      <c r="H146" s="281">
        <v>52.253</v>
      </c>
      <c r="I146" s="282"/>
      <c r="J146" s="278"/>
      <c r="K146" s="278"/>
      <c r="L146" s="283"/>
      <c r="M146" s="284"/>
      <c r="N146" s="285"/>
      <c r="O146" s="285"/>
      <c r="P146" s="285"/>
      <c r="Q146" s="285"/>
      <c r="R146" s="285"/>
      <c r="S146" s="285"/>
      <c r="T146" s="286"/>
      <c r="U146" s="13"/>
      <c r="V146" s="13"/>
      <c r="W146" s="13"/>
      <c r="X146" s="13"/>
      <c r="Y146" s="13"/>
      <c r="Z146" s="13"/>
      <c r="AA146" s="13"/>
      <c r="AB146" s="13"/>
      <c r="AC146" s="13"/>
      <c r="AD146" s="13"/>
      <c r="AE146" s="13"/>
      <c r="AT146" s="287" t="s">
        <v>758</v>
      </c>
      <c r="AU146" s="287" t="s">
        <v>86</v>
      </c>
      <c r="AV146" s="13" t="s">
        <v>86</v>
      </c>
      <c r="AW146" s="13" t="s">
        <v>33</v>
      </c>
      <c r="AX146" s="13" t="s">
        <v>76</v>
      </c>
      <c r="AY146" s="287" t="s">
        <v>414</v>
      </c>
    </row>
    <row r="147" s="15" customFormat="1">
      <c r="A147" s="15"/>
      <c r="B147" s="299"/>
      <c r="C147" s="300"/>
      <c r="D147" s="230" t="s">
        <v>758</v>
      </c>
      <c r="E147" s="301" t="s">
        <v>1</v>
      </c>
      <c r="F147" s="302" t="s">
        <v>3033</v>
      </c>
      <c r="G147" s="300"/>
      <c r="H147" s="301" t="s">
        <v>1</v>
      </c>
      <c r="I147" s="303"/>
      <c r="J147" s="300"/>
      <c r="K147" s="300"/>
      <c r="L147" s="304"/>
      <c r="M147" s="305"/>
      <c r="N147" s="306"/>
      <c r="O147" s="306"/>
      <c r="P147" s="306"/>
      <c r="Q147" s="306"/>
      <c r="R147" s="306"/>
      <c r="S147" s="306"/>
      <c r="T147" s="307"/>
      <c r="U147" s="15"/>
      <c r="V147" s="15"/>
      <c r="W147" s="15"/>
      <c r="X147" s="15"/>
      <c r="Y147" s="15"/>
      <c r="Z147" s="15"/>
      <c r="AA147" s="15"/>
      <c r="AB147" s="15"/>
      <c r="AC147" s="15"/>
      <c r="AD147" s="15"/>
      <c r="AE147" s="15"/>
      <c r="AT147" s="308" t="s">
        <v>758</v>
      </c>
      <c r="AU147" s="308" t="s">
        <v>86</v>
      </c>
      <c r="AV147" s="15" t="s">
        <v>84</v>
      </c>
      <c r="AW147" s="15" t="s">
        <v>33</v>
      </c>
      <c r="AX147" s="15" t="s">
        <v>76</v>
      </c>
      <c r="AY147" s="308" t="s">
        <v>414</v>
      </c>
    </row>
    <row r="148" s="13" customFormat="1">
      <c r="A148" s="13"/>
      <c r="B148" s="277"/>
      <c r="C148" s="278"/>
      <c r="D148" s="230" t="s">
        <v>758</v>
      </c>
      <c r="E148" s="279" t="s">
        <v>1</v>
      </c>
      <c r="F148" s="280" t="s">
        <v>3034</v>
      </c>
      <c r="G148" s="278"/>
      <c r="H148" s="281">
        <v>31.481000000000002</v>
      </c>
      <c r="I148" s="282"/>
      <c r="J148" s="278"/>
      <c r="K148" s="278"/>
      <c r="L148" s="283"/>
      <c r="M148" s="284"/>
      <c r="N148" s="285"/>
      <c r="O148" s="285"/>
      <c r="P148" s="285"/>
      <c r="Q148" s="285"/>
      <c r="R148" s="285"/>
      <c r="S148" s="285"/>
      <c r="T148" s="286"/>
      <c r="U148" s="13"/>
      <c r="V148" s="13"/>
      <c r="W148" s="13"/>
      <c r="X148" s="13"/>
      <c r="Y148" s="13"/>
      <c r="Z148" s="13"/>
      <c r="AA148" s="13"/>
      <c r="AB148" s="13"/>
      <c r="AC148" s="13"/>
      <c r="AD148" s="13"/>
      <c r="AE148" s="13"/>
      <c r="AT148" s="287" t="s">
        <v>758</v>
      </c>
      <c r="AU148" s="287" t="s">
        <v>86</v>
      </c>
      <c r="AV148" s="13" t="s">
        <v>86</v>
      </c>
      <c r="AW148" s="13" t="s">
        <v>33</v>
      </c>
      <c r="AX148" s="13" t="s">
        <v>76</v>
      </c>
      <c r="AY148" s="287" t="s">
        <v>414</v>
      </c>
    </row>
    <row r="149" s="13" customFormat="1">
      <c r="A149" s="13"/>
      <c r="B149" s="277"/>
      <c r="C149" s="278"/>
      <c r="D149" s="230" t="s">
        <v>758</v>
      </c>
      <c r="E149" s="279" t="s">
        <v>1</v>
      </c>
      <c r="F149" s="280" t="s">
        <v>3035</v>
      </c>
      <c r="G149" s="278"/>
      <c r="H149" s="281">
        <v>45.216999999999999</v>
      </c>
      <c r="I149" s="282"/>
      <c r="J149" s="278"/>
      <c r="K149" s="278"/>
      <c r="L149" s="283"/>
      <c r="M149" s="284"/>
      <c r="N149" s="285"/>
      <c r="O149" s="285"/>
      <c r="P149" s="285"/>
      <c r="Q149" s="285"/>
      <c r="R149" s="285"/>
      <c r="S149" s="285"/>
      <c r="T149" s="286"/>
      <c r="U149" s="13"/>
      <c r="V149" s="13"/>
      <c r="W149" s="13"/>
      <c r="X149" s="13"/>
      <c r="Y149" s="13"/>
      <c r="Z149" s="13"/>
      <c r="AA149" s="13"/>
      <c r="AB149" s="13"/>
      <c r="AC149" s="13"/>
      <c r="AD149" s="13"/>
      <c r="AE149" s="13"/>
      <c r="AT149" s="287" t="s">
        <v>758</v>
      </c>
      <c r="AU149" s="287" t="s">
        <v>86</v>
      </c>
      <c r="AV149" s="13" t="s">
        <v>86</v>
      </c>
      <c r="AW149" s="13" t="s">
        <v>33</v>
      </c>
      <c r="AX149" s="13" t="s">
        <v>76</v>
      </c>
      <c r="AY149" s="287" t="s">
        <v>414</v>
      </c>
    </row>
    <row r="150" s="13" customFormat="1">
      <c r="A150" s="13"/>
      <c r="B150" s="277"/>
      <c r="C150" s="278"/>
      <c r="D150" s="230" t="s">
        <v>758</v>
      </c>
      <c r="E150" s="279" t="s">
        <v>1</v>
      </c>
      <c r="F150" s="280" t="s">
        <v>3036</v>
      </c>
      <c r="G150" s="278"/>
      <c r="H150" s="281">
        <v>13.233000000000001</v>
      </c>
      <c r="I150" s="282"/>
      <c r="J150" s="278"/>
      <c r="K150" s="278"/>
      <c r="L150" s="283"/>
      <c r="M150" s="284"/>
      <c r="N150" s="285"/>
      <c r="O150" s="285"/>
      <c r="P150" s="285"/>
      <c r="Q150" s="285"/>
      <c r="R150" s="285"/>
      <c r="S150" s="285"/>
      <c r="T150" s="286"/>
      <c r="U150" s="13"/>
      <c r="V150" s="13"/>
      <c r="W150" s="13"/>
      <c r="X150" s="13"/>
      <c r="Y150" s="13"/>
      <c r="Z150" s="13"/>
      <c r="AA150" s="13"/>
      <c r="AB150" s="13"/>
      <c r="AC150" s="13"/>
      <c r="AD150" s="13"/>
      <c r="AE150" s="13"/>
      <c r="AT150" s="287" t="s">
        <v>758</v>
      </c>
      <c r="AU150" s="287" t="s">
        <v>86</v>
      </c>
      <c r="AV150" s="13" t="s">
        <v>86</v>
      </c>
      <c r="AW150" s="13" t="s">
        <v>33</v>
      </c>
      <c r="AX150" s="13" t="s">
        <v>76</v>
      </c>
      <c r="AY150" s="287" t="s">
        <v>414</v>
      </c>
    </row>
    <row r="151" s="14" customFormat="1">
      <c r="A151" s="14"/>
      <c r="B151" s="288"/>
      <c r="C151" s="289"/>
      <c r="D151" s="230" t="s">
        <v>758</v>
      </c>
      <c r="E151" s="290" t="s">
        <v>1</v>
      </c>
      <c r="F151" s="291" t="s">
        <v>760</v>
      </c>
      <c r="G151" s="289"/>
      <c r="H151" s="292">
        <v>142.18400000000003</v>
      </c>
      <c r="I151" s="293"/>
      <c r="J151" s="289"/>
      <c r="K151" s="289"/>
      <c r="L151" s="294"/>
      <c r="M151" s="295"/>
      <c r="N151" s="296"/>
      <c r="O151" s="296"/>
      <c r="P151" s="296"/>
      <c r="Q151" s="296"/>
      <c r="R151" s="296"/>
      <c r="S151" s="296"/>
      <c r="T151" s="297"/>
      <c r="U151" s="14"/>
      <c r="V151" s="14"/>
      <c r="W151" s="14"/>
      <c r="X151" s="14"/>
      <c r="Y151" s="14"/>
      <c r="Z151" s="14"/>
      <c r="AA151" s="14"/>
      <c r="AB151" s="14"/>
      <c r="AC151" s="14"/>
      <c r="AD151" s="14"/>
      <c r="AE151" s="14"/>
      <c r="AT151" s="298" t="s">
        <v>758</v>
      </c>
      <c r="AU151" s="298" t="s">
        <v>86</v>
      </c>
      <c r="AV151" s="14" t="s">
        <v>415</v>
      </c>
      <c r="AW151" s="14" t="s">
        <v>33</v>
      </c>
      <c r="AX151" s="14" t="s">
        <v>84</v>
      </c>
      <c r="AY151" s="298" t="s">
        <v>414</v>
      </c>
    </row>
    <row r="152" s="2" customFormat="1" ht="21.75" customHeight="1">
      <c r="A152" s="39"/>
      <c r="B152" s="40"/>
      <c r="C152" s="234" t="s">
        <v>415</v>
      </c>
      <c r="D152" s="234" t="s">
        <v>443</v>
      </c>
      <c r="E152" s="235" t="s">
        <v>1750</v>
      </c>
      <c r="F152" s="236" t="s">
        <v>1751</v>
      </c>
      <c r="G152" s="237" t="s">
        <v>632</v>
      </c>
      <c r="H152" s="238">
        <v>42.807000000000002</v>
      </c>
      <c r="I152" s="239"/>
      <c r="J152" s="240">
        <f>ROUND(I152*H152,2)</f>
        <v>0</v>
      </c>
      <c r="K152" s="236" t="s">
        <v>720</v>
      </c>
      <c r="L152" s="45"/>
      <c r="M152" s="241" t="s">
        <v>1</v>
      </c>
      <c r="N152" s="242" t="s">
        <v>41</v>
      </c>
      <c r="O152" s="92"/>
      <c r="P152" s="226">
        <f>O152*H152</f>
        <v>0</v>
      </c>
      <c r="Q152" s="226">
        <v>0.001110364</v>
      </c>
      <c r="R152" s="226">
        <f>Q152*H152</f>
        <v>0.047531351748000002</v>
      </c>
      <c r="S152" s="226">
        <v>0</v>
      </c>
      <c r="T152" s="227">
        <f>S152*H152</f>
        <v>0</v>
      </c>
      <c r="U152" s="39"/>
      <c r="V152" s="39"/>
      <c r="W152" s="39"/>
      <c r="X152" s="39"/>
      <c r="Y152" s="39"/>
      <c r="Z152" s="39"/>
      <c r="AA152" s="39"/>
      <c r="AB152" s="39"/>
      <c r="AC152" s="39"/>
      <c r="AD152" s="39"/>
      <c r="AE152" s="39"/>
      <c r="AR152" s="228" t="s">
        <v>415</v>
      </c>
      <c r="AT152" s="228" t="s">
        <v>443</v>
      </c>
      <c r="AU152" s="228" t="s">
        <v>86</v>
      </c>
      <c r="AY152" s="18" t="s">
        <v>414</v>
      </c>
      <c r="BE152" s="229">
        <f>IF(N152="základní",J152,0)</f>
        <v>0</v>
      </c>
      <c r="BF152" s="229">
        <f>IF(N152="snížená",J152,0)</f>
        <v>0</v>
      </c>
      <c r="BG152" s="229">
        <f>IF(N152="zákl. přenesená",J152,0)</f>
        <v>0</v>
      </c>
      <c r="BH152" s="229">
        <f>IF(N152="sníž. přenesená",J152,0)</f>
        <v>0</v>
      </c>
      <c r="BI152" s="229">
        <f>IF(N152="nulová",J152,0)</f>
        <v>0</v>
      </c>
      <c r="BJ152" s="18" t="s">
        <v>84</v>
      </c>
      <c r="BK152" s="229">
        <f>ROUND(I152*H152,2)</f>
        <v>0</v>
      </c>
      <c r="BL152" s="18" t="s">
        <v>415</v>
      </c>
      <c r="BM152" s="228" t="s">
        <v>3037</v>
      </c>
    </row>
    <row r="153" s="2" customFormat="1">
      <c r="A153" s="39"/>
      <c r="B153" s="40"/>
      <c r="C153" s="41"/>
      <c r="D153" s="230" t="s">
        <v>417</v>
      </c>
      <c r="E153" s="41"/>
      <c r="F153" s="231" t="s">
        <v>1753</v>
      </c>
      <c r="G153" s="41"/>
      <c r="H153" s="41"/>
      <c r="I153" s="156"/>
      <c r="J153" s="41"/>
      <c r="K153" s="41"/>
      <c r="L153" s="45"/>
      <c r="M153" s="232"/>
      <c r="N153" s="233"/>
      <c r="O153" s="92"/>
      <c r="P153" s="92"/>
      <c r="Q153" s="92"/>
      <c r="R153" s="92"/>
      <c r="S153" s="92"/>
      <c r="T153" s="93"/>
      <c r="U153" s="39"/>
      <c r="V153" s="39"/>
      <c r="W153" s="39"/>
      <c r="X153" s="39"/>
      <c r="Y153" s="39"/>
      <c r="Z153" s="39"/>
      <c r="AA153" s="39"/>
      <c r="AB153" s="39"/>
      <c r="AC153" s="39"/>
      <c r="AD153" s="39"/>
      <c r="AE153" s="39"/>
      <c r="AT153" s="18" t="s">
        <v>417</v>
      </c>
      <c r="AU153" s="18" t="s">
        <v>86</v>
      </c>
    </row>
    <row r="154" s="2" customFormat="1">
      <c r="A154" s="39"/>
      <c r="B154" s="40"/>
      <c r="C154" s="41"/>
      <c r="D154" s="230" t="s">
        <v>722</v>
      </c>
      <c r="E154" s="41"/>
      <c r="F154" s="268" t="s">
        <v>2886</v>
      </c>
      <c r="G154" s="41"/>
      <c r="H154" s="41"/>
      <c r="I154" s="156"/>
      <c r="J154" s="41"/>
      <c r="K154" s="41"/>
      <c r="L154" s="45"/>
      <c r="M154" s="232"/>
      <c r="N154" s="233"/>
      <c r="O154" s="92"/>
      <c r="P154" s="92"/>
      <c r="Q154" s="92"/>
      <c r="R154" s="92"/>
      <c r="S154" s="92"/>
      <c r="T154" s="93"/>
      <c r="U154" s="39"/>
      <c r="V154" s="39"/>
      <c r="W154" s="39"/>
      <c r="X154" s="39"/>
      <c r="Y154" s="39"/>
      <c r="Z154" s="39"/>
      <c r="AA154" s="39"/>
      <c r="AB154" s="39"/>
      <c r="AC154" s="39"/>
      <c r="AD154" s="39"/>
      <c r="AE154" s="39"/>
      <c r="AT154" s="18" t="s">
        <v>722</v>
      </c>
      <c r="AU154" s="18" t="s">
        <v>86</v>
      </c>
    </row>
    <row r="155" s="15" customFormat="1">
      <c r="A155" s="15"/>
      <c r="B155" s="299"/>
      <c r="C155" s="300"/>
      <c r="D155" s="230" t="s">
        <v>758</v>
      </c>
      <c r="E155" s="301" t="s">
        <v>1</v>
      </c>
      <c r="F155" s="302" t="s">
        <v>2887</v>
      </c>
      <c r="G155" s="300"/>
      <c r="H155" s="301" t="s">
        <v>1</v>
      </c>
      <c r="I155" s="303"/>
      <c r="J155" s="300"/>
      <c r="K155" s="300"/>
      <c r="L155" s="304"/>
      <c r="M155" s="305"/>
      <c r="N155" s="306"/>
      <c r="O155" s="306"/>
      <c r="P155" s="306"/>
      <c r="Q155" s="306"/>
      <c r="R155" s="306"/>
      <c r="S155" s="306"/>
      <c r="T155" s="307"/>
      <c r="U155" s="15"/>
      <c r="V155" s="15"/>
      <c r="W155" s="15"/>
      <c r="X155" s="15"/>
      <c r="Y155" s="15"/>
      <c r="Z155" s="15"/>
      <c r="AA155" s="15"/>
      <c r="AB155" s="15"/>
      <c r="AC155" s="15"/>
      <c r="AD155" s="15"/>
      <c r="AE155" s="15"/>
      <c r="AT155" s="308" t="s">
        <v>758</v>
      </c>
      <c r="AU155" s="308" t="s">
        <v>86</v>
      </c>
      <c r="AV155" s="15" t="s">
        <v>84</v>
      </c>
      <c r="AW155" s="15" t="s">
        <v>33</v>
      </c>
      <c r="AX155" s="15" t="s">
        <v>76</v>
      </c>
      <c r="AY155" s="308" t="s">
        <v>414</v>
      </c>
    </row>
    <row r="156" s="13" customFormat="1">
      <c r="A156" s="13"/>
      <c r="B156" s="277"/>
      <c r="C156" s="278"/>
      <c r="D156" s="230" t="s">
        <v>758</v>
      </c>
      <c r="E156" s="279" t="s">
        <v>1</v>
      </c>
      <c r="F156" s="280" t="s">
        <v>3038</v>
      </c>
      <c r="G156" s="278"/>
      <c r="H156" s="281">
        <v>17.984000000000002</v>
      </c>
      <c r="I156" s="282"/>
      <c r="J156" s="278"/>
      <c r="K156" s="278"/>
      <c r="L156" s="283"/>
      <c r="M156" s="284"/>
      <c r="N156" s="285"/>
      <c r="O156" s="285"/>
      <c r="P156" s="285"/>
      <c r="Q156" s="285"/>
      <c r="R156" s="285"/>
      <c r="S156" s="285"/>
      <c r="T156" s="286"/>
      <c r="U156" s="13"/>
      <c r="V156" s="13"/>
      <c r="W156" s="13"/>
      <c r="X156" s="13"/>
      <c r="Y156" s="13"/>
      <c r="Z156" s="13"/>
      <c r="AA156" s="13"/>
      <c r="AB156" s="13"/>
      <c r="AC156" s="13"/>
      <c r="AD156" s="13"/>
      <c r="AE156" s="13"/>
      <c r="AT156" s="287" t="s">
        <v>758</v>
      </c>
      <c r="AU156" s="287" t="s">
        <v>86</v>
      </c>
      <c r="AV156" s="13" t="s">
        <v>86</v>
      </c>
      <c r="AW156" s="13" t="s">
        <v>33</v>
      </c>
      <c r="AX156" s="13" t="s">
        <v>76</v>
      </c>
      <c r="AY156" s="287" t="s">
        <v>414</v>
      </c>
    </row>
    <row r="157" s="13" customFormat="1">
      <c r="A157" s="13"/>
      <c r="B157" s="277"/>
      <c r="C157" s="278"/>
      <c r="D157" s="230" t="s">
        <v>758</v>
      </c>
      <c r="E157" s="279" t="s">
        <v>1</v>
      </c>
      <c r="F157" s="280" t="s">
        <v>3039</v>
      </c>
      <c r="G157" s="278"/>
      <c r="H157" s="281">
        <v>3.6960000000000002</v>
      </c>
      <c r="I157" s="282"/>
      <c r="J157" s="278"/>
      <c r="K157" s="278"/>
      <c r="L157" s="283"/>
      <c r="M157" s="284"/>
      <c r="N157" s="285"/>
      <c r="O157" s="285"/>
      <c r="P157" s="285"/>
      <c r="Q157" s="285"/>
      <c r="R157" s="285"/>
      <c r="S157" s="285"/>
      <c r="T157" s="286"/>
      <c r="U157" s="13"/>
      <c r="V157" s="13"/>
      <c r="W157" s="13"/>
      <c r="X157" s="13"/>
      <c r="Y157" s="13"/>
      <c r="Z157" s="13"/>
      <c r="AA157" s="13"/>
      <c r="AB157" s="13"/>
      <c r="AC157" s="13"/>
      <c r="AD157" s="13"/>
      <c r="AE157" s="13"/>
      <c r="AT157" s="287" t="s">
        <v>758</v>
      </c>
      <c r="AU157" s="287" t="s">
        <v>86</v>
      </c>
      <c r="AV157" s="13" t="s">
        <v>86</v>
      </c>
      <c r="AW157" s="13" t="s">
        <v>33</v>
      </c>
      <c r="AX157" s="13" t="s">
        <v>76</v>
      </c>
      <c r="AY157" s="287" t="s">
        <v>414</v>
      </c>
    </row>
    <row r="158" s="16" customFormat="1">
      <c r="A158" s="16"/>
      <c r="B158" s="317"/>
      <c r="C158" s="318"/>
      <c r="D158" s="230" t="s">
        <v>758</v>
      </c>
      <c r="E158" s="319" t="s">
        <v>1</v>
      </c>
      <c r="F158" s="320" t="s">
        <v>1745</v>
      </c>
      <c r="G158" s="318"/>
      <c r="H158" s="321">
        <v>21.680000000000003</v>
      </c>
      <c r="I158" s="322"/>
      <c r="J158" s="318"/>
      <c r="K158" s="318"/>
      <c r="L158" s="323"/>
      <c r="M158" s="324"/>
      <c r="N158" s="325"/>
      <c r="O158" s="325"/>
      <c r="P158" s="325"/>
      <c r="Q158" s="325"/>
      <c r="R158" s="325"/>
      <c r="S158" s="325"/>
      <c r="T158" s="326"/>
      <c r="U158" s="16"/>
      <c r="V158" s="16"/>
      <c r="W158" s="16"/>
      <c r="X158" s="16"/>
      <c r="Y158" s="16"/>
      <c r="Z158" s="16"/>
      <c r="AA158" s="16"/>
      <c r="AB158" s="16"/>
      <c r="AC158" s="16"/>
      <c r="AD158" s="16"/>
      <c r="AE158" s="16"/>
      <c r="AT158" s="327" t="s">
        <v>758</v>
      </c>
      <c r="AU158" s="327" t="s">
        <v>86</v>
      </c>
      <c r="AV158" s="16" t="s">
        <v>114</v>
      </c>
      <c r="AW158" s="16" t="s">
        <v>33</v>
      </c>
      <c r="AX158" s="16" t="s">
        <v>76</v>
      </c>
      <c r="AY158" s="327" t="s">
        <v>414</v>
      </c>
    </row>
    <row r="159" s="15" customFormat="1">
      <c r="A159" s="15"/>
      <c r="B159" s="299"/>
      <c r="C159" s="300"/>
      <c r="D159" s="230" t="s">
        <v>758</v>
      </c>
      <c r="E159" s="301" t="s">
        <v>1</v>
      </c>
      <c r="F159" s="302" t="s">
        <v>2890</v>
      </c>
      <c r="G159" s="300"/>
      <c r="H159" s="301" t="s">
        <v>1</v>
      </c>
      <c r="I159" s="303"/>
      <c r="J159" s="300"/>
      <c r="K159" s="300"/>
      <c r="L159" s="304"/>
      <c r="M159" s="305"/>
      <c r="N159" s="306"/>
      <c r="O159" s="306"/>
      <c r="P159" s="306"/>
      <c r="Q159" s="306"/>
      <c r="R159" s="306"/>
      <c r="S159" s="306"/>
      <c r="T159" s="307"/>
      <c r="U159" s="15"/>
      <c r="V159" s="15"/>
      <c r="W159" s="15"/>
      <c r="X159" s="15"/>
      <c r="Y159" s="15"/>
      <c r="Z159" s="15"/>
      <c r="AA159" s="15"/>
      <c r="AB159" s="15"/>
      <c r="AC159" s="15"/>
      <c r="AD159" s="15"/>
      <c r="AE159" s="15"/>
      <c r="AT159" s="308" t="s">
        <v>758</v>
      </c>
      <c r="AU159" s="308" t="s">
        <v>86</v>
      </c>
      <c r="AV159" s="15" t="s">
        <v>84</v>
      </c>
      <c r="AW159" s="15" t="s">
        <v>33</v>
      </c>
      <c r="AX159" s="15" t="s">
        <v>76</v>
      </c>
      <c r="AY159" s="308" t="s">
        <v>414</v>
      </c>
    </row>
    <row r="160" s="13" customFormat="1">
      <c r="A160" s="13"/>
      <c r="B160" s="277"/>
      <c r="C160" s="278"/>
      <c r="D160" s="230" t="s">
        <v>758</v>
      </c>
      <c r="E160" s="279" t="s">
        <v>1</v>
      </c>
      <c r="F160" s="280" t="s">
        <v>3040</v>
      </c>
      <c r="G160" s="278"/>
      <c r="H160" s="281">
        <v>16.824999999999999</v>
      </c>
      <c r="I160" s="282"/>
      <c r="J160" s="278"/>
      <c r="K160" s="278"/>
      <c r="L160" s="283"/>
      <c r="M160" s="284"/>
      <c r="N160" s="285"/>
      <c r="O160" s="285"/>
      <c r="P160" s="285"/>
      <c r="Q160" s="285"/>
      <c r="R160" s="285"/>
      <c r="S160" s="285"/>
      <c r="T160" s="286"/>
      <c r="U160" s="13"/>
      <c r="V160" s="13"/>
      <c r="W160" s="13"/>
      <c r="X160" s="13"/>
      <c r="Y160" s="13"/>
      <c r="Z160" s="13"/>
      <c r="AA160" s="13"/>
      <c r="AB160" s="13"/>
      <c r="AC160" s="13"/>
      <c r="AD160" s="13"/>
      <c r="AE160" s="13"/>
      <c r="AT160" s="287" t="s">
        <v>758</v>
      </c>
      <c r="AU160" s="287" t="s">
        <v>86</v>
      </c>
      <c r="AV160" s="13" t="s">
        <v>86</v>
      </c>
      <c r="AW160" s="13" t="s">
        <v>33</v>
      </c>
      <c r="AX160" s="13" t="s">
        <v>76</v>
      </c>
      <c r="AY160" s="287" t="s">
        <v>414</v>
      </c>
    </row>
    <row r="161" s="13" customFormat="1">
      <c r="A161" s="13"/>
      <c r="B161" s="277"/>
      <c r="C161" s="278"/>
      <c r="D161" s="230" t="s">
        <v>758</v>
      </c>
      <c r="E161" s="279" t="s">
        <v>1</v>
      </c>
      <c r="F161" s="280" t="s">
        <v>2889</v>
      </c>
      <c r="G161" s="278"/>
      <c r="H161" s="281">
        <v>3.3879999999999999</v>
      </c>
      <c r="I161" s="282"/>
      <c r="J161" s="278"/>
      <c r="K161" s="278"/>
      <c r="L161" s="283"/>
      <c r="M161" s="284"/>
      <c r="N161" s="285"/>
      <c r="O161" s="285"/>
      <c r="P161" s="285"/>
      <c r="Q161" s="285"/>
      <c r="R161" s="285"/>
      <c r="S161" s="285"/>
      <c r="T161" s="286"/>
      <c r="U161" s="13"/>
      <c r="V161" s="13"/>
      <c r="W161" s="13"/>
      <c r="X161" s="13"/>
      <c r="Y161" s="13"/>
      <c r="Z161" s="13"/>
      <c r="AA161" s="13"/>
      <c r="AB161" s="13"/>
      <c r="AC161" s="13"/>
      <c r="AD161" s="13"/>
      <c r="AE161" s="13"/>
      <c r="AT161" s="287" t="s">
        <v>758</v>
      </c>
      <c r="AU161" s="287" t="s">
        <v>86</v>
      </c>
      <c r="AV161" s="13" t="s">
        <v>86</v>
      </c>
      <c r="AW161" s="13" t="s">
        <v>33</v>
      </c>
      <c r="AX161" s="13" t="s">
        <v>76</v>
      </c>
      <c r="AY161" s="287" t="s">
        <v>414</v>
      </c>
    </row>
    <row r="162" s="16" customFormat="1">
      <c r="A162" s="16"/>
      <c r="B162" s="317"/>
      <c r="C162" s="318"/>
      <c r="D162" s="230" t="s">
        <v>758</v>
      </c>
      <c r="E162" s="319" t="s">
        <v>1</v>
      </c>
      <c r="F162" s="320" t="s">
        <v>1745</v>
      </c>
      <c r="G162" s="318"/>
      <c r="H162" s="321">
        <v>20.213000000000001</v>
      </c>
      <c r="I162" s="322"/>
      <c r="J162" s="318"/>
      <c r="K162" s="318"/>
      <c r="L162" s="323"/>
      <c r="M162" s="324"/>
      <c r="N162" s="325"/>
      <c r="O162" s="325"/>
      <c r="P162" s="325"/>
      <c r="Q162" s="325"/>
      <c r="R162" s="325"/>
      <c r="S162" s="325"/>
      <c r="T162" s="326"/>
      <c r="U162" s="16"/>
      <c r="V162" s="16"/>
      <c r="W162" s="16"/>
      <c r="X162" s="16"/>
      <c r="Y162" s="16"/>
      <c r="Z162" s="16"/>
      <c r="AA162" s="16"/>
      <c r="AB162" s="16"/>
      <c r="AC162" s="16"/>
      <c r="AD162" s="16"/>
      <c r="AE162" s="16"/>
      <c r="AT162" s="327" t="s">
        <v>758</v>
      </c>
      <c r="AU162" s="327" t="s">
        <v>86</v>
      </c>
      <c r="AV162" s="16" t="s">
        <v>114</v>
      </c>
      <c r="AW162" s="16" t="s">
        <v>33</v>
      </c>
      <c r="AX162" s="16" t="s">
        <v>76</v>
      </c>
      <c r="AY162" s="327" t="s">
        <v>414</v>
      </c>
    </row>
    <row r="163" s="15" customFormat="1">
      <c r="A163" s="15"/>
      <c r="B163" s="299"/>
      <c r="C163" s="300"/>
      <c r="D163" s="230" t="s">
        <v>758</v>
      </c>
      <c r="E163" s="301" t="s">
        <v>1</v>
      </c>
      <c r="F163" s="302" t="s">
        <v>3041</v>
      </c>
      <c r="G163" s="300"/>
      <c r="H163" s="301" t="s">
        <v>1</v>
      </c>
      <c r="I163" s="303"/>
      <c r="J163" s="300"/>
      <c r="K163" s="300"/>
      <c r="L163" s="304"/>
      <c r="M163" s="305"/>
      <c r="N163" s="306"/>
      <c r="O163" s="306"/>
      <c r="P163" s="306"/>
      <c r="Q163" s="306"/>
      <c r="R163" s="306"/>
      <c r="S163" s="306"/>
      <c r="T163" s="307"/>
      <c r="U163" s="15"/>
      <c r="V163" s="15"/>
      <c r="W163" s="15"/>
      <c r="X163" s="15"/>
      <c r="Y163" s="15"/>
      <c r="Z163" s="15"/>
      <c r="AA163" s="15"/>
      <c r="AB163" s="15"/>
      <c r="AC163" s="15"/>
      <c r="AD163" s="15"/>
      <c r="AE163" s="15"/>
      <c r="AT163" s="308" t="s">
        <v>758</v>
      </c>
      <c r="AU163" s="308" t="s">
        <v>86</v>
      </c>
      <c r="AV163" s="15" t="s">
        <v>84</v>
      </c>
      <c r="AW163" s="15" t="s">
        <v>33</v>
      </c>
      <c r="AX163" s="15" t="s">
        <v>76</v>
      </c>
      <c r="AY163" s="308" t="s">
        <v>414</v>
      </c>
    </row>
    <row r="164" s="13" customFormat="1">
      <c r="A164" s="13"/>
      <c r="B164" s="277"/>
      <c r="C164" s="278"/>
      <c r="D164" s="230" t="s">
        <v>758</v>
      </c>
      <c r="E164" s="279" t="s">
        <v>1</v>
      </c>
      <c r="F164" s="280" t="s">
        <v>3042</v>
      </c>
      <c r="G164" s="278"/>
      <c r="H164" s="281">
        <v>0.91400000000000003</v>
      </c>
      <c r="I164" s="282"/>
      <c r="J164" s="278"/>
      <c r="K164" s="278"/>
      <c r="L164" s="283"/>
      <c r="M164" s="284"/>
      <c r="N164" s="285"/>
      <c r="O164" s="285"/>
      <c r="P164" s="285"/>
      <c r="Q164" s="285"/>
      <c r="R164" s="285"/>
      <c r="S164" s="285"/>
      <c r="T164" s="286"/>
      <c r="U164" s="13"/>
      <c r="V164" s="13"/>
      <c r="W164" s="13"/>
      <c r="X164" s="13"/>
      <c r="Y164" s="13"/>
      <c r="Z164" s="13"/>
      <c r="AA164" s="13"/>
      <c r="AB164" s="13"/>
      <c r="AC164" s="13"/>
      <c r="AD164" s="13"/>
      <c r="AE164" s="13"/>
      <c r="AT164" s="287" t="s">
        <v>758</v>
      </c>
      <c r="AU164" s="287" t="s">
        <v>86</v>
      </c>
      <c r="AV164" s="13" t="s">
        <v>86</v>
      </c>
      <c r="AW164" s="13" t="s">
        <v>33</v>
      </c>
      <c r="AX164" s="13" t="s">
        <v>76</v>
      </c>
      <c r="AY164" s="287" t="s">
        <v>414</v>
      </c>
    </row>
    <row r="165" s="14" customFormat="1">
      <c r="A165" s="14"/>
      <c r="B165" s="288"/>
      <c r="C165" s="289"/>
      <c r="D165" s="230" t="s">
        <v>758</v>
      </c>
      <c r="E165" s="290" t="s">
        <v>1</v>
      </c>
      <c r="F165" s="291" t="s">
        <v>760</v>
      </c>
      <c r="G165" s="289"/>
      <c r="H165" s="292">
        <v>42.807000000000002</v>
      </c>
      <c r="I165" s="293"/>
      <c r="J165" s="289"/>
      <c r="K165" s="289"/>
      <c r="L165" s="294"/>
      <c r="M165" s="295"/>
      <c r="N165" s="296"/>
      <c r="O165" s="296"/>
      <c r="P165" s="296"/>
      <c r="Q165" s="296"/>
      <c r="R165" s="296"/>
      <c r="S165" s="296"/>
      <c r="T165" s="297"/>
      <c r="U165" s="14"/>
      <c r="V165" s="14"/>
      <c r="W165" s="14"/>
      <c r="X165" s="14"/>
      <c r="Y165" s="14"/>
      <c r="Z165" s="14"/>
      <c r="AA165" s="14"/>
      <c r="AB165" s="14"/>
      <c r="AC165" s="14"/>
      <c r="AD165" s="14"/>
      <c r="AE165" s="14"/>
      <c r="AT165" s="298" t="s">
        <v>758</v>
      </c>
      <c r="AU165" s="298" t="s">
        <v>86</v>
      </c>
      <c r="AV165" s="14" t="s">
        <v>415</v>
      </c>
      <c r="AW165" s="14" t="s">
        <v>33</v>
      </c>
      <c r="AX165" s="14" t="s">
        <v>84</v>
      </c>
      <c r="AY165" s="298" t="s">
        <v>414</v>
      </c>
    </row>
    <row r="166" s="2" customFormat="1" ht="21.75" customHeight="1">
      <c r="A166" s="39"/>
      <c r="B166" s="40"/>
      <c r="C166" s="234" t="s">
        <v>427</v>
      </c>
      <c r="D166" s="234" t="s">
        <v>443</v>
      </c>
      <c r="E166" s="235" t="s">
        <v>3043</v>
      </c>
      <c r="F166" s="236" t="s">
        <v>3044</v>
      </c>
      <c r="G166" s="237" t="s">
        <v>531</v>
      </c>
      <c r="H166" s="238">
        <v>1.98</v>
      </c>
      <c r="I166" s="239"/>
      <c r="J166" s="240">
        <f>ROUND(I166*H166,2)</f>
        <v>0</v>
      </c>
      <c r="K166" s="236" t="s">
        <v>720</v>
      </c>
      <c r="L166" s="45"/>
      <c r="M166" s="241" t="s">
        <v>1</v>
      </c>
      <c r="N166" s="242" t="s">
        <v>41</v>
      </c>
      <c r="O166" s="92"/>
      <c r="P166" s="226">
        <f>O166*H166</f>
        <v>0</v>
      </c>
      <c r="Q166" s="226">
        <v>0.0013799999999999999</v>
      </c>
      <c r="R166" s="226">
        <f>Q166*H166</f>
        <v>0.0027323999999999998</v>
      </c>
      <c r="S166" s="226">
        <v>0</v>
      </c>
      <c r="T166" s="227">
        <f>S166*H166</f>
        <v>0</v>
      </c>
      <c r="U166" s="39"/>
      <c r="V166" s="39"/>
      <c r="W166" s="39"/>
      <c r="X166" s="39"/>
      <c r="Y166" s="39"/>
      <c r="Z166" s="39"/>
      <c r="AA166" s="39"/>
      <c r="AB166" s="39"/>
      <c r="AC166" s="39"/>
      <c r="AD166" s="39"/>
      <c r="AE166" s="39"/>
      <c r="AR166" s="228" t="s">
        <v>415</v>
      </c>
      <c r="AT166" s="228" t="s">
        <v>443</v>
      </c>
      <c r="AU166" s="228" t="s">
        <v>86</v>
      </c>
      <c r="AY166" s="18" t="s">
        <v>414</v>
      </c>
      <c r="BE166" s="229">
        <f>IF(N166="základní",J166,0)</f>
        <v>0</v>
      </c>
      <c r="BF166" s="229">
        <f>IF(N166="snížená",J166,0)</f>
        <v>0</v>
      </c>
      <c r="BG166" s="229">
        <f>IF(N166="zákl. přenesená",J166,0)</f>
        <v>0</v>
      </c>
      <c r="BH166" s="229">
        <f>IF(N166="sníž. přenesená",J166,0)</f>
        <v>0</v>
      </c>
      <c r="BI166" s="229">
        <f>IF(N166="nulová",J166,0)</f>
        <v>0</v>
      </c>
      <c r="BJ166" s="18" t="s">
        <v>84</v>
      </c>
      <c r="BK166" s="229">
        <f>ROUND(I166*H166,2)</f>
        <v>0</v>
      </c>
      <c r="BL166" s="18" t="s">
        <v>415</v>
      </c>
      <c r="BM166" s="228" t="s">
        <v>3045</v>
      </c>
    </row>
    <row r="167" s="2" customFormat="1">
      <c r="A167" s="39"/>
      <c r="B167" s="40"/>
      <c r="C167" s="41"/>
      <c r="D167" s="230" t="s">
        <v>417</v>
      </c>
      <c r="E167" s="41"/>
      <c r="F167" s="231" t="s">
        <v>3046</v>
      </c>
      <c r="G167" s="41"/>
      <c r="H167" s="41"/>
      <c r="I167" s="156"/>
      <c r="J167" s="41"/>
      <c r="K167" s="41"/>
      <c r="L167" s="45"/>
      <c r="M167" s="232"/>
      <c r="N167" s="233"/>
      <c r="O167" s="92"/>
      <c r="P167" s="92"/>
      <c r="Q167" s="92"/>
      <c r="R167" s="92"/>
      <c r="S167" s="92"/>
      <c r="T167" s="93"/>
      <c r="U167" s="39"/>
      <c r="V167" s="39"/>
      <c r="W167" s="39"/>
      <c r="X167" s="39"/>
      <c r="Y167" s="39"/>
      <c r="Z167" s="39"/>
      <c r="AA167" s="39"/>
      <c r="AB167" s="39"/>
      <c r="AC167" s="39"/>
      <c r="AD167" s="39"/>
      <c r="AE167" s="39"/>
      <c r="AT167" s="18" t="s">
        <v>417</v>
      </c>
      <c r="AU167" s="18" t="s">
        <v>86</v>
      </c>
    </row>
    <row r="168" s="15" customFormat="1">
      <c r="A168" s="15"/>
      <c r="B168" s="299"/>
      <c r="C168" s="300"/>
      <c r="D168" s="230" t="s">
        <v>758</v>
      </c>
      <c r="E168" s="301" t="s">
        <v>1</v>
      </c>
      <c r="F168" s="302" t="s">
        <v>3047</v>
      </c>
      <c r="G168" s="300"/>
      <c r="H168" s="301" t="s">
        <v>1</v>
      </c>
      <c r="I168" s="303"/>
      <c r="J168" s="300"/>
      <c r="K168" s="300"/>
      <c r="L168" s="304"/>
      <c r="M168" s="305"/>
      <c r="N168" s="306"/>
      <c r="O168" s="306"/>
      <c r="P168" s="306"/>
      <c r="Q168" s="306"/>
      <c r="R168" s="306"/>
      <c r="S168" s="306"/>
      <c r="T168" s="307"/>
      <c r="U168" s="15"/>
      <c r="V168" s="15"/>
      <c r="W168" s="15"/>
      <c r="X168" s="15"/>
      <c r="Y168" s="15"/>
      <c r="Z168" s="15"/>
      <c r="AA168" s="15"/>
      <c r="AB168" s="15"/>
      <c r="AC168" s="15"/>
      <c r="AD168" s="15"/>
      <c r="AE168" s="15"/>
      <c r="AT168" s="308" t="s">
        <v>758</v>
      </c>
      <c r="AU168" s="308" t="s">
        <v>86</v>
      </c>
      <c r="AV168" s="15" t="s">
        <v>84</v>
      </c>
      <c r="AW168" s="15" t="s">
        <v>33</v>
      </c>
      <c r="AX168" s="15" t="s">
        <v>76</v>
      </c>
      <c r="AY168" s="308" t="s">
        <v>414</v>
      </c>
    </row>
    <row r="169" s="13" customFormat="1">
      <c r="A169" s="13"/>
      <c r="B169" s="277"/>
      <c r="C169" s="278"/>
      <c r="D169" s="230" t="s">
        <v>758</v>
      </c>
      <c r="E169" s="279" t="s">
        <v>1</v>
      </c>
      <c r="F169" s="280" t="s">
        <v>3048</v>
      </c>
      <c r="G169" s="278"/>
      <c r="H169" s="281">
        <v>1.98</v>
      </c>
      <c r="I169" s="282"/>
      <c r="J169" s="278"/>
      <c r="K169" s="278"/>
      <c r="L169" s="283"/>
      <c r="M169" s="284"/>
      <c r="N169" s="285"/>
      <c r="O169" s="285"/>
      <c r="P169" s="285"/>
      <c r="Q169" s="285"/>
      <c r="R169" s="285"/>
      <c r="S169" s="285"/>
      <c r="T169" s="286"/>
      <c r="U169" s="13"/>
      <c r="V169" s="13"/>
      <c r="W169" s="13"/>
      <c r="X169" s="13"/>
      <c r="Y169" s="13"/>
      <c r="Z169" s="13"/>
      <c r="AA169" s="13"/>
      <c r="AB169" s="13"/>
      <c r="AC169" s="13"/>
      <c r="AD169" s="13"/>
      <c r="AE169" s="13"/>
      <c r="AT169" s="287" t="s">
        <v>758</v>
      </c>
      <c r="AU169" s="287" t="s">
        <v>86</v>
      </c>
      <c r="AV169" s="13" t="s">
        <v>86</v>
      </c>
      <c r="AW169" s="13" t="s">
        <v>33</v>
      </c>
      <c r="AX169" s="13" t="s">
        <v>84</v>
      </c>
      <c r="AY169" s="287" t="s">
        <v>414</v>
      </c>
    </row>
    <row r="170" s="11" customFormat="1" ht="22.8" customHeight="1">
      <c r="A170" s="11"/>
      <c r="B170" s="254"/>
      <c r="C170" s="255"/>
      <c r="D170" s="256" t="s">
        <v>75</v>
      </c>
      <c r="E170" s="275" t="s">
        <v>442</v>
      </c>
      <c r="F170" s="275" t="s">
        <v>850</v>
      </c>
      <c r="G170" s="255"/>
      <c r="H170" s="255"/>
      <c r="I170" s="258"/>
      <c r="J170" s="276">
        <f>BK170</f>
        <v>0</v>
      </c>
      <c r="K170" s="255"/>
      <c r="L170" s="260"/>
      <c r="M170" s="261"/>
      <c r="N170" s="262"/>
      <c r="O170" s="262"/>
      <c r="P170" s="263">
        <f>SUM(P171:P296)</f>
        <v>0</v>
      </c>
      <c r="Q170" s="262"/>
      <c r="R170" s="263">
        <f>SUM(R171:R296)</f>
        <v>0.88629299399999995</v>
      </c>
      <c r="S170" s="262"/>
      <c r="T170" s="264">
        <f>SUM(T171:T296)</f>
        <v>2.1092385</v>
      </c>
      <c r="U170" s="11"/>
      <c r="V170" s="11"/>
      <c r="W170" s="11"/>
      <c r="X170" s="11"/>
      <c r="Y170" s="11"/>
      <c r="Z170" s="11"/>
      <c r="AA170" s="11"/>
      <c r="AB170" s="11"/>
      <c r="AC170" s="11"/>
      <c r="AD170" s="11"/>
      <c r="AE170" s="11"/>
      <c r="AR170" s="265" t="s">
        <v>84</v>
      </c>
      <c r="AT170" s="266" t="s">
        <v>75</v>
      </c>
      <c r="AU170" s="266" t="s">
        <v>84</v>
      </c>
      <c r="AY170" s="265" t="s">
        <v>414</v>
      </c>
      <c r="BK170" s="267">
        <f>SUM(BK171:BK296)</f>
        <v>0</v>
      </c>
    </row>
    <row r="171" s="2" customFormat="1" ht="21.75" customHeight="1">
      <c r="A171" s="39"/>
      <c r="B171" s="40"/>
      <c r="C171" s="234" t="s">
        <v>431</v>
      </c>
      <c r="D171" s="234" t="s">
        <v>443</v>
      </c>
      <c r="E171" s="235" t="s">
        <v>2898</v>
      </c>
      <c r="F171" s="236" t="s">
        <v>2899</v>
      </c>
      <c r="G171" s="237" t="s">
        <v>531</v>
      </c>
      <c r="H171" s="238">
        <v>9.5</v>
      </c>
      <c r="I171" s="239"/>
      <c r="J171" s="240">
        <f>ROUND(I171*H171,2)</f>
        <v>0</v>
      </c>
      <c r="K171" s="236" t="s">
        <v>720</v>
      </c>
      <c r="L171" s="45"/>
      <c r="M171" s="241" t="s">
        <v>1</v>
      </c>
      <c r="N171" s="242" t="s">
        <v>41</v>
      </c>
      <c r="O171" s="92"/>
      <c r="P171" s="226">
        <f>O171*H171</f>
        <v>0</v>
      </c>
      <c r="Q171" s="226">
        <v>0</v>
      </c>
      <c r="R171" s="226">
        <f>Q171*H171</f>
        <v>0</v>
      </c>
      <c r="S171" s="226">
        <v>0.085999999999999993</v>
      </c>
      <c r="T171" s="227">
        <f>S171*H171</f>
        <v>0.81699999999999995</v>
      </c>
      <c r="U171" s="39"/>
      <c r="V171" s="39"/>
      <c r="W171" s="39"/>
      <c r="X171" s="39"/>
      <c r="Y171" s="39"/>
      <c r="Z171" s="39"/>
      <c r="AA171" s="39"/>
      <c r="AB171" s="39"/>
      <c r="AC171" s="39"/>
      <c r="AD171" s="39"/>
      <c r="AE171" s="39"/>
      <c r="AR171" s="228" t="s">
        <v>415</v>
      </c>
      <c r="AT171" s="228" t="s">
        <v>443</v>
      </c>
      <c r="AU171" s="228" t="s">
        <v>86</v>
      </c>
      <c r="AY171" s="18" t="s">
        <v>414</v>
      </c>
      <c r="BE171" s="229">
        <f>IF(N171="základní",J171,0)</f>
        <v>0</v>
      </c>
      <c r="BF171" s="229">
        <f>IF(N171="snížená",J171,0)</f>
        <v>0</v>
      </c>
      <c r="BG171" s="229">
        <f>IF(N171="zákl. přenesená",J171,0)</f>
        <v>0</v>
      </c>
      <c r="BH171" s="229">
        <f>IF(N171="sníž. přenesená",J171,0)</f>
        <v>0</v>
      </c>
      <c r="BI171" s="229">
        <f>IF(N171="nulová",J171,0)</f>
        <v>0</v>
      </c>
      <c r="BJ171" s="18" t="s">
        <v>84</v>
      </c>
      <c r="BK171" s="229">
        <f>ROUND(I171*H171,2)</f>
        <v>0</v>
      </c>
      <c r="BL171" s="18" t="s">
        <v>415</v>
      </c>
      <c r="BM171" s="228" t="s">
        <v>3049</v>
      </c>
    </row>
    <row r="172" s="2" customFormat="1">
      <c r="A172" s="39"/>
      <c r="B172" s="40"/>
      <c r="C172" s="41"/>
      <c r="D172" s="230" t="s">
        <v>417</v>
      </c>
      <c r="E172" s="41"/>
      <c r="F172" s="231" t="s">
        <v>2901</v>
      </c>
      <c r="G172" s="41"/>
      <c r="H172" s="41"/>
      <c r="I172" s="156"/>
      <c r="J172" s="41"/>
      <c r="K172" s="41"/>
      <c r="L172" s="45"/>
      <c r="M172" s="232"/>
      <c r="N172" s="233"/>
      <c r="O172" s="92"/>
      <c r="P172" s="92"/>
      <c r="Q172" s="92"/>
      <c r="R172" s="92"/>
      <c r="S172" s="92"/>
      <c r="T172" s="93"/>
      <c r="U172" s="39"/>
      <c r="V172" s="39"/>
      <c r="W172" s="39"/>
      <c r="X172" s="39"/>
      <c r="Y172" s="39"/>
      <c r="Z172" s="39"/>
      <c r="AA172" s="39"/>
      <c r="AB172" s="39"/>
      <c r="AC172" s="39"/>
      <c r="AD172" s="39"/>
      <c r="AE172" s="39"/>
      <c r="AT172" s="18" t="s">
        <v>417</v>
      </c>
      <c r="AU172" s="18" t="s">
        <v>86</v>
      </c>
    </row>
    <row r="173" s="15" customFormat="1">
      <c r="A173" s="15"/>
      <c r="B173" s="299"/>
      <c r="C173" s="300"/>
      <c r="D173" s="230" t="s">
        <v>758</v>
      </c>
      <c r="E173" s="301" t="s">
        <v>1</v>
      </c>
      <c r="F173" s="302" t="s">
        <v>3050</v>
      </c>
      <c r="G173" s="300"/>
      <c r="H173" s="301" t="s">
        <v>1</v>
      </c>
      <c r="I173" s="303"/>
      <c r="J173" s="300"/>
      <c r="K173" s="300"/>
      <c r="L173" s="304"/>
      <c r="M173" s="305"/>
      <c r="N173" s="306"/>
      <c r="O173" s="306"/>
      <c r="P173" s="306"/>
      <c r="Q173" s="306"/>
      <c r="R173" s="306"/>
      <c r="S173" s="306"/>
      <c r="T173" s="307"/>
      <c r="U173" s="15"/>
      <c r="V173" s="15"/>
      <c r="W173" s="15"/>
      <c r="X173" s="15"/>
      <c r="Y173" s="15"/>
      <c r="Z173" s="15"/>
      <c r="AA173" s="15"/>
      <c r="AB173" s="15"/>
      <c r="AC173" s="15"/>
      <c r="AD173" s="15"/>
      <c r="AE173" s="15"/>
      <c r="AT173" s="308" t="s">
        <v>758</v>
      </c>
      <c r="AU173" s="308" t="s">
        <v>86</v>
      </c>
      <c r="AV173" s="15" t="s">
        <v>84</v>
      </c>
      <c r="AW173" s="15" t="s">
        <v>33</v>
      </c>
      <c r="AX173" s="15" t="s">
        <v>76</v>
      </c>
      <c r="AY173" s="308" t="s">
        <v>414</v>
      </c>
    </row>
    <row r="174" s="13" customFormat="1">
      <c r="A174" s="13"/>
      <c r="B174" s="277"/>
      <c r="C174" s="278"/>
      <c r="D174" s="230" t="s">
        <v>758</v>
      </c>
      <c r="E174" s="279" t="s">
        <v>1</v>
      </c>
      <c r="F174" s="280" t="s">
        <v>3051</v>
      </c>
      <c r="G174" s="278"/>
      <c r="H174" s="281">
        <v>9.5</v>
      </c>
      <c r="I174" s="282"/>
      <c r="J174" s="278"/>
      <c r="K174" s="278"/>
      <c r="L174" s="283"/>
      <c r="M174" s="284"/>
      <c r="N174" s="285"/>
      <c r="O174" s="285"/>
      <c r="P174" s="285"/>
      <c r="Q174" s="285"/>
      <c r="R174" s="285"/>
      <c r="S174" s="285"/>
      <c r="T174" s="286"/>
      <c r="U174" s="13"/>
      <c r="V174" s="13"/>
      <c r="W174" s="13"/>
      <c r="X174" s="13"/>
      <c r="Y174" s="13"/>
      <c r="Z174" s="13"/>
      <c r="AA174" s="13"/>
      <c r="AB174" s="13"/>
      <c r="AC174" s="13"/>
      <c r="AD174" s="13"/>
      <c r="AE174" s="13"/>
      <c r="AT174" s="287" t="s">
        <v>758</v>
      </c>
      <c r="AU174" s="287" t="s">
        <v>86</v>
      </c>
      <c r="AV174" s="13" t="s">
        <v>86</v>
      </c>
      <c r="AW174" s="13" t="s">
        <v>33</v>
      </c>
      <c r="AX174" s="13" t="s">
        <v>84</v>
      </c>
      <c r="AY174" s="287" t="s">
        <v>414</v>
      </c>
    </row>
    <row r="175" s="2" customFormat="1" ht="21.75" customHeight="1">
      <c r="A175" s="39"/>
      <c r="B175" s="40"/>
      <c r="C175" s="234" t="s">
        <v>435</v>
      </c>
      <c r="D175" s="234" t="s">
        <v>443</v>
      </c>
      <c r="E175" s="235" t="s">
        <v>2251</v>
      </c>
      <c r="F175" s="236" t="s">
        <v>2252</v>
      </c>
      <c r="G175" s="237" t="s">
        <v>632</v>
      </c>
      <c r="H175" s="238">
        <v>106.488</v>
      </c>
      <c r="I175" s="239"/>
      <c r="J175" s="240">
        <f>ROUND(I175*H175,2)</f>
        <v>0</v>
      </c>
      <c r="K175" s="236" t="s">
        <v>720</v>
      </c>
      <c r="L175" s="45"/>
      <c r="M175" s="241" t="s">
        <v>1</v>
      </c>
      <c r="N175" s="242" t="s">
        <v>41</v>
      </c>
      <c r="O175" s="92"/>
      <c r="P175" s="226">
        <f>O175*H175</f>
        <v>0</v>
      </c>
      <c r="Q175" s="226">
        <v>0</v>
      </c>
      <c r="R175" s="226">
        <f>Q175*H175</f>
        <v>0</v>
      </c>
      <c r="S175" s="226">
        <v>0</v>
      </c>
      <c r="T175" s="227">
        <f>S175*H175</f>
        <v>0</v>
      </c>
      <c r="U175" s="39"/>
      <c r="V175" s="39"/>
      <c r="W175" s="39"/>
      <c r="X175" s="39"/>
      <c r="Y175" s="39"/>
      <c r="Z175" s="39"/>
      <c r="AA175" s="39"/>
      <c r="AB175" s="39"/>
      <c r="AC175" s="39"/>
      <c r="AD175" s="39"/>
      <c r="AE175" s="39"/>
      <c r="AR175" s="228" t="s">
        <v>415</v>
      </c>
      <c r="AT175" s="228" t="s">
        <v>443</v>
      </c>
      <c r="AU175" s="228" t="s">
        <v>86</v>
      </c>
      <c r="AY175" s="18" t="s">
        <v>414</v>
      </c>
      <c r="BE175" s="229">
        <f>IF(N175="základní",J175,0)</f>
        <v>0</v>
      </c>
      <c r="BF175" s="229">
        <f>IF(N175="snížená",J175,0)</f>
        <v>0</v>
      </c>
      <c r="BG175" s="229">
        <f>IF(N175="zákl. přenesená",J175,0)</f>
        <v>0</v>
      </c>
      <c r="BH175" s="229">
        <f>IF(N175="sníž. přenesená",J175,0)</f>
        <v>0</v>
      </c>
      <c r="BI175" s="229">
        <f>IF(N175="nulová",J175,0)</f>
        <v>0</v>
      </c>
      <c r="BJ175" s="18" t="s">
        <v>84</v>
      </c>
      <c r="BK175" s="229">
        <f>ROUND(I175*H175,2)</f>
        <v>0</v>
      </c>
      <c r="BL175" s="18" t="s">
        <v>415</v>
      </c>
      <c r="BM175" s="228" t="s">
        <v>3052</v>
      </c>
    </row>
    <row r="176" s="2" customFormat="1">
      <c r="A176" s="39"/>
      <c r="B176" s="40"/>
      <c r="C176" s="41"/>
      <c r="D176" s="230" t="s">
        <v>417</v>
      </c>
      <c r="E176" s="41"/>
      <c r="F176" s="231" t="s">
        <v>2254</v>
      </c>
      <c r="G176" s="41"/>
      <c r="H176" s="41"/>
      <c r="I176" s="156"/>
      <c r="J176" s="41"/>
      <c r="K176" s="41"/>
      <c r="L176" s="45"/>
      <c r="M176" s="232"/>
      <c r="N176" s="233"/>
      <c r="O176" s="92"/>
      <c r="P176" s="92"/>
      <c r="Q176" s="92"/>
      <c r="R176" s="92"/>
      <c r="S176" s="92"/>
      <c r="T176" s="93"/>
      <c r="U176" s="39"/>
      <c r="V176" s="39"/>
      <c r="W176" s="39"/>
      <c r="X176" s="39"/>
      <c r="Y176" s="39"/>
      <c r="Z176" s="39"/>
      <c r="AA176" s="39"/>
      <c r="AB176" s="39"/>
      <c r="AC176" s="39"/>
      <c r="AD176" s="39"/>
      <c r="AE176" s="39"/>
      <c r="AT176" s="18" t="s">
        <v>417</v>
      </c>
      <c r="AU176" s="18" t="s">
        <v>86</v>
      </c>
    </row>
    <row r="177" s="2" customFormat="1">
      <c r="A177" s="39"/>
      <c r="B177" s="40"/>
      <c r="C177" s="41"/>
      <c r="D177" s="230" t="s">
        <v>722</v>
      </c>
      <c r="E177" s="41"/>
      <c r="F177" s="268" t="s">
        <v>2905</v>
      </c>
      <c r="G177" s="41"/>
      <c r="H177" s="41"/>
      <c r="I177" s="156"/>
      <c r="J177" s="41"/>
      <c r="K177" s="41"/>
      <c r="L177" s="45"/>
      <c r="M177" s="232"/>
      <c r="N177" s="233"/>
      <c r="O177" s="92"/>
      <c r="P177" s="92"/>
      <c r="Q177" s="92"/>
      <c r="R177" s="92"/>
      <c r="S177" s="92"/>
      <c r="T177" s="93"/>
      <c r="U177" s="39"/>
      <c r="V177" s="39"/>
      <c r="W177" s="39"/>
      <c r="X177" s="39"/>
      <c r="Y177" s="39"/>
      <c r="Z177" s="39"/>
      <c r="AA177" s="39"/>
      <c r="AB177" s="39"/>
      <c r="AC177" s="39"/>
      <c r="AD177" s="39"/>
      <c r="AE177" s="39"/>
      <c r="AT177" s="18" t="s">
        <v>722</v>
      </c>
      <c r="AU177" s="18" t="s">
        <v>86</v>
      </c>
    </row>
    <row r="178" s="15" customFormat="1">
      <c r="A178" s="15"/>
      <c r="B178" s="299"/>
      <c r="C178" s="300"/>
      <c r="D178" s="230" t="s">
        <v>758</v>
      </c>
      <c r="E178" s="301" t="s">
        <v>1</v>
      </c>
      <c r="F178" s="302" t="s">
        <v>2906</v>
      </c>
      <c r="G178" s="300"/>
      <c r="H178" s="301" t="s">
        <v>1</v>
      </c>
      <c r="I178" s="303"/>
      <c r="J178" s="300"/>
      <c r="K178" s="300"/>
      <c r="L178" s="304"/>
      <c r="M178" s="305"/>
      <c r="N178" s="306"/>
      <c r="O178" s="306"/>
      <c r="P178" s="306"/>
      <c r="Q178" s="306"/>
      <c r="R178" s="306"/>
      <c r="S178" s="306"/>
      <c r="T178" s="307"/>
      <c r="U178" s="15"/>
      <c r="V178" s="15"/>
      <c r="W178" s="15"/>
      <c r="X178" s="15"/>
      <c r="Y178" s="15"/>
      <c r="Z178" s="15"/>
      <c r="AA178" s="15"/>
      <c r="AB178" s="15"/>
      <c r="AC178" s="15"/>
      <c r="AD178" s="15"/>
      <c r="AE178" s="15"/>
      <c r="AT178" s="308" t="s">
        <v>758</v>
      </c>
      <c r="AU178" s="308" t="s">
        <v>86</v>
      </c>
      <c r="AV178" s="15" t="s">
        <v>84</v>
      </c>
      <c r="AW178" s="15" t="s">
        <v>33</v>
      </c>
      <c r="AX178" s="15" t="s">
        <v>76</v>
      </c>
      <c r="AY178" s="308" t="s">
        <v>414</v>
      </c>
    </row>
    <row r="179" s="13" customFormat="1">
      <c r="A179" s="13"/>
      <c r="B179" s="277"/>
      <c r="C179" s="278"/>
      <c r="D179" s="230" t="s">
        <v>758</v>
      </c>
      <c r="E179" s="279" t="s">
        <v>1</v>
      </c>
      <c r="F179" s="280" t="s">
        <v>3053</v>
      </c>
      <c r="G179" s="278"/>
      <c r="H179" s="281">
        <v>54.847999999999999</v>
      </c>
      <c r="I179" s="282"/>
      <c r="J179" s="278"/>
      <c r="K179" s="278"/>
      <c r="L179" s="283"/>
      <c r="M179" s="284"/>
      <c r="N179" s="285"/>
      <c r="O179" s="285"/>
      <c r="P179" s="285"/>
      <c r="Q179" s="285"/>
      <c r="R179" s="285"/>
      <c r="S179" s="285"/>
      <c r="T179" s="286"/>
      <c r="U179" s="13"/>
      <c r="V179" s="13"/>
      <c r="W179" s="13"/>
      <c r="X179" s="13"/>
      <c r="Y179" s="13"/>
      <c r="Z179" s="13"/>
      <c r="AA179" s="13"/>
      <c r="AB179" s="13"/>
      <c r="AC179" s="13"/>
      <c r="AD179" s="13"/>
      <c r="AE179" s="13"/>
      <c r="AT179" s="287" t="s">
        <v>758</v>
      </c>
      <c r="AU179" s="287" t="s">
        <v>86</v>
      </c>
      <c r="AV179" s="13" t="s">
        <v>86</v>
      </c>
      <c r="AW179" s="13" t="s">
        <v>33</v>
      </c>
      <c r="AX179" s="13" t="s">
        <v>76</v>
      </c>
      <c r="AY179" s="287" t="s">
        <v>414</v>
      </c>
    </row>
    <row r="180" s="15" customFormat="1">
      <c r="A180" s="15"/>
      <c r="B180" s="299"/>
      <c r="C180" s="300"/>
      <c r="D180" s="230" t="s">
        <v>758</v>
      </c>
      <c r="E180" s="301" t="s">
        <v>1</v>
      </c>
      <c r="F180" s="302" t="s">
        <v>2820</v>
      </c>
      <c r="G180" s="300"/>
      <c r="H180" s="301" t="s">
        <v>1</v>
      </c>
      <c r="I180" s="303"/>
      <c r="J180" s="300"/>
      <c r="K180" s="300"/>
      <c r="L180" s="304"/>
      <c r="M180" s="305"/>
      <c r="N180" s="306"/>
      <c r="O180" s="306"/>
      <c r="P180" s="306"/>
      <c r="Q180" s="306"/>
      <c r="R180" s="306"/>
      <c r="S180" s="306"/>
      <c r="T180" s="307"/>
      <c r="U180" s="15"/>
      <c r="V180" s="15"/>
      <c r="W180" s="15"/>
      <c r="X180" s="15"/>
      <c r="Y180" s="15"/>
      <c r="Z180" s="15"/>
      <c r="AA180" s="15"/>
      <c r="AB180" s="15"/>
      <c r="AC180" s="15"/>
      <c r="AD180" s="15"/>
      <c r="AE180" s="15"/>
      <c r="AT180" s="308" t="s">
        <v>758</v>
      </c>
      <c r="AU180" s="308" t="s">
        <v>86</v>
      </c>
      <c r="AV180" s="15" t="s">
        <v>84</v>
      </c>
      <c r="AW180" s="15" t="s">
        <v>33</v>
      </c>
      <c r="AX180" s="15" t="s">
        <v>76</v>
      </c>
      <c r="AY180" s="308" t="s">
        <v>414</v>
      </c>
    </row>
    <row r="181" s="13" customFormat="1">
      <c r="A181" s="13"/>
      <c r="B181" s="277"/>
      <c r="C181" s="278"/>
      <c r="D181" s="230" t="s">
        <v>758</v>
      </c>
      <c r="E181" s="279" t="s">
        <v>1</v>
      </c>
      <c r="F181" s="280" t="s">
        <v>3035</v>
      </c>
      <c r="G181" s="278"/>
      <c r="H181" s="281">
        <v>45.216999999999999</v>
      </c>
      <c r="I181" s="282"/>
      <c r="J181" s="278"/>
      <c r="K181" s="278"/>
      <c r="L181" s="283"/>
      <c r="M181" s="284"/>
      <c r="N181" s="285"/>
      <c r="O181" s="285"/>
      <c r="P181" s="285"/>
      <c r="Q181" s="285"/>
      <c r="R181" s="285"/>
      <c r="S181" s="285"/>
      <c r="T181" s="286"/>
      <c r="U181" s="13"/>
      <c r="V181" s="13"/>
      <c r="W181" s="13"/>
      <c r="X181" s="13"/>
      <c r="Y181" s="13"/>
      <c r="Z181" s="13"/>
      <c r="AA181" s="13"/>
      <c r="AB181" s="13"/>
      <c r="AC181" s="13"/>
      <c r="AD181" s="13"/>
      <c r="AE181" s="13"/>
      <c r="AT181" s="287" t="s">
        <v>758</v>
      </c>
      <c r="AU181" s="287" t="s">
        <v>86</v>
      </c>
      <c r="AV181" s="13" t="s">
        <v>86</v>
      </c>
      <c r="AW181" s="13" t="s">
        <v>33</v>
      </c>
      <c r="AX181" s="13" t="s">
        <v>76</v>
      </c>
      <c r="AY181" s="287" t="s">
        <v>414</v>
      </c>
    </row>
    <row r="182" s="13" customFormat="1">
      <c r="A182" s="13"/>
      <c r="B182" s="277"/>
      <c r="C182" s="278"/>
      <c r="D182" s="230" t="s">
        <v>758</v>
      </c>
      <c r="E182" s="279" t="s">
        <v>1</v>
      </c>
      <c r="F182" s="280" t="s">
        <v>3054</v>
      </c>
      <c r="G182" s="278"/>
      <c r="H182" s="281">
        <v>6.423</v>
      </c>
      <c r="I182" s="282"/>
      <c r="J182" s="278"/>
      <c r="K182" s="278"/>
      <c r="L182" s="283"/>
      <c r="M182" s="284"/>
      <c r="N182" s="285"/>
      <c r="O182" s="285"/>
      <c r="P182" s="285"/>
      <c r="Q182" s="285"/>
      <c r="R182" s="285"/>
      <c r="S182" s="285"/>
      <c r="T182" s="286"/>
      <c r="U182" s="13"/>
      <c r="V182" s="13"/>
      <c r="W182" s="13"/>
      <c r="X182" s="13"/>
      <c r="Y182" s="13"/>
      <c r="Z182" s="13"/>
      <c r="AA182" s="13"/>
      <c r="AB182" s="13"/>
      <c r="AC182" s="13"/>
      <c r="AD182" s="13"/>
      <c r="AE182" s="13"/>
      <c r="AT182" s="287" t="s">
        <v>758</v>
      </c>
      <c r="AU182" s="287" t="s">
        <v>86</v>
      </c>
      <c r="AV182" s="13" t="s">
        <v>86</v>
      </c>
      <c r="AW182" s="13" t="s">
        <v>33</v>
      </c>
      <c r="AX182" s="13" t="s">
        <v>76</v>
      </c>
      <c r="AY182" s="287" t="s">
        <v>414</v>
      </c>
    </row>
    <row r="183" s="14" customFormat="1">
      <c r="A183" s="14"/>
      <c r="B183" s="288"/>
      <c r="C183" s="289"/>
      <c r="D183" s="230" t="s">
        <v>758</v>
      </c>
      <c r="E183" s="290" t="s">
        <v>1</v>
      </c>
      <c r="F183" s="291" t="s">
        <v>760</v>
      </c>
      <c r="G183" s="289"/>
      <c r="H183" s="292">
        <v>106.488</v>
      </c>
      <c r="I183" s="293"/>
      <c r="J183" s="289"/>
      <c r="K183" s="289"/>
      <c r="L183" s="294"/>
      <c r="M183" s="295"/>
      <c r="N183" s="296"/>
      <c r="O183" s="296"/>
      <c r="P183" s="296"/>
      <c r="Q183" s="296"/>
      <c r="R183" s="296"/>
      <c r="S183" s="296"/>
      <c r="T183" s="297"/>
      <c r="U183" s="14"/>
      <c r="V183" s="14"/>
      <c r="W183" s="14"/>
      <c r="X183" s="14"/>
      <c r="Y183" s="14"/>
      <c r="Z183" s="14"/>
      <c r="AA183" s="14"/>
      <c r="AB183" s="14"/>
      <c r="AC183" s="14"/>
      <c r="AD183" s="14"/>
      <c r="AE183" s="14"/>
      <c r="AT183" s="298" t="s">
        <v>758</v>
      </c>
      <c r="AU183" s="298" t="s">
        <v>86</v>
      </c>
      <c r="AV183" s="14" t="s">
        <v>415</v>
      </c>
      <c r="AW183" s="14" t="s">
        <v>33</v>
      </c>
      <c r="AX183" s="14" t="s">
        <v>84</v>
      </c>
      <c r="AY183" s="298" t="s">
        <v>414</v>
      </c>
    </row>
    <row r="184" s="2" customFormat="1" ht="21.75" customHeight="1">
      <c r="A184" s="39"/>
      <c r="B184" s="40"/>
      <c r="C184" s="234" t="s">
        <v>413</v>
      </c>
      <c r="D184" s="234" t="s">
        <v>443</v>
      </c>
      <c r="E184" s="235" t="s">
        <v>2257</v>
      </c>
      <c r="F184" s="236" t="s">
        <v>2258</v>
      </c>
      <c r="G184" s="237" t="s">
        <v>632</v>
      </c>
      <c r="H184" s="238">
        <v>1490.8320000000001</v>
      </c>
      <c r="I184" s="239"/>
      <c r="J184" s="240">
        <f>ROUND(I184*H184,2)</f>
        <v>0</v>
      </c>
      <c r="K184" s="236" t="s">
        <v>720</v>
      </c>
      <c r="L184" s="45"/>
      <c r="M184" s="241" t="s">
        <v>1</v>
      </c>
      <c r="N184" s="242" t="s">
        <v>41</v>
      </c>
      <c r="O184" s="92"/>
      <c r="P184" s="226">
        <f>O184*H184</f>
        <v>0</v>
      </c>
      <c r="Q184" s="226">
        <v>0</v>
      </c>
      <c r="R184" s="226">
        <f>Q184*H184</f>
        <v>0</v>
      </c>
      <c r="S184" s="226">
        <v>0</v>
      </c>
      <c r="T184" s="227">
        <f>S184*H184</f>
        <v>0</v>
      </c>
      <c r="U184" s="39"/>
      <c r="V184" s="39"/>
      <c r="W184" s="39"/>
      <c r="X184" s="39"/>
      <c r="Y184" s="39"/>
      <c r="Z184" s="39"/>
      <c r="AA184" s="39"/>
      <c r="AB184" s="39"/>
      <c r="AC184" s="39"/>
      <c r="AD184" s="39"/>
      <c r="AE184" s="39"/>
      <c r="AR184" s="228" t="s">
        <v>415</v>
      </c>
      <c r="AT184" s="228" t="s">
        <v>443</v>
      </c>
      <c r="AU184" s="228" t="s">
        <v>86</v>
      </c>
      <c r="AY184" s="18" t="s">
        <v>414</v>
      </c>
      <c r="BE184" s="229">
        <f>IF(N184="základní",J184,0)</f>
        <v>0</v>
      </c>
      <c r="BF184" s="229">
        <f>IF(N184="snížená",J184,0)</f>
        <v>0</v>
      </c>
      <c r="BG184" s="229">
        <f>IF(N184="zákl. přenesená",J184,0)</f>
        <v>0</v>
      </c>
      <c r="BH184" s="229">
        <f>IF(N184="sníž. přenesená",J184,0)</f>
        <v>0</v>
      </c>
      <c r="BI184" s="229">
        <f>IF(N184="nulová",J184,0)</f>
        <v>0</v>
      </c>
      <c r="BJ184" s="18" t="s">
        <v>84</v>
      </c>
      <c r="BK184" s="229">
        <f>ROUND(I184*H184,2)</f>
        <v>0</v>
      </c>
      <c r="BL184" s="18" t="s">
        <v>415</v>
      </c>
      <c r="BM184" s="228" t="s">
        <v>3055</v>
      </c>
    </row>
    <row r="185" s="2" customFormat="1">
      <c r="A185" s="39"/>
      <c r="B185" s="40"/>
      <c r="C185" s="41"/>
      <c r="D185" s="230" t="s">
        <v>417</v>
      </c>
      <c r="E185" s="41"/>
      <c r="F185" s="231" t="s">
        <v>2260</v>
      </c>
      <c r="G185" s="41"/>
      <c r="H185" s="41"/>
      <c r="I185" s="156"/>
      <c r="J185" s="41"/>
      <c r="K185" s="41"/>
      <c r="L185" s="45"/>
      <c r="M185" s="232"/>
      <c r="N185" s="233"/>
      <c r="O185" s="92"/>
      <c r="P185" s="92"/>
      <c r="Q185" s="92"/>
      <c r="R185" s="92"/>
      <c r="S185" s="92"/>
      <c r="T185" s="93"/>
      <c r="U185" s="39"/>
      <c r="V185" s="39"/>
      <c r="W185" s="39"/>
      <c r="X185" s="39"/>
      <c r="Y185" s="39"/>
      <c r="Z185" s="39"/>
      <c r="AA185" s="39"/>
      <c r="AB185" s="39"/>
      <c r="AC185" s="39"/>
      <c r="AD185" s="39"/>
      <c r="AE185" s="39"/>
      <c r="AT185" s="18" t="s">
        <v>417</v>
      </c>
      <c r="AU185" s="18" t="s">
        <v>86</v>
      </c>
    </row>
    <row r="186" s="2" customFormat="1">
      <c r="A186" s="39"/>
      <c r="B186" s="40"/>
      <c r="C186" s="41"/>
      <c r="D186" s="230" t="s">
        <v>722</v>
      </c>
      <c r="E186" s="41"/>
      <c r="F186" s="268" t="s">
        <v>2910</v>
      </c>
      <c r="G186" s="41"/>
      <c r="H186" s="41"/>
      <c r="I186" s="156"/>
      <c r="J186" s="41"/>
      <c r="K186" s="41"/>
      <c r="L186" s="45"/>
      <c r="M186" s="232"/>
      <c r="N186" s="233"/>
      <c r="O186" s="92"/>
      <c r="P186" s="92"/>
      <c r="Q186" s="92"/>
      <c r="R186" s="92"/>
      <c r="S186" s="92"/>
      <c r="T186" s="93"/>
      <c r="U186" s="39"/>
      <c r="V186" s="39"/>
      <c r="W186" s="39"/>
      <c r="X186" s="39"/>
      <c r="Y186" s="39"/>
      <c r="Z186" s="39"/>
      <c r="AA186" s="39"/>
      <c r="AB186" s="39"/>
      <c r="AC186" s="39"/>
      <c r="AD186" s="39"/>
      <c r="AE186" s="39"/>
      <c r="AT186" s="18" t="s">
        <v>722</v>
      </c>
      <c r="AU186" s="18" t="s">
        <v>86</v>
      </c>
    </row>
    <row r="187" s="13" customFormat="1">
      <c r="A187" s="13"/>
      <c r="B187" s="277"/>
      <c r="C187" s="278"/>
      <c r="D187" s="230" t="s">
        <v>758</v>
      </c>
      <c r="E187" s="279" t="s">
        <v>1</v>
      </c>
      <c r="F187" s="280" t="s">
        <v>3056</v>
      </c>
      <c r="G187" s="278"/>
      <c r="H187" s="281">
        <v>1490.8320000000001</v>
      </c>
      <c r="I187" s="282"/>
      <c r="J187" s="278"/>
      <c r="K187" s="278"/>
      <c r="L187" s="283"/>
      <c r="M187" s="284"/>
      <c r="N187" s="285"/>
      <c r="O187" s="285"/>
      <c r="P187" s="285"/>
      <c r="Q187" s="285"/>
      <c r="R187" s="285"/>
      <c r="S187" s="285"/>
      <c r="T187" s="286"/>
      <c r="U187" s="13"/>
      <c r="V187" s="13"/>
      <c r="W187" s="13"/>
      <c r="X187" s="13"/>
      <c r="Y187" s="13"/>
      <c r="Z187" s="13"/>
      <c r="AA187" s="13"/>
      <c r="AB187" s="13"/>
      <c r="AC187" s="13"/>
      <c r="AD187" s="13"/>
      <c r="AE187" s="13"/>
      <c r="AT187" s="287" t="s">
        <v>758</v>
      </c>
      <c r="AU187" s="287" t="s">
        <v>86</v>
      </c>
      <c r="AV187" s="13" t="s">
        <v>86</v>
      </c>
      <c r="AW187" s="13" t="s">
        <v>33</v>
      </c>
      <c r="AX187" s="13" t="s">
        <v>84</v>
      </c>
      <c r="AY187" s="287" t="s">
        <v>414</v>
      </c>
    </row>
    <row r="188" s="2" customFormat="1" ht="21.75" customHeight="1">
      <c r="A188" s="39"/>
      <c r="B188" s="40"/>
      <c r="C188" s="234" t="s">
        <v>442</v>
      </c>
      <c r="D188" s="234" t="s">
        <v>443</v>
      </c>
      <c r="E188" s="235" t="s">
        <v>2262</v>
      </c>
      <c r="F188" s="236" t="s">
        <v>2263</v>
      </c>
      <c r="G188" s="237" t="s">
        <v>632</v>
      </c>
      <c r="H188" s="238">
        <v>106.488</v>
      </c>
      <c r="I188" s="239"/>
      <c r="J188" s="240">
        <f>ROUND(I188*H188,2)</f>
        <v>0</v>
      </c>
      <c r="K188" s="236" t="s">
        <v>720</v>
      </c>
      <c r="L188" s="45"/>
      <c r="M188" s="241" t="s">
        <v>1</v>
      </c>
      <c r="N188" s="242" t="s">
        <v>41</v>
      </c>
      <c r="O188" s="92"/>
      <c r="P188" s="226">
        <f>O188*H188</f>
        <v>0</v>
      </c>
      <c r="Q188" s="226">
        <v>0</v>
      </c>
      <c r="R188" s="226">
        <f>Q188*H188</f>
        <v>0</v>
      </c>
      <c r="S188" s="226">
        <v>0</v>
      </c>
      <c r="T188" s="227">
        <f>S188*H188</f>
        <v>0</v>
      </c>
      <c r="U188" s="39"/>
      <c r="V188" s="39"/>
      <c r="W188" s="39"/>
      <c r="X188" s="39"/>
      <c r="Y188" s="39"/>
      <c r="Z188" s="39"/>
      <c r="AA188" s="39"/>
      <c r="AB188" s="39"/>
      <c r="AC188" s="39"/>
      <c r="AD188" s="39"/>
      <c r="AE188" s="39"/>
      <c r="AR188" s="228" t="s">
        <v>415</v>
      </c>
      <c r="AT188" s="228" t="s">
        <v>443</v>
      </c>
      <c r="AU188" s="228" t="s">
        <v>86</v>
      </c>
      <c r="AY188" s="18" t="s">
        <v>414</v>
      </c>
      <c r="BE188" s="229">
        <f>IF(N188="základní",J188,0)</f>
        <v>0</v>
      </c>
      <c r="BF188" s="229">
        <f>IF(N188="snížená",J188,0)</f>
        <v>0</v>
      </c>
      <c r="BG188" s="229">
        <f>IF(N188="zákl. přenesená",J188,0)</f>
        <v>0</v>
      </c>
      <c r="BH188" s="229">
        <f>IF(N188="sníž. přenesená",J188,0)</f>
        <v>0</v>
      </c>
      <c r="BI188" s="229">
        <f>IF(N188="nulová",J188,0)</f>
        <v>0</v>
      </c>
      <c r="BJ188" s="18" t="s">
        <v>84</v>
      </c>
      <c r="BK188" s="229">
        <f>ROUND(I188*H188,2)</f>
        <v>0</v>
      </c>
      <c r="BL188" s="18" t="s">
        <v>415</v>
      </c>
      <c r="BM188" s="228" t="s">
        <v>3057</v>
      </c>
    </row>
    <row r="189" s="2" customFormat="1">
      <c r="A189" s="39"/>
      <c r="B189" s="40"/>
      <c r="C189" s="41"/>
      <c r="D189" s="230" t="s">
        <v>417</v>
      </c>
      <c r="E189" s="41"/>
      <c r="F189" s="231" t="s">
        <v>2265</v>
      </c>
      <c r="G189" s="41"/>
      <c r="H189" s="41"/>
      <c r="I189" s="156"/>
      <c r="J189" s="41"/>
      <c r="K189" s="41"/>
      <c r="L189" s="45"/>
      <c r="M189" s="232"/>
      <c r="N189" s="233"/>
      <c r="O189" s="92"/>
      <c r="P189" s="92"/>
      <c r="Q189" s="92"/>
      <c r="R189" s="92"/>
      <c r="S189" s="92"/>
      <c r="T189" s="93"/>
      <c r="U189" s="39"/>
      <c r="V189" s="39"/>
      <c r="W189" s="39"/>
      <c r="X189" s="39"/>
      <c r="Y189" s="39"/>
      <c r="Z189" s="39"/>
      <c r="AA189" s="39"/>
      <c r="AB189" s="39"/>
      <c r="AC189" s="39"/>
      <c r="AD189" s="39"/>
      <c r="AE189" s="39"/>
      <c r="AT189" s="18" t="s">
        <v>417</v>
      </c>
      <c r="AU189" s="18" t="s">
        <v>86</v>
      </c>
    </row>
    <row r="190" s="2" customFormat="1" ht="21.75" customHeight="1">
      <c r="A190" s="39"/>
      <c r="B190" s="40"/>
      <c r="C190" s="234" t="s">
        <v>447</v>
      </c>
      <c r="D190" s="234" t="s">
        <v>443</v>
      </c>
      <c r="E190" s="235" t="s">
        <v>2913</v>
      </c>
      <c r="F190" s="236" t="s">
        <v>2914</v>
      </c>
      <c r="G190" s="237" t="s">
        <v>755</v>
      </c>
      <c r="H190" s="238">
        <v>55.609999999999999</v>
      </c>
      <c r="I190" s="239"/>
      <c r="J190" s="240">
        <f>ROUND(I190*H190,2)</f>
        <v>0</v>
      </c>
      <c r="K190" s="236" t="s">
        <v>720</v>
      </c>
      <c r="L190" s="45"/>
      <c r="M190" s="241" t="s">
        <v>1</v>
      </c>
      <c r="N190" s="242" t="s">
        <v>41</v>
      </c>
      <c r="O190" s="92"/>
      <c r="P190" s="226">
        <f>O190*H190</f>
        <v>0</v>
      </c>
      <c r="Q190" s="226">
        <v>0</v>
      </c>
      <c r="R190" s="226">
        <f>Q190*H190</f>
        <v>0</v>
      </c>
      <c r="S190" s="226">
        <v>0</v>
      </c>
      <c r="T190" s="227">
        <f>S190*H190</f>
        <v>0</v>
      </c>
      <c r="U190" s="39"/>
      <c r="V190" s="39"/>
      <c r="W190" s="39"/>
      <c r="X190" s="39"/>
      <c r="Y190" s="39"/>
      <c r="Z190" s="39"/>
      <c r="AA190" s="39"/>
      <c r="AB190" s="39"/>
      <c r="AC190" s="39"/>
      <c r="AD190" s="39"/>
      <c r="AE190" s="39"/>
      <c r="AR190" s="228" t="s">
        <v>415</v>
      </c>
      <c r="AT190" s="228" t="s">
        <v>443</v>
      </c>
      <c r="AU190" s="228" t="s">
        <v>86</v>
      </c>
      <c r="AY190" s="18" t="s">
        <v>414</v>
      </c>
      <c r="BE190" s="229">
        <f>IF(N190="základní",J190,0)</f>
        <v>0</v>
      </c>
      <c r="BF190" s="229">
        <f>IF(N190="snížená",J190,0)</f>
        <v>0</v>
      </c>
      <c r="BG190" s="229">
        <f>IF(N190="zákl. přenesená",J190,0)</f>
        <v>0</v>
      </c>
      <c r="BH190" s="229">
        <f>IF(N190="sníž. přenesená",J190,0)</f>
        <v>0</v>
      </c>
      <c r="BI190" s="229">
        <f>IF(N190="nulová",J190,0)</f>
        <v>0</v>
      </c>
      <c r="BJ190" s="18" t="s">
        <v>84</v>
      </c>
      <c r="BK190" s="229">
        <f>ROUND(I190*H190,2)</f>
        <v>0</v>
      </c>
      <c r="BL190" s="18" t="s">
        <v>415</v>
      </c>
      <c r="BM190" s="228" t="s">
        <v>3058</v>
      </c>
    </row>
    <row r="191" s="2" customFormat="1">
      <c r="A191" s="39"/>
      <c r="B191" s="40"/>
      <c r="C191" s="41"/>
      <c r="D191" s="230" t="s">
        <v>417</v>
      </c>
      <c r="E191" s="41"/>
      <c r="F191" s="231" t="s">
        <v>2916</v>
      </c>
      <c r="G191" s="41"/>
      <c r="H191" s="41"/>
      <c r="I191" s="156"/>
      <c r="J191" s="41"/>
      <c r="K191" s="41"/>
      <c r="L191" s="45"/>
      <c r="M191" s="232"/>
      <c r="N191" s="233"/>
      <c r="O191" s="92"/>
      <c r="P191" s="92"/>
      <c r="Q191" s="92"/>
      <c r="R191" s="92"/>
      <c r="S191" s="92"/>
      <c r="T191" s="93"/>
      <c r="U191" s="39"/>
      <c r="V191" s="39"/>
      <c r="W191" s="39"/>
      <c r="X191" s="39"/>
      <c r="Y191" s="39"/>
      <c r="Z191" s="39"/>
      <c r="AA191" s="39"/>
      <c r="AB191" s="39"/>
      <c r="AC191" s="39"/>
      <c r="AD191" s="39"/>
      <c r="AE191" s="39"/>
      <c r="AT191" s="18" t="s">
        <v>417</v>
      </c>
      <c r="AU191" s="18" t="s">
        <v>86</v>
      </c>
    </row>
    <row r="192" s="2" customFormat="1">
      <c r="A192" s="39"/>
      <c r="B192" s="40"/>
      <c r="C192" s="41"/>
      <c r="D192" s="230" t="s">
        <v>722</v>
      </c>
      <c r="E192" s="41"/>
      <c r="F192" s="268" t="s">
        <v>2917</v>
      </c>
      <c r="G192" s="41"/>
      <c r="H192" s="41"/>
      <c r="I192" s="156"/>
      <c r="J192" s="41"/>
      <c r="K192" s="41"/>
      <c r="L192" s="45"/>
      <c r="M192" s="232"/>
      <c r="N192" s="233"/>
      <c r="O192" s="92"/>
      <c r="P192" s="92"/>
      <c r="Q192" s="92"/>
      <c r="R192" s="92"/>
      <c r="S192" s="92"/>
      <c r="T192" s="93"/>
      <c r="U192" s="39"/>
      <c r="V192" s="39"/>
      <c r="W192" s="39"/>
      <c r="X192" s="39"/>
      <c r="Y192" s="39"/>
      <c r="Z192" s="39"/>
      <c r="AA192" s="39"/>
      <c r="AB192" s="39"/>
      <c r="AC192" s="39"/>
      <c r="AD192" s="39"/>
      <c r="AE192" s="39"/>
      <c r="AT192" s="18" t="s">
        <v>722</v>
      </c>
      <c r="AU192" s="18" t="s">
        <v>86</v>
      </c>
    </row>
    <row r="193" s="15" customFormat="1">
      <c r="A193" s="15"/>
      <c r="B193" s="299"/>
      <c r="C193" s="300"/>
      <c r="D193" s="230" t="s">
        <v>758</v>
      </c>
      <c r="E193" s="301" t="s">
        <v>1</v>
      </c>
      <c r="F193" s="302" t="s">
        <v>2622</v>
      </c>
      <c r="G193" s="300"/>
      <c r="H193" s="301" t="s">
        <v>1</v>
      </c>
      <c r="I193" s="303"/>
      <c r="J193" s="300"/>
      <c r="K193" s="300"/>
      <c r="L193" s="304"/>
      <c r="M193" s="305"/>
      <c r="N193" s="306"/>
      <c r="O193" s="306"/>
      <c r="P193" s="306"/>
      <c r="Q193" s="306"/>
      <c r="R193" s="306"/>
      <c r="S193" s="306"/>
      <c r="T193" s="307"/>
      <c r="U193" s="15"/>
      <c r="V193" s="15"/>
      <c r="W193" s="15"/>
      <c r="X193" s="15"/>
      <c r="Y193" s="15"/>
      <c r="Z193" s="15"/>
      <c r="AA193" s="15"/>
      <c r="AB193" s="15"/>
      <c r="AC193" s="15"/>
      <c r="AD193" s="15"/>
      <c r="AE193" s="15"/>
      <c r="AT193" s="308" t="s">
        <v>758</v>
      </c>
      <c r="AU193" s="308" t="s">
        <v>86</v>
      </c>
      <c r="AV193" s="15" t="s">
        <v>84</v>
      </c>
      <c r="AW193" s="15" t="s">
        <v>33</v>
      </c>
      <c r="AX193" s="15" t="s">
        <v>76</v>
      </c>
      <c r="AY193" s="308" t="s">
        <v>414</v>
      </c>
    </row>
    <row r="194" s="13" customFormat="1">
      <c r="A194" s="13"/>
      <c r="B194" s="277"/>
      <c r="C194" s="278"/>
      <c r="D194" s="230" t="s">
        <v>758</v>
      </c>
      <c r="E194" s="279" t="s">
        <v>1</v>
      </c>
      <c r="F194" s="280" t="s">
        <v>3059</v>
      </c>
      <c r="G194" s="278"/>
      <c r="H194" s="281">
        <v>55.609999999999999</v>
      </c>
      <c r="I194" s="282"/>
      <c r="J194" s="278"/>
      <c r="K194" s="278"/>
      <c r="L194" s="283"/>
      <c r="M194" s="284"/>
      <c r="N194" s="285"/>
      <c r="O194" s="285"/>
      <c r="P194" s="285"/>
      <c r="Q194" s="285"/>
      <c r="R194" s="285"/>
      <c r="S194" s="285"/>
      <c r="T194" s="286"/>
      <c r="U194" s="13"/>
      <c r="V194" s="13"/>
      <c r="W194" s="13"/>
      <c r="X194" s="13"/>
      <c r="Y194" s="13"/>
      <c r="Z194" s="13"/>
      <c r="AA194" s="13"/>
      <c r="AB194" s="13"/>
      <c r="AC194" s="13"/>
      <c r="AD194" s="13"/>
      <c r="AE194" s="13"/>
      <c r="AT194" s="287" t="s">
        <v>758</v>
      </c>
      <c r="AU194" s="287" t="s">
        <v>86</v>
      </c>
      <c r="AV194" s="13" t="s">
        <v>86</v>
      </c>
      <c r="AW194" s="13" t="s">
        <v>33</v>
      </c>
      <c r="AX194" s="13" t="s">
        <v>84</v>
      </c>
      <c r="AY194" s="287" t="s">
        <v>414</v>
      </c>
    </row>
    <row r="195" s="2" customFormat="1" ht="21.75" customHeight="1">
      <c r="A195" s="39"/>
      <c r="B195" s="40"/>
      <c r="C195" s="234" t="s">
        <v>451</v>
      </c>
      <c r="D195" s="234" t="s">
        <v>443</v>
      </c>
      <c r="E195" s="235" t="s">
        <v>2919</v>
      </c>
      <c r="F195" s="236" t="s">
        <v>2920</v>
      </c>
      <c r="G195" s="237" t="s">
        <v>755</v>
      </c>
      <c r="H195" s="238">
        <v>778.53999999999996</v>
      </c>
      <c r="I195" s="239"/>
      <c r="J195" s="240">
        <f>ROUND(I195*H195,2)</f>
        <v>0</v>
      </c>
      <c r="K195" s="236" t="s">
        <v>720</v>
      </c>
      <c r="L195" s="45"/>
      <c r="M195" s="241" t="s">
        <v>1</v>
      </c>
      <c r="N195" s="242" t="s">
        <v>41</v>
      </c>
      <c r="O195" s="92"/>
      <c r="P195" s="226">
        <f>O195*H195</f>
        <v>0</v>
      </c>
      <c r="Q195" s="226">
        <v>0</v>
      </c>
      <c r="R195" s="226">
        <f>Q195*H195</f>
        <v>0</v>
      </c>
      <c r="S195" s="226">
        <v>0</v>
      </c>
      <c r="T195" s="227">
        <f>S195*H195</f>
        <v>0</v>
      </c>
      <c r="U195" s="39"/>
      <c r="V195" s="39"/>
      <c r="W195" s="39"/>
      <c r="X195" s="39"/>
      <c r="Y195" s="39"/>
      <c r="Z195" s="39"/>
      <c r="AA195" s="39"/>
      <c r="AB195" s="39"/>
      <c r="AC195" s="39"/>
      <c r="AD195" s="39"/>
      <c r="AE195" s="39"/>
      <c r="AR195" s="228" t="s">
        <v>415</v>
      </c>
      <c r="AT195" s="228" t="s">
        <v>443</v>
      </c>
      <c r="AU195" s="228" t="s">
        <v>86</v>
      </c>
      <c r="AY195" s="18" t="s">
        <v>414</v>
      </c>
      <c r="BE195" s="229">
        <f>IF(N195="základní",J195,0)</f>
        <v>0</v>
      </c>
      <c r="BF195" s="229">
        <f>IF(N195="snížená",J195,0)</f>
        <v>0</v>
      </c>
      <c r="BG195" s="229">
        <f>IF(N195="zákl. přenesená",J195,0)</f>
        <v>0</v>
      </c>
      <c r="BH195" s="229">
        <f>IF(N195="sníž. přenesená",J195,0)</f>
        <v>0</v>
      </c>
      <c r="BI195" s="229">
        <f>IF(N195="nulová",J195,0)</f>
        <v>0</v>
      </c>
      <c r="BJ195" s="18" t="s">
        <v>84</v>
      </c>
      <c r="BK195" s="229">
        <f>ROUND(I195*H195,2)</f>
        <v>0</v>
      </c>
      <c r="BL195" s="18" t="s">
        <v>415</v>
      </c>
      <c r="BM195" s="228" t="s">
        <v>3060</v>
      </c>
    </row>
    <row r="196" s="2" customFormat="1">
      <c r="A196" s="39"/>
      <c r="B196" s="40"/>
      <c r="C196" s="41"/>
      <c r="D196" s="230" t="s">
        <v>417</v>
      </c>
      <c r="E196" s="41"/>
      <c r="F196" s="231" t="s">
        <v>2922</v>
      </c>
      <c r="G196" s="41"/>
      <c r="H196" s="41"/>
      <c r="I196" s="156"/>
      <c r="J196" s="41"/>
      <c r="K196" s="41"/>
      <c r="L196" s="45"/>
      <c r="M196" s="232"/>
      <c r="N196" s="233"/>
      <c r="O196" s="92"/>
      <c r="P196" s="92"/>
      <c r="Q196" s="92"/>
      <c r="R196" s="92"/>
      <c r="S196" s="92"/>
      <c r="T196" s="93"/>
      <c r="U196" s="39"/>
      <c r="V196" s="39"/>
      <c r="W196" s="39"/>
      <c r="X196" s="39"/>
      <c r="Y196" s="39"/>
      <c r="Z196" s="39"/>
      <c r="AA196" s="39"/>
      <c r="AB196" s="39"/>
      <c r="AC196" s="39"/>
      <c r="AD196" s="39"/>
      <c r="AE196" s="39"/>
      <c r="AT196" s="18" t="s">
        <v>417</v>
      </c>
      <c r="AU196" s="18" t="s">
        <v>86</v>
      </c>
    </row>
    <row r="197" s="2" customFormat="1">
      <c r="A197" s="39"/>
      <c r="B197" s="40"/>
      <c r="C197" s="41"/>
      <c r="D197" s="230" t="s">
        <v>722</v>
      </c>
      <c r="E197" s="41"/>
      <c r="F197" s="268" t="s">
        <v>3061</v>
      </c>
      <c r="G197" s="41"/>
      <c r="H197" s="41"/>
      <c r="I197" s="156"/>
      <c r="J197" s="41"/>
      <c r="K197" s="41"/>
      <c r="L197" s="45"/>
      <c r="M197" s="232"/>
      <c r="N197" s="233"/>
      <c r="O197" s="92"/>
      <c r="P197" s="92"/>
      <c r="Q197" s="92"/>
      <c r="R197" s="92"/>
      <c r="S197" s="92"/>
      <c r="T197" s="93"/>
      <c r="U197" s="39"/>
      <c r="V197" s="39"/>
      <c r="W197" s="39"/>
      <c r="X197" s="39"/>
      <c r="Y197" s="39"/>
      <c r="Z197" s="39"/>
      <c r="AA197" s="39"/>
      <c r="AB197" s="39"/>
      <c r="AC197" s="39"/>
      <c r="AD197" s="39"/>
      <c r="AE197" s="39"/>
      <c r="AT197" s="18" t="s">
        <v>722</v>
      </c>
      <c r="AU197" s="18" t="s">
        <v>86</v>
      </c>
    </row>
    <row r="198" s="13" customFormat="1">
      <c r="A198" s="13"/>
      <c r="B198" s="277"/>
      <c r="C198" s="278"/>
      <c r="D198" s="230" t="s">
        <v>758</v>
      </c>
      <c r="E198" s="279" t="s">
        <v>1</v>
      </c>
      <c r="F198" s="280" t="s">
        <v>3062</v>
      </c>
      <c r="G198" s="278"/>
      <c r="H198" s="281">
        <v>778.53999999999996</v>
      </c>
      <c r="I198" s="282"/>
      <c r="J198" s="278"/>
      <c r="K198" s="278"/>
      <c r="L198" s="283"/>
      <c r="M198" s="284"/>
      <c r="N198" s="285"/>
      <c r="O198" s="285"/>
      <c r="P198" s="285"/>
      <c r="Q198" s="285"/>
      <c r="R198" s="285"/>
      <c r="S198" s="285"/>
      <c r="T198" s="286"/>
      <c r="U198" s="13"/>
      <c r="V198" s="13"/>
      <c r="W198" s="13"/>
      <c r="X198" s="13"/>
      <c r="Y198" s="13"/>
      <c r="Z198" s="13"/>
      <c r="AA198" s="13"/>
      <c r="AB198" s="13"/>
      <c r="AC198" s="13"/>
      <c r="AD198" s="13"/>
      <c r="AE198" s="13"/>
      <c r="AT198" s="287" t="s">
        <v>758</v>
      </c>
      <c r="AU198" s="287" t="s">
        <v>86</v>
      </c>
      <c r="AV198" s="13" t="s">
        <v>86</v>
      </c>
      <c r="AW198" s="13" t="s">
        <v>33</v>
      </c>
      <c r="AX198" s="13" t="s">
        <v>84</v>
      </c>
      <c r="AY198" s="287" t="s">
        <v>414</v>
      </c>
    </row>
    <row r="199" s="2" customFormat="1" ht="21.75" customHeight="1">
      <c r="A199" s="39"/>
      <c r="B199" s="40"/>
      <c r="C199" s="234" t="s">
        <v>455</v>
      </c>
      <c r="D199" s="234" t="s">
        <v>443</v>
      </c>
      <c r="E199" s="235" t="s">
        <v>1783</v>
      </c>
      <c r="F199" s="236" t="s">
        <v>1784</v>
      </c>
      <c r="G199" s="237" t="s">
        <v>755</v>
      </c>
      <c r="H199" s="238">
        <v>55.609999999999999</v>
      </c>
      <c r="I199" s="239"/>
      <c r="J199" s="240">
        <f>ROUND(I199*H199,2)</f>
        <v>0</v>
      </c>
      <c r="K199" s="236" t="s">
        <v>720</v>
      </c>
      <c r="L199" s="45"/>
      <c r="M199" s="241" t="s">
        <v>1</v>
      </c>
      <c r="N199" s="242" t="s">
        <v>41</v>
      </c>
      <c r="O199" s="92"/>
      <c r="P199" s="226">
        <f>O199*H199</f>
        <v>0</v>
      </c>
      <c r="Q199" s="226">
        <v>0</v>
      </c>
      <c r="R199" s="226">
        <f>Q199*H199</f>
        <v>0</v>
      </c>
      <c r="S199" s="226">
        <v>0</v>
      </c>
      <c r="T199" s="227">
        <f>S199*H199</f>
        <v>0</v>
      </c>
      <c r="U199" s="39"/>
      <c r="V199" s="39"/>
      <c r="W199" s="39"/>
      <c r="X199" s="39"/>
      <c r="Y199" s="39"/>
      <c r="Z199" s="39"/>
      <c r="AA199" s="39"/>
      <c r="AB199" s="39"/>
      <c r="AC199" s="39"/>
      <c r="AD199" s="39"/>
      <c r="AE199" s="39"/>
      <c r="AR199" s="228" t="s">
        <v>415</v>
      </c>
      <c r="AT199" s="228" t="s">
        <v>443</v>
      </c>
      <c r="AU199" s="228" t="s">
        <v>86</v>
      </c>
      <c r="AY199" s="18" t="s">
        <v>414</v>
      </c>
      <c r="BE199" s="229">
        <f>IF(N199="základní",J199,0)</f>
        <v>0</v>
      </c>
      <c r="BF199" s="229">
        <f>IF(N199="snížená",J199,0)</f>
        <v>0</v>
      </c>
      <c r="BG199" s="229">
        <f>IF(N199="zákl. přenesená",J199,0)</f>
        <v>0</v>
      </c>
      <c r="BH199" s="229">
        <f>IF(N199="sníž. přenesená",J199,0)</f>
        <v>0</v>
      </c>
      <c r="BI199" s="229">
        <f>IF(N199="nulová",J199,0)</f>
        <v>0</v>
      </c>
      <c r="BJ199" s="18" t="s">
        <v>84</v>
      </c>
      <c r="BK199" s="229">
        <f>ROUND(I199*H199,2)</f>
        <v>0</v>
      </c>
      <c r="BL199" s="18" t="s">
        <v>415</v>
      </c>
      <c r="BM199" s="228" t="s">
        <v>3063</v>
      </c>
    </row>
    <row r="200" s="2" customFormat="1">
      <c r="A200" s="39"/>
      <c r="B200" s="40"/>
      <c r="C200" s="41"/>
      <c r="D200" s="230" t="s">
        <v>417</v>
      </c>
      <c r="E200" s="41"/>
      <c r="F200" s="231" t="s">
        <v>1786</v>
      </c>
      <c r="G200" s="41"/>
      <c r="H200" s="41"/>
      <c r="I200" s="156"/>
      <c r="J200" s="41"/>
      <c r="K200" s="41"/>
      <c r="L200" s="45"/>
      <c r="M200" s="232"/>
      <c r="N200" s="233"/>
      <c r="O200" s="92"/>
      <c r="P200" s="92"/>
      <c r="Q200" s="92"/>
      <c r="R200" s="92"/>
      <c r="S200" s="92"/>
      <c r="T200" s="93"/>
      <c r="U200" s="39"/>
      <c r="V200" s="39"/>
      <c r="W200" s="39"/>
      <c r="X200" s="39"/>
      <c r="Y200" s="39"/>
      <c r="Z200" s="39"/>
      <c r="AA200" s="39"/>
      <c r="AB200" s="39"/>
      <c r="AC200" s="39"/>
      <c r="AD200" s="39"/>
      <c r="AE200" s="39"/>
      <c r="AT200" s="18" t="s">
        <v>417</v>
      </c>
      <c r="AU200" s="18" t="s">
        <v>86</v>
      </c>
    </row>
    <row r="201" s="2" customFormat="1" ht="21.75" customHeight="1">
      <c r="A201" s="39"/>
      <c r="B201" s="40"/>
      <c r="C201" s="234" t="s">
        <v>459</v>
      </c>
      <c r="D201" s="234" t="s">
        <v>443</v>
      </c>
      <c r="E201" s="235" t="s">
        <v>1787</v>
      </c>
      <c r="F201" s="236" t="s">
        <v>1788</v>
      </c>
      <c r="G201" s="237" t="s">
        <v>755</v>
      </c>
      <c r="H201" s="238">
        <v>0.079000000000000001</v>
      </c>
      <c r="I201" s="239"/>
      <c r="J201" s="240">
        <f>ROUND(I201*H201,2)</f>
        <v>0</v>
      </c>
      <c r="K201" s="236" t="s">
        <v>720</v>
      </c>
      <c r="L201" s="45"/>
      <c r="M201" s="241" t="s">
        <v>1</v>
      </c>
      <c r="N201" s="242" t="s">
        <v>41</v>
      </c>
      <c r="O201" s="92"/>
      <c r="P201" s="226">
        <f>O201*H201</f>
        <v>0</v>
      </c>
      <c r="Q201" s="226">
        <v>0</v>
      </c>
      <c r="R201" s="226">
        <f>Q201*H201</f>
        <v>0</v>
      </c>
      <c r="S201" s="226">
        <v>0.0015</v>
      </c>
      <c r="T201" s="227">
        <f>S201*H201</f>
        <v>0.00011850000000000001</v>
      </c>
      <c r="U201" s="39"/>
      <c r="V201" s="39"/>
      <c r="W201" s="39"/>
      <c r="X201" s="39"/>
      <c r="Y201" s="39"/>
      <c r="Z201" s="39"/>
      <c r="AA201" s="39"/>
      <c r="AB201" s="39"/>
      <c r="AC201" s="39"/>
      <c r="AD201" s="39"/>
      <c r="AE201" s="39"/>
      <c r="AR201" s="228" t="s">
        <v>415</v>
      </c>
      <c r="AT201" s="228" t="s">
        <v>443</v>
      </c>
      <c r="AU201" s="228" t="s">
        <v>86</v>
      </c>
      <c r="AY201" s="18" t="s">
        <v>414</v>
      </c>
      <c r="BE201" s="229">
        <f>IF(N201="základní",J201,0)</f>
        <v>0</v>
      </c>
      <c r="BF201" s="229">
        <f>IF(N201="snížená",J201,0)</f>
        <v>0</v>
      </c>
      <c r="BG201" s="229">
        <f>IF(N201="zákl. přenesená",J201,0)</f>
        <v>0</v>
      </c>
      <c r="BH201" s="229">
        <f>IF(N201="sníž. přenesená",J201,0)</f>
        <v>0</v>
      </c>
      <c r="BI201" s="229">
        <f>IF(N201="nulová",J201,0)</f>
        <v>0</v>
      </c>
      <c r="BJ201" s="18" t="s">
        <v>84</v>
      </c>
      <c r="BK201" s="229">
        <f>ROUND(I201*H201,2)</f>
        <v>0</v>
      </c>
      <c r="BL201" s="18" t="s">
        <v>415</v>
      </c>
      <c r="BM201" s="228" t="s">
        <v>3064</v>
      </c>
    </row>
    <row r="202" s="2" customFormat="1">
      <c r="A202" s="39"/>
      <c r="B202" s="40"/>
      <c r="C202" s="41"/>
      <c r="D202" s="230" t="s">
        <v>417</v>
      </c>
      <c r="E202" s="41"/>
      <c r="F202" s="231" t="s">
        <v>1790</v>
      </c>
      <c r="G202" s="41"/>
      <c r="H202" s="41"/>
      <c r="I202" s="156"/>
      <c r="J202" s="41"/>
      <c r="K202" s="41"/>
      <c r="L202" s="45"/>
      <c r="M202" s="232"/>
      <c r="N202" s="233"/>
      <c r="O202" s="92"/>
      <c r="P202" s="92"/>
      <c r="Q202" s="92"/>
      <c r="R202" s="92"/>
      <c r="S202" s="92"/>
      <c r="T202" s="93"/>
      <c r="U202" s="39"/>
      <c r="V202" s="39"/>
      <c r="W202" s="39"/>
      <c r="X202" s="39"/>
      <c r="Y202" s="39"/>
      <c r="Z202" s="39"/>
      <c r="AA202" s="39"/>
      <c r="AB202" s="39"/>
      <c r="AC202" s="39"/>
      <c r="AD202" s="39"/>
      <c r="AE202" s="39"/>
      <c r="AT202" s="18" t="s">
        <v>417</v>
      </c>
      <c r="AU202" s="18" t="s">
        <v>86</v>
      </c>
    </row>
    <row r="203" s="15" customFormat="1">
      <c r="A203" s="15"/>
      <c r="B203" s="299"/>
      <c r="C203" s="300"/>
      <c r="D203" s="230" t="s">
        <v>758</v>
      </c>
      <c r="E203" s="301" t="s">
        <v>1</v>
      </c>
      <c r="F203" s="302" t="s">
        <v>3065</v>
      </c>
      <c r="G203" s="300"/>
      <c r="H203" s="301" t="s">
        <v>1</v>
      </c>
      <c r="I203" s="303"/>
      <c r="J203" s="300"/>
      <c r="K203" s="300"/>
      <c r="L203" s="304"/>
      <c r="M203" s="305"/>
      <c r="N203" s="306"/>
      <c r="O203" s="306"/>
      <c r="P203" s="306"/>
      <c r="Q203" s="306"/>
      <c r="R203" s="306"/>
      <c r="S203" s="306"/>
      <c r="T203" s="307"/>
      <c r="U203" s="15"/>
      <c r="V203" s="15"/>
      <c r="W203" s="15"/>
      <c r="X203" s="15"/>
      <c r="Y203" s="15"/>
      <c r="Z203" s="15"/>
      <c r="AA203" s="15"/>
      <c r="AB203" s="15"/>
      <c r="AC203" s="15"/>
      <c r="AD203" s="15"/>
      <c r="AE203" s="15"/>
      <c r="AT203" s="308" t="s">
        <v>758</v>
      </c>
      <c r="AU203" s="308" t="s">
        <v>86</v>
      </c>
      <c r="AV203" s="15" t="s">
        <v>84</v>
      </c>
      <c r="AW203" s="15" t="s">
        <v>33</v>
      </c>
      <c r="AX203" s="15" t="s">
        <v>76</v>
      </c>
      <c r="AY203" s="308" t="s">
        <v>414</v>
      </c>
    </row>
    <row r="204" s="13" customFormat="1">
      <c r="A204" s="13"/>
      <c r="B204" s="277"/>
      <c r="C204" s="278"/>
      <c r="D204" s="230" t="s">
        <v>758</v>
      </c>
      <c r="E204" s="279" t="s">
        <v>1</v>
      </c>
      <c r="F204" s="280" t="s">
        <v>3066</v>
      </c>
      <c r="G204" s="278"/>
      <c r="H204" s="281">
        <v>0.079000000000000001</v>
      </c>
      <c r="I204" s="282"/>
      <c r="J204" s="278"/>
      <c r="K204" s="278"/>
      <c r="L204" s="283"/>
      <c r="M204" s="284"/>
      <c r="N204" s="285"/>
      <c r="O204" s="285"/>
      <c r="P204" s="285"/>
      <c r="Q204" s="285"/>
      <c r="R204" s="285"/>
      <c r="S204" s="285"/>
      <c r="T204" s="286"/>
      <c r="U204" s="13"/>
      <c r="V204" s="13"/>
      <c r="W204" s="13"/>
      <c r="X204" s="13"/>
      <c r="Y204" s="13"/>
      <c r="Z204" s="13"/>
      <c r="AA204" s="13"/>
      <c r="AB204" s="13"/>
      <c r="AC204" s="13"/>
      <c r="AD204" s="13"/>
      <c r="AE204" s="13"/>
      <c r="AT204" s="287" t="s">
        <v>758</v>
      </c>
      <c r="AU204" s="287" t="s">
        <v>86</v>
      </c>
      <c r="AV204" s="13" t="s">
        <v>86</v>
      </c>
      <c r="AW204" s="13" t="s">
        <v>33</v>
      </c>
      <c r="AX204" s="13" t="s">
        <v>84</v>
      </c>
      <c r="AY204" s="287" t="s">
        <v>414</v>
      </c>
    </row>
    <row r="205" s="2" customFormat="1" ht="16.5" customHeight="1">
      <c r="A205" s="39"/>
      <c r="B205" s="40"/>
      <c r="C205" s="234" t="s">
        <v>463</v>
      </c>
      <c r="D205" s="234" t="s">
        <v>443</v>
      </c>
      <c r="E205" s="235" t="s">
        <v>1794</v>
      </c>
      <c r="F205" s="236" t="s">
        <v>1795</v>
      </c>
      <c r="G205" s="237" t="s">
        <v>531</v>
      </c>
      <c r="H205" s="238">
        <v>44.399999999999999</v>
      </c>
      <c r="I205" s="239"/>
      <c r="J205" s="240">
        <f>ROUND(I205*H205,2)</f>
        <v>0</v>
      </c>
      <c r="K205" s="236" t="s">
        <v>720</v>
      </c>
      <c r="L205" s="45"/>
      <c r="M205" s="241" t="s">
        <v>1</v>
      </c>
      <c r="N205" s="242" t="s">
        <v>41</v>
      </c>
      <c r="O205" s="92"/>
      <c r="P205" s="226">
        <f>O205*H205</f>
        <v>0</v>
      </c>
      <c r="Q205" s="226">
        <v>0</v>
      </c>
      <c r="R205" s="226">
        <f>Q205*H205</f>
        <v>0</v>
      </c>
      <c r="S205" s="226">
        <v>0.00050000000000000001</v>
      </c>
      <c r="T205" s="227">
        <f>S205*H205</f>
        <v>0.022200000000000001</v>
      </c>
      <c r="U205" s="39"/>
      <c r="V205" s="39"/>
      <c r="W205" s="39"/>
      <c r="X205" s="39"/>
      <c r="Y205" s="39"/>
      <c r="Z205" s="39"/>
      <c r="AA205" s="39"/>
      <c r="AB205" s="39"/>
      <c r="AC205" s="39"/>
      <c r="AD205" s="39"/>
      <c r="AE205" s="39"/>
      <c r="AR205" s="228" t="s">
        <v>415</v>
      </c>
      <c r="AT205" s="228" t="s">
        <v>443</v>
      </c>
      <c r="AU205" s="228" t="s">
        <v>86</v>
      </c>
      <c r="AY205" s="18" t="s">
        <v>414</v>
      </c>
      <c r="BE205" s="229">
        <f>IF(N205="základní",J205,0)</f>
        <v>0</v>
      </c>
      <c r="BF205" s="229">
        <f>IF(N205="snížená",J205,0)</f>
        <v>0</v>
      </c>
      <c r="BG205" s="229">
        <f>IF(N205="zákl. přenesená",J205,0)</f>
        <v>0</v>
      </c>
      <c r="BH205" s="229">
        <f>IF(N205="sníž. přenesená",J205,0)</f>
        <v>0</v>
      </c>
      <c r="BI205" s="229">
        <f>IF(N205="nulová",J205,0)</f>
        <v>0</v>
      </c>
      <c r="BJ205" s="18" t="s">
        <v>84</v>
      </c>
      <c r="BK205" s="229">
        <f>ROUND(I205*H205,2)</f>
        <v>0</v>
      </c>
      <c r="BL205" s="18" t="s">
        <v>415</v>
      </c>
      <c r="BM205" s="228" t="s">
        <v>3067</v>
      </c>
    </row>
    <row r="206" s="2" customFormat="1">
      <c r="A206" s="39"/>
      <c r="B206" s="40"/>
      <c r="C206" s="41"/>
      <c r="D206" s="230" t="s">
        <v>417</v>
      </c>
      <c r="E206" s="41"/>
      <c r="F206" s="231" t="s">
        <v>1797</v>
      </c>
      <c r="G206" s="41"/>
      <c r="H206" s="41"/>
      <c r="I206" s="156"/>
      <c r="J206" s="41"/>
      <c r="K206" s="41"/>
      <c r="L206" s="45"/>
      <c r="M206" s="232"/>
      <c r="N206" s="233"/>
      <c r="O206" s="92"/>
      <c r="P206" s="92"/>
      <c r="Q206" s="92"/>
      <c r="R206" s="92"/>
      <c r="S206" s="92"/>
      <c r="T206" s="93"/>
      <c r="U206" s="39"/>
      <c r="V206" s="39"/>
      <c r="W206" s="39"/>
      <c r="X206" s="39"/>
      <c r="Y206" s="39"/>
      <c r="Z206" s="39"/>
      <c r="AA206" s="39"/>
      <c r="AB206" s="39"/>
      <c r="AC206" s="39"/>
      <c r="AD206" s="39"/>
      <c r="AE206" s="39"/>
      <c r="AT206" s="18" t="s">
        <v>417</v>
      </c>
      <c r="AU206" s="18" t="s">
        <v>86</v>
      </c>
    </row>
    <row r="207" s="15" customFormat="1">
      <c r="A207" s="15"/>
      <c r="B207" s="299"/>
      <c r="C207" s="300"/>
      <c r="D207" s="230" t="s">
        <v>758</v>
      </c>
      <c r="E207" s="301" t="s">
        <v>1</v>
      </c>
      <c r="F207" s="302" t="s">
        <v>1798</v>
      </c>
      <c r="G207" s="300"/>
      <c r="H207" s="301" t="s">
        <v>1</v>
      </c>
      <c r="I207" s="303"/>
      <c r="J207" s="300"/>
      <c r="K207" s="300"/>
      <c r="L207" s="304"/>
      <c r="M207" s="305"/>
      <c r="N207" s="306"/>
      <c r="O207" s="306"/>
      <c r="P207" s="306"/>
      <c r="Q207" s="306"/>
      <c r="R207" s="306"/>
      <c r="S207" s="306"/>
      <c r="T207" s="307"/>
      <c r="U207" s="15"/>
      <c r="V207" s="15"/>
      <c r="W207" s="15"/>
      <c r="X207" s="15"/>
      <c r="Y207" s="15"/>
      <c r="Z207" s="15"/>
      <c r="AA207" s="15"/>
      <c r="AB207" s="15"/>
      <c r="AC207" s="15"/>
      <c r="AD207" s="15"/>
      <c r="AE207" s="15"/>
      <c r="AT207" s="308" t="s">
        <v>758</v>
      </c>
      <c r="AU207" s="308" t="s">
        <v>86</v>
      </c>
      <c r="AV207" s="15" t="s">
        <v>84</v>
      </c>
      <c r="AW207" s="15" t="s">
        <v>33</v>
      </c>
      <c r="AX207" s="15" t="s">
        <v>76</v>
      </c>
      <c r="AY207" s="308" t="s">
        <v>414</v>
      </c>
    </row>
    <row r="208" s="13" customFormat="1">
      <c r="A208" s="13"/>
      <c r="B208" s="277"/>
      <c r="C208" s="278"/>
      <c r="D208" s="230" t="s">
        <v>758</v>
      </c>
      <c r="E208" s="279" t="s">
        <v>1</v>
      </c>
      <c r="F208" s="280" t="s">
        <v>3068</v>
      </c>
      <c r="G208" s="278"/>
      <c r="H208" s="281">
        <v>11.199999999999999</v>
      </c>
      <c r="I208" s="282"/>
      <c r="J208" s="278"/>
      <c r="K208" s="278"/>
      <c r="L208" s="283"/>
      <c r="M208" s="284"/>
      <c r="N208" s="285"/>
      <c r="O208" s="285"/>
      <c r="P208" s="285"/>
      <c r="Q208" s="285"/>
      <c r="R208" s="285"/>
      <c r="S208" s="285"/>
      <c r="T208" s="286"/>
      <c r="U208" s="13"/>
      <c r="V208" s="13"/>
      <c r="W208" s="13"/>
      <c r="X208" s="13"/>
      <c r="Y208" s="13"/>
      <c r="Z208" s="13"/>
      <c r="AA208" s="13"/>
      <c r="AB208" s="13"/>
      <c r="AC208" s="13"/>
      <c r="AD208" s="13"/>
      <c r="AE208" s="13"/>
      <c r="AT208" s="287" t="s">
        <v>758</v>
      </c>
      <c r="AU208" s="287" t="s">
        <v>86</v>
      </c>
      <c r="AV208" s="13" t="s">
        <v>86</v>
      </c>
      <c r="AW208" s="13" t="s">
        <v>33</v>
      </c>
      <c r="AX208" s="13" t="s">
        <v>76</v>
      </c>
      <c r="AY208" s="287" t="s">
        <v>414</v>
      </c>
    </row>
    <row r="209" s="15" customFormat="1">
      <c r="A209" s="15"/>
      <c r="B209" s="299"/>
      <c r="C209" s="300"/>
      <c r="D209" s="230" t="s">
        <v>758</v>
      </c>
      <c r="E209" s="301" t="s">
        <v>1</v>
      </c>
      <c r="F209" s="302" t="s">
        <v>1799</v>
      </c>
      <c r="G209" s="300"/>
      <c r="H209" s="301" t="s">
        <v>1</v>
      </c>
      <c r="I209" s="303"/>
      <c r="J209" s="300"/>
      <c r="K209" s="300"/>
      <c r="L209" s="304"/>
      <c r="M209" s="305"/>
      <c r="N209" s="306"/>
      <c r="O209" s="306"/>
      <c r="P209" s="306"/>
      <c r="Q209" s="306"/>
      <c r="R209" s="306"/>
      <c r="S209" s="306"/>
      <c r="T209" s="307"/>
      <c r="U209" s="15"/>
      <c r="V209" s="15"/>
      <c r="W209" s="15"/>
      <c r="X209" s="15"/>
      <c r="Y209" s="15"/>
      <c r="Z209" s="15"/>
      <c r="AA209" s="15"/>
      <c r="AB209" s="15"/>
      <c r="AC209" s="15"/>
      <c r="AD209" s="15"/>
      <c r="AE209" s="15"/>
      <c r="AT209" s="308" t="s">
        <v>758</v>
      </c>
      <c r="AU209" s="308" t="s">
        <v>86</v>
      </c>
      <c r="AV209" s="15" t="s">
        <v>84</v>
      </c>
      <c r="AW209" s="15" t="s">
        <v>33</v>
      </c>
      <c r="AX209" s="15" t="s">
        <v>76</v>
      </c>
      <c r="AY209" s="308" t="s">
        <v>414</v>
      </c>
    </row>
    <row r="210" s="13" customFormat="1">
      <c r="A210" s="13"/>
      <c r="B210" s="277"/>
      <c r="C210" s="278"/>
      <c r="D210" s="230" t="s">
        <v>758</v>
      </c>
      <c r="E210" s="279" t="s">
        <v>1</v>
      </c>
      <c r="F210" s="280" t="s">
        <v>3068</v>
      </c>
      <c r="G210" s="278"/>
      <c r="H210" s="281">
        <v>11.199999999999999</v>
      </c>
      <c r="I210" s="282"/>
      <c r="J210" s="278"/>
      <c r="K210" s="278"/>
      <c r="L210" s="283"/>
      <c r="M210" s="284"/>
      <c r="N210" s="285"/>
      <c r="O210" s="285"/>
      <c r="P210" s="285"/>
      <c r="Q210" s="285"/>
      <c r="R210" s="285"/>
      <c r="S210" s="285"/>
      <c r="T210" s="286"/>
      <c r="U210" s="13"/>
      <c r="V210" s="13"/>
      <c r="W210" s="13"/>
      <c r="X210" s="13"/>
      <c r="Y210" s="13"/>
      <c r="Z210" s="13"/>
      <c r="AA210" s="13"/>
      <c r="AB210" s="13"/>
      <c r="AC210" s="13"/>
      <c r="AD210" s="13"/>
      <c r="AE210" s="13"/>
      <c r="AT210" s="287" t="s">
        <v>758</v>
      </c>
      <c r="AU210" s="287" t="s">
        <v>86</v>
      </c>
      <c r="AV210" s="13" t="s">
        <v>86</v>
      </c>
      <c r="AW210" s="13" t="s">
        <v>33</v>
      </c>
      <c r="AX210" s="13" t="s">
        <v>76</v>
      </c>
      <c r="AY210" s="287" t="s">
        <v>414</v>
      </c>
    </row>
    <row r="211" s="15" customFormat="1">
      <c r="A211" s="15"/>
      <c r="B211" s="299"/>
      <c r="C211" s="300"/>
      <c r="D211" s="230" t="s">
        <v>758</v>
      </c>
      <c r="E211" s="301" t="s">
        <v>1</v>
      </c>
      <c r="F211" s="302" t="s">
        <v>3069</v>
      </c>
      <c r="G211" s="300"/>
      <c r="H211" s="301" t="s">
        <v>1</v>
      </c>
      <c r="I211" s="303"/>
      <c r="J211" s="300"/>
      <c r="K211" s="300"/>
      <c r="L211" s="304"/>
      <c r="M211" s="305"/>
      <c r="N211" s="306"/>
      <c r="O211" s="306"/>
      <c r="P211" s="306"/>
      <c r="Q211" s="306"/>
      <c r="R211" s="306"/>
      <c r="S211" s="306"/>
      <c r="T211" s="307"/>
      <c r="U211" s="15"/>
      <c r="V211" s="15"/>
      <c r="W211" s="15"/>
      <c r="X211" s="15"/>
      <c r="Y211" s="15"/>
      <c r="Z211" s="15"/>
      <c r="AA211" s="15"/>
      <c r="AB211" s="15"/>
      <c r="AC211" s="15"/>
      <c r="AD211" s="15"/>
      <c r="AE211" s="15"/>
      <c r="AT211" s="308" t="s">
        <v>758</v>
      </c>
      <c r="AU211" s="308" t="s">
        <v>86</v>
      </c>
      <c r="AV211" s="15" t="s">
        <v>84</v>
      </c>
      <c r="AW211" s="15" t="s">
        <v>33</v>
      </c>
      <c r="AX211" s="15" t="s">
        <v>76</v>
      </c>
      <c r="AY211" s="308" t="s">
        <v>414</v>
      </c>
    </row>
    <row r="212" s="13" customFormat="1">
      <c r="A212" s="13"/>
      <c r="B212" s="277"/>
      <c r="C212" s="278"/>
      <c r="D212" s="230" t="s">
        <v>758</v>
      </c>
      <c r="E212" s="279" t="s">
        <v>1</v>
      </c>
      <c r="F212" s="280" t="s">
        <v>114</v>
      </c>
      <c r="G212" s="278"/>
      <c r="H212" s="281">
        <v>3</v>
      </c>
      <c r="I212" s="282"/>
      <c r="J212" s="278"/>
      <c r="K212" s="278"/>
      <c r="L212" s="283"/>
      <c r="M212" s="284"/>
      <c r="N212" s="285"/>
      <c r="O212" s="285"/>
      <c r="P212" s="285"/>
      <c r="Q212" s="285"/>
      <c r="R212" s="285"/>
      <c r="S212" s="285"/>
      <c r="T212" s="286"/>
      <c r="U212" s="13"/>
      <c r="V212" s="13"/>
      <c r="W212" s="13"/>
      <c r="X212" s="13"/>
      <c r="Y212" s="13"/>
      <c r="Z212" s="13"/>
      <c r="AA212" s="13"/>
      <c r="AB212" s="13"/>
      <c r="AC212" s="13"/>
      <c r="AD212" s="13"/>
      <c r="AE212" s="13"/>
      <c r="AT212" s="287" t="s">
        <v>758</v>
      </c>
      <c r="AU212" s="287" t="s">
        <v>86</v>
      </c>
      <c r="AV212" s="13" t="s">
        <v>86</v>
      </c>
      <c r="AW212" s="13" t="s">
        <v>33</v>
      </c>
      <c r="AX212" s="13" t="s">
        <v>76</v>
      </c>
      <c r="AY212" s="287" t="s">
        <v>414</v>
      </c>
    </row>
    <row r="213" s="15" customFormat="1">
      <c r="A213" s="15"/>
      <c r="B213" s="299"/>
      <c r="C213" s="300"/>
      <c r="D213" s="230" t="s">
        <v>758</v>
      </c>
      <c r="E213" s="301" t="s">
        <v>1</v>
      </c>
      <c r="F213" s="302" t="s">
        <v>3070</v>
      </c>
      <c r="G213" s="300"/>
      <c r="H213" s="301" t="s">
        <v>1</v>
      </c>
      <c r="I213" s="303"/>
      <c r="J213" s="300"/>
      <c r="K213" s="300"/>
      <c r="L213" s="304"/>
      <c r="M213" s="305"/>
      <c r="N213" s="306"/>
      <c r="O213" s="306"/>
      <c r="P213" s="306"/>
      <c r="Q213" s="306"/>
      <c r="R213" s="306"/>
      <c r="S213" s="306"/>
      <c r="T213" s="307"/>
      <c r="U213" s="15"/>
      <c r="V213" s="15"/>
      <c r="W213" s="15"/>
      <c r="X213" s="15"/>
      <c r="Y213" s="15"/>
      <c r="Z213" s="15"/>
      <c r="AA213" s="15"/>
      <c r="AB213" s="15"/>
      <c r="AC213" s="15"/>
      <c r="AD213" s="15"/>
      <c r="AE213" s="15"/>
      <c r="AT213" s="308" t="s">
        <v>758</v>
      </c>
      <c r="AU213" s="308" t="s">
        <v>86</v>
      </c>
      <c r="AV213" s="15" t="s">
        <v>84</v>
      </c>
      <c r="AW213" s="15" t="s">
        <v>33</v>
      </c>
      <c r="AX213" s="15" t="s">
        <v>76</v>
      </c>
      <c r="AY213" s="308" t="s">
        <v>414</v>
      </c>
    </row>
    <row r="214" s="13" customFormat="1">
      <c r="A214" s="13"/>
      <c r="B214" s="277"/>
      <c r="C214" s="278"/>
      <c r="D214" s="230" t="s">
        <v>758</v>
      </c>
      <c r="E214" s="279" t="s">
        <v>1</v>
      </c>
      <c r="F214" s="280" t="s">
        <v>3071</v>
      </c>
      <c r="G214" s="278"/>
      <c r="H214" s="281">
        <v>16</v>
      </c>
      <c r="I214" s="282"/>
      <c r="J214" s="278"/>
      <c r="K214" s="278"/>
      <c r="L214" s="283"/>
      <c r="M214" s="284"/>
      <c r="N214" s="285"/>
      <c r="O214" s="285"/>
      <c r="P214" s="285"/>
      <c r="Q214" s="285"/>
      <c r="R214" s="285"/>
      <c r="S214" s="285"/>
      <c r="T214" s="286"/>
      <c r="U214" s="13"/>
      <c r="V214" s="13"/>
      <c r="W214" s="13"/>
      <c r="X214" s="13"/>
      <c r="Y214" s="13"/>
      <c r="Z214" s="13"/>
      <c r="AA214" s="13"/>
      <c r="AB214" s="13"/>
      <c r="AC214" s="13"/>
      <c r="AD214" s="13"/>
      <c r="AE214" s="13"/>
      <c r="AT214" s="287" t="s">
        <v>758</v>
      </c>
      <c r="AU214" s="287" t="s">
        <v>86</v>
      </c>
      <c r="AV214" s="13" t="s">
        <v>86</v>
      </c>
      <c r="AW214" s="13" t="s">
        <v>33</v>
      </c>
      <c r="AX214" s="13" t="s">
        <v>76</v>
      </c>
      <c r="AY214" s="287" t="s">
        <v>414</v>
      </c>
    </row>
    <row r="215" s="15" customFormat="1">
      <c r="A215" s="15"/>
      <c r="B215" s="299"/>
      <c r="C215" s="300"/>
      <c r="D215" s="230" t="s">
        <v>758</v>
      </c>
      <c r="E215" s="301" t="s">
        <v>1</v>
      </c>
      <c r="F215" s="302" t="s">
        <v>3072</v>
      </c>
      <c r="G215" s="300"/>
      <c r="H215" s="301" t="s">
        <v>1</v>
      </c>
      <c r="I215" s="303"/>
      <c r="J215" s="300"/>
      <c r="K215" s="300"/>
      <c r="L215" s="304"/>
      <c r="M215" s="305"/>
      <c r="N215" s="306"/>
      <c r="O215" s="306"/>
      <c r="P215" s="306"/>
      <c r="Q215" s="306"/>
      <c r="R215" s="306"/>
      <c r="S215" s="306"/>
      <c r="T215" s="307"/>
      <c r="U215" s="15"/>
      <c r="V215" s="15"/>
      <c r="W215" s="15"/>
      <c r="X215" s="15"/>
      <c r="Y215" s="15"/>
      <c r="Z215" s="15"/>
      <c r="AA215" s="15"/>
      <c r="AB215" s="15"/>
      <c r="AC215" s="15"/>
      <c r="AD215" s="15"/>
      <c r="AE215" s="15"/>
      <c r="AT215" s="308" t="s">
        <v>758</v>
      </c>
      <c r="AU215" s="308" t="s">
        <v>86</v>
      </c>
      <c r="AV215" s="15" t="s">
        <v>84</v>
      </c>
      <c r="AW215" s="15" t="s">
        <v>33</v>
      </c>
      <c r="AX215" s="15" t="s">
        <v>76</v>
      </c>
      <c r="AY215" s="308" t="s">
        <v>414</v>
      </c>
    </row>
    <row r="216" s="13" customFormat="1">
      <c r="A216" s="13"/>
      <c r="B216" s="277"/>
      <c r="C216" s="278"/>
      <c r="D216" s="230" t="s">
        <v>758</v>
      </c>
      <c r="E216" s="279" t="s">
        <v>1</v>
      </c>
      <c r="F216" s="280" t="s">
        <v>114</v>
      </c>
      <c r="G216" s="278"/>
      <c r="H216" s="281">
        <v>3</v>
      </c>
      <c r="I216" s="282"/>
      <c r="J216" s="278"/>
      <c r="K216" s="278"/>
      <c r="L216" s="283"/>
      <c r="M216" s="284"/>
      <c r="N216" s="285"/>
      <c r="O216" s="285"/>
      <c r="P216" s="285"/>
      <c r="Q216" s="285"/>
      <c r="R216" s="285"/>
      <c r="S216" s="285"/>
      <c r="T216" s="286"/>
      <c r="U216" s="13"/>
      <c r="V216" s="13"/>
      <c r="W216" s="13"/>
      <c r="X216" s="13"/>
      <c r="Y216" s="13"/>
      <c r="Z216" s="13"/>
      <c r="AA216" s="13"/>
      <c r="AB216" s="13"/>
      <c r="AC216" s="13"/>
      <c r="AD216" s="13"/>
      <c r="AE216" s="13"/>
      <c r="AT216" s="287" t="s">
        <v>758</v>
      </c>
      <c r="AU216" s="287" t="s">
        <v>86</v>
      </c>
      <c r="AV216" s="13" t="s">
        <v>86</v>
      </c>
      <c r="AW216" s="13" t="s">
        <v>33</v>
      </c>
      <c r="AX216" s="13" t="s">
        <v>76</v>
      </c>
      <c r="AY216" s="287" t="s">
        <v>414</v>
      </c>
    </row>
    <row r="217" s="14" customFormat="1">
      <c r="A217" s="14"/>
      <c r="B217" s="288"/>
      <c r="C217" s="289"/>
      <c r="D217" s="230" t="s">
        <v>758</v>
      </c>
      <c r="E217" s="290" t="s">
        <v>1</v>
      </c>
      <c r="F217" s="291" t="s">
        <v>760</v>
      </c>
      <c r="G217" s="289"/>
      <c r="H217" s="292">
        <v>44.399999999999999</v>
      </c>
      <c r="I217" s="293"/>
      <c r="J217" s="289"/>
      <c r="K217" s="289"/>
      <c r="L217" s="294"/>
      <c r="M217" s="295"/>
      <c r="N217" s="296"/>
      <c r="O217" s="296"/>
      <c r="P217" s="296"/>
      <c r="Q217" s="296"/>
      <c r="R217" s="296"/>
      <c r="S217" s="296"/>
      <c r="T217" s="297"/>
      <c r="U217" s="14"/>
      <c r="V217" s="14"/>
      <c r="W217" s="14"/>
      <c r="X217" s="14"/>
      <c r="Y217" s="14"/>
      <c r="Z217" s="14"/>
      <c r="AA217" s="14"/>
      <c r="AB217" s="14"/>
      <c r="AC217" s="14"/>
      <c r="AD217" s="14"/>
      <c r="AE217" s="14"/>
      <c r="AT217" s="298" t="s">
        <v>758</v>
      </c>
      <c r="AU217" s="298" t="s">
        <v>86</v>
      </c>
      <c r="AV217" s="14" t="s">
        <v>415</v>
      </c>
      <c r="AW217" s="14" t="s">
        <v>33</v>
      </c>
      <c r="AX217" s="14" t="s">
        <v>84</v>
      </c>
      <c r="AY217" s="298" t="s">
        <v>414</v>
      </c>
    </row>
    <row r="218" s="2" customFormat="1" ht="21.75" customHeight="1">
      <c r="A218" s="39"/>
      <c r="B218" s="40"/>
      <c r="C218" s="234" t="s">
        <v>8</v>
      </c>
      <c r="D218" s="234" t="s">
        <v>443</v>
      </c>
      <c r="E218" s="235" t="s">
        <v>1800</v>
      </c>
      <c r="F218" s="236" t="s">
        <v>1801</v>
      </c>
      <c r="G218" s="237" t="s">
        <v>531</v>
      </c>
      <c r="H218" s="238">
        <v>44.399999999999999</v>
      </c>
      <c r="I218" s="239"/>
      <c r="J218" s="240">
        <f>ROUND(I218*H218,2)</f>
        <v>0</v>
      </c>
      <c r="K218" s="236" t="s">
        <v>720</v>
      </c>
      <c r="L218" s="45"/>
      <c r="M218" s="241" t="s">
        <v>1</v>
      </c>
      <c r="N218" s="242" t="s">
        <v>41</v>
      </c>
      <c r="O218" s="92"/>
      <c r="P218" s="226">
        <f>O218*H218</f>
        <v>0</v>
      </c>
      <c r="Q218" s="226">
        <v>0</v>
      </c>
      <c r="R218" s="226">
        <f>Q218*H218</f>
        <v>0</v>
      </c>
      <c r="S218" s="226">
        <v>0.00050000000000000001</v>
      </c>
      <c r="T218" s="227">
        <f>S218*H218</f>
        <v>0.022200000000000001</v>
      </c>
      <c r="U218" s="39"/>
      <c r="V218" s="39"/>
      <c r="W218" s="39"/>
      <c r="X218" s="39"/>
      <c r="Y218" s="39"/>
      <c r="Z218" s="39"/>
      <c r="AA218" s="39"/>
      <c r="AB218" s="39"/>
      <c r="AC218" s="39"/>
      <c r="AD218" s="39"/>
      <c r="AE218" s="39"/>
      <c r="AR218" s="228" t="s">
        <v>415</v>
      </c>
      <c r="AT218" s="228" t="s">
        <v>443</v>
      </c>
      <c r="AU218" s="228" t="s">
        <v>86</v>
      </c>
      <c r="AY218" s="18" t="s">
        <v>414</v>
      </c>
      <c r="BE218" s="229">
        <f>IF(N218="základní",J218,0)</f>
        <v>0</v>
      </c>
      <c r="BF218" s="229">
        <f>IF(N218="snížená",J218,0)</f>
        <v>0</v>
      </c>
      <c r="BG218" s="229">
        <f>IF(N218="zákl. přenesená",J218,0)</f>
        <v>0</v>
      </c>
      <c r="BH218" s="229">
        <f>IF(N218="sníž. přenesená",J218,0)</f>
        <v>0</v>
      </c>
      <c r="BI218" s="229">
        <f>IF(N218="nulová",J218,0)</f>
        <v>0</v>
      </c>
      <c r="BJ218" s="18" t="s">
        <v>84</v>
      </c>
      <c r="BK218" s="229">
        <f>ROUND(I218*H218,2)</f>
        <v>0</v>
      </c>
      <c r="BL218" s="18" t="s">
        <v>415</v>
      </c>
      <c r="BM218" s="228" t="s">
        <v>3073</v>
      </c>
    </row>
    <row r="219" s="2" customFormat="1">
      <c r="A219" s="39"/>
      <c r="B219" s="40"/>
      <c r="C219" s="41"/>
      <c r="D219" s="230" t="s">
        <v>417</v>
      </c>
      <c r="E219" s="41"/>
      <c r="F219" s="231" t="s">
        <v>1803</v>
      </c>
      <c r="G219" s="41"/>
      <c r="H219" s="41"/>
      <c r="I219" s="156"/>
      <c r="J219" s="41"/>
      <c r="K219" s="41"/>
      <c r="L219" s="45"/>
      <c r="M219" s="232"/>
      <c r="N219" s="233"/>
      <c r="O219" s="92"/>
      <c r="P219" s="92"/>
      <c r="Q219" s="92"/>
      <c r="R219" s="92"/>
      <c r="S219" s="92"/>
      <c r="T219" s="93"/>
      <c r="U219" s="39"/>
      <c r="V219" s="39"/>
      <c r="W219" s="39"/>
      <c r="X219" s="39"/>
      <c r="Y219" s="39"/>
      <c r="Z219" s="39"/>
      <c r="AA219" s="39"/>
      <c r="AB219" s="39"/>
      <c r="AC219" s="39"/>
      <c r="AD219" s="39"/>
      <c r="AE219" s="39"/>
      <c r="AT219" s="18" t="s">
        <v>417</v>
      </c>
      <c r="AU219" s="18" t="s">
        <v>86</v>
      </c>
    </row>
    <row r="220" s="15" customFormat="1">
      <c r="A220" s="15"/>
      <c r="B220" s="299"/>
      <c r="C220" s="300"/>
      <c r="D220" s="230" t="s">
        <v>758</v>
      </c>
      <c r="E220" s="301" t="s">
        <v>1</v>
      </c>
      <c r="F220" s="302" t="s">
        <v>1798</v>
      </c>
      <c r="G220" s="300"/>
      <c r="H220" s="301" t="s">
        <v>1</v>
      </c>
      <c r="I220" s="303"/>
      <c r="J220" s="300"/>
      <c r="K220" s="300"/>
      <c r="L220" s="304"/>
      <c r="M220" s="305"/>
      <c r="N220" s="306"/>
      <c r="O220" s="306"/>
      <c r="P220" s="306"/>
      <c r="Q220" s="306"/>
      <c r="R220" s="306"/>
      <c r="S220" s="306"/>
      <c r="T220" s="307"/>
      <c r="U220" s="15"/>
      <c r="V220" s="15"/>
      <c r="W220" s="15"/>
      <c r="X220" s="15"/>
      <c r="Y220" s="15"/>
      <c r="Z220" s="15"/>
      <c r="AA220" s="15"/>
      <c r="AB220" s="15"/>
      <c r="AC220" s="15"/>
      <c r="AD220" s="15"/>
      <c r="AE220" s="15"/>
      <c r="AT220" s="308" t="s">
        <v>758</v>
      </c>
      <c r="AU220" s="308" t="s">
        <v>86</v>
      </c>
      <c r="AV220" s="15" t="s">
        <v>84</v>
      </c>
      <c r="AW220" s="15" t="s">
        <v>33</v>
      </c>
      <c r="AX220" s="15" t="s">
        <v>76</v>
      </c>
      <c r="AY220" s="308" t="s">
        <v>414</v>
      </c>
    </row>
    <row r="221" s="13" customFormat="1">
      <c r="A221" s="13"/>
      <c r="B221" s="277"/>
      <c r="C221" s="278"/>
      <c r="D221" s="230" t="s">
        <v>758</v>
      </c>
      <c r="E221" s="279" t="s">
        <v>1</v>
      </c>
      <c r="F221" s="280" t="s">
        <v>3068</v>
      </c>
      <c r="G221" s="278"/>
      <c r="H221" s="281">
        <v>11.199999999999999</v>
      </c>
      <c r="I221" s="282"/>
      <c r="J221" s="278"/>
      <c r="K221" s="278"/>
      <c r="L221" s="283"/>
      <c r="M221" s="284"/>
      <c r="N221" s="285"/>
      <c r="O221" s="285"/>
      <c r="P221" s="285"/>
      <c r="Q221" s="285"/>
      <c r="R221" s="285"/>
      <c r="S221" s="285"/>
      <c r="T221" s="286"/>
      <c r="U221" s="13"/>
      <c r="V221" s="13"/>
      <c r="W221" s="13"/>
      <c r="X221" s="13"/>
      <c r="Y221" s="13"/>
      <c r="Z221" s="13"/>
      <c r="AA221" s="13"/>
      <c r="AB221" s="13"/>
      <c r="AC221" s="13"/>
      <c r="AD221" s="13"/>
      <c r="AE221" s="13"/>
      <c r="AT221" s="287" t="s">
        <v>758</v>
      </c>
      <c r="AU221" s="287" t="s">
        <v>86</v>
      </c>
      <c r="AV221" s="13" t="s">
        <v>86</v>
      </c>
      <c r="AW221" s="13" t="s">
        <v>33</v>
      </c>
      <c r="AX221" s="13" t="s">
        <v>76</v>
      </c>
      <c r="AY221" s="287" t="s">
        <v>414</v>
      </c>
    </row>
    <row r="222" s="15" customFormat="1">
      <c r="A222" s="15"/>
      <c r="B222" s="299"/>
      <c r="C222" s="300"/>
      <c r="D222" s="230" t="s">
        <v>758</v>
      </c>
      <c r="E222" s="301" t="s">
        <v>1</v>
      </c>
      <c r="F222" s="302" t="s">
        <v>1799</v>
      </c>
      <c r="G222" s="300"/>
      <c r="H222" s="301" t="s">
        <v>1</v>
      </c>
      <c r="I222" s="303"/>
      <c r="J222" s="300"/>
      <c r="K222" s="300"/>
      <c r="L222" s="304"/>
      <c r="M222" s="305"/>
      <c r="N222" s="306"/>
      <c r="O222" s="306"/>
      <c r="P222" s="306"/>
      <c r="Q222" s="306"/>
      <c r="R222" s="306"/>
      <c r="S222" s="306"/>
      <c r="T222" s="307"/>
      <c r="U222" s="15"/>
      <c r="V222" s="15"/>
      <c r="W222" s="15"/>
      <c r="X222" s="15"/>
      <c r="Y222" s="15"/>
      <c r="Z222" s="15"/>
      <c r="AA222" s="15"/>
      <c r="AB222" s="15"/>
      <c r="AC222" s="15"/>
      <c r="AD222" s="15"/>
      <c r="AE222" s="15"/>
      <c r="AT222" s="308" t="s">
        <v>758</v>
      </c>
      <c r="AU222" s="308" t="s">
        <v>86</v>
      </c>
      <c r="AV222" s="15" t="s">
        <v>84</v>
      </c>
      <c r="AW222" s="15" t="s">
        <v>33</v>
      </c>
      <c r="AX222" s="15" t="s">
        <v>76</v>
      </c>
      <c r="AY222" s="308" t="s">
        <v>414</v>
      </c>
    </row>
    <row r="223" s="13" customFormat="1">
      <c r="A223" s="13"/>
      <c r="B223" s="277"/>
      <c r="C223" s="278"/>
      <c r="D223" s="230" t="s">
        <v>758</v>
      </c>
      <c r="E223" s="279" t="s">
        <v>1</v>
      </c>
      <c r="F223" s="280" t="s">
        <v>3068</v>
      </c>
      <c r="G223" s="278"/>
      <c r="H223" s="281">
        <v>11.199999999999999</v>
      </c>
      <c r="I223" s="282"/>
      <c r="J223" s="278"/>
      <c r="K223" s="278"/>
      <c r="L223" s="283"/>
      <c r="M223" s="284"/>
      <c r="N223" s="285"/>
      <c r="O223" s="285"/>
      <c r="P223" s="285"/>
      <c r="Q223" s="285"/>
      <c r="R223" s="285"/>
      <c r="S223" s="285"/>
      <c r="T223" s="286"/>
      <c r="U223" s="13"/>
      <c r="V223" s="13"/>
      <c r="W223" s="13"/>
      <c r="X223" s="13"/>
      <c r="Y223" s="13"/>
      <c r="Z223" s="13"/>
      <c r="AA223" s="13"/>
      <c r="AB223" s="13"/>
      <c r="AC223" s="13"/>
      <c r="AD223" s="13"/>
      <c r="AE223" s="13"/>
      <c r="AT223" s="287" t="s">
        <v>758</v>
      </c>
      <c r="AU223" s="287" t="s">
        <v>86</v>
      </c>
      <c r="AV223" s="13" t="s">
        <v>86</v>
      </c>
      <c r="AW223" s="13" t="s">
        <v>33</v>
      </c>
      <c r="AX223" s="13" t="s">
        <v>76</v>
      </c>
      <c r="AY223" s="287" t="s">
        <v>414</v>
      </c>
    </row>
    <row r="224" s="15" customFormat="1">
      <c r="A224" s="15"/>
      <c r="B224" s="299"/>
      <c r="C224" s="300"/>
      <c r="D224" s="230" t="s">
        <v>758</v>
      </c>
      <c r="E224" s="301" t="s">
        <v>1</v>
      </c>
      <c r="F224" s="302" t="s">
        <v>3069</v>
      </c>
      <c r="G224" s="300"/>
      <c r="H224" s="301" t="s">
        <v>1</v>
      </c>
      <c r="I224" s="303"/>
      <c r="J224" s="300"/>
      <c r="K224" s="300"/>
      <c r="L224" s="304"/>
      <c r="M224" s="305"/>
      <c r="N224" s="306"/>
      <c r="O224" s="306"/>
      <c r="P224" s="306"/>
      <c r="Q224" s="306"/>
      <c r="R224" s="306"/>
      <c r="S224" s="306"/>
      <c r="T224" s="307"/>
      <c r="U224" s="15"/>
      <c r="V224" s="15"/>
      <c r="W224" s="15"/>
      <c r="X224" s="15"/>
      <c r="Y224" s="15"/>
      <c r="Z224" s="15"/>
      <c r="AA224" s="15"/>
      <c r="AB224" s="15"/>
      <c r="AC224" s="15"/>
      <c r="AD224" s="15"/>
      <c r="AE224" s="15"/>
      <c r="AT224" s="308" t="s">
        <v>758</v>
      </c>
      <c r="AU224" s="308" t="s">
        <v>86</v>
      </c>
      <c r="AV224" s="15" t="s">
        <v>84</v>
      </c>
      <c r="AW224" s="15" t="s">
        <v>33</v>
      </c>
      <c r="AX224" s="15" t="s">
        <v>76</v>
      </c>
      <c r="AY224" s="308" t="s">
        <v>414</v>
      </c>
    </row>
    <row r="225" s="13" customFormat="1">
      <c r="A225" s="13"/>
      <c r="B225" s="277"/>
      <c r="C225" s="278"/>
      <c r="D225" s="230" t="s">
        <v>758</v>
      </c>
      <c r="E225" s="279" t="s">
        <v>1</v>
      </c>
      <c r="F225" s="280" t="s">
        <v>114</v>
      </c>
      <c r="G225" s="278"/>
      <c r="H225" s="281">
        <v>3</v>
      </c>
      <c r="I225" s="282"/>
      <c r="J225" s="278"/>
      <c r="K225" s="278"/>
      <c r="L225" s="283"/>
      <c r="M225" s="284"/>
      <c r="N225" s="285"/>
      <c r="O225" s="285"/>
      <c r="P225" s="285"/>
      <c r="Q225" s="285"/>
      <c r="R225" s="285"/>
      <c r="S225" s="285"/>
      <c r="T225" s="286"/>
      <c r="U225" s="13"/>
      <c r="V225" s="13"/>
      <c r="W225" s="13"/>
      <c r="X225" s="13"/>
      <c r="Y225" s="13"/>
      <c r="Z225" s="13"/>
      <c r="AA225" s="13"/>
      <c r="AB225" s="13"/>
      <c r="AC225" s="13"/>
      <c r="AD225" s="13"/>
      <c r="AE225" s="13"/>
      <c r="AT225" s="287" t="s">
        <v>758</v>
      </c>
      <c r="AU225" s="287" t="s">
        <v>86</v>
      </c>
      <c r="AV225" s="13" t="s">
        <v>86</v>
      </c>
      <c r="AW225" s="13" t="s">
        <v>33</v>
      </c>
      <c r="AX225" s="13" t="s">
        <v>76</v>
      </c>
      <c r="AY225" s="287" t="s">
        <v>414</v>
      </c>
    </row>
    <row r="226" s="15" customFormat="1">
      <c r="A226" s="15"/>
      <c r="B226" s="299"/>
      <c r="C226" s="300"/>
      <c r="D226" s="230" t="s">
        <v>758</v>
      </c>
      <c r="E226" s="301" t="s">
        <v>1</v>
      </c>
      <c r="F226" s="302" t="s">
        <v>3070</v>
      </c>
      <c r="G226" s="300"/>
      <c r="H226" s="301" t="s">
        <v>1</v>
      </c>
      <c r="I226" s="303"/>
      <c r="J226" s="300"/>
      <c r="K226" s="300"/>
      <c r="L226" s="304"/>
      <c r="M226" s="305"/>
      <c r="N226" s="306"/>
      <c r="O226" s="306"/>
      <c r="P226" s="306"/>
      <c r="Q226" s="306"/>
      <c r="R226" s="306"/>
      <c r="S226" s="306"/>
      <c r="T226" s="307"/>
      <c r="U226" s="15"/>
      <c r="V226" s="15"/>
      <c r="W226" s="15"/>
      <c r="X226" s="15"/>
      <c r="Y226" s="15"/>
      <c r="Z226" s="15"/>
      <c r="AA226" s="15"/>
      <c r="AB226" s="15"/>
      <c r="AC226" s="15"/>
      <c r="AD226" s="15"/>
      <c r="AE226" s="15"/>
      <c r="AT226" s="308" t="s">
        <v>758</v>
      </c>
      <c r="AU226" s="308" t="s">
        <v>86</v>
      </c>
      <c r="AV226" s="15" t="s">
        <v>84</v>
      </c>
      <c r="AW226" s="15" t="s">
        <v>33</v>
      </c>
      <c r="AX226" s="15" t="s">
        <v>76</v>
      </c>
      <c r="AY226" s="308" t="s">
        <v>414</v>
      </c>
    </row>
    <row r="227" s="13" customFormat="1">
      <c r="A227" s="13"/>
      <c r="B227" s="277"/>
      <c r="C227" s="278"/>
      <c r="D227" s="230" t="s">
        <v>758</v>
      </c>
      <c r="E227" s="279" t="s">
        <v>1</v>
      </c>
      <c r="F227" s="280" t="s">
        <v>3071</v>
      </c>
      <c r="G227" s="278"/>
      <c r="H227" s="281">
        <v>16</v>
      </c>
      <c r="I227" s="282"/>
      <c r="J227" s="278"/>
      <c r="K227" s="278"/>
      <c r="L227" s="283"/>
      <c r="M227" s="284"/>
      <c r="N227" s="285"/>
      <c r="O227" s="285"/>
      <c r="P227" s="285"/>
      <c r="Q227" s="285"/>
      <c r="R227" s="285"/>
      <c r="S227" s="285"/>
      <c r="T227" s="286"/>
      <c r="U227" s="13"/>
      <c r="V227" s="13"/>
      <c r="W227" s="13"/>
      <c r="X227" s="13"/>
      <c r="Y227" s="13"/>
      <c r="Z227" s="13"/>
      <c r="AA227" s="13"/>
      <c r="AB227" s="13"/>
      <c r="AC227" s="13"/>
      <c r="AD227" s="13"/>
      <c r="AE227" s="13"/>
      <c r="AT227" s="287" t="s">
        <v>758</v>
      </c>
      <c r="AU227" s="287" t="s">
        <v>86</v>
      </c>
      <c r="AV227" s="13" t="s">
        <v>86</v>
      </c>
      <c r="AW227" s="13" t="s">
        <v>33</v>
      </c>
      <c r="AX227" s="13" t="s">
        <v>76</v>
      </c>
      <c r="AY227" s="287" t="s">
        <v>414</v>
      </c>
    </row>
    <row r="228" s="15" customFormat="1">
      <c r="A228" s="15"/>
      <c r="B228" s="299"/>
      <c r="C228" s="300"/>
      <c r="D228" s="230" t="s">
        <v>758</v>
      </c>
      <c r="E228" s="301" t="s">
        <v>1</v>
      </c>
      <c r="F228" s="302" t="s">
        <v>3072</v>
      </c>
      <c r="G228" s="300"/>
      <c r="H228" s="301" t="s">
        <v>1</v>
      </c>
      <c r="I228" s="303"/>
      <c r="J228" s="300"/>
      <c r="K228" s="300"/>
      <c r="L228" s="304"/>
      <c r="M228" s="305"/>
      <c r="N228" s="306"/>
      <c r="O228" s="306"/>
      <c r="P228" s="306"/>
      <c r="Q228" s="306"/>
      <c r="R228" s="306"/>
      <c r="S228" s="306"/>
      <c r="T228" s="307"/>
      <c r="U228" s="15"/>
      <c r="V228" s="15"/>
      <c r="W228" s="15"/>
      <c r="X228" s="15"/>
      <c r="Y228" s="15"/>
      <c r="Z228" s="15"/>
      <c r="AA228" s="15"/>
      <c r="AB228" s="15"/>
      <c r="AC228" s="15"/>
      <c r="AD228" s="15"/>
      <c r="AE228" s="15"/>
      <c r="AT228" s="308" t="s">
        <v>758</v>
      </c>
      <c r="AU228" s="308" t="s">
        <v>86</v>
      </c>
      <c r="AV228" s="15" t="s">
        <v>84</v>
      </c>
      <c r="AW228" s="15" t="s">
        <v>33</v>
      </c>
      <c r="AX228" s="15" t="s">
        <v>76</v>
      </c>
      <c r="AY228" s="308" t="s">
        <v>414</v>
      </c>
    </row>
    <row r="229" s="13" customFormat="1">
      <c r="A229" s="13"/>
      <c r="B229" s="277"/>
      <c r="C229" s="278"/>
      <c r="D229" s="230" t="s">
        <v>758</v>
      </c>
      <c r="E229" s="279" t="s">
        <v>1</v>
      </c>
      <c r="F229" s="280" t="s">
        <v>114</v>
      </c>
      <c r="G229" s="278"/>
      <c r="H229" s="281">
        <v>3</v>
      </c>
      <c r="I229" s="282"/>
      <c r="J229" s="278"/>
      <c r="K229" s="278"/>
      <c r="L229" s="283"/>
      <c r="M229" s="284"/>
      <c r="N229" s="285"/>
      <c r="O229" s="285"/>
      <c r="P229" s="285"/>
      <c r="Q229" s="285"/>
      <c r="R229" s="285"/>
      <c r="S229" s="285"/>
      <c r="T229" s="286"/>
      <c r="U229" s="13"/>
      <c r="V229" s="13"/>
      <c r="W229" s="13"/>
      <c r="X229" s="13"/>
      <c r="Y229" s="13"/>
      <c r="Z229" s="13"/>
      <c r="AA229" s="13"/>
      <c r="AB229" s="13"/>
      <c r="AC229" s="13"/>
      <c r="AD229" s="13"/>
      <c r="AE229" s="13"/>
      <c r="AT229" s="287" t="s">
        <v>758</v>
      </c>
      <c r="AU229" s="287" t="s">
        <v>86</v>
      </c>
      <c r="AV229" s="13" t="s">
        <v>86</v>
      </c>
      <c r="AW229" s="13" t="s">
        <v>33</v>
      </c>
      <c r="AX229" s="13" t="s">
        <v>76</v>
      </c>
      <c r="AY229" s="287" t="s">
        <v>414</v>
      </c>
    </row>
    <row r="230" s="14" customFormat="1">
      <c r="A230" s="14"/>
      <c r="B230" s="288"/>
      <c r="C230" s="289"/>
      <c r="D230" s="230" t="s">
        <v>758</v>
      </c>
      <c r="E230" s="290" t="s">
        <v>1</v>
      </c>
      <c r="F230" s="291" t="s">
        <v>760</v>
      </c>
      <c r="G230" s="289"/>
      <c r="H230" s="292">
        <v>44.399999999999999</v>
      </c>
      <c r="I230" s="293"/>
      <c r="J230" s="289"/>
      <c r="K230" s="289"/>
      <c r="L230" s="294"/>
      <c r="M230" s="295"/>
      <c r="N230" s="296"/>
      <c r="O230" s="296"/>
      <c r="P230" s="296"/>
      <c r="Q230" s="296"/>
      <c r="R230" s="296"/>
      <c r="S230" s="296"/>
      <c r="T230" s="297"/>
      <c r="U230" s="14"/>
      <c r="V230" s="14"/>
      <c r="W230" s="14"/>
      <c r="X230" s="14"/>
      <c r="Y230" s="14"/>
      <c r="Z230" s="14"/>
      <c r="AA230" s="14"/>
      <c r="AB230" s="14"/>
      <c r="AC230" s="14"/>
      <c r="AD230" s="14"/>
      <c r="AE230" s="14"/>
      <c r="AT230" s="298" t="s">
        <v>758</v>
      </c>
      <c r="AU230" s="298" t="s">
        <v>86</v>
      </c>
      <c r="AV230" s="14" t="s">
        <v>415</v>
      </c>
      <c r="AW230" s="14" t="s">
        <v>33</v>
      </c>
      <c r="AX230" s="14" t="s">
        <v>84</v>
      </c>
      <c r="AY230" s="298" t="s">
        <v>414</v>
      </c>
    </row>
    <row r="231" s="2" customFormat="1" ht="21.75" customHeight="1">
      <c r="A231" s="39"/>
      <c r="B231" s="40"/>
      <c r="C231" s="234" t="s">
        <v>470</v>
      </c>
      <c r="D231" s="234" t="s">
        <v>443</v>
      </c>
      <c r="E231" s="235" t="s">
        <v>2934</v>
      </c>
      <c r="F231" s="236" t="s">
        <v>2935</v>
      </c>
      <c r="G231" s="237" t="s">
        <v>632</v>
      </c>
      <c r="H231" s="238">
        <v>3.1499999999999999</v>
      </c>
      <c r="I231" s="239"/>
      <c r="J231" s="240">
        <f>ROUND(I231*H231,2)</f>
        <v>0</v>
      </c>
      <c r="K231" s="236" t="s">
        <v>720</v>
      </c>
      <c r="L231" s="45"/>
      <c r="M231" s="241" t="s">
        <v>1</v>
      </c>
      <c r="N231" s="242" t="s">
        <v>41</v>
      </c>
      <c r="O231" s="92"/>
      <c r="P231" s="226">
        <f>O231*H231</f>
        <v>0</v>
      </c>
      <c r="Q231" s="226">
        <v>0</v>
      </c>
      <c r="R231" s="226">
        <f>Q231*H231</f>
        <v>0</v>
      </c>
      <c r="S231" s="226">
        <v>0.25</v>
      </c>
      <c r="T231" s="227">
        <f>S231*H231</f>
        <v>0.78749999999999998</v>
      </c>
      <c r="U231" s="39"/>
      <c r="V231" s="39"/>
      <c r="W231" s="39"/>
      <c r="X231" s="39"/>
      <c r="Y231" s="39"/>
      <c r="Z231" s="39"/>
      <c r="AA231" s="39"/>
      <c r="AB231" s="39"/>
      <c r="AC231" s="39"/>
      <c r="AD231" s="39"/>
      <c r="AE231" s="39"/>
      <c r="AR231" s="228" t="s">
        <v>415</v>
      </c>
      <c r="AT231" s="228" t="s">
        <v>443</v>
      </c>
      <c r="AU231" s="228" t="s">
        <v>86</v>
      </c>
      <c r="AY231" s="18" t="s">
        <v>414</v>
      </c>
      <c r="BE231" s="229">
        <f>IF(N231="základní",J231,0)</f>
        <v>0</v>
      </c>
      <c r="BF231" s="229">
        <f>IF(N231="snížená",J231,0)</f>
        <v>0</v>
      </c>
      <c r="BG231" s="229">
        <f>IF(N231="zákl. přenesená",J231,0)</f>
        <v>0</v>
      </c>
      <c r="BH231" s="229">
        <f>IF(N231="sníž. přenesená",J231,0)</f>
        <v>0</v>
      </c>
      <c r="BI231" s="229">
        <f>IF(N231="nulová",J231,0)</f>
        <v>0</v>
      </c>
      <c r="BJ231" s="18" t="s">
        <v>84</v>
      </c>
      <c r="BK231" s="229">
        <f>ROUND(I231*H231,2)</f>
        <v>0</v>
      </c>
      <c r="BL231" s="18" t="s">
        <v>415</v>
      </c>
      <c r="BM231" s="228" t="s">
        <v>3074</v>
      </c>
    </row>
    <row r="232" s="2" customFormat="1">
      <c r="A232" s="39"/>
      <c r="B232" s="40"/>
      <c r="C232" s="41"/>
      <c r="D232" s="230" t="s">
        <v>417</v>
      </c>
      <c r="E232" s="41"/>
      <c r="F232" s="231" t="s">
        <v>2937</v>
      </c>
      <c r="G232" s="41"/>
      <c r="H232" s="41"/>
      <c r="I232" s="156"/>
      <c r="J232" s="41"/>
      <c r="K232" s="41"/>
      <c r="L232" s="45"/>
      <c r="M232" s="232"/>
      <c r="N232" s="233"/>
      <c r="O232" s="92"/>
      <c r="P232" s="92"/>
      <c r="Q232" s="92"/>
      <c r="R232" s="92"/>
      <c r="S232" s="92"/>
      <c r="T232" s="93"/>
      <c r="U232" s="39"/>
      <c r="V232" s="39"/>
      <c r="W232" s="39"/>
      <c r="X232" s="39"/>
      <c r="Y232" s="39"/>
      <c r="Z232" s="39"/>
      <c r="AA232" s="39"/>
      <c r="AB232" s="39"/>
      <c r="AC232" s="39"/>
      <c r="AD232" s="39"/>
      <c r="AE232" s="39"/>
      <c r="AT232" s="18" t="s">
        <v>417</v>
      </c>
      <c r="AU232" s="18" t="s">
        <v>86</v>
      </c>
    </row>
    <row r="233" s="15" customFormat="1">
      <c r="A233" s="15"/>
      <c r="B233" s="299"/>
      <c r="C233" s="300"/>
      <c r="D233" s="230" t="s">
        <v>758</v>
      </c>
      <c r="E233" s="301" t="s">
        <v>1</v>
      </c>
      <c r="F233" s="302" t="s">
        <v>3075</v>
      </c>
      <c r="G233" s="300"/>
      <c r="H233" s="301" t="s">
        <v>1</v>
      </c>
      <c r="I233" s="303"/>
      <c r="J233" s="300"/>
      <c r="K233" s="300"/>
      <c r="L233" s="304"/>
      <c r="M233" s="305"/>
      <c r="N233" s="306"/>
      <c r="O233" s="306"/>
      <c r="P233" s="306"/>
      <c r="Q233" s="306"/>
      <c r="R233" s="306"/>
      <c r="S233" s="306"/>
      <c r="T233" s="307"/>
      <c r="U233" s="15"/>
      <c r="V233" s="15"/>
      <c r="W233" s="15"/>
      <c r="X233" s="15"/>
      <c r="Y233" s="15"/>
      <c r="Z233" s="15"/>
      <c r="AA233" s="15"/>
      <c r="AB233" s="15"/>
      <c r="AC233" s="15"/>
      <c r="AD233" s="15"/>
      <c r="AE233" s="15"/>
      <c r="AT233" s="308" t="s">
        <v>758</v>
      </c>
      <c r="AU233" s="308" t="s">
        <v>86</v>
      </c>
      <c r="AV233" s="15" t="s">
        <v>84</v>
      </c>
      <c r="AW233" s="15" t="s">
        <v>33</v>
      </c>
      <c r="AX233" s="15" t="s">
        <v>76</v>
      </c>
      <c r="AY233" s="308" t="s">
        <v>414</v>
      </c>
    </row>
    <row r="234" s="13" customFormat="1">
      <c r="A234" s="13"/>
      <c r="B234" s="277"/>
      <c r="C234" s="278"/>
      <c r="D234" s="230" t="s">
        <v>758</v>
      </c>
      <c r="E234" s="279" t="s">
        <v>1</v>
      </c>
      <c r="F234" s="280" t="s">
        <v>3076</v>
      </c>
      <c r="G234" s="278"/>
      <c r="H234" s="281">
        <v>3.1499999999999999</v>
      </c>
      <c r="I234" s="282"/>
      <c r="J234" s="278"/>
      <c r="K234" s="278"/>
      <c r="L234" s="283"/>
      <c r="M234" s="284"/>
      <c r="N234" s="285"/>
      <c r="O234" s="285"/>
      <c r="P234" s="285"/>
      <c r="Q234" s="285"/>
      <c r="R234" s="285"/>
      <c r="S234" s="285"/>
      <c r="T234" s="286"/>
      <c r="U234" s="13"/>
      <c r="V234" s="13"/>
      <c r="W234" s="13"/>
      <c r="X234" s="13"/>
      <c r="Y234" s="13"/>
      <c r="Z234" s="13"/>
      <c r="AA234" s="13"/>
      <c r="AB234" s="13"/>
      <c r="AC234" s="13"/>
      <c r="AD234" s="13"/>
      <c r="AE234" s="13"/>
      <c r="AT234" s="287" t="s">
        <v>758</v>
      </c>
      <c r="AU234" s="287" t="s">
        <v>86</v>
      </c>
      <c r="AV234" s="13" t="s">
        <v>86</v>
      </c>
      <c r="AW234" s="13" t="s">
        <v>33</v>
      </c>
      <c r="AX234" s="13" t="s">
        <v>84</v>
      </c>
      <c r="AY234" s="287" t="s">
        <v>414</v>
      </c>
    </row>
    <row r="235" s="2" customFormat="1" ht="21.75" customHeight="1">
      <c r="A235" s="39"/>
      <c r="B235" s="40"/>
      <c r="C235" s="234" t="s">
        <v>475</v>
      </c>
      <c r="D235" s="234" t="s">
        <v>443</v>
      </c>
      <c r="E235" s="235" t="s">
        <v>1810</v>
      </c>
      <c r="F235" s="236" t="s">
        <v>1811</v>
      </c>
      <c r="G235" s="237" t="s">
        <v>632</v>
      </c>
      <c r="H235" s="238">
        <v>205.131</v>
      </c>
      <c r="I235" s="239"/>
      <c r="J235" s="240">
        <f>ROUND(I235*H235,2)</f>
        <v>0</v>
      </c>
      <c r="K235" s="236" t="s">
        <v>720</v>
      </c>
      <c r="L235" s="45"/>
      <c r="M235" s="241" t="s">
        <v>1</v>
      </c>
      <c r="N235" s="242" t="s">
        <v>41</v>
      </c>
      <c r="O235" s="92"/>
      <c r="P235" s="226">
        <f>O235*H235</f>
        <v>0</v>
      </c>
      <c r="Q235" s="226">
        <v>0</v>
      </c>
      <c r="R235" s="226">
        <f>Q235*H235</f>
        <v>0</v>
      </c>
      <c r="S235" s="226">
        <v>0</v>
      </c>
      <c r="T235" s="227">
        <f>S235*H235</f>
        <v>0</v>
      </c>
      <c r="U235" s="39"/>
      <c r="V235" s="39"/>
      <c r="W235" s="39"/>
      <c r="X235" s="39"/>
      <c r="Y235" s="39"/>
      <c r="Z235" s="39"/>
      <c r="AA235" s="39"/>
      <c r="AB235" s="39"/>
      <c r="AC235" s="39"/>
      <c r="AD235" s="39"/>
      <c r="AE235" s="39"/>
      <c r="AR235" s="228" t="s">
        <v>415</v>
      </c>
      <c r="AT235" s="228" t="s">
        <v>443</v>
      </c>
      <c r="AU235" s="228" t="s">
        <v>86</v>
      </c>
      <c r="AY235" s="18" t="s">
        <v>414</v>
      </c>
      <c r="BE235" s="229">
        <f>IF(N235="základní",J235,0)</f>
        <v>0</v>
      </c>
      <c r="BF235" s="229">
        <f>IF(N235="snížená",J235,0)</f>
        <v>0</v>
      </c>
      <c r="BG235" s="229">
        <f>IF(N235="zákl. přenesená",J235,0)</f>
        <v>0</v>
      </c>
      <c r="BH235" s="229">
        <f>IF(N235="sníž. přenesená",J235,0)</f>
        <v>0</v>
      </c>
      <c r="BI235" s="229">
        <f>IF(N235="nulová",J235,0)</f>
        <v>0</v>
      </c>
      <c r="BJ235" s="18" t="s">
        <v>84</v>
      </c>
      <c r="BK235" s="229">
        <f>ROUND(I235*H235,2)</f>
        <v>0</v>
      </c>
      <c r="BL235" s="18" t="s">
        <v>415</v>
      </c>
      <c r="BM235" s="228" t="s">
        <v>3077</v>
      </c>
    </row>
    <row r="236" s="2" customFormat="1">
      <c r="A236" s="39"/>
      <c r="B236" s="40"/>
      <c r="C236" s="41"/>
      <c r="D236" s="230" t="s">
        <v>417</v>
      </c>
      <c r="E236" s="41"/>
      <c r="F236" s="231" t="s">
        <v>1811</v>
      </c>
      <c r="G236" s="41"/>
      <c r="H236" s="41"/>
      <c r="I236" s="156"/>
      <c r="J236" s="41"/>
      <c r="K236" s="41"/>
      <c r="L236" s="45"/>
      <c r="M236" s="232"/>
      <c r="N236" s="233"/>
      <c r="O236" s="92"/>
      <c r="P236" s="92"/>
      <c r="Q236" s="92"/>
      <c r="R236" s="92"/>
      <c r="S236" s="92"/>
      <c r="T236" s="93"/>
      <c r="U236" s="39"/>
      <c r="V236" s="39"/>
      <c r="W236" s="39"/>
      <c r="X236" s="39"/>
      <c r="Y236" s="39"/>
      <c r="Z236" s="39"/>
      <c r="AA236" s="39"/>
      <c r="AB236" s="39"/>
      <c r="AC236" s="39"/>
      <c r="AD236" s="39"/>
      <c r="AE236" s="39"/>
      <c r="AT236" s="18" t="s">
        <v>417</v>
      </c>
      <c r="AU236" s="18" t="s">
        <v>86</v>
      </c>
    </row>
    <row r="237" s="15" customFormat="1">
      <c r="A237" s="15"/>
      <c r="B237" s="299"/>
      <c r="C237" s="300"/>
      <c r="D237" s="230" t="s">
        <v>758</v>
      </c>
      <c r="E237" s="301" t="s">
        <v>1</v>
      </c>
      <c r="F237" s="302" t="s">
        <v>2881</v>
      </c>
      <c r="G237" s="300"/>
      <c r="H237" s="301" t="s">
        <v>1</v>
      </c>
      <c r="I237" s="303"/>
      <c r="J237" s="300"/>
      <c r="K237" s="300"/>
      <c r="L237" s="304"/>
      <c r="M237" s="305"/>
      <c r="N237" s="306"/>
      <c r="O237" s="306"/>
      <c r="P237" s="306"/>
      <c r="Q237" s="306"/>
      <c r="R237" s="306"/>
      <c r="S237" s="306"/>
      <c r="T237" s="307"/>
      <c r="U237" s="15"/>
      <c r="V237" s="15"/>
      <c r="W237" s="15"/>
      <c r="X237" s="15"/>
      <c r="Y237" s="15"/>
      <c r="Z237" s="15"/>
      <c r="AA237" s="15"/>
      <c r="AB237" s="15"/>
      <c r="AC237" s="15"/>
      <c r="AD237" s="15"/>
      <c r="AE237" s="15"/>
      <c r="AT237" s="308" t="s">
        <v>758</v>
      </c>
      <c r="AU237" s="308" t="s">
        <v>86</v>
      </c>
      <c r="AV237" s="15" t="s">
        <v>84</v>
      </c>
      <c r="AW237" s="15" t="s">
        <v>33</v>
      </c>
      <c r="AX237" s="15" t="s">
        <v>76</v>
      </c>
      <c r="AY237" s="308" t="s">
        <v>414</v>
      </c>
    </row>
    <row r="238" s="13" customFormat="1">
      <c r="A238" s="13"/>
      <c r="B238" s="277"/>
      <c r="C238" s="278"/>
      <c r="D238" s="230" t="s">
        <v>758</v>
      </c>
      <c r="E238" s="279" t="s">
        <v>1</v>
      </c>
      <c r="F238" s="280" t="s">
        <v>3032</v>
      </c>
      <c r="G238" s="278"/>
      <c r="H238" s="281">
        <v>52.253</v>
      </c>
      <c r="I238" s="282"/>
      <c r="J238" s="278"/>
      <c r="K238" s="278"/>
      <c r="L238" s="283"/>
      <c r="M238" s="284"/>
      <c r="N238" s="285"/>
      <c r="O238" s="285"/>
      <c r="P238" s="285"/>
      <c r="Q238" s="285"/>
      <c r="R238" s="285"/>
      <c r="S238" s="285"/>
      <c r="T238" s="286"/>
      <c r="U238" s="13"/>
      <c r="V238" s="13"/>
      <c r="W238" s="13"/>
      <c r="X238" s="13"/>
      <c r="Y238" s="13"/>
      <c r="Z238" s="13"/>
      <c r="AA238" s="13"/>
      <c r="AB238" s="13"/>
      <c r="AC238" s="13"/>
      <c r="AD238" s="13"/>
      <c r="AE238" s="13"/>
      <c r="AT238" s="287" t="s">
        <v>758</v>
      </c>
      <c r="AU238" s="287" t="s">
        <v>86</v>
      </c>
      <c r="AV238" s="13" t="s">
        <v>86</v>
      </c>
      <c r="AW238" s="13" t="s">
        <v>33</v>
      </c>
      <c r="AX238" s="13" t="s">
        <v>76</v>
      </c>
      <c r="AY238" s="287" t="s">
        <v>414</v>
      </c>
    </row>
    <row r="239" s="15" customFormat="1">
      <c r="A239" s="15"/>
      <c r="B239" s="299"/>
      <c r="C239" s="300"/>
      <c r="D239" s="230" t="s">
        <v>758</v>
      </c>
      <c r="E239" s="301" t="s">
        <v>1</v>
      </c>
      <c r="F239" s="302" t="s">
        <v>3033</v>
      </c>
      <c r="G239" s="300"/>
      <c r="H239" s="301" t="s">
        <v>1</v>
      </c>
      <c r="I239" s="303"/>
      <c r="J239" s="300"/>
      <c r="K239" s="300"/>
      <c r="L239" s="304"/>
      <c r="M239" s="305"/>
      <c r="N239" s="306"/>
      <c r="O239" s="306"/>
      <c r="P239" s="306"/>
      <c r="Q239" s="306"/>
      <c r="R239" s="306"/>
      <c r="S239" s="306"/>
      <c r="T239" s="307"/>
      <c r="U239" s="15"/>
      <c r="V239" s="15"/>
      <c r="W239" s="15"/>
      <c r="X239" s="15"/>
      <c r="Y239" s="15"/>
      <c r="Z239" s="15"/>
      <c r="AA239" s="15"/>
      <c r="AB239" s="15"/>
      <c r="AC239" s="15"/>
      <c r="AD239" s="15"/>
      <c r="AE239" s="15"/>
      <c r="AT239" s="308" t="s">
        <v>758</v>
      </c>
      <c r="AU239" s="308" t="s">
        <v>86</v>
      </c>
      <c r="AV239" s="15" t="s">
        <v>84</v>
      </c>
      <c r="AW239" s="15" t="s">
        <v>33</v>
      </c>
      <c r="AX239" s="15" t="s">
        <v>76</v>
      </c>
      <c r="AY239" s="308" t="s">
        <v>414</v>
      </c>
    </row>
    <row r="240" s="13" customFormat="1">
      <c r="A240" s="13"/>
      <c r="B240" s="277"/>
      <c r="C240" s="278"/>
      <c r="D240" s="230" t="s">
        <v>758</v>
      </c>
      <c r="E240" s="279" t="s">
        <v>1</v>
      </c>
      <c r="F240" s="280" t="s">
        <v>3034</v>
      </c>
      <c r="G240" s="278"/>
      <c r="H240" s="281">
        <v>31.481000000000002</v>
      </c>
      <c r="I240" s="282"/>
      <c r="J240" s="278"/>
      <c r="K240" s="278"/>
      <c r="L240" s="283"/>
      <c r="M240" s="284"/>
      <c r="N240" s="285"/>
      <c r="O240" s="285"/>
      <c r="P240" s="285"/>
      <c r="Q240" s="285"/>
      <c r="R240" s="285"/>
      <c r="S240" s="285"/>
      <c r="T240" s="286"/>
      <c r="U240" s="13"/>
      <c r="V240" s="13"/>
      <c r="W240" s="13"/>
      <c r="X240" s="13"/>
      <c r="Y240" s="13"/>
      <c r="Z240" s="13"/>
      <c r="AA240" s="13"/>
      <c r="AB240" s="13"/>
      <c r="AC240" s="13"/>
      <c r="AD240" s="13"/>
      <c r="AE240" s="13"/>
      <c r="AT240" s="287" t="s">
        <v>758</v>
      </c>
      <c r="AU240" s="287" t="s">
        <v>86</v>
      </c>
      <c r="AV240" s="13" t="s">
        <v>86</v>
      </c>
      <c r="AW240" s="13" t="s">
        <v>33</v>
      </c>
      <c r="AX240" s="13" t="s">
        <v>76</v>
      </c>
      <c r="AY240" s="287" t="s">
        <v>414</v>
      </c>
    </row>
    <row r="241" s="13" customFormat="1">
      <c r="A241" s="13"/>
      <c r="B241" s="277"/>
      <c r="C241" s="278"/>
      <c r="D241" s="230" t="s">
        <v>758</v>
      </c>
      <c r="E241" s="279" t="s">
        <v>1</v>
      </c>
      <c r="F241" s="280" t="s">
        <v>3035</v>
      </c>
      <c r="G241" s="278"/>
      <c r="H241" s="281">
        <v>45.216999999999999</v>
      </c>
      <c r="I241" s="282"/>
      <c r="J241" s="278"/>
      <c r="K241" s="278"/>
      <c r="L241" s="283"/>
      <c r="M241" s="284"/>
      <c r="N241" s="285"/>
      <c r="O241" s="285"/>
      <c r="P241" s="285"/>
      <c r="Q241" s="285"/>
      <c r="R241" s="285"/>
      <c r="S241" s="285"/>
      <c r="T241" s="286"/>
      <c r="U241" s="13"/>
      <c r="V241" s="13"/>
      <c r="W241" s="13"/>
      <c r="X241" s="13"/>
      <c r="Y241" s="13"/>
      <c r="Z241" s="13"/>
      <c r="AA241" s="13"/>
      <c r="AB241" s="13"/>
      <c r="AC241" s="13"/>
      <c r="AD241" s="13"/>
      <c r="AE241" s="13"/>
      <c r="AT241" s="287" t="s">
        <v>758</v>
      </c>
      <c r="AU241" s="287" t="s">
        <v>86</v>
      </c>
      <c r="AV241" s="13" t="s">
        <v>86</v>
      </c>
      <c r="AW241" s="13" t="s">
        <v>33</v>
      </c>
      <c r="AX241" s="13" t="s">
        <v>76</v>
      </c>
      <c r="AY241" s="287" t="s">
        <v>414</v>
      </c>
    </row>
    <row r="242" s="13" customFormat="1">
      <c r="A242" s="13"/>
      <c r="B242" s="277"/>
      <c r="C242" s="278"/>
      <c r="D242" s="230" t="s">
        <v>758</v>
      </c>
      <c r="E242" s="279" t="s">
        <v>1</v>
      </c>
      <c r="F242" s="280" t="s">
        <v>3078</v>
      </c>
      <c r="G242" s="278"/>
      <c r="H242" s="281">
        <v>14.049</v>
      </c>
      <c r="I242" s="282"/>
      <c r="J242" s="278"/>
      <c r="K242" s="278"/>
      <c r="L242" s="283"/>
      <c r="M242" s="284"/>
      <c r="N242" s="285"/>
      <c r="O242" s="285"/>
      <c r="P242" s="285"/>
      <c r="Q242" s="285"/>
      <c r="R242" s="285"/>
      <c r="S242" s="285"/>
      <c r="T242" s="286"/>
      <c r="U242" s="13"/>
      <c r="V242" s="13"/>
      <c r="W242" s="13"/>
      <c r="X242" s="13"/>
      <c r="Y242" s="13"/>
      <c r="Z242" s="13"/>
      <c r="AA242" s="13"/>
      <c r="AB242" s="13"/>
      <c r="AC242" s="13"/>
      <c r="AD242" s="13"/>
      <c r="AE242" s="13"/>
      <c r="AT242" s="287" t="s">
        <v>758</v>
      </c>
      <c r="AU242" s="287" t="s">
        <v>86</v>
      </c>
      <c r="AV242" s="13" t="s">
        <v>86</v>
      </c>
      <c r="AW242" s="13" t="s">
        <v>33</v>
      </c>
      <c r="AX242" s="13" t="s">
        <v>76</v>
      </c>
      <c r="AY242" s="287" t="s">
        <v>414</v>
      </c>
    </row>
    <row r="243" s="15" customFormat="1">
      <c r="A243" s="15"/>
      <c r="B243" s="299"/>
      <c r="C243" s="300"/>
      <c r="D243" s="230" t="s">
        <v>758</v>
      </c>
      <c r="E243" s="301" t="s">
        <v>1</v>
      </c>
      <c r="F243" s="302" t="s">
        <v>2941</v>
      </c>
      <c r="G243" s="300"/>
      <c r="H243" s="301" t="s">
        <v>1</v>
      </c>
      <c r="I243" s="303"/>
      <c r="J243" s="300"/>
      <c r="K243" s="300"/>
      <c r="L243" s="304"/>
      <c r="M243" s="305"/>
      <c r="N243" s="306"/>
      <c r="O243" s="306"/>
      <c r="P243" s="306"/>
      <c r="Q243" s="306"/>
      <c r="R243" s="306"/>
      <c r="S243" s="306"/>
      <c r="T243" s="307"/>
      <c r="U243" s="15"/>
      <c r="V243" s="15"/>
      <c r="W243" s="15"/>
      <c r="X243" s="15"/>
      <c r="Y243" s="15"/>
      <c r="Z243" s="15"/>
      <c r="AA243" s="15"/>
      <c r="AB243" s="15"/>
      <c r="AC243" s="15"/>
      <c r="AD243" s="15"/>
      <c r="AE243" s="15"/>
      <c r="AT243" s="308" t="s">
        <v>758</v>
      </c>
      <c r="AU243" s="308" t="s">
        <v>86</v>
      </c>
      <c r="AV243" s="15" t="s">
        <v>84</v>
      </c>
      <c r="AW243" s="15" t="s">
        <v>33</v>
      </c>
      <c r="AX243" s="15" t="s">
        <v>76</v>
      </c>
      <c r="AY243" s="308" t="s">
        <v>414</v>
      </c>
    </row>
    <row r="244" s="13" customFormat="1">
      <c r="A244" s="13"/>
      <c r="B244" s="277"/>
      <c r="C244" s="278"/>
      <c r="D244" s="230" t="s">
        <v>758</v>
      </c>
      <c r="E244" s="279" t="s">
        <v>1</v>
      </c>
      <c r="F244" s="280" t="s">
        <v>3079</v>
      </c>
      <c r="G244" s="278"/>
      <c r="H244" s="281">
        <v>30.940000000000001</v>
      </c>
      <c r="I244" s="282"/>
      <c r="J244" s="278"/>
      <c r="K244" s="278"/>
      <c r="L244" s="283"/>
      <c r="M244" s="284"/>
      <c r="N244" s="285"/>
      <c r="O244" s="285"/>
      <c r="P244" s="285"/>
      <c r="Q244" s="285"/>
      <c r="R244" s="285"/>
      <c r="S244" s="285"/>
      <c r="T244" s="286"/>
      <c r="U244" s="13"/>
      <c r="V244" s="13"/>
      <c r="W244" s="13"/>
      <c r="X244" s="13"/>
      <c r="Y244" s="13"/>
      <c r="Z244" s="13"/>
      <c r="AA244" s="13"/>
      <c r="AB244" s="13"/>
      <c r="AC244" s="13"/>
      <c r="AD244" s="13"/>
      <c r="AE244" s="13"/>
      <c r="AT244" s="287" t="s">
        <v>758</v>
      </c>
      <c r="AU244" s="287" t="s">
        <v>86</v>
      </c>
      <c r="AV244" s="13" t="s">
        <v>86</v>
      </c>
      <c r="AW244" s="13" t="s">
        <v>33</v>
      </c>
      <c r="AX244" s="13" t="s">
        <v>76</v>
      </c>
      <c r="AY244" s="287" t="s">
        <v>414</v>
      </c>
    </row>
    <row r="245" s="15" customFormat="1">
      <c r="A245" s="15"/>
      <c r="B245" s="299"/>
      <c r="C245" s="300"/>
      <c r="D245" s="230" t="s">
        <v>758</v>
      </c>
      <c r="E245" s="301" t="s">
        <v>1</v>
      </c>
      <c r="F245" s="302" t="s">
        <v>2943</v>
      </c>
      <c r="G245" s="300"/>
      <c r="H245" s="301" t="s">
        <v>1</v>
      </c>
      <c r="I245" s="303"/>
      <c r="J245" s="300"/>
      <c r="K245" s="300"/>
      <c r="L245" s="304"/>
      <c r="M245" s="305"/>
      <c r="N245" s="306"/>
      <c r="O245" s="306"/>
      <c r="P245" s="306"/>
      <c r="Q245" s="306"/>
      <c r="R245" s="306"/>
      <c r="S245" s="306"/>
      <c r="T245" s="307"/>
      <c r="U245" s="15"/>
      <c r="V245" s="15"/>
      <c r="W245" s="15"/>
      <c r="X245" s="15"/>
      <c r="Y245" s="15"/>
      <c r="Z245" s="15"/>
      <c r="AA245" s="15"/>
      <c r="AB245" s="15"/>
      <c r="AC245" s="15"/>
      <c r="AD245" s="15"/>
      <c r="AE245" s="15"/>
      <c r="AT245" s="308" t="s">
        <v>758</v>
      </c>
      <c r="AU245" s="308" t="s">
        <v>86</v>
      </c>
      <c r="AV245" s="15" t="s">
        <v>84</v>
      </c>
      <c r="AW245" s="15" t="s">
        <v>33</v>
      </c>
      <c r="AX245" s="15" t="s">
        <v>76</v>
      </c>
      <c r="AY245" s="308" t="s">
        <v>414</v>
      </c>
    </row>
    <row r="246" s="13" customFormat="1">
      <c r="A246" s="13"/>
      <c r="B246" s="277"/>
      <c r="C246" s="278"/>
      <c r="D246" s="230" t="s">
        <v>758</v>
      </c>
      <c r="E246" s="279" t="s">
        <v>1</v>
      </c>
      <c r="F246" s="280" t="s">
        <v>3080</v>
      </c>
      <c r="G246" s="278"/>
      <c r="H246" s="281">
        <v>31.190999999999999</v>
      </c>
      <c r="I246" s="282"/>
      <c r="J246" s="278"/>
      <c r="K246" s="278"/>
      <c r="L246" s="283"/>
      <c r="M246" s="284"/>
      <c r="N246" s="285"/>
      <c r="O246" s="285"/>
      <c r="P246" s="285"/>
      <c r="Q246" s="285"/>
      <c r="R246" s="285"/>
      <c r="S246" s="285"/>
      <c r="T246" s="286"/>
      <c r="U246" s="13"/>
      <c r="V246" s="13"/>
      <c r="W246" s="13"/>
      <c r="X246" s="13"/>
      <c r="Y246" s="13"/>
      <c r="Z246" s="13"/>
      <c r="AA246" s="13"/>
      <c r="AB246" s="13"/>
      <c r="AC246" s="13"/>
      <c r="AD246" s="13"/>
      <c r="AE246" s="13"/>
      <c r="AT246" s="287" t="s">
        <v>758</v>
      </c>
      <c r="AU246" s="287" t="s">
        <v>86</v>
      </c>
      <c r="AV246" s="13" t="s">
        <v>86</v>
      </c>
      <c r="AW246" s="13" t="s">
        <v>33</v>
      </c>
      <c r="AX246" s="13" t="s">
        <v>76</v>
      </c>
      <c r="AY246" s="287" t="s">
        <v>414</v>
      </c>
    </row>
    <row r="247" s="14" customFormat="1">
      <c r="A247" s="14"/>
      <c r="B247" s="288"/>
      <c r="C247" s="289"/>
      <c r="D247" s="230" t="s">
        <v>758</v>
      </c>
      <c r="E247" s="290" t="s">
        <v>1</v>
      </c>
      <c r="F247" s="291" t="s">
        <v>760</v>
      </c>
      <c r="G247" s="289"/>
      <c r="H247" s="292">
        <v>205.13100000000003</v>
      </c>
      <c r="I247" s="293"/>
      <c r="J247" s="289"/>
      <c r="K247" s="289"/>
      <c r="L247" s="294"/>
      <c r="M247" s="295"/>
      <c r="N247" s="296"/>
      <c r="O247" s="296"/>
      <c r="P247" s="296"/>
      <c r="Q247" s="296"/>
      <c r="R247" s="296"/>
      <c r="S247" s="296"/>
      <c r="T247" s="297"/>
      <c r="U247" s="14"/>
      <c r="V247" s="14"/>
      <c r="W247" s="14"/>
      <c r="X247" s="14"/>
      <c r="Y247" s="14"/>
      <c r="Z247" s="14"/>
      <c r="AA247" s="14"/>
      <c r="AB247" s="14"/>
      <c r="AC247" s="14"/>
      <c r="AD247" s="14"/>
      <c r="AE247" s="14"/>
      <c r="AT247" s="298" t="s">
        <v>758</v>
      </c>
      <c r="AU247" s="298" t="s">
        <v>86</v>
      </c>
      <c r="AV247" s="14" t="s">
        <v>415</v>
      </c>
      <c r="AW247" s="14" t="s">
        <v>33</v>
      </c>
      <c r="AX247" s="14" t="s">
        <v>84</v>
      </c>
      <c r="AY247" s="298" t="s">
        <v>414</v>
      </c>
    </row>
    <row r="248" s="2" customFormat="1" ht="16.5" customHeight="1">
      <c r="A248" s="39"/>
      <c r="B248" s="40"/>
      <c r="C248" s="234" t="s">
        <v>479</v>
      </c>
      <c r="D248" s="234" t="s">
        <v>443</v>
      </c>
      <c r="E248" s="235" t="s">
        <v>2947</v>
      </c>
      <c r="F248" s="236" t="s">
        <v>2948</v>
      </c>
      <c r="G248" s="237" t="s">
        <v>632</v>
      </c>
      <c r="H248" s="238">
        <v>55.079999999999998</v>
      </c>
      <c r="I248" s="239"/>
      <c r="J248" s="240">
        <f>ROUND(I248*H248,2)</f>
        <v>0</v>
      </c>
      <c r="K248" s="236" t="s">
        <v>720</v>
      </c>
      <c r="L248" s="45"/>
      <c r="M248" s="241" t="s">
        <v>1</v>
      </c>
      <c r="N248" s="242" t="s">
        <v>41</v>
      </c>
      <c r="O248" s="92"/>
      <c r="P248" s="226">
        <f>O248*H248</f>
        <v>0</v>
      </c>
      <c r="Q248" s="226">
        <v>0</v>
      </c>
      <c r="R248" s="226">
        <f>Q248*H248</f>
        <v>0</v>
      </c>
      <c r="S248" s="226">
        <v>0</v>
      </c>
      <c r="T248" s="227">
        <f>S248*H248</f>
        <v>0</v>
      </c>
      <c r="U248" s="39"/>
      <c r="V248" s="39"/>
      <c r="W248" s="39"/>
      <c r="X248" s="39"/>
      <c r="Y248" s="39"/>
      <c r="Z248" s="39"/>
      <c r="AA248" s="39"/>
      <c r="AB248" s="39"/>
      <c r="AC248" s="39"/>
      <c r="AD248" s="39"/>
      <c r="AE248" s="39"/>
      <c r="AR248" s="228" t="s">
        <v>415</v>
      </c>
      <c r="AT248" s="228" t="s">
        <v>443</v>
      </c>
      <c r="AU248" s="228" t="s">
        <v>86</v>
      </c>
      <c r="AY248" s="18" t="s">
        <v>414</v>
      </c>
      <c r="BE248" s="229">
        <f>IF(N248="základní",J248,0)</f>
        <v>0</v>
      </c>
      <c r="BF248" s="229">
        <f>IF(N248="snížená",J248,0)</f>
        <v>0</v>
      </c>
      <c r="BG248" s="229">
        <f>IF(N248="zákl. přenesená",J248,0)</f>
        <v>0</v>
      </c>
      <c r="BH248" s="229">
        <f>IF(N248="sníž. přenesená",J248,0)</f>
        <v>0</v>
      </c>
      <c r="BI248" s="229">
        <f>IF(N248="nulová",J248,0)</f>
        <v>0</v>
      </c>
      <c r="BJ248" s="18" t="s">
        <v>84</v>
      </c>
      <c r="BK248" s="229">
        <f>ROUND(I248*H248,2)</f>
        <v>0</v>
      </c>
      <c r="BL248" s="18" t="s">
        <v>415</v>
      </c>
      <c r="BM248" s="228" t="s">
        <v>3081</v>
      </c>
    </row>
    <row r="249" s="2" customFormat="1">
      <c r="A249" s="39"/>
      <c r="B249" s="40"/>
      <c r="C249" s="41"/>
      <c r="D249" s="230" t="s">
        <v>417</v>
      </c>
      <c r="E249" s="41"/>
      <c r="F249" s="231" t="s">
        <v>2948</v>
      </c>
      <c r="G249" s="41"/>
      <c r="H249" s="41"/>
      <c r="I249" s="156"/>
      <c r="J249" s="41"/>
      <c r="K249" s="41"/>
      <c r="L249" s="45"/>
      <c r="M249" s="232"/>
      <c r="N249" s="233"/>
      <c r="O249" s="92"/>
      <c r="P249" s="92"/>
      <c r="Q249" s="92"/>
      <c r="R249" s="92"/>
      <c r="S249" s="92"/>
      <c r="T249" s="93"/>
      <c r="U249" s="39"/>
      <c r="V249" s="39"/>
      <c r="W249" s="39"/>
      <c r="X249" s="39"/>
      <c r="Y249" s="39"/>
      <c r="Z249" s="39"/>
      <c r="AA249" s="39"/>
      <c r="AB249" s="39"/>
      <c r="AC249" s="39"/>
      <c r="AD249" s="39"/>
      <c r="AE249" s="39"/>
      <c r="AT249" s="18" t="s">
        <v>417</v>
      </c>
      <c r="AU249" s="18" t="s">
        <v>86</v>
      </c>
    </row>
    <row r="250" s="15" customFormat="1">
      <c r="A250" s="15"/>
      <c r="B250" s="299"/>
      <c r="C250" s="300"/>
      <c r="D250" s="230" t="s">
        <v>758</v>
      </c>
      <c r="E250" s="301" t="s">
        <v>1</v>
      </c>
      <c r="F250" s="302" t="s">
        <v>2950</v>
      </c>
      <c r="G250" s="300"/>
      <c r="H250" s="301" t="s">
        <v>1</v>
      </c>
      <c r="I250" s="303"/>
      <c r="J250" s="300"/>
      <c r="K250" s="300"/>
      <c r="L250" s="304"/>
      <c r="M250" s="305"/>
      <c r="N250" s="306"/>
      <c r="O250" s="306"/>
      <c r="P250" s="306"/>
      <c r="Q250" s="306"/>
      <c r="R250" s="306"/>
      <c r="S250" s="306"/>
      <c r="T250" s="307"/>
      <c r="U250" s="15"/>
      <c r="V250" s="15"/>
      <c r="W250" s="15"/>
      <c r="X250" s="15"/>
      <c r="Y250" s="15"/>
      <c r="Z250" s="15"/>
      <c r="AA250" s="15"/>
      <c r="AB250" s="15"/>
      <c r="AC250" s="15"/>
      <c r="AD250" s="15"/>
      <c r="AE250" s="15"/>
      <c r="AT250" s="308" t="s">
        <v>758</v>
      </c>
      <c r="AU250" s="308" t="s">
        <v>86</v>
      </c>
      <c r="AV250" s="15" t="s">
        <v>84</v>
      </c>
      <c r="AW250" s="15" t="s">
        <v>33</v>
      </c>
      <c r="AX250" s="15" t="s">
        <v>76</v>
      </c>
      <c r="AY250" s="308" t="s">
        <v>414</v>
      </c>
    </row>
    <row r="251" s="13" customFormat="1">
      <c r="A251" s="13"/>
      <c r="B251" s="277"/>
      <c r="C251" s="278"/>
      <c r="D251" s="230" t="s">
        <v>758</v>
      </c>
      <c r="E251" s="279" t="s">
        <v>1</v>
      </c>
      <c r="F251" s="280" t="s">
        <v>3082</v>
      </c>
      <c r="G251" s="278"/>
      <c r="H251" s="281">
        <v>55.079999999999998</v>
      </c>
      <c r="I251" s="282"/>
      <c r="J251" s="278"/>
      <c r="K251" s="278"/>
      <c r="L251" s="283"/>
      <c r="M251" s="284"/>
      <c r="N251" s="285"/>
      <c r="O251" s="285"/>
      <c r="P251" s="285"/>
      <c r="Q251" s="285"/>
      <c r="R251" s="285"/>
      <c r="S251" s="285"/>
      <c r="T251" s="286"/>
      <c r="U251" s="13"/>
      <c r="V251" s="13"/>
      <c r="W251" s="13"/>
      <c r="X251" s="13"/>
      <c r="Y251" s="13"/>
      <c r="Z251" s="13"/>
      <c r="AA251" s="13"/>
      <c r="AB251" s="13"/>
      <c r="AC251" s="13"/>
      <c r="AD251" s="13"/>
      <c r="AE251" s="13"/>
      <c r="AT251" s="287" t="s">
        <v>758</v>
      </c>
      <c r="AU251" s="287" t="s">
        <v>86</v>
      </c>
      <c r="AV251" s="13" t="s">
        <v>86</v>
      </c>
      <c r="AW251" s="13" t="s">
        <v>33</v>
      </c>
      <c r="AX251" s="13" t="s">
        <v>84</v>
      </c>
      <c r="AY251" s="287" t="s">
        <v>414</v>
      </c>
    </row>
    <row r="252" s="2" customFormat="1" ht="21.75" customHeight="1">
      <c r="A252" s="39"/>
      <c r="B252" s="40"/>
      <c r="C252" s="234" t="s">
        <v>483</v>
      </c>
      <c r="D252" s="234" t="s">
        <v>443</v>
      </c>
      <c r="E252" s="235" t="s">
        <v>1820</v>
      </c>
      <c r="F252" s="236" t="s">
        <v>1821</v>
      </c>
      <c r="G252" s="237" t="s">
        <v>632</v>
      </c>
      <c r="H252" s="238">
        <v>5</v>
      </c>
      <c r="I252" s="239"/>
      <c r="J252" s="240">
        <f>ROUND(I252*H252,2)</f>
        <v>0</v>
      </c>
      <c r="K252" s="236" t="s">
        <v>720</v>
      </c>
      <c r="L252" s="45"/>
      <c r="M252" s="241" t="s">
        <v>1</v>
      </c>
      <c r="N252" s="242" t="s">
        <v>41</v>
      </c>
      <c r="O252" s="92"/>
      <c r="P252" s="226">
        <f>O252*H252</f>
        <v>0</v>
      </c>
      <c r="Q252" s="226">
        <v>0</v>
      </c>
      <c r="R252" s="226">
        <f>Q252*H252</f>
        <v>0</v>
      </c>
      <c r="S252" s="226">
        <v>0.077899999999999997</v>
      </c>
      <c r="T252" s="227">
        <f>S252*H252</f>
        <v>0.38949999999999996</v>
      </c>
      <c r="U252" s="39"/>
      <c r="V252" s="39"/>
      <c r="W252" s="39"/>
      <c r="X252" s="39"/>
      <c r="Y252" s="39"/>
      <c r="Z252" s="39"/>
      <c r="AA252" s="39"/>
      <c r="AB252" s="39"/>
      <c r="AC252" s="39"/>
      <c r="AD252" s="39"/>
      <c r="AE252" s="39"/>
      <c r="AR252" s="228" t="s">
        <v>415</v>
      </c>
      <c r="AT252" s="228" t="s">
        <v>443</v>
      </c>
      <c r="AU252" s="228" t="s">
        <v>86</v>
      </c>
      <c r="AY252" s="18" t="s">
        <v>414</v>
      </c>
      <c r="BE252" s="229">
        <f>IF(N252="základní",J252,0)</f>
        <v>0</v>
      </c>
      <c r="BF252" s="229">
        <f>IF(N252="snížená",J252,0)</f>
        <v>0</v>
      </c>
      <c r="BG252" s="229">
        <f>IF(N252="zákl. přenesená",J252,0)</f>
        <v>0</v>
      </c>
      <c r="BH252" s="229">
        <f>IF(N252="sníž. přenesená",J252,0)</f>
        <v>0</v>
      </c>
      <c r="BI252" s="229">
        <f>IF(N252="nulová",J252,0)</f>
        <v>0</v>
      </c>
      <c r="BJ252" s="18" t="s">
        <v>84</v>
      </c>
      <c r="BK252" s="229">
        <f>ROUND(I252*H252,2)</f>
        <v>0</v>
      </c>
      <c r="BL252" s="18" t="s">
        <v>415</v>
      </c>
      <c r="BM252" s="228" t="s">
        <v>3083</v>
      </c>
    </row>
    <row r="253" s="2" customFormat="1">
      <c r="A253" s="39"/>
      <c r="B253" s="40"/>
      <c r="C253" s="41"/>
      <c r="D253" s="230" t="s">
        <v>417</v>
      </c>
      <c r="E253" s="41"/>
      <c r="F253" s="231" t="s">
        <v>1823</v>
      </c>
      <c r="G253" s="41"/>
      <c r="H253" s="41"/>
      <c r="I253" s="156"/>
      <c r="J253" s="41"/>
      <c r="K253" s="41"/>
      <c r="L253" s="45"/>
      <c r="M253" s="232"/>
      <c r="N253" s="233"/>
      <c r="O253" s="92"/>
      <c r="P253" s="92"/>
      <c r="Q253" s="92"/>
      <c r="R253" s="92"/>
      <c r="S253" s="92"/>
      <c r="T253" s="93"/>
      <c r="U253" s="39"/>
      <c r="V253" s="39"/>
      <c r="W253" s="39"/>
      <c r="X253" s="39"/>
      <c r="Y253" s="39"/>
      <c r="Z253" s="39"/>
      <c r="AA253" s="39"/>
      <c r="AB253" s="39"/>
      <c r="AC253" s="39"/>
      <c r="AD253" s="39"/>
      <c r="AE253" s="39"/>
      <c r="AT253" s="18" t="s">
        <v>417</v>
      </c>
      <c r="AU253" s="18" t="s">
        <v>86</v>
      </c>
    </row>
    <row r="254" s="15" customFormat="1">
      <c r="A254" s="15"/>
      <c r="B254" s="299"/>
      <c r="C254" s="300"/>
      <c r="D254" s="230" t="s">
        <v>758</v>
      </c>
      <c r="E254" s="301" t="s">
        <v>1</v>
      </c>
      <c r="F254" s="302" t="s">
        <v>3084</v>
      </c>
      <c r="G254" s="300"/>
      <c r="H254" s="301" t="s">
        <v>1</v>
      </c>
      <c r="I254" s="303"/>
      <c r="J254" s="300"/>
      <c r="K254" s="300"/>
      <c r="L254" s="304"/>
      <c r="M254" s="305"/>
      <c r="N254" s="306"/>
      <c r="O254" s="306"/>
      <c r="P254" s="306"/>
      <c r="Q254" s="306"/>
      <c r="R254" s="306"/>
      <c r="S254" s="306"/>
      <c r="T254" s="307"/>
      <c r="U254" s="15"/>
      <c r="V254" s="15"/>
      <c r="W254" s="15"/>
      <c r="X254" s="15"/>
      <c r="Y254" s="15"/>
      <c r="Z254" s="15"/>
      <c r="AA254" s="15"/>
      <c r="AB254" s="15"/>
      <c r="AC254" s="15"/>
      <c r="AD254" s="15"/>
      <c r="AE254" s="15"/>
      <c r="AT254" s="308" t="s">
        <v>758</v>
      </c>
      <c r="AU254" s="308" t="s">
        <v>86</v>
      </c>
      <c r="AV254" s="15" t="s">
        <v>84</v>
      </c>
      <c r="AW254" s="15" t="s">
        <v>33</v>
      </c>
      <c r="AX254" s="15" t="s">
        <v>76</v>
      </c>
      <c r="AY254" s="308" t="s">
        <v>414</v>
      </c>
    </row>
    <row r="255" s="13" customFormat="1">
      <c r="A255" s="13"/>
      <c r="B255" s="277"/>
      <c r="C255" s="278"/>
      <c r="D255" s="230" t="s">
        <v>758</v>
      </c>
      <c r="E255" s="279" t="s">
        <v>1</v>
      </c>
      <c r="F255" s="280" t="s">
        <v>427</v>
      </c>
      <c r="G255" s="278"/>
      <c r="H255" s="281">
        <v>5</v>
      </c>
      <c r="I255" s="282"/>
      <c r="J255" s="278"/>
      <c r="K255" s="278"/>
      <c r="L255" s="283"/>
      <c r="M255" s="284"/>
      <c r="N255" s="285"/>
      <c r="O255" s="285"/>
      <c r="P255" s="285"/>
      <c r="Q255" s="285"/>
      <c r="R255" s="285"/>
      <c r="S255" s="285"/>
      <c r="T255" s="286"/>
      <c r="U255" s="13"/>
      <c r="V255" s="13"/>
      <c r="W255" s="13"/>
      <c r="X255" s="13"/>
      <c r="Y255" s="13"/>
      <c r="Z255" s="13"/>
      <c r="AA255" s="13"/>
      <c r="AB255" s="13"/>
      <c r="AC255" s="13"/>
      <c r="AD255" s="13"/>
      <c r="AE255" s="13"/>
      <c r="AT255" s="287" t="s">
        <v>758</v>
      </c>
      <c r="AU255" s="287" t="s">
        <v>86</v>
      </c>
      <c r="AV255" s="13" t="s">
        <v>86</v>
      </c>
      <c r="AW255" s="13" t="s">
        <v>33</v>
      </c>
      <c r="AX255" s="13" t="s">
        <v>84</v>
      </c>
      <c r="AY255" s="287" t="s">
        <v>414</v>
      </c>
    </row>
    <row r="256" s="2" customFormat="1" ht="21.75" customHeight="1">
      <c r="A256" s="39"/>
      <c r="B256" s="40"/>
      <c r="C256" s="234" t="s">
        <v>487</v>
      </c>
      <c r="D256" s="234" t="s">
        <v>443</v>
      </c>
      <c r="E256" s="235" t="s">
        <v>2955</v>
      </c>
      <c r="F256" s="236" t="s">
        <v>2956</v>
      </c>
      <c r="G256" s="237" t="s">
        <v>632</v>
      </c>
      <c r="H256" s="238">
        <v>5</v>
      </c>
      <c r="I256" s="239"/>
      <c r="J256" s="240">
        <f>ROUND(I256*H256,2)</f>
        <v>0</v>
      </c>
      <c r="K256" s="236" t="s">
        <v>720</v>
      </c>
      <c r="L256" s="45"/>
      <c r="M256" s="241" t="s">
        <v>1</v>
      </c>
      <c r="N256" s="242" t="s">
        <v>41</v>
      </c>
      <c r="O256" s="92"/>
      <c r="P256" s="226">
        <f>O256*H256</f>
        <v>0</v>
      </c>
      <c r="Q256" s="226">
        <v>0</v>
      </c>
      <c r="R256" s="226">
        <f>Q256*H256</f>
        <v>0</v>
      </c>
      <c r="S256" s="226">
        <v>0</v>
      </c>
      <c r="T256" s="227">
        <f>S256*H256</f>
        <v>0</v>
      </c>
      <c r="U256" s="39"/>
      <c r="V256" s="39"/>
      <c r="W256" s="39"/>
      <c r="X256" s="39"/>
      <c r="Y256" s="39"/>
      <c r="Z256" s="39"/>
      <c r="AA256" s="39"/>
      <c r="AB256" s="39"/>
      <c r="AC256" s="39"/>
      <c r="AD256" s="39"/>
      <c r="AE256" s="39"/>
      <c r="AR256" s="228" t="s">
        <v>415</v>
      </c>
      <c r="AT256" s="228" t="s">
        <v>443</v>
      </c>
      <c r="AU256" s="228" t="s">
        <v>86</v>
      </c>
      <c r="AY256" s="18" t="s">
        <v>414</v>
      </c>
      <c r="BE256" s="229">
        <f>IF(N256="základní",J256,0)</f>
        <v>0</v>
      </c>
      <c r="BF256" s="229">
        <f>IF(N256="snížená",J256,0)</f>
        <v>0</v>
      </c>
      <c r="BG256" s="229">
        <f>IF(N256="zákl. přenesená",J256,0)</f>
        <v>0</v>
      </c>
      <c r="BH256" s="229">
        <f>IF(N256="sníž. přenesená",J256,0)</f>
        <v>0</v>
      </c>
      <c r="BI256" s="229">
        <f>IF(N256="nulová",J256,0)</f>
        <v>0</v>
      </c>
      <c r="BJ256" s="18" t="s">
        <v>84</v>
      </c>
      <c r="BK256" s="229">
        <f>ROUND(I256*H256,2)</f>
        <v>0</v>
      </c>
      <c r="BL256" s="18" t="s">
        <v>415</v>
      </c>
      <c r="BM256" s="228" t="s">
        <v>3085</v>
      </c>
    </row>
    <row r="257" s="2" customFormat="1">
      <c r="A257" s="39"/>
      <c r="B257" s="40"/>
      <c r="C257" s="41"/>
      <c r="D257" s="230" t="s">
        <v>417</v>
      </c>
      <c r="E257" s="41"/>
      <c r="F257" s="231" t="s">
        <v>2958</v>
      </c>
      <c r="G257" s="41"/>
      <c r="H257" s="41"/>
      <c r="I257" s="156"/>
      <c r="J257" s="41"/>
      <c r="K257" s="41"/>
      <c r="L257" s="45"/>
      <c r="M257" s="232"/>
      <c r="N257" s="233"/>
      <c r="O257" s="92"/>
      <c r="P257" s="92"/>
      <c r="Q257" s="92"/>
      <c r="R257" s="92"/>
      <c r="S257" s="92"/>
      <c r="T257" s="93"/>
      <c r="U257" s="39"/>
      <c r="V257" s="39"/>
      <c r="W257" s="39"/>
      <c r="X257" s="39"/>
      <c r="Y257" s="39"/>
      <c r="Z257" s="39"/>
      <c r="AA257" s="39"/>
      <c r="AB257" s="39"/>
      <c r="AC257" s="39"/>
      <c r="AD257" s="39"/>
      <c r="AE257" s="39"/>
      <c r="AT257" s="18" t="s">
        <v>417</v>
      </c>
      <c r="AU257" s="18" t="s">
        <v>86</v>
      </c>
    </row>
    <row r="258" s="2" customFormat="1" ht="21.75" customHeight="1">
      <c r="A258" s="39"/>
      <c r="B258" s="40"/>
      <c r="C258" s="234" t="s">
        <v>7</v>
      </c>
      <c r="D258" s="234" t="s">
        <v>443</v>
      </c>
      <c r="E258" s="235" t="s">
        <v>1825</v>
      </c>
      <c r="F258" s="236" t="s">
        <v>1826</v>
      </c>
      <c r="G258" s="237" t="s">
        <v>632</v>
      </c>
      <c r="H258" s="238">
        <v>5</v>
      </c>
      <c r="I258" s="239"/>
      <c r="J258" s="240">
        <f>ROUND(I258*H258,2)</f>
        <v>0</v>
      </c>
      <c r="K258" s="236" t="s">
        <v>720</v>
      </c>
      <c r="L258" s="45"/>
      <c r="M258" s="241" t="s">
        <v>1</v>
      </c>
      <c r="N258" s="242" t="s">
        <v>41</v>
      </c>
      <c r="O258" s="92"/>
      <c r="P258" s="226">
        <f>O258*H258</f>
        <v>0</v>
      </c>
      <c r="Q258" s="226">
        <v>0.078163999999999997</v>
      </c>
      <c r="R258" s="226">
        <f>Q258*H258</f>
        <v>0.39082</v>
      </c>
      <c r="S258" s="226">
        <v>0</v>
      </c>
      <c r="T258" s="227">
        <f>S258*H258</f>
        <v>0</v>
      </c>
      <c r="U258" s="39"/>
      <c r="V258" s="39"/>
      <c r="W258" s="39"/>
      <c r="X258" s="39"/>
      <c r="Y258" s="39"/>
      <c r="Z258" s="39"/>
      <c r="AA258" s="39"/>
      <c r="AB258" s="39"/>
      <c r="AC258" s="39"/>
      <c r="AD258" s="39"/>
      <c r="AE258" s="39"/>
      <c r="AR258" s="228" t="s">
        <v>415</v>
      </c>
      <c r="AT258" s="228" t="s">
        <v>443</v>
      </c>
      <c r="AU258" s="228" t="s">
        <v>86</v>
      </c>
      <c r="AY258" s="18" t="s">
        <v>414</v>
      </c>
      <c r="BE258" s="229">
        <f>IF(N258="základní",J258,0)</f>
        <v>0</v>
      </c>
      <c r="BF258" s="229">
        <f>IF(N258="snížená",J258,0)</f>
        <v>0</v>
      </c>
      <c r="BG258" s="229">
        <f>IF(N258="zákl. přenesená",J258,0)</f>
        <v>0</v>
      </c>
      <c r="BH258" s="229">
        <f>IF(N258="sníž. přenesená",J258,0)</f>
        <v>0</v>
      </c>
      <c r="BI258" s="229">
        <f>IF(N258="nulová",J258,0)</f>
        <v>0</v>
      </c>
      <c r="BJ258" s="18" t="s">
        <v>84</v>
      </c>
      <c r="BK258" s="229">
        <f>ROUND(I258*H258,2)</f>
        <v>0</v>
      </c>
      <c r="BL258" s="18" t="s">
        <v>415</v>
      </c>
      <c r="BM258" s="228" t="s">
        <v>3086</v>
      </c>
    </row>
    <row r="259" s="2" customFormat="1">
      <c r="A259" s="39"/>
      <c r="B259" s="40"/>
      <c r="C259" s="41"/>
      <c r="D259" s="230" t="s">
        <v>417</v>
      </c>
      <c r="E259" s="41"/>
      <c r="F259" s="231" t="s">
        <v>1828</v>
      </c>
      <c r="G259" s="41"/>
      <c r="H259" s="41"/>
      <c r="I259" s="156"/>
      <c r="J259" s="41"/>
      <c r="K259" s="41"/>
      <c r="L259" s="45"/>
      <c r="M259" s="232"/>
      <c r="N259" s="233"/>
      <c r="O259" s="92"/>
      <c r="P259" s="92"/>
      <c r="Q259" s="92"/>
      <c r="R259" s="92"/>
      <c r="S259" s="92"/>
      <c r="T259" s="93"/>
      <c r="U259" s="39"/>
      <c r="V259" s="39"/>
      <c r="W259" s="39"/>
      <c r="X259" s="39"/>
      <c r="Y259" s="39"/>
      <c r="Z259" s="39"/>
      <c r="AA259" s="39"/>
      <c r="AB259" s="39"/>
      <c r="AC259" s="39"/>
      <c r="AD259" s="39"/>
      <c r="AE259" s="39"/>
      <c r="AT259" s="18" t="s">
        <v>417</v>
      </c>
      <c r="AU259" s="18" t="s">
        <v>86</v>
      </c>
    </row>
    <row r="260" s="15" customFormat="1">
      <c r="A260" s="15"/>
      <c r="B260" s="299"/>
      <c r="C260" s="300"/>
      <c r="D260" s="230" t="s">
        <v>758</v>
      </c>
      <c r="E260" s="301" t="s">
        <v>1</v>
      </c>
      <c r="F260" s="302" t="s">
        <v>3087</v>
      </c>
      <c r="G260" s="300"/>
      <c r="H260" s="301" t="s">
        <v>1</v>
      </c>
      <c r="I260" s="303"/>
      <c r="J260" s="300"/>
      <c r="K260" s="300"/>
      <c r="L260" s="304"/>
      <c r="M260" s="305"/>
      <c r="N260" s="306"/>
      <c r="O260" s="306"/>
      <c r="P260" s="306"/>
      <c r="Q260" s="306"/>
      <c r="R260" s="306"/>
      <c r="S260" s="306"/>
      <c r="T260" s="307"/>
      <c r="U260" s="15"/>
      <c r="V260" s="15"/>
      <c r="W260" s="15"/>
      <c r="X260" s="15"/>
      <c r="Y260" s="15"/>
      <c r="Z260" s="15"/>
      <c r="AA260" s="15"/>
      <c r="AB260" s="15"/>
      <c r="AC260" s="15"/>
      <c r="AD260" s="15"/>
      <c r="AE260" s="15"/>
      <c r="AT260" s="308" t="s">
        <v>758</v>
      </c>
      <c r="AU260" s="308" t="s">
        <v>86</v>
      </c>
      <c r="AV260" s="15" t="s">
        <v>84</v>
      </c>
      <c r="AW260" s="15" t="s">
        <v>33</v>
      </c>
      <c r="AX260" s="15" t="s">
        <v>76</v>
      </c>
      <c r="AY260" s="308" t="s">
        <v>414</v>
      </c>
    </row>
    <row r="261" s="13" customFormat="1">
      <c r="A261" s="13"/>
      <c r="B261" s="277"/>
      <c r="C261" s="278"/>
      <c r="D261" s="230" t="s">
        <v>758</v>
      </c>
      <c r="E261" s="279" t="s">
        <v>1</v>
      </c>
      <c r="F261" s="280" t="s">
        <v>427</v>
      </c>
      <c r="G261" s="278"/>
      <c r="H261" s="281">
        <v>5</v>
      </c>
      <c r="I261" s="282"/>
      <c r="J261" s="278"/>
      <c r="K261" s="278"/>
      <c r="L261" s="283"/>
      <c r="M261" s="284"/>
      <c r="N261" s="285"/>
      <c r="O261" s="285"/>
      <c r="P261" s="285"/>
      <c r="Q261" s="285"/>
      <c r="R261" s="285"/>
      <c r="S261" s="285"/>
      <c r="T261" s="286"/>
      <c r="U261" s="13"/>
      <c r="V261" s="13"/>
      <c r="W261" s="13"/>
      <c r="X261" s="13"/>
      <c r="Y261" s="13"/>
      <c r="Z261" s="13"/>
      <c r="AA261" s="13"/>
      <c r="AB261" s="13"/>
      <c r="AC261" s="13"/>
      <c r="AD261" s="13"/>
      <c r="AE261" s="13"/>
      <c r="AT261" s="287" t="s">
        <v>758</v>
      </c>
      <c r="AU261" s="287" t="s">
        <v>86</v>
      </c>
      <c r="AV261" s="13" t="s">
        <v>86</v>
      </c>
      <c r="AW261" s="13" t="s">
        <v>33</v>
      </c>
      <c r="AX261" s="13" t="s">
        <v>84</v>
      </c>
      <c r="AY261" s="287" t="s">
        <v>414</v>
      </c>
    </row>
    <row r="262" s="2" customFormat="1" ht="21.75" customHeight="1">
      <c r="A262" s="39"/>
      <c r="B262" s="40"/>
      <c r="C262" s="234" t="s">
        <v>494</v>
      </c>
      <c r="D262" s="234" t="s">
        <v>443</v>
      </c>
      <c r="E262" s="235" t="s">
        <v>2961</v>
      </c>
      <c r="F262" s="236" t="s">
        <v>2962</v>
      </c>
      <c r="G262" s="237" t="s">
        <v>632</v>
      </c>
      <c r="H262" s="238">
        <v>5</v>
      </c>
      <c r="I262" s="239"/>
      <c r="J262" s="240">
        <f>ROUND(I262*H262,2)</f>
        <v>0</v>
      </c>
      <c r="K262" s="236" t="s">
        <v>720</v>
      </c>
      <c r="L262" s="45"/>
      <c r="M262" s="241" t="s">
        <v>1</v>
      </c>
      <c r="N262" s="242" t="s">
        <v>41</v>
      </c>
      <c r="O262" s="92"/>
      <c r="P262" s="226">
        <f>O262*H262</f>
        <v>0</v>
      </c>
      <c r="Q262" s="226">
        <v>0</v>
      </c>
      <c r="R262" s="226">
        <f>Q262*H262</f>
        <v>0</v>
      </c>
      <c r="S262" s="226">
        <v>0</v>
      </c>
      <c r="T262" s="227">
        <f>S262*H262</f>
        <v>0</v>
      </c>
      <c r="U262" s="39"/>
      <c r="V262" s="39"/>
      <c r="W262" s="39"/>
      <c r="X262" s="39"/>
      <c r="Y262" s="39"/>
      <c r="Z262" s="39"/>
      <c r="AA262" s="39"/>
      <c r="AB262" s="39"/>
      <c r="AC262" s="39"/>
      <c r="AD262" s="39"/>
      <c r="AE262" s="39"/>
      <c r="AR262" s="228" t="s">
        <v>415</v>
      </c>
      <c r="AT262" s="228" t="s">
        <v>443</v>
      </c>
      <c r="AU262" s="228" t="s">
        <v>86</v>
      </c>
      <c r="AY262" s="18" t="s">
        <v>414</v>
      </c>
      <c r="BE262" s="229">
        <f>IF(N262="základní",J262,0)</f>
        <v>0</v>
      </c>
      <c r="BF262" s="229">
        <f>IF(N262="snížená",J262,0)</f>
        <v>0</v>
      </c>
      <c r="BG262" s="229">
        <f>IF(N262="zákl. přenesená",J262,0)</f>
        <v>0</v>
      </c>
      <c r="BH262" s="229">
        <f>IF(N262="sníž. přenesená",J262,0)</f>
        <v>0</v>
      </c>
      <c r="BI262" s="229">
        <f>IF(N262="nulová",J262,0)</f>
        <v>0</v>
      </c>
      <c r="BJ262" s="18" t="s">
        <v>84</v>
      </c>
      <c r="BK262" s="229">
        <f>ROUND(I262*H262,2)</f>
        <v>0</v>
      </c>
      <c r="BL262" s="18" t="s">
        <v>415</v>
      </c>
      <c r="BM262" s="228" t="s">
        <v>3088</v>
      </c>
    </row>
    <row r="263" s="2" customFormat="1">
      <c r="A263" s="39"/>
      <c r="B263" s="40"/>
      <c r="C263" s="41"/>
      <c r="D263" s="230" t="s">
        <v>417</v>
      </c>
      <c r="E263" s="41"/>
      <c r="F263" s="231" t="s">
        <v>2964</v>
      </c>
      <c r="G263" s="41"/>
      <c r="H263" s="41"/>
      <c r="I263" s="156"/>
      <c r="J263" s="41"/>
      <c r="K263" s="41"/>
      <c r="L263" s="45"/>
      <c r="M263" s="232"/>
      <c r="N263" s="233"/>
      <c r="O263" s="92"/>
      <c r="P263" s="92"/>
      <c r="Q263" s="92"/>
      <c r="R263" s="92"/>
      <c r="S263" s="92"/>
      <c r="T263" s="93"/>
      <c r="U263" s="39"/>
      <c r="V263" s="39"/>
      <c r="W263" s="39"/>
      <c r="X263" s="39"/>
      <c r="Y263" s="39"/>
      <c r="Z263" s="39"/>
      <c r="AA263" s="39"/>
      <c r="AB263" s="39"/>
      <c r="AC263" s="39"/>
      <c r="AD263" s="39"/>
      <c r="AE263" s="39"/>
      <c r="AT263" s="18" t="s">
        <v>417</v>
      </c>
      <c r="AU263" s="18" t="s">
        <v>86</v>
      </c>
    </row>
    <row r="264" s="2" customFormat="1" ht="21.75" customHeight="1">
      <c r="A264" s="39"/>
      <c r="B264" s="40"/>
      <c r="C264" s="234" t="s">
        <v>498</v>
      </c>
      <c r="D264" s="234" t="s">
        <v>443</v>
      </c>
      <c r="E264" s="235" t="s">
        <v>1830</v>
      </c>
      <c r="F264" s="236" t="s">
        <v>1831</v>
      </c>
      <c r="G264" s="237" t="s">
        <v>632</v>
      </c>
      <c r="H264" s="238">
        <v>5</v>
      </c>
      <c r="I264" s="239"/>
      <c r="J264" s="240">
        <f>ROUND(I264*H264,2)</f>
        <v>0</v>
      </c>
      <c r="K264" s="236" t="s">
        <v>720</v>
      </c>
      <c r="L264" s="45"/>
      <c r="M264" s="241" t="s">
        <v>1</v>
      </c>
      <c r="N264" s="242" t="s">
        <v>41</v>
      </c>
      <c r="O264" s="92"/>
      <c r="P264" s="226">
        <f>O264*H264</f>
        <v>0</v>
      </c>
      <c r="Q264" s="226">
        <v>0</v>
      </c>
      <c r="R264" s="226">
        <f>Q264*H264</f>
        <v>0</v>
      </c>
      <c r="S264" s="226">
        <v>0</v>
      </c>
      <c r="T264" s="227">
        <f>S264*H264</f>
        <v>0</v>
      </c>
      <c r="U264" s="39"/>
      <c r="V264" s="39"/>
      <c r="W264" s="39"/>
      <c r="X264" s="39"/>
      <c r="Y264" s="39"/>
      <c r="Z264" s="39"/>
      <c r="AA264" s="39"/>
      <c r="AB264" s="39"/>
      <c r="AC264" s="39"/>
      <c r="AD264" s="39"/>
      <c r="AE264" s="39"/>
      <c r="AR264" s="228" t="s">
        <v>415</v>
      </c>
      <c r="AT264" s="228" t="s">
        <v>443</v>
      </c>
      <c r="AU264" s="228" t="s">
        <v>86</v>
      </c>
      <c r="AY264" s="18" t="s">
        <v>414</v>
      </c>
      <c r="BE264" s="229">
        <f>IF(N264="základní",J264,0)</f>
        <v>0</v>
      </c>
      <c r="BF264" s="229">
        <f>IF(N264="snížená",J264,0)</f>
        <v>0</v>
      </c>
      <c r="BG264" s="229">
        <f>IF(N264="zákl. přenesená",J264,0)</f>
        <v>0</v>
      </c>
      <c r="BH264" s="229">
        <f>IF(N264="sníž. přenesená",J264,0)</f>
        <v>0</v>
      </c>
      <c r="BI264" s="229">
        <f>IF(N264="nulová",J264,0)</f>
        <v>0</v>
      </c>
      <c r="BJ264" s="18" t="s">
        <v>84</v>
      </c>
      <c r="BK264" s="229">
        <f>ROUND(I264*H264,2)</f>
        <v>0</v>
      </c>
      <c r="BL264" s="18" t="s">
        <v>415</v>
      </c>
      <c r="BM264" s="228" t="s">
        <v>3089</v>
      </c>
    </row>
    <row r="265" s="2" customFormat="1">
      <c r="A265" s="39"/>
      <c r="B265" s="40"/>
      <c r="C265" s="41"/>
      <c r="D265" s="230" t="s">
        <v>417</v>
      </c>
      <c r="E265" s="41"/>
      <c r="F265" s="231" t="s">
        <v>1833</v>
      </c>
      <c r="G265" s="41"/>
      <c r="H265" s="41"/>
      <c r="I265" s="156"/>
      <c r="J265" s="41"/>
      <c r="K265" s="41"/>
      <c r="L265" s="45"/>
      <c r="M265" s="232"/>
      <c r="N265" s="233"/>
      <c r="O265" s="92"/>
      <c r="P265" s="92"/>
      <c r="Q265" s="92"/>
      <c r="R265" s="92"/>
      <c r="S265" s="92"/>
      <c r="T265" s="93"/>
      <c r="U265" s="39"/>
      <c r="V265" s="39"/>
      <c r="W265" s="39"/>
      <c r="X265" s="39"/>
      <c r="Y265" s="39"/>
      <c r="Z265" s="39"/>
      <c r="AA265" s="39"/>
      <c r="AB265" s="39"/>
      <c r="AC265" s="39"/>
      <c r="AD265" s="39"/>
      <c r="AE265" s="39"/>
      <c r="AT265" s="18" t="s">
        <v>417</v>
      </c>
      <c r="AU265" s="18" t="s">
        <v>86</v>
      </c>
    </row>
    <row r="266" s="15" customFormat="1">
      <c r="A266" s="15"/>
      <c r="B266" s="299"/>
      <c r="C266" s="300"/>
      <c r="D266" s="230" t="s">
        <v>758</v>
      </c>
      <c r="E266" s="301" t="s">
        <v>1</v>
      </c>
      <c r="F266" s="302" t="s">
        <v>3087</v>
      </c>
      <c r="G266" s="300"/>
      <c r="H266" s="301" t="s">
        <v>1</v>
      </c>
      <c r="I266" s="303"/>
      <c r="J266" s="300"/>
      <c r="K266" s="300"/>
      <c r="L266" s="304"/>
      <c r="M266" s="305"/>
      <c r="N266" s="306"/>
      <c r="O266" s="306"/>
      <c r="P266" s="306"/>
      <c r="Q266" s="306"/>
      <c r="R266" s="306"/>
      <c r="S266" s="306"/>
      <c r="T266" s="307"/>
      <c r="U266" s="15"/>
      <c r="V266" s="15"/>
      <c r="W266" s="15"/>
      <c r="X266" s="15"/>
      <c r="Y266" s="15"/>
      <c r="Z266" s="15"/>
      <c r="AA266" s="15"/>
      <c r="AB266" s="15"/>
      <c r="AC266" s="15"/>
      <c r="AD266" s="15"/>
      <c r="AE266" s="15"/>
      <c r="AT266" s="308" t="s">
        <v>758</v>
      </c>
      <c r="AU266" s="308" t="s">
        <v>86</v>
      </c>
      <c r="AV266" s="15" t="s">
        <v>84</v>
      </c>
      <c r="AW266" s="15" t="s">
        <v>33</v>
      </c>
      <c r="AX266" s="15" t="s">
        <v>76</v>
      </c>
      <c r="AY266" s="308" t="s">
        <v>414</v>
      </c>
    </row>
    <row r="267" s="13" customFormat="1">
      <c r="A267" s="13"/>
      <c r="B267" s="277"/>
      <c r="C267" s="278"/>
      <c r="D267" s="230" t="s">
        <v>758</v>
      </c>
      <c r="E267" s="279" t="s">
        <v>1</v>
      </c>
      <c r="F267" s="280" t="s">
        <v>427</v>
      </c>
      <c r="G267" s="278"/>
      <c r="H267" s="281">
        <v>5</v>
      </c>
      <c r="I267" s="282"/>
      <c r="J267" s="278"/>
      <c r="K267" s="278"/>
      <c r="L267" s="283"/>
      <c r="M267" s="284"/>
      <c r="N267" s="285"/>
      <c r="O267" s="285"/>
      <c r="P267" s="285"/>
      <c r="Q267" s="285"/>
      <c r="R267" s="285"/>
      <c r="S267" s="285"/>
      <c r="T267" s="286"/>
      <c r="U267" s="13"/>
      <c r="V267" s="13"/>
      <c r="W267" s="13"/>
      <c r="X267" s="13"/>
      <c r="Y267" s="13"/>
      <c r="Z267" s="13"/>
      <c r="AA267" s="13"/>
      <c r="AB267" s="13"/>
      <c r="AC267" s="13"/>
      <c r="AD267" s="13"/>
      <c r="AE267" s="13"/>
      <c r="AT267" s="287" t="s">
        <v>758</v>
      </c>
      <c r="AU267" s="287" t="s">
        <v>86</v>
      </c>
      <c r="AV267" s="13" t="s">
        <v>86</v>
      </c>
      <c r="AW267" s="13" t="s">
        <v>33</v>
      </c>
      <c r="AX267" s="13" t="s">
        <v>84</v>
      </c>
      <c r="AY267" s="287" t="s">
        <v>414</v>
      </c>
    </row>
    <row r="268" s="2" customFormat="1" ht="16.5" customHeight="1">
      <c r="A268" s="39"/>
      <c r="B268" s="40"/>
      <c r="C268" s="234" t="s">
        <v>502</v>
      </c>
      <c r="D268" s="234" t="s">
        <v>443</v>
      </c>
      <c r="E268" s="235" t="s">
        <v>2966</v>
      </c>
      <c r="F268" s="236" t="s">
        <v>2967</v>
      </c>
      <c r="G268" s="237" t="s">
        <v>632</v>
      </c>
      <c r="H268" s="238">
        <v>5</v>
      </c>
      <c r="I268" s="239"/>
      <c r="J268" s="240">
        <f>ROUND(I268*H268,2)</f>
        <v>0</v>
      </c>
      <c r="K268" s="236" t="s">
        <v>720</v>
      </c>
      <c r="L268" s="45"/>
      <c r="M268" s="241" t="s">
        <v>1</v>
      </c>
      <c r="N268" s="242" t="s">
        <v>41</v>
      </c>
      <c r="O268" s="92"/>
      <c r="P268" s="226">
        <f>O268*H268</f>
        <v>0</v>
      </c>
      <c r="Q268" s="226">
        <v>0</v>
      </c>
      <c r="R268" s="226">
        <f>Q268*H268</f>
        <v>0</v>
      </c>
      <c r="S268" s="226">
        <v>0</v>
      </c>
      <c r="T268" s="227">
        <f>S268*H268</f>
        <v>0</v>
      </c>
      <c r="U268" s="39"/>
      <c r="V268" s="39"/>
      <c r="W268" s="39"/>
      <c r="X268" s="39"/>
      <c r="Y268" s="39"/>
      <c r="Z268" s="39"/>
      <c r="AA268" s="39"/>
      <c r="AB268" s="39"/>
      <c r="AC268" s="39"/>
      <c r="AD268" s="39"/>
      <c r="AE268" s="39"/>
      <c r="AR268" s="228" t="s">
        <v>415</v>
      </c>
      <c r="AT268" s="228" t="s">
        <v>443</v>
      </c>
      <c r="AU268" s="228" t="s">
        <v>86</v>
      </c>
      <c r="AY268" s="18" t="s">
        <v>414</v>
      </c>
      <c r="BE268" s="229">
        <f>IF(N268="základní",J268,0)</f>
        <v>0</v>
      </c>
      <c r="BF268" s="229">
        <f>IF(N268="snížená",J268,0)</f>
        <v>0</v>
      </c>
      <c r="BG268" s="229">
        <f>IF(N268="zákl. přenesená",J268,0)</f>
        <v>0</v>
      </c>
      <c r="BH268" s="229">
        <f>IF(N268="sníž. přenesená",J268,0)</f>
        <v>0</v>
      </c>
      <c r="BI268" s="229">
        <f>IF(N268="nulová",J268,0)</f>
        <v>0</v>
      </c>
      <c r="BJ268" s="18" t="s">
        <v>84</v>
      </c>
      <c r="BK268" s="229">
        <f>ROUND(I268*H268,2)</f>
        <v>0</v>
      </c>
      <c r="BL268" s="18" t="s">
        <v>415</v>
      </c>
      <c r="BM268" s="228" t="s">
        <v>3090</v>
      </c>
    </row>
    <row r="269" s="2" customFormat="1">
      <c r="A269" s="39"/>
      <c r="B269" s="40"/>
      <c r="C269" s="41"/>
      <c r="D269" s="230" t="s">
        <v>417</v>
      </c>
      <c r="E269" s="41"/>
      <c r="F269" s="231" t="s">
        <v>2969</v>
      </c>
      <c r="G269" s="41"/>
      <c r="H269" s="41"/>
      <c r="I269" s="156"/>
      <c r="J269" s="41"/>
      <c r="K269" s="41"/>
      <c r="L269" s="45"/>
      <c r="M269" s="232"/>
      <c r="N269" s="233"/>
      <c r="O269" s="92"/>
      <c r="P269" s="92"/>
      <c r="Q269" s="92"/>
      <c r="R269" s="92"/>
      <c r="S269" s="92"/>
      <c r="T269" s="93"/>
      <c r="U269" s="39"/>
      <c r="V269" s="39"/>
      <c r="W269" s="39"/>
      <c r="X269" s="39"/>
      <c r="Y269" s="39"/>
      <c r="Z269" s="39"/>
      <c r="AA269" s="39"/>
      <c r="AB269" s="39"/>
      <c r="AC269" s="39"/>
      <c r="AD269" s="39"/>
      <c r="AE269" s="39"/>
      <c r="AT269" s="18" t="s">
        <v>417</v>
      </c>
      <c r="AU269" s="18" t="s">
        <v>86</v>
      </c>
    </row>
    <row r="270" s="2" customFormat="1" ht="21.75" customHeight="1">
      <c r="A270" s="39"/>
      <c r="B270" s="40"/>
      <c r="C270" s="234" t="s">
        <v>875</v>
      </c>
      <c r="D270" s="234" t="s">
        <v>443</v>
      </c>
      <c r="E270" s="235" t="s">
        <v>3091</v>
      </c>
      <c r="F270" s="236" t="s">
        <v>3092</v>
      </c>
      <c r="G270" s="237" t="s">
        <v>632</v>
      </c>
      <c r="H270" s="238">
        <v>4.6529999999999996</v>
      </c>
      <c r="I270" s="239"/>
      <c r="J270" s="240">
        <f>ROUND(I270*H270,2)</f>
        <v>0</v>
      </c>
      <c r="K270" s="236" t="s">
        <v>720</v>
      </c>
      <c r="L270" s="45"/>
      <c r="M270" s="241" t="s">
        <v>1</v>
      </c>
      <c r="N270" s="242" t="s">
        <v>41</v>
      </c>
      <c r="O270" s="92"/>
      <c r="P270" s="226">
        <f>O270*H270</f>
        <v>0</v>
      </c>
      <c r="Q270" s="226">
        <v>0.079799999999999996</v>
      </c>
      <c r="R270" s="226">
        <f>Q270*H270</f>
        <v>0.37130939999999996</v>
      </c>
      <c r="S270" s="226">
        <v>0</v>
      </c>
      <c r="T270" s="227">
        <f>S270*H270</f>
        <v>0</v>
      </c>
      <c r="U270" s="39"/>
      <c r="V270" s="39"/>
      <c r="W270" s="39"/>
      <c r="X270" s="39"/>
      <c r="Y270" s="39"/>
      <c r="Z270" s="39"/>
      <c r="AA270" s="39"/>
      <c r="AB270" s="39"/>
      <c r="AC270" s="39"/>
      <c r="AD270" s="39"/>
      <c r="AE270" s="39"/>
      <c r="AR270" s="228" t="s">
        <v>415</v>
      </c>
      <c r="AT270" s="228" t="s">
        <v>443</v>
      </c>
      <c r="AU270" s="228" t="s">
        <v>86</v>
      </c>
      <c r="AY270" s="18" t="s">
        <v>414</v>
      </c>
      <c r="BE270" s="229">
        <f>IF(N270="základní",J270,0)</f>
        <v>0</v>
      </c>
      <c r="BF270" s="229">
        <f>IF(N270="snížená",J270,0)</f>
        <v>0</v>
      </c>
      <c r="BG270" s="229">
        <f>IF(N270="zákl. přenesená",J270,0)</f>
        <v>0</v>
      </c>
      <c r="BH270" s="229">
        <f>IF(N270="sníž. přenesená",J270,0)</f>
        <v>0</v>
      </c>
      <c r="BI270" s="229">
        <f>IF(N270="nulová",J270,0)</f>
        <v>0</v>
      </c>
      <c r="BJ270" s="18" t="s">
        <v>84</v>
      </c>
      <c r="BK270" s="229">
        <f>ROUND(I270*H270,2)</f>
        <v>0</v>
      </c>
      <c r="BL270" s="18" t="s">
        <v>415</v>
      </c>
      <c r="BM270" s="228" t="s">
        <v>3093</v>
      </c>
    </row>
    <row r="271" s="2" customFormat="1">
      <c r="A271" s="39"/>
      <c r="B271" s="40"/>
      <c r="C271" s="41"/>
      <c r="D271" s="230" t="s">
        <v>417</v>
      </c>
      <c r="E271" s="41"/>
      <c r="F271" s="231" t="s">
        <v>3094</v>
      </c>
      <c r="G271" s="41"/>
      <c r="H271" s="41"/>
      <c r="I271" s="156"/>
      <c r="J271" s="41"/>
      <c r="K271" s="41"/>
      <c r="L271" s="45"/>
      <c r="M271" s="232"/>
      <c r="N271" s="233"/>
      <c r="O271" s="92"/>
      <c r="P271" s="92"/>
      <c r="Q271" s="92"/>
      <c r="R271" s="92"/>
      <c r="S271" s="92"/>
      <c r="T271" s="93"/>
      <c r="U271" s="39"/>
      <c r="V271" s="39"/>
      <c r="W271" s="39"/>
      <c r="X271" s="39"/>
      <c r="Y271" s="39"/>
      <c r="Z271" s="39"/>
      <c r="AA271" s="39"/>
      <c r="AB271" s="39"/>
      <c r="AC271" s="39"/>
      <c r="AD271" s="39"/>
      <c r="AE271" s="39"/>
      <c r="AT271" s="18" t="s">
        <v>417</v>
      </c>
      <c r="AU271" s="18" t="s">
        <v>86</v>
      </c>
    </row>
    <row r="272" s="15" customFormat="1">
      <c r="A272" s="15"/>
      <c r="B272" s="299"/>
      <c r="C272" s="300"/>
      <c r="D272" s="230" t="s">
        <v>758</v>
      </c>
      <c r="E272" s="301" t="s">
        <v>1</v>
      </c>
      <c r="F272" s="302" t="s">
        <v>3075</v>
      </c>
      <c r="G272" s="300"/>
      <c r="H272" s="301" t="s">
        <v>1</v>
      </c>
      <c r="I272" s="303"/>
      <c r="J272" s="300"/>
      <c r="K272" s="300"/>
      <c r="L272" s="304"/>
      <c r="M272" s="305"/>
      <c r="N272" s="306"/>
      <c r="O272" s="306"/>
      <c r="P272" s="306"/>
      <c r="Q272" s="306"/>
      <c r="R272" s="306"/>
      <c r="S272" s="306"/>
      <c r="T272" s="307"/>
      <c r="U272" s="15"/>
      <c r="V272" s="15"/>
      <c r="W272" s="15"/>
      <c r="X272" s="15"/>
      <c r="Y272" s="15"/>
      <c r="Z272" s="15"/>
      <c r="AA272" s="15"/>
      <c r="AB272" s="15"/>
      <c r="AC272" s="15"/>
      <c r="AD272" s="15"/>
      <c r="AE272" s="15"/>
      <c r="AT272" s="308" t="s">
        <v>758</v>
      </c>
      <c r="AU272" s="308" t="s">
        <v>86</v>
      </c>
      <c r="AV272" s="15" t="s">
        <v>84</v>
      </c>
      <c r="AW272" s="15" t="s">
        <v>33</v>
      </c>
      <c r="AX272" s="15" t="s">
        <v>76</v>
      </c>
      <c r="AY272" s="308" t="s">
        <v>414</v>
      </c>
    </row>
    <row r="273" s="13" customFormat="1">
      <c r="A273" s="13"/>
      <c r="B273" s="277"/>
      <c r="C273" s="278"/>
      <c r="D273" s="230" t="s">
        <v>758</v>
      </c>
      <c r="E273" s="279" t="s">
        <v>1</v>
      </c>
      <c r="F273" s="280" t="s">
        <v>3095</v>
      </c>
      <c r="G273" s="278"/>
      <c r="H273" s="281">
        <v>4.6500000000000004</v>
      </c>
      <c r="I273" s="282"/>
      <c r="J273" s="278"/>
      <c r="K273" s="278"/>
      <c r="L273" s="283"/>
      <c r="M273" s="284"/>
      <c r="N273" s="285"/>
      <c r="O273" s="285"/>
      <c r="P273" s="285"/>
      <c r="Q273" s="285"/>
      <c r="R273" s="285"/>
      <c r="S273" s="285"/>
      <c r="T273" s="286"/>
      <c r="U273" s="13"/>
      <c r="V273" s="13"/>
      <c r="W273" s="13"/>
      <c r="X273" s="13"/>
      <c r="Y273" s="13"/>
      <c r="Z273" s="13"/>
      <c r="AA273" s="13"/>
      <c r="AB273" s="13"/>
      <c r="AC273" s="13"/>
      <c r="AD273" s="13"/>
      <c r="AE273" s="13"/>
      <c r="AT273" s="287" t="s">
        <v>758</v>
      </c>
      <c r="AU273" s="287" t="s">
        <v>86</v>
      </c>
      <c r="AV273" s="13" t="s">
        <v>86</v>
      </c>
      <c r="AW273" s="13" t="s">
        <v>33</v>
      </c>
      <c r="AX273" s="13" t="s">
        <v>76</v>
      </c>
      <c r="AY273" s="287" t="s">
        <v>414</v>
      </c>
    </row>
    <row r="274" s="15" customFormat="1">
      <c r="A274" s="15"/>
      <c r="B274" s="299"/>
      <c r="C274" s="300"/>
      <c r="D274" s="230" t="s">
        <v>758</v>
      </c>
      <c r="E274" s="301" t="s">
        <v>1</v>
      </c>
      <c r="F274" s="302" t="s">
        <v>3096</v>
      </c>
      <c r="G274" s="300"/>
      <c r="H274" s="301" t="s">
        <v>1</v>
      </c>
      <c r="I274" s="303"/>
      <c r="J274" s="300"/>
      <c r="K274" s="300"/>
      <c r="L274" s="304"/>
      <c r="M274" s="305"/>
      <c r="N274" s="306"/>
      <c r="O274" s="306"/>
      <c r="P274" s="306"/>
      <c r="Q274" s="306"/>
      <c r="R274" s="306"/>
      <c r="S274" s="306"/>
      <c r="T274" s="307"/>
      <c r="U274" s="15"/>
      <c r="V274" s="15"/>
      <c r="W274" s="15"/>
      <c r="X274" s="15"/>
      <c r="Y274" s="15"/>
      <c r="Z274" s="15"/>
      <c r="AA274" s="15"/>
      <c r="AB274" s="15"/>
      <c r="AC274" s="15"/>
      <c r="AD274" s="15"/>
      <c r="AE274" s="15"/>
      <c r="AT274" s="308" t="s">
        <v>758</v>
      </c>
      <c r="AU274" s="308" t="s">
        <v>86</v>
      </c>
      <c r="AV274" s="15" t="s">
        <v>84</v>
      </c>
      <c r="AW274" s="15" t="s">
        <v>33</v>
      </c>
      <c r="AX274" s="15" t="s">
        <v>76</v>
      </c>
      <c r="AY274" s="308" t="s">
        <v>414</v>
      </c>
    </row>
    <row r="275" s="13" customFormat="1">
      <c r="A275" s="13"/>
      <c r="B275" s="277"/>
      <c r="C275" s="278"/>
      <c r="D275" s="230" t="s">
        <v>758</v>
      </c>
      <c r="E275" s="279" t="s">
        <v>1</v>
      </c>
      <c r="F275" s="280" t="s">
        <v>3097</v>
      </c>
      <c r="G275" s="278"/>
      <c r="H275" s="281">
        <v>0.0030000000000000001</v>
      </c>
      <c r="I275" s="282"/>
      <c r="J275" s="278"/>
      <c r="K275" s="278"/>
      <c r="L275" s="283"/>
      <c r="M275" s="284"/>
      <c r="N275" s="285"/>
      <c r="O275" s="285"/>
      <c r="P275" s="285"/>
      <c r="Q275" s="285"/>
      <c r="R275" s="285"/>
      <c r="S275" s="285"/>
      <c r="T275" s="286"/>
      <c r="U275" s="13"/>
      <c r="V275" s="13"/>
      <c r="W275" s="13"/>
      <c r="X275" s="13"/>
      <c r="Y275" s="13"/>
      <c r="Z275" s="13"/>
      <c r="AA275" s="13"/>
      <c r="AB275" s="13"/>
      <c r="AC275" s="13"/>
      <c r="AD275" s="13"/>
      <c r="AE275" s="13"/>
      <c r="AT275" s="287" t="s">
        <v>758</v>
      </c>
      <c r="AU275" s="287" t="s">
        <v>86</v>
      </c>
      <c r="AV275" s="13" t="s">
        <v>86</v>
      </c>
      <c r="AW275" s="13" t="s">
        <v>33</v>
      </c>
      <c r="AX275" s="13" t="s">
        <v>76</v>
      </c>
      <c r="AY275" s="287" t="s">
        <v>414</v>
      </c>
    </row>
    <row r="276" s="14" customFormat="1">
      <c r="A276" s="14"/>
      <c r="B276" s="288"/>
      <c r="C276" s="289"/>
      <c r="D276" s="230" t="s">
        <v>758</v>
      </c>
      <c r="E276" s="290" t="s">
        <v>1</v>
      </c>
      <c r="F276" s="291" t="s">
        <v>760</v>
      </c>
      <c r="G276" s="289"/>
      <c r="H276" s="292">
        <v>4.6530000000000005</v>
      </c>
      <c r="I276" s="293"/>
      <c r="J276" s="289"/>
      <c r="K276" s="289"/>
      <c r="L276" s="294"/>
      <c r="M276" s="295"/>
      <c r="N276" s="296"/>
      <c r="O276" s="296"/>
      <c r="P276" s="296"/>
      <c r="Q276" s="296"/>
      <c r="R276" s="296"/>
      <c r="S276" s="296"/>
      <c r="T276" s="297"/>
      <c r="U276" s="14"/>
      <c r="V276" s="14"/>
      <c r="W276" s="14"/>
      <c r="X276" s="14"/>
      <c r="Y276" s="14"/>
      <c r="Z276" s="14"/>
      <c r="AA276" s="14"/>
      <c r="AB276" s="14"/>
      <c r="AC276" s="14"/>
      <c r="AD276" s="14"/>
      <c r="AE276" s="14"/>
      <c r="AT276" s="298" t="s">
        <v>758</v>
      </c>
      <c r="AU276" s="298" t="s">
        <v>86</v>
      </c>
      <c r="AV276" s="14" t="s">
        <v>415</v>
      </c>
      <c r="AW276" s="14" t="s">
        <v>33</v>
      </c>
      <c r="AX276" s="14" t="s">
        <v>84</v>
      </c>
      <c r="AY276" s="298" t="s">
        <v>414</v>
      </c>
    </row>
    <row r="277" s="2" customFormat="1" ht="21.75" customHeight="1">
      <c r="A277" s="39"/>
      <c r="B277" s="40"/>
      <c r="C277" s="234" t="s">
        <v>880</v>
      </c>
      <c r="D277" s="234" t="s">
        <v>443</v>
      </c>
      <c r="E277" s="235" t="s">
        <v>2975</v>
      </c>
      <c r="F277" s="236" t="s">
        <v>2976</v>
      </c>
      <c r="G277" s="237" t="s">
        <v>632</v>
      </c>
      <c r="H277" s="238">
        <v>4.6529999999999996</v>
      </c>
      <c r="I277" s="239"/>
      <c r="J277" s="240">
        <f>ROUND(I277*H277,2)</f>
        <v>0</v>
      </c>
      <c r="K277" s="236" t="s">
        <v>720</v>
      </c>
      <c r="L277" s="45"/>
      <c r="M277" s="241" t="s">
        <v>1</v>
      </c>
      <c r="N277" s="242" t="s">
        <v>41</v>
      </c>
      <c r="O277" s="92"/>
      <c r="P277" s="226">
        <f>O277*H277</f>
        <v>0</v>
      </c>
      <c r="Q277" s="226">
        <v>0</v>
      </c>
      <c r="R277" s="226">
        <f>Q277*H277</f>
        <v>0</v>
      </c>
      <c r="S277" s="226">
        <v>0</v>
      </c>
      <c r="T277" s="227">
        <f>S277*H277</f>
        <v>0</v>
      </c>
      <c r="U277" s="39"/>
      <c r="V277" s="39"/>
      <c r="W277" s="39"/>
      <c r="X277" s="39"/>
      <c r="Y277" s="39"/>
      <c r="Z277" s="39"/>
      <c r="AA277" s="39"/>
      <c r="AB277" s="39"/>
      <c r="AC277" s="39"/>
      <c r="AD277" s="39"/>
      <c r="AE277" s="39"/>
      <c r="AR277" s="228" t="s">
        <v>415</v>
      </c>
      <c r="AT277" s="228" t="s">
        <v>443</v>
      </c>
      <c r="AU277" s="228" t="s">
        <v>86</v>
      </c>
      <c r="AY277" s="18" t="s">
        <v>414</v>
      </c>
      <c r="BE277" s="229">
        <f>IF(N277="základní",J277,0)</f>
        <v>0</v>
      </c>
      <c r="BF277" s="229">
        <f>IF(N277="snížená",J277,0)</f>
        <v>0</v>
      </c>
      <c r="BG277" s="229">
        <f>IF(N277="zákl. přenesená",J277,0)</f>
        <v>0</v>
      </c>
      <c r="BH277" s="229">
        <f>IF(N277="sníž. přenesená",J277,0)</f>
        <v>0</v>
      </c>
      <c r="BI277" s="229">
        <f>IF(N277="nulová",J277,0)</f>
        <v>0</v>
      </c>
      <c r="BJ277" s="18" t="s">
        <v>84</v>
      </c>
      <c r="BK277" s="229">
        <f>ROUND(I277*H277,2)</f>
        <v>0</v>
      </c>
      <c r="BL277" s="18" t="s">
        <v>415</v>
      </c>
      <c r="BM277" s="228" t="s">
        <v>3098</v>
      </c>
    </row>
    <row r="278" s="2" customFormat="1">
      <c r="A278" s="39"/>
      <c r="B278" s="40"/>
      <c r="C278" s="41"/>
      <c r="D278" s="230" t="s">
        <v>417</v>
      </c>
      <c r="E278" s="41"/>
      <c r="F278" s="231" t="s">
        <v>2978</v>
      </c>
      <c r="G278" s="41"/>
      <c r="H278" s="41"/>
      <c r="I278" s="156"/>
      <c r="J278" s="41"/>
      <c r="K278" s="41"/>
      <c r="L278" s="45"/>
      <c r="M278" s="232"/>
      <c r="N278" s="233"/>
      <c r="O278" s="92"/>
      <c r="P278" s="92"/>
      <c r="Q278" s="92"/>
      <c r="R278" s="92"/>
      <c r="S278" s="92"/>
      <c r="T278" s="93"/>
      <c r="U278" s="39"/>
      <c r="V278" s="39"/>
      <c r="W278" s="39"/>
      <c r="X278" s="39"/>
      <c r="Y278" s="39"/>
      <c r="Z278" s="39"/>
      <c r="AA278" s="39"/>
      <c r="AB278" s="39"/>
      <c r="AC278" s="39"/>
      <c r="AD278" s="39"/>
      <c r="AE278" s="39"/>
      <c r="AT278" s="18" t="s">
        <v>417</v>
      </c>
      <c r="AU278" s="18" t="s">
        <v>86</v>
      </c>
    </row>
    <row r="279" s="2" customFormat="1" ht="21.75" customHeight="1">
      <c r="A279" s="39"/>
      <c r="B279" s="40"/>
      <c r="C279" s="234" t="s">
        <v>884</v>
      </c>
      <c r="D279" s="234" t="s">
        <v>443</v>
      </c>
      <c r="E279" s="235" t="s">
        <v>2979</v>
      </c>
      <c r="F279" s="236" t="s">
        <v>2980</v>
      </c>
      <c r="G279" s="237" t="s">
        <v>632</v>
      </c>
      <c r="H279" s="238">
        <v>4.6529999999999996</v>
      </c>
      <c r="I279" s="239"/>
      <c r="J279" s="240">
        <f>ROUND(I279*H279,2)</f>
        <v>0</v>
      </c>
      <c r="K279" s="236" t="s">
        <v>720</v>
      </c>
      <c r="L279" s="45"/>
      <c r="M279" s="241" t="s">
        <v>1</v>
      </c>
      <c r="N279" s="242" t="s">
        <v>41</v>
      </c>
      <c r="O279" s="92"/>
      <c r="P279" s="226">
        <f>O279*H279</f>
        <v>0</v>
      </c>
      <c r="Q279" s="226">
        <v>0.00158</v>
      </c>
      <c r="R279" s="226">
        <f>Q279*H279</f>
        <v>0.0073517399999999998</v>
      </c>
      <c r="S279" s="226">
        <v>0</v>
      </c>
      <c r="T279" s="227">
        <f>S279*H279</f>
        <v>0</v>
      </c>
      <c r="U279" s="39"/>
      <c r="V279" s="39"/>
      <c r="W279" s="39"/>
      <c r="X279" s="39"/>
      <c r="Y279" s="39"/>
      <c r="Z279" s="39"/>
      <c r="AA279" s="39"/>
      <c r="AB279" s="39"/>
      <c r="AC279" s="39"/>
      <c r="AD279" s="39"/>
      <c r="AE279" s="39"/>
      <c r="AR279" s="228" t="s">
        <v>415</v>
      </c>
      <c r="AT279" s="228" t="s">
        <v>443</v>
      </c>
      <c r="AU279" s="228" t="s">
        <v>86</v>
      </c>
      <c r="AY279" s="18" t="s">
        <v>414</v>
      </c>
      <c r="BE279" s="229">
        <f>IF(N279="základní",J279,0)</f>
        <v>0</v>
      </c>
      <c r="BF279" s="229">
        <f>IF(N279="snížená",J279,0)</f>
        <v>0</v>
      </c>
      <c r="BG279" s="229">
        <f>IF(N279="zákl. přenesená",J279,0)</f>
        <v>0</v>
      </c>
      <c r="BH279" s="229">
        <f>IF(N279="sníž. přenesená",J279,0)</f>
        <v>0</v>
      </c>
      <c r="BI279" s="229">
        <f>IF(N279="nulová",J279,0)</f>
        <v>0</v>
      </c>
      <c r="BJ279" s="18" t="s">
        <v>84</v>
      </c>
      <c r="BK279" s="229">
        <f>ROUND(I279*H279,2)</f>
        <v>0</v>
      </c>
      <c r="BL279" s="18" t="s">
        <v>415</v>
      </c>
      <c r="BM279" s="228" t="s">
        <v>3099</v>
      </c>
    </row>
    <row r="280" s="2" customFormat="1">
      <c r="A280" s="39"/>
      <c r="B280" s="40"/>
      <c r="C280" s="41"/>
      <c r="D280" s="230" t="s">
        <v>417</v>
      </c>
      <c r="E280" s="41"/>
      <c r="F280" s="231" t="s">
        <v>2982</v>
      </c>
      <c r="G280" s="41"/>
      <c r="H280" s="41"/>
      <c r="I280" s="156"/>
      <c r="J280" s="41"/>
      <c r="K280" s="41"/>
      <c r="L280" s="45"/>
      <c r="M280" s="232"/>
      <c r="N280" s="233"/>
      <c r="O280" s="92"/>
      <c r="P280" s="92"/>
      <c r="Q280" s="92"/>
      <c r="R280" s="92"/>
      <c r="S280" s="92"/>
      <c r="T280" s="93"/>
      <c r="U280" s="39"/>
      <c r="V280" s="39"/>
      <c r="W280" s="39"/>
      <c r="X280" s="39"/>
      <c r="Y280" s="39"/>
      <c r="Z280" s="39"/>
      <c r="AA280" s="39"/>
      <c r="AB280" s="39"/>
      <c r="AC280" s="39"/>
      <c r="AD280" s="39"/>
      <c r="AE280" s="39"/>
      <c r="AT280" s="18" t="s">
        <v>417</v>
      </c>
      <c r="AU280" s="18" t="s">
        <v>86</v>
      </c>
    </row>
    <row r="281" s="2" customFormat="1" ht="21.75" customHeight="1">
      <c r="A281" s="39"/>
      <c r="B281" s="40"/>
      <c r="C281" s="234" t="s">
        <v>888</v>
      </c>
      <c r="D281" s="234" t="s">
        <v>443</v>
      </c>
      <c r="E281" s="235" t="s">
        <v>2984</v>
      </c>
      <c r="F281" s="236" t="s">
        <v>2985</v>
      </c>
      <c r="G281" s="237" t="s">
        <v>632</v>
      </c>
      <c r="H281" s="238">
        <v>4.6529999999999996</v>
      </c>
      <c r="I281" s="239"/>
      <c r="J281" s="240">
        <f>ROUND(I281*H281,2)</f>
        <v>0</v>
      </c>
      <c r="K281" s="236" t="s">
        <v>720</v>
      </c>
      <c r="L281" s="45"/>
      <c r="M281" s="241" t="s">
        <v>1</v>
      </c>
      <c r="N281" s="242" t="s">
        <v>41</v>
      </c>
      <c r="O281" s="92"/>
      <c r="P281" s="226">
        <f>O281*H281</f>
        <v>0</v>
      </c>
      <c r="Q281" s="226">
        <v>0</v>
      </c>
      <c r="R281" s="226">
        <f>Q281*H281</f>
        <v>0</v>
      </c>
      <c r="S281" s="226">
        <v>0</v>
      </c>
      <c r="T281" s="227">
        <f>S281*H281</f>
        <v>0</v>
      </c>
      <c r="U281" s="39"/>
      <c r="V281" s="39"/>
      <c r="W281" s="39"/>
      <c r="X281" s="39"/>
      <c r="Y281" s="39"/>
      <c r="Z281" s="39"/>
      <c r="AA281" s="39"/>
      <c r="AB281" s="39"/>
      <c r="AC281" s="39"/>
      <c r="AD281" s="39"/>
      <c r="AE281" s="39"/>
      <c r="AR281" s="228" t="s">
        <v>415</v>
      </c>
      <c r="AT281" s="228" t="s">
        <v>443</v>
      </c>
      <c r="AU281" s="228" t="s">
        <v>86</v>
      </c>
      <c r="AY281" s="18" t="s">
        <v>414</v>
      </c>
      <c r="BE281" s="229">
        <f>IF(N281="základní",J281,0)</f>
        <v>0</v>
      </c>
      <c r="BF281" s="229">
        <f>IF(N281="snížená",J281,0)</f>
        <v>0</v>
      </c>
      <c r="BG281" s="229">
        <f>IF(N281="zákl. přenesená",J281,0)</f>
        <v>0</v>
      </c>
      <c r="BH281" s="229">
        <f>IF(N281="sníž. přenesená",J281,0)</f>
        <v>0</v>
      </c>
      <c r="BI281" s="229">
        <f>IF(N281="nulová",J281,0)</f>
        <v>0</v>
      </c>
      <c r="BJ281" s="18" t="s">
        <v>84</v>
      </c>
      <c r="BK281" s="229">
        <f>ROUND(I281*H281,2)</f>
        <v>0</v>
      </c>
      <c r="BL281" s="18" t="s">
        <v>415</v>
      </c>
      <c r="BM281" s="228" t="s">
        <v>3100</v>
      </c>
    </row>
    <row r="282" s="2" customFormat="1">
      <c r="A282" s="39"/>
      <c r="B282" s="40"/>
      <c r="C282" s="41"/>
      <c r="D282" s="230" t="s">
        <v>417</v>
      </c>
      <c r="E282" s="41"/>
      <c r="F282" s="231" t="s">
        <v>2987</v>
      </c>
      <c r="G282" s="41"/>
      <c r="H282" s="41"/>
      <c r="I282" s="156"/>
      <c r="J282" s="41"/>
      <c r="K282" s="41"/>
      <c r="L282" s="45"/>
      <c r="M282" s="232"/>
      <c r="N282" s="233"/>
      <c r="O282" s="92"/>
      <c r="P282" s="92"/>
      <c r="Q282" s="92"/>
      <c r="R282" s="92"/>
      <c r="S282" s="92"/>
      <c r="T282" s="93"/>
      <c r="U282" s="39"/>
      <c r="V282" s="39"/>
      <c r="W282" s="39"/>
      <c r="X282" s="39"/>
      <c r="Y282" s="39"/>
      <c r="Z282" s="39"/>
      <c r="AA282" s="39"/>
      <c r="AB282" s="39"/>
      <c r="AC282" s="39"/>
      <c r="AD282" s="39"/>
      <c r="AE282" s="39"/>
      <c r="AT282" s="18" t="s">
        <v>417</v>
      </c>
      <c r="AU282" s="18" t="s">
        <v>86</v>
      </c>
    </row>
    <row r="283" s="2" customFormat="1" ht="21.75" customHeight="1">
      <c r="A283" s="39"/>
      <c r="B283" s="40"/>
      <c r="C283" s="234" t="s">
        <v>894</v>
      </c>
      <c r="D283" s="234" t="s">
        <v>443</v>
      </c>
      <c r="E283" s="235" t="s">
        <v>2542</v>
      </c>
      <c r="F283" s="236" t="s">
        <v>2543</v>
      </c>
      <c r="G283" s="237" t="s">
        <v>531</v>
      </c>
      <c r="H283" s="238">
        <v>2.5</v>
      </c>
      <c r="I283" s="239"/>
      <c r="J283" s="240">
        <f>ROUND(I283*H283,2)</f>
        <v>0</v>
      </c>
      <c r="K283" s="236" t="s">
        <v>720</v>
      </c>
      <c r="L283" s="45"/>
      <c r="M283" s="241" t="s">
        <v>1</v>
      </c>
      <c r="N283" s="242" t="s">
        <v>41</v>
      </c>
      <c r="O283" s="92"/>
      <c r="P283" s="226">
        <f>O283*H283</f>
        <v>0</v>
      </c>
      <c r="Q283" s="226">
        <v>0.0059081999999999997</v>
      </c>
      <c r="R283" s="226">
        <f>Q283*H283</f>
        <v>0.014770499999999999</v>
      </c>
      <c r="S283" s="226">
        <v>0</v>
      </c>
      <c r="T283" s="227">
        <f>S283*H283</f>
        <v>0</v>
      </c>
      <c r="U283" s="39"/>
      <c r="V283" s="39"/>
      <c r="W283" s="39"/>
      <c r="X283" s="39"/>
      <c r="Y283" s="39"/>
      <c r="Z283" s="39"/>
      <c r="AA283" s="39"/>
      <c r="AB283" s="39"/>
      <c r="AC283" s="39"/>
      <c r="AD283" s="39"/>
      <c r="AE283" s="39"/>
      <c r="AR283" s="228" t="s">
        <v>415</v>
      </c>
      <c r="AT283" s="228" t="s">
        <v>443</v>
      </c>
      <c r="AU283" s="228" t="s">
        <v>86</v>
      </c>
      <c r="AY283" s="18" t="s">
        <v>414</v>
      </c>
      <c r="BE283" s="229">
        <f>IF(N283="základní",J283,0)</f>
        <v>0</v>
      </c>
      <c r="BF283" s="229">
        <f>IF(N283="snížená",J283,0)</f>
        <v>0</v>
      </c>
      <c r="BG283" s="229">
        <f>IF(N283="zákl. přenesená",J283,0)</f>
        <v>0</v>
      </c>
      <c r="BH283" s="229">
        <f>IF(N283="sníž. přenesená",J283,0)</f>
        <v>0</v>
      </c>
      <c r="BI283" s="229">
        <f>IF(N283="nulová",J283,0)</f>
        <v>0</v>
      </c>
      <c r="BJ283" s="18" t="s">
        <v>84</v>
      </c>
      <c r="BK283" s="229">
        <f>ROUND(I283*H283,2)</f>
        <v>0</v>
      </c>
      <c r="BL283" s="18" t="s">
        <v>415</v>
      </c>
      <c r="BM283" s="228" t="s">
        <v>3101</v>
      </c>
    </row>
    <row r="284" s="2" customFormat="1">
      <c r="A284" s="39"/>
      <c r="B284" s="40"/>
      <c r="C284" s="41"/>
      <c r="D284" s="230" t="s">
        <v>417</v>
      </c>
      <c r="E284" s="41"/>
      <c r="F284" s="231" t="s">
        <v>2545</v>
      </c>
      <c r="G284" s="41"/>
      <c r="H284" s="41"/>
      <c r="I284" s="156"/>
      <c r="J284" s="41"/>
      <c r="K284" s="41"/>
      <c r="L284" s="45"/>
      <c r="M284" s="232"/>
      <c r="N284" s="233"/>
      <c r="O284" s="92"/>
      <c r="P284" s="92"/>
      <c r="Q284" s="92"/>
      <c r="R284" s="92"/>
      <c r="S284" s="92"/>
      <c r="T284" s="93"/>
      <c r="U284" s="39"/>
      <c r="V284" s="39"/>
      <c r="W284" s="39"/>
      <c r="X284" s="39"/>
      <c r="Y284" s="39"/>
      <c r="Z284" s="39"/>
      <c r="AA284" s="39"/>
      <c r="AB284" s="39"/>
      <c r="AC284" s="39"/>
      <c r="AD284" s="39"/>
      <c r="AE284" s="39"/>
      <c r="AT284" s="18" t="s">
        <v>417</v>
      </c>
      <c r="AU284" s="18" t="s">
        <v>86</v>
      </c>
    </row>
    <row r="285" s="15" customFormat="1">
      <c r="A285" s="15"/>
      <c r="B285" s="299"/>
      <c r="C285" s="300"/>
      <c r="D285" s="230" t="s">
        <v>758</v>
      </c>
      <c r="E285" s="301" t="s">
        <v>1</v>
      </c>
      <c r="F285" s="302" t="s">
        <v>2546</v>
      </c>
      <c r="G285" s="300"/>
      <c r="H285" s="301" t="s">
        <v>1</v>
      </c>
      <c r="I285" s="303"/>
      <c r="J285" s="300"/>
      <c r="K285" s="300"/>
      <c r="L285" s="304"/>
      <c r="M285" s="305"/>
      <c r="N285" s="306"/>
      <c r="O285" s="306"/>
      <c r="P285" s="306"/>
      <c r="Q285" s="306"/>
      <c r="R285" s="306"/>
      <c r="S285" s="306"/>
      <c r="T285" s="307"/>
      <c r="U285" s="15"/>
      <c r="V285" s="15"/>
      <c r="W285" s="15"/>
      <c r="X285" s="15"/>
      <c r="Y285" s="15"/>
      <c r="Z285" s="15"/>
      <c r="AA285" s="15"/>
      <c r="AB285" s="15"/>
      <c r="AC285" s="15"/>
      <c r="AD285" s="15"/>
      <c r="AE285" s="15"/>
      <c r="AT285" s="308" t="s">
        <v>758</v>
      </c>
      <c r="AU285" s="308" t="s">
        <v>86</v>
      </c>
      <c r="AV285" s="15" t="s">
        <v>84</v>
      </c>
      <c r="AW285" s="15" t="s">
        <v>33</v>
      </c>
      <c r="AX285" s="15" t="s">
        <v>76</v>
      </c>
      <c r="AY285" s="308" t="s">
        <v>414</v>
      </c>
    </row>
    <row r="286" s="13" customFormat="1">
      <c r="A286" s="13"/>
      <c r="B286" s="277"/>
      <c r="C286" s="278"/>
      <c r="D286" s="230" t="s">
        <v>758</v>
      </c>
      <c r="E286" s="279" t="s">
        <v>1</v>
      </c>
      <c r="F286" s="280" t="s">
        <v>3102</v>
      </c>
      <c r="G286" s="278"/>
      <c r="H286" s="281">
        <v>2.5</v>
      </c>
      <c r="I286" s="282"/>
      <c r="J286" s="278"/>
      <c r="K286" s="278"/>
      <c r="L286" s="283"/>
      <c r="M286" s="284"/>
      <c r="N286" s="285"/>
      <c r="O286" s="285"/>
      <c r="P286" s="285"/>
      <c r="Q286" s="285"/>
      <c r="R286" s="285"/>
      <c r="S286" s="285"/>
      <c r="T286" s="286"/>
      <c r="U286" s="13"/>
      <c r="V286" s="13"/>
      <c r="W286" s="13"/>
      <c r="X286" s="13"/>
      <c r="Y286" s="13"/>
      <c r="Z286" s="13"/>
      <c r="AA286" s="13"/>
      <c r="AB286" s="13"/>
      <c r="AC286" s="13"/>
      <c r="AD286" s="13"/>
      <c r="AE286" s="13"/>
      <c r="AT286" s="287" t="s">
        <v>758</v>
      </c>
      <c r="AU286" s="287" t="s">
        <v>86</v>
      </c>
      <c r="AV286" s="13" t="s">
        <v>86</v>
      </c>
      <c r="AW286" s="13" t="s">
        <v>33</v>
      </c>
      <c r="AX286" s="13" t="s">
        <v>84</v>
      </c>
      <c r="AY286" s="287" t="s">
        <v>414</v>
      </c>
    </row>
    <row r="287" s="2" customFormat="1" ht="21.75" customHeight="1">
      <c r="A287" s="39"/>
      <c r="B287" s="40"/>
      <c r="C287" s="234" t="s">
        <v>899</v>
      </c>
      <c r="D287" s="234" t="s">
        <v>443</v>
      </c>
      <c r="E287" s="235" t="s">
        <v>1835</v>
      </c>
      <c r="F287" s="236" t="s">
        <v>1836</v>
      </c>
      <c r="G287" s="237" t="s">
        <v>531</v>
      </c>
      <c r="H287" s="238">
        <v>5.3799999999999999</v>
      </c>
      <c r="I287" s="239"/>
      <c r="J287" s="240">
        <f>ROUND(I287*H287,2)</f>
        <v>0</v>
      </c>
      <c r="K287" s="236" t="s">
        <v>720</v>
      </c>
      <c r="L287" s="45"/>
      <c r="M287" s="241" t="s">
        <v>1</v>
      </c>
      <c r="N287" s="242" t="s">
        <v>41</v>
      </c>
      <c r="O287" s="92"/>
      <c r="P287" s="226">
        <f>O287*H287</f>
        <v>0</v>
      </c>
      <c r="Q287" s="226">
        <v>0.0024705</v>
      </c>
      <c r="R287" s="226">
        <f>Q287*H287</f>
        <v>0.013291290000000001</v>
      </c>
      <c r="S287" s="226">
        <v>0</v>
      </c>
      <c r="T287" s="227">
        <f>S287*H287</f>
        <v>0</v>
      </c>
      <c r="U287" s="39"/>
      <c r="V287" s="39"/>
      <c r="W287" s="39"/>
      <c r="X287" s="39"/>
      <c r="Y287" s="39"/>
      <c r="Z287" s="39"/>
      <c r="AA287" s="39"/>
      <c r="AB287" s="39"/>
      <c r="AC287" s="39"/>
      <c r="AD287" s="39"/>
      <c r="AE287" s="39"/>
      <c r="AR287" s="228" t="s">
        <v>415</v>
      </c>
      <c r="AT287" s="228" t="s">
        <v>443</v>
      </c>
      <c r="AU287" s="228" t="s">
        <v>86</v>
      </c>
      <c r="AY287" s="18" t="s">
        <v>414</v>
      </c>
      <c r="BE287" s="229">
        <f>IF(N287="základní",J287,0)</f>
        <v>0</v>
      </c>
      <c r="BF287" s="229">
        <f>IF(N287="snížená",J287,0)</f>
        <v>0</v>
      </c>
      <c r="BG287" s="229">
        <f>IF(N287="zákl. přenesená",J287,0)</f>
        <v>0</v>
      </c>
      <c r="BH287" s="229">
        <f>IF(N287="sníž. přenesená",J287,0)</f>
        <v>0</v>
      </c>
      <c r="BI287" s="229">
        <f>IF(N287="nulová",J287,0)</f>
        <v>0</v>
      </c>
      <c r="BJ287" s="18" t="s">
        <v>84</v>
      </c>
      <c r="BK287" s="229">
        <f>ROUND(I287*H287,2)</f>
        <v>0</v>
      </c>
      <c r="BL287" s="18" t="s">
        <v>415</v>
      </c>
      <c r="BM287" s="228" t="s">
        <v>3103</v>
      </c>
    </row>
    <row r="288" s="2" customFormat="1">
      <c r="A288" s="39"/>
      <c r="B288" s="40"/>
      <c r="C288" s="41"/>
      <c r="D288" s="230" t="s">
        <v>417</v>
      </c>
      <c r="E288" s="41"/>
      <c r="F288" s="231" t="s">
        <v>1838</v>
      </c>
      <c r="G288" s="41"/>
      <c r="H288" s="41"/>
      <c r="I288" s="156"/>
      <c r="J288" s="41"/>
      <c r="K288" s="41"/>
      <c r="L288" s="45"/>
      <c r="M288" s="232"/>
      <c r="N288" s="233"/>
      <c r="O288" s="92"/>
      <c r="P288" s="92"/>
      <c r="Q288" s="92"/>
      <c r="R288" s="92"/>
      <c r="S288" s="92"/>
      <c r="T288" s="93"/>
      <c r="U288" s="39"/>
      <c r="V288" s="39"/>
      <c r="W288" s="39"/>
      <c r="X288" s="39"/>
      <c r="Y288" s="39"/>
      <c r="Z288" s="39"/>
      <c r="AA288" s="39"/>
      <c r="AB288" s="39"/>
      <c r="AC288" s="39"/>
      <c r="AD288" s="39"/>
      <c r="AE288" s="39"/>
      <c r="AT288" s="18" t="s">
        <v>417</v>
      </c>
      <c r="AU288" s="18" t="s">
        <v>86</v>
      </c>
    </row>
    <row r="289" s="15" customFormat="1">
      <c r="A289" s="15"/>
      <c r="B289" s="299"/>
      <c r="C289" s="300"/>
      <c r="D289" s="230" t="s">
        <v>758</v>
      </c>
      <c r="E289" s="301" t="s">
        <v>1</v>
      </c>
      <c r="F289" s="302" t="s">
        <v>1839</v>
      </c>
      <c r="G289" s="300"/>
      <c r="H289" s="301" t="s">
        <v>1</v>
      </c>
      <c r="I289" s="303"/>
      <c r="J289" s="300"/>
      <c r="K289" s="300"/>
      <c r="L289" s="304"/>
      <c r="M289" s="305"/>
      <c r="N289" s="306"/>
      <c r="O289" s="306"/>
      <c r="P289" s="306"/>
      <c r="Q289" s="306"/>
      <c r="R289" s="306"/>
      <c r="S289" s="306"/>
      <c r="T289" s="307"/>
      <c r="U289" s="15"/>
      <c r="V289" s="15"/>
      <c r="W289" s="15"/>
      <c r="X289" s="15"/>
      <c r="Y289" s="15"/>
      <c r="Z289" s="15"/>
      <c r="AA289" s="15"/>
      <c r="AB289" s="15"/>
      <c r="AC289" s="15"/>
      <c r="AD289" s="15"/>
      <c r="AE289" s="15"/>
      <c r="AT289" s="308" t="s">
        <v>758</v>
      </c>
      <c r="AU289" s="308" t="s">
        <v>86</v>
      </c>
      <c r="AV289" s="15" t="s">
        <v>84</v>
      </c>
      <c r="AW289" s="15" t="s">
        <v>33</v>
      </c>
      <c r="AX289" s="15" t="s">
        <v>76</v>
      </c>
      <c r="AY289" s="308" t="s">
        <v>414</v>
      </c>
    </row>
    <row r="290" s="13" customFormat="1">
      <c r="A290" s="13"/>
      <c r="B290" s="277"/>
      <c r="C290" s="278"/>
      <c r="D290" s="230" t="s">
        <v>758</v>
      </c>
      <c r="E290" s="279" t="s">
        <v>1</v>
      </c>
      <c r="F290" s="280" t="s">
        <v>3104</v>
      </c>
      <c r="G290" s="278"/>
      <c r="H290" s="281">
        <v>3.2000000000000002</v>
      </c>
      <c r="I290" s="282"/>
      <c r="J290" s="278"/>
      <c r="K290" s="278"/>
      <c r="L290" s="283"/>
      <c r="M290" s="284"/>
      <c r="N290" s="285"/>
      <c r="O290" s="285"/>
      <c r="P290" s="285"/>
      <c r="Q290" s="285"/>
      <c r="R290" s="285"/>
      <c r="S290" s="285"/>
      <c r="T290" s="286"/>
      <c r="U290" s="13"/>
      <c r="V290" s="13"/>
      <c r="W290" s="13"/>
      <c r="X290" s="13"/>
      <c r="Y290" s="13"/>
      <c r="Z290" s="13"/>
      <c r="AA290" s="13"/>
      <c r="AB290" s="13"/>
      <c r="AC290" s="13"/>
      <c r="AD290" s="13"/>
      <c r="AE290" s="13"/>
      <c r="AT290" s="287" t="s">
        <v>758</v>
      </c>
      <c r="AU290" s="287" t="s">
        <v>86</v>
      </c>
      <c r="AV290" s="13" t="s">
        <v>86</v>
      </c>
      <c r="AW290" s="13" t="s">
        <v>33</v>
      </c>
      <c r="AX290" s="13" t="s">
        <v>76</v>
      </c>
      <c r="AY290" s="287" t="s">
        <v>414</v>
      </c>
    </row>
    <row r="291" s="13" customFormat="1">
      <c r="A291" s="13"/>
      <c r="B291" s="277"/>
      <c r="C291" s="278"/>
      <c r="D291" s="230" t="s">
        <v>758</v>
      </c>
      <c r="E291" s="279" t="s">
        <v>1</v>
      </c>
      <c r="F291" s="280" t="s">
        <v>3105</v>
      </c>
      <c r="G291" s="278"/>
      <c r="H291" s="281">
        <v>2.1800000000000002</v>
      </c>
      <c r="I291" s="282"/>
      <c r="J291" s="278"/>
      <c r="K291" s="278"/>
      <c r="L291" s="283"/>
      <c r="M291" s="284"/>
      <c r="N291" s="285"/>
      <c r="O291" s="285"/>
      <c r="P291" s="285"/>
      <c r="Q291" s="285"/>
      <c r="R291" s="285"/>
      <c r="S291" s="285"/>
      <c r="T291" s="286"/>
      <c r="U291" s="13"/>
      <c r="V291" s="13"/>
      <c r="W291" s="13"/>
      <c r="X291" s="13"/>
      <c r="Y291" s="13"/>
      <c r="Z291" s="13"/>
      <c r="AA291" s="13"/>
      <c r="AB291" s="13"/>
      <c r="AC291" s="13"/>
      <c r="AD291" s="13"/>
      <c r="AE291" s="13"/>
      <c r="AT291" s="287" t="s">
        <v>758</v>
      </c>
      <c r="AU291" s="287" t="s">
        <v>86</v>
      </c>
      <c r="AV291" s="13" t="s">
        <v>86</v>
      </c>
      <c r="AW291" s="13" t="s">
        <v>33</v>
      </c>
      <c r="AX291" s="13" t="s">
        <v>76</v>
      </c>
      <c r="AY291" s="287" t="s">
        <v>414</v>
      </c>
    </row>
    <row r="292" s="14" customFormat="1">
      <c r="A292" s="14"/>
      <c r="B292" s="288"/>
      <c r="C292" s="289"/>
      <c r="D292" s="230" t="s">
        <v>758</v>
      </c>
      <c r="E292" s="290" t="s">
        <v>1</v>
      </c>
      <c r="F292" s="291" t="s">
        <v>760</v>
      </c>
      <c r="G292" s="289"/>
      <c r="H292" s="292">
        <v>5.3800000000000008</v>
      </c>
      <c r="I292" s="293"/>
      <c r="J292" s="289"/>
      <c r="K292" s="289"/>
      <c r="L292" s="294"/>
      <c r="M292" s="295"/>
      <c r="N292" s="296"/>
      <c r="O292" s="296"/>
      <c r="P292" s="296"/>
      <c r="Q292" s="296"/>
      <c r="R292" s="296"/>
      <c r="S292" s="296"/>
      <c r="T292" s="297"/>
      <c r="U292" s="14"/>
      <c r="V292" s="14"/>
      <c r="W292" s="14"/>
      <c r="X292" s="14"/>
      <c r="Y292" s="14"/>
      <c r="Z292" s="14"/>
      <c r="AA292" s="14"/>
      <c r="AB292" s="14"/>
      <c r="AC292" s="14"/>
      <c r="AD292" s="14"/>
      <c r="AE292" s="14"/>
      <c r="AT292" s="298" t="s">
        <v>758</v>
      </c>
      <c r="AU292" s="298" t="s">
        <v>86</v>
      </c>
      <c r="AV292" s="14" t="s">
        <v>415</v>
      </c>
      <c r="AW292" s="14" t="s">
        <v>33</v>
      </c>
      <c r="AX292" s="14" t="s">
        <v>84</v>
      </c>
      <c r="AY292" s="298" t="s">
        <v>414</v>
      </c>
    </row>
    <row r="293" s="2" customFormat="1" ht="21.75" customHeight="1">
      <c r="A293" s="39"/>
      <c r="B293" s="40"/>
      <c r="C293" s="234" t="s">
        <v>903</v>
      </c>
      <c r="D293" s="234" t="s">
        <v>443</v>
      </c>
      <c r="E293" s="235" t="s">
        <v>1841</v>
      </c>
      <c r="F293" s="236" t="s">
        <v>1842</v>
      </c>
      <c r="G293" s="237" t="s">
        <v>531</v>
      </c>
      <c r="H293" s="238">
        <v>70.719999999999999</v>
      </c>
      <c r="I293" s="239"/>
      <c r="J293" s="240">
        <f>ROUND(I293*H293,2)</f>
        <v>0</v>
      </c>
      <c r="K293" s="236" t="s">
        <v>720</v>
      </c>
      <c r="L293" s="45"/>
      <c r="M293" s="241" t="s">
        <v>1</v>
      </c>
      <c r="N293" s="242" t="s">
        <v>41</v>
      </c>
      <c r="O293" s="92"/>
      <c r="P293" s="226">
        <f>O293*H293</f>
        <v>0</v>
      </c>
      <c r="Q293" s="226">
        <v>0.0012549499999999999</v>
      </c>
      <c r="R293" s="226">
        <f>Q293*H293</f>
        <v>0.08875006399999999</v>
      </c>
      <c r="S293" s="226">
        <v>0.001</v>
      </c>
      <c r="T293" s="227">
        <f>S293*H293</f>
        <v>0.070720000000000005</v>
      </c>
      <c r="U293" s="39"/>
      <c r="V293" s="39"/>
      <c r="W293" s="39"/>
      <c r="X293" s="39"/>
      <c r="Y293" s="39"/>
      <c r="Z293" s="39"/>
      <c r="AA293" s="39"/>
      <c r="AB293" s="39"/>
      <c r="AC293" s="39"/>
      <c r="AD293" s="39"/>
      <c r="AE293" s="39"/>
      <c r="AR293" s="228" t="s">
        <v>415</v>
      </c>
      <c r="AT293" s="228" t="s">
        <v>443</v>
      </c>
      <c r="AU293" s="228" t="s">
        <v>86</v>
      </c>
      <c r="AY293" s="18" t="s">
        <v>414</v>
      </c>
      <c r="BE293" s="229">
        <f>IF(N293="základní",J293,0)</f>
        <v>0</v>
      </c>
      <c r="BF293" s="229">
        <f>IF(N293="snížená",J293,0)</f>
        <v>0</v>
      </c>
      <c r="BG293" s="229">
        <f>IF(N293="zákl. přenesená",J293,0)</f>
        <v>0</v>
      </c>
      <c r="BH293" s="229">
        <f>IF(N293="sníž. přenesená",J293,0)</f>
        <v>0</v>
      </c>
      <c r="BI293" s="229">
        <f>IF(N293="nulová",J293,0)</f>
        <v>0</v>
      </c>
      <c r="BJ293" s="18" t="s">
        <v>84</v>
      </c>
      <c r="BK293" s="229">
        <f>ROUND(I293*H293,2)</f>
        <v>0</v>
      </c>
      <c r="BL293" s="18" t="s">
        <v>415</v>
      </c>
      <c r="BM293" s="228" t="s">
        <v>3106</v>
      </c>
    </row>
    <row r="294" s="2" customFormat="1">
      <c r="A294" s="39"/>
      <c r="B294" s="40"/>
      <c r="C294" s="41"/>
      <c r="D294" s="230" t="s">
        <v>417</v>
      </c>
      <c r="E294" s="41"/>
      <c r="F294" s="231" t="s">
        <v>1844</v>
      </c>
      <c r="G294" s="41"/>
      <c r="H294" s="41"/>
      <c r="I294" s="156"/>
      <c r="J294" s="41"/>
      <c r="K294" s="41"/>
      <c r="L294" s="45"/>
      <c r="M294" s="232"/>
      <c r="N294" s="233"/>
      <c r="O294" s="92"/>
      <c r="P294" s="92"/>
      <c r="Q294" s="92"/>
      <c r="R294" s="92"/>
      <c r="S294" s="92"/>
      <c r="T294" s="93"/>
      <c r="U294" s="39"/>
      <c r="V294" s="39"/>
      <c r="W294" s="39"/>
      <c r="X294" s="39"/>
      <c r="Y294" s="39"/>
      <c r="Z294" s="39"/>
      <c r="AA294" s="39"/>
      <c r="AB294" s="39"/>
      <c r="AC294" s="39"/>
      <c r="AD294" s="39"/>
      <c r="AE294" s="39"/>
      <c r="AT294" s="18" t="s">
        <v>417</v>
      </c>
      <c r="AU294" s="18" t="s">
        <v>86</v>
      </c>
    </row>
    <row r="295" s="15" customFormat="1">
      <c r="A295" s="15"/>
      <c r="B295" s="299"/>
      <c r="C295" s="300"/>
      <c r="D295" s="230" t="s">
        <v>758</v>
      </c>
      <c r="E295" s="301" t="s">
        <v>1</v>
      </c>
      <c r="F295" s="302" t="s">
        <v>3107</v>
      </c>
      <c r="G295" s="300"/>
      <c r="H295" s="301" t="s">
        <v>1</v>
      </c>
      <c r="I295" s="303"/>
      <c r="J295" s="300"/>
      <c r="K295" s="300"/>
      <c r="L295" s="304"/>
      <c r="M295" s="305"/>
      <c r="N295" s="306"/>
      <c r="O295" s="306"/>
      <c r="P295" s="306"/>
      <c r="Q295" s="306"/>
      <c r="R295" s="306"/>
      <c r="S295" s="306"/>
      <c r="T295" s="307"/>
      <c r="U295" s="15"/>
      <c r="V295" s="15"/>
      <c r="W295" s="15"/>
      <c r="X295" s="15"/>
      <c r="Y295" s="15"/>
      <c r="Z295" s="15"/>
      <c r="AA295" s="15"/>
      <c r="AB295" s="15"/>
      <c r="AC295" s="15"/>
      <c r="AD295" s="15"/>
      <c r="AE295" s="15"/>
      <c r="AT295" s="308" t="s">
        <v>758</v>
      </c>
      <c r="AU295" s="308" t="s">
        <v>86</v>
      </c>
      <c r="AV295" s="15" t="s">
        <v>84</v>
      </c>
      <c r="AW295" s="15" t="s">
        <v>33</v>
      </c>
      <c r="AX295" s="15" t="s">
        <v>76</v>
      </c>
      <c r="AY295" s="308" t="s">
        <v>414</v>
      </c>
    </row>
    <row r="296" s="13" customFormat="1">
      <c r="A296" s="13"/>
      <c r="B296" s="277"/>
      <c r="C296" s="278"/>
      <c r="D296" s="230" t="s">
        <v>758</v>
      </c>
      <c r="E296" s="279" t="s">
        <v>1</v>
      </c>
      <c r="F296" s="280" t="s">
        <v>3108</v>
      </c>
      <c r="G296" s="278"/>
      <c r="H296" s="281">
        <v>70.719999999999999</v>
      </c>
      <c r="I296" s="282"/>
      <c r="J296" s="278"/>
      <c r="K296" s="278"/>
      <c r="L296" s="283"/>
      <c r="M296" s="284"/>
      <c r="N296" s="285"/>
      <c r="O296" s="285"/>
      <c r="P296" s="285"/>
      <c r="Q296" s="285"/>
      <c r="R296" s="285"/>
      <c r="S296" s="285"/>
      <c r="T296" s="286"/>
      <c r="U296" s="13"/>
      <c r="V296" s="13"/>
      <c r="W296" s="13"/>
      <c r="X296" s="13"/>
      <c r="Y296" s="13"/>
      <c r="Z296" s="13"/>
      <c r="AA296" s="13"/>
      <c r="AB296" s="13"/>
      <c r="AC296" s="13"/>
      <c r="AD296" s="13"/>
      <c r="AE296" s="13"/>
      <c r="AT296" s="287" t="s">
        <v>758</v>
      </c>
      <c r="AU296" s="287" t="s">
        <v>86</v>
      </c>
      <c r="AV296" s="13" t="s">
        <v>86</v>
      </c>
      <c r="AW296" s="13" t="s">
        <v>33</v>
      </c>
      <c r="AX296" s="13" t="s">
        <v>84</v>
      </c>
      <c r="AY296" s="287" t="s">
        <v>414</v>
      </c>
    </row>
    <row r="297" s="11" customFormat="1" ht="22.8" customHeight="1">
      <c r="A297" s="11"/>
      <c r="B297" s="254"/>
      <c r="C297" s="255"/>
      <c r="D297" s="256" t="s">
        <v>75</v>
      </c>
      <c r="E297" s="275" t="s">
        <v>892</v>
      </c>
      <c r="F297" s="275" t="s">
        <v>893</v>
      </c>
      <c r="G297" s="255"/>
      <c r="H297" s="255"/>
      <c r="I297" s="258"/>
      <c r="J297" s="276">
        <f>BK297</f>
        <v>0</v>
      </c>
      <c r="K297" s="255"/>
      <c r="L297" s="260"/>
      <c r="M297" s="261"/>
      <c r="N297" s="262"/>
      <c r="O297" s="262"/>
      <c r="P297" s="263">
        <f>SUM(P298:P320)</f>
        <v>0</v>
      </c>
      <c r="Q297" s="262"/>
      <c r="R297" s="263">
        <f>SUM(R298:R320)</f>
        <v>0</v>
      </c>
      <c r="S297" s="262"/>
      <c r="T297" s="264">
        <f>SUM(T298:T320)</f>
        <v>0</v>
      </c>
      <c r="U297" s="11"/>
      <c r="V297" s="11"/>
      <c r="W297" s="11"/>
      <c r="X297" s="11"/>
      <c r="Y297" s="11"/>
      <c r="Z297" s="11"/>
      <c r="AA297" s="11"/>
      <c r="AB297" s="11"/>
      <c r="AC297" s="11"/>
      <c r="AD297" s="11"/>
      <c r="AE297" s="11"/>
      <c r="AR297" s="265" t="s">
        <v>84</v>
      </c>
      <c r="AT297" s="266" t="s">
        <v>75</v>
      </c>
      <c r="AU297" s="266" t="s">
        <v>84</v>
      </c>
      <c r="AY297" s="265" t="s">
        <v>414</v>
      </c>
      <c r="BK297" s="267">
        <f>SUM(BK298:BK320)</f>
        <v>0</v>
      </c>
    </row>
    <row r="298" s="2" customFormat="1" ht="21.75" customHeight="1">
      <c r="A298" s="39"/>
      <c r="B298" s="40"/>
      <c r="C298" s="234" t="s">
        <v>908</v>
      </c>
      <c r="D298" s="234" t="s">
        <v>443</v>
      </c>
      <c r="E298" s="235" t="s">
        <v>2310</v>
      </c>
      <c r="F298" s="236" t="s">
        <v>2311</v>
      </c>
      <c r="G298" s="237" t="s">
        <v>897</v>
      </c>
      <c r="H298" s="238">
        <v>1.2490000000000001</v>
      </c>
      <c r="I298" s="239"/>
      <c r="J298" s="240">
        <f>ROUND(I298*H298,2)</f>
        <v>0</v>
      </c>
      <c r="K298" s="236" t="s">
        <v>720</v>
      </c>
      <c r="L298" s="45"/>
      <c r="M298" s="241" t="s">
        <v>1</v>
      </c>
      <c r="N298" s="242" t="s">
        <v>41</v>
      </c>
      <c r="O298" s="92"/>
      <c r="P298" s="226">
        <f>O298*H298</f>
        <v>0</v>
      </c>
      <c r="Q298" s="226">
        <v>0</v>
      </c>
      <c r="R298" s="226">
        <f>Q298*H298</f>
        <v>0</v>
      </c>
      <c r="S298" s="226">
        <v>0</v>
      </c>
      <c r="T298" s="227">
        <f>S298*H298</f>
        <v>0</v>
      </c>
      <c r="U298" s="39"/>
      <c r="V298" s="39"/>
      <c r="W298" s="39"/>
      <c r="X298" s="39"/>
      <c r="Y298" s="39"/>
      <c r="Z298" s="39"/>
      <c r="AA298" s="39"/>
      <c r="AB298" s="39"/>
      <c r="AC298" s="39"/>
      <c r="AD298" s="39"/>
      <c r="AE298" s="39"/>
      <c r="AR298" s="228" t="s">
        <v>415</v>
      </c>
      <c r="AT298" s="228" t="s">
        <v>443</v>
      </c>
      <c r="AU298" s="228" t="s">
        <v>86</v>
      </c>
      <c r="AY298" s="18" t="s">
        <v>414</v>
      </c>
      <c r="BE298" s="229">
        <f>IF(N298="základní",J298,0)</f>
        <v>0</v>
      </c>
      <c r="BF298" s="229">
        <f>IF(N298="snížená",J298,0)</f>
        <v>0</v>
      </c>
      <c r="BG298" s="229">
        <f>IF(N298="zákl. přenesená",J298,0)</f>
        <v>0</v>
      </c>
      <c r="BH298" s="229">
        <f>IF(N298="sníž. přenesená",J298,0)</f>
        <v>0</v>
      </c>
      <c r="BI298" s="229">
        <f>IF(N298="nulová",J298,0)</f>
        <v>0</v>
      </c>
      <c r="BJ298" s="18" t="s">
        <v>84</v>
      </c>
      <c r="BK298" s="229">
        <f>ROUND(I298*H298,2)</f>
        <v>0</v>
      </c>
      <c r="BL298" s="18" t="s">
        <v>415</v>
      </c>
      <c r="BM298" s="228" t="s">
        <v>3109</v>
      </c>
    </row>
    <row r="299" s="2" customFormat="1">
      <c r="A299" s="39"/>
      <c r="B299" s="40"/>
      <c r="C299" s="41"/>
      <c r="D299" s="230" t="s">
        <v>417</v>
      </c>
      <c r="E299" s="41"/>
      <c r="F299" s="231" t="s">
        <v>2313</v>
      </c>
      <c r="G299" s="41"/>
      <c r="H299" s="41"/>
      <c r="I299" s="156"/>
      <c r="J299" s="41"/>
      <c r="K299" s="41"/>
      <c r="L299" s="45"/>
      <c r="M299" s="232"/>
      <c r="N299" s="233"/>
      <c r="O299" s="92"/>
      <c r="P299" s="92"/>
      <c r="Q299" s="92"/>
      <c r="R299" s="92"/>
      <c r="S299" s="92"/>
      <c r="T299" s="93"/>
      <c r="U299" s="39"/>
      <c r="V299" s="39"/>
      <c r="W299" s="39"/>
      <c r="X299" s="39"/>
      <c r="Y299" s="39"/>
      <c r="Z299" s="39"/>
      <c r="AA299" s="39"/>
      <c r="AB299" s="39"/>
      <c r="AC299" s="39"/>
      <c r="AD299" s="39"/>
      <c r="AE299" s="39"/>
      <c r="AT299" s="18" t="s">
        <v>417</v>
      </c>
      <c r="AU299" s="18" t="s">
        <v>86</v>
      </c>
    </row>
    <row r="300" s="15" customFormat="1">
      <c r="A300" s="15"/>
      <c r="B300" s="299"/>
      <c r="C300" s="300"/>
      <c r="D300" s="230" t="s">
        <v>758</v>
      </c>
      <c r="E300" s="301" t="s">
        <v>1</v>
      </c>
      <c r="F300" s="302" t="s">
        <v>3110</v>
      </c>
      <c r="G300" s="300"/>
      <c r="H300" s="301" t="s">
        <v>1</v>
      </c>
      <c r="I300" s="303"/>
      <c r="J300" s="300"/>
      <c r="K300" s="300"/>
      <c r="L300" s="304"/>
      <c r="M300" s="305"/>
      <c r="N300" s="306"/>
      <c r="O300" s="306"/>
      <c r="P300" s="306"/>
      <c r="Q300" s="306"/>
      <c r="R300" s="306"/>
      <c r="S300" s="306"/>
      <c r="T300" s="307"/>
      <c r="U300" s="15"/>
      <c r="V300" s="15"/>
      <c r="W300" s="15"/>
      <c r="X300" s="15"/>
      <c r="Y300" s="15"/>
      <c r="Z300" s="15"/>
      <c r="AA300" s="15"/>
      <c r="AB300" s="15"/>
      <c r="AC300" s="15"/>
      <c r="AD300" s="15"/>
      <c r="AE300" s="15"/>
      <c r="AT300" s="308" t="s">
        <v>758</v>
      </c>
      <c r="AU300" s="308" t="s">
        <v>86</v>
      </c>
      <c r="AV300" s="15" t="s">
        <v>84</v>
      </c>
      <c r="AW300" s="15" t="s">
        <v>33</v>
      </c>
      <c r="AX300" s="15" t="s">
        <v>76</v>
      </c>
      <c r="AY300" s="308" t="s">
        <v>414</v>
      </c>
    </row>
    <row r="301" s="13" customFormat="1">
      <c r="A301" s="13"/>
      <c r="B301" s="277"/>
      <c r="C301" s="278"/>
      <c r="D301" s="230" t="s">
        <v>758</v>
      </c>
      <c r="E301" s="279" t="s">
        <v>1</v>
      </c>
      <c r="F301" s="280" t="s">
        <v>3111</v>
      </c>
      <c r="G301" s="278"/>
      <c r="H301" s="281">
        <v>0.78800000000000003</v>
      </c>
      <c r="I301" s="282"/>
      <c r="J301" s="278"/>
      <c r="K301" s="278"/>
      <c r="L301" s="283"/>
      <c r="M301" s="284"/>
      <c r="N301" s="285"/>
      <c r="O301" s="285"/>
      <c r="P301" s="285"/>
      <c r="Q301" s="285"/>
      <c r="R301" s="285"/>
      <c r="S301" s="285"/>
      <c r="T301" s="286"/>
      <c r="U301" s="13"/>
      <c r="V301" s="13"/>
      <c r="W301" s="13"/>
      <c r="X301" s="13"/>
      <c r="Y301" s="13"/>
      <c r="Z301" s="13"/>
      <c r="AA301" s="13"/>
      <c r="AB301" s="13"/>
      <c r="AC301" s="13"/>
      <c r="AD301" s="13"/>
      <c r="AE301" s="13"/>
      <c r="AT301" s="287" t="s">
        <v>758</v>
      </c>
      <c r="AU301" s="287" t="s">
        <v>86</v>
      </c>
      <c r="AV301" s="13" t="s">
        <v>86</v>
      </c>
      <c r="AW301" s="13" t="s">
        <v>33</v>
      </c>
      <c r="AX301" s="13" t="s">
        <v>76</v>
      </c>
      <c r="AY301" s="287" t="s">
        <v>414</v>
      </c>
    </row>
    <row r="302" s="15" customFormat="1">
      <c r="A302" s="15"/>
      <c r="B302" s="299"/>
      <c r="C302" s="300"/>
      <c r="D302" s="230" t="s">
        <v>758</v>
      </c>
      <c r="E302" s="301" t="s">
        <v>1</v>
      </c>
      <c r="F302" s="302" t="s">
        <v>2995</v>
      </c>
      <c r="G302" s="300"/>
      <c r="H302" s="301" t="s">
        <v>1</v>
      </c>
      <c r="I302" s="303"/>
      <c r="J302" s="300"/>
      <c r="K302" s="300"/>
      <c r="L302" s="304"/>
      <c r="M302" s="305"/>
      <c r="N302" s="306"/>
      <c r="O302" s="306"/>
      <c r="P302" s="306"/>
      <c r="Q302" s="306"/>
      <c r="R302" s="306"/>
      <c r="S302" s="306"/>
      <c r="T302" s="307"/>
      <c r="U302" s="15"/>
      <c r="V302" s="15"/>
      <c r="W302" s="15"/>
      <c r="X302" s="15"/>
      <c r="Y302" s="15"/>
      <c r="Z302" s="15"/>
      <c r="AA302" s="15"/>
      <c r="AB302" s="15"/>
      <c r="AC302" s="15"/>
      <c r="AD302" s="15"/>
      <c r="AE302" s="15"/>
      <c r="AT302" s="308" t="s">
        <v>758</v>
      </c>
      <c r="AU302" s="308" t="s">
        <v>86</v>
      </c>
      <c r="AV302" s="15" t="s">
        <v>84</v>
      </c>
      <c r="AW302" s="15" t="s">
        <v>33</v>
      </c>
      <c r="AX302" s="15" t="s">
        <v>76</v>
      </c>
      <c r="AY302" s="308" t="s">
        <v>414</v>
      </c>
    </row>
    <row r="303" s="13" customFormat="1">
      <c r="A303" s="13"/>
      <c r="B303" s="277"/>
      <c r="C303" s="278"/>
      <c r="D303" s="230" t="s">
        <v>758</v>
      </c>
      <c r="E303" s="279" t="s">
        <v>1</v>
      </c>
      <c r="F303" s="280" t="s">
        <v>3112</v>
      </c>
      <c r="G303" s="278"/>
      <c r="H303" s="281">
        <v>0.39000000000000001</v>
      </c>
      <c r="I303" s="282"/>
      <c r="J303" s="278"/>
      <c r="K303" s="278"/>
      <c r="L303" s="283"/>
      <c r="M303" s="284"/>
      <c r="N303" s="285"/>
      <c r="O303" s="285"/>
      <c r="P303" s="285"/>
      <c r="Q303" s="285"/>
      <c r="R303" s="285"/>
      <c r="S303" s="285"/>
      <c r="T303" s="286"/>
      <c r="U303" s="13"/>
      <c r="V303" s="13"/>
      <c r="W303" s="13"/>
      <c r="X303" s="13"/>
      <c r="Y303" s="13"/>
      <c r="Z303" s="13"/>
      <c r="AA303" s="13"/>
      <c r="AB303" s="13"/>
      <c r="AC303" s="13"/>
      <c r="AD303" s="13"/>
      <c r="AE303" s="13"/>
      <c r="AT303" s="287" t="s">
        <v>758</v>
      </c>
      <c r="AU303" s="287" t="s">
        <v>86</v>
      </c>
      <c r="AV303" s="13" t="s">
        <v>86</v>
      </c>
      <c r="AW303" s="13" t="s">
        <v>33</v>
      </c>
      <c r="AX303" s="13" t="s">
        <v>76</v>
      </c>
      <c r="AY303" s="287" t="s">
        <v>414</v>
      </c>
    </row>
    <row r="304" s="15" customFormat="1">
      <c r="A304" s="15"/>
      <c r="B304" s="299"/>
      <c r="C304" s="300"/>
      <c r="D304" s="230" t="s">
        <v>758</v>
      </c>
      <c r="E304" s="301" t="s">
        <v>1</v>
      </c>
      <c r="F304" s="302" t="s">
        <v>2997</v>
      </c>
      <c r="G304" s="300"/>
      <c r="H304" s="301" t="s">
        <v>1</v>
      </c>
      <c r="I304" s="303"/>
      <c r="J304" s="300"/>
      <c r="K304" s="300"/>
      <c r="L304" s="304"/>
      <c r="M304" s="305"/>
      <c r="N304" s="306"/>
      <c r="O304" s="306"/>
      <c r="P304" s="306"/>
      <c r="Q304" s="306"/>
      <c r="R304" s="306"/>
      <c r="S304" s="306"/>
      <c r="T304" s="307"/>
      <c r="U304" s="15"/>
      <c r="V304" s="15"/>
      <c r="W304" s="15"/>
      <c r="X304" s="15"/>
      <c r="Y304" s="15"/>
      <c r="Z304" s="15"/>
      <c r="AA304" s="15"/>
      <c r="AB304" s="15"/>
      <c r="AC304" s="15"/>
      <c r="AD304" s="15"/>
      <c r="AE304" s="15"/>
      <c r="AT304" s="308" t="s">
        <v>758</v>
      </c>
      <c r="AU304" s="308" t="s">
        <v>86</v>
      </c>
      <c r="AV304" s="15" t="s">
        <v>84</v>
      </c>
      <c r="AW304" s="15" t="s">
        <v>33</v>
      </c>
      <c r="AX304" s="15" t="s">
        <v>76</v>
      </c>
      <c r="AY304" s="308" t="s">
        <v>414</v>
      </c>
    </row>
    <row r="305" s="13" customFormat="1">
      <c r="A305" s="13"/>
      <c r="B305" s="277"/>
      <c r="C305" s="278"/>
      <c r="D305" s="230" t="s">
        <v>758</v>
      </c>
      <c r="E305" s="279" t="s">
        <v>1</v>
      </c>
      <c r="F305" s="280" t="s">
        <v>3113</v>
      </c>
      <c r="G305" s="278"/>
      <c r="H305" s="281">
        <v>0.070999999999999994</v>
      </c>
      <c r="I305" s="282"/>
      <c r="J305" s="278"/>
      <c r="K305" s="278"/>
      <c r="L305" s="283"/>
      <c r="M305" s="284"/>
      <c r="N305" s="285"/>
      <c r="O305" s="285"/>
      <c r="P305" s="285"/>
      <c r="Q305" s="285"/>
      <c r="R305" s="285"/>
      <c r="S305" s="285"/>
      <c r="T305" s="286"/>
      <c r="U305" s="13"/>
      <c r="V305" s="13"/>
      <c r="W305" s="13"/>
      <c r="X305" s="13"/>
      <c r="Y305" s="13"/>
      <c r="Z305" s="13"/>
      <c r="AA305" s="13"/>
      <c r="AB305" s="13"/>
      <c r="AC305" s="13"/>
      <c r="AD305" s="13"/>
      <c r="AE305" s="13"/>
      <c r="AT305" s="287" t="s">
        <v>758</v>
      </c>
      <c r="AU305" s="287" t="s">
        <v>86</v>
      </c>
      <c r="AV305" s="13" t="s">
        <v>86</v>
      </c>
      <c r="AW305" s="13" t="s">
        <v>33</v>
      </c>
      <c r="AX305" s="13" t="s">
        <v>76</v>
      </c>
      <c r="AY305" s="287" t="s">
        <v>414</v>
      </c>
    </row>
    <row r="306" s="14" customFormat="1">
      <c r="A306" s="14"/>
      <c r="B306" s="288"/>
      <c r="C306" s="289"/>
      <c r="D306" s="230" t="s">
        <v>758</v>
      </c>
      <c r="E306" s="290" t="s">
        <v>1</v>
      </c>
      <c r="F306" s="291" t="s">
        <v>760</v>
      </c>
      <c r="G306" s="289"/>
      <c r="H306" s="292">
        <v>1.2489999999999999</v>
      </c>
      <c r="I306" s="293"/>
      <c r="J306" s="289"/>
      <c r="K306" s="289"/>
      <c r="L306" s="294"/>
      <c r="M306" s="295"/>
      <c r="N306" s="296"/>
      <c r="O306" s="296"/>
      <c r="P306" s="296"/>
      <c r="Q306" s="296"/>
      <c r="R306" s="296"/>
      <c r="S306" s="296"/>
      <c r="T306" s="297"/>
      <c r="U306" s="14"/>
      <c r="V306" s="14"/>
      <c r="W306" s="14"/>
      <c r="X306" s="14"/>
      <c r="Y306" s="14"/>
      <c r="Z306" s="14"/>
      <c r="AA306" s="14"/>
      <c r="AB306" s="14"/>
      <c r="AC306" s="14"/>
      <c r="AD306" s="14"/>
      <c r="AE306" s="14"/>
      <c r="AT306" s="298" t="s">
        <v>758</v>
      </c>
      <c r="AU306" s="298" t="s">
        <v>86</v>
      </c>
      <c r="AV306" s="14" t="s">
        <v>415</v>
      </c>
      <c r="AW306" s="14" t="s">
        <v>33</v>
      </c>
      <c r="AX306" s="14" t="s">
        <v>84</v>
      </c>
      <c r="AY306" s="298" t="s">
        <v>414</v>
      </c>
    </row>
    <row r="307" s="2" customFormat="1" ht="21.75" customHeight="1">
      <c r="A307" s="39"/>
      <c r="B307" s="40"/>
      <c r="C307" s="234" t="s">
        <v>914</v>
      </c>
      <c r="D307" s="234" t="s">
        <v>443</v>
      </c>
      <c r="E307" s="235" t="s">
        <v>1847</v>
      </c>
      <c r="F307" s="236" t="s">
        <v>1848</v>
      </c>
      <c r="G307" s="237" t="s">
        <v>897</v>
      </c>
      <c r="H307" s="238">
        <v>2.2679999999999998</v>
      </c>
      <c r="I307" s="239"/>
      <c r="J307" s="240">
        <f>ROUND(I307*H307,2)</f>
        <v>0</v>
      </c>
      <c r="K307" s="236" t="s">
        <v>720</v>
      </c>
      <c r="L307" s="45"/>
      <c r="M307" s="241" t="s">
        <v>1</v>
      </c>
      <c r="N307" s="242" t="s">
        <v>41</v>
      </c>
      <c r="O307" s="92"/>
      <c r="P307" s="226">
        <f>O307*H307</f>
        <v>0</v>
      </c>
      <c r="Q307" s="226">
        <v>0</v>
      </c>
      <c r="R307" s="226">
        <f>Q307*H307</f>
        <v>0</v>
      </c>
      <c r="S307" s="226">
        <v>0</v>
      </c>
      <c r="T307" s="227">
        <f>S307*H307</f>
        <v>0</v>
      </c>
      <c r="U307" s="39"/>
      <c r="V307" s="39"/>
      <c r="W307" s="39"/>
      <c r="X307" s="39"/>
      <c r="Y307" s="39"/>
      <c r="Z307" s="39"/>
      <c r="AA307" s="39"/>
      <c r="AB307" s="39"/>
      <c r="AC307" s="39"/>
      <c r="AD307" s="39"/>
      <c r="AE307" s="39"/>
      <c r="AR307" s="228" t="s">
        <v>415</v>
      </c>
      <c r="AT307" s="228" t="s">
        <v>443</v>
      </c>
      <c r="AU307" s="228" t="s">
        <v>86</v>
      </c>
      <c r="AY307" s="18" t="s">
        <v>414</v>
      </c>
      <c r="BE307" s="229">
        <f>IF(N307="základní",J307,0)</f>
        <v>0</v>
      </c>
      <c r="BF307" s="229">
        <f>IF(N307="snížená",J307,0)</f>
        <v>0</v>
      </c>
      <c r="BG307" s="229">
        <f>IF(N307="zákl. přenesená",J307,0)</f>
        <v>0</v>
      </c>
      <c r="BH307" s="229">
        <f>IF(N307="sníž. přenesená",J307,0)</f>
        <v>0</v>
      </c>
      <c r="BI307" s="229">
        <f>IF(N307="nulová",J307,0)</f>
        <v>0</v>
      </c>
      <c r="BJ307" s="18" t="s">
        <v>84</v>
      </c>
      <c r="BK307" s="229">
        <f>ROUND(I307*H307,2)</f>
        <v>0</v>
      </c>
      <c r="BL307" s="18" t="s">
        <v>415</v>
      </c>
      <c r="BM307" s="228" t="s">
        <v>3114</v>
      </c>
    </row>
    <row r="308" s="2" customFormat="1">
      <c r="A308" s="39"/>
      <c r="B308" s="40"/>
      <c r="C308" s="41"/>
      <c r="D308" s="230" t="s">
        <v>417</v>
      </c>
      <c r="E308" s="41"/>
      <c r="F308" s="231" t="s">
        <v>1850</v>
      </c>
      <c r="G308" s="41"/>
      <c r="H308" s="41"/>
      <c r="I308" s="156"/>
      <c r="J308" s="41"/>
      <c r="K308" s="41"/>
      <c r="L308" s="45"/>
      <c r="M308" s="232"/>
      <c r="N308" s="233"/>
      <c r="O308" s="92"/>
      <c r="P308" s="92"/>
      <c r="Q308" s="92"/>
      <c r="R308" s="92"/>
      <c r="S308" s="92"/>
      <c r="T308" s="93"/>
      <c r="U308" s="39"/>
      <c r="V308" s="39"/>
      <c r="W308" s="39"/>
      <c r="X308" s="39"/>
      <c r="Y308" s="39"/>
      <c r="Z308" s="39"/>
      <c r="AA308" s="39"/>
      <c r="AB308" s="39"/>
      <c r="AC308" s="39"/>
      <c r="AD308" s="39"/>
      <c r="AE308" s="39"/>
      <c r="AT308" s="18" t="s">
        <v>417</v>
      </c>
      <c r="AU308" s="18" t="s">
        <v>86</v>
      </c>
    </row>
    <row r="309" s="13" customFormat="1">
      <c r="A309" s="13"/>
      <c r="B309" s="277"/>
      <c r="C309" s="278"/>
      <c r="D309" s="230" t="s">
        <v>758</v>
      </c>
      <c r="E309" s="279" t="s">
        <v>1</v>
      </c>
      <c r="F309" s="280" t="s">
        <v>3115</v>
      </c>
      <c r="G309" s="278"/>
      <c r="H309" s="281">
        <v>2.2679999999999998</v>
      </c>
      <c r="I309" s="282"/>
      <c r="J309" s="278"/>
      <c r="K309" s="278"/>
      <c r="L309" s="283"/>
      <c r="M309" s="284"/>
      <c r="N309" s="285"/>
      <c r="O309" s="285"/>
      <c r="P309" s="285"/>
      <c r="Q309" s="285"/>
      <c r="R309" s="285"/>
      <c r="S309" s="285"/>
      <c r="T309" s="286"/>
      <c r="U309" s="13"/>
      <c r="V309" s="13"/>
      <c r="W309" s="13"/>
      <c r="X309" s="13"/>
      <c r="Y309" s="13"/>
      <c r="Z309" s="13"/>
      <c r="AA309" s="13"/>
      <c r="AB309" s="13"/>
      <c r="AC309" s="13"/>
      <c r="AD309" s="13"/>
      <c r="AE309" s="13"/>
      <c r="AT309" s="287" t="s">
        <v>758</v>
      </c>
      <c r="AU309" s="287" t="s">
        <v>86</v>
      </c>
      <c r="AV309" s="13" t="s">
        <v>86</v>
      </c>
      <c r="AW309" s="13" t="s">
        <v>33</v>
      </c>
      <c r="AX309" s="13" t="s">
        <v>84</v>
      </c>
      <c r="AY309" s="287" t="s">
        <v>414</v>
      </c>
    </row>
    <row r="310" s="2" customFormat="1" ht="16.5" customHeight="1">
      <c r="A310" s="39"/>
      <c r="B310" s="40"/>
      <c r="C310" s="234" t="s">
        <v>922</v>
      </c>
      <c r="D310" s="234" t="s">
        <v>443</v>
      </c>
      <c r="E310" s="235" t="s">
        <v>1851</v>
      </c>
      <c r="F310" s="236" t="s">
        <v>1852</v>
      </c>
      <c r="G310" s="237" t="s">
        <v>897</v>
      </c>
      <c r="H310" s="238">
        <v>29.484000000000002</v>
      </c>
      <c r="I310" s="239"/>
      <c r="J310" s="240">
        <f>ROUND(I310*H310,2)</f>
        <v>0</v>
      </c>
      <c r="K310" s="236" t="s">
        <v>720</v>
      </c>
      <c r="L310" s="45"/>
      <c r="M310" s="241" t="s">
        <v>1</v>
      </c>
      <c r="N310" s="242" t="s">
        <v>41</v>
      </c>
      <c r="O310" s="92"/>
      <c r="P310" s="226">
        <f>O310*H310</f>
        <v>0</v>
      </c>
      <c r="Q310" s="226">
        <v>0</v>
      </c>
      <c r="R310" s="226">
        <f>Q310*H310</f>
        <v>0</v>
      </c>
      <c r="S310" s="226">
        <v>0</v>
      </c>
      <c r="T310" s="227">
        <f>S310*H310</f>
        <v>0</v>
      </c>
      <c r="U310" s="39"/>
      <c r="V310" s="39"/>
      <c r="W310" s="39"/>
      <c r="X310" s="39"/>
      <c r="Y310" s="39"/>
      <c r="Z310" s="39"/>
      <c r="AA310" s="39"/>
      <c r="AB310" s="39"/>
      <c r="AC310" s="39"/>
      <c r="AD310" s="39"/>
      <c r="AE310" s="39"/>
      <c r="AR310" s="228" t="s">
        <v>415</v>
      </c>
      <c r="AT310" s="228" t="s">
        <v>443</v>
      </c>
      <c r="AU310" s="228" t="s">
        <v>86</v>
      </c>
      <c r="AY310" s="18" t="s">
        <v>414</v>
      </c>
      <c r="BE310" s="229">
        <f>IF(N310="základní",J310,0)</f>
        <v>0</v>
      </c>
      <c r="BF310" s="229">
        <f>IF(N310="snížená",J310,0)</f>
        <v>0</v>
      </c>
      <c r="BG310" s="229">
        <f>IF(N310="zákl. přenesená",J310,0)</f>
        <v>0</v>
      </c>
      <c r="BH310" s="229">
        <f>IF(N310="sníž. přenesená",J310,0)</f>
        <v>0</v>
      </c>
      <c r="BI310" s="229">
        <f>IF(N310="nulová",J310,0)</f>
        <v>0</v>
      </c>
      <c r="BJ310" s="18" t="s">
        <v>84</v>
      </c>
      <c r="BK310" s="229">
        <f>ROUND(I310*H310,2)</f>
        <v>0</v>
      </c>
      <c r="BL310" s="18" t="s">
        <v>415</v>
      </c>
      <c r="BM310" s="228" t="s">
        <v>3116</v>
      </c>
    </row>
    <row r="311" s="2" customFormat="1">
      <c r="A311" s="39"/>
      <c r="B311" s="40"/>
      <c r="C311" s="41"/>
      <c r="D311" s="230" t="s">
        <v>417</v>
      </c>
      <c r="E311" s="41"/>
      <c r="F311" s="231" t="s">
        <v>1854</v>
      </c>
      <c r="G311" s="41"/>
      <c r="H311" s="41"/>
      <c r="I311" s="156"/>
      <c r="J311" s="41"/>
      <c r="K311" s="41"/>
      <c r="L311" s="45"/>
      <c r="M311" s="232"/>
      <c r="N311" s="233"/>
      <c r="O311" s="92"/>
      <c r="P311" s="92"/>
      <c r="Q311" s="92"/>
      <c r="R311" s="92"/>
      <c r="S311" s="92"/>
      <c r="T311" s="93"/>
      <c r="U311" s="39"/>
      <c r="V311" s="39"/>
      <c r="W311" s="39"/>
      <c r="X311" s="39"/>
      <c r="Y311" s="39"/>
      <c r="Z311" s="39"/>
      <c r="AA311" s="39"/>
      <c r="AB311" s="39"/>
      <c r="AC311" s="39"/>
      <c r="AD311" s="39"/>
      <c r="AE311" s="39"/>
      <c r="AT311" s="18" t="s">
        <v>417</v>
      </c>
      <c r="AU311" s="18" t="s">
        <v>86</v>
      </c>
    </row>
    <row r="312" s="2" customFormat="1">
      <c r="A312" s="39"/>
      <c r="B312" s="40"/>
      <c r="C312" s="41"/>
      <c r="D312" s="230" t="s">
        <v>722</v>
      </c>
      <c r="E312" s="41"/>
      <c r="F312" s="268" t="s">
        <v>3002</v>
      </c>
      <c r="G312" s="41"/>
      <c r="H312" s="41"/>
      <c r="I312" s="156"/>
      <c r="J312" s="41"/>
      <c r="K312" s="41"/>
      <c r="L312" s="45"/>
      <c r="M312" s="232"/>
      <c r="N312" s="233"/>
      <c r="O312" s="92"/>
      <c r="P312" s="92"/>
      <c r="Q312" s="92"/>
      <c r="R312" s="92"/>
      <c r="S312" s="92"/>
      <c r="T312" s="93"/>
      <c r="U312" s="39"/>
      <c r="V312" s="39"/>
      <c r="W312" s="39"/>
      <c r="X312" s="39"/>
      <c r="Y312" s="39"/>
      <c r="Z312" s="39"/>
      <c r="AA312" s="39"/>
      <c r="AB312" s="39"/>
      <c r="AC312" s="39"/>
      <c r="AD312" s="39"/>
      <c r="AE312" s="39"/>
      <c r="AT312" s="18" t="s">
        <v>722</v>
      </c>
      <c r="AU312" s="18" t="s">
        <v>86</v>
      </c>
    </row>
    <row r="313" s="13" customFormat="1">
      <c r="A313" s="13"/>
      <c r="B313" s="277"/>
      <c r="C313" s="278"/>
      <c r="D313" s="230" t="s">
        <v>758</v>
      </c>
      <c r="E313" s="279" t="s">
        <v>1</v>
      </c>
      <c r="F313" s="280" t="s">
        <v>3117</v>
      </c>
      <c r="G313" s="278"/>
      <c r="H313" s="281">
        <v>29.484000000000002</v>
      </c>
      <c r="I313" s="282"/>
      <c r="J313" s="278"/>
      <c r="K313" s="278"/>
      <c r="L313" s="283"/>
      <c r="M313" s="284"/>
      <c r="N313" s="285"/>
      <c r="O313" s="285"/>
      <c r="P313" s="285"/>
      <c r="Q313" s="285"/>
      <c r="R313" s="285"/>
      <c r="S313" s="285"/>
      <c r="T313" s="286"/>
      <c r="U313" s="13"/>
      <c r="V313" s="13"/>
      <c r="W313" s="13"/>
      <c r="X313" s="13"/>
      <c r="Y313" s="13"/>
      <c r="Z313" s="13"/>
      <c r="AA313" s="13"/>
      <c r="AB313" s="13"/>
      <c r="AC313" s="13"/>
      <c r="AD313" s="13"/>
      <c r="AE313" s="13"/>
      <c r="AT313" s="287" t="s">
        <v>758</v>
      </c>
      <c r="AU313" s="287" t="s">
        <v>86</v>
      </c>
      <c r="AV313" s="13" t="s">
        <v>86</v>
      </c>
      <c r="AW313" s="13" t="s">
        <v>33</v>
      </c>
      <c r="AX313" s="13" t="s">
        <v>84</v>
      </c>
      <c r="AY313" s="287" t="s">
        <v>414</v>
      </c>
    </row>
    <row r="314" s="2" customFormat="1" ht="21.75" customHeight="1">
      <c r="A314" s="39"/>
      <c r="B314" s="40"/>
      <c r="C314" s="234" t="s">
        <v>926</v>
      </c>
      <c r="D314" s="234" t="s">
        <v>443</v>
      </c>
      <c r="E314" s="235" t="s">
        <v>1857</v>
      </c>
      <c r="F314" s="236" t="s">
        <v>1858</v>
      </c>
      <c r="G314" s="237" t="s">
        <v>897</v>
      </c>
      <c r="H314" s="238">
        <v>2.2679999999999998</v>
      </c>
      <c r="I314" s="239"/>
      <c r="J314" s="240">
        <f>ROUND(I314*H314,2)</f>
        <v>0</v>
      </c>
      <c r="K314" s="236" t="s">
        <v>720</v>
      </c>
      <c r="L314" s="45"/>
      <c r="M314" s="241" t="s">
        <v>1</v>
      </c>
      <c r="N314" s="242" t="s">
        <v>41</v>
      </c>
      <c r="O314" s="92"/>
      <c r="P314" s="226">
        <f>O314*H314</f>
        <v>0</v>
      </c>
      <c r="Q314" s="226">
        <v>0</v>
      </c>
      <c r="R314" s="226">
        <f>Q314*H314</f>
        <v>0</v>
      </c>
      <c r="S314" s="226">
        <v>0</v>
      </c>
      <c r="T314" s="227">
        <f>S314*H314</f>
        <v>0</v>
      </c>
      <c r="U314" s="39"/>
      <c r="V314" s="39"/>
      <c r="W314" s="39"/>
      <c r="X314" s="39"/>
      <c r="Y314" s="39"/>
      <c r="Z314" s="39"/>
      <c r="AA314" s="39"/>
      <c r="AB314" s="39"/>
      <c r="AC314" s="39"/>
      <c r="AD314" s="39"/>
      <c r="AE314" s="39"/>
      <c r="AR314" s="228" t="s">
        <v>415</v>
      </c>
      <c r="AT314" s="228" t="s">
        <v>443</v>
      </c>
      <c r="AU314" s="228" t="s">
        <v>86</v>
      </c>
      <c r="AY314" s="18" t="s">
        <v>414</v>
      </c>
      <c r="BE314" s="229">
        <f>IF(N314="základní",J314,0)</f>
        <v>0</v>
      </c>
      <c r="BF314" s="229">
        <f>IF(N314="snížená",J314,0)</f>
        <v>0</v>
      </c>
      <c r="BG314" s="229">
        <f>IF(N314="zákl. přenesená",J314,0)</f>
        <v>0</v>
      </c>
      <c r="BH314" s="229">
        <f>IF(N314="sníž. přenesená",J314,0)</f>
        <v>0</v>
      </c>
      <c r="BI314" s="229">
        <f>IF(N314="nulová",J314,0)</f>
        <v>0</v>
      </c>
      <c r="BJ314" s="18" t="s">
        <v>84</v>
      </c>
      <c r="BK314" s="229">
        <f>ROUND(I314*H314,2)</f>
        <v>0</v>
      </c>
      <c r="BL314" s="18" t="s">
        <v>415</v>
      </c>
      <c r="BM314" s="228" t="s">
        <v>3118</v>
      </c>
    </row>
    <row r="315" s="2" customFormat="1">
      <c r="A315" s="39"/>
      <c r="B315" s="40"/>
      <c r="C315" s="41"/>
      <c r="D315" s="230" t="s">
        <v>417</v>
      </c>
      <c r="E315" s="41"/>
      <c r="F315" s="231" t="s">
        <v>1860</v>
      </c>
      <c r="G315" s="41"/>
      <c r="H315" s="41"/>
      <c r="I315" s="156"/>
      <c r="J315" s="41"/>
      <c r="K315" s="41"/>
      <c r="L315" s="45"/>
      <c r="M315" s="232"/>
      <c r="N315" s="233"/>
      <c r="O315" s="92"/>
      <c r="P315" s="92"/>
      <c r="Q315" s="92"/>
      <c r="R315" s="92"/>
      <c r="S315" s="92"/>
      <c r="T315" s="93"/>
      <c r="U315" s="39"/>
      <c r="V315" s="39"/>
      <c r="W315" s="39"/>
      <c r="X315" s="39"/>
      <c r="Y315" s="39"/>
      <c r="Z315" s="39"/>
      <c r="AA315" s="39"/>
      <c r="AB315" s="39"/>
      <c r="AC315" s="39"/>
      <c r="AD315" s="39"/>
      <c r="AE315" s="39"/>
      <c r="AT315" s="18" t="s">
        <v>417</v>
      </c>
      <c r="AU315" s="18" t="s">
        <v>86</v>
      </c>
    </row>
    <row r="316" s="2" customFormat="1" ht="21.75" customHeight="1">
      <c r="A316" s="39"/>
      <c r="B316" s="40"/>
      <c r="C316" s="234" t="s">
        <v>931</v>
      </c>
      <c r="D316" s="234" t="s">
        <v>443</v>
      </c>
      <c r="E316" s="235" t="s">
        <v>1861</v>
      </c>
      <c r="F316" s="236" t="s">
        <v>1862</v>
      </c>
      <c r="G316" s="237" t="s">
        <v>897</v>
      </c>
      <c r="H316" s="238">
        <v>1.0189999999999999</v>
      </c>
      <c r="I316" s="239"/>
      <c r="J316" s="240">
        <f>ROUND(I316*H316,2)</f>
        <v>0</v>
      </c>
      <c r="K316" s="236" t="s">
        <v>720</v>
      </c>
      <c r="L316" s="45"/>
      <c r="M316" s="241" t="s">
        <v>1</v>
      </c>
      <c r="N316" s="242" t="s">
        <v>41</v>
      </c>
      <c r="O316" s="92"/>
      <c r="P316" s="226">
        <f>O316*H316</f>
        <v>0</v>
      </c>
      <c r="Q316" s="226">
        <v>0</v>
      </c>
      <c r="R316" s="226">
        <f>Q316*H316</f>
        <v>0</v>
      </c>
      <c r="S316" s="226">
        <v>0</v>
      </c>
      <c r="T316" s="227">
        <f>S316*H316</f>
        <v>0</v>
      </c>
      <c r="U316" s="39"/>
      <c r="V316" s="39"/>
      <c r="W316" s="39"/>
      <c r="X316" s="39"/>
      <c r="Y316" s="39"/>
      <c r="Z316" s="39"/>
      <c r="AA316" s="39"/>
      <c r="AB316" s="39"/>
      <c r="AC316" s="39"/>
      <c r="AD316" s="39"/>
      <c r="AE316" s="39"/>
      <c r="AR316" s="228" t="s">
        <v>415</v>
      </c>
      <c r="AT316" s="228" t="s">
        <v>443</v>
      </c>
      <c r="AU316" s="228" t="s">
        <v>86</v>
      </c>
      <c r="AY316" s="18" t="s">
        <v>414</v>
      </c>
      <c r="BE316" s="229">
        <f>IF(N316="základní",J316,0)</f>
        <v>0</v>
      </c>
      <c r="BF316" s="229">
        <f>IF(N316="snížená",J316,0)</f>
        <v>0</v>
      </c>
      <c r="BG316" s="229">
        <f>IF(N316="zákl. přenesená",J316,0)</f>
        <v>0</v>
      </c>
      <c r="BH316" s="229">
        <f>IF(N316="sníž. přenesená",J316,0)</f>
        <v>0</v>
      </c>
      <c r="BI316" s="229">
        <f>IF(N316="nulová",J316,0)</f>
        <v>0</v>
      </c>
      <c r="BJ316" s="18" t="s">
        <v>84</v>
      </c>
      <c r="BK316" s="229">
        <f>ROUND(I316*H316,2)</f>
        <v>0</v>
      </c>
      <c r="BL316" s="18" t="s">
        <v>415</v>
      </c>
      <c r="BM316" s="228" t="s">
        <v>3119</v>
      </c>
    </row>
    <row r="317" s="2" customFormat="1">
      <c r="A317" s="39"/>
      <c r="B317" s="40"/>
      <c r="C317" s="41"/>
      <c r="D317" s="230" t="s">
        <v>417</v>
      </c>
      <c r="E317" s="41"/>
      <c r="F317" s="231" t="s">
        <v>1864</v>
      </c>
      <c r="G317" s="41"/>
      <c r="H317" s="41"/>
      <c r="I317" s="156"/>
      <c r="J317" s="41"/>
      <c r="K317" s="41"/>
      <c r="L317" s="45"/>
      <c r="M317" s="232"/>
      <c r="N317" s="233"/>
      <c r="O317" s="92"/>
      <c r="P317" s="92"/>
      <c r="Q317" s="92"/>
      <c r="R317" s="92"/>
      <c r="S317" s="92"/>
      <c r="T317" s="93"/>
      <c r="U317" s="39"/>
      <c r="V317" s="39"/>
      <c r="W317" s="39"/>
      <c r="X317" s="39"/>
      <c r="Y317" s="39"/>
      <c r="Z317" s="39"/>
      <c r="AA317" s="39"/>
      <c r="AB317" s="39"/>
      <c r="AC317" s="39"/>
      <c r="AD317" s="39"/>
      <c r="AE317" s="39"/>
      <c r="AT317" s="18" t="s">
        <v>417</v>
      </c>
      <c r="AU317" s="18" t="s">
        <v>86</v>
      </c>
    </row>
    <row r="318" s="15" customFormat="1">
      <c r="A318" s="15"/>
      <c r="B318" s="299"/>
      <c r="C318" s="300"/>
      <c r="D318" s="230" t="s">
        <v>758</v>
      </c>
      <c r="E318" s="301" t="s">
        <v>1</v>
      </c>
      <c r="F318" s="302" t="s">
        <v>2040</v>
      </c>
      <c r="G318" s="300"/>
      <c r="H318" s="301" t="s">
        <v>1</v>
      </c>
      <c r="I318" s="303"/>
      <c r="J318" s="300"/>
      <c r="K318" s="300"/>
      <c r="L318" s="304"/>
      <c r="M318" s="305"/>
      <c r="N318" s="306"/>
      <c r="O318" s="306"/>
      <c r="P318" s="306"/>
      <c r="Q318" s="306"/>
      <c r="R318" s="306"/>
      <c r="S318" s="306"/>
      <c r="T318" s="307"/>
      <c r="U318" s="15"/>
      <c r="V318" s="15"/>
      <c r="W318" s="15"/>
      <c r="X318" s="15"/>
      <c r="Y318" s="15"/>
      <c r="Z318" s="15"/>
      <c r="AA318" s="15"/>
      <c r="AB318" s="15"/>
      <c r="AC318" s="15"/>
      <c r="AD318" s="15"/>
      <c r="AE318" s="15"/>
      <c r="AT318" s="308" t="s">
        <v>758</v>
      </c>
      <c r="AU318" s="308" t="s">
        <v>86</v>
      </c>
      <c r="AV318" s="15" t="s">
        <v>84</v>
      </c>
      <c r="AW318" s="15" t="s">
        <v>33</v>
      </c>
      <c r="AX318" s="15" t="s">
        <v>76</v>
      </c>
      <c r="AY318" s="308" t="s">
        <v>414</v>
      </c>
    </row>
    <row r="319" s="13" customFormat="1">
      <c r="A319" s="13"/>
      <c r="B319" s="277"/>
      <c r="C319" s="278"/>
      <c r="D319" s="230" t="s">
        <v>758</v>
      </c>
      <c r="E319" s="279" t="s">
        <v>1</v>
      </c>
      <c r="F319" s="280" t="s">
        <v>3120</v>
      </c>
      <c r="G319" s="278"/>
      <c r="H319" s="281">
        <v>1.0189999999999999</v>
      </c>
      <c r="I319" s="282"/>
      <c r="J319" s="278"/>
      <c r="K319" s="278"/>
      <c r="L319" s="283"/>
      <c r="M319" s="284"/>
      <c r="N319" s="285"/>
      <c r="O319" s="285"/>
      <c r="P319" s="285"/>
      <c r="Q319" s="285"/>
      <c r="R319" s="285"/>
      <c r="S319" s="285"/>
      <c r="T319" s="286"/>
      <c r="U319" s="13"/>
      <c r="V319" s="13"/>
      <c r="W319" s="13"/>
      <c r="X319" s="13"/>
      <c r="Y319" s="13"/>
      <c r="Z319" s="13"/>
      <c r="AA319" s="13"/>
      <c r="AB319" s="13"/>
      <c r="AC319" s="13"/>
      <c r="AD319" s="13"/>
      <c r="AE319" s="13"/>
      <c r="AT319" s="287" t="s">
        <v>758</v>
      </c>
      <c r="AU319" s="287" t="s">
        <v>86</v>
      </c>
      <c r="AV319" s="13" t="s">
        <v>86</v>
      </c>
      <c r="AW319" s="13" t="s">
        <v>33</v>
      </c>
      <c r="AX319" s="13" t="s">
        <v>76</v>
      </c>
      <c r="AY319" s="287" t="s">
        <v>414</v>
      </c>
    </row>
    <row r="320" s="14" customFormat="1">
      <c r="A320" s="14"/>
      <c r="B320" s="288"/>
      <c r="C320" s="289"/>
      <c r="D320" s="230" t="s">
        <v>758</v>
      </c>
      <c r="E320" s="290" t="s">
        <v>1</v>
      </c>
      <c r="F320" s="291" t="s">
        <v>760</v>
      </c>
      <c r="G320" s="289"/>
      <c r="H320" s="292">
        <v>1.0189999999999999</v>
      </c>
      <c r="I320" s="293"/>
      <c r="J320" s="289"/>
      <c r="K320" s="289"/>
      <c r="L320" s="294"/>
      <c r="M320" s="295"/>
      <c r="N320" s="296"/>
      <c r="O320" s="296"/>
      <c r="P320" s="296"/>
      <c r="Q320" s="296"/>
      <c r="R320" s="296"/>
      <c r="S320" s="296"/>
      <c r="T320" s="297"/>
      <c r="U320" s="14"/>
      <c r="V320" s="14"/>
      <c r="W320" s="14"/>
      <c r="X320" s="14"/>
      <c r="Y320" s="14"/>
      <c r="Z320" s="14"/>
      <c r="AA320" s="14"/>
      <c r="AB320" s="14"/>
      <c r="AC320" s="14"/>
      <c r="AD320" s="14"/>
      <c r="AE320" s="14"/>
      <c r="AT320" s="298" t="s">
        <v>758</v>
      </c>
      <c r="AU320" s="298" t="s">
        <v>86</v>
      </c>
      <c r="AV320" s="14" t="s">
        <v>415</v>
      </c>
      <c r="AW320" s="14" t="s">
        <v>33</v>
      </c>
      <c r="AX320" s="14" t="s">
        <v>84</v>
      </c>
      <c r="AY320" s="298" t="s">
        <v>414</v>
      </c>
    </row>
    <row r="321" s="11" customFormat="1" ht="22.8" customHeight="1">
      <c r="A321" s="11"/>
      <c r="B321" s="254"/>
      <c r="C321" s="255"/>
      <c r="D321" s="256" t="s">
        <v>75</v>
      </c>
      <c r="E321" s="275" t="s">
        <v>912</v>
      </c>
      <c r="F321" s="275" t="s">
        <v>913</v>
      </c>
      <c r="G321" s="255"/>
      <c r="H321" s="255"/>
      <c r="I321" s="258"/>
      <c r="J321" s="276">
        <f>BK321</f>
        <v>0</v>
      </c>
      <c r="K321" s="255"/>
      <c r="L321" s="260"/>
      <c r="M321" s="261"/>
      <c r="N321" s="262"/>
      <c r="O321" s="262"/>
      <c r="P321" s="263">
        <f>SUM(P322:P324)</f>
        <v>0</v>
      </c>
      <c r="Q321" s="262"/>
      <c r="R321" s="263">
        <f>SUM(R322:R324)</f>
        <v>0</v>
      </c>
      <c r="S321" s="262"/>
      <c r="T321" s="264">
        <f>SUM(T322:T324)</f>
        <v>0</v>
      </c>
      <c r="U321" s="11"/>
      <c r="V321" s="11"/>
      <c r="W321" s="11"/>
      <c r="X321" s="11"/>
      <c r="Y321" s="11"/>
      <c r="Z321" s="11"/>
      <c r="AA321" s="11"/>
      <c r="AB321" s="11"/>
      <c r="AC321" s="11"/>
      <c r="AD321" s="11"/>
      <c r="AE321" s="11"/>
      <c r="AR321" s="265" t="s">
        <v>84</v>
      </c>
      <c r="AT321" s="266" t="s">
        <v>75</v>
      </c>
      <c r="AU321" s="266" t="s">
        <v>84</v>
      </c>
      <c r="AY321" s="265" t="s">
        <v>414</v>
      </c>
      <c r="BK321" s="267">
        <f>SUM(BK322:BK324)</f>
        <v>0</v>
      </c>
    </row>
    <row r="322" s="2" customFormat="1" ht="21.75" customHeight="1">
      <c r="A322" s="39"/>
      <c r="B322" s="40"/>
      <c r="C322" s="234" t="s">
        <v>935</v>
      </c>
      <c r="D322" s="234" t="s">
        <v>443</v>
      </c>
      <c r="E322" s="235" t="s">
        <v>1867</v>
      </c>
      <c r="F322" s="236" t="s">
        <v>1868</v>
      </c>
      <c r="G322" s="237" t="s">
        <v>897</v>
      </c>
      <c r="H322" s="238">
        <v>1.1279999999999999</v>
      </c>
      <c r="I322" s="239"/>
      <c r="J322" s="240">
        <f>ROUND(I322*H322,2)</f>
        <v>0</v>
      </c>
      <c r="K322" s="236" t="s">
        <v>720</v>
      </c>
      <c r="L322" s="45"/>
      <c r="M322" s="241" t="s">
        <v>1</v>
      </c>
      <c r="N322" s="242" t="s">
        <v>41</v>
      </c>
      <c r="O322" s="92"/>
      <c r="P322" s="226">
        <f>O322*H322</f>
        <v>0</v>
      </c>
      <c r="Q322" s="226">
        <v>0</v>
      </c>
      <c r="R322" s="226">
        <f>Q322*H322</f>
        <v>0</v>
      </c>
      <c r="S322" s="226">
        <v>0</v>
      </c>
      <c r="T322" s="227">
        <f>S322*H322</f>
        <v>0</v>
      </c>
      <c r="U322" s="39"/>
      <c r="V322" s="39"/>
      <c r="W322" s="39"/>
      <c r="X322" s="39"/>
      <c r="Y322" s="39"/>
      <c r="Z322" s="39"/>
      <c r="AA322" s="39"/>
      <c r="AB322" s="39"/>
      <c r="AC322" s="39"/>
      <c r="AD322" s="39"/>
      <c r="AE322" s="39"/>
      <c r="AR322" s="228" t="s">
        <v>415</v>
      </c>
      <c r="AT322" s="228" t="s">
        <v>443</v>
      </c>
      <c r="AU322" s="228" t="s">
        <v>86</v>
      </c>
      <c r="AY322" s="18" t="s">
        <v>414</v>
      </c>
      <c r="BE322" s="229">
        <f>IF(N322="základní",J322,0)</f>
        <v>0</v>
      </c>
      <c r="BF322" s="229">
        <f>IF(N322="snížená",J322,0)</f>
        <v>0</v>
      </c>
      <c r="BG322" s="229">
        <f>IF(N322="zákl. přenesená",J322,0)</f>
        <v>0</v>
      </c>
      <c r="BH322" s="229">
        <f>IF(N322="sníž. přenesená",J322,0)</f>
        <v>0</v>
      </c>
      <c r="BI322" s="229">
        <f>IF(N322="nulová",J322,0)</f>
        <v>0</v>
      </c>
      <c r="BJ322" s="18" t="s">
        <v>84</v>
      </c>
      <c r="BK322" s="229">
        <f>ROUND(I322*H322,2)</f>
        <v>0</v>
      </c>
      <c r="BL322" s="18" t="s">
        <v>415</v>
      </c>
      <c r="BM322" s="228" t="s">
        <v>3121</v>
      </c>
    </row>
    <row r="323" s="2" customFormat="1">
      <c r="A323" s="39"/>
      <c r="B323" s="40"/>
      <c r="C323" s="41"/>
      <c r="D323" s="230" t="s">
        <v>417</v>
      </c>
      <c r="E323" s="41"/>
      <c r="F323" s="231" t="s">
        <v>1870</v>
      </c>
      <c r="G323" s="41"/>
      <c r="H323" s="41"/>
      <c r="I323" s="156"/>
      <c r="J323" s="41"/>
      <c r="K323" s="41"/>
      <c r="L323" s="45"/>
      <c r="M323" s="232"/>
      <c r="N323" s="233"/>
      <c r="O323" s="92"/>
      <c r="P323" s="92"/>
      <c r="Q323" s="92"/>
      <c r="R323" s="92"/>
      <c r="S323" s="92"/>
      <c r="T323" s="93"/>
      <c r="U323" s="39"/>
      <c r="V323" s="39"/>
      <c r="W323" s="39"/>
      <c r="X323" s="39"/>
      <c r="Y323" s="39"/>
      <c r="Z323" s="39"/>
      <c r="AA323" s="39"/>
      <c r="AB323" s="39"/>
      <c r="AC323" s="39"/>
      <c r="AD323" s="39"/>
      <c r="AE323" s="39"/>
      <c r="AT323" s="18" t="s">
        <v>417</v>
      </c>
      <c r="AU323" s="18" t="s">
        <v>86</v>
      </c>
    </row>
    <row r="324" s="2" customFormat="1">
      <c r="A324" s="39"/>
      <c r="B324" s="40"/>
      <c r="C324" s="41"/>
      <c r="D324" s="230" t="s">
        <v>722</v>
      </c>
      <c r="E324" s="41"/>
      <c r="F324" s="268" t="s">
        <v>3122</v>
      </c>
      <c r="G324" s="41"/>
      <c r="H324" s="41"/>
      <c r="I324" s="156"/>
      <c r="J324" s="41"/>
      <c r="K324" s="41"/>
      <c r="L324" s="45"/>
      <c r="M324" s="232"/>
      <c r="N324" s="233"/>
      <c r="O324" s="92"/>
      <c r="P324" s="92"/>
      <c r="Q324" s="92"/>
      <c r="R324" s="92"/>
      <c r="S324" s="92"/>
      <c r="T324" s="93"/>
      <c r="U324" s="39"/>
      <c r="V324" s="39"/>
      <c r="W324" s="39"/>
      <c r="X324" s="39"/>
      <c r="Y324" s="39"/>
      <c r="Z324" s="39"/>
      <c r="AA324" s="39"/>
      <c r="AB324" s="39"/>
      <c r="AC324" s="39"/>
      <c r="AD324" s="39"/>
      <c r="AE324" s="39"/>
      <c r="AT324" s="18" t="s">
        <v>722</v>
      </c>
      <c r="AU324" s="18" t="s">
        <v>86</v>
      </c>
    </row>
    <row r="325" s="11" customFormat="1" ht="25.92" customHeight="1">
      <c r="A325" s="11"/>
      <c r="B325" s="254"/>
      <c r="C325" s="255"/>
      <c r="D325" s="256" t="s">
        <v>75</v>
      </c>
      <c r="E325" s="257" t="s">
        <v>918</v>
      </c>
      <c r="F325" s="257" t="s">
        <v>919</v>
      </c>
      <c r="G325" s="255"/>
      <c r="H325" s="255"/>
      <c r="I325" s="258"/>
      <c r="J325" s="259">
        <f>BK325</f>
        <v>0</v>
      </c>
      <c r="K325" s="255"/>
      <c r="L325" s="260"/>
      <c r="M325" s="261"/>
      <c r="N325" s="262"/>
      <c r="O325" s="262"/>
      <c r="P325" s="263">
        <f>P326+P340</f>
        <v>0</v>
      </c>
      <c r="Q325" s="262"/>
      <c r="R325" s="263">
        <f>R326+R340</f>
        <v>0.046144140000000007</v>
      </c>
      <c r="S325" s="262"/>
      <c r="T325" s="264">
        <f>T326+T340</f>
        <v>0</v>
      </c>
      <c r="U325" s="11"/>
      <c r="V325" s="11"/>
      <c r="W325" s="11"/>
      <c r="X325" s="11"/>
      <c r="Y325" s="11"/>
      <c r="Z325" s="11"/>
      <c r="AA325" s="11"/>
      <c r="AB325" s="11"/>
      <c r="AC325" s="11"/>
      <c r="AD325" s="11"/>
      <c r="AE325" s="11"/>
      <c r="AR325" s="265" t="s">
        <v>86</v>
      </c>
      <c r="AT325" s="266" t="s">
        <v>75</v>
      </c>
      <c r="AU325" s="266" t="s">
        <v>76</v>
      </c>
      <c r="AY325" s="265" t="s">
        <v>414</v>
      </c>
      <c r="BK325" s="267">
        <f>BK326+BK340</f>
        <v>0</v>
      </c>
    </row>
    <row r="326" s="11" customFormat="1" ht="22.8" customHeight="1">
      <c r="A326" s="11"/>
      <c r="B326" s="254"/>
      <c r="C326" s="255"/>
      <c r="D326" s="256" t="s">
        <v>75</v>
      </c>
      <c r="E326" s="275" t="s">
        <v>1049</v>
      </c>
      <c r="F326" s="275" t="s">
        <v>1050</v>
      </c>
      <c r="G326" s="255"/>
      <c r="H326" s="255"/>
      <c r="I326" s="258"/>
      <c r="J326" s="276">
        <f>BK326</f>
        <v>0</v>
      </c>
      <c r="K326" s="255"/>
      <c r="L326" s="260"/>
      <c r="M326" s="261"/>
      <c r="N326" s="262"/>
      <c r="O326" s="262"/>
      <c r="P326" s="263">
        <f>SUM(P327:P339)</f>
        <v>0</v>
      </c>
      <c r="Q326" s="262"/>
      <c r="R326" s="263">
        <f>SUM(R327:R339)</f>
        <v>0.046144140000000007</v>
      </c>
      <c r="S326" s="262"/>
      <c r="T326" s="264">
        <f>SUM(T327:T339)</f>
        <v>0</v>
      </c>
      <c r="U326" s="11"/>
      <c r="V326" s="11"/>
      <c r="W326" s="11"/>
      <c r="X326" s="11"/>
      <c r="Y326" s="11"/>
      <c r="Z326" s="11"/>
      <c r="AA326" s="11"/>
      <c r="AB326" s="11"/>
      <c r="AC326" s="11"/>
      <c r="AD326" s="11"/>
      <c r="AE326" s="11"/>
      <c r="AR326" s="265" t="s">
        <v>86</v>
      </c>
      <c r="AT326" s="266" t="s">
        <v>75</v>
      </c>
      <c r="AU326" s="266" t="s">
        <v>84</v>
      </c>
      <c r="AY326" s="265" t="s">
        <v>414</v>
      </c>
      <c r="BK326" s="267">
        <f>SUM(BK327:BK339)</f>
        <v>0</v>
      </c>
    </row>
    <row r="327" s="2" customFormat="1" ht="21.75" customHeight="1">
      <c r="A327" s="39"/>
      <c r="B327" s="40"/>
      <c r="C327" s="234" t="s">
        <v>940</v>
      </c>
      <c r="D327" s="234" t="s">
        <v>443</v>
      </c>
      <c r="E327" s="235" t="s">
        <v>1871</v>
      </c>
      <c r="F327" s="236" t="s">
        <v>1872</v>
      </c>
      <c r="G327" s="237" t="s">
        <v>632</v>
      </c>
      <c r="H327" s="238">
        <v>219.73400000000001</v>
      </c>
      <c r="I327" s="239"/>
      <c r="J327" s="240">
        <f>ROUND(I327*H327,2)</f>
        <v>0</v>
      </c>
      <c r="K327" s="236" t="s">
        <v>720</v>
      </c>
      <c r="L327" s="45"/>
      <c r="M327" s="241" t="s">
        <v>1</v>
      </c>
      <c r="N327" s="242" t="s">
        <v>41</v>
      </c>
      <c r="O327" s="92"/>
      <c r="P327" s="226">
        <f>O327*H327</f>
        <v>0</v>
      </c>
      <c r="Q327" s="226">
        <v>0.00021000000000000001</v>
      </c>
      <c r="R327" s="226">
        <f>Q327*H327</f>
        <v>0.046144140000000007</v>
      </c>
      <c r="S327" s="226">
        <v>0</v>
      </c>
      <c r="T327" s="227">
        <f>S327*H327</f>
        <v>0</v>
      </c>
      <c r="U327" s="39"/>
      <c r="V327" s="39"/>
      <c r="W327" s="39"/>
      <c r="X327" s="39"/>
      <c r="Y327" s="39"/>
      <c r="Z327" s="39"/>
      <c r="AA327" s="39"/>
      <c r="AB327" s="39"/>
      <c r="AC327" s="39"/>
      <c r="AD327" s="39"/>
      <c r="AE327" s="39"/>
      <c r="AR327" s="228" t="s">
        <v>470</v>
      </c>
      <c r="AT327" s="228" t="s">
        <v>443</v>
      </c>
      <c r="AU327" s="228" t="s">
        <v>86</v>
      </c>
      <c r="AY327" s="18" t="s">
        <v>414</v>
      </c>
      <c r="BE327" s="229">
        <f>IF(N327="základní",J327,0)</f>
        <v>0</v>
      </c>
      <c r="BF327" s="229">
        <f>IF(N327="snížená",J327,0)</f>
        <v>0</v>
      </c>
      <c r="BG327" s="229">
        <f>IF(N327="zákl. přenesená",J327,0)</f>
        <v>0</v>
      </c>
      <c r="BH327" s="229">
        <f>IF(N327="sníž. přenesená",J327,0)</f>
        <v>0</v>
      </c>
      <c r="BI327" s="229">
        <f>IF(N327="nulová",J327,0)</f>
        <v>0</v>
      </c>
      <c r="BJ327" s="18" t="s">
        <v>84</v>
      </c>
      <c r="BK327" s="229">
        <f>ROUND(I327*H327,2)</f>
        <v>0</v>
      </c>
      <c r="BL327" s="18" t="s">
        <v>470</v>
      </c>
      <c r="BM327" s="228" t="s">
        <v>3123</v>
      </c>
    </row>
    <row r="328" s="2" customFormat="1">
      <c r="A328" s="39"/>
      <c r="B328" s="40"/>
      <c r="C328" s="41"/>
      <c r="D328" s="230" t="s">
        <v>417</v>
      </c>
      <c r="E328" s="41"/>
      <c r="F328" s="231" t="s">
        <v>1874</v>
      </c>
      <c r="G328" s="41"/>
      <c r="H328" s="41"/>
      <c r="I328" s="156"/>
      <c r="J328" s="41"/>
      <c r="K328" s="41"/>
      <c r="L328" s="45"/>
      <c r="M328" s="232"/>
      <c r="N328" s="233"/>
      <c r="O328" s="92"/>
      <c r="P328" s="92"/>
      <c r="Q328" s="92"/>
      <c r="R328" s="92"/>
      <c r="S328" s="92"/>
      <c r="T328" s="93"/>
      <c r="U328" s="39"/>
      <c r="V328" s="39"/>
      <c r="W328" s="39"/>
      <c r="X328" s="39"/>
      <c r="Y328" s="39"/>
      <c r="Z328" s="39"/>
      <c r="AA328" s="39"/>
      <c r="AB328" s="39"/>
      <c r="AC328" s="39"/>
      <c r="AD328" s="39"/>
      <c r="AE328" s="39"/>
      <c r="AT328" s="18" t="s">
        <v>417</v>
      </c>
      <c r="AU328" s="18" t="s">
        <v>86</v>
      </c>
    </row>
    <row r="329" s="2" customFormat="1">
      <c r="A329" s="39"/>
      <c r="B329" s="40"/>
      <c r="C329" s="41"/>
      <c r="D329" s="230" t="s">
        <v>722</v>
      </c>
      <c r="E329" s="41"/>
      <c r="F329" s="268" t="s">
        <v>1875</v>
      </c>
      <c r="G329" s="41"/>
      <c r="H329" s="41"/>
      <c r="I329" s="156"/>
      <c r="J329" s="41"/>
      <c r="K329" s="41"/>
      <c r="L329" s="45"/>
      <c r="M329" s="232"/>
      <c r="N329" s="233"/>
      <c r="O329" s="92"/>
      <c r="P329" s="92"/>
      <c r="Q329" s="92"/>
      <c r="R329" s="92"/>
      <c r="S329" s="92"/>
      <c r="T329" s="93"/>
      <c r="U329" s="39"/>
      <c r="V329" s="39"/>
      <c r="W329" s="39"/>
      <c r="X329" s="39"/>
      <c r="Y329" s="39"/>
      <c r="Z329" s="39"/>
      <c r="AA329" s="39"/>
      <c r="AB329" s="39"/>
      <c r="AC329" s="39"/>
      <c r="AD329" s="39"/>
      <c r="AE329" s="39"/>
      <c r="AT329" s="18" t="s">
        <v>722</v>
      </c>
      <c r="AU329" s="18" t="s">
        <v>86</v>
      </c>
    </row>
    <row r="330" s="15" customFormat="1">
      <c r="A330" s="15"/>
      <c r="B330" s="299"/>
      <c r="C330" s="300"/>
      <c r="D330" s="230" t="s">
        <v>758</v>
      </c>
      <c r="E330" s="301" t="s">
        <v>1</v>
      </c>
      <c r="F330" s="302" t="s">
        <v>3012</v>
      </c>
      <c r="G330" s="300"/>
      <c r="H330" s="301" t="s">
        <v>1</v>
      </c>
      <c r="I330" s="303"/>
      <c r="J330" s="300"/>
      <c r="K330" s="300"/>
      <c r="L330" s="304"/>
      <c r="M330" s="305"/>
      <c r="N330" s="306"/>
      <c r="O330" s="306"/>
      <c r="P330" s="306"/>
      <c r="Q330" s="306"/>
      <c r="R330" s="306"/>
      <c r="S330" s="306"/>
      <c r="T330" s="307"/>
      <c r="U330" s="15"/>
      <c r="V330" s="15"/>
      <c r="W330" s="15"/>
      <c r="X330" s="15"/>
      <c r="Y330" s="15"/>
      <c r="Z330" s="15"/>
      <c r="AA330" s="15"/>
      <c r="AB330" s="15"/>
      <c r="AC330" s="15"/>
      <c r="AD330" s="15"/>
      <c r="AE330" s="15"/>
      <c r="AT330" s="308" t="s">
        <v>758</v>
      </c>
      <c r="AU330" s="308" t="s">
        <v>86</v>
      </c>
      <c r="AV330" s="15" t="s">
        <v>84</v>
      </c>
      <c r="AW330" s="15" t="s">
        <v>33</v>
      </c>
      <c r="AX330" s="15" t="s">
        <v>76</v>
      </c>
      <c r="AY330" s="308" t="s">
        <v>414</v>
      </c>
    </row>
    <row r="331" s="13" customFormat="1">
      <c r="A331" s="13"/>
      <c r="B331" s="277"/>
      <c r="C331" s="278"/>
      <c r="D331" s="230" t="s">
        <v>758</v>
      </c>
      <c r="E331" s="279" t="s">
        <v>1</v>
      </c>
      <c r="F331" s="280" t="s">
        <v>3124</v>
      </c>
      <c r="G331" s="278"/>
      <c r="H331" s="281">
        <v>47.735999999999997</v>
      </c>
      <c r="I331" s="282"/>
      <c r="J331" s="278"/>
      <c r="K331" s="278"/>
      <c r="L331" s="283"/>
      <c r="M331" s="284"/>
      <c r="N331" s="285"/>
      <c r="O331" s="285"/>
      <c r="P331" s="285"/>
      <c r="Q331" s="285"/>
      <c r="R331" s="285"/>
      <c r="S331" s="285"/>
      <c r="T331" s="286"/>
      <c r="U331" s="13"/>
      <c r="V331" s="13"/>
      <c r="W331" s="13"/>
      <c r="X331" s="13"/>
      <c r="Y331" s="13"/>
      <c r="Z331" s="13"/>
      <c r="AA331" s="13"/>
      <c r="AB331" s="13"/>
      <c r="AC331" s="13"/>
      <c r="AD331" s="13"/>
      <c r="AE331" s="13"/>
      <c r="AT331" s="287" t="s">
        <v>758</v>
      </c>
      <c r="AU331" s="287" t="s">
        <v>86</v>
      </c>
      <c r="AV331" s="13" t="s">
        <v>86</v>
      </c>
      <c r="AW331" s="13" t="s">
        <v>33</v>
      </c>
      <c r="AX331" s="13" t="s">
        <v>76</v>
      </c>
      <c r="AY331" s="287" t="s">
        <v>414</v>
      </c>
    </row>
    <row r="332" s="15" customFormat="1">
      <c r="A332" s="15"/>
      <c r="B332" s="299"/>
      <c r="C332" s="300"/>
      <c r="D332" s="230" t="s">
        <v>758</v>
      </c>
      <c r="E332" s="301" t="s">
        <v>1</v>
      </c>
      <c r="F332" s="302" t="s">
        <v>2941</v>
      </c>
      <c r="G332" s="300"/>
      <c r="H332" s="301" t="s">
        <v>1</v>
      </c>
      <c r="I332" s="303"/>
      <c r="J332" s="300"/>
      <c r="K332" s="300"/>
      <c r="L332" s="304"/>
      <c r="M332" s="305"/>
      <c r="N332" s="306"/>
      <c r="O332" s="306"/>
      <c r="P332" s="306"/>
      <c r="Q332" s="306"/>
      <c r="R332" s="306"/>
      <c r="S332" s="306"/>
      <c r="T332" s="307"/>
      <c r="U332" s="15"/>
      <c r="V332" s="15"/>
      <c r="W332" s="15"/>
      <c r="X332" s="15"/>
      <c r="Y332" s="15"/>
      <c r="Z332" s="15"/>
      <c r="AA332" s="15"/>
      <c r="AB332" s="15"/>
      <c r="AC332" s="15"/>
      <c r="AD332" s="15"/>
      <c r="AE332" s="15"/>
      <c r="AT332" s="308" t="s">
        <v>758</v>
      </c>
      <c r="AU332" s="308" t="s">
        <v>86</v>
      </c>
      <c r="AV332" s="15" t="s">
        <v>84</v>
      </c>
      <c r="AW332" s="15" t="s">
        <v>33</v>
      </c>
      <c r="AX332" s="15" t="s">
        <v>76</v>
      </c>
      <c r="AY332" s="308" t="s">
        <v>414</v>
      </c>
    </row>
    <row r="333" s="13" customFormat="1">
      <c r="A333" s="13"/>
      <c r="B333" s="277"/>
      <c r="C333" s="278"/>
      <c r="D333" s="230" t="s">
        <v>758</v>
      </c>
      <c r="E333" s="279" t="s">
        <v>1</v>
      </c>
      <c r="F333" s="280" t="s">
        <v>3079</v>
      </c>
      <c r="G333" s="278"/>
      <c r="H333" s="281">
        <v>30.940000000000001</v>
      </c>
      <c r="I333" s="282"/>
      <c r="J333" s="278"/>
      <c r="K333" s="278"/>
      <c r="L333" s="283"/>
      <c r="M333" s="284"/>
      <c r="N333" s="285"/>
      <c r="O333" s="285"/>
      <c r="P333" s="285"/>
      <c r="Q333" s="285"/>
      <c r="R333" s="285"/>
      <c r="S333" s="285"/>
      <c r="T333" s="286"/>
      <c r="U333" s="13"/>
      <c r="V333" s="13"/>
      <c r="W333" s="13"/>
      <c r="X333" s="13"/>
      <c r="Y333" s="13"/>
      <c r="Z333" s="13"/>
      <c r="AA333" s="13"/>
      <c r="AB333" s="13"/>
      <c r="AC333" s="13"/>
      <c r="AD333" s="13"/>
      <c r="AE333" s="13"/>
      <c r="AT333" s="287" t="s">
        <v>758</v>
      </c>
      <c r="AU333" s="287" t="s">
        <v>86</v>
      </c>
      <c r="AV333" s="13" t="s">
        <v>86</v>
      </c>
      <c r="AW333" s="13" t="s">
        <v>33</v>
      </c>
      <c r="AX333" s="13" t="s">
        <v>76</v>
      </c>
      <c r="AY333" s="287" t="s">
        <v>414</v>
      </c>
    </row>
    <row r="334" s="15" customFormat="1">
      <c r="A334" s="15"/>
      <c r="B334" s="299"/>
      <c r="C334" s="300"/>
      <c r="D334" s="230" t="s">
        <v>758</v>
      </c>
      <c r="E334" s="301" t="s">
        <v>1</v>
      </c>
      <c r="F334" s="302" t="s">
        <v>2943</v>
      </c>
      <c r="G334" s="300"/>
      <c r="H334" s="301" t="s">
        <v>1</v>
      </c>
      <c r="I334" s="303"/>
      <c r="J334" s="300"/>
      <c r="K334" s="300"/>
      <c r="L334" s="304"/>
      <c r="M334" s="305"/>
      <c r="N334" s="306"/>
      <c r="O334" s="306"/>
      <c r="P334" s="306"/>
      <c r="Q334" s="306"/>
      <c r="R334" s="306"/>
      <c r="S334" s="306"/>
      <c r="T334" s="307"/>
      <c r="U334" s="15"/>
      <c r="V334" s="15"/>
      <c r="W334" s="15"/>
      <c r="X334" s="15"/>
      <c r="Y334" s="15"/>
      <c r="Z334" s="15"/>
      <c r="AA334" s="15"/>
      <c r="AB334" s="15"/>
      <c r="AC334" s="15"/>
      <c r="AD334" s="15"/>
      <c r="AE334" s="15"/>
      <c r="AT334" s="308" t="s">
        <v>758</v>
      </c>
      <c r="AU334" s="308" t="s">
        <v>86</v>
      </c>
      <c r="AV334" s="15" t="s">
        <v>84</v>
      </c>
      <c r="AW334" s="15" t="s">
        <v>33</v>
      </c>
      <c r="AX334" s="15" t="s">
        <v>76</v>
      </c>
      <c r="AY334" s="308" t="s">
        <v>414</v>
      </c>
    </row>
    <row r="335" s="13" customFormat="1">
      <c r="A335" s="13"/>
      <c r="B335" s="277"/>
      <c r="C335" s="278"/>
      <c r="D335" s="230" t="s">
        <v>758</v>
      </c>
      <c r="E335" s="279" t="s">
        <v>1</v>
      </c>
      <c r="F335" s="280" t="s">
        <v>3080</v>
      </c>
      <c r="G335" s="278"/>
      <c r="H335" s="281">
        <v>31.190999999999999</v>
      </c>
      <c r="I335" s="282"/>
      <c r="J335" s="278"/>
      <c r="K335" s="278"/>
      <c r="L335" s="283"/>
      <c r="M335" s="284"/>
      <c r="N335" s="285"/>
      <c r="O335" s="285"/>
      <c r="P335" s="285"/>
      <c r="Q335" s="285"/>
      <c r="R335" s="285"/>
      <c r="S335" s="285"/>
      <c r="T335" s="286"/>
      <c r="U335" s="13"/>
      <c r="V335" s="13"/>
      <c r="W335" s="13"/>
      <c r="X335" s="13"/>
      <c r="Y335" s="13"/>
      <c r="Z335" s="13"/>
      <c r="AA335" s="13"/>
      <c r="AB335" s="13"/>
      <c r="AC335" s="13"/>
      <c r="AD335" s="13"/>
      <c r="AE335" s="13"/>
      <c r="AT335" s="287" t="s">
        <v>758</v>
      </c>
      <c r="AU335" s="287" t="s">
        <v>86</v>
      </c>
      <c r="AV335" s="13" t="s">
        <v>86</v>
      </c>
      <c r="AW335" s="13" t="s">
        <v>33</v>
      </c>
      <c r="AX335" s="13" t="s">
        <v>76</v>
      </c>
      <c r="AY335" s="287" t="s">
        <v>414</v>
      </c>
    </row>
    <row r="336" s="16" customFormat="1">
      <c r="A336" s="16"/>
      <c r="B336" s="317"/>
      <c r="C336" s="318"/>
      <c r="D336" s="230" t="s">
        <v>758</v>
      </c>
      <c r="E336" s="319" t="s">
        <v>1</v>
      </c>
      <c r="F336" s="320" t="s">
        <v>1745</v>
      </c>
      <c r="G336" s="318"/>
      <c r="H336" s="321">
        <v>109.867</v>
      </c>
      <c r="I336" s="322"/>
      <c r="J336" s="318"/>
      <c r="K336" s="318"/>
      <c r="L336" s="323"/>
      <c r="M336" s="324"/>
      <c r="N336" s="325"/>
      <c r="O336" s="325"/>
      <c r="P336" s="325"/>
      <c r="Q336" s="325"/>
      <c r="R336" s="325"/>
      <c r="S336" s="325"/>
      <c r="T336" s="326"/>
      <c r="U336" s="16"/>
      <c r="V336" s="16"/>
      <c r="W336" s="16"/>
      <c r="X336" s="16"/>
      <c r="Y336" s="16"/>
      <c r="Z336" s="16"/>
      <c r="AA336" s="16"/>
      <c r="AB336" s="16"/>
      <c r="AC336" s="16"/>
      <c r="AD336" s="16"/>
      <c r="AE336" s="16"/>
      <c r="AT336" s="327" t="s">
        <v>758</v>
      </c>
      <c r="AU336" s="327" t="s">
        <v>86</v>
      </c>
      <c r="AV336" s="16" t="s">
        <v>114</v>
      </c>
      <c r="AW336" s="16" t="s">
        <v>33</v>
      </c>
      <c r="AX336" s="16" t="s">
        <v>76</v>
      </c>
      <c r="AY336" s="327" t="s">
        <v>414</v>
      </c>
    </row>
    <row r="337" s="15" customFormat="1">
      <c r="A337" s="15"/>
      <c r="B337" s="299"/>
      <c r="C337" s="300"/>
      <c r="D337" s="230" t="s">
        <v>758</v>
      </c>
      <c r="E337" s="301" t="s">
        <v>1</v>
      </c>
      <c r="F337" s="302" t="s">
        <v>1876</v>
      </c>
      <c r="G337" s="300"/>
      <c r="H337" s="301" t="s">
        <v>1</v>
      </c>
      <c r="I337" s="303"/>
      <c r="J337" s="300"/>
      <c r="K337" s="300"/>
      <c r="L337" s="304"/>
      <c r="M337" s="305"/>
      <c r="N337" s="306"/>
      <c r="O337" s="306"/>
      <c r="P337" s="306"/>
      <c r="Q337" s="306"/>
      <c r="R337" s="306"/>
      <c r="S337" s="306"/>
      <c r="T337" s="307"/>
      <c r="U337" s="15"/>
      <c r="V337" s="15"/>
      <c r="W337" s="15"/>
      <c r="X337" s="15"/>
      <c r="Y337" s="15"/>
      <c r="Z337" s="15"/>
      <c r="AA337" s="15"/>
      <c r="AB337" s="15"/>
      <c r="AC337" s="15"/>
      <c r="AD337" s="15"/>
      <c r="AE337" s="15"/>
      <c r="AT337" s="308" t="s">
        <v>758</v>
      </c>
      <c r="AU337" s="308" t="s">
        <v>86</v>
      </c>
      <c r="AV337" s="15" t="s">
        <v>84</v>
      </c>
      <c r="AW337" s="15" t="s">
        <v>33</v>
      </c>
      <c r="AX337" s="15" t="s">
        <v>76</v>
      </c>
      <c r="AY337" s="308" t="s">
        <v>414</v>
      </c>
    </row>
    <row r="338" s="13" customFormat="1">
      <c r="A338" s="13"/>
      <c r="B338" s="277"/>
      <c r="C338" s="278"/>
      <c r="D338" s="230" t="s">
        <v>758</v>
      </c>
      <c r="E338" s="279" t="s">
        <v>1</v>
      </c>
      <c r="F338" s="280" t="s">
        <v>3125</v>
      </c>
      <c r="G338" s="278"/>
      <c r="H338" s="281">
        <v>109.867</v>
      </c>
      <c r="I338" s="282"/>
      <c r="J338" s="278"/>
      <c r="K338" s="278"/>
      <c r="L338" s="283"/>
      <c r="M338" s="284"/>
      <c r="N338" s="285"/>
      <c r="O338" s="285"/>
      <c r="P338" s="285"/>
      <c r="Q338" s="285"/>
      <c r="R338" s="285"/>
      <c r="S338" s="285"/>
      <c r="T338" s="286"/>
      <c r="U338" s="13"/>
      <c r="V338" s="13"/>
      <c r="W338" s="13"/>
      <c r="X338" s="13"/>
      <c r="Y338" s="13"/>
      <c r="Z338" s="13"/>
      <c r="AA338" s="13"/>
      <c r="AB338" s="13"/>
      <c r="AC338" s="13"/>
      <c r="AD338" s="13"/>
      <c r="AE338" s="13"/>
      <c r="AT338" s="287" t="s">
        <v>758</v>
      </c>
      <c r="AU338" s="287" t="s">
        <v>86</v>
      </c>
      <c r="AV338" s="13" t="s">
        <v>86</v>
      </c>
      <c r="AW338" s="13" t="s">
        <v>33</v>
      </c>
      <c r="AX338" s="13" t="s">
        <v>76</v>
      </c>
      <c r="AY338" s="287" t="s">
        <v>414</v>
      </c>
    </row>
    <row r="339" s="14" customFormat="1">
      <c r="A339" s="14"/>
      <c r="B339" s="288"/>
      <c r="C339" s="289"/>
      <c r="D339" s="230" t="s">
        <v>758</v>
      </c>
      <c r="E339" s="290" t="s">
        <v>1</v>
      </c>
      <c r="F339" s="291" t="s">
        <v>760</v>
      </c>
      <c r="G339" s="289"/>
      <c r="H339" s="292">
        <v>219.73400000000001</v>
      </c>
      <c r="I339" s="293"/>
      <c r="J339" s="289"/>
      <c r="K339" s="289"/>
      <c r="L339" s="294"/>
      <c r="M339" s="295"/>
      <c r="N339" s="296"/>
      <c r="O339" s="296"/>
      <c r="P339" s="296"/>
      <c r="Q339" s="296"/>
      <c r="R339" s="296"/>
      <c r="S339" s="296"/>
      <c r="T339" s="297"/>
      <c r="U339" s="14"/>
      <c r="V339" s="14"/>
      <c r="W339" s="14"/>
      <c r="X339" s="14"/>
      <c r="Y339" s="14"/>
      <c r="Z339" s="14"/>
      <c r="AA339" s="14"/>
      <c r="AB339" s="14"/>
      <c r="AC339" s="14"/>
      <c r="AD339" s="14"/>
      <c r="AE339" s="14"/>
      <c r="AT339" s="298" t="s">
        <v>758</v>
      </c>
      <c r="AU339" s="298" t="s">
        <v>86</v>
      </c>
      <c r="AV339" s="14" t="s">
        <v>415</v>
      </c>
      <c r="AW339" s="14" t="s">
        <v>33</v>
      </c>
      <c r="AX339" s="14" t="s">
        <v>84</v>
      </c>
      <c r="AY339" s="298" t="s">
        <v>414</v>
      </c>
    </row>
    <row r="340" s="11" customFormat="1" ht="22.8" customHeight="1">
      <c r="A340" s="11"/>
      <c r="B340" s="254"/>
      <c r="C340" s="255"/>
      <c r="D340" s="256" t="s">
        <v>75</v>
      </c>
      <c r="E340" s="275" t="s">
        <v>1878</v>
      </c>
      <c r="F340" s="275" t="s">
        <v>1879</v>
      </c>
      <c r="G340" s="255"/>
      <c r="H340" s="255"/>
      <c r="I340" s="258"/>
      <c r="J340" s="276">
        <f>BK340</f>
        <v>0</v>
      </c>
      <c r="K340" s="255"/>
      <c r="L340" s="260"/>
      <c r="M340" s="261"/>
      <c r="N340" s="262"/>
      <c r="O340" s="262"/>
      <c r="P340" s="263">
        <f>SUM(P341:P372)</f>
        <v>0</v>
      </c>
      <c r="Q340" s="262"/>
      <c r="R340" s="263">
        <f>SUM(R341:R372)</f>
        <v>0</v>
      </c>
      <c r="S340" s="262"/>
      <c r="T340" s="264">
        <f>SUM(T341:T372)</f>
        <v>0</v>
      </c>
      <c r="U340" s="11"/>
      <c r="V340" s="11"/>
      <c r="W340" s="11"/>
      <c r="X340" s="11"/>
      <c r="Y340" s="11"/>
      <c r="Z340" s="11"/>
      <c r="AA340" s="11"/>
      <c r="AB340" s="11"/>
      <c r="AC340" s="11"/>
      <c r="AD340" s="11"/>
      <c r="AE340" s="11"/>
      <c r="AR340" s="265" t="s">
        <v>86</v>
      </c>
      <c r="AT340" s="266" t="s">
        <v>75</v>
      </c>
      <c r="AU340" s="266" t="s">
        <v>84</v>
      </c>
      <c r="AY340" s="265" t="s">
        <v>414</v>
      </c>
      <c r="BK340" s="267">
        <f>SUM(BK341:BK372)</f>
        <v>0</v>
      </c>
    </row>
    <row r="341" s="2" customFormat="1" ht="21.75" customHeight="1">
      <c r="A341" s="39"/>
      <c r="B341" s="40"/>
      <c r="C341" s="234" t="s">
        <v>944</v>
      </c>
      <c r="D341" s="234" t="s">
        <v>443</v>
      </c>
      <c r="E341" s="235" t="s">
        <v>3126</v>
      </c>
      <c r="F341" s="236" t="s">
        <v>3127</v>
      </c>
      <c r="G341" s="237" t="s">
        <v>632</v>
      </c>
      <c r="H341" s="238">
        <v>0.91400000000000003</v>
      </c>
      <c r="I341" s="239"/>
      <c r="J341" s="240">
        <f>ROUND(I341*H341,2)</f>
        <v>0</v>
      </c>
      <c r="K341" s="236" t="s">
        <v>720</v>
      </c>
      <c r="L341" s="45"/>
      <c r="M341" s="241" t="s">
        <v>1</v>
      </c>
      <c r="N341" s="242" t="s">
        <v>41</v>
      </c>
      <c r="O341" s="92"/>
      <c r="P341" s="226">
        <f>O341*H341</f>
        <v>0</v>
      </c>
      <c r="Q341" s="226">
        <v>0</v>
      </c>
      <c r="R341" s="226">
        <f>Q341*H341</f>
        <v>0</v>
      </c>
      <c r="S341" s="226">
        <v>0</v>
      </c>
      <c r="T341" s="227">
        <f>S341*H341</f>
        <v>0</v>
      </c>
      <c r="U341" s="39"/>
      <c r="V341" s="39"/>
      <c r="W341" s="39"/>
      <c r="X341" s="39"/>
      <c r="Y341" s="39"/>
      <c r="Z341" s="39"/>
      <c r="AA341" s="39"/>
      <c r="AB341" s="39"/>
      <c r="AC341" s="39"/>
      <c r="AD341" s="39"/>
      <c r="AE341" s="39"/>
      <c r="AR341" s="228" t="s">
        <v>470</v>
      </c>
      <c r="AT341" s="228" t="s">
        <v>443</v>
      </c>
      <c r="AU341" s="228" t="s">
        <v>86</v>
      </c>
      <c r="AY341" s="18" t="s">
        <v>414</v>
      </c>
      <c r="BE341" s="229">
        <f>IF(N341="základní",J341,0)</f>
        <v>0</v>
      </c>
      <c r="BF341" s="229">
        <f>IF(N341="snížená",J341,0)</f>
        <v>0</v>
      </c>
      <c r="BG341" s="229">
        <f>IF(N341="zákl. přenesená",J341,0)</f>
        <v>0</v>
      </c>
      <c r="BH341" s="229">
        <f>IF(N341="sníž. přenesená",J341,0)</f>
        <v>0</v>
      </c>
      <c r="BI341" s="229">
        <f>IF(N341="nulová",J341,0)</f>
        <v>0</v>
      </c>
      <c r="BJ341" s="18" t="s">
        <v>84</v>
      </c>
      <c r="BK341" s="229">
        <f>ROUND(I341*H341,2)</f>
        <v>0</v>
      </c>
      <c r="BL341" s="18" t="s">
        <v>470</v>
      </c>
      <c r="BM341" s="228" t="s">
        <v>3128</v>
      </c>
    </row>
    <row r="342" s="2" customFormat="1">
      <c r="A342" s="39"/>
      <c r="B342" s="40"/>
      <c r="C342" s="41"/>
      <c r="D342" s="230" t="s">
        <v>417</v>
      </c>
      <c r="E342" s="41"/>
      <c r="F342" s="231" t="s">
        <v>3129</v>
      </c>
      <c r="G342" s="41"/>
      <c r="H342" s="41"/>
      <c r="I342" s="156"/>
      <c r="J342" s="41"/>
      <c r="K342" s="41"/>
      <c r="L342" s="45"/>
      <c r="M342" s="232"/>
      <c r="N342" s="233"/>
      <c r="O342" s="92"/>
      <c r="P342" s="92"/>
      <c r="Q342" s="92"/>
      <c r="R342" s="92"/>
      <c r="S342" s="92"/>
      <c r="T342" s="93"/>
      <c r="U342" s="39"/>
      <c r="V342" s="39"/>
      <c r="W342" s="39"/>
      <c r="X342" s="39"/>
      <c r="Y342" s="39"/>
      <c r="Z342" s="39"/>
      <c r="AA342" s="39"/>
      <c r="AB342" s="39"/>
      <c r="AC342" s="39"/>
      <c r="AD342" s="39"/>
      <c r="AE342" s="39"/>
      <c r="AT342" s="18" t="s">
        <v>417</v>
      </c>
      <c r="AU342" s="18" t="s">
        <v>86</v>
      </c>
    </row>
    <row r="343" s="15" customFormat="1">
      <c r="A343" s="15"/>
      <c r="B343" s="299"/>
      <c r="C343" s="300"/>
      <c r="D343" s="230" t="s">
        <v>758</v>
      </c>
      <c r="E343" s="301" t="s">
        <v>1</v>
      </c>
      <c r="F343" s="302" t="s">
        <v>3041</v>
      </c>
      <c r="G343" s="300"/>
      <c r="H343" s="301" t="s">
        <v>1</v>
      </c>
      <c r="I343" s="303"/>
      <c r="J343" s="300"/>
      <c r="K343" s="300"/>
      <c r="L343" s="304"/>
      <c r="M343" s="305"/>
      <c r="N343" s="306"/>
      <c r="O343" s="306"/>
      <c r="P343" s="306"/>
      <c r="Q343" s="306"/>
      <c r="R343" s="306"/>
      <c r="S343" s="306"/>
      <c r="T343" s="307"/>
      <c r="U343" s="15"/>
      <c r="V343" s="15"/>
      <c r="W343" s="15"/>
      <c r="X343" s="15"/>
      <c r="Y343" s="15"/>
      <c r="Z343" s="15"/>
      <c r="AA343" s="15"/>
      <c r="AB343" s="15"/>
      <c r="AC343" s="15"/>
      <c r="AD343" s="15"/>
      <c r="AE343" s="15"/>
      <c r="AT343" s="308" t="s">
        <v>758</v>
      </c>
      <c r="AU343" s="308" t="s">
        <v>86</v>
      </c>
      <c r="AV343" s="15" t="s">
        <v>84</v>
      </c>
      <c r="AW343" s="15" t="s">
        <v>33</v>
      </c>
      <c r="AX343" s="15" t="s">
        <v>76</v>
      </c>
      <c r="AY343" s="308" t="s">
        <v>414</v>
      </c>
    </row>
    <row r="344" s="13" customFormat="1">
      <c r="A344" s="13"/>
      <c r="B344" s="277"/>
      <c r="C344" s="278"/>
      <c r="D344" s="230" t="s">
        <v>758</v>
      </c>
      <c r="E344" s="279" t="s">
        <v>1</v>
      </c>
      <c r="F344" s="280" t="s">
        <v>3042</v>
      </c>
      <c r="G344" s="278"/>
      <c r="H344" s="281">
        <v>0.91400000000000003</v>
      </c>
      <c r="I344" s="282"/>
      <c r="J344" s="278"/>
      <c r="K344" s="278"/>
      <c r="L344" s="283"/>
      <c r="M344" s="284"/>
      <c r="N344" s="285"/>
      <c r="O344" s="285"/>
      <c r="P344" s="285"/>
      <c r="Q344" s="285"/>
      <c r="R344" s="285"/>
      <c r="S344" s="285"/>
      <c r="T344" s="286"/>
      <c r="U344" s="13"/>
      <c r="V344" s="13"/>
      <c r="W344" s="13"/>
      <c r="X344" s="13"/>
      <c r="Y344" s="13"/>
      <c r="Z344" s="13"/>
      <c r="AA344" s="13"/>
      <c r="AB344" s="13"/>
      <c r="AC344" s="13"/>
      <c r="AD344" s="13"/>
      <c r="AE344" s="13"/>
      <c r="AT344" s="287" t="s">
        <v>758</v>
      </c>
      <c r="AU344" s="287" t="s">
        <v>86</v>
      </c>
      <c r="AV344" s="13" t="s">
        <v>86</v>
      </c>
      <c r="AW344" s="13" t="s">
        <v>33</v>
      </c>
      <c r="AX344" s="13" t="s">
        <v>84</v>
      </c>
      <c r="AY344" s="287" t="s">
        <v>414</v>
      </c>
    </row>
    <row r="345" s="2" customFormat="1" ht="16.5" customHeight="1">
      <c r="A345" s="39"/>
      <c r="B345" s="40"/>
      <c r="C345" s="234" t="s">
        <v>948</v>
      </c>
      <c r="D345" s="234" t="s">
        <v>443</v>
      </c>
      <c r="E345" s="235" t="s">
        <v>3130</v>
      </c>
      <c r="F345" s="236" t="s">
        <v>3131</v>
      </c>
      <c r="G345" s="237" t="s">
        <v>632</v>
      </c>
      <c r="H345" s="238">
        <v>0.91400000000000003</v>
      </c>
      <c r="I345" s="239"/>
      <c r="J345" s="240">
        <f>ROUND(I345*H345,2)</f>
        <v>0</v>
      </c>
      <c r="K345" s="236" t="s">
        <v>720</v>
      </c>
      <c r="L345" s="45"/>
      <c r="M345" s="241" t="s">
        <v>1</v>
      </c>
      <c r="N345" s="242" t="s">
        <v>41</v>
      </c>
      <c r="O345" s="92"/>
      <c r="P345" s="226">
        <f>O345*H345</f>
        <v>0</v>
      </c>
      <c r="Q345" s="226">
        <v>0</v>
      </c>
      <c r="R345" s="226">
        <f>Q345*H345</f>
        <v>0</v>
      </c>
      <c r="S345" s="226">
        <v>0</v>
      </c>
      <c r="T345" s="227">
        <f>S345*H345</f>
        <v>0</v>
      </c>
      <c r="U345" s="39"/>
      <c r="V345" s="39"/>
      <c r="W345" s="39"/>
      <c r="X345" s="39"/>
      <c r="Y345" s="39"/>
      <c r="Z345" s="39"/>
      <c r="AA345" s="39"/>
      <c r="AB345" s="39"/>
      <c r="AC345" s="39"/>
      <c r="AD345" s="39"/>
      <c r="AE345" s="39"/>
      <c r="AR345" s="228" t="s">
        <v>470</v>
      </c>
      <c r="AT345" s="228" t="s">
        <v>443</v>
      </c>
      <c r="AU345" s="228" t="s">
        <v>86</v>
      </c>
      <c r="AY345" s="18" t="s">
        <v>414</v>
      </c>
      <c r="BE345" s="229">
        <f>IF(N345="základní",J345,0)</f>
        <v>0</v>
      </c>
      <c r="BF345" s="229">
        <f>IF(N345="snížená",J345,0)</f>
        <v>0</v>
      </c>
      <c r="BG345" s="229">
        <f>IF(N345="zákl. přenesená",J345,0)</f>
        <v>0</v>
      </c>
      <c r="BH345" s="229">
        <f>IF(N345="sníž. přenesená",J345,0)</f>
        <v>0</v>
      </c>
      <c r="BI345" s="229">
        <f>IF(N345="nulová",J345,0)</f>
        <v>0</v>
      </c>
      <c r="BJ345" s="18" t="s">
        <v>84</v>
      </c>
      <c r="BK345" s="229">
        <f>ROUND(I345*H345,2)</f>
        <v>0</v>
      </c>
      <c r="BL345" s="18" t="s">
        <v>470</v>
      </c>
      <c r="BM345" s="228" t="s">
        <v>3132</v>
      </c>
    </row>
    <row r="346" s="2" customFormat="1">
      <c r="A346" s="39"/>
      <c r="B346" s="40"/>
      <c r="C346" s="41"/>
      <c r="D346" s="230" t="s">
        <v>417</v>
      </c>
      <c r="E346" s="41"/>
      <c r="F346" s="231" t="s">
        <v>3133</v>
      </c>
      <c r="G346" s="41"/>
      <c r="H346" s="41"/>
      <c r="I346" s="156"/>
      <c r="J346" s="41"/>
      <c r="K346" s="41"/>
      <c r="L346" s="45"/>
      <c r="M346" s="232"/>
      <c r="N346" s="233"/>
      <c r="O346" s="92"/>
      <c r="P346" s="92"/>
      <c r="Q346" s="92"/>
      <c r="R346" s="92"/>
      <c r="S346" s="92"/>
      <c r="T346" s="93"/>
      <c r="U346" s="39"/>
      <c r="V346" s="39"/>
      <c r="W346" s="39"/>
      <c r="X346" s="39"/>
      <c r="Y346" s="39"/>
      <c r="Z346" s="39"/>
      <c r="AA346" s="39"/>
      <c r="AB346" s="39"/>
      <c r="AC346" s="39"/>
      <c r="AD346" s="39"/>
      <c r="AE346" s="39"/>
      <c r="AT346" s="18" t="s">
        <v>417</v>
      </c>
      <c r="AU346" s="18" t="s">
        <v>86</v>
      </c>
    </row>
    <row r="347" s="15" customFormat="1">
      <c r="A347" s="15"/>
      <c r="B347" s="299"/>
      <c r="C347" s="300"/>
      <c r="D347" s="230" t="s">
        <v>758</v>
      </c>
      <c r="E347" s="301" t="s">
        <v>1</v>
      </c>
      <c r="F347" s="302" t="s">
        <v>3041</v>
      </c>
      <c r="G347" s="300"/>
      <c r="H347" s="301" t="s">
        <v>1</v>
      </c>
      <c r="I347" s="303"/>
      <c r="J347" s="300"/>
      <c r="K347" s="300"/>
      <c r="L347" s="304"/>
      <c r="M347" s="305"/>
      <c r="N347" s="306"/>
      <c r="O347" s="306"/>
      <c r="P347" s="306"/>
      <c r="Q347" s="306"/>
      <c r="R347" s="306"/>
      <c r="S347" s="306"/>
      <c r="T347" s="307"/>
      <c r="U347" s="15"/>
      <c r="V347" s="15"/>
      <c r="W347" s="15"/>
      <c r="X347" s="15"/>
      <c r="Y347" s="15"/>
      <c r="Z347" s="15"/>
      <c r="AA347" s="15"/>
      <c r="AB347" s="15"/>
      <c r="AC347" s="15"/>
      <c r="AD347" s="15"/>
      <c r="AE347" s="15"/>
      <c r="AT347" s="308" t="s">
        <v>758</v>
      </c>
      <c r="AU347" s="308" t="s">
        <v>86</v>
      </c>
      <c r="AV347" s="15" t="s">
        <v>84</v>
      </c>
      <c r="AW347" s="15" t="s">
        <v>33</v>
      </c>
      <c r="AX347" s="15" t="s">
        <v>76</v>
      </c>
      <c r="AY347" s="308" t="s">
        <v>414</v>
      </c>
    </row>
    <row r="348" s="13" customFormat="1">
      <c r="A348" s="13"/>
      <c r="B348" s="277"/>
      <c r="C348" s="278"/>
      <c r="D348" s="230" t="s">
        <v>758</v>
      </c>
      <c r="E348" s="279" t="s">
        <v>1</v>
      </c>
      <c r="F348" s="280" t="s">
        <v>3042</v>
      </c>
      <c r="G348" s="278"/>
      <c r="H348" s="281">
        <v>0.91400000000000003</v>
      </c>
      <c r="I348" s="282"/>
      <c r="J348" s="278"/>
      <c r="K348" s="278"/>
      <c r="L348" s="283"/>
      <c r="M348" s="284"/>
      <c r="N348" s="285"/>
      <c r="O348" s="285"/>
      <c r="P348" s="285"/>
      <c r="Q348" s="285"/>
      <c r="R348" s="285"/>
      <c r="S348" s="285"/>
      <c r="T348" s="286"/>
      <c r="U348" s="13"/>
      <c r="V348" s="13"/>
      <c r="W348" s="13"/>
      <c r="X348" s="13"/>
      <c r="Y348" s="13"/>
      <c r="Z348" s="13"/>
      <c r="AA348" s="13"/>
      <c r="AB348" s="13"/>
      <c r="AC348" s="13"/>
      <c r="AD348" s="13"/>
      <c r="AE348" s="13"/>
      <c r="AT348" s="287" t="s">
        <v>758</v>
      </c>
      <c r="AU348" s="287" t="s">
        <v>86</v>
      </c>
      <c r="AV348" s="13" t="s">
        <v>86</v>
      </c>
      <c r="AW348" s="13" t="s">
        <v>33</v>
      </c>
      <c r="AX348" s="13" t="s">
        <v>84</v>
      </c>
      <c r="AY348" s="287" t="s">
        <v>414</v>
      </c>
    </row>
    <row r="349" s="2" customFormat="1" ht="21.75" customHeight="1">
      <c r="A349" s="39"/>
      <c r="B349" s="40"/>
      <c r="C349" s="234" t="s">
        <v>952</v>
      </c>
      <c r="D349" s="234" t="s">
        <v>443</v>
      </c>
      <c r="E349" s="235" t="s">
        <v>1880</v>
      </c>
      <c r="F349" s="236" t="s">
        <v>1881</v>
      </c>
      <c r="G349" s="237" t="s">
        <v>632</v>
      </c>
      <c r="H349" s="238">
        <v>41.893000000000001</v>
      </c>
      <c r="I349" s="239"/>
      <c r="J349" s="240">
        <f>ROUND(I349*H349,2)</f>
        <v>0</v>
      </c>
      <c r="K349" s="236" t="s">
        <v>720</v>
      </c>
      <c r="L349" s="45"/>
      <c r="M349" s="241" t="s">
        <v>1</v>
      </c>
      <c r="N349" s="242" t="s">
        <v>41</v>
      </c>
      <c r="O349" s="92"/>
      <c r="P349" s="226">
        <f>O349*H349</f>
        <v>0</v>
      </c>
      <c r="Q349" s="226">
        <v>0</v>
      </c>
      <c r="R349" s="226">
        <f>Q349*H349</f>
        <v>0</v>
      </c>
      <c r="S349" s="226">
        <v>0</v>
      </c>
      <c r="T349" s="227">
        <f>S349*H349</f>
        <v>0</v>
      </c>
      <c r="U349" s="39"/>
      <c r="V349" s="39"/>
      <c r="W349" s="39"/>
      <c r="X349" s="39"/>
      <c r="Y349" s="39"/>
      <c r="Z349" s="39"/>
      <c r="AA349" s="39"/>
      <c r="AB349" s="39"/>
      <c r="AC349" s="39"/>
      <c r="AD349" s="39"/>
      <c r="AE349" s="39"/>
      <c r="AR349" s="228" t="s">
        <v>470</v>
      </c>
      <c r="AT349" s="228" t="s">
        <v>443</v>
      </c>
      <c r="AU349" s="228" t="s">
        <v>86</v>
      </c>
      <c r="AY349" s="18" t="s">
        <v>414</v>
      </c>
      <c r="BE349" s="229">
        <f>IF(N349="základní",J349,0)</f>
        <v>0</v>
      </c>
      <c r="BF349" s="229">
        <f>IF(N349="snížená",J349,0)</f>
        <v>0</v>
      </c>
      <c r="BG349" s="229">
        <f>IF(N349="zákl. přenesená",J349,0)</f>
        <v>0</v>
      </c>
      <c r="BH349" s="229">
        <f>IF(N349="sníž. přenesená",J349,0)</f>
        <v>0</v>
      </c>
      <c r="BI349" s="229">
        <f>IF(N349="nulová",J349,0)</f>
        <v>0</v>
      </c>
      <c r="BJ349" s="18" t="s">
        <v>84</v>
      </c>
      <c r="BK349" s="229">
        <f>ROUND(I349*H349,2)</f>
        <v>0</v>
      </c>
      <c r="BL349" s="18" t="s">
        <v>470</v>
      </c>
      <c r="BM349" s="228" t="s">
        <v>3134</v>
      </c>
    </row>
    <row r="350" s="2" customFormat="1">
      <c r="A350" s="39"/>
      <c r="B350" s="40"/>
      <c r="C350" s="41"/>
      <c r="D350" s="230" t="s">
        <v>417</v>
      </c>
      <c r="E350" s="41"/>
      <c r="F350" s="231" t="s">
        <v>1883</v>
      </c>
      <c r="G350" s="41"/>
      <c r="H350" s="41"/>
      <c r="I350" s="156"/>
      <c r="J350" s="41"/>
      <c r="K350" s="41"/>
      <c r="L350" s="45"/>
      <c r="M350" s="232"/>
      <c r="N350" s="233"/>
      <c r="O350" s="92"/>
      <c r="P350" s="92"/>
      <c r="Q350" s="92"/>
      <c r="R350" s="92"/>
      <c r="S350" s="92"/>
      <c r="T350" s="93"/>
      <c r="U350" s="39"/>
      <c r="V350" s="39"/>
      <c r="W350" s="39"/>
      <c r="X350" s="39"/>
      <c r="Y350" s="39"/>
      <c r="Z350" s="39"/>
      <c r="AA350" s="39"/>
      <c r="AB350" s="39"/>
      <c r="AC350" s="39"/>
      <c r="AD350" s="39"/>
      <c r="AE350" s="39"/>
      <c r="AT350" s="18" t="s">
        <v>417</v>
      </c>
      <c r="AU350" s="18" t="s">
        <v>86</v>
      </c>
    </row>
    <row r="351" s="2" customFormat="1">
      <c r="A351" s="39"/>
      <c r="B351" s="40"/>
      <c r="C351" s="41"/>
      <c r="D351" s="230" t="s">
        <v>722</v>
      </c>
      <c r="E351" s="41"/>
      <c r="F351" s="268" t="s">
        <v>3015</v>
      </c>
      <c r="G351" s="41"/>
      <c r="H351" s="41"/>
      <c r="I351" s="156"/>
      <c r="J351" s="41"/>
      <c r="K351" s="41"/>
      <c r="L351" s="45"/>
      <c r="M351" s="232"/>
      <c r="N351" s="233"/>
      <c r="O351" s="92"/>
      <c r="P351" s="92"/>
      <c r="Q351" s="92"/>
      <c r="R351" s="92"/>
      <c r="S351" s="92"/>
      <c r="T351" s="93"/>
      <c r="U351" s="39"/>
      <c r="V351" s="39"/>
      <c r="W351" s="39"/>
      <c r="X351" s="39"/>
      <c r="Y351" s="39"/>
      <c r="Z351" s="39"/>
      <c r="AA351" s="39"/>
      <c r="AB351" s="39"/>
      <c r="AC351" s="39"/>
      <c r="AD351" s="39"/>
      <c r="AE351" s="39"/>
      <c r="AT351" s="18" t="s">
        <v>722</v>
      </c>
      <c r="AU351" s="18" t="s">
        <v>86</v>
      </c>
    </row>
    <row r="352" s="15" customFormat="1">
      <c r="A352" s="15"/>
      <c r="B352" s="299"/>
      <c r="C352" s="300"/>
      <c r="D352" s="230" t="s">
        <v>758</v>
      </c>
      <c r="E352" s="301" t="s">
        <v>1</v>
      </c>
      <c r="F352" s="302" t="s">
        <v>2887</v>
      </c>
      <c r="G352" s="300"/>
      <c r="H352" s="301" t="s">
        <v>1</v>
      </c>
      <c r="I352" s="303"/>
      <c r="J352" s="300"/>
      <c r="K352" s="300"/>
      <c r="L352" s="304"/>
      <c r="M352" s="305"/>
      <c r="N352" s="306"/>
      <c r="O352" s="306"/>
      <c r="P352" s="306"/>
      <c r="Q352" s="306"/>
      <c r="R352" s="306"/>
      <c r="S352" s="306"/>
      <c r="T352" s="307"/>
      <c r="U352" s="15"/>
      <c r="V352" s="15"/>
      <c r="W352" s="15"/>
      <c r="X352" s="15"/>
      <c r="Y352" s="15"/>
      <c r="Z352" s="15"/>
      <c r="AA352" s="15"/>
      <c r="AB352" s="15"/>
      <c r="AC352" s="15"/>
      <c r="AD352" s="15"/>
      <c r="AE352" s="15"/>
      <c r="AT352" s="308" t="s">
        <v>758</v>
      </c>
      <c r="AU352" s="308" t="s">
        <v>86</v>
      </c>
      <c r="AV352" s="15" t="s">
        <v>84</v>
      </c>
      <c r="AW352" s="15" t="s">
        <v>33</v>
      </c>
      <c r="AX352" s="15" t="s">
        <v>76</v>
      </c>
      <c r="AY352" s="308" t="s">
        <v>414</v>
      </c>
    </row>
    <row r="353" s="13" customFormat="1">
      <c r="A353" s="13"/>
      <c r="B353" s="277"/>
      <c r="C353" s="278"/>
      <c r="D353" s="230" t="s">
        <v>758</v>
      </c>
      <c r="E353" s="279" t="s">
        <v>1</v>
      </c>
      <c r="F353" s="280" t="s">
        <v>3038</v>
      </c>
      <c r="G353" s="278"/>
      <c r="H353" s="281">
        <v>17.984000000000002</v>
      </c>
      <c r="I353" s="282"/>
      <c r="J353" s="278"/>
      <c r="K353" s="278"/>
      <c r="L353" s="283"/>
      <c r="M353" s="284"/>
      <c r="N353" s="285"/>
      <c r="O353" s="285"/>
      <c r="P353" s="285"/>
      <c r="Q353" s="285"/>
      <c r="R353" s="285"/>
      <c r="S353" s="285"/>
      <c r="T353" s="286"/>
      <c r="U353" s="13"/>
      <c r="V353" s="13"/>
      <c r="W353" s="13"/>
      <c r="X353" s="13"/>
      <c r="Y353" s="13"/>
      <c r="Z353" s="13"/>
      <c r="AA353" s="13"/>
      <c r="AB353" s="13"/>
      <c r="AC353" s="13"/>
      <c r="AD353" s="13"/>
      <c r="AE353" s="13"/>
      <c r="AT353" s="287" t="s">
        <v>758</v>
      </c>
      <c r="AU353" s="287" t="s">
        <v>86</v>
      </c>
      <c r="AV353" s="13" t="s">
        <v>86</v>
      </c>
      <c r="AW353" s="13" t="s">
        <v>33</v>
      </c>
      <c r="AX353" s="13" t="s">
        <v>76</v>
      </c>
      <c r="AY353" s="287" t="s">
        <v>414</v>
      </c>
    </row>
    <row r="354" s="13" customFormat="1">
      <c r="A354" s="13"/>
      <c r="B354" s="277"/>
      <c r="C354" s="278"/>
      <c r="D354" s="230" t="s">
        <v>758</v>
      </c>
      <c r="E354" s="279" t="s">
        <v>1</v>
      </c>
      <c r="F354" s="280" t="s">
        <v>3039</v>
      </c>
      <c r="G354" s="278"/>
      <c r="H354" s="281">
        <v>3.6960000000000002</v>
      </c>
      <c r="I354" s="282"/>
      <c r="J354" s="278"/>
      <c r="K354" s="278"/>
      <c r="L354" s="283"/>
      <c r="M354" s="284"/>
      <c r="N354" s="285"/>
      <c r="O354" s="285"/>
      <c r="P354" s="285"/>
      <c r="Q354" s="285"/>
      <c r="R354" s="285"/>
      <c r="S354" s="285"/>
      <c r="T354" s="286"/>
      <c r="U354" s="13"/>
      <c r="V354" s="13"/>
      <c r="W354" s="13"/>
      <c r="X354" s="13"/>
      <c r="Y354" s="13"/>
      <c r="Z354" s="13"/>
      <c r="AA354" s="13"/>
      <c r="AB354" s="13"/>
      <c r="AC354" s="13"/>
      <c r="AD354" s="13"/>
      <c r="AE354" s="13"/>
      <c r="AT354" s="287" t="s">
        <v>758</v>
      </c>
      <c r="AU354" s="287" t="s">
        <v>86</v>
      </c>
      <c r="AV354" s="13" t="s">
        <v>86</v>
      </c>
      <c r="AW354" s="13" t="s">
        <v>33</v>
      </c>
      <c r="AX354" s="13" t="s">
        <v>76</v>
      </c>
      <c r="AY354" s="287" t="s">
        <v>414</v>
      </c>
    </row>
    <row r="355" s="16" customFormat="1">
      <c r="A355" s="16"/>
      <c r="B355" s="317"/>
      <c r="C355" s="318"/>
      <c r="D355" s="230" t="s">
        <v>758</v>
      </c>
      <c r="E355" s="319" t="s">
        <v>1</v>
      </c>
      <c r="F355" s="320" t="s">
        <v>1745</v>
      </c>
      <c r="G355" s="318"/>
      <c r="H355" s="321">
        <v>21.680000000000003</v>
      </c>
      <c r="I355" s="322"/>
      <c r="J355" s="318"/>
      <c r="K355" s="318"/>
      <c r="L355" s="323"/>
      <c r="M355" s="324"/>
      <c r="N355" s="325"/>
      <c r="O355" s="325"/>
      <c r="P355" s="325"/>
      <c r="Q355" s="325"/>
      <c r="R355" s="325"/>
      <c r="S355" s="325"/>
      <c r="T355" s="326"/>
      <c r="U355" s="16"/>
      <c r="V355" s="16"/>
      <c r="W355" s="16"/>
      <c r="X355" s="16"/>
      <c r="Y355" s="16"/>
      <c r="Z355" s="16"/>
      <c r="AA355" s="16"/>
      <c r="AB355" s="16"/>
      <c r="AC355" s="16"/>
      <c r="AD355" s="16"/>
      <c r="AE355" s="16"/>
      <c r="AT355" s="327" t="s">
        <v>758</v>
      </c>
      <c r="AU355" s="327" t="s">
        <v>86</v>
      </c>
      <c r="AV355" s="16" t="s">
        <v>114</v>
      </c>
      <c r="AW355" s="16" t="s">
        <v>33</v>
      </c>
      <c r="AX355" s="16" t="s">
        <v>76</v>
      </c>
      <c r="AY355" s="327" t="s">
        <v>414</v>
      </c>
    </row>
    <row r="356" s="15" customFormat="1">
      <c r="A356" s="15"/>
      <c r="B356" s="299"/>
      <c r="C356" s="300"/>
      <c r="D356" s="230" t="s">
        <v>758</v>
      </c>
      <c r="E356" s="301" t="s">
        <v>1</v>
      </c>
      <c r="F356" s="302" t="s">
        <v>2890</v>
      </c>
      <c r="G356" s="300"/>
      <c r="H356" s="301" t="s">
        <v>1</v>
      </c>
      <c r="I356" s="303"/>
      <c r="J356" s="300"/>
      <c r="K356" s="300"/>
      <c r="L356" s="304"/>
      <c r="M356" s="305"/>
      <c r="N356" s="306"/>
      <c r="O356" s="306"/>
      <c r="P356" s="306"/>
      <c r="Q356" s="306"/>
      <c r="R356" s="306"/>
      <c r="S356" s="306"/>
      <c r="T356" s="307"/>
      <c r="U356" s="15"/>
      <c r="V356" s="15"/>
      <c r="W356" s="15"/>
      <c r="X356" s="15"/>
      <c r="Y356" s="15"/>
      <c r="Z356" s="15"/>
      <c r="AA356" s="15"/>
      <c r="AB356" s="15"/>
      <c r="AC356" s="15"/>
      <c r="AD356" s="15"/>
      <c r="AE356" s="15"/>
      <c r="AT356" s="308" t="s">
        <v>758</v>
      </c>
      <c r="AU356" s="308" t="s">
        <v>86</v>
      </c>
      <c r="AV356" s="15" t="s">
        <v>84</v>
      </c>
      <c r="AW356" s="15" t="s">
        <v>33</v>
      </c>
      <c r="AX356" s="15" t="s">
        <v>76</v>
      </c>
      <c r="AY356" s="308" t="s">
        <v>414</v>
      </c>
    </row>
    <row r="357" s="13" customFormat="1">
      <c r="A357" s="13"/>
      <c r="B357" s="277"/>
      <c r="C357" s="278"/>
      <c r="D357" s="230" t="s">
        <v>758</v>
      </c>
      <c r="E357" s="279" t="s">
        <v>1</v>
      </c>
      <c r="F357" s="280" t="s">
        <v>3040</v>
      </c>
      <c r="G357" s="278"/>
      <c r="H357" s="281">
        <v>16.824999999999999</v>
      </c>
      <c r="I357" s="282"/>
      <c r="J357" s="278"/>
      <c r="K357" s="278"/>
      <c r="L357" s="283"/>
      <c r="M357" s="284"/>
      <c r="N357" s="285"/>
      <c r="O357" s="285"/>
      <c r="P357" s="285"/>
      <c r="Q357" s="285"/>
      <c r="R357" s="285"/>
      <c r="S357" s="285"/>
      <c r="T357" s="286"/>
      <c r="U357" s="13"/>
      <c r="V357" s="13"/>
      <c r="W357" s="13"/>
      <c r="X357" s="13"/>
      <c r="Y357" s="13"/>
      <c r="Z357" s="13"/>
      <c r="AA357" s="13"/>
      <c r="AB357" s="13"/>
      <c r="AC357" s="13"/>
      <c r="AD357" s="13"/>
      <c r="AE357" s="13"/>
      <c r="AT357" s="287" t="s">
        <v>758</v>
      </c>
      <c r="AU357" s="287" t="s">
        <v>86</v>
      </c>
      <c r="AV357" s="13" t="s">
        <v>86</v>
      </c>
      <c r="AW357" s="13" t="s">
        <v>33</v>
      </c>
      <c r="AX357" s="13" t="s">
        <v>76</v>
      </c>
      <c r="AY357" s="287" t="s">
        <v>414</v>
      </c>
    </row>
    <row r="358" s="13" customFormat="1">
      <c r="A358" s="13"/>
      <c r="B358" s="277"/>
      <c r="C358" s="278"/>
      <c r="D358" s="230" t="s">
        <v>758</v>
      </c>
      <c r="E358" s="279" t="s">
        <v>1</v>
      </c>
      <c r="F358" s="280" t="s">
        <v>2889</v>
      </c>
      <c r="G358" s="278"/>
      <c r="H358" s="281">
        <v>3.3879999999999999</v>
      </c>
      <c r="I358" s="282"/>
      <c r="J358" s="278"/>
      <c r="K358" s="278"/>
      <c r="L358" s="283"/>
      <c r="M358" s="284"/>
      <c r="N358" s="285"/>
      <c r="O358" s="285"/>
      <c r="P358" s="285"/>
      <c r="Q358" s="285"/>
      <c r="R358" s="285"/>
      <c r="S358" s="285"/>
      <c r="T358" s="286"/>
      <c r="U358" s="13"/>
      <c r="V358" s="13"/>
      <c r="W358" s="13"/>
      <c r="X358" s="13"/>
      <c r="Y358" s="13"/>
      <c r="Z358" s="13"/>
      <c r="AA358" s="13"/>
      <c r="AB358" s="13"/>
      <c r="AC358" s="13"/>
      <c r="AD358" s="13"/>
      <c r="AE358" s="13"/>
      <c r="AT358" s="287" t="s">
        <v>758</v>
      </c>
      <c r="AU358" s="287" t="s">
        <v>86</v>
      </c>
      <c r="AV358" s="13" t="s">
        <v>86</v>
      </c>
      <c r="AW358" s="13" t="s">
        <v>33</v>
      </c>
      <c r="AX358" s="13" t="s">
        <v>76</v>
      </c>
      <c r="AY358" s="287" t="s">
        <v>414</v>
      </c>
    </row>
    <row r="359" s="16" customFormat="1">
      <c r="A359" s="16"/>
      <c r="B359" s="317"/>
      <c r="C359" s="318"/>
      <c r="D359" s="230" t="s">
        <v>758</v>
      </c>
      <c r="E359" s="319" t="s">
        <v>1</v>
      </c>
      <c r="F359" s="320" t="s">
        <v>1745</v>
      </c>
      <c r="G359" s="318"/>
      <c r="H359" s="321">
        <v>20.213000000000001</v>
      </c>
      <c r="I359" s="322"/>
      <c r="J359" s="318"/>
      <c r="K359" s="318"/>
      <c r="L359" s="323"/>
      <c r="M359" s="324"/>
      <c r="N359" s="325"/>
      <c r="O359" s="325"/>
      <c r="P359" s="325"/>
      <c r="Q359" s="325"/>
      <c r="R359" s="325"/>
      <c r="S359" s="325"/>
      <c r="T359" s="326"/>
      <c r="U359" s="16"/>
      <c r="V359" s="16"/>
      <c r="W359" s="16"/>
      <c r="X359" s="16"/>
      <c r="Y359" s="16"/>
      <c r="Z359" s="16"/>
      <c r="AA359" s="16"/>
      <c r="AB359" s="16"/>
      <c r="AC359" s="16"/>
      <c r="AD359" s="16"/>
      <c r="AE359" s="16"/>
      <c r="AT359" s="327" t="s">
        <v>758</v>
      </c>
      <c r="AU359" s="327" t="s">
        <v>86</v>
      </c>
      <c r="AV359" s="16" t="s">
        <v>114</v>
      </c>
      <c r="AW359" s="16" t="s">
        <v>33</v>
      </c>
      <c r="AX359" s="16" t="s">
        <v>76</v>
      </c>
      <c r="AY359" s="327" t="s">
        <v>414</v>
      </c>
    </row>
    <row r="360" s="14" customFormat="1">
      <c r="A360" s="14"/>
      <c r="B360" s="288"/>
      <c r="C360" s="289"/>
      <c r="D360" s="230" t="s">
        <v>758</v>
      </c>
      <c r="E360" s="290" t="s">
        <v>1</v>
      </c>
      <c r="F360" s="291" t="s">
        <v>760</v>
      </c>
      <c r="G360" s="289"/>
      <c r="H360" s="292">
        <v>41.893000000000001</v>
      </c>
      <c r="I360" s="293"/>
      <c r="J360" s="289"/>
      <c r="K360" s="289"/>
      <c r="L360" s="294"/>
      <c r="M360" s="295"/>
      <c r="N360" s="296"/>
      <c r="O360" s="296"/>
      <c r="P360" s="296"/>
      <c r="Q360" s="296"/>
      <c r="R360" s="296"/>
      <c r="S360" s="296"/>
      <c r="T360" s="297"/>
      <c r="U360" s="14"/>
      <c r="V360" s="14"/>
      <c r="W360" s="14"/>
      <c r="X360" s="14"/>
      <c r="Y360" s="14"/>
      <c r="Z360" s="14"/>
      <c r="AA360" s="14"/>
      <c r="AB360" s="14"/>
      <c r="AC360" s="14"/>
      <c r="AD360" s="14"/>
      <c r="AE360" s="14"/>
      <c r="AT360" s="298" t="s">
        <v>758</v>
      </c>
      <c r="AU360" s="298" t="s">
        <v>86</v>
      </c>
      <c r="AV360" s="14" t="s">
        <v>415</v>
      </c>
      <c r="AW360" s="14" t="s">
        <v>33</v>
      </c>
      <c r="AX360" s="14" t="s">
        <v>84</v>
      </c>
      <c r="AY360" s="298" t="s">
        <v>414</v>
      </c>
    </row>
    <row r="361" s="2" customFormat="1" ht="16.5" customHeight="1">
      <c r="A361" s="39"/>
      <c r="B361" s="40"/>
      <c r="C361" s="234" t="s">
        <v>958</v>
      </c>
      <c r="D361" s="234" t="s">
        <v>443</v>
      </c>
      <c r="E361" s="235" t="s">
        <v>1884</v>
      </c>
      <c r="F361" s="236" t="s">
        <v>1885</v>
      </c>
      <c r="G361" s="237" t="s">
        <v>632</v>
      </c>
      <c r="H361" s="238">
        <v>41.893000000000001</v>
      </c>
      <c r="I361" s="239"/>
      <c r="J361" s="240">
        <f>ROUND(I361*H361,2)</f>
        <v>0</v>
      </c>
      <c r="K361" s="236" t="s">
        <v>720</v>
      </c>
      <c r="L361" s="45"/>
      <c r="M361" s="241" t="s">
        <v>1</v>
      </c>
      <c r="N361" s="242" t="s">
        <v>41</v>
      </c>
      <c r="O361" s="92"/>
      <c r="P361" s="226">
        <f>O361*H361</f>
        <v>0</v>
      </c>
      <c r="Q361" s="226">
        <v>0</v>
      </c>
      <c r="R361" s="226">
        <f>Q361*H361</f>
        <v>0</v>
      </c>
      <c r="S361" s="226">
        <v>0</v>
      </c>
      <c r="T361" s="227">
        <f>S361*H361</f>
        <v>0</v>
      </c>
      <c r="U361" s="39"/>
      <c r="V361" s="39"/>
      <c r="W361" s="39"/>
      <c r="X361" s="39"/>
      <c r="Y361" s="39"/>
      <c r="Z361" s="39"/>
      <c r="AA361" s="39"/>
      <c r="AB361" s="39"/>
      <c r="AC361" s="39"/>
      <c r="AD361" s="39"/>
      <c r="AE361" s="39"/>
      <c r="AR361" s="228" t="s">
        <v>470</v>
      </c>
      <c r="AT361" s="228" t="s">
        <v>443</v>
      </c>
      <c r="AU361" s="228" t="s">
        <v>86</v>
      </c>
      <c r="AY361" s="18" t="s">
        <v>414</v>
      </c>
      <c r="BE361" s="229">
        <f>IF(N361="základní",J361,0)</f>
        <v>0</v>
      </c>
      <c r="BF361" s="229">
        <f>IF(N361="snížená",J361,0)</f>
        <v>0</v>
      </c>
      <c r="BG361" s="229">
        <f>IF(N361="zákl. přenesená",J361,0)</f>
        <v>0</v>
      </c>
      <c r="BH361" s="229">
        <f>IF(N361="sníž. přenesená",J361,0)</f>
        <v>0</v>
      </c>
      <c r="BI361" s="229">
        <f>IF(N361="nulová",J361,0)</f>
        <v>0</v>
      </c>
      <c r="BJ361" s="18" t="s">
        <v>84</v>
      </c>
      <c r="BK361" s="229">
        <f>ROUND(I361*H361,2)</f>
        <v>0</v>
      </c>
      <c r="BL361" s="18" t="s">
        <v>470</v>
      </c>
      <c r="BM361" s="228" t="s">
        <v>3135</v>
      </c>
    </row>
    <row r="362" s="2" customFormat="1">
      <c r="A362" s="39"/>
      <c r="B362" s="40"/>
      <c r="C362" s="41"/>
      <c r="D362" s="230" t="s">
        <v>417</v>
      </c>
      <c r="E362" s="41"/>
      <c r="F362" s="231" t="s">
        <v>1887</v>
      </c>
      <c r="G362" s="41"/>
      <c r="H362" s="41"/>
      <c r="I362" s="156"/>
      <c r="J362" s="41"/>
      <c r="K362" s="41"/>
      <c r="L362" s="45"/>
      <c r="M362" s="232"/>
      <c r="N362" s="233"/>
      <c r="O362" s="92"/>
      <c r="P362" s="92"/>
      <c r="Q362" s="92"/>
      <c r="R362" s="92"/>
      <c r="S362" s="92"/>
      <c r="T362" s="93"/>
      <c r="U362" s="39"/>
      <c r="V362" s="39"/>
      <c r="W362" s="39"/>
      <c r="X362" s="39"/>
      <c r="Y362" s="39"/>
      <c r="Z362" s="39"/>
      <c r="AA362" s="39"/>
      <c r="AB362" s="39"/>
      <c r="AC362" s="39"/>
      <c r="AD362" s="39"/>
      <c r="AE362" s="39"/>
      <c r="AT362" s="18" t="s">
        <v>417</v>
      </c>
      <c r="AU362" s="18" t="s">
        <v>86</v>
      </c>
    </row>
    <row r="363" s="2" customFormat="1">
      <c r="A363" s="39"/>
      <c r="B363" s="40"/>
      <c r="C363" s="41"/>
      <c r="D363" s="230" t="s">
        <v>722</v>
      </c>
      <c r="E363" s="41"/>
      <c r="F363" s="268" t="s">
        <v>3015</v>
      </c>
      <c r="G363" s="41"/>
      <c r="H363" s="41"/>
      <c r="I363" s="156"/>
      <c r="J363" s="41"/>
      <c r="K363" s="41"/>
      <c r="L363" s="45"/>
      <c r="M363" s="232"/>
      <c r="N363" s="233"/>
      <c r="O363" s="92"/>
      <c r="P363" s="92"/>
      <c r="Q363" s="92"/>
      <c r="R363" s="92"/>
      <c r="S363" s="92"/>
      <c r="T363" s="93"/>
      <c r="U363" s="39"/>
      <c r="V363" s="39"/>
      <c r="W363" s="39"/>
      <c r="X363" s="39"/>
      <c r="Y363" s="39"/>
      <c r="Z363" s="39"/>
      <c r="AA363" s="39"/>
      <c r="AB363" s="39"/>
      <c r="AC363" s="39"/>
      <c r="AD363" s="39"/>
      <c r="AE363" s="39"/>
      <c r="AT363" s="18" t="s">
        <v>722</v>
      </c>
      <c r="AU363" s="18" t="s">
        <v>86</v>
      </c>
    </row>
    <row r="364" s="15" customFormat="1">
      <c r="A364" s="15"/>
      <c r="B364" s="299"/>
      <c r="C364" s="300"/>
      <c r="D364" s="230" t="s">
        <v>758</v>
      </c>
      <c r="E364" s="301" t="s">
        <v>1</v>
      </c>
      <c r="F364" s="302" t="s">
        <v>2887</v>
      </c>
      <c r="G364" s="300"/>
      <c r="H364" s="301" t="s">
        <v>1</v>
      </c>
      <c r="I364" s="303"/>
      <c r="J364" s="300"/>
      <c r="K364" s="300"/>
      <c r="L364" s="304"/>
      <c r="M364" s="305"/>
      <c r="N364" s="306"/>
      <c r="O364" s="306"/>
      <c r="P364" s="306"/>
      <c r="Q364" s="306"/>
      <c r="R364" s="306"/>
      <c r="S364" s="306"/>
      <c r="T364" s="307"/>
      <c r="U364" s="15"/>
      <c r="V364" s="15"/>
      <c r="W364" s="15"/>
      <c r="X364" s="15"/>
      <c r="Y364" s="15"/>
      <c r="Z364" s="15"/>
      <c r="AA364" s="15"/>
      <c r="AB364" s="15"/>
      <c r="AC364" s="15"/>
      <c r="AD364" s="15"/>
      <c r="AE364" s="15"/>
      <c r="AT364" s="308" t="s">
        <v>758</v>
      </c>
      <c r="AU364" s="308" t="s">
        <v>86</v>
      </c>
      <c r="AV364" s="15" t="s">
        <v>84</v>
      </c>
      <c r="AW364" s="15" t="s">
        <v>33</v>
      </c>
      <c r="AX364" s="15" t="s">
        <v>76</v>
      </c>
      <c r="AY364" s="308" t="s">
        <v>414</v>
      </c>
    </row>
    <row r="365" s="13" customFormat="1">
      <c r="A365" s="13"/>
      <c r="B365" s="277"/>
      <c r="C365" s="278"/>
      <c r="D365" s="230" t="s">
        <v>758</v>
      </c>
      <c r="E365" s="279" t="s">
        <v>1</v>
      </c>
      <c r="F365" s="280" t="s">
        <v>3038</v>
      </c>
      <c r="G365" s="278"/>
      <c r="H365" s="281">
        <v>17.984000000000002</v>
      </c>
      <c r="I365" s="282"/>
      <c r="J365" s="278"/>
      <c r="K365" s="278"/>
      <c r="L365" s="283"/>
      <c r="M365" s="284"/>
      <c r="N365" s="285"/>
      <c r="O365" s="285"/>
      <c r="P365" s="285"/>
      <c r="Q365" s="285"/>
      <c r="R365" s="285"/>
      <c r="S365" s="285"/>
      <c r="T365" s="286"/>
      <c r="U365" s="13"/>
      <c r="V365" s="13"/>
      <c r="W365" s="13"/>
      <c r="X365" s="13"/>
      <c r="Y365" s="13"/>
      <c r="Z365" s="13"/>
      <c r="AA365" s="13"/>
      <c r="AB365" s="13"/>
      <c r="AC365" s="13"/>
      <c r="AD365" s="13"/>
      <c r="AE365" s="13"/>
      <c r="AT365" s="287" t="s">
        <v>758</v>
      </c>
      <c r="AU365" s="287" t="s">
        <v>86</v>
      </c>
      <c r="AV365" s="13" t="s">
        <v>86</v>
      </c>
      <c r="AW365" s="13" t="s">
        <v>33</v>
      </c>
      <c r="AX365" s="13" t="s">
        <v>76</v>
      </c>
      <c r="AY365" s="287" t="s">
        <v>414</v>
      </c>
    </row>
    <row r="366" s="13" customFormat="1">
      <c r="A366" s="13"/>
      <c r="B366" s="277"/>
      <c r="C366" s="278"/>
      <c r="D366" s="230" t="s">
        <v>758</v>
      </c>
      <c r="E366" s="279" t="s">
        <v>1</v>
      </c>
      <c r="F366" s="280" t="s">
        <v>3039</v>
      </c>
      <c r="G366" s="278"/>
      <c r="H366" s="281">
        <v>3.6960000000000002</v>
      </c>
      <c r="I366" s="282"/>
      <c r="J366" s="278"/>
      <c r="K366" s="278"/>
      <c r="L366" s="283"/>
      <c r="M366" s="284"/>
      <c r="N366" s="285"/>
      <c r="O366" s="285"/>
      <c r="P366" s="285"/>
      <c r="Q366" s="285"/>
      <c r="R366" s="285"/>
      <c r="S366" s="285"/>
      <c r="T366" s="286"/>
      <c r="U366" s="13"/>
      <c r="V366" s="13"/>
      <c r="W366" s="13"/>
      <c r="X366" s="13"/>
      <c r="Y366" s="13"/>
      <c r="Z366" s="13"/>
      <c r="AA366" s="13"/>
      <c r="AB366" s="13"/>
      <c r="AC366" s="13"/>
      <c r="AD366" s="13"/>
      <c r="AE366" s="13"/>
      <c r="AT366" s="287" t="s">
        <v>758</v>
      </c>
      <c r="AU366" s="287" t="s">
        <v>86</v>
      </c>
      <c r="AV366" s="13" t="s">
        <v>86</v>
      </c>
      <c r="AW366" s="13" t="s">
        <v>33</v>
      </c>
      <c r="AX366" s="13" t="s">
        <v>76</v>
      </c>
      <c r="AY366" s="287" t="s">
        <v>414</v>
      </c>
    </row>
    <row r="367" s="16" customFormat="1">
      <c r="A367" s="16"/>
      <c r="B367" s="317"/>
      <c r="C367" s="318"/>
      <c r="D367" s="230" t="s">
        <v>758</v>
      </c>
      <c r="E367" s="319" t="s">
        <v>1</v>
      </c>
      <c r="F367" s="320" t="s">
        <v>1745</v>
      </c>
      <c r="G367" s="318"/>
      <c r="H367" s="321">
        <v>21.680000000000003</v>
      </c>
      <c r="I367" s="322"/>
      <c r="J367" s="318"/>
      <c r="K367" s="318"/>
      <c r="L367" s="323"/>
      <c r="M367" s="324"/>
      <c r="N367" s="325"/>
      <c r="O367" s="325"/>
      <c r="P367" s="325"/>
      <c r="Q367" s="325"/>
      <c r="R367" s="325"/>
      <c r="S367" s="325"/>
      <c r="T367" s="326"/>
      <c r="U367" s="16"/>
      <c r="V367" s="16"/>
      <c r="W367" s="16"/>
      <c r="X367" s="16"/>
      <c r="Y367" s="16"/>
      <c r="Z367" s="16"/>
      <c r="AA367" s="16"/>
      <c r="AB367" s="16"/>
      <c r="AC367" s="16"/>
      <c r="AD367" s="16"/>
      <c r="AE367" s="16"/>
      <c r="AT367" s="327" t="s">
        <v>758</v>
      </c>
      <c r="AU367" s="327" t="s">
        <v>86</v>
      </c>
      <c r="AV367" s="16" t="s">
        <v>114</v>
      </c>
      <c r="AW367" s="16" t="s">
        <v>33</v>
      </c>
      <c r="AX367" s="16" t="s">
        <v>76</v>
      </c>
      <c r="AY367" s="327" t="s">
        <v>414</v>
      </c>
    </row>
    <row r="368" s="15" customFormat="1">
      <c r="A368" s="15"/>
      <c r="B368" s="299"/>
      <c r="C368" s="300"/>
      <c r="D368" s="230" t="s">
        <v>758</v>
      </c>
      <c r="E368" s="301" t="s">
        <v>1</v>
      </c>
      <c r="F368" s="302" t="s">
        <v>2890</v>
      </c>
      <c r="G368" s="300"/>
      <c r="H368" s="301" t="s">
        <v>1</v>
      </c>
      <c r="I368" s="303"/>
      <c r="J368" s="300"/>
      <c r="K368" s="300"/>
      <c r="L368" s="304"/>
      <c r="M368" s="305"/>
      <c r="N368" s="306"/>
      <c r="O368" s="306"/>
      <c r="P368" s="306"/>
      <c r="Q368" s="306"/>
      <c r="R368" s="306"/>
      <c r="S368" s="306"/>
      <c r="T368" s="307"/>
      <c r="U368" s="15"/>
      <c r="V368" s="15"/>
      <c r="W368" s="15"/>
      <c r="X368" s="15"/>
      <c r="Y368" s="15"/>
      <c r="Z368" s="15"/>
      <c r="AA368" s="15"/>
      <c r="AB368" s="15"/>
      <c r="AC368" s="15"/>
      <c r="AD368" s="15"/>
      <c r="AE368" s="15"/>
      <c r="AT368" s="308" t="s">
        <v>758</v>
      </c>
      <c r="AU368" s="308" t="s">
        <v>86</v>
      </c>
      <c r="AV368" s="15" t="s">
        <v>84</v>
      </c>
      <c r="AW368" s="15" t="s">
        <v>33</v>
      </c>
      <c r="AX368" s="15" t="s">
        <v>76</v>
      </c>
      <c r="AY368" s="308" t="s">
        <v>414</v>
      </c>
    </row>
    <row r="369" s="13" customFormat="1">
      <c r="A369" s="13"/>
      <c r="B369" s="277"/>
      <c r="C369" s="278"/>
      <c r="D369" s="230" t="s">
        <v>758</v>
      </c>
      <c r="E369" s="279" t="s">
        <v>1</v>
      </c>
      <c r="F369" s="280" t="s">
        <v>3040</v>
      </c>
      <c r="G369" s="278"/>
      <c r="H369" s="281">
        <v>16.824999999999999</v>
      </c>
      <c r="I369" s="282"/>
      <c r="J369" s="278"/>
      <c r="K369" s="278"/>
      <c r="L369" s="283"/>
      <c r="M369" s="284"/>
      <c r="N369" s="285"/>
      <c r="O369" s="285"/>
      <c r="P369" s="285"/>
      <c r="Q369" s="285"/>
      <c r="R369" s="285"/>
      <c r="S369" s="285"/>
      <c r="T369" s="286"/>
      <c r="U369" s="13"/>
      <c r="V369" s="13"/>
      <c r="W369" s="13"/>
      <c r="X369" s="13"/>
      <c r="Y369" s="13"/>
      <c r="Z369" s="13"/>
      <c r="AA369" s="13"/>
      <c r="AB369" s="13"/>
      <c r="AC369" s="13"/>
      <c r="AD369" s="13"/>
      <c r="AE369" s="13"/>
      <c r="AT369" s="287" t="s">
        <v>758</v>
      </c>
      <c r="AU369" s="287" t="s">
        <v>86</v>
      </c>
      <c r="AV369" s="13" t="s">
        <v>86</v>
      </c>
      <c r="AW369" s="13" t="s">
        <v>33</v>
      </c>
      <c r="AX369" s="13" t="s">
        <v>76</v>
      </c>
      <c r="AY369" s="287" t="s">
        <v>414</v>
      </c>
    </row>
    <row r="370" s="13" customFormat="1">
      <c r="A370" s="13"/>
      <c r="B370" s="277"/>
      <c r="C370" s="278"/>
      <c r="D370" s="230" t="s">
        <v>758</v>
      </c>
      <c r="E370" s="279" t="s">
        <v>1</v>
      </c>
      <c r="F370" s="280" t="s">
        <v>2889</v>
      </c>
      <c r="G370" s="278"/>
      <c r="H370" s="281">
        <v>3.3879999999999999</v>
      </c>
      <c r="I370" s="282"/>
      <c r="J370" s="278"/>
      <c r="K370" s="278"/>
      <c r="L370" s="283"/>
      <c r="M370" s="284"/>
      <c r="N370" s="285"/>
      <c r="O370" s="285"/>
      <c r="P370" s="285"/>
      <c r="Q370" s="285"/>
      <c r="R370" s="285"/>
      <c r="S370" s="285"/>
      <c r="T370" s="286"/>
      <c r="U370" s="13"/>
      <c r="V370" s="13"/>
      <c r="W370" s="13"/>
      <c r="X370" s="13"/>
      <c r="Y370" s="13"/>
      <c r="Z370" s="13"/>
      <c r="AA370" s="13"/>
      <c r="AB370" s="13"/>
      <c r="AC370" s="13"/>
      <c r="AD370" s="13"/>
      <c r="AE370" s="13"/>
      <c r="AT370" s="287" t="s">
        <v>758</v>
      </c>
      <c r="AU370" s="287" t="s">
        <v>86</v>
      </c>
      <c r="AV370" s="13" t="s">
        <v>86</v>
      </c>
      <c r="AW370" s="13" t="s">
        <v>33</v>
      </c>
      <c r="AX370" s="13" t="s">
        <v>76</v>
      </c>
      <c r="AY370" s="287" t="s">
        <v>414</v>
      </c>
    </row>
    <row r="371" s="16" customFormat="1">
      <c r="A371" s="16"/>
      <c r="B371" s="317"/>
      <c r="C371" s="318"/>
      <c r="D371" s="230" t="s">
        <v>758</v>
      </c>
      <c r="E371" s="319" t="s">
        <v>1</v>
      </c>
      <c r="F371" s="320" t="s">
        <v>1745</v>
      </c>
      <c r="G371" s="318"/>
      <c r="H371" s="321">
        <v>20.213000000000001</v>
      </c>
      <c r="I371" s="322"/>
      <c r="J371" s="318"/>
      <c r="K371" s="318"/>
      <c r="L371" s="323"/>
      <c r="M371" s="324"/>
      <c r="N371" s="325"/>
      <c r="O371" s="325"/>
      <c r="P371" s="325"/>
      <c r="Q371" s="325"/>
      <c r="R371" s="325"/>
      <c r="S371" s="325"/>
      <c r="T371" s="326"/>
      <c r="U371" s="16"/>
      <c r="V371" s="16"/>
      <c r="W371" s="16"/>
      <c r="X371" s="16"/>
      <c r="Y371" s="16"/>
      <c r="Z371" s="16"/>
      <c r="AA371" s="16"/>
      <c r="AB371" s="16"/>
      <c r="AC371" s="16"/>
      <c r="AD371" s="16"/>
      <c r="AE371" s="16"/>
      <c r="AT371" s="327" t="s">
        <v>758</v>
      </c>
      <c r="AU371" s="327" t="s">
        <v>86</v>
      </c>
      <c r="AV371" s="16" t="s">
        <v>114</v>
      </c>
      <c r="AW371" s="16" t="s">
        <v>33</v>
      </c>
      <c r="AX371" s="16" t="s">
        <v>76</v>
      </c>
      <c r="AY371" s="327" t="s">
        <v>414</v>
      </c>
    </row>
    <row r="372" s="14" customFormat="1">
      <c r="A372" s="14"/>
      <c r="B372" s="288"/>
      <c r="C372" s="289"/>
      <c r="D372" s="230" t="s">
        <v>758</v>
      </c>
      <c r="E372" s="290" t="s">
        <v>1</v>
      </c>
      <c r="F372" s="291" t="s">
        <v>760</v>
      </c>
      <c r="G372" s="289"/>
      <c r="H372" s="292">
        <v>41.893000000000001</v>
      </c>
      <c r="I372" s="293"/>
      <c r="J372" s="289"/>
      <c r="K372" s="289"/>
      <c r="L372" s="294"/>
      <c r="M372" s="314"/>
      <c r="N372" s="315"/>
      <c r="O372" s="315"/>
      <c r="P372" s="315"/>
      <c r="Q372" s="315"/>
      <c r="R372" s="315"/>
      <c r="S372" s="315"/>
      <c r="T372" s="316"/>
      <c r="U372" s="14"/>
      <c r="V372" s="14"/>
      <c r="W372" s="14"/>
      <c r="X372" s="14"/>
      <c r="Y372" s="14"/>
      <c r="Z372" s="14"/>
      <c r="AA372" s="14"/>
      <c r="AB372" s="14"/>
      <c r="AC372" s="14"/>
      <c r="AD372" s="14"/>
      <c r="AE372" s="14"/>
      <c r="AT372" s="298" t="s">
        <v>758</v>
      </c>
      <c r="AU372" s="298" t="s">
        <v>86</v>
      </c>
      <c r="AV372" s="14" t="s">
        <v>415</v>
      </c>
      <c r="AW372" s="14" t="s">
        <v>33</v>
      </c>
      <c r="AX372" s="14" t="s">
        <v>84</v>
      </c>
      <c r="AY372" s="298" t="s">
        <v>414</v>
      </c>
    </row>
    <row r="373" s="2" customFormat="1" ht="6.96" customHeight="1">
      <c r="A373" s="39"/>
      <c r="B373" s="67"/>
      <c r="C373" s="68"/>
      <c r="D373" s="68"/>
      <c r="E373" s="68"/>
      <c r="F373" s="68"/>
      <c r="G373" s="68"/>
      <c r="H373" s="68"/>
      <c r="I373" s="194"/>
      <c r="J373" s="68"/>
      <c r="K373" s="68"/>
      <c r="L373" s="45"/>
      <c r="M373" s="39"/>
      <c r="O373" s="39"/>
      <c r="P373" s="39"/>
      <c r="Q373" s="39"/>
      <c r="R373" s="39"/>
      <c r="S373" s="39"/>
      <c r="T373" s="39"/>
      <c r="U373" s="39"/>
      <c r="V373" s="39"/>
      <c r="W373" s="39"/>
      <c r="X373" s="39"/>
      <c r="Y373" s="39"/>
      <c r="Z373" s="39"/>
      <c r="AA373" s="39"/>
      <c r="AB373" s="39"/>
      <c r="AC373" s="39"/>
      <c r="AD373" s="39"/>
      <c r="AE373" s="39"/>
    </row>
  </sheetData>
  <sheetProtection sheet="1" autoFilter="0" formatColumns="0" formatRows="0" objects="1" scenarios="1" spinCount="100000" saltValue="YPCmv6Qz8t45zsQ+zYdG12x4fQMbNPFKhfBJ5b79kgnAd1/reAT5tbR5aLIQOG2sx4qYpVqumfotgFmTZO0Z1g==" hashValue="g6/pMMZCLBQRV96wNeJWJfvxrpSGAckt3fwrQ0ANytsEkEqNFUSqMwXfK8ExqyLpBe/D5tSzLOFBDjF0261l0A==" algorithmName="SHA-512" password="CC35"/>
  <autoFilter ref="C128:K372"/>
  <mergeCells count="12">
    <mergeCell ref="E7:H7"/>
    <mergeCell ref="E9:H9"/>
    <mergeCell ref="E11:H11"/>
    <mergeCell ref="E20:H20"/>
    <mergeCell ref="E29:H29"/>
    <mergeCell ref="E85:H85"/>
    <mergeCell ref="E87:H87"/>
    <mergeCell ref="E89:H89"/>
    <mergeCell ref="E117:H117"/>
    <mergeCell ref="E119:H119"/>
    <mergeCell ref="E121:H121"/>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40.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219</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3024</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3136</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ROUND(J124,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ROUND((SUM(BE124:BE137)),  2)</f>
        <v>0</v>
      </c>
      <c r="G35" s="39"/>
      <c r="H35" s="39"/>
      <c r="I35" s="173">
        <v>0.20999999999999999</v>
      </c>
      <c r="J35" s="172">
        <f>ROUND(((SUM(BE124:BE137))*I35),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ROUND((SUM(BF124:BF137)),  2)</f>
        <v>0</v>
      </c>
      <c r="G36" s="39"/>
      <c r="H36" s="39"/>
      <c r="I36" s="173">
        <v>0.14999999999999999</v>
      </c>
      <c r="J36" s="172">
        <f>ROUND(((SUM(BF124:BF137))*I36),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ROUND((SUM(BG124:BG137)),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ROUND((SUM(BH124:BH137)),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ROUND((SUM(BI124:BI137)),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3024</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002 - VRN - most v km 9,033</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J124</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746</v>
      </c>
      <c r="E99" s="250"/>
      <c r="F99" s="250"/>
      <c r="G99" s="250"/>
      <c r="H99" s="250"/>
      <c r="I99" s="251"/>
      <c r="J99" s="252">
        <f>J125</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1889</v>
      </c>
      <c r="E100" s="271"/>
      <c r="F100" s="271"/>
      <c r="G100" s="271"/>
      <c r="H100" s="271"/>
      <c r="I100" s="272"/>
      <c r="J100" s="273">
        <f>J126</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747</v>
      </c>
      <c r="E101" s="271"/>
      <c r="F101" s="271"/>
      <c r="G101" s="271"/>
      <c r="H101" s="271"/>
      <c r="I101" s="272"/>
      <c r="J101" s="273">
        <f>J130</f>
        <v>0</v>
      </c>
      <c r="K101" s="134"/>
      <c r="L101" s="274"/>
      <c r="S101" s="12"/>
      <c r="T101" s="12"/>
      <c r="U101" s="12"/>
      <c r="V101" s="12"/>
      <c r="W101" s="12"/>
      <c r="X101" s="12"/>
      <c r="Y101" s="12"/>
      <c r="Z101" s="12"/>
      <c r="AA101" s="12"/>
      <c r="AB101" s="12"/>
      <c r="AC101" s="12"/>
      <c r="AD101" s="12"/>
      <c r="AE101" s="12"/>
    </row>
    <row r="102" hidden="1" s="12" customFormat="1" ht="19.92" customHeight="1">
      <c r="A102" s="12"/>
      <c r="B102" s="269"/>
      <c r="C102" s="134"/>
      <c r="D102" s="270" t="s">
        <v>2422</v>
      </c>
      <c r="E102" s="271"/>
      <c r="F102" s="271"/>
      <c r="G102" s="271"/>
      <c r="H102" s="271"/>
      <c r="I102" s="272"/>
      <c r="J102" s="273">
        <f>J134</f>
        <v>0</v>
      </c>
      <c r="K102" s="134"/>
      <c r="L102" s="274"/>
      <c r="S102" s="12"/>
      <c r="T102" s="12"/>
      <c r="U102" s="12"/>
      <c r="V102" s="12"/>
      <c r="W102" s="12"/>
      <c r="X102" s="12"/>
      <c r="Y102" s="12"/>
      <c r="Z102" s="12"/>
      <c r="AA102" s="12"/>
      <c r="AB102" s="12"/>
      <c r="AC102" s="12"/>
      <c r="AD102" s="12"/>
      <c r="AE102" s="12"/>
    </row>
    <row r="103" hidden="1" s="2" customFormat="1" ht="21.84" customHeight="1">
      <c r="A103" s="39"/>
      <c r="B103" s="40"/>
      <c r="C103" s="41"/>
      <c r="D103" s="41"/>
      <c r="E103" s="41"/>
      <c r="F103" s="41"/>
      <c r="G103" s="41"/>
      <c r="H103" s="41"/>
      <c r="I103" s="156"/>
      <c r="J103" s="41"/>
      <c r="K103" s="41"/>
      <c r="L103" s="64"/>
      <c r="S103" s="39"/>
      <c r="T103" s="39"/>
      <c r="U103" s="39"/>
      <c r="V103" s="39"/>
      <c r="W103" s="39"/>
      <c r="X103" s="39"/>
      <c r="Y103" s="39"/>
      <c r="Z103" s="39"/>
      <c r="AA103" s="39"/>
      <c r="AB103" s="39"/>
      <c r="AC103" s="39"/>
      <c r="AD103" s="39"/>
      <c r="AE103" s="39"/>
    </row>
    <row r="104" hidden="1" s="2" customFormat="1" ht="6.96" customHeight="1">
      <c r="A104" s="39"/>
      <c r="B104" s="67"/>
      <c r="C104" s="68"/>
      <c r="D104" s="68"/>
      <c r="E104" s="68"/>
      <c r="F104" s="68"/>
      <c r="G104" s="68"/>
      <c r="H104" s="68"/>
      <c r="I104" s="194"/>
      <c r="J104" s="68"/>
      <c r="K104" s="68"/>
      <c r="L104" s="64"/>
      <c r="S104" s="39"/>
      <c r="T104" s="39"/>
      <c r="U104" s="39"/>
      <c r="V104" s="39"/>
      <c r="W104" s="39"/>
      <c r="X104" s="39"/>
      <c r="Y104" s="39"/>
      <c r="Z104" s="39"/>
      <c r="AA104" s="39"/>
      <c r="AB104" s="39"/>
      <c r="AC104" s="39"/>
      <c r="AD104" s="39"/>
      <c r="AE104" s="39"/>
    </row>
    <row r="105" hidden="1"/>
    <row r="106" hidden="1"/>
    <row r="107" hidden="1"/>
    <row r="108" s="2" customFormat="1" ht="6.96" customHeight="1">
      <c r="A108" s="39"/>
      <c r="B108" s="69"/>
      <c r="C108" s="70"/>
      <c r="D108" s="70"/>
      <c r="E108" s="70"/>
      <c r="F108" s="70"/>
      <c r="G108" s="70"/>
      <c r="H108" s="70"/>
      <c r="I108" s="197"/>
      <c r="J108" s="70"/>
      <c r="K108" s="70"/>
      <c r="L108" s="64"/>
      <c r="S108" s="39"/>
      <c r="T108" s="39"/>
      <c r="U108" s="39"/>
      <c r="V108" s="39"/>
      <c r="W108" s="39"/>
      <c r="X108" s="39"/>
      <c r="Y108" s="39"/>
      <c r="Z108" s="39"/>
      <c r="AA108" s="39"/>
      <c r="AB108" s="39"/>
      <c r="AC108" s="39"/>
      <c r="AD108" s="39"/>
      <c r="AE108" s="39"/>
    </row>
    <row r="109" s="2" customFormat="1" ht="24.96" customHeight="1">
      <c r="A109" s="39"/>
      <c r="B109" s="40"/>
      <c r="C109" s="24" t="s">
        <v>396</v>
      </c>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s="2" customFormat="1" ht="6.96" customHeight="1">
      <c r="A110" s="39"/>
      <c r="B110" s="40"/>
      <c r="C110" s="41"/>
      <c r="D110" s="41"/>
      <c r="E110" s="41"/>
      <c r="F110" s="41"/>
      <c r="G110" s="41"/>
      <c r="H110" s="41"/>
      <c r="I110" s="156"/>
      <c r="J110" s="41"/>
      <c r="K110" s="41"/>
      <c r="L110" s="64"/>
      <c r="S110" s="39"/>
      <c r="T110" s="39"/>
      <c r="U110" s="39"/>
      <c r="V110" s="39"/>
      <c r="W110" s="39"/>
      <c r="X110" s="39"/>
      <c r="Y110" s="39"/>
      <c r="Z110" s="39"/>
      <c r="AA110" s="39"/>
      <c r="AB110" s="39"/>
      <c r="AC110" s="39"/>
      <c r="AD110" s="39"/>
      <c r="AE110" s="39"/>
    </row>
    <row r="111" s="2" customFormat="1" ht="12" customHeight="1">
      <c r="A111" s="39"/>
      <c r="B111" s="40"/>
      <c r="C111" s="33" t="s">
        <v>16</v>
      </c>
      <c r="D111" s="41"/>
      <c r="E111" s="41"/>
      <c r="F111" s="41"/>
      <c r="G111" s="41"/>
      <c r="H111" s="41"/>
      <c r="I111" s="156"/>
      <c r="J111" s="41"/>
      <c r="K111" s="41"/>
      <c r="L111" s="64"/>
      <c r="S111" s="39"/>
      <c r="T111" s="39"/>
      <c r="U111" s="39"/>
      <c r="V111" s="39"/>
      <c r="W111" s="39"/>
      <c r="X111" s="39"/>
      <c r="Y111" s="39"/>
      <c r="Z111" s="39"/>
      <c r="AA111" s="39"/>
      <c r="AB111" s="39"/>
      <c r="AC111" s="39"/>
      <c r="AD111" s="39"/>
      <c r="AE111" s="39"/>
    </row>
    <row r="112" s="2" customFormat="1" ht="23.25" customHeight="1">
      <c r="A112" s="39"/>
      <c r="B112" s="40"/>
      <c r="C112" s="41"/>
      <c r="D112" s="41"/>
      <c r="E112" s="198" t="str">
        <f>E7</f>
        <v>Oprava trati v úseku 1.TK a 2.TK Děčín Prostřední Žleb - Dolní Žleb_OPRAVA č. 2</v>
      </c>
      <c r="F112" s="33"/>
      <c r="G112" s="33"/>
      <c r="H112" s="33"/>
      <c r="I112" s="156"/>
      <c r="J112" s="41"/>
      <c r="K112" s="41"/>
      <c r="L112" s="64"/>
      <c r="S112" s="39"/>
      <c r="T112" s="39"/>
      <c r="U112" s="39"/>
      <c r="V112" s="39"/>
      <c r="W112" s="39"/>
      <c r="X112" s="39"/>
      <c r="Y112" s="39"/>
      <c r="Z112" s="39"/>
      <c r="AA112" s="39"/>
      <c r="AB112" s="39"/>
      <c r="AC112" s="39"/>
      <c r="AD112" s="39"/>
      <c r="AE112" s="39"/>
    </row>
    <row r="113" s="1" customFormat="1" ht="12" customHeight="1">
      <c r="B113" s="22"/>
      <c r="C113" s="33" t="s">
        <v>389</v>
      </c>
      <c r="D113" s="23"/>
      <c r="E113" s="23"/>
      <c r="F113" s="23"/>
      <c r="G113" s="23"/>
      <c r="H113" s="23"/>
      <c r="I113" s="148"/>
      <c r="J113" s="23"/>
      <c r="K113" s="23"/>
      <c r="L113" s="21"/>
    </row>
    <row r="114" s="2" customFormat="1" ht="16.5" customHeight="1">
      <c r="A114" s="39"/>
      <c r="B114" s="40"/>
      <c r="C114" s="41"/>
      <c r="D114" s="41"/>
      <c r="E114" s="198" t="s">
        <v>3024</v>
      </c>
      <c r="F114" s="41"/>
      <c r="G114" s="41"/>
      <c r="H114" s="41"/>
      <c r="I114" s="156"/>
      <c r="J114" s="41"/>
      <c r="K114" s="41"/>
      <c r="L114" s="64"/>
      <c r="S114" s="39"/>
      <c r="T114" s="39"/>
      <c r="U114" s="39"/>
      <c r="V114" s="39"/>
      <c r="W114" s="39"/>
      <c r="X114" s="39"/>
      <c r="Y114" s="39"/>
      <c r="Z114" s="39"/>
      <c r="AA114" s="39"/>
      <c r="AB114" s="39"/>
      <c r="AC114" s="39"/>
      <c r="AD114" s="39"/>
      <c r="AE114" s="39"/>
    </row>
    <row r="115" s="2" customFormat="1" ht="12" customHeight="1">
      <c r="A115" s="39"/>
      <c r="B115" s="40"/>
      <c r="C115" s="33" t="s">
        <v>715</v>
      </c>
      <c r="D115" s="41"/>
      <c r="E115" s="41"/>
      <c r="F115" s="41"/>
      <c r="G115" s="41"/>
      <c r="H115" s="41"/>
      <c r="I115" s="156"/>
      <c r="J115" s="41"/>
      <c r="K115" s="41"/>
      <c r="L115" s="64"/>
      <c r="S115" s="39"/>
      <c r="T115" s="39"/>
      <c r="U115" s="39"/>
      <c r="V115" s="39"/>
      <c r="W115" s="39"/>
      <c r="X115" s="39"/>
      <c r="Y115" s="39"/>
      <c r="Z115" s="39"/>
      <c r="AA115" s="39"/>
      <c r="AB115" s="39"/>
      <c r="AC115" s="39"/>
      <c r="AD115" s="39"/>
      <c r="AE115" s="39"/>
    </row>
    <row r="116" s="2" customFormat="1" ht="16.5" customHeight="1">
      <c r="A116" s="39"/>
      <c r="B116" s="40"/>
      <c r="C116" s="41"/>
      <c r="D116" s="41"/>
      <c r="E116" s="77" t="str">
        <f>E11</f>
        <v>002 - VRN - most v km 9,033</v>
      </c>
      <c r="F116" s="41"/>
      <c r="G116" s="41"/>
      <c r="H116" s="41"/>
      <c r="I116" s="156"/>
      <c r="J116" s="41"/>
      <c r="K116" s="41"/>
      <c r="L116" s="64"/>
      <c r="S116" s="39"/>
      <c r="T116" s="39"/>
      <c r="U116" s="39"/>
      <c r="V116" s="39"/>
      <c r="W116" s="39"/>
      <c r="X116" s="39"/>
      <c r="Y116" s="39"/>
      <c r="Z116" s="39"/>
      <c r="AA116" s="39"/>
      <c r="AB116" s="39"/>
      <c r="AC116" s="39"/>
      <c r="AD116" s="39"/>
      <c r="AE116" s="39"/>
    </row>
    <row r="117" s="2" customFormat="1" ht="6.96" customHeight="1">
      <c r="A117" s="39"/>
      <c r="B117" s="40"/>
      <c r="C117" s="41"/>
      <c r="D117" s="41"/>
      <c r="E117" s="41"/>
      <c r="F117" s="41"/>
      <c r="G117" s="41"/>
      <c r="H117" s="41"/>
      <c r="I117" s="156"/>
      <c r="J117" s="41"/>
      <c r="K117" s="41"/>
      <c r="L117" s="64"/>
      <c r="S117" s="39"/>
      <c r="T117" s="39"/>
      <c r="U117" s="39"/>
      <c r="V117" s="39"/>
      <c r="W117" s="39"/>
      <c r="X117" s="39"/>
      <c r="Y117" s="39"/>
      <c r="Z117" s="39"/>
      <c r="AA117" s="39"/>
      <c r="AB117" s="39"/>
      <c r="AC117" s="39"/>
      <c r="AD117" s="39"/>
      <c r="AE117" s="39"/>
    </row>
    <row r="118" s="2" customFormat="1" ht="12" customHeight="1">
      <c r="A118" s="39"/>
      <c r="B118" s="40"/>
      <c r="C118" s="33" t="s">
        <v>20</v>
      </c>
      <c r="D118" s="41"/>
      <c r="E118" s="41"/>
      <c r="F118" s="28" t="str">
        <f>F14</f>
        <v xml:space="preserve"> </v>
      </c>
      <c r="G118" s="41"/>
      <c r="H118" s="41"/>
      <c r="I118" s="158" t="s">
        <v>22</v>
      </c>
      <c r="J118" s="80" t="str">
        <f>IF(J14="","",J14)</f>
        <v>21. 11. 2019</v>
      </c>
      <c r="K118" s="41"/>
      <c r="L118" s="64"/>
      <c r="S118" s="39"/>
      <c r="T118" s="39"/>
      <c r="U118" s="39"/>
      <c r="V118" s="39"/>
      <c r="W118" s="39"/>
      <c r="X118" s="39"/>
      <c r="Y118" s="39"/>
      <c r="Z118" s="39"/>
      <c r="AA118" s="39"/>
      <c r="AB118" s="39"/>
      <c r="AC118" s="39"/>
      <c r="AD118" s="39"/>
      <c r="AE118" s="39"/>
    </row>
    <row r="119" s="2" customFormat="1" ht="6.96" customHeight="1">
      <c r="A119" s="39"/>
      <c r="B119" s="40"/>
      <c r="C119" s="41"/>
      <c r="D119" s="41"/>
      <c r="E119" s="41"/>
      <c r="F119" s="41"/>
      <c r="G119" s="41"/>
      <c r="H119" s="41"/>
      <c r="I119" s="156"/>
      <c r="J119" s="41"/>
      <c r="K119" s="41"/>
      <c r="L119" s="64"/>
      <c r="S119" s="39"/>
      <c r="T119" s="39"/>
      <c r="U119" s="39"/>
      <c r="V119" s="39"/>
      <c r="W119" s="39"/>
      <c r="X119" s="39"/>
      <c r="Y119" s="39"/>
      <c r="Z119" s="39"/>
      <c r="AA119" s="39"/>
      <c r="AB119" s="39"/>
      <c r="AC119" s="39"/>
      <c r="AD119" s="39"/>
      <c r="AE119" s="39"/>
    </row>
    <row r="120" s="2" customFormat="1" ht="15.15" customHeight="1">
      <c r="A120" s="39"/>
      <c r="B120" s="40"/>
      <c r="C120" s="33" t="s">
        <v>24</v>
      </c>
      <c r="D120" s="41"/>
      <c r="E120" s="41"/>
      <c r="F120" s="28" t="str">
        <f>E17</f>
        <v/>
      </c>
      <c r="G120" s="41"/>
      <c r="H120" s="41"/>
      <c r="I120" s="158" t="s">
        <v>32</v>
      </c>
      <c r="J120" s="37" t="str">
        <f>E23</f>
        <v xml:space="preserve"> </v>
      </c>
      <c r="K120" s="41"/>
      <c r="L120" s="64"/>
      <c r="S120" s="39"/>
      <c r="T120" s="39"/>
      <c r="U120" s="39"/>
      <c r="V120" s="39"/>
      <c r="W120" s="39"/>
      <c r="X120" s="39"/>
      <c r="Y120" s="39"/>
      <c r="Z120" s="39"/>
      <c r="AA120" s="39"/>
      <c r="AB120" s="39"/>
      <c r="AC120" s="39"/>
      <c r="AD120" s="39"/>
      <c r="AE120" s="39"/>
    </row>
    <row r="121" s="2" customFormat="1" ht="15.15" customHeight="1">
      <c r="A121" s="39"/>
      <c r="B121" s="40"/>
      <c r="C121" s="33" t="s">
        <v>30</v>
      </c>
      <c r="D121" s="41"/>
      <c r="E121" s="41"/>
      <c r="F121" s="28" t="str">
        <f>IF(E20="","",E20)</f>
        <v>Vyplň údaj</v>
      </c>
      <c r="G121" s="41"/>
      <c r="H121" s="41"/>
      <c r="I121" s="158" t="s">
        <v>34</v>
      </c>
      <c r="J121" s="37" t="str">
        <f>E26</f>
        <v xml:space="preserve"> </v>
      </c>
      <c r="K121" s="41"/>
      <c r="L121" s="64"/>
      <c r="S121" s="39"/>
      <c r="T121" s="39"/>
      <c r="U121" s="39"/>
      <c r="V121" s="39"/>
      <c r="W121" s="39"/>
      <c r="X121" s="39"/>
      <c r="Y121" s="39"/>
      <c r="Z121" s="39"/>
      <c r="AA121" s="39"/>
      <c r="AB121" s="39"/>
      <c r="AC121" s="39"/>
      <c r="AD121" s="39"/>
      <c r="AE121" s="39"/>
    </row>
    <row r="122" s="2" customFormat="1" ht="10.32" customHeight="1">
      <c r="A122" s="39"/>
      <c r="B122" s="40"/>
      <c r="C122" s="41"/>
      <c r="D122" s="41"/>
      <c r="E122" s="41"/>
      <c r="F122" s="41"/>
      <c r="G122" s="41"/>
      <c r="H122" s="41"/>
      <c r="I122" s="156"/>
      <c r="J122" s="41"/>
      <c r="K122" s="41"/>
      <c r="L122" s="64"/>
      <c r="S122" s="39"/>
      <c r="T122" s="39"/>
      <c r="U122" s="39"/>
      <c r="V122" s="39"/>
      <c r="W122" s="39"/>
      <c r="X122" s="39"/>
      <c r="Y122" s="39"/>
      <c r="Z122" s="39"/>
      <c r="AA122" s="39"/>
      <c r="AB122" s="39"/>
      <c r="AC122" s="39"/>
      <c r="AD122" s="39"/>
      <c r="AE122" s="39"/>
    </row>
    <row r="123" s="9" customFormat="1" ht="29.28" customHeight="1">
      <c r="A123" s="204"/>
      <c r="B123" s="205"/>
      <c r="C123" s="206" t="s">
        <v>397</v>
      </c>
      <c r="D123" s="207" t="s">
        <v>61</v>
      </c>
      <c r="E123" s="207" t="s">
        <v>57</v>
      </c>
      <c r="F123" s="207" t="s">
        <v>58</v>
      </c>
      <c r="G123" s="207" t="s">
        <v>398</v>
      </c>
      <c r="H123" s="207" t="s">
        <v>399</v>
      </c>
      <c r="I123" s="208" t="s">
        <v>400</v>
      </c>
      <c r="J123" s="207" t="s">
        <v>393</v>
      </c>
      <c r="K123" s="209" t="s">
        <v>401</v>
      </c>
      <c r="L123" s="210"/>
      <c r="M123" s="101" t="s">
        <v>1</v>
      </c>
      <c r="N123" s="102" t="s">
        <v>40</v>
      </c>
      <c r="O123" s="102" t="s">
        <v>402</v>
      </c>
      <c r="P123" s="102" t="s">
        <v>403</v>
      </c>
      <c r="Q123" s="102" t="s">
        <v>404</v>
      </c>
      <c r="R123" s="102" t="s">
        <v>405</v>
      </c>
      <c r="S123" s="102" t="s">
        <v>406</v>
      </c>
      <c r="T123" s="103" t="s">
        <v>407</v>
      </c>
      <c r="U123" s="204"/>
      <c r="V123" s="204"/>
      <c r="W123" s="204"/>
      <c r="X123" s="204"/>
      <c r="Y123" s="204"/>
      <c r="Z123" s="204"/>
      <c r="AA123" s="204"/>
      <c r="AB123" s="204"/>
      <c r="AC123" s="204"/>
      <c r="AD123" s="204"/>
      <c r="AE123" s="204"/>
    </row>
    <row r="124" s="2" customFormat="1" ht="22.8" customHeight="1">
      <c r="A124" s="39"/>
      <c r="B124" s="40"/>
      <c r="C124" s="108" t="s">
        <v>408</v>
      </c>
      <c r="D124" s="41"/>
      <c r="E124" s="41"/>
      <c r="F124" s="41"/>
      <c r="G124" s="41"/>
      <c r="H124" s="41"/>
      <c r="I124" s="156"/>
      <c r="J124" s="211">
        <f>BK124</f>
        <v>0</v>
      </c>
      <c r="K124" s="41"/>
      <c r="L124" s="45"/>
      <c r="M124" s="104"/>
      <c r="N124" s="212"/>
      <c r="O124" s="105"/>
      <c r="P124" s="213">
        <f>P125</f>
        <v>0</v>
      </c>
      <c r="Q124" s="105"/>
      <c r="R124" s="213">
        <f>R125</f>
        <v>0</v>
      </c>
      <c r="S124" s="105"/>
      <c r="T124" s="214">
        <f>T125</f>
        <v>0</v>
      </c>
      <c r="U124" s="39"/>
      <c r="V124" s="39"/>
      <c r="W124" s="39"/>
      <c r="X124" s="39"/>
      <c r="Y124" s="39"/>
      <c r="Z124" s="39"/>
      <c r="AA124" s="39"/>
      <c r="AB124" s="39"/>
      <c r="AC124" s="39"/>
      <c r="AD124" s="39"/>
      <c r="AE124" s="39"/>
      <c r="AT124" s="18" t="s">
        <v>75</v>
      </c>
      <c r="AU124" s="18" t="s">
        <v>395</v>
      </c>
      <c r="BK124" s="215">
        <f>BK125</f>
        <v>0</v>
      </c>
    </row>
    <row r="125" s="11" customFormat="1" ht="25.92" customHeight="1">
      <c r="A125" s="11"/>
      <c r="B125" s="254"/>
      <c r="C125" s="255"/>
      <c r="D125" s="256" t="s">
        <v>75</v>
      </c>
      <c r="E125" s="257" t="s">
        <v>128</v>
      </c>
      <c r="F125" s="257" t="s">
        <v>1096</v>
      </c>
      <c r="G125" s="255"/>
      <c r="H125" s="255"/>
      <c r="I125" s="258"/>
      <c r="J125" s="259">
        <f>BK125</f>
        <v>0</v>
      </c>
      <c r="K125" s="255"/>
      <c r="L125" s="260"/>
      <c r="M125" s="261"/>
      <c r="N125" s="262"/>
      <c r="O125" s="262"/>
      <c r="P125" s="263">
        <f>P126+P130+P134</f>
        <v>0</v>
      </c>
      <c r="Q125" s="262"/>
      <c r="R125" s="263">
        <f>R126+R130+R134</f>
        <v>0</v>
      </c>
      <c r="S125" s="262"/>
      <c r="T125" s="264">
        <f>T126+T130+T134</f>
        <v>0</v>
      </c>
      <c r="U125" s="11"/>
      <c r="V125" s="11"/>
      <c r="W125" s="11"/>
      <c r="X125" s="11"/>
      <c r="Y125" s="11"/>
      <c r="Z125" s="11"/>
      <c r="AA125" s="11"/>
      <c r="AB125" s="11"/>
      <c r="AC125" s="11"/>
      <c r="AD125" s="11"/>
      <c r="AE125" s="11"/>
      <c r="AR125" s="265" t="s">
        <v>427</v>
      </c>
      <c r="AT125" s="266" t="s">
        <v>75</v>
      </c>
      <c r="AU125" s="266" t="s">
        <v>76</v>
      </c>
      <c r="AY125" s="265" t="s">
        <v>414</v>
      </c>
      <c r="BK125" s="267">
        <f>BK126+BK130+BK134</f>
        <v>0</v>
      </c>
    </row>
    <row r="126" s="11" customFormat="1" ht="22.8" customHeight="1">
      <c r="A126" s="11"/>
      <c r="B126" s="254"/>
      <c r="C126" s="255"/>
      <c r="D126" s="256" t="s">
        <v>75</v>
      </c>
      <c r="E126" s="275" t="s">
        <v>1890</v>
      </c>
      <c r="F126" s="275" t="s">
        <v>1891</v>
      </c>
      <c r="G126" s="255"/>
      <c r="H126" s="255"/>
      <c r="I126" s="258"/>
      <c r="J126" s="276">
        <f>BK126</f>
        <v>0</v>
      </c>
      <c r="K126" s="255"/>
      <c r="L126" s="260"/>
      <c r="M126" s="261"/>
      <c r="N126" s="262"/>
      <c r="O126" s="262"/>
      <c r="P126" s="263">
        <f>SUM(P127:P129)</f>
        <v>0</v>
      </c>
      <c r="Q126" s="262"/>
      <c r="R126" s="263">
        <f>SUM(R127:R129)</f>
        <v>0</v>
      </c>
      <c r="S126" s="262"/>
      <c r="T126" s="264">
        <f>SUM(T127:T129)</f>
        <v>0</v>
      </c>
      <c r="U126" s="11"/>
      <c r="V126" s="11"/>
      <c r="W126" s="11"/>
      <c r="X126" s="11"/>
      <c r="Y126" s="11"/>
      <c r="Z126" s="11"/>
      <c r="AA126" s="11"/>
      <c r="AB126" s="11"/>
      <c r="AC126" s="11"/>
      <c r="AD126" s="11"/>
      <c r="AE126" s="11"/>
      <c r="AR126" s="265" t="s">
        <v>427</v>
      </c>
      <c r="AT126" s="266" t="s">
        <v>75</v>
      </c>
      <c r="AU126" s="266" t="s">
        <v>84</v>
      </c>
      <c r="AY126" s="265" t="s">
        <v>414</v>
      </c>
      <c r="BK126" s="267">
        <f>SUM(BK127:BK129)</f>
        <v>0</v>
      </c>
    </row>
    <row r="127" s="2" customFormat="1" ht="16.5" customHeight="1">
      <c r="A127" s="39"/>
      <c r="B127" s="40"/>
      <c r="C127" s="234" t="s">
        <v>84</v>
      </c>
      <c r="D127" s="234" t="s">
        <v>443</v>
      </c>
      <c r="E127" s="235" t="s">
        <v>1892</v>
      </c>
      <c r="F127" s="236" t="s">
        <v>1893</v>
      </c>
      <c r="G127" s="237" t="s">
        <v>1686</v>
      </c>
      <c r="H127" s="238">
        <v>3244.3099999999999</v>
      </c>
      <c r="I127" s="239"/>
      <c r="J127" s="240">
        <f>ROUND(I127*H127,2)</f>
        <v>0</v>
      </c>
      <c r="K127" s="236" t="s">
        <v>720</v>
      </c>
      <c r="L127" s="45"/>
      <c r="M127" s="241" t="s">
        <v>1</v>
      </c>
      <c r="N127" s="242" t="s">
        <v>41</v>
      </c>
      <c r="O127" s="92"/>
      <c r="P127" s="226">
        <f>O127*H127</f>
        <v>0</v>
      </c>
      <c r="Q127" s="226">
        <v>0</v>
      </c>
      <c r="R127" s="226">
        <f>Q127*H127</f>
        <v>0</v>
      </c>
      <c r="S127" s="226">
        <v>0</v>
      </c>
      <c r="T127" s="227">
        <f>S127*H127</f>
        <v>0</v>
      </c>
      <c r="U127" s="39"/>
      <c r="V127" s="39"/>
      <c r="W127" s="39"/>
      <c r="X127" s="39"/>
      <c r="Y127" s="39"/>
      <c r="Z127" s="39"/>
      <c r="AA127" s="39"/>
      <c r="AB127" s="39"/>
      <c r="AC127" s="39"/>
      <c r="AD127" s="39"/>
      <c r="AE127" s="39"/>
      <c r="AR127" s="228" t="s">
        <v>1102</v>
      </c>
      <c r="AT127" s="228" t="s">
        <v>443</v>
      </c>
      <c r="AU127" s="228" t="s">
        <v>86</v>
      </c>
      <c r="AY127" s="18" t="s">
        <v>414</v>
      </c>
      <c r="BE127" s="229">
        <f>IF(N127="základní",J127,0)</f>
        <v>0</v>
      </c>
      <c r="BF127" s="229">
        <f>IF(N127="snížená",J127,0)</f>
        <v>0</v>
      </c>
      <c r="BG127" s="229">
        <f>IF(N127="zákl. přenesená",J127,0)</f>
        <v>0</v>
      </c>
      <c r="BH127" s="229">
        <f>IF(N127="sníž. přenesená",J127,0)</f>
        <v>0</v>
      </c>
      <c r="BI127" s="229">
        <f>IF(N127="nulová",J127,0)</f>
        <v>0</v>
      </c>
      <c r="BJ127" s="18" t="s">
        <v>84</v>
      </c>
      <c r="BK127" s="229">
        <f>ROUND(I127*H127,2)</f>
        <v>0</v>
      </c>
      <c r="BL127" s="18" t="s">
        <v>1102</v>
      </c>
      <c r="BM127" s="228" t="s">
        <v>3137</v>
      </c>
    </row>
    <row r="128" s="2" customFormat="1">
      <c r="A128" s="39"/>
      <c r="B128" s="40"/>
      <c r="C128" s="41"/>
      <c r="D128" s="230" t="s">
        <v>417</v>
      </c>
      <c r="E128" s="41"/>
      <c r="F128" s="231" t="s">
        <v>1893</v>
      </c>
      <c r="G128" s="41"/>
      <c r="H128" s="41"/>
      <c r="I128" s="156"/>
      <c r="J128" s="41"/>
      <c r="K128" s="41"/>
      <c r="L128" s="45"/>
      <c r="M128" s="232"/>
      <c r="N128" s="233"/>
      <c r="O128" s="92"/>
      <c r="P128" s="92"/>
      <c r="Q128" s="92"/>
      <c r="R128" s="92"/>
      <c r="S128" s="92"/>
      <c r="T128" s="93"/>
      <c r="U128" s="39"/>
      <c r="V128" s="39"/>
      <c r="W128" s="39"/>
      <c r="X128" s="39"/>
      <c r="Y128" s="39"/>
      <c r="Z128" s="39"/>
      <c r="AA128" s="39"/>
      <c r="AB128" s="39"/>
      <c r="AC128" s="39"/>
      <c r="AD128" s="39"/>
      <c r="AE128" s="39"/>
      <c r="AT128" s="18" t="s">
        <v>417</v>
      </c>
      <c r="AU128" s="18" t="s">
        <v>86</v>
      </c>
    </row>
    <row r="129" s="2" customFormat="1">
      <c r="A129" s="39"/>
      <c r="B129" s="40"/>
      <c r="C129" s="41"/>
      <c r="D129" s="230" t="s">
        <v>722</v>
      </c>
      <c r="E129" s="41"/>
      <c r="F129" s="268" t="s">
        <v>3019</v>
      </c>
      <c r="G129" s="41"/>
      <c r="H129" s="41"/>
      <c r="I129" s="156"/>
      <c r="J129" s="41"/>
      <c r="K129" s="41"/>
      <c r="L129" s="45"/>
      <c r="M129" s="232"/>
      <c r="N129" s="233"/>
      <c r="O129" s="92"/>
      <c r="P129" s="92"/>
      <c r="Q129" s="92"/>
      <c r="R129" s="92"/>
      <c r="S129" s="92"/>
      <c r="T129" s="93"/>
      <c r="U129" s="39"/>
      <c r="V129" s="39"/>
      <c r="W129" s="39"/>
      <c r="X129" s="39"/>
      <c r="Y129" s="39"/>
      <c r="Z129" s="39"/>
      <c r="AA129" s="39"/>
      <c r="AB129" s="39"/>
      <c r="AC129" s="39"/>
      <c r="AD129" s="39"/>
      <c r="AE129" s="39"/>
      <c r="AT129" s="18" t="s">
        <v>722</v>
      </c>
      <c r="AU129" s="18" t="s">
        <v>86</v>
      </c>
    </row>
    <row r="130" s="11" customFormat="1" ht="22.8" customHeight="1">
      <c r="A130" s="11"/>
      <c r="B130" s="254"/>
      <c r="C130" s="255"/>
      <c r="D130" s="256" t="s">
        <v>75</v>
      </c>
      <c r="E130" s="275" t="s">
        <v>1097</v>
      </c>
      <c r="F130" s="275" t="s">
        <v>1098</v>
      </c>
      <c r="G130" s="255"/>
      <c r="H130" s="255"/>
      <c r="I130" s="258"/>
      <c r="J130" s="276">
        <f>BK130</f>
        <v>0</v>
      </c>
      <c r="K130" s="255"/>
      <c r="L130" s="260"/>
      <c r="M130" s="261"/>
      <c r="N130" s="262"/>
      <c r="O130" s="262"/>
      <c r="P130" s="263">
        <f>SUM(P131:P133)</f>
        <v>0</v>
      </c>
      <c r="Q130" s="262"/>
      <c r="R130" s="263">
        <f>SUM(R131:R133)</f>
        <v>0</v>
      </c>
      <c r="S130" s="262"/>
      <c r="T130" s="264">
        <f>SUM(T131:T133)</f>
        <v>0</v>
      </c>
      <c r="U130" s="11"/>
      <c r="V130" s="11"/>
      <c r="W130" s="11"/>
      <c r="X130" s="11"/>
      <c r="Y130" s="11"/>
      <c r="Z130" s="11"/>
      <c r="AA130" s="11"/>
      <c r="AB130" s="11"/>
      <c r="AC130" s="11"/>
      <c r="AD130" s="11"/>
      <c r="AE130" s="11"/>
      <c r="AR130" s="265" t="s">
        <v>427</v>
      </c>
      <c r="AT130" s="266" t="s">
        <v>75</v>
      </c>
      <c r="AU130" s="266" t="s">
        <v>84</v>
      </c>
      <c r="AY130" s="265" t="s">
        <v>414</v>
      </c>
      <c r="BK130" s="267">
        <f>SUM(BK131:BK133)</f>
        <v>0</v>
      </c>
    </row>
    <row r="131" s="2" customFormat="1" ht="16.5" customHeight="1">
      <c r="A131" s="39"/>
      <c r="B131" s="40"/>
      <c r="C131" s="234" t="s">
        <v>86</v>
      </c>
      <c r="D131" s="234" t="s">
        <v>443</v>
      </c>
      <c r="E131" s="235" t="s">
        <v>1100</v>
      </c>
      <c r="F131" s="236" t="s">
        <v>1098</v>
      </c>
      <c r="G131" s="237" t="s">
        <v>1686</v>
      </c>
      <c r="H131" s="238">
        <v>3244.3099999999999</v>
      </c>
      <c r="I131" s="239"/>
      <c r="J131" s="240">
        <f>ROUND(I131*H131,2)</f>
        <v>0</v>
      </c>
      <c r="K131" s="236" t="s">
        <v>720</v>
      </c>
      <c r="L131" s="45"/>
      <c r="M131" s="241" t="s">
        <v>1</v>
      </c>
      <c r="N131" s="242" t="s">
        <v>41</v>
      </c>
      <c r="O131" s="92"/>
      <c r="P131" s="226">
        <f>O131*H131</f>
        <v>0</v>
      </c>
      <c r="Q131" s="226">
        <v>0</v>
      </c>
      <c r="R131" s="226">
        <f>Q131*H131</f>
        <v>0</v>
      </c>
      <c r="S131" s="226">
        <v>0</v>
      </c>
      <c r="T131" s="227">
        <f>S131*H131</f>
        <v>0</v>
      </c>
      <c r="U131" s="39"/>
      <c r="V131" s="39"/>
      <c r="W131" s="39"/>
      <c r="X131" s="39"/>
      <c r="Y131" s="39"/>
      <c r="Z131" s="39"/>
      <c r="AA131" s="39"/>
      <c r="AB131" s="39"/>
      <c r="AC131" s="39"/>
      <c r="AD131" s="39"/>
      <c r="AE131" s="39"/>
      <c r="AR131" s="228" t="s">
        <v>1102</v>
      </c>
      <c r="AT131" s="228" t="s">
        <v>443</v>
      </c>
      <c r="AU131" s="228" t="s">
        <v>86</v>
      </c>
      <c r="AY131" s="18" t="s">
        <v>414</v>
      </c>
      <c r="BE131" s="229">
        <f>IF(N131="základní",J131,0)</f>
        <v>0</v>
      </c>
      <c r="BF131" s="229">
        <f>IF(N131="snížená",J131,0)</f>
        <v>0</v>
      </c>
      <c r="BG131" s="229">
        <f>IF(N131="zákl. přenesená",J131,0)</f>
        <v>0</v>
      </c>
      <c r="BH131" s="229">
        <f>IF(N131="sníž. přenesená",J131,0)</f>
        <v>0</v>
      </c>
      <c r="BI131" s="229">
        <f>IF(N131="nulová",J131,0)</f>
        <v>0</v>
      </c>
      <c r="BJ131" s="18" t="s">
        <v>84</v>
      </c>
      <c r="BK131" s="229">
        <f>ROUND(I131*H131,2)</f>
        <v>0</v>
      </c>
      <c r="BL131" s="18" t="s">
        <v>1102</v>
      </c>
      <c r="BM131" s="228" t="s">
        <v>3138</v>
      </c>
    </row>
    <row r="132" s="2" customFormat="1">
      <c r="A132" s="39"/>
      <c r="B132" s="40"/>
      <c r="C132" s="41"/>
      <c r="D132" s="230" t="s">
        <v>417</v>
      </c>
      <c r="E132" s="41"/>
      <c r="F132" s="231" t="s">
        <v>1098</v>
      </c>
      <c r="G132" s="41"/>
      <c r="H132" s="41"/>
      <c r="I132" s="156"/>
      <c r="J132" s="41"/>
      <c r="K132" s="41"/>
      <c r="L132" s="45"/>
      <c r="M132" s="232"/>
      <c r="N132" s="233"/>
      <c r="O132" s="92"/>
      <c r="P132" s="92"/>
      <c r="Q132" s="92"/>
      <c r="R132" s="92"/>
      <c r="S132" s="92"/>
      <c r="T132" s="93"/>
      <c r="U132" s="39"/>
      <c r="V132" s="39"/>
      <c r="W132" s="39"/>
      <c r="X132" s="39"/>
      <c r="Y132" s="39"/>
      <c r="Z132" s="39"/>
      <c r="AA132" s="39"/>
      <c r="AB132" s="39"/>
      <c r="AC132" s="39"/>
      <c r="AD132" s="39"/>
      <c r="AE132" s="39"/>
      <c r="AT132" s="18" t="s">
        <v>417</v>
      </c>
      <c r="AU132" s="18" t="s">
        <v>86</v>
      </c>
    </row>
    <row r="133" s="2" customFormat="1">
      <c r="A133" s="39"/>
      <c r="B133" s="40"/>
      <c r="C133" s="41"/>
      <c r="D133" s="230" t="s">
        <v>722</v>
      </c>
      <c r="E133" s="41"/>
      <c r="F133" s="268" t="s">
        <v>3021</v>
      </c>
      <c r="G133" s="41"/>
      <c r="H133" s="41"/>
      <c r="I133" s="156"/>
      <c r="J133" s="41"/>
      <c r="K133" s="41"/>
      <c r="L133" s="45"/>
      <c r="M133" s="232"/>
      <c r="N133" s="233"/>
      <c r="O133" s="92"/>
      <c r="P133" s="92"/>
      <c r="Q133" s="92"/>
      <c r="R133" s="92"/>
      <c r="S133" s="92"/>
      <c r="T133" s="93"/>
      <c r="U133" s="39"/>
      <c r="V133" s="39"/>
      <c r="W133" s="39"/>
      <c r="X133" s="39"/>
      <c r="Y133" s="39"/>
      <c r="Z133" s="39"/>
      <c r="AA133" s="39"/>
      <c r="AB133" s="39"/>
      <c r="AC133" s="39"/>
      <c r="AD133" s="39"/>
      <c r="AE133" s="39"/>
      <c r="AT133" s="18" t="s">
        <v>722</v>
      </c>
      <c r="AU133" s="18" t="s">
        <v>86</v>
      </c>
    </row>
    <row r="134" s="11" customFormat="1" ht="22.8" customHeight="1">
      <c r="A134" s="11"/>
      <c r="B134" s="254"/>
      <c r="C134" s="255"/>
      <c r="D134" s="256" t="s">
        <v>75</v>
      </c>
      <c r="E134" s="275" t="s">
        <v>2431</v>
      </c>
      <c r="F134" s="275" t="s">
        <v>2432</v>
      </c>
      <c r="G134" s="255"/>
      <c r="H134" s="255"/>
      <c r="I134" s="258"/>
      <c r="J134" s="276">
        <f>BK134</f>
        <v>0</v>
      </c>
      <c r="K134" s="255"/>
      <c r="L134" s="260"/>
      <c r="M134" s="261"/>
      <c r="N134" s="262"/>
      <c r="O134" s="262"/>
      <c r="P134" s="263">
        <f>SUM(P135:P137)</f>
        <v>0</v>
      </c>
      <c r="Q134" s="262"/>
      <c r="R134" s="263">
        <f>SUM(R135:R137)</f>
        <v>0</v>
      </c>
      <c r="S134" s="262"/>
      <c r="T134" s="264">
        <f>SUM(T135:T137)</f>
        <v>0</v>
      </c>
      <c r="U134" s="11"/>
      <c r="V134" s="11"/>
      <c r="W134" s="11"/>
      <c r="X134" s="11"/>
      <c r="Y134" s="11"/>
      <c r="Z134" s="11"/>
      <c r="AA134" s="11"/>
      <c r="AB134" s="11"/>
      <c r="AC134" s="11"/>
      <c r="AD134" s="11"/>
      <c r="AE134" s="11"/>
      <c r="AR134" s="265" t="s">
        <v>427</v>
      </c>
      <c r="AT134" s="266" t="s">
        <v>75</v>
      </c>
      <c r="AU134" s="266" t="s">
        <v>84</v>
      </c>
      <c r="AY134" s="265" t="s">
        <v>414</v>
      </c>
      <c r="BK134" s="267">
        <f>SUM(BK135:BK137)</f>
        <v>0</v>
      </c>
    </row>
    <row r="135" s="2" customFormat="1" ht="16.5" customHeight="1">
      <c r="A135" s="39"/>
      <c r="B135" s="40"/>
      <c r="C135" s="234" t="s">
        <v>114</v>
      </c>
      <c r="D135" s="234" t="s">
        <v>443</v>
      </c>
      <c r="E135" s="235" t="s">
        <v>2433</v>
      </c>
      <c r="F135" s="236" t="s">
        <v>2434</v>
      </c>
      <c r="G135" s="237" t="s">
        <v>1686</v>
      </c>
      <c r="H135" s="238">
        <v>1</v>
      </c>
      <c r="I135" s="239"/>
      <c r="J135" s="240">
        <f>ROUND(I135*H135,2)</f>
        <v>0</v>
      </c>
      <c r="K135" s="236" t="s">
        <v>720</v>
      </c>
      <c r="L135" s="45"/>
      <c r="M135" s="241" t="s">
        <v>1</v>
      </c>
      <c r="N135" s="242" t="s">
        <v>41</v>
      </c>
      <c r="O135" s="92"/>
      <c r="P135" s="226">
        <f>O135*H135</f>
        <v>0</v>
      </c>
      <c r="Q135" s="226">
        <v>0</v>
      </c>
      <c r="R135" s="226">
        <f>Q135*H135</f>
        <v>0</v>
      </c>
      <c r="S135" s="226">
        <v>0</v>
      </c>
      <c r="T135" s="227">
        <f>S135*H135</f>
        <v>0</v>
      </c>
      <c r="U135" s="39"/>
      <c r="V135" s="39"/>
      <c r="W135" s="39"/>
      <c r="X135" s="39"/>
      <c r="Y135" s="39"/>
      <c r="Z135" s="39"/>
      <c r="AA135" s="39"/>
      <c r="AB135" s="39"/>
      <c r="AC135" s="39"/>
      <c r="AD135" s="39"/>
      <c r="AE135" s="39"/>
      <c r="AR135" s="228" t="s">
        <v>1102</v>
      </c>
      <c r="AT135" s="228" t="s">
        <v>443</v>
      </c>
      <c r="AU135" s="228" t="s">
        <v>86</v>
      </c>
      <c r="AY135" s="18" t="s">
        <v>414</v>
      </c>
      <c r="BE135" s="229">
        <f>IF(N135="základní",J135,0)</f>
        <v>0</v>
      </c>
      <c r="BF135" s="229">
        <f>IF(N135="snížená",J135,0)</f>
        <v>0</v>
      </c>
      <c r="BG135" s="229">
        <f>IF(N135="zákl. přenesená",J135,0)</f>
        <v>0</v>
      </c>
      <c r="BH135" s="229">
        <f>IF(N135="sníž. přenesená",J135,0)</f>
        <v>0</v>
      </c>
      <c r="BI135" s="229">
        <f>IF(N135="nulová",J135,0)</f>
        <v>0</v>
      </c>
      <c r="BJ135" s="18" t="s">
        <v>84</v>
      </c>
      <c r="BK135" s="229">
        <f>ROUND(I135*H135,2)</f>
        <v>0</v>
      </c>
      <c r="BL135" s="18" t="s">
        <v>1102</v>
      </c>
      <c r="BM135" s="228" t="s">
        <v>3139</v>
      </c>
    </row>
    <row r="136" s="2" customFormat="1">
      <c r="A136" s="39"/>
      <c r="B136" s="40"/>
      <c r="C136" s="41"/>
      <c r="D136" s="230" t="s">
        <v>417</v>
      </c>
      <c r="E136" s="41"/>
      <c r="F136" s="231" t="s">
        <v>2434</v>
      </c>
      <c r="G136" s="41"/>
      <c r="H136" s="41"/>
      <c r="I136" s="156"/>
      <c r="J136" s="41"/>
      <c r="K136" s="41"/>
      <c r="L136" s="45"/>
      <c r="M136" s="232"/>
      <c r="N136" s="233"/>
      <c r="O136" s="92"/>
      <c r="P136" s="92"/>
      <c r="Q136" s="92"/>
      <c r="R136" s="92"/>
      <c r="S136" s="92"/>
      <c r="T136" s="93"/>
      <c r="U136" s="39"/>
      <c r="V136" s="39"/>
      <c r="W136" s="39"/>
      <c r="X136" s="39"/>
      <c r="Y136" s="39"/>
      <c r="Z136" s="39"/>
      <c r="AA136" s="39"/>
      <c r="AB136" s="39"/>
      <c r="AC136" s="39"/>
      <c r="AD136" s="39"/>
      <c r="AE136" s="39"/>
      <c r="AT136" s="18" t="s">
        <v>417</v>
      </c>
      <c r="AU136" s="18" t="s">
        <v>86</v>
      </c>
    </row>
    <row r="137" s="2" customFormat="1">
      <c r="A137" s="39"/>
      <c r="B137" s="40"/>
      <c r="C137" s="41"/>
      <c r="D137" s="230" t="s">
        <v>722</v>
      </c>
      <c r="E137" s="41"/>
      <c r="F137" s="268" t="s">
        <v>2436</v>
      </c>
      <c r="G137" s="41"/>
      <c r="H137" s="41"/>
      <c r="I137" s="156"/>
      <c r="J137" s="41"/>
      <c r="K137" s="41"/>
      <c r="L137" s="45"/>
      <c r="M137" s="243"/>
      <c r="N137" s="244"/>
      <c r="O137" s="245"/>
      <c r="P137" s="245"/>
      <c r="Q137" s="245"/>
      <c r="R137" s="245"/>
      <c r="S137" s="245"/>
      <c r="T137" s="246"/>
      <c r="U137" s="39"/>
      <c r="V137" s="39"/>
      <c r="W137" s="39"/>
      <c r="X137" s="39"/>
      <c r="Y137" s="39"/>
      <c r="Z137" s="39"/>
      <c r="AA137" s="39"/>
      <c r="AB137" s="39"/>
      <c r="AC137" s="39"/>
      <c r="AD137" s="39"/>
      <c r="AE137" s="39"/>
      <c r="AT137" s="18" t="s">
        <v>722</v>
      </c>
      <c r="AU137" s="18" t="s">
        <v>86</v>
      </c>
    </row>
    <row r="138" s="2" customFormat="1" ht="6.96" customHeight="1">
      <c r="A138" s="39"/>
      <c r="B138" s="67"/>
      <c r="C138" s="68"/>
      <c r="D138" s="68"/>
      <c r="E138" s="68"/>
      <c r="F138" s="68"/>
      <c r="G138" s="68"/>
      <c r="H138" s="68"/>
      <c r="I138" s="194"/>
      <c r="J138" s="68"/>
      <c r="K138" s="68"/>
      <c r="L138" s="45"/>
      <c r="M138" s="39"/>
      <c r="O138" s="39"/>
      <c r="P138" s="39"/>
      <c r="Q138" s="39"/>
      <c r="R138" s="39"/>
      <c r="S138" s="39"/>
      <c r="T138" s="39"/>
      <c r="U138" s="39"/>
      <c r="V138" s="39"/>
      <c r="W138" s="39"/>
      <c r="X138" s="39"/>
      <c r="Y138" s="39"/>
      <c r="Z138" s="39"/>
      <c r="AA138" s="39"/>
      <c r="AB138" s="39"/>
      <c r="AC138" s="39"/>
      <c r="AD138" s="39"/>
      <c r="AE138" s="39"/>
    </row>
  </sheetData>
  <sheetProtection sheet="1" autoFilter="0" formatColumns="0" formatRows="0" objects="1" scenarios="1" spinCount="100000" saltValue="BiCsZbNvQhkj8HYUoa7lO0Cjrd8TA7s/PUMVpP/YIVvyZGjUkGry3Iz1ja45jOCAjP2hMZgFcY2I+1/jdafDLQ==" hashValue="xbI7cYc5K3dl3k+LEEuD22Aic0byOEs6O1GmDd8rjJI2NUVLPX2whMeHaZJThETORtG6DdSg7hug/+4pkaMwcA==" algorithmName="SHA-512" password="CC35"/>
  <autoFilter ref="C123:K137"/>
  <mergeCells count="12">
    <mergeCell ref="E7:H7"/>
    <mergeCell ref="E9:H9"/>
    <mergeCell ref="E11:H11"/>
    <mergeCell ref="E20:H20"/>
    <mergeCell ref="E29:H29"/>
    <mergeCell ref="E85:H85"/>
    <mergeCell ref="E87:H87"/>
    <mergeCell ref="E89:H89"/>
    <mergeCell ref="E112:H112"/>
    <mergeCell ref="E114:H114"/>
    <mergeCell ref="E116:H116"/>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41.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224</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3140</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3141</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ROUND(J132,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ROUND((SUM(BE132:BE433)),  2)</f>
        <v>0</v>
      </c>
      <c r="G35" s="39"/>
      <c r="H35" s="39"/>
      <c r="I35" s="173">
        <v>0.20999999999999999</v>
      </c>
      <c r="J35" s="172">
        <f>ROUND(((SUM(BE132:BE433))*I35),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ROUND((SUM(BF132:BF433)),  2)</f>
        <v>0</v>
      </c>
      <c r="G36" s="39"/>
      <c r="H36" s="39"/>
      <c r="I36" s="173">
        <v>0.14999999999999999</v>
      </c>
      <c r="J36" s="172">
        <f>ROUND(((SUM(BF132:BF433))*I36),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ROUND((SUM(BG132:BG433)),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ROUND((SUM(BH132:BH433)),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ROUND((SUM(BI132:BI433)),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3140</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001 - ZRN - most v km 9,860</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J132</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732</v>
      </c>
      <c r="E99" s="250"/>
      <c r="F99" s="250"/>
      <c r="G99" s="250"/>
      <c r="H99" s="250"/>
      <c r="I99" s="251"/>
      <c r="J99" s="252">
        <f>J133</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1712</v>
      </c>
      <c r="E100" s="271"/>
      <c r="F100" s="271"/>
      <c r="G100" s="271"/>
      <c r="H100" s="271"/>
      <c r="I100" s="272"/>
      <c r="J100" s="273">
        <f>J134</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2858</v>
      </c>
      <c r="E101" s="271"/>
      <c r="F101" s="271"/>
      <c r="G101" s="271"/>
      <c r="H101" s="271"/>
      <c r="I101" s="272"/>
      <c r="J101" s="273">
        <f>J174</f>
        <v>0</v>
      </c>
      <c r="K101" s="134"/>
      <c r="L101" s="274"/>
      <c r="S101" s="12"/>
      <c r="T101" s="12"/>
      <c r="U101" s="12"/>
      <c r="V101" s="12"/>
      <c r="W101" s="12"/>
      <c r="X101" s="12"/>
      <c r="Y101" s="12"/>
      <c r="Z101" s="12"/>
      <c r="AA101" s="12"/>
      <c r="AB101" s="12"/>
      <c r="AC101" s="12"/>
      <c r="AD101" s="12"/>
      <c r="AE101" s="12"/>
    </row>
    <row r="102" hidden="1" s="12" customFormat="1" ht="19.92" customHeight="1">
      <c r="A102" s="12"/>
      <c r="B102" s="269"/>
      <c r="C102" s="134"/>
      <c r="D102" s="270" t="s">
        <v>734</v>
      </c>
      <c r="E102" s="271"/>
      <c r="F102" s="271"/>
      <c r="G102" s="271"/>
      <c r="H102" s="271"/>
      <c r="I102" s="272"/>
      <c r="J102" s="273">
        <f>J179</f>
        <v>0</v>
      </c>
      <c r="K102" s="134"/>
      <c r="L102" s="274"/>
      <c r="S102" s="12"/>
      <c r="T102" s="12"/>
      <c r="U102" s="12"/>
      <c r="V102" s="12"/>
      <c r="W102" s="12"/>
      <c r="X102" s="12"/>
      <c r="Y102" s="12"/>
      <c r="Z102" s="12"/>
      <c r="AA102" s="12"/>
      <c r="AB102" s="12"/>
      <c r="AC102" s="12"/>
      <c r="AD102" s="12"/>
      <c r="AE102" s="12"/>
    </row>
    <row r="103" hidden="1" s="12" customFormat="1" ht="19.92" customHeight="1">
      <c r="A103" s="12"/>
      <c r="B103" s="269"/>
      <c r="C103" s="134"/>
      <c r="D103" s="270" t="s">
        <v>1417</v>
      </c>
      <c r="E103" s="271"/>
      <c r="F103" s="271"/>
      <c r="G103" s="271"/>
      <c r="H103" s="271"/>
      <c r="I103" s="272"/>
      <c r="J103" s="273">
        <f>J185</f>
        <v>0</v>
      </c>
      <c r="K103" s="134"/>
      <c r="L103" s="274"/>
      <c r="S103" s="12"/>
      <c r="T103" s="12"/>
      <c r="U103" s="12"/>
      <c r="V103" s="12"/>
      <c r="W103" s="12"/>
      <c r="X103" s="12"/>
      <c r="Y103" s="12"/>
      <c r="Z103" s="12"/>
      <c r="AA103" s="12"/>
      <c r="AB103" s="12"/>
      <c r="AC103" s="12"/>
      <c r="AD103" s="12"/>
      <c r="AE103" s="12"/>
    </row>
    <row r="104" hidden="1" s="12" customFormat="1" ht="19.92" customHeight="1">
      <c r="A104" s="12"/>
      <c r="B104" s="269"/>
      <c r="C104" s="134"/>
      <c r="D104" s="270" t="s">
        <v>736</v>
      </c>
      <c r="E104" s="271"/>
      <c r="F104" s="271"/>
      <c r="G104" s="271"/>
      <c r="H104" s="271"/>
      <c r="I104" s="272"/>
      <c r="J104" s="273">
        <f>J194</f>
        <v>0</v>
      </c>
      <c r="K104" s="134"/>
      <c r="L104" s="274"/>
      <c r="S104" s="12"/>
      <c r="T104" s="12"/>
      <c r="U104" s="12"/>
      <c r="V104" s="12"/>
      <c r="W104" s="12"/>
      <c r="X104" s="12"/>
      <c r="Y104" s="12"/>
      <c r="Z104" s="12"/>
      <c r="AA104" s="12"/>
      <c r="AB104" s="12"/>
      <c r="AC104" s="12"/>
      <c r="AD104" s="12"/>
      <c r="AE104" s="12"/>
    </row>
    <row r="105" hidden="1" s="12" customFormat="1" ht="19.92" customHeight="1">
      <c r="A105" s="12"/>
      <c r="B105" s="269"/>
      <c r="C105" s="134"/>
      <c r="D105" s="270" t="s">
        <v>737</v>
      </c>
      <c r="E105" s="271"/>
      <c r="F105" s="271"/>
      <c r="G105" s="271"/>
      <c r="H105" s="271"/>
      <c r="I105" s="272"/>
      <c r="J105" s="273">
        <f>J233</f>
        <v>0</v>
      </c>
      <c r="K105" s="134"/>
      <c r="L105" s="274"/>
      <c r="S105" s="12"/>
      <c r="T105" s="12"/>
      <c r="U105" s="12"/>
      <c r="V105" s="12"/>
      <c r="W105" s="12"/>
      <c r="X105" s="12"/>
      <c r="Y105" s="12"/>
      <c r="Z105" s="12"/>
      <c r="AA105" s="12"/>
      <c r="AB105" s="12"/>
      <c r="AC105" s="12"/>
      <c r="AD105" s="12"/>
      <c r="AE105" s="12"/>
    </row>
    <row r="106" hidden="1" s="12" customFormat="1" ht="19.92" customHeight="1">
      <c r="A106" s="12"/>
      <c r="B106" s="269"/>
      <c r="C106" s="134"/>
      <c r="D106" s="270" t="s">
        <v>738</v>
      </c>
      <c r="E106" s="271"/>
      <c r="F106" s="271"/>
      <c r="G106" s="271"/>
      <c r="H106" s="271"/>
      <c r="I106" s="272"/>
      <c r="J106" s="273">
        <f>J375</f>
        <v>0</v>
      </c>
      <c r="K106" s="134"/>
      <c r="L106" s="274"/>
      <c r="S106" s="12"/>
      <c r="T106" s="12"/>
      <c r="U106" s="12"/>
      <c r="V106" s="12"/>
      <c r="W106" s="12"/>
      <c r="X106" s="12"/>
      <c r="Y106" s="12"/>
      <c r="Z106" s="12"/>
      <c r="AA106" s="12"/>
      <c r="AB106" s="12"/>
      <c r="AC106" s="12"/>
      <c r="AD106" s="12"/>
      <c r="AE106" s="12"/>
    </row>
    <row r="107" hidden="1" s="12" customFormat="1" ht="19.92" customHeight="1">
      <c r="A107" s="12"/>
      <c r="B107" s="269"/>
      <c r="C107" s="134"/>
      <c r="D107" s="270" t="s">
        <v>739</v>
      </c>
      <c r="E107" s="271"/>
      <c r="F107" s="271"/>
      <c r="G107" s="271"/>
      <c r="H107" s="271"/>
      <c r="I107" s="272"/>
      <c r="J107" s="273">
        <f>J399</f>
        <v>0</v>
      </c>
      <c r="K107" s="134"/>
      <c r="L107" s="274"/>
      <c r="S107" s="12"/>
      <c r="T107" s="12"/>
      <c r="U107" s="12"/>
      <c r="V107" s="12"/>
      <c r="W107" s="12"/>
      <c r="X107" s="12"/>
      <c r="Y107" s="12"/>
      <c r="Z107" s="12"/>
      <c r="AA107" s="12"/>
      <c r="AB107" s="12"/>
      <c r="AC107" s="12"/>
      <c r="AD107" s="12"/>
      <c r="AE107" s="12"/>
    </row>
    <row r="108" hidden="1" s="10" customFormat="1" ht="24.96" customHeight="1">
      <c r="A108" s="10"/>
      <c r="B108" s="247"/>
      <c r="C108" s="248"/>
      <c r="D108" s="249" t="s">
        <v>740</v>
      </c>
      <c r="E108" s="250"/>
      <c r="F108" s="250"/>
      <c r="G108" s="250"/>
      <c r="H108" s="250"/>
      <c r="I108" s="251"/>
      <c r="J108" s="252">
        <f>J403</f>
        <v>0</v>
      </c>
      <c r="K108" s="248"/>
      <c r="L108" s="253"/>
      <c r="S108" s="10"/>
      <c r="T108" s="10"/>
      <c r="U108" s="10"/>
      <c r="V108" s="10"/>
      <c r="W108" s="10"/>
      <c r="X108" s="10"/>
      <c r="Y108" s="10"/>
      <c r="Z108" s="10"/>
      <c r="AA108" s="10"/>
      <c r="AB108" s="10"/>
      <c r="AC108" s="10"/>
      <c r="AD108" s="10"/>
      <c r="AE108" s="10"/>
    </row>
    <row r="109" hidden="1" s="12" customFormat="1" ht="19.92" customHeight="1">
      <c r="A109" s="12"/>
      <c r="B109" s="269"/>
      <c r="C109" s="134"/>
      <c r="D109" s="270" t="s">
        <v>744</v>
      </c>
      <c r="E109" s="271"/>
      <c r="F109" s="271"/>
      <c r="G109" s="271"/>
      <c r="H109" s="271"/>
      <c r="I109" s="272"/>
      <c r="J109" s="273">
        <f>J404</f>
        <v>0</v>
      </c>
      <c r="K109" s="134"/>
      <c r="L109" s="274"/>
      <c r="S109" s="12"/>
      <c r="T109" s="12"/>
      <c r="U109" s="12"/>
      <c r="V109" s="12"/>
      <c r="W109" s="12"/>
      <c r="X109" s="12"/>
      <c r="Y109" s="12"/>
      <c r="Z109" s="12"/>
      <c r="AA109" s="12"/>
      <c r="AB109" s="12"/>
      <c r="AC109" s="12"/>
      <c r="AD109" s="12"/>
      <c r="AE109" s="12"/>
    </row>
    <row r="110" hidden="1" s="12" customFormat="1" ht="19.92" customHeight="1">
      <c r="A110" s="12"/>
      <c r="B110" s="269"/>
      <c r="C110" s="134"/>
      <c r="D110" s="270" t="s">
        <v>1713</v>
      </c>
      <c r="E110" s="271"/>
      <c r="F110" s="271"/>
      <c r="G110" s="271"/>
      <c r="H110" s="271"/>
      <c r="I110" s="272"/>
      <c r="J110" s="273">
        <f>J430</f>
        <v>0</v>
      </c>
      <c r="K110" s="134"/>
      <c r="L110" s="274"/>
      <c r="S110" s="12"/>
      <c r="T110" s="12"/>
      <c r="U110" s="12"/>
      <c r="V110" s="12"/>
      <c r="W110" s="12"/>
      <c r="X110" s="12"/>
      <c r="Y110" s="12"/>
      <c r="Z110" s="12"/>
      <c r="AA110" s="12"/>
      <c r="AB110" s="12"/>
      <c r="AC110" s="12"/>
      <c r="AD110" s="12"/>
      <c r="AE110" s="12"/>
    </row>
    <row r="111" hidden="1" s="2" customFormat="1" ht="21.84" customHeight="1">
      <c r="A111" s="39"/>
      <c r="B111" s="40"/>
      <c r="C111" s="41"/>
      <c r="D111" s="41"/>
      <c r="E111" s="41"/>
      <c r="F111" s="41"/>
      <c r="G111" s="41"/>
      <c r="H111" s="41"/>
      <c r="I111" s="156"/>
      <c r="J111" s="41"/>
      <c r="K111" s="41"/>
      <c r="L111" s="64"/>
      <c r="S111" s="39"/>
      <c r="T111" s="39"/>
      <c r="U111" s="39"/>
      <c r="V111" s="39"/>
      <c r="W111" s="39"/>
      <c r="X111" s="39"/>
      <c r="Y111" s="39"/>
      <c r="Z111" s="39"/>
      <c r="AA111" s="39"/>
      <c r="AB111" s="39"/>
      <c r="AC111" s="39"/>
      <c r="AD111" s="39"/>
      <c r="AE111" s="39"/>
    </row>
    <row r="112" hidden="1" s="2" customFormat="1" ht="6.96" customHeight="1">
      <c r="A112" s="39"/>
      <c r="B112" s="67"/>
      <c r="C112" s="68"/>
      <c r="D112" s="68"/>
      <c r="E112" s="68"/>
      <c r="F112" s="68"/>
      <c r="G112" s="68"/>
      <c r="H112" s="68"/>
      <c r="I112" s="194"/>
      <c r="J112" s="68"/>
      <c r="K112" s="68"/>
      <c r="L112" s="64"/>
      <c r="S112" s="39"/>
      <c r="T112" s="39"/>
      <c r="U112" s="39"/>
      <c r="V112" s="39"/>
      <c r="W112" s="39"/>
      <c r="X112" s="39"/>
      <c r="Y112" s="39"/>
      <c r="Z112" s="39"/>
      <c r="AA112" s="39"/>
      <c r="AB112" s="39"/>
      <c r="AC112" s="39"/>
      <c r="AD112" s="39"/>
      <c r="AE112" s="39"/>
    </row>
    <row r="113" hidden="1"/>
    <row r="114" hidden="1"/>
    <row r="115" hidden="1"/>
    <row r="116" s="2" customFormat="1" ht="6.96" customHeight="1">
      <c r="A116" s="39"/>
      <c r="B116" s="69"/>
      <c r="C116" s="70"/>
      <c r="D116" s="70"/>
      <c r="E116" s="70"/>
      <c r="F116" s="70"/>
      <c r="G116" s="70"/>
      <c r="H116" s="70"/>
      <c r="I116" s="197"/>
      <c r="J116" s="70"/>
      <c r="K116" s="70"/>
      <c r="L116" s="64"/>
      <c r="S116" s="39"/>
      <c r="T116" s="39"/>
      <c r="U116" s="39"/>
      <c r="V116" s="39"/>
      <c r="W116" s="39"/>
      <c r="X116" s="39"/>
      <c r="Y116" s="39"/>
      <c r="Z116" s="39"/>
      <c r="AA116" s="39"/>
      <c r="AB116" s="39"/>
      <c r="AC116" s="39"/>
      <c r="AD116" s="39"/>
      <c r="AE116" s="39"/>
    </row>
    <row r="117" s="2" customFormat="1" ht="24.96" customHeight="1">
      <c r="A117" s="39"/>
      <c r="B117" s="40"/>
      <c r="C117" s="24" t="s">
        <v>396</v>
      </c>
      <c r="D117" s="41"/>
      <c r="E117" s="41"/>
      <c r="F117" s="41"/>
      <c r="G117" s="41"/>
      <c r="H117" s="41"/>
      <c r="I117" s="156"/>
      <c r="J117" s="41"/>
      <c r="K117" s="41"/>
      <c r="L117" s="64"/>
      <c r="S117" s="39"/>
      <c r="T117" s="39"/>
      <c r="U117" s="39"/>
      <c r="V117" s="39"/>
      <c r="W117" s="39"/>
      <c r="X117" s="39"/>
      <c r="Y117" s="39"/>
      <c r="Z117" s="39"/>
      <c r="AA117" s="39"/>
      <c r="AB117" s="39"/>
      <c r="AC117" s="39"/>
      <c r="AD117" s="39"/>
      <c r="AE117" s="39"/>
    </row>
    <row r="118" s="2" customFormat="1" ht="6.96" customHeight="1">
      <c r="A118" s="39"/>
      <c r="B118" s="40"/>
      <c r="C118" s="41"/>
      <c r="D118" s="41"/>
      <c r="E118" s="41"/>
      <c r="F118" s="41"/>
      <c r="G118" s="41"/>
      <c r="H118" s="41"/>
      <c r="I118" s="156"/>
      <c r="J118" s="41"/>
      <c r="K118" s="41"/>
      <c r="L118" s="64"/>
      <c r="S118" s="39"/>
      <c r="T118" s="39"/>
      <c r="U118" s="39"/>
      <c r="V118" s="39"/>
      <c r="W118" s="39"/>
      <c r="X118" s="39"/>
      <c r="Y118" s="39"/>
      <c r="Z118" s="39"/>
      <c r="AA118" s="39"/>
      <c r="AB118" s="39"/>
      <c r="AC118" s="39"/>
      <c r="AD118" s="39"/>
      <c r="AE118" s="39"/>
    </row>
    <row r="119" s="2" customFormat="1" ht="12" customHeight="1">
      <c r="A119" s="39"/>
      <c r="B119" s="40"/>
      <c r="C119" s="33" t="s">
        <v>16</v>
      </c>
      <c r="D119" s="41"/>
      <c r="E119" s="41"/>
      <c r="F119" s="41"/>
      <c r="G119" s="41"/>
      <c r="H119" s="41"/>
      <c r="I119" s="156"/>
      <c r="J119" s="41"/>
      <c r="K119" s="41"/>
      <c r="L119" s="64"/>
      <c r="S119" s="39"/>
      <c r="T119" s="39"/>
      <c r="U119" s="39"/>
      <c r="V119" s="39"/>
      <c r="W119" s="39"/>
      <c r="X119" s="39"/>
      <c r="Y119" s="39"/>
      <c r="Z119" s="39"/>
      <c r="AA119" s="39"/>
      <c r="AB119" s="39"/>
      <c r="AC119" s="39"/>
      <c r="AD119" s="39"/>
      <c r="AE119" s="39"/>
    </row>
    <row r="120" s="2" customFormat="1" ht="23.25" customHeight="1">
      <c r="A120" s="39"/>
      <c r="B120" s="40"/>
      <c r="C120" s="41"/>
      <c r="D120" s="41"/>
      <c r="E120" s="198" t="str">
        <f>E7</f>
        <v>Oprava trati v úseku 1.TK a 2.TK Děčín Prostřední Žleb - Dolní Žleb_OPRAVA č. 2</v>
      </c>
      <c r="F120" s="33"/>
      <c r="G120" s="33"/>
      <c r="H120" s="33"/>
      <c r="I120" s="156"/>
      <c r="J120" s="41"/>
      <c r="K120" s="41"/>
      <c r="L120" s="64"/>
      <c r="S120" s="39"/>
      <c r="T120" s="39"/>
      <c r="U120" s="39"/>
      <c r="V120" s="39"/>
      <c r="W120" s="39"/>
      <c r="X120" s="39"/>
      <c r="Y120" s="39"/>
      <c r="Z120" s="39"/>
      <c r="AA120" s="39"/>
      <c r="AB120" s="39"/>
      <c r="AC120" s="39"/>
      <c r="AD120" s="39"/>
      <c r="AE120" s="39"/>
    </row>
    <row r="121" s="1" customFormat="1" ht="12" customHeight="1">
      <c r="B121" s="22"/>
      <c r="C121" s="33" t="s">
        <v>389</v>
      </c>
      <c r="D121" s="23"/>
      <c r="E121" s="23"/>
      <c r="F121" s="23"/>
      <c r="G121" s="23"/>
      <c r="H121" s="23"/>
      <c r="I121" s="148"/>
      <c r="J121" s="23"/>
      <c r="K121" s="23"/>
      <c r="L121" s="21"/>
    </row>
    <row r="122" s="2" customFormat="1" ht="16.5" customHeight="1">
      <c r="A122" s="39"/>
      <c r="B122" s="40"/>
      <c r="C122" s="41"/>
      <c r="D122" s="41"/>
      <c r="E122" s="198" t="s">
        <v>3140</v>
      </c>
      <c r="F122" s="41"/>
      <c r="G122" s="41"/>
      <c r="H122" s="41"/>
      <c r="I122" s="156"/>
      <c r="J122" s="41"/>
      <c r="K122" s="41"/>
      <c r="L122" s="64"/>
      <c r="S122" s="39"/>
      <c r="T122" s="39"/>
      <c r="U122" s="39"/>
      <c r="V122" s="39"/>
      <c r="W122" s="39"/>
      <c r="X122" s="39"/>
      <c r="Y122" s="39"/>
      <c r="Z122" s="39"/>
      <c r="AA122" s="39"/>
      <c r="AB122" s="39"/>
      <c r="AC122" s="39"/>
      <c r="AD122" s="39"/>
      <c r="AE122" s="39"/>
    </row>
    <row r="123" s="2" customFormat="1" ht="12" customHeight="1">
      <c r="A123" s="39"/>
      <c r="B123" s="40"/>
      <c r="C123" s="33" t="s">
        <v>715</v>
      </c>
      <c r="D123" s="41"/>
      <c r="E123" s="41"/>
      <c r="F123" s="41"/>
      <c r="G123" s="41"/>
      <c r="H123" s="41"/>
      <c r="I123" s="156"/>
      <c r="J123" s="41"/>
      <c r="K123" s="41"/>
      <c r="L123" s="64"/>
      <c r="S123" s="39"/>
      <c r="T123" s="39"/>
      <c r="U123" s="39"/>
      <c r="V123" s="39"/>
      <c r="W123" s="39"/>
      <c r="X123" s="39"/>
      <c r="Y123" s="39"/>
      <c r="Z123" s="39"/>
      <c r="AA123" s="39"/>
      <c r="AB123" s="39"/>
      <c r="AC123" s="39"/>
      <c r="AD123" s="39"/>
      <c r="AE123" s="39"/>
    </row>
    <row r="124" s="2" customFormat="1" ht="16.5" customHeight="1">
      <c r="A124" s="39"/>
      <c r="B124" s="40"/>
      <c r="C124" s="41"/>
      <c r="D124" s="41"/>
      <c r="E124" s="77" t="str">
        <f>E11</f>
        <v>001 - ZRN - most v km 9,860</v>
      </c>
      <c r="F124" s="41"/>
      <c r="G124" s="41"/>
      <c r="H124" s="41"/>
      <c r="I124" s="156"/>
      <c r="J124" s="41"/>
      <c r="K124" s="41"/>
      <c r="L124" s="64"/>
      <c r="S124" s="39"/>
      <c r="T124" s="39"/>
      <c r="U124" s="39"/>
      <c r="V124" s="39"/>
      <c r="W124" s="39"/>
      <c r="X124" s="39"/>
      <c r="Y124" s="39"/>
      <c r="Z124" s="39"/>
      <c r="AA124" s="39"/>
      <c r="AB124" s="39"/>
      <c r="AC124" s="39"/>
      <c r="AD124" s="39"/>
      <c r="AE124" s="39"/>
    </row>
    <row r="125" s="2" customFormat="1" ht="6.96" customHeight="1">
      <c r="A125" s="39"/>
      <c r="B125" s="40"/>
      <c r="C125" s="41"/>
      <c r="D125" s="41"/>
      <c r="E125" s="41"/>
      <c r="F125" s="41"/>
      <c r="G125" s="41"/>
      <c r="H125" s="41"/>
      <c r="I125" s="156"/>
      <c r="J125" s="41"/>
      <c r="K125" s="41"/>
      <c r="L125" s="64"/>
      <c r="S125" s="39"/>
      <c r="T125" s="39"/>
      <c r="U125" s="39"/>
      <c r="V125" s="39"/>
      <c r="W125" s="39"/>
      <c r="X125" s="39"/>
      <c r="Y125" s="39"/>
      <c r="Z125" s="39"/>
      <c r="AA125" s="39"/>
      <c r="AB125" s="39"/>
      <c r="AC125" s="39"/>
      <c r="AD125" s="39"/>
      <c r="AE125" s="39"/>
    </row>
    <row r="126" s="2" customFormat="1" ht="12" customHeight="1">
      <c r="A126" s="39"/>
      <c r="B126" s="40"/>
      <c r="C126" s="33" t="s">
        <v>20</v>
      </c>
      <c r="D126" s="41"/>
      <c r="E126" s="41"/>
      <c r="F126" s="28" t="str">
        <f>F14</f>
        <v xml:space="preserve"> </v>
      </c>
      <c r="G126" s="41"/>
      <c r="H126" s="41"/>
      <c r="I126" s="158" t="s">
        <v>22</v>
      </c>
      <c r="J126" s="80" t="str">
        <f>IF(J14="","",J14)</f>
        <v>21. 11. 2019</v>
      </c>
      <c r="K126" s="41"/>
      <c r="L126" s="64"/>
      <c r="S126" s="39"/>
      <c r="T126" s="39"/>
      <c r="U126" s="39"/>
      <c r="V126" s="39"/>
      <c r="W126" s="39"/>
      <c r="X126" s="39"/>
      <c r="Y126" s="39"/>
      <c r="Z126" s="39"/>
      <c r="AA126" s="39"/>
      <c r="AB126" s="39"/>
      <c r="AC126" s="39"/>
      <c r="AD126" s="39"/>
      <c r="AE126" s="39"/>
    </row>
    <row r="127" s="2" customFormat="1" ht="6.96" customHeight="1">
      <c r="A127" s="39"/>
      <c r="B127" s="40"/>
      <c r="C127" s="41"/>
      <c r="D127" s="41"/>
      <c r="E127" s="41"/>
      <c r="F127" s="41"/>
      <c r="G127" s="41"/>
      <c r="H127" s="41"/>
      <c r="I127" s="156"/>
      <c r="J127" s="41"/>
      <c r="K127" s="41"/>
      <c r="L127" s="64"/>
      <c r="S127" s="39"/>
      <c r="T127" s="39"/>
      <c r="U127" s="39"/>
      <c r="V127" s="39"/>
      <c r="W127" s="39"/>
      <c r="X127" s="39"/>
      <c r="Y127" s="39"/>
      <c r="Z127" s="39"/>
      <c r="AA127" s="39"/>
      <c r="AB127" s="39"/>
      <c r="AC127" s="39"/>
      <c r="AD127" s="39"/>
      <c r="AE127" s="39"/>
    </row>
    <row r="128" s="2" customFormat="1" ht="15.15" customHeight="1">
      <c r="A128" s="39"/>
      <c r="B128" s="40"/>
      <c r="C128" s="33" t="s">
        <v>24</v>
      </c>
      <c r="D128" s="41"/>
      <c r="E128" s="41"/>
      <c r="F128" s="28" t="str">
        <f>E17</f>
        <v/>
      </c>
      <c r="G128" s="41"/>
      <c r="H128" s="41"/>
      <c r="I128" s="158" t="s">
        <v>32</v>
      </c>
      <c r="J128" s="37" t="str">
        <f>E23</f>
        <v xml:space="preserve"> </v>
      </c>
      <c r="K128" s="41"/>
      <c r="L128" s="64"/>
      <c r="S128" s="39"/>
      <c r="T128" s="39"/>
      <c r="U128" s="39"/>
      <c r="V128" s="39"/>
      <c r="W128" s="39"/>
      <c r="X128" s="39"/>
      <c r="Y128" s="39"/>
      <c r="Z128" s="39"/>
      <c r="AA128" s="39"/>
      <c r="AB128" s="39"/>
      <c r="AC128" s="39"/>
      <c r="AD128" s="39"/>
      <c r="AE128" s="39"/>
    </row>
    <row r="129" s="2" customFormat="1" ht="15.15" customHeight="1">
      <c r="A129" s="39"/>
      <c r="B129" s="40"/>
      <c r="C129" s="33" t="s">
        <v>30</v>
      </c>
      <c r="D129" s="41"/>
      <c r="E129" s="41"/>
      <c r="F129" s="28" t="str">
        <f>IF(E20="","",E20)</f>
        <v>Vyplň údaj</v>
      </c>
      <c r="G129" s="41"/>
      <c r="H129" s="41"/>
      <c r="I129" s="158" t="s">
        <v>34</v>
      </c>
      <c r="J129" s="37" t="str">
        <f>E26</f>
        <v xml:space="preserve"> </v>
      </c>
      <c r="K129" s="41"/>
      <c r="L129" s="64"/>
      <c r="S129" s="39"/>
      <c r="T129" s="39"/>
      <c r="U129" s="39"/>
      <c r="V129" s="39"/>
      <c r="W129" s="39"/>
      <c r="X129" s="39"/>
      <c r="Y129" s="39"/>
      <c r="Z129" s="39"/>
      <c r="AA129" s="39"/>
      <c r="AB129" s="39"/>
      <c r="AC129" s="39"/>
      <c r="AD129" s="39"/>
      <c r="AE129" s="39"/>
    </row>
    <row r="130" s="2" customFormat="1" ht="10.32" customHeight="1">
      <c r="A130" s="39"/>
      <c r="B130" s="40"/>
      <c r="C130" s="41"/>
      <c r="D130" s="41"/>
      <c r="E130" s="41"/>
      <c r="F130" s="41"/>
      <c r="G130" s="41"/>
      <c r="H130" s="41"/>
      <c r="I130" s="156"/>
      <c r="J130" s="41"/>
      <c r="K130" s="41"/>
      <c r="L130" s="64"/>
      <c r="S130" s="39"/>
      <c r="T130" s="39"/>
      <c r="U130" s="39"/>
      <c r="V130" s="39"/>
      <c r="W130" s="39"/>
      <c r="X130" s="39"/>
      <c r="Y130" s="39"/>
      <c r="Z130" s="39"/>
      <c r="AA130" s="39"/>
      <c r="AB130" s="39"/>
      <c r="AC130" s="39"/>
      <c r="AD130" s="39"/>
      <c r="AE130" s="39"/>
    </row>
    <row r="131" s="9" customFormat="1" ht="29.28" customHeight="1">
      <c r="A131" s="204"/>
      <c r="B131" s="205"/>
      <c r="C131" s="206" t="s">
        <v>397</v>
      </c>
      <c r="D131" s="207" t="s">
        <v>61</v>
      </c>
      <c r="E131" s="207" t="s">
        <v>57</v>
      </c>
      <c r="F131" s="207" t="s">
        <v>58</v>
      </c>
      <c r="G131" s="207" t="s">
        <v>398</v>
      </c>
      <c r="H131" s="207" t="s">
        <v>399</v>
      </c>
      <c r="I131" s="208" t="s">
        <v>400</v>
      </c>
      <c r="J131" s="207" t="s">
        <v>393</v>
      </c>
      <c r="K131" s="209" t="s">
        <v>401</v>
      </c>
      <c r="L131" s="210"/>
      <c r="M131" s="101" t="s">
        <v>1</v>
      </c>
      <c r="N131" s="102" t="s">
        <v>40</v>
      </c>
      <c r="O131" s="102" t="s">
        <v>402</v>
      </c>
      <c r="P131" s="102" t="s">
        <v>403</v>
      </c>
      <c r="Q131" s="102" t="s">
        <v>404</v>
      </c>
      <c r="R131" s="102" t="s">
        <v>405</v>
      </c>
      <c r="S131" s="102" t="s">
        <v>406</v>
      </c>
      <c r="T131" s="103" t="s">
        <v>407</v>
      </c>
      <c r="U131" s="204"/>
      <c r="V131" s="204"/>
      <c r="W131" s="204"/>
      <c r="X131" s="204"/>
      <c r="Y131" s="204"/>
      <c r="Z131" s="204"/>
      <c r="AA131" s="204"/>
      <c r="AB131" s="204"/>
      <c r="AC131" s="204"/>
      <c r="AD131" s="204"/>
      <c r="AE131" s="204"/>
    </row>
    <row r="132" s="2" customFormat="1" ht="22.8" customHeight="1">
      <c r="A132" s="39"/>
      <c r="B132" s="40"/>
      <c r="C132" s="108" t="s">
        <v>408</v>
      </c>
      <c r="D132" s="41"/>
      <c r="E132" s="41"/>
      <c r="F132" s="41"/>
      <c r="G132" s="41"/>
      <c r="H132" s="41"/>
      <c r="I132" s="156"/>
      <c r="J132" s="211">
        <f>BK132</f>
        <v>0</v>
      </c>
      <c r="K132" s="41"/>
      <c r="L132" s="45"/>
      <c r="M132" s="104"/>
      <c r="N132" s="212"/>
      <c r="O132" s="105"/>
      <c r="P132" s="213">
        <f>P133+P403</f>
        <v>0</v>
      </c>
      <c r="Q132" s="105"/>
      <c r="R132" s="213">
        <f>R133+R403</f>
        <v>10.605788778192</v>
      </c>
      <c r="S132" s="105"/>
      <c r="T132" s="214">
        <f>T133+T403</f>
        <v>5.8304499999999999</v>
      </c>
      <c r="U132" s="39"/>
      <c r="V132" s="39"/>
      <c r="W132" s="39"/>
      <c r="X132" s="39"/>
      <c r="Y132" s="39"/>
      <c r="Z132" s="39"/>
      <c r="AA132" s="39"/>
      <c r="AB132" s="39"/>
      <c r="AC132" s="39"/>
      <c r="AD132" s="39"/>
      <c r="AE132" s="39"/>
      <c r="AT132" s="18" t="s">
        <v>75</v>
      </c>
      <c r="AU132" s="18" t="s">
        <v>395</v>
      </c>
      <c r="BK132" s="215">
        <f>BK133+BK403</f>
        <v>0</v>
      </c>
    </row>
    <row r="133" s="11" customFormat="1" ht="25.92" customHeight="1">
      <c r="A133" s="11"/>
      <c r="B133" s="254"/>
      <c r="C133" s="255"/>
      <c r="D133" s="256" t="s">
        <v>75</v>
      </c>
      <c r="E133" s="257" t="s">
        <v>750</v>
      </c>
      <c r="F133" s="257" t="s">
        <v>751</v>
      </c>
      <c r="G133" s="255"/>
      <c r="H133" s="255"/>
      <c r="I133" s="258"/>
      <c r="J133" s="259">
        <f>BK133</f>
        <v>0</v>
      </c>
      <c r="K133" s="255"/>
      <c r="L133" s="260"/>
      <c r="M133" s="261"/>
      <c r="N133" s="262"/>
      <c r="O133" s="262"/>
      <c r="P133" s="263">
        <f>P134+P174+P179+P185+P194+P233+P375+P399</f>
        <v>0</v>
      </c>
      <c r="Q133" s="262"/>
      <c r="R133" s="263">
        <f>R134+R174+R179+R185+R194+R233+R375+R399</f>
        <v>10.206355758192</v>
      </c>
      <c r="S133" s="262"/>
      <c r="T133" s="264">
        <f>T134+T174+T179+T185+T194+T233+T375+T399</f>
        <v>5.8304499999999999</v>
      </c>
      <c r="U133" s="11"/>
      <c r="V133" s="11"/>
      <c r="W133" s="11"/>
      <c r="X133" s="11"/>
      <c r="Y133" s="11"/>
      <c r="Z133" s="11"/>
      <c r="AA133" s="11"/>
      <c r="AB133" s="11"/>
      <c r="AC133" s="11"/>
      <c r="AD133" s="11"/>
      <c r="AE133" s="11"/>
      <c r="AR133" s="265" t="s">
        <v>84</v>
      </c>
      <c r="AT133" s="266" t="s">
        <v>75</v>
      </c>
      <c r="AU133" s="266" t="s">
        <v>76</v>
      </c>
      <c r="AY133" s="265" t="s">
        <v>414</v>
      </c>
      <c r="BK133" s="267">
        <f>BK134+BK174+BK179+BK185+BK194+BK233+BK375+BK399</f>
        <v>0</v>
      </c>
    </row>
    <row r="134" s="11" customFormat="1" ht="22.8" customHeight="1">
      <c r="A134" s="11"/>
      <c r="B134" s="254"/>
      <c r="C134" s="255"/>
      <c r="D134" s="256" t="s">
        <v>75</v>
      </c>
      <c r="E134" s="275" t="s">
        <v>84</v>
      </c>
      <c r="F134" s="275" t="s">
        <v>1714</v>
      </c>
      <c r="G134" s="255"/>
      <c r="H134" s="255"/>
      <c r="I134" s="258"/>
      <c r="J134" s="276">
        <f>BK134</f>
        <v>0</v>
      </c>
      <c r="K134" s="255"/>
      <c r="L134" s="260"/>
      <c r="M134" s="261"/>
      <c r="N134" s="262"/>
      <c r="O134" s="262"/>
      <c r="P134" s="263">
        <f>SUM(P135:P173)</f>
        <v>0</v>
      </c>
      <c r="Q134" s="262"/>
      <c r="R134" s="263">
        <f>SUM(R135:R173)</f>
        <v>0</v>
      </c>
      <c r="S134" s="262"/>
      <c r="T134" s="264">
        <f>SUM(T135:T173)</f>
        <v>3.9674999999999998</v>
      </c>
      <c r="U134" s="11"/>
      <c r="V134" s="11"/>
      <c r="W134" s="11"/>
      <c r="X134" s="11"/>
      <c r="Y134" s="11"/>
      <c r="Z134" s="11"/>
      <c r="AA134" s="11"/>
      <c r="AB134" s="11"/>
      <c r="AC134" s="11"/>
      <c r="AD134" s="11"/>
      <c r="AE134" s="11"/>
      <c r="AR134" s="265" t="s">
        <v>84</v>
      </c>
      <c r="AT134" s="266" t="s">
        <v>75</v>
      </c>
      <c r="AU134" s="266" t="s">
        <v>84</v>
      </c>
      <c r="AY134" s="265" t="s">
        <v>414</v>
      </c>
      <c r="BK134" s="267">
        <f>SUM(BK135:BK173)</f>
        <v>0</v>
      </c>
    </row>
    <row r="135" s="2" customFormat="1" ht="21.75" customHeight="1">
      <c r="A135" s="39"/>
      <c r="B135" s="40"/>
      <c r="C135" s="234" t="s">
        <v>84</v>
      </c>
      <c r="D135" s="234" t="s">
        <v>443</v>
      </c>
      <c r="E135" s="235" t="s">
        <v>1715</v>
      </c>
      <c r="F135" s="236" t="s">
        <v>1716</v>
      </c>
      <c r="G135" s="237" t="s">
        <v>632</v>
      </c>
      <c r="H135" s="238">
        <v>283.25</v>
      </c>
      <c r="I135" s="239"/>
      <c r="J135" s="240">
        <f>ROUND(I135*H135,2)</f>
        <v>0</v>
      </c>
      <c r="K135" s="236" t="s">
        <v>720</v>
      </c>
      <c r="L135" s="45"/>
      <c r="M135" s="241" t="s">
        <v>1</v>
      </c>
      <c r="N135" s="242" t="s">
        <v>41</v>
      </c>
      <c r="O135" s="92"/>
      <c r="P135" s="226">
        <f>O135*H135</f>
        <v>0</v>
      </c>
      <c r="Q135" s="226">
        <v>0</v>
      </c>
      <c r="R135" s="226">
        <f>Q135*H135</f>
        <v>0</v>
      </c>
      <c r="S135" s="226">
        <v>0</v>
      </c>
      <c r="T135" s="227">
        <f>S135*H135</f>
        <v>0</v>
      </c>
      <c r="U135" s="39"/>
      <c r="V135" s="39"/>
      <c r="W135" s="39"/>
      <c r="X135" s="39"/>
      <c r="Y135" s="39"/>
      <c r="Z135" s="39"/>
      <c r="AA135" s="39"/>
      <c r="AB135" s="39"/>
      <c r="AC135" s="39"/>
      <c r="AD135" s="39"/>
      <c r="AE135" s="39"/>
      <c r="AR135" s="228" t="s">
        <v>415</v>
      </c>
      <c r="AT135" s="228" t="s">
        <v>443</v>
      </c>
      <c r="AU135" s="228" t="s">
        <v>86</v>
      </c>
      <c r="AY135" s="18" t="s">
        <v>414</v>
      </c>
      <c r="BE135" s="229">
        <f>IF(N135="základní",J135,0)</f>
        <v>0</v>
      </c>
      <c r="BF135" s="229">
        <f>IF(N135="snížená",J135,0)</f>
        <v>0</v>
      </c>
      <c r="BG135" s="229">
        <f>IF(N135="zákl. přenesená",J135,0)</f>
        <v>0</v>
      </c>
      <c r="BH135" s="229">
        <f>IF(N135="sníž. přenesená",J135,0)</f>
        <v>0</v>
      </c>
      <c r="BI135" s="229">
        <f>IF(N135="nulová",J135,0)</f>
        <v>0</v>
      </c>
      <c r="BJ135" s="18" t="s">
        <v>84</v>
      </c>
      <c r="BK135" s="229">
        <f>ROUND(I135*H135,2)</f>
        <v>0</v>
      </c>
      <c r="BL135" s="18" t="s">
        <v>415</v>
      </c>
      <c r="BM135" s="228" t="s">
        <v>3142</v>
      </c>
    </row>
    <row r="136" s="2" customFormat="1">
      <c r="A136" s="39"/>
      <c r="B136" s="40"/>
      <c r="C136" s="41"/>
      <c r="D136" s="230" t="s">
        <v>417</v>
      </c>
      <c r="E136" s="41"/>
      <c r="F136" s="231" t="s">
        <v>1718</v>
      </c>
      <c r="G136" s="41"/>
      <c r="H136" s="41"/>
      <c r="I136" s="156"/>
      <c r="J136" s="41"/>
      <c r="K136" s="41"/>
      <c r="L136" s="45"/>
      <c r="M136" s="232"/>
      <c r="N136" s="233"/>
      <c r="O136" s="92"/>
      <c r="P136" s="92"/>
      <c r="Q136" s="92"/>
      <c r="R136" s="92"/>
      <c r="S136" s="92"/>
      <c r="T136" s="93"/>
      <c r="U136" s="39"/>
      <c r="V136" s="39"/>
      <c r="W136" s="39"/>
      <c r="X136" s="39"/>
      <c r="Y136" s="39"/>
      <c r="Z136" s="39"/>
      <c r="AA136" s="39"/>
      <c r="AB136" s="39"/>
      <c r="AC136" s="39"/>
      <c r="AD136" s="39"/>
      <c r="AE136" s="39"/>
      <c r="AT136" s="18" t="s">
        <v>417</v>
      </c>
      <c r="AU136" s="18" t="s">
        <v>86</v>
      </c>
    </row>
    <row r="137" s="15" customFormat="1">
      <c r="A137" s="15"/>
      <c r="B137" s="299"/>
      <c r="C137" s="300"/>
      <c r="D137" s="230" t="s">
        <v>758</v>
      </c>
      <c r="E137" s="301" t="s">
        <v>1</v>
      </c>
      <c r="F137" s="302" t="s">
        <v>2860</v>
      </c>
      <c r="G137" s="300"/>
      <c r="H137" s="301" t="s">
        <v>1</v>
      </c>
      <c r="I137" s="303"/>
      <c r="J137" s="300"/>
      <c r="K137" s="300"/>
      <c r="L137" s="304"/>
      <c r="M137" s="305"/>
      <c r="N137" s="306"/>
      <c r="O137" s="306"/>
      <c r="P137" s="306"/>
      <c r="Q137" s="306"/>
      <c r="R137" s="306"/>
      <c r="S137" s="306"/>
      <c r="T137" s="307"/>
      <c r="U137" s="15"/>
      <c r="V137" s="15"/>
      <c r="W137" s="15"/>
      <c r="X137" s="15"/>
      <c r="Y137" s="15"/>
      <c r="Z137" s="15"/>
      <c r="AA137" s="15"/>
      <c r="AB137" s="15"/>
      <c r="AC137" s="15"/>
      <c r="AD137" s="15"/>
      <c r="AE137" s="15"/>
      <c r="AT137" s="308" t="s">
        <v>758</v>
      </c>
      <c r="AU137" s="308" t="s">
        <v>86</v>
      </c>
      <c r="AV137" s="15" t="s">
        <v>84</v>
      </c>
      <c r="AW137" s="15" t="s">
        <v>33</v>
      </c>
      <c r="AX137" s="15" t="s">
        <v>76</v>
      </c>
      <c r="AY137" s="308" t="s">
        <v>414</v>
      </c>
    </row>
    <row r="138" s="13" customFormat="1">
      <c r="A138" s="13"/>
      <c r="B138" s="277"/>
      <c r="C138" s="278"/>
      <c r="D138" s="230" t="s">
        <v>758</v>
      </c>
      <c r="E138" s="279" t="s">
        <v>1</v>
      </c>
      <c r="F138" s="280" t="s">
        <v>3143</v>
      </c>
      <c r="G138" s="278"/>
      <c r="H138" s="281">
        <v>17.399999999999999</v>
      </c>
      <c r="I138" s="282"/>
      <c r="J138" s="278"/>
      <c r="K138" s="278"/>
      <c r="L138" s="283"/>
      <c r="M138" s="284"/>
      <c r="N138" s="285"/>
      <c r="O138" s="285"/>
      <c r="P138" s="285"/>
      <c r="Q138" s="285"/>
      <c r="R138" s="285"/>
      <c r="S138" s="285"/>
      <c r="T138" s="286"/>
      <c r="U138" s="13"/>
      <c r="V138" s="13"/>
      <c r="W138" s="13"/>
      <c r="X138" s="13"/>
      <c r="Y138" s="13"/>
      <c r="Z138" s="13"/>
      <c r="AA138" s="13"/>
      <c r="AB138" s="13"/>
      <c r="AC138" s="13"/>
      <c r="AD138" s="13"/>
      <c r="AE138" s="13"/>
      <c r="AT138" s="287" t="s">
        <v>758</v>
      </c>
      <c r="AU138" s="287" t="s">
        <v>86</v>
      </c>
      <c r="AV138" s="13" t="s">
        <v>86</v>
      </c>
      <c r="AW138" s="13" t="s">
        <v>33</v>
      </c>
      <c r="AX138" s="13" t="s">
        <v>76</v>
      </c>
      <c r="AY138" s="287" t="s">
        <v>414</v>
      </c>
    </row>
    <row r="139" s="15" customFormat="1">
      <c r="A139" s="15"/>
      <c r="B139" s="299"/>
      <c r="C139" s="300"/>
      <c r="D139" s="230" t="s">
        <v>758</v>
      </c>
      <c r="E139" s="301" t="s">
        <v>1</v>
      </c>
      <c r="F139" s="302" t="s">
        <v>3144</v>
      </c>
      <c r="G139" s="300"/>
      <c r="H139" s="301" t="s">
        <v>1</v>
      </c>
      <c r="I139" s="303"/>
      <c r="J139" s="300"/>
      <c r="K139" s="300"/>
      <c r="L139" s="304"/>
      <c r="M139" s="305"/>
      <c r="N139" s="306"/>
      <c r="O139" s="306"/>
      <c r="P139" s="306"/>
      <c r="Q139" s="306"/>
      <c r="R139" s="306"/>
      <c r="S139" s="306"/>
      <c r="T139" s="307"/>
      <c r="U139" s="15"/>
      <c r="V139" s="15"/>
      <c r="W139" s="15"/>
      <c r="X139" s="15"/>
      <c r="Y139" s="15"/>
      <c r="Z139" s="15"/>
      <c r="AA139" s="15"/>
      <c r="AB139" s="15"/>
      <c r="AC139" s="15"/>
      <c r="AD139" s="15"/>
      <c r="AE139" s="15"/>
      <c r="AT139" s="308" t="s">
        <v>758</v>
      </c>
      <c r="AU139" s="308" t="s">
        <v>86</v>
      </c>
      <c r="AV139" s="15" t="s">
        <v>84</v>
      </c>
      <c r="AW139" s="15" t="s">
        <v>33</v>
      </c>
      <c r="AX139" s="15" t="s">
        <v>76</v>
      </c>
      <c r="AY139" s="308" t="s">
        <v>414</v>
      </c>
    </row>
    <row r="140" s="13" customFormat="1">
      <c r="A140" s="13"/>
      <c r="B140" s="277"/>
      <c r="C140" s="278"/>
      <c r="D140" s="230" t="s">
        <v>758</v>
      </c>
      <c r="E140" s="279" t="s">
        <v>1</v>
      </c>
      <c r="F140" s="280" t="s">
        <v>3145</v>
      </c>
      <c r="G140" s="278"/>
      <c r="H140" s="281">
        <v>235.84999999999999</v>
      </c>
      <c r="I140" s="282"/>
      <c r="J140" s="278"/>
      <c r="K140" s="278"/>
      <c r="L140" s="283"/>
      <c r="M140" s="284"/>
      <c r="N140" s="285"/>
      <c r="O140" s="285"/>
      <c r="P140" s="285"/>
      <c r="Q140" s="285"/>
      <c r="R140" s="285"/>
      <c r="S140" s="285"/>
      <c r="T140" s="286"/>
      <c r="U140" s="13"/>
      <c r="V140" s="13"/>
      <c r="W140" s="13"/>
      <c r="X140" s="13"/>
      <c r="Y140" s="13"/>
      <c r="Z140" s="13"/>
      <c r="AA140" s="13"/>
      <c r="AB140" s="13"/>
      <c r="AC140" s="13"/>
      <c r="AD140" s="13"/>
      <c r="AE140" s="13"/>
      <c r="AT140" s="287" t="s">
        <v>758</v>
      </c>
      <c r="AU140" s="287" t="s">
        <v>86</v>
      </c>
      <c r="AV140" s="13" t="s">
        <v>86</v>
      </c>
      <c r="AW140" s="13" t="s">
        <v>33</v>
      </c>
      <c r="AX140" s="13" t="s">
        <v>76</v>
      </c>
      <c r="AY140" s="287" t="s">
        <v>414</v>
      </c>
    </row>
    <row r="141" s="15" customFormat="1">
      <c r="A141" s="15"/>
      <c r="B141" s="299"/>
      <c r="C141" s="300"/>
      <c r="D141" s="230" t="s">
        <v>758</v>
      </c>
      <c r="E141" s="301" t="s">
        <v>1</v>
      </c>
      <c r="F141" s="302" t="s">
        <v>3146</v>
      </c>
      <c r="G141" s="300"/>
      <c r="H141" s="301" t="s">
        <v>1</v>
      </c>
      <c r="I141" s="303"/>
      <c r="J141" s="300"/>
      <c r="K141" s="300"/>
      <c r="L141" s="304"/>
      <c r="M141" s="305"/>
      <c r="N141" s="306"/>
      <c r="O141" s="306"/>
      <c r="P141" s="306"/>
      <c r="Q141" s="306"/>
      <c r="R141" s="306"/>
      <c r="S141" s="306"/>
      <c r="T141" s="307"/>
      <c r="U141" s="15"/>
      <c r="V141" s="15"/>
      <c r="W141" s="15"/>
      <c r="X141" s="15"/>
      <c r="Y141" s="15"/>
      <c r="Z141" s="15"/>
      <c r="AA141" s="15"/>
      <c r="AB141" s="15"/>
      <c r="AC141" s="15"/>
      <c r="AD141" s="15"/>
      <c r="AE141" s="15"/>
      <c r="AT141" s="308" t="s">
        <v>758</v>
      </c>
      <c r="AU141" s="308" t="s">
        <v>86</v>
      </c>
      <c r="AV141" s="15" t="s">
        <v>84</v>
      </c>
      <c r="AW141" s="15" t="s">
        <v>33</v>
      </c>
      <c r="AX141" s="15" t="s">
        <v>76</v>
      </c>
      <c r="AY141" s="308" t="s">
        <v>414</v>
      </c>
    </row>
    <row r="142" s="13" customFormat="1">
      <c r="A142" s="13"/>
      <c r="B142" s="277"/>
      <c r="C142" s="278"/>
      <c r="D142" s="230" t="s">
        <v>758</v>
      </c>
      <c r="E142" s="279" t="s">
        <v>1</v>
      </c>
      <c r="F142" s="280" t="s">
        <v>3147</v>
      </c>
      <c r="G142" s="278"/>
      <c r="H142" s="281">
        <v>30</v>
      </c>
      <c r="I142" s="282"/>
      <c r="J142" s="278"/>
      <c r="K142" s="278"/>
      <c r="L142" s="283"/>
      <c r="M142" s="284"/>
      <c r="N142" s="285"/>
      <c r="O142" s="285"/>
      <c r="P142" s="285"/>
      <c r="Q142" s="285"/>
      <c r="R142" s="285"/>
      <c r="S142" s="285"/>
      <c r="T142" s="286"/>
      <c r="U142" s="13"/>
      <c r="V142" s="13"/>
      <c r="W142" s="13"/>
      <c r="X142" s="13"/>
      <c r="Y142" s="13"/>
      <c r="Z142" s="13"/>
      <c r="AA142" s="13"/>
      <c r="AB142" s="13"/>
      <c r="AC142" s="13"/>
      <c r="AD142" s="13"/>
      <c r="AE142" s="13"/>
      <c r="AT142" s="287" t="s">
        <v>758</v>
      </c>
      <c r="AU142" s="287" t="s">
        <v>86</v>
      </c>
      <c r="AV142" s="13" t="s">
        <v>86</v>
      </c>
      <c r="AW142" s="13" t="s">
        <v>33</v>
      </c>
      <c r="AX142" s="13" t="s">
        <v>76</v>
      </c>
      <c r="AY142" s="287" t="s">
        <v>414</v>
      </c>
    </row>
    <row r="143" s="14" customFormat="1">
      <c r="A143" s="14"/>
      <c r="B143" s="288"/>
      <c r="C143" s="289"/>
      <c r="D143" s="230" t="s">
        <v>758</v>
      </c>
      <c r="E143" s="290" t="s">
        <v>1</v>
      </c>
      <c r="F143" s="291" t="s">
        <v>760</v>
      </c>
      <c r="G143" s="289"/>
      <c r="H143" s="292">
        <v>283.25</v>
      </c>
      <c r="I143" s="293"/>
      <c r="J143" s="289"/>
      <c r="K143" s="289"/>
      <c r="L143" s="294"/>
      <c r="M143" s="295"/>
      <c r="N143" s="296"/>
      <c r="O143" s="296"/>
      <c r="P143" s="296"/>
      <c r="Q143" s="296"/>
      <c r="R143" s="296"/>
      <c r="S143" s="296"/>
      <c r="T143" s="297"/>
      <c r="U143" s="14"/>
      <c r="V143" s="14"/>
      <c r="W143" s="14"/>
      <c r="X143" s="14"/>
      <c r="Y143" s="14"/>
      <c r="Z143" s="14"/>
      <c r="AA143" s="14"/>
      <c r="AB143" s="14"/>
      <c r="AC143" s="14"/>
      <c r="AD143" s="14"/>
      <c r="AE143" s="14"/>
      <c r="AT143" s="298" t="s">
        <v>758</v>
      </c>
      <c r="AU143" s="298" t="s">
        <v>86</v>
      </c>
      <c r="AV143" s="14" t="s">
        <v>415</v>
      </c>
      <c r="AW143" s="14" t="s">
        <v>33</v>
      </c>
      <c r="AX143" s="14" t="s">
        <v>84</v>
      </c>
      <c r="AY143" s="298" t="s">
        <v>414</v>
      </c>
    </row>
    <row r="144" s="2" customFormat="1" ht="21.75" customHeight="1">
      <c r="A144" s="39"/>
      <c r="B144" s="40"/>
      <c r="C144" s="234" t="s">
        <v>86</v>
      </c>
      <c r="D144" s="234" t="s">
        <v>443</v>
      </c>
      <c r="E144" s="235" t="s">
        <v>1721</v>
      </c>
      <c r="F144" s="236" t="s">
        <v>1722</v>
      </c>
      <c r="G144" s="237" t="s">
        <v>755</v>
      </c>
      <c r="H144" s="238">
        <v>2.9180000000000001</v>
      </c>
      <c r="I144" s="239"/>
      <c r="J144" s="240">
        <f>ROUND(I144*H144,2)</f>
        <v>0</v>
      </c>
      <c r="K144" s="236" t="s">
        <v>720</v>
      </c>
      <c r="L144" s="45"/>
      <c r="M144" s="241" t="s">
        <v>1</v>
      </c>
      <c r="N144" s="242" t="s">
        <v>41</v>
      </c>
      <c r="O144" s="92"/>
      <c r="P144" s="226">
        <f>O144*H144</f>
        <v>0</v>
      </c>
      <c r="Q144" s="226">
        <v>0</v>
      </c>
      <c r="R144" s="226">
        <f>Q144*H144</f>
        <v>0</v>
      </c>
      <c r="S144" s="226">
        <v>0</v>
      </c>
      <c r="T144" s="227">
        <f>S144*H144</f>
        <v>0</v>
      </c>
      <c r="U144" s="39"/>
      <c r="V144" s="39"/>
      <c r="W144" s="39"/>
      <c r="X144" s="39"/>
      <c r="Y144" s="39"/>
      <c r="Z144" s="39"/>
      <c r="AA144" s="39"/>
      <c r="AB144" s="39"/>
      <c r="AC144" s="39"/>
      <c r="AD144" s="39"/>
      <c r="AE144" s="39"/>
      <c r="AR144" s="228" t="s">
        <v>415</v>
      </c>
      <c r="AT144" s="228" t="s">
        <v>443</v>
      </c>
      <c r="AU144" s="228" t="s">
        <v>86</v>
      </c>
      <c r="AY144" s="18" t="s">
        <v>414</v>
      </c>
      <c r="BE144" s="229">
        <f>IF(N144="základní",J144,0)</f>
        <v>0</v>
      </c>
      <c r="BF144" s="229">
        <f>IF(N144="snížená",J144,0)</f>
        <v>0</v>
      </c>
      <c r="BG144" s="229">
        <f>IF(N144="zákl. přenesená",J144,0)</f>
        <v>0</v>
      </c>
      <c r="BH144" s="229">
        <f>IF(N144="sníž. přenesená",J144,0)</f>
        <v>0</v>
      </c>
      <c r="BI144" s="229">
        <f>IF(N144="nulová",J144,0)</f>
        <v>0</v>
      </c>
      <c r="BJ144" s="18" t="s">
        <v>84</v>
      </c>
      <c r="BK144" s="229">
        <f>ROUND(I144*H144,2)</f>
        <v>0</v>
      </c>
      <c r="BL144" s="18" t="s">
        <v>415</v>
      </c>
      <c r="BM144" s="228" t="s">
        <v>3148</v>
      </c>
    </row>
    <row r="145" s="2" customFormat="1">
      <c r="A145" s="39"/>
      <c r="B145" s="40"/>
      <c r="C145" s="41"/>
      <c r="D145" s="230" t="s">
        <v>417</v>
      </c>
      <c r="E145" s="41"/>
      <c r="F145" s="231" t="s">
        <v>1724</v>
      </c>
      <c r="G145" s="41"/>
      <c r="H145" s="41"/>
      <c r="I145" s="156"/>
      <c r="J145" s="41"/>
      <c r="K145" s="41"/>
      <c r="L145" s="45"/>
      <c r="M145" s="232"/>
      <c r="N145" s="233"/>
      <c r="O145" s="92"/>
      <c r="P145" s="92"/>
      <c r="Q145" s="92"/>
      <c r="R145" s="92"/>
      <c r="S145" s="92"/>
      <c r="T145" s="93"/>
      <c r="U145" s="39"/>
      <c r="V145" s="39"/>
      <c r="W145" s="39"/>
      <c r="X145" s="39"/>
      <c r="Y145" s="39"/>
      <c r="Z145" s="39"/>
      <c r="AA145" s="39"/>
      <c r="AB145" s="39"/>
      <c r="AC145" s="39"/>
      <c r="AD145" s="39"/>
      <c r="AE145" s="39"/>
      <c r="AT145" s="18" t="s">
        <v>417</v>
      </c>
      <c r="AU145" s="18" t="s">
        <v>86</v>
      </c>
    </row>
    <row r="146" s="13" customFormat="1">
      <c r="A146" s="13"/>
      <c r="B146" s="277"/>
      <c r="C146" s="278"/>
      <c r="D146" s="230" t="s">
        <v>758</v>
      </c>
      <c r="E146" s="279" t="s">
        <v>1</v>
      </c>
      <c r="F146" s="280" t="s">
        <v>3149</v>
      </c>
      <c r="G146" s="278"/>
      <c r="H146" s="281">
        <v>2.9180000000000001</v>
      </c>
      <c r="I146" s="282"/>
      <c r="J146" s="278"/>
      <c r="K146" s="278"/>
      <c r="L146" s="283"/>
      <c r="M146" s="284"/>
      <c r="N146" s="285"/>
      <c r="O146" s="285"/>
      <c r="P146" s="285"/>
      <c r="Q146" s="285"/>
      <c r="R146" s="285"/>
      <c r="S146" s="285"/>
      <c r="T146" s="286"/>
      <c r="U146" s="13"/>
      <c r="V146" s="13"/>
      <c r="W146" s="13"/>
      <c r="X146" s="13"/>
      <c r="Y146" s="13"/>
      <c r="Z146" s="13"/>
      <c r="AA146" s="13"/>
      <c r="AB146" s="13"/>
      <c r="AC146" s="13"/>
      <c r="AD146" s="13"/>
      <c r="AE146" s="13"/>
      <c r="AT146" s="287" t="s">
        <v>758</v>
      </c>
      <c r="AU146" s="287" t="s">
        <v>86</v>
      </c>
      <c r="AV146" s="13" t="s">
        <v>86</v>
      </c>
      <c r="AW146" s="13" t="s">
        <v>33</v>
      </c>
      <c r="AX146" s="13" t="s">
        <v>84</v>
      </c>
      <c r="AY146" s="287" t="s">
        <v>414</v>
      </c>
    </row>
    <row r="147" s="2" customFormat="1" ht="21.75" customHeight="1">
      <c r="A147" s="39"/>
      <c r="B147" s="40"/>
      <c r="C147" s="234" t="s">
        <v>114</v>
      </c>
      <c r="D147" s="234" t="s">
        <v>443</v>
      </c>
      <c r="E147" s="235" t="s">
        <v>2063</v>
      </c>
      <c r="F147" s="236" t="s">
        <v>2064</v>
      </c>
      <c r="G147" s="237" t="s">
        <v>632</v>
      </c>
      <c r="H147" s="238">
        <v>8</v>
      </c>
      <c r="I147" s="239"/>
      <c r="J147" s="240">
        <f>ROUND(I147*H147,2)</f>
        <v>0</v>
      </c>
      <c r="K147" s="236" t="s">
        <v>720</v>
      </c>
      <c r="L147" s="45"/>
      <c r="M147" s="241" t="s">
        <v>1</v>
      </c>
      <c r="N147" s="242" t="s">
        <v>41</v>
      </c>
      <c r="O147" s="92"/>
      <c r="P147" s="226">
        <f>O147*H147</f>
        <v>0</v>
      </c>
      <c r="Q147" s="226">
        <v>0</v>
      </c>
      <c r="R147" s="226">
        <f>Q147*H147</f>
        <v>0</v>
      </c>
      <c r="S147" s="226">
        <v>0.47999999999999998</v>
      </c>
      <c r="T147" s="227">
        <f>S147*H147</f>
        <v>3.8399999999999999</v>
      </c>
      <c r="U147" s="39"/>
      <c r="V147" s="39"/>
      <c r="W147" s="39"/>
      <c r="X147" s="39"/>
      <c r="Y147" s="39"/>
      <c r="Z147" s="39"/>
      <c r="AA147" s="39"/>
      <c r="AB147" s="39"/>
      <c r="AC147" s="39"/>
      <c r="AD147" s="39"/>
      <c r="AE147" s="39"/>
      <c r="AR147" s="228" t="s">
        <v>415</v>
      </c>
      <c r="AT147" s="228" t="s">
        <v>443</v>
      </c>
      <c r="AU147" s="228" t="s">
        <v>86</v>
      </c>
      <c r="AY147" s="18" t="s">
        <v>414</v>
      </c>
      <c r="BE147" s="229">
        <f>IF(N147="základní",J147,0)</f>
        <v>0</v>
      </c>
      <c r="BF147" s="229">
        <f>IF(N147="snížená",J147,0)</f>
        <v>0</v>
      </c>
      <c r="BG147" s="229">
        <f>IF(N147="zákl. přenesená",J147,0)</f>
        <v>0</v>
      </c>
      <c r="BH147" s="229">
        <f>IF(N147="sníž. přenesená",J147,0)</f>
        <v>0</v>
      </c>
      <c r="BI147" s="229">
        <f>IF(N147="nulová",J147,0)</f>
        <v>0</v>
      </c>
      <c r="BJ147" s="18" t="s">
        <v>84</v>
      </c>
      <c r="BK147" s="229">
        <f>ROUND(I147*H147,2)</f>
        <v>0</v>
      </c>
      <c r="BL147" s="18" t="s">
        <v>415</v>
      </c>
      <c r="BM147" s="228" t="s">
        <v>3150</v>
      </c>
    </row>
    <row r="148" s="2" customFormat="1">
      <c r="A148" s="39"/>
      <c r="B148" s="40"/>
      <c r="C148" s="41"/>
      <c r="D148" s="230" t="s">
        <v>417</v>
      </c>
      <c r="E148" s="41"/>
      <c r="F148" s="231" t="s">
        <v>2066</v>
      </c>
      <c r="G148" s="41"/>
      <c r="H148" s="41"/>
      <c r="I148" s="156"/>
      <c r="J148" s="41"/>
      <c r="K148" s="41"/>
      <c r="L148" s="45"/>
      <c r="M148" s="232"/>
      <c r="N148" s="233"/>
      <c r="O148" s="92"/>
      <c r="P148" s="92"/>
      <c r="Q148" s="92"/>
      <c r="R148" s="92"/>
      <c r="S148" s="92"/>
      <c r="T148" s="93"/>
      <c r="U148" s="39"/>
      <c r="V148" s="39"/>
      <c r="W148" s="39"/>
      <c r="X148" s="39"/>
      <c r="Y148" s="39"/>
      <c r="Z148" s="39"/>
      <c r="AA148" s="39"/>
      <c r="AB148" s="39"/>
      <c r="AC148" s="39"/>
      <c r="AD148" s="39"/>
      <c r="AE148" s="39"/>
      <c r="AT148" s="18" t="s">
        <v>417</v>
      </c>
      <c r="AU148" s="18" t="s">
        <v>86</v>
      </c>
    </row>
    <row r="149" s="15" customFormat="1">
      <c r="A149" s="15"/>
      <c r="B149" s="299"/>
      <c r="C149" s="300"/>
      <c r="D149" s="230" t="s">
        <v>758</v>
      </c>
      <c r="E149" s="301" t="s">
        <v>1</v>
      </c>
      <c r="F149" s="302" t="s">
        <v>3151</v>
      </c>
      <c r="G149" s="300"/>
      <c r="H149" s="301" t="s">
        <v>1</v>
      </c>
      <c r="I149" s="303"/>
      <c r="J149" s="300"/>
      <c r="K149" s="300"/>
      <c r="L149" s="304"/>
      <c r="M149" s="305"/>
      <c r="N149" s="306"/>
      <c r="O149" s="306"/>
      <c r="P149" s="306"/>
      <c r="Q149" s="306"/>
      <c r="R149" s="306"/>
      <c r="S149" s="306"/>
      <c r="T149" s="307"/>
      <c r="U149" s="15"/>
      <c r="V149" s="15"/>
      <c r="W149" s="15"/>
      <c r="X149" s="15"/>
      <c r="Y149" s="15"/>
      <c r="Z149" s="15"/>
      <c r="AA149" s="15"/>
      <c r="AB149" s="15"/>
      <c r="AC149" s="15"/>
      <c r="AD149" s="15"/>
      <c r="AE149" s="15"/>
      <c r="AT149" s="308" t="s">
        <v>758</v>
      </c>
      <c r="AU149" s="308" t="s">
        <v>86</v>
      </c>
      <c r="AV149" s="15" t="s">
        <v>84</v>
      </c>
      <c r="AW149" s="15" t="s">
        <v>33</v>
      </c>
      <c r="AX149" s="15" t="s">
        <v>76</v>
      </c>
      <c r="AY149" s="308" t="s">
        <v>414</v>
      </c>
    </row>
    <row r="150" s="13" customFormat="1">
      <c r="A150" s="13"/>
      <c r="B150" s="277"/>
      <c r="C150" s="278"/>
      <c r="D150" s="230" t="s">
        <v>758</v>
      </c>
      <c r="E150" s="279" t="s">
        <v>1</v>
      </c>
      <c r="F150" s="280" t="s">
        <v>2395</v>
      </c>
      <c r="G150" s="278"/>
      <c r="H150" s="281">
        <v>8</v>
      </c>
      <c r="I150" s="282"/>
      <c r="J150" s="278"/>
      <c r="K150" s="278"/>
      <c r="L150" s="283"/>
      <c r="M150" s="284"/>
      <c r="N150" s="285"/>
      <c r="O150" s="285"/>
      <c r="P150" s="285"/>
      <c r="Q150" s="285"/>
      <c r="R150" s="285"/>
      <c r="S150" s="285"/>
      <c r="T150" s="286"/>
      <c r="U150" s="13"/>
      <c r="V150" s="13"/>
      <c r="W150" s="13"/>
      <c r="X150" s="13"/>
      <c r="Y150" s="13"/>
      <c r="Z150" s="13"/>
      <c r="AA150" s="13"/>
      <c r="AB150" s="13"/>
      <c r="AC150" s="13"/>
      <c r="AD150" s="13"/>
      <c r="AE150" s="13"/>
      <c r="AT150" s="287" t="s">
        <v>758</v>
      </c>
      <c r="AU150" s="287" t="s">
        <v>86</v>
      </c>
      <c r="AV150" s="13" t="s">
        <v>86</v>
      </c>
      <c r="AW150" s="13" t="s">
        <v>33</v>
      </c>
      <c r="AX150" s="13" t="s">
        <v>84</v>
      </c>
      <c r="AY150" s="287" t="s">
        <v>414</v>
      </c>
    </row>
    <row r="151" s="2" customFormat="1" ht="21.75" customHeight="1">
      <c r="A151" s="39"/>
      <c r="B151" s="40"/>
      <c r="C151" s="234" t="s">
        <v>415</v>
      </c>
      <c r="D151" s="234" t="s">
        <v>443</v>
      </c>
      <c r="E151" s="235" t="s">
        <v>774</v>
      </c>
      <c r="F151" s="236" t="s">
        <v>3152</v>
      </c>
      <c r="G151" s="237" t="s">
        <v>632</v>
      </c>
      <c r="H151" s="238">
        <v>0.5</v>
      </c>
      <c r="I151" s="239"/>
      <c r="J151" s="240">
        <f>ROUND(I151*H151,2)</f>
        <v>0</v>
      </c>
      <c r="K151" s="236" t="s">
        <v>720</v>
      </c>
      <c r="L151" s="45"/>
      <c r="M151" s="241" t="s">
        <v>1</v>
      </c>
      <c r="N151" s="242" t="s">
        <v>41</v>
      </c>
      <c r="O151" s="92"/>
      <c r="P151" s="226">
        <f>O151*H151</f>
        <v>0</v>
      </c>
      <c r="Q151" s="226">
        <v>0</v>
      </c>
      <c r="R151" s="226">
        <f>Q151*H151</f>
        <v>0</v>
      </c>
      <c r="S151" s="226">
        <v>0.255</v>
      </c>
      <c r="T151" s="227">
        <f>S151*H151</f>
        <v>0.1275</v>
      </c>
      <c r="U151" s="39"/>
      <c r="V151" s="39"/>
      <c r="W151" s="39"/>
      <c r="X151" s="39"/>
      <c r="Y151" s="39"/>
      <c r="Z151" s="39"/>
      <c r="AA151" s="39"/>
      <c r="AB151" s="39"/>
      <c r="AC151" s="39"/>
      <c r="AD151" s="39"/>
      <c r="AE151" s="39"/>
      <c r="AR151" s="228" t="s">
        <v>415</v>
      </c>
      <c r="AT151" s="228" t="s">
        <v>443</v>
      </c>
      <c r="AU151" s="228" t="s">
        <v>86</v>
      </c>
      <c r="AY151" s="18" t="s">
        <v>414</v>
      </c>
      <c r="BE151" s="229">
        <f>IF(N151="základní",J151,0)</f>
        <v>0</v>
      </c>
      <c r="BF151" s="229">
        <f>IF(N151="snížená",J151,0)</f>
        <v>0</v>
      </c>
      <c r="BG151" s="229">
        <f>IF(N151="zákl. přenesená",J151,0)</f>
        <v>0</v>
      </c>
      <c r="BH151" s="229">
        <f>IF(N151="sníž. přenesená",J151,0)</f>
        <v>0</v>
      </c>
      <c r="BI151" s="229">
        <f>IF(N151="nulová",J151,0)</f>
        <v>0</v>
      </c>
      <c r="BJ151" s="18" t="s">
        <v>84</v>
      </c>
      <c r="BK151" s="229">
        <f>ROUND(I151*H151,2)</f>
        <v>0</v>
      </c>
      <c r="BL151" s="18" t="s">
        <v>415</v>
      </c>
      <c r="BM151" s="228" t="s">
        <v>3153</v>
      </c>
    </row>
    <row r="152" s="2" customFormat="1">
      <c r="A152" s="39"/>
      <c r="B152" s="40"/>
      <c r="C152" s="41"/>
      <c r="D152" s="230" t="s">
        <v>417</v>
      </c>
      <c r="E152" s="41"/>
      <c r="F152" s="231" t="s">
        <v>775</v>
      </c>
      <c r="G152" s="41"/>
      <c r="H152" s="41"/>
      <c r="I152" s="156"/>
      <c r="J152" s="41"/>
      <c r="K152" s="41"/>
      <c r="L152" s="45"/>
      <c r="M152" s="232"/>
      <c r="N152" s="233"/>
      <c r="O152" s="92"/>
      <c r="P152" s="92"/>
      <c r="Q152" s="92"/>
      <c r="R152" s="92"/>
      <c r="S152" s="92"/>
      <c r="T152" s="93"/>
      <c r="U152" s="39"/>
      <c r="V152" s="39"/>
      <c r="W152" s="39"/>
      <c r="X152" s="39"/>
      <c r="Y152" s="39"/>
      <c r="Z152" s="39"/>
      <c r="AA152" s="39"/>
      <c r="AB152" s="39"/>
      <c r="AC152" s="39"/>
      <c r="AD152" s="39"/>
      <c r="AE152" s="39"/>
      <c r="AT152" s="18" t="s">
        <v>417</v>
      </c>
      <c r="AU152" s="18" t="s">
        <v>86</v>
      </c>
    </row>
    <row r="153" s="15" customFormat="1">
      <c r="A153" s="15"/>
      <c r="B153" s="299"/>
      <c r="C153" s="300"/>
      <c r="D153" s="230" t="s">
        <v>758</v>
      </c>
      <c r="E153" s="301" t="s">
        <v>1</v>
      </c>
      <c r="F153" s="302" t="s">
        <v>3154</v>
      </c>
      <c r="G153" s="300"/>
      <c r="H153" s="301" t="s">
        <v>1</v>
      </c>
      <c r="I153" s="303"/>
      <c r="J153" s="300"/>
      <c r="K153" s="300"/>
      <c r="L153" s="304"/>
      <c r="M153" s="305"/>
      <c r="N153" s="306"/>
      <c r="O153" s="306"/>
      <c r="P153" s="306"/>
      <c r="Q153" s="306"/>
      <c r="R153" s="306"/>
      <c r="S153" s="306"/>
      <c r="T153" s="307"/>
      <c r="U153" s="15"/>
      <c r="V153" s="15"/>
      <c r="W153" s="15"/>
      <c r="X153" s="15"/>
      <c r="Y153" s="15"/>
      <c r="Z153" s="15"/>
      <c r="AA153" s="15"/>
      <c r="AB153" s="15"/>
      <c r="AC153" s="15"/>
      <c r="AD153" s="15"/>
      <c r="AE153" s="15"/>
      <c r="AT153" s="308" t="s">
        <v>758</v>
      </c>
      <c r="AU153" s="308" t="s">
        <v>86</v>
      </c>
      <c r="AV153" s="15" t="s">
        <v>84</v>
      </c>
      <c r="AW153" s="15" t="s">
        <v>33</v>
      </c>
      <c r="AX153" s="15" t="s">
        <v>76</v>
      </c>
      <c r="AY153" s="308" t="s">
        <v>414</v>
      </c>
    </row>
    <row r="154" s="13" customFormat="1">
      <c r="A154" s="13"/>
      <c r="B154" s="277"/>
      <c r="C154" s="278"/>
      <c r="D154" s="230" t="s">
        <v>758</v>
      </c>
      <c r="E154" s="279" t="s">
        <v>1</v>
      </c>
      <c r="F154" s="280" t="s">
        <v>1793</v>
      </c>
      <c r="G154" s="278"/>
      <c r="H154" s="281">
        <v>0.5</v>
      </c>
      <c r="I154" s="282"/>
      <c r="J154" s="278"/>
      <c r="K154" s="278"/>
      <c r="L154" s="283"/>
      <c r="M154" s="284"/>
      <c r="N154" s="285"/>
      <c r="O154" s="285"/>
      <c r="P154" s="285"/>
      <c r="Q154" s="285"/>
      <c r="R154" s="285"/>
      <c r="S154" s="285"/>
      <c r="T154" s="286"/>
      <c r="U154" s="13"/>
      <c r="V154" s="13"/>
      <c r="W154" s="13"/>
      <c r="X154" s="13"/>
      <c r="Y154" s="13"/>
      <c r="Z154" s="13"/>
      <c r="AA154" s="13"/>
      <c r="AB154" s="13"/>
      <c r="AC154" s="13"/>
      <c r="AD154" s="13"/>
      <c r="AE154" s="13"/>
      <c r="AT154" s="287" t="s">
        <v>758</v>
      </c>
      <c r="AU154" s="287" t="s">
        <v>86</v>
      </c>
      <c r="AV154" s="13" t="s">
        <v>86</v>
      </c>
      <c r="AW154" s="13" t="s">
        <v>33</v>
      </c>
      <c r="AX154" s="13" t="s">
        <v>84</v>
      </c>
      <c r="AY154" s="287" t="s">
        <v>414</v>
      </c>
    </row>
    <row r="155" s="2" customFormat="1" ht="21.75" customHeight="1">
      <c r="A155" s="39"/>
      <c r="B155" s="40"/>
      <c r="C155" s="234" t="s">
        <v>427</v>
      </c>
      <c r="D155" s="234" t="s">
        <v>443</v>
      </c>
      <c r="E155" s="235" t="s">
        <v>3155</v>
      </c>
      <c r="F155" s="236" t="s">
        <v>3156</v>
      </c>
      <c r="G155" s="237" t="s">
        <v>755</v>
      </c>
      <c r="H155" s="238">
        <v>1.25</v>
      </c>
      <c r="I155" s="239"/>
      <c r="J155" s="240">
        <f>ROUND(I155*H155,2)</f>
        <v>0</v>
      </c>
      <c r="K155" s="236" t="s">
        <v>720</v>
      </c>
      <c r="L155" s="45"/>
      <c r="M155" s="241" t="s">
        <v>1</v>
      </c>
      <c r="N155" s="242" t="s">
        <v>41</v>
      </c>
      <c r="O155" s="92"/>
      <c r="P155" s="226">
        <f>O155*H155</f>
        <v>0</v>
      </c>
      <c r="Q155" s="226">
        <v>0</v>
      </c>
      <c r="R155" s="226">
        <f>Q155*H155</f>
        <v>0</v>
      </c>
      <c r="S155" s="226">
        <v>0</v>
      </c>
      <c r="T155" s="227">
        <f>S155*H155</f>
        <v>0</v>
      </c>
      <c r="U155" s="39"/>
      <c r="V155" s="39"/>
      <c r="W155" s="39"/>
      <c r="X155" s="39"/>
      <c r="Y155" s="39"/>
      <c r="Z155" s="39"/>
      <c r="AA155" s="39"/>
      <c r="AB155" s="39"/>
      <c r="AC155" s="39"/>
      <c r="AD155" s="39"/>
      <c r="AE155" s="39"/>
      <c r="AR155" s="228" t="s">
        <v>415</v>
      </c>
      <c r="AT155" s="228" t="s">
        <v>443</v>
      </c>
      <c r="AU155" s="228" t="s">
        <v>86</v>
      </c>
      <c r="AY155" s="18" t="s">
        <v>414</v>
      </c>
      <c r="BE155" s="229">
        <f>IF(N155="základní",J155,0)</f>
        <v>0</v>
      </c>
      <c r="BF155" s="229">
        <f>IF(N155="snížená",J155,0)</f>
        <v>0</v>
      </c>
      <c r="BG155" s="229">
        <f>IF(N155="zákl. přenesená",J155,0)</f>
        <v>0</v>
      </c>
      <c r="BH155" s="229">
        <f>IF(N155="sníž. přenesená",J155,0)</f>
        <v>0</v>
      </c>
      <c r="BI155" s="229">
        <f>IF(N155="nulová",J155,0)</f>
        <v>0</v>
      </c>
      <c r="BJ155" s="18" t="s">
        <v>84</v>
      </c>
      <c r="BK155" s="229">
        <f>ROUND(I155*H155,2)</f>
        <v>0</v>
      </c>
      <c r="BL155" s="18" t="s">
        <v>415</v>
      </c>
      <c r="BM155" s="228" t="s">
        <v>3157</v>
      </c>
    </row>
    <row r="156" s="2" customFormat="1">
      <c r="A156" s="39"/>
      <c r="B156" s="40"/>
      <c r="C156" s="41"/>
      <c r="D156" s="230" t="s">
        <v>417</v>
      </c>
      <c r="E156" s="41"/>
      <c r="F156" s="231" t="s">
        <v>3158</v>
      </c>
      <c r="G156" s="41"/>
      <c r="H156" s="41"/>
      <c r="I156" s="156"/>
      <c r="J156" s="41"/>
      <c r="K156" s="41"/>
      <c r="L156" s="45"/>
      <c r="M156" s="232"/>
      <c r="N156" s="233"/>
      <c r="O156" s="92"/>
      <c r="P156" s="92"/>
      <c r="Q156" s="92"/>
      <c r="R156" s="92"/>
      <c r="S156" s="92"/>
      <c r="T156" s="93"/>
      <c r="U156" s="39"/>
      <c r="V156" s="39"/>
      <c r="W156" s="39"/>
      <c r="X156" s="39"/>
      <c r="Y156" s="39"/>
      <c r="Z156" s="39"/>
      <c r="AA156" s="39"/>
      <c r="AB156" s="39"/>
      <c r="AC156" s="39"/>
      <c r="AD156" s="39"/>
      <c r="AE156" s="39"/>
      <c r="AT156" s="18" t="s">
        <v>417</v>
      </c>
      <c r="AU156" s="18" t="s">
        <v>86</v>
      </c>
    </row>
    <row r="157" s="15" customFormat="1">
      <c r="A157" s="15"/>
      <c r="B157" s="299"/>
      <c r="C157" s="300"/>
      <c r="D157" s="230" t="s">
        <v>758</v>
      </c>
      <c r="E157" s="301" t="s">
        <v>1</v>
      </c>
      <c r="F157" s="302" t="s">
        <v>3151</v>
      </c>
      <c r="G157" s="300"/>
      <c r="H157" s="301" t="s">
        <v>1</v>
      </c>
      <c r="I157" s="303"/>
      <c r="J157" s="300"/>
      <c r="K157" s="300"/>
      <c r="L157" s="304"/>
      <c r="M157" s="305"/>
      <c r="N157" s="306"/>
      <c r="O157" s="306"/>
      <c r="P157" s="306"/>
      <c r="Q157" s="306"/>
      <c r="R157" s="306"/>
      <c r="S157" s="306"/>
      <c r="T157" s="307"/>
      <c r="U157" s="15"/>
      <c r="V157" s="15"/>
      <c r="W157" s="15"/>
      <c r="X157" s="15"/>
      <c r="Y157" s="15"/>
      <c r="Z157" s="15"/>
      <c r="AA157" s="15"/>
      <c r="AB157" s="15"/>
      <c r="AC157" s="15"/>
      <c r="AD157" s="15"/>
      <c r="AE157" s="15"/>
      <c r="AT157" s="308" t="s">
        <v>758</v>
      </c>
      <c r="AU157" s="308" t="s">
        <v>86</v>
      </c>
      <c r="AV157" s="15" t="s">
        <v>84</v>
      </c>
      <c r="AW157" s="15" t="s">
        <v>33</v>
      </c>
      <c r="AX157" s="15" t="s">
        <v>76</v>
      </c>
      <c r="AY157" s="308" t="s">
        <v>414</v>
      </c>
    </row>
    <row r="158" s="13" customFormat="1">
      <c r="A158" s="13"/>
      <c r="B158" s="277"/>
      <c r="C158" s="278"/>
      <c r="D158" s="230" t="s">
        <v>758</v>
      </c>
      <c r="E158" s="279" t="s">
        <v>1</v>
      </c>
      <c r="F158" s="280" t="s">
        <v>3159</v>
      </c>
      <c r="G158" s="278"/>
      <c r="H158" s="281">
        <v>1.2</v>
      </c>
      <c r="I158" s="282"/>
      <c r="J158" s="278"/>
      <c r="K158" s="278"/>
      <c r="L158" s="283"/>
      <c r="M158" s="284"/>
      <c r="N158" s="285"/>
      <c r="O158" s="285"/>
      <c r="P158" s="285"/>
      <c r="Q158" s="285"/>
      <c r="R158" s="285"/>
      <c r="S158" s="285"/>
      <c r="T158" s="286"/>
      <c r="U158" s="13"/>
      <c r="V158" s="13"/>
      <c r="W158" s="13"/>
      <c r="X158" s="13"/>
      <c r="Y158" s="13"/>
      <c r="Z158" s="13"/>
      <c r="AA158" s="13"/>
      <c r="AB158" s="13"/>
      <c r="AC158" s="13"/>
      <c r="AD158" s="13"/>
      <c r="AE158" s="13"/>
      <c r="AT158" s="287" t="s">
        <v>758</v>
      </c>
      <c r="AU158" s="287" t="s">
        <v>86</v>
      </c>
      <c r="AV158" s="13" t="s">
        <v>86</v>
      </c>
      <c r="AW158" s="13" t="s">
        <v>33</v>
      </c>
      <c r="AX158" s="13" t="s">
        <v>76</v>
      </c>
      <c r="AY158" s="287" t="s">
        <v>414</v>
      </c>
    </row>
    <row r="159" s="15" customFormat="1">
      <c r="A159" s="15"/>
      <c r="B159" s="299"/>
      <c r="C159" s="300"/>
      <c r="D159" s="230" t="s">
        <v>758</v>
      </c>
      <c r="E159" s="301" t="s">
        <v>1</v>
      </c>
      <c r="F159" s="302" t="s">
        <v>3154</v>
      </c>
      <c r="G159" s="300"/>
      <c r="H159" s="301" t="s">
        <v>1</v>
      </c>
      <c r="I159" s="303"/>
      <c r="J159" s="300"/>
      <c r="K159" s="300"/>
      <c r="L159" s="304"/>
      <c r="M159" s="305"/>
      <c r="N159" s="306"/>
      <c r="O159" s="306"/>
      <c r="P159" s="306"/>
      <c r="Q159" s="306"/>
      <c r="R159" s="306"/>
      <c r="S159" s="306"/>
      <c r="T159" s="307"/>
      <c r="U159" s="15"/>
      <c r="V159" s="15"/>
      <c r="W159" s="15"/>
      <c r="X159" s="15"/>
      <c r="Y159" s="15"/>
      <c r="Z159" s="15"/>
      <c r="AA159" s="15"/>
      <c r="AB159" s="15"/>
      <c r="AC159" s="15"/>
      <c r="AD159" s="15"/>
      <c r="AE159" s="15"/>
      <c r="AT159" s="308" t="s">
        <v>758</v>
      </c>
      <c r="AU159" s="308" t="s">
        <v>86</v>
      </c>
      <c r="AV159" s="15" t="s">
        <v>84</v>
      </c>
      <c r="AW159" s="15" t="s">
        <v>33</v>
      </c>
      <c r="AX159" s="15" t="s">
        <v>76</v>
      </c>
      <c r="AY159" s="308" t="s">
        <v>414</v>
      </c>
    </row>
    <row r="160" s="13" customFormat="1">
      <c r="A160" s="13"/>
      <c r="B160" s="277"/>
      <c r="C160" s="278"/>
      <c r="D160" s="230" t="s">
        <v>758</v>
      </c>
      <c r="E160" s="279" t="s">
        <v>1</v>
      </c>
      <c r="F160" s="280" t="s">
        <v>3160</v>
      </c>
      <c r="G160" s="278"/>
      <c r="H160" s="281">
        <v>0.050000000000000003</v>
      </c>
      <c r="I160" s="282"/>
      <c r="J160" s="278"/>
      <c r="K160" s="278"/>
      <c r="L160" s="283"/>
      <c r="M160" s="284"/>
      <c r="N160" s="285"/>
      <c r="O160" s="285"/>
      <c r="P160" s="285"/>
      <c r="Q160" s="285"/>
      <c r="R160" s="285"/>
      <c r="S160" s="285"/>
      <c r="T160" s="286"/>
      <c r="U160" s="13"/>
      <c r="V160" s="13"/>
      <c r="W160" s="13"/>
      <c r="X160" s="13"/>
      <c r="Y160" s="13"/>
      <c r="Z160" s="13"/>
      <c r="AA160" s="13"/>
      <c r="AB160" s="13"/>
      <c r="AC160" s="13"/>
      <c r="AD160" s="13"/>
      <c r="AE160" s="13"/>
      <c r="AT160" s="287" t="s">
        <v>758</v>
      </c>
      <c r="AU160" s="287" t="s">
        <v>86</v>
      </c>
      <c r="AV160" s="13" t="s">
        <v>86</v>
      </c>
      <c r="AW160" s="13" t="s">
        <v>33</v>
      </c>
      <c r="AX160" s="13" t="s">
        <v>76</v>
      </c>
      <c r="AY160" s="287" t="s">
        <v>414</v>
      </c>
    </row>
    <row r="161" s="14" customFormat="1">
      <c r="A161" s="14"/>
      <c r="B161" s="288"/>
      <c r="C161" s="289"/>
      <c r="D161" s="230" t="s">
        <v>758</v>
      </c>
      <c r="E161" s="290" t="s">
        <v>1</v>
      </c>
      <c r="F161" s="291" t="s">
        <v>760</v>
      </c>
      <c r="G161" s="289"/>
      <c r="H161" s="292">
        <v>1.25</v>
      </c>
      <c r="I161" s="293"/>
      <c r="J161" s="289"/>
      <c r="K161" s="289"/>
      <c r="L161" s="294"/>
      <c r="M161" s="295"/>
      <c r="N161" s="296"/>
      <c r="O161" s="296"/>
      <c r="P161" s="296"/>
      <c r="Q161" s="296"/>
      <c r="R161" s="296"/>
      <c r="S161" s="296"/>
      <c r="T161" s="297"/>
      <c r="U161" s="14"/>
      <c r="V161" s="14"/>
      <c r="W161" s="14"/>
      <c r="X161" s="14"/>
      <c r="Y161" s="14"/>
      <c r="Z161" s="14"/>
      <c r="AA161" s="14"/>
      <c r="AB161" s="14"/>
      <c r="AC161" s="14"/>
      <c r="AD161" s="14"/>
      <c r="AE161" s="14"/>
      <c r="AT161" s="298" t="s">
        <v>758</v>
      </c>
      <c r="AU161" s="298" t="s">
        <v>86</v>
      </c>
      <c r="AV161" s="14" t="s">
        <v>415</v>
      </c>
      <c r="AW161" s="14" t="s">
        <v>33</v>
      </c>
      <c r="AX161" s="14" t="s">
        <v>84</v>
      </c>
      <c r="AY161" s="298" t="s">
        <v>414</v>
      </c>
    </row>
    <row r="162" s="2" customFormat="1" ht="21.75" customHeight="1">
      <c r="A162" s="39"/>
      <c r="B162" s="40"/>
      <c r="C162" s="234" t="s">
        <v>431</v>
      </c>
      <c r="D162" s="234" t="s">
        <v>443</v>
      </c>
      <c r="E162" s="235" t="s">
        <v>3161</v>
      </c>
      <c r="F162" s="236" t="s">
        <v>3162</v>
      </c>
      <c r="G162" s="237" t="s">
        <v>755</v>
      </c>
      <c r="H162" s="238">
        <v>0.625</v>
      </c>
      <c r="I162" s="239"/>
      <c r="J162" s="240">
        <f>ROUND(I162*H162,2)</f>
        <v>0</v>
      </c>
      <c r="K162" s="236" t="s">
        <v>720</v>
      </c>
      <c r="L162" s="45"/>
      <c r="M162" s="241" t="s">
        <v>1</v>
      </c>
      <c r="N162" s="242" t="s">
        <v>41</v>
      </c>
      <c r="O162" s="92"/>
      <c r="P162" s="226">
        <f>O162*H162</f>
        <v>0</v>
      </c>
      <c r="Q162" s="226">
        <v>0</v>
      </c>
      <c r="R162" s="226">
        <f>Q162*H162</f>
        <v>0</v>
      </c>
      <c r="S162" s="226">
        <v>0</v>
      </c>
      <c r="T162" s="227">
        <f>S162*H162</f>
        <v>0</v>
      </c>
      <c r="U162" s="39"/>
      <c r="V162" s="39"/>
      <c r="W162" s="39"/>
      <c r="X162" s="39"/>
      <c r="Y162" s="39"/>
      <c r="Z162" s="39"/>
      <c r="AA162" s="39"/>
      <c r="AB162" s="39"/>
      <c r="AC162" s="39"/>
      <c r="AD162" s="39"/>
      <c r="AE162" s="39"/>
      <c r="AR162" s="228" t="s">
        <v>415</v>
      </c>
      <c r="AT162" s="228" t="s">
        <v>443</v>
      </c>
      <c r="AU162" s="228" t="s">
        <v>86</v>
      </c>
      <c r="AY162" s="18" t="s">
        <v>414</v>
      </c>
      <c r="BE162" s="229">
        <f>IF(N162="základní",J162,0)</f>
        <v>0</v>
      </c>
      <c r="BF162" s="229">
        <f>IF(N162="snížená",J162,0)</f>
        <v>0</v>
      </c>
      <c r="BG162" s="229">
        <f>IF(N162="zákl. přenesená",J162,0)</f>
        <v>0</v>
      </c>
      <c r="BH162" s="229">
        <f>IF(N162="sníž. přenesená",J162,0)</f>
        <v>0</v>
      </c>
      <c r="BI162" s="229">
        <f>IF(N162="nulová",J162,0)</f>
        <v>0</v>
      </c>
      <c r="BJ162" s="18" t="s">
        <v>84</v>
      </c>
      <c r="BK162" s="229">
        <f>ROUND(I162*H162,2)</f>
        <v>0</v>
      </c>
      <c r="BL162" s="18" t="s">
        <v>415</v>
      </c>
      <c r="BM162" s="228" t="s">
        <v>3163</v>
      </c>
    </row>
    <row r="163" s="2" customFormat="1">
      <c r="A163" s="39"/>
      <c r="B163" s="40"/>
      <c r="C163" s="41"/>
      <c r="D163" s="230" t="s">
        <v>417</v>
      </c>
      <c r="E163" s="41"/>
      <c r="F163" s="231" t="s">
        <v>3164</v>
      </c>
      <c r="G163" s="41"/>
      <c r="H163" s="41"/>
      <c r="I163" s="156"/>
      <c r="J163" s="41"/>
      <c r="K163" s="41"/>
      <c r="L163" s="45"/>
      <c r="M163" s="232"/>
      <c r="N163" s="233"/>
      <c r="O163" s="92"/>
      <c r="P163" s="92"/>
      <c r="Q163" s="92"/>
      <c r="R163" s="92"/>
      <c r="S163" s="92"/>
      <c r="T163" s="93"/>
      <c r="U163" s="39"/>
      <c r="V163" s="39"/>
      <c r="W163" s="39"/>
      <c r="X163" s="39"/>
      <c r="Y163" s="39"/>
      <c r="Z163" s="39"/>
      <c r="AA163" s="39"/>
      <c r="AB163" s="39"/>
      <c r="AC163" s="39"/>
      <c r="AD163" s="39"/>
      <c r="AE163" s="39"/>
      <c r="AT163" s="18" t="s">
        <v>417</v>
      </c>
      <c r="AU163" s="18" t="s">
        <v>86</v>
      </c>
    </row>
    <row r="164" s="13" customFormat="1">
      <c r="A164" s="13"/>
      <c r="B164" s="277"/>
      <c r="C164" s="278"/>
      <c r="D164" s="230" t="s">
        <v>758</v>
      </c>
      <c r="E164" s="279" t="s">
        <v>1</v>
      </c>
      <c r="F164" s="280" t="s">
        <v>3165</v>
      </c>
      <c r="G164" s="278"/>
      <c r="H164" s="281">
        <v>0.625</v>
      </c>
      <c r="I164" s="282"/>
      <c r="J164" s="278"/>
      <c r="K164" s="278"/>
      <c r="L164" s="283"/>
      <c r="M164" s="284"/>
      <c r="N164" s="285"/>
      <c r="O164" s="285"/>
      <c r="P164" s="285"/>
      <c r="Q164" s="285"/>
      <c r="R164" s="285"/>
      <c r="S164" s="285"/>
      <c r="T164" s="286"/>
      <c r="U164" s="13"/>
      <c r="V164" s="13"/>
      <c r="W164" s="13"/>
      <c r="X164" s="13"/>
      <c r="Y164" s="13"/>
      <c r="Z164" s="13"/>
      <c r="AA164" s="13"/>
      <c r="AB164" s="13"/>
      <c r="AC164" s="13"/>
      <c r="AD164" s="13"/>
      <c r="AE164" s="13"/>
      <c r="AT164" s="287" t="s">
        <v>758</v>
      </c>
      <c r="AU164" s="287" t="s">
        <v>86</v>
      </c>
      <c r="AV164" s="13" t="s">
        <v>86</v>
      </c>
      <c r="AW164" s="13" t="s">
        <v>33</v>
      </c>
      <c r="AX164" s="13" t="s">
        <v>84</v>
      </c>
      <c r="AY164" s="287" t="s">
        <v>414</v>
      </c>
    </row>
    <row r="165" s="2" customFormat="1" ht="21.75" customHeight="1">
      <c r="A165" s="39"/>
      <c r="B165" s="40"/>
      <c r="C165" s="234" t="s">
        <v>435</v>
      </c>
      <c r="D165" s="234" t="s">
        <v>443</v>
      </c>
      <c r="E165" s="235" t="s">
        <v>2164</v>
      </c>
      <c r="F165" s="236" t="s">
        <v>2165</v>
      </c>
      <c r="G165" s="237" t="s">
        <v>755</v>
      </c>
      <c r="H165" s="238">
        <v>1.25</v>
      </c>
      <c r="I165" s="239"/>
      <c r="J165" s="240">
        <f>ROUND(I165*H165,2)</f>
        <v>0</v>
      </c>
      <c r="K165" s="236" t="s">
        <v>720</v>
      </c>
      <c r="L165" s="45"/>
      <c r="M165" s="241" t="s">
        <v>1</v>
      </c>
      <c r="N165" s="242" t="s">
        <v>41</v>
      </c>
      <c r="O165" s="92"/>
      <c r="P165" s="226">
        <f>O165*H165</f>
        <v>0</v>
      </c>
      <c r="Q165" s="226">
        <v>0</v>
      </c>
      <c r="R165" s="226">
        <f>Q165*H165</f>
        <v>0</v>
      </c>
      <c r="S165" s="226">
        <v>0</v>
      </c>
      <c r="T165" s="227">
        <f>S165*H165</f>
        <v>0</v>
      </c>
      <c r="U165" s="39"/>
      <c r="V165" s="39"/>
      <c r="W165" s="39"/>
      <c r="X165" s="39"/>
      <c r="Y165" s="39"/>
      <c r="Z165" s="39"/>
      <c r="AA165" s="39"/>
      <c r="AB165" s="39"/>
      <c r="AC165" s="39"/>
      <c r="AD165" s="39"/>
      <c r="AE165" s="39"/>
      <c r="AR165" s="228" t="s">
        <v>415</v>
      </c>
      <c r="AT165" s="228" t="s">
        <v>443</v>
      </c>
      <c r="AU165" s="228" t="s">
        <v>86</v>
      </c>
      <c r="AY165" s="18" t="s">
        <v>414</v>
      </c>
      <c r="BE165" s="229">
        <f>IF(N165="základní",J165,0)</f>
        <v>0</v>
      </c>
      <c r="BF165" s="229">
        <f>IF(N165="snížená",J165,0)</f>
        <v>0</v>
      </c>
      <c r="BG165" s="229">
        <f>IF(N165="zákl. přenesená",J165,0)</f>
        <v>0</v>
      </c>
      <c r="BH165" s="229">
        <f>IF(N165="sníž. přenesená",J165,0)</f>
        <v>0</v>
      </c>
      <c r="BI165" s="229">
        <f>IF(N165="nulová",J165,0)</f>
        <v>0</v>
      </c>
      <c r="BJ165" s="18" t="s">
        <v>84</v>
      </c>
      <c r="BK165" s="229">
        <f>ROUND(I165*H165,2)</f>
        <v>0</v>
      </c>
      <c r="BL165" s="18" t="s">
        <v>415</v>
      </c>
      <c r="BM165" s="228" t="s">
        <v>3166</v>
      </c>
    </row>
    <row r="166" s="2" customFormat="1">
      <c r="A166" s="39"/>
      <c r="B166" s="40"/>
      <c r="C166" s="41"/>
      <c r="D166" s="230" t="s">
        <v>417</v>
      </c>
      <c r="E166" s="41"/>
      <c r="F166" s="231" t="s">
        <v>2167</v>
      </c>
      <c r="G166" s="41"/>
      <c r="H166" s="41"/>
      <c r="I166" s="156"/>
      <c r="J166" s="41"/>
      <c r="K166" s="41"/>
      <c r="L166" s="45"/>
      <c r="M166" s="232"/>
      <c r="N166" s="233"/>
      <c r="O166" s="92"/>
      <c r="P166" s="92"/>
      <c r="Q166" s="92"/>
      <c r="R166" s="92"/>
      <c r="S166" s="92"/>
      <c r="T166" s="93"/>
      <c r="U166" s="39"/>
      <c r="V166" s="39"/>
      <c r="W166" s="39"/>
      <c r="X166" s="39"/>
      <c r="Y166" s="39"/>
      <c r="Z166" s="39"/>
      <c r="AA166" s="39"/>
      <c r="AB166" s="39"/>
      <c r="AC166" s="39"/>
      <c r="AD166" s="39"/>
      <c r="AE166" s="39"/>
      <c r="AT166" s="18" t="s">
        <v>417</v>
      </c>
      <c r="AU166" s="18" t="s">
        <v>86</v>
      </c>
    </row>
    <row r="167" s="2" customFormat="1" ht="21.75" customHeight="1">
      <c r="A167" s="39"/>
      <c r="B167" s="40"/>
      <c r="C167" s="234" t="s">
        <v>413</v>
      </c>
      <c r="D167" s="234" t="s">
        <v>443</v>
      </c>
      <c r="E167" s="235" t="s">
        <v>2168</v>
      </c>
      <c r="F167" s="236" t="s">
        <v>2169</v>
      </c>
      <c r="G167" s="237" t="s">
        <v>755</v>
      </c>
      <c r="H167" s="238">
        <v>6.25</v>
      </c>
      <c r="I167" s="239"/>
      <c r="J167" s="240">
        <f>ROUND(I167*H167,2)</f>
        <v>0</v>
      </c>
      <c r="K167" s="236" t="s">
        <v>720</v>
      </c>
      <c r="L167" s="45"/>
      <c r="M167" s="241" t="s">
        <v>1</v>
      </c>
      <c r="N167" s="242" t="s">
        <v>41</v>
      </c>
      <c r="O167" s="92"/>
      <c r="P167" s="226">
        <f>O167*H167</f>
        <v>0</v>
      </c>
      <c r="Q167" s="226">
        <v>0</v>
      </c>
      <c r="R167" s="226">
        <f>Q167*H167</f>
        <v>0</v>
      </c>
      <c r="S167" s="226">
        <v>0</v>
      </c>
      <c r="T167" s="227">
        <f>S167*H167</f>
        <v>0</v>
      </c>
      <c r="U167" s="39"/>
      <c r="V167" s="39"/>
      <c r="W167" s="39"/>
      <c r="X167" s="39"/>
      <c r="Y167" s="39"/>
      <c r="Z167" s="39"/>
      <c r="AA167" s="39"/>
      <c r="AB167" s="39"/>
      <c r="AC167" s="39"/>
      <c r="AD167" s="39"/>
      <c r="AE167" s="39"/>
      <c r="AR167" s="228" t="s">
        <v>415</v>
      </c>
      <c r="AT167" s="228" t="s">
        <v>443</v>
      </c>
      <c r="AU167" s="228" t="s">
        <v>86</v>
      </c>
      <c r="AY167" s="18" t="s">
        <v>414</v>
      </c>
      <c r="BE167" s="229">
        <f>IF(N167="základní",J167,0)</f>
        <v>0</v>
      </c>
      <c r="BF167" s="229">
        <f>IF(N167="snížená",J167,0)</f>
        <v>0</v>
      </c>
      <c r="BG167" s="229">
        <f>IF(N167="zákl. přenesená",J167,0)</f>
        <v>0</v>
      </c>
      <c r="BH167" s="229">
        <f>IF(N167="sníž. přenesená",J167,0)</f>
        <v>0</v>
      </c>
      <c r="BI167" s="229">
        <f>IF(N167="nulová",J167,0)</f>
        <v>0</v>
      </c>
      <c r="BJ167" s="18" t="s">
        <v>84</v>
      </c>
      <c r="BK167" s="229">
        <f>ROUND(I167*H167,2)</f>
        <v>0</v>
      </c>
      <c r="BL167" s="18" t="s">
        <v>415</v>
      </c>
      <c r="BM167" s="228" t="s">
        <v>3167</v>
      </c>
    </row>
    <row r="168" s="2" customFormat="1">
      <c r="A168" s="39"/>
      <c r="B168" s="40"/>
      <c r="C168" s="41"/>
      <c r="D168" s="230" t="s">
        <v>417</v>
      </c>
      <c r="E168" s="41"/>
      <c r="F168" s="231" t="s">
        <v>2171</v>
      </c>
      <c r="G168" s="41"/>
      <c r="H168" s="41"/>
      <c r="I168" s="156"/>
      <c r="J168" s="41"/>
      <c r="K168" s="41"/>
      <c r="L168" s="45"/>
      <c r="M168" s="232"/>
      <c r="N168" s="233"/>
      <c r="O168" s="92"/>
      <c r="P168" s="92"/>
      <c r="Q168" s="92"/>
      <c r="R168" s="92"/>
      <c r="S168" s="92"/>
      <c r="T168" s="93"/>
      <c r="U168" s="39"/>
      <c r="V168" s="39"/>
      <c r="W168" s="39"/>
      <c r="X168" s="39"/>
      <c r="Y168" s="39"/>
      <c r="Z168" s="39"/>
      <c r="AA168" s="39"/>
      <c r="AB168" s="39"/>
      <c r="AC168" s="39"/>
      <c r="AD168" s="39"/>
      <c r="AE168" s="39"/>
      <c r="AT168" s="18" t="s">
        <v>417</v>
      </c>
      <c r="AU168" s="18" t="s">
        <v>86</v>
      </c>
    </row>
    <row r="169" s="2" customFormat="1">
      <c r="A169" s="39"/>
      <c r="B169" s="40"/>
      <c r="C169" s="41"/>
      <c r="D169" s="230" t="s">
        <v>722</v>
      </c>
      <c r="E169" s="41"/>
      <c r="F169" s="268" t="s">
        <v>3168</v>
      </c>
      <c r="G169" s="41"/>
      <c r="H169" s="41"/>
      <c r="I169" s="156"/>
      <c r="J169" s="41"/>
      <c r="K169" s="41"/>
      <c r="L169" s="45"/>
      <c r="M169" s="232"/>
      <c r="N169" s="233"/>
      <c r="O169" s="92"/>
      <c r="P169" s="92"/>
      <c r="Q169" s="92"/>
      <c r="R169" s="92"/>
      <c r="S169" s="92"/>
      <c r="T169" s="93"/>
      <c r="U169" s="39"/>
      <c r="V169" s="39"/>
      <c r="W169" s="39"/>
      <c r="X169" s="39"/>
      <c r="Y169" s="39"/>
      <c r="Z169" s="39"/>
      <c r="AA169" s="39"/>
      <c r="AB169" s="39"/>
      <c r="AC169" s="39"/>
      <c r="AD169" s="39"/>
      <c r="AE169" s="39"/>
      <c r="AT169" s="18" t="s">
        <v>722</v>
      </c>
      <c r="AU169" s="18" t="s">
        <v>86</v>
      </c>
    </row>
    <row r="170" s="13" customFormat="1">
      <c r="A170" s="13"/>
      <c r="B170" s="277"/>
      <c r="C170" s="278"/>
      <c r="D170" s="230" t="s">
        <v>758</v>
      </c>
      <c r="E170" s="279" t="s">
        <v>1</v>
      </c>
      <c r="F170" s="280" t="s">
        <v>3169</v>
      </c>
      <c r="G170" s="278"/>
      <c r="H170" s="281">
        <v>6.25</v>
      </c>
      <c r="I170" s="282"/>
      <c r="J170" s="278"/>
      <c r="K170" s="278"/>
      <c r="L170" s="283"/>
      <c r="M170" s="284"/>
      <c r="N170" s="285"/>
      <c r="O170" s="285"/>
      <c r="P170" s="285"/>
      <c r="Q170" s="285"/>
      <c r="R170" s="285"/>
      <c r="S170" s="285"/>
      <c r="T170" s="286"/>
      <c r="U170" s="13"/>
      <c r="V170" s="13"/>
      <c r="W170" s="13"/>
      <c r="X170" s="13"/>
      <c r="Y170" s="13"/>
      <c r="Z170" s="13"/>
      <c r="AA170" s="13"/>
      <c r="AB170" s="13"/>
      <c r="AC170" s="13"/>
      <c r="AD170" s="13"/>
      <c r="AE170" s="13"/>
      <c r="AT170" s="287" t="s">
        <v>758</v>
      </c>
      <c r="AU170" s="287" t="s">
        <v>86</v>
      </c>
      <c r="AV170" s="13" t="s">
        <v>86</v>
      </c>
      <c r="AW170" s="13" t="s">
        <v>33</v>
      </c>
      <c r="AX170" s="13" t="s">
        <v>84</v>
      </c>
      <c r="AY170" s="287" t="s">
        <v>414</v>
      </c>
    </row>
    <row r="171" s="2" customFormat="1" ht="21.75" customHeight="1">
      <c r="A171" s="39"/>
      <c r="B171" s="40"/>
      <c r="C171" s="234" t="s">
        <v>442</v>
      </c>
      <c r="D171" s="234" t="s">
        <v>443</v>
      </c>
      <c r="E171" s="235" t="s">
        <v>2178</v>
      </c>
      <c r="F171" s="236" t="s">
        <v>2179</v>
      </c>
      <c r="G171" s="237" t="s">
        <v>897</v>
      </c>
      <c r="H171" s="238">
        <v>2.5</v>
      </c>
      <c r="I171" s="239"/>
      <c r="J171" s="240">
        <f>ROUND(I171*H171,2)</f>
        <v>0</v>
      </c>
      <c r="K171" s="236" t="s">
        <v>720</v>
      </c>
      <c r="L171" s="45"/>
      <c r="M171" s="241" t="s">
        <v>1</v>
      </c>
      <c r="N171" s="242" t="s">
        <v>41</v>
      </c>
      <c r="O171" s="92"/>
      <c r="P171" s="226">
        <f>O171*H171</f>
        <v>0</v>
      </c>
      <c r="Q171" s="226">
        <v>0</v>
      </c>
      <c r="R171" s="226">
        <f>Q171*H171</f>
        <v>0</v>
      </c>
      <c r="S171" s="226">
        <v>0</v>
      </c>
      <c r="T171" s="227">
        <f>S171*H171</f>
        <v>0</v>
      </c>
      <c r="U171" s="39"/>
      <c r="V171" s="39"/>
      <c r="W171" s="39"/>
      <c r="X171" s="39"/>
      <c r="Y171" s="39"/>
      <c r="Z171" s="39"/>
      <c r="AA171" s="39"/>
      <c r="AB171" s="39"/>
      <c r="AC171" s="39"/>
      <c r="AD171" s="39"/>
      <c r="AE171" s="39"/>
      <c r="AR171" s="228" t="s">
        <v>415</v>
      </c>
      <c r="AT171" s="228" t="s">
        <v>443</v>
      </c>
      <c r="AU171" s="228" t="s">
        <v>86</v>
      </c>
      <c r="AY171" s="18" t="s">
        <v>414</v>
      </c>
      <c r="BE171" s="229">
        <f>IF(N171="základní",J171,0)</f>
        <v>0</v>
      </c>
      <c r="BF171" s="229">
        <f>IF(N171="snížená",J171,0)</f>
        <v>0</v>
      </c>
      <c r="BG171" s="229">
        <f>IF(N171="zákl. přenesená",J171,0)</f>
        <v>0</v>
      </c>
      <c r="BH171" s="229">
        <f>IF(N171="sníž. přenesená",J171,0)</f>
        <v>0</v>
      </c>
      <c r="BI171" s="229">
        <f>IF(N171="nulová",J171,0)</f>
        <v>0</v>
      </c>
      <c r="BJ171" s="18" t="s">
        <v>84</v>
      </c>
      <c r="BK171" s="229">
        <f>ROUND(I171*H171,2)</f>
        <v>0</v>
      </c>
      <c r="BL171" s="18" t="s">
        <v>415</v>
      </c>
      <c r="BM171" s="228" t="s">
        <v>3170</v>
      </c>
    </row>
    <row r="172" s="2" customFormat="1">
      <c r="A172" s="39"/>
      <c r="B172" s="40"/>
      <c r="C172" s="41"/>
      <c r="D172" s="230" t="s">
        <v>417</v>
      </c>
      <c r="E172" s="41"/>
      <c r="F172" s="231" t="s">
        <v>1864</v>
      </c>
      <c r="G172" s="41"/>
      <c r="H172" s="41"/>
      <c r="I172" s="156"/>
      <c r="J172" s="41"/>
      <c r="K172" s="41"/>
      <c r="L172" s="45"/>
      <c r="M172" s="232"/>
      <c r="N172" s="233"/>
      <c r="O172" s="92"/>
      <c r="P172" s="92"/>
      <c r="Q172" s="92"/>
      <c r="R172" s="92"/>
      <c r="S172" s="92"/>
      <c r="T172" s="93"/>
      <c r="U172" s="39"/>
      <c r="V172" s="39"/>
      <c r="W172" s="39"/>
      <c r="X172" s="39"/>
      <c r="Y172" s="39"/>
      <c r="Z172" s="39"/>
      <c r="AA172" s="39"/>
      <c r="AB172" s="39"/>
      <c r="AC172" s="39"/>
      <c r="AD172" s="39"/>
      <c r="AE172" s="39"/>
      <c r="AT172" s="18" t="s">
        <v>417</v>
      </c>
      <c r="AU172" s="18" t="s">
        <v>86</v>
      </c>
    </row>
    <row r="173" s="13" customFormat="1">
      <c r="A173" s="13"/>
      <c r="B173" s="277"/>
      <c r="C173" s="278"/>
      <c r="D173" s="230" t="s">
        <v>758</v>
      </c>
      <c r="E173" s="279" t="s">
        <v>1</v>
      </c>
      <c r="F173" s="280" t="s">
        <v>3171</v>
      </c>
      <c r="G173" s="278"/>
      <c r="H173" s="281">
        <v>2.5</v>
      </c>
      <c r="I173" s="282"/>
      <c r="J173" s="278"/>
      <c r="K173" s="278"/>
      <c r="L173" s="283"/>
      <c r="M173" s="284"/>
      <c r="N173" s="285"/>
      <c r="O173" s="285"/>
      <c r="P173" s="285"/>
      <c r="Q173" s="285"/>
      <c r="R173" s="285"/>
      <c r="S173" s="285"/>
      <c r="T173" s="286"/>
      <c r="U173" s="13"/>
      <c r="V173" s="13"/>
      <c r="W173" s="13"/>
      <c r="X173" s="13"/>
      <c r="Y173" s="13"/>
      <c r="Z173" s="13"/>
      <c r="AA173" s="13"/>
      <c r="AB173" s="13"/>
      <c r="AC173" s="13"/>
      <c r="AD173" s="13"/>
      <c r="AE173" s="13"/>
      <c r="AT173" s="287" t="s">
        <v>758</v>
      </c>
      <c r="AU173" s="287" t="s">
        <v>86</v>
      </c>
      <c r="AV173" s="13" t="s">
        <v>86</v>
      </c>
      <c r="AW173" s="13" t="s">
        <v>33</v>
      </c>
      <c r="AX173" s="13" t="s">
        <v>84</v>
      </c>
      <c r="AY173" s="287" t="s">
        <v>414</v>
      </c>
    </row>
    <row r="174" s="11" customFormat="1" ht="22.8" customHeight="1">
      <c r="A174" s="11"/>
      <c r="B174" s="254"/>
      <c r="C174" s="255"/>
      <c r="D174" s="256" t="s">
        <v>75</v>
      </c>
      <c r="E174" s="275" t="s">
        <v>86</v>
      </c>
      <c r="F174" s="275" t="s">
        <v>2866</v>
      </c>
      <c r="G174" s="255"/>
      <c r="H174" s="255"/>
      <c r="I174" s="258"/>
      <c r="J174" s="276">
        <f>BK174</f>
        <v>0</v>
      </c>
      <c r="K174" s="255"/>
      <c r="L174" s="260"/>
      <c r="M174" s="261"/>
      <c r="N174" s="262"/>
      <c r="O174" s="262"/>
      <c r="P174" s="263">
        <f>SUM(P175:P178)</f>
        <v>0</v>
      </c>
      <c r="Q174" s="262"/>
      <c r="R174" s="263">
        <f>SUM(R175:R178)</f>
        <v>0.033941119999999998</v>
      </c>
      <c r="S174" s="262"/>
      <c r="T174" s="264">
        <f>SUM(T175:T178)</f>
        <v>0</v>
      </c>
      <c r="U174" s="11"/>
      <c r="V174" s="11"/>
      <c r="W174" s="11"/>
      <c r="X174" s="11"/>
      <c r="Y174" s="11"/>
      <c r="Z174" s="11"/>
      <c r="AA174" s="11"/>
      <c r="AB174" s="11"/>
      <c r="AC174" s="11"/>
      <c r="AD174" s="11"/>
      <c r="AE174" s="11"/>
      <c r="AR174" s="265" t="s">
        <v>84</v>
      </c>
      <c r="AT174" s="266" t="s">
        <v>75</v>
      </c>
      <c r="AU174" s="266" t="s">
        <v>84</v>
      </c>
      <c r="AY174" s="265" t="s">
        <v>414</v>
      </c>
      <c r="BK174" s="267">
        <f>SUM(BK175:BK178)</f>
        <v>0</v>
      </c>
    </row>
    <row r="175" s="2" customFormat="1" ht="21.75" customHeight="1">
      <c r="A175" s="39"/>
      <c r="B175" s="40"/>
      <c r="C175" s="234" t="s">
        <v>447</v>
      </c>
      <c r="D175" s="234" t="s">
        <v>443</v>
      </c>
      <c r="E175" s="235" t="s">
        <v>2867</v>
      </c>
      <c r="F175" s="236" t="s">
        <v>2868</v>
      </c>
      <c r="G175" s="237" t="s">
        <v>897</v>
      </c>
      <c r="H175" s="238">
        <v>0.032000000000000001</v>
      </c>
      <c r="I175" s="239"/>
      <c r="J175" s="240">
        <f>ROUND(I175*H175,2)</f>
        <v>0</v>
      </c>
      <c r="K175" s="236" t="s">
        <v>720</v>
      </c>
      <c r="L175" s="45"/>
      <c r="M175" s="241" t="s">
        <v>1</v>
      </c>
      <c r="N175" s="242" t="s">
        <v>41</v>
      </c>
      <c r="O175" s="92"/>
      <c r="P175" s="226">
        <f>O175*H175</f>
        <v>0</v>
      </c>
      <c r="Q175" s="226">
        <v>1.0606599999999999</v>
      </c>
      <c r="R175" s="226">
        <f>Q175*H175</f>
        <v>0.033941119999999998</v>
      </c>
      <c r="S175" s="226">
        <v>0</v>
      </c>
      <c r="T175" s="227">
        <f>S175*H175</f>
        <v>0</v>
      </c>
      <c r="U175" s="39"/>
      <c r="V175" s="39"/>
      <c r="W175" s="39"/>
      <c r="X175" s="39"/>
      <c r="Y175" s="39"/>
      <c r="Z175" s="39"/>
      <c r="AA175" s="39"/>
      <c r="AB175" s="39"/>
      <c r="AC175" s="39"/>
      <c r="AD175" s="39"/>
      <c r="AE175" s="39"/>
      <c r="AR175" s="228" t="s">
        <v>415</v>
      </c>
      <c r="AT175" s="228" t="s">
        <v>443</v>
      </c>
      <c r="AU175" s="228" t="s">
        <v>86</v>
      </c>
      <c r="AY175" s="18" t="s">
        <v>414</v>
      </c>
      <c r="BE175" s="229">
        <f>IF(N175="základní",J175,0)</f>
        <v>0</v>
      </c>
      <c r="BF175" s="229">
        <f>IF(N175="snížená",J175,0)</f>
        <v>0</v>
      </c>
      <c r="BG175" s="229">
        <f>IF(N175="zákl. přenesená",J175,0)</f>
        <v>0</v>
      </c>
      <c r="BH175" s="229">
        <f>IF(N175="sníž. přenesená",J175,0)</f>
        <v>0</v>
      </c>
      <c r="BI175" s="229">
        <f>IF(N175="nulová",J175,0)</f>
        <v>0</v>
      </c>
      <c r="BJ175" s="18" t="s">
        <v>84</v>
      </c>
      <c r="BK175" s="229">
        <f>ROUND(I175*H175,2)</f>
        <v>0</v>
      </c>
      <c r="BL175" s="18" t="s">
        <v>415</v>
      </c>
      <c r="BM175" s="228" t="s">
        <v>3172</v>
      </c>
    </row>
    <row r="176" s="2" customFormat="1">
      <c r="A176" s="39"/>
      <c r="B176" s="40"/>
      <c r="C176" s="41"/>
      <c r="D176" s="230" t="s">
        <v>417</v>
      </c>
      <c r="E176" s="41"/>
      <c r="F176" s="231" t="s">
        <v>2870</v>
      </c>
      <c r="G176" s="41"/>
      <c r="H176" s="41"/>
      <c r="I176" s="156"/>
      <c r="J176" s="41"/>
      <c r="K176" s="41"/>
      <c r="L176" s="45"/>
      <c r="M176" s="232"/>
      <c r="N176" s="233"/>
      <c r="O176" s="92"/>
      <c r="P176" s="92"/>
      <c r="Q176" s="92"/>
      <c r="R176" s="92"/>
      <c r="S176" s="92"/>
      <c r="T176" s="93"/>
      <c r="U176" s="39"/>
      <c r="V176" s="39"/>
      <c r="W176" s="39"/>
      <c r="X176" s="39"/>
      <c r="Y176" s="39"/>
      <c r="Z176" s="39"/>
      <c r="AA176" s="39"/>
      <c r="AB176" s="39"/>
      <c r="AC176" s="39"/>
      <c r="AD176" s="39"/>
      <c r="AE176" s="39"/>
      <c r="AT176" s="18" t="s">
        <v>417</v>
      </c>
      <c r="AU176" s="18" t="s">
        <v>86</v>
      </c>
    </row>
    <row r="177" s="15" customFormat="1">
      <c r="A177" s="15"/>
      <c r="B177" s="299"/>
      <c r="C177" s="300"/>
      <c r="D177" s="230" t="s">
        <v>758</v>
      </c>
      <c r="E177" s="301" t="s">
        <v>1</v>
      </c>
      <c r="F177" s="302" t="s">
        <v>2871</v>
      </c>
      <c r="G177" s="300"/>
      <c r="H177" s="301" t="s">
        <v>1</v>
      </c>
      <c r="I177" s="303"/>
      <c r="J177" s="300"/>
      <c r="K177" s="300"/>
      <c r="L177" s="304"/>
      <c r="M177" s="305"/>
      <c r="N177" s="306"/>
      <c r="O177" s="306"/>
      <c r="P177" s="306"/>
      <c r="Q177" s="306"/>
      <c r="R177" s="306"/>
      <c r="S177" s="306"/>
      <c r="T177" s="307"/>
      <c r="U177" s="15"/>
      <c r="V177" s="15"/>
      <c r="W177" s="15"/>
      <c r="X177" s="15"/>
      <c r="Y177" s="15"/>
      <c r="Z177" s="15"/>
      <c r="AA177" s="15"/>
      <c r="AB177" s="15"/>
      <c r="AC177" s="15"/>
      <c r="AD177" s="15"/>
      <c r="AE177" s="15"/>
      <c r="AT177" s="308" t="s">
        <v>758</v>
      </c>
      <c r="AU177" s="308" t="s">
        <v>86</v>
      </c>
      <c r="AV177" s="15" t="s">
        <v>84</v>
      </c>
      <c r="AW177" s="15" t="s">
        <v>33</v>
      </c>
      <c r="AX177" s="15" t="s">
        <v>76</v>
      </c>
      <c r="AY177" s="308" t="s">
        <v>414</v>
      </c>
    </row>
    <row r="178" s="13" customFormat="1">
      <c r="A178" s="13"/>
      <c r="B178" s="277"/>
      <c r="C178" s="278"/>
      <c r="D178" s="230" t="s">
        <v>758</v>
      </c>
      <c r="E178" s="279" t="s">
        <v>1</v>
      </c>
      <c r="F178" s="280" t="s">
        <v>3173</v>
      </c>
      <c r="G178" s="278"/>
      <c r="H178" s="281">
        <v>0.032000000000000001</v>
      </c>
      <c r="I178" s="282"/>
      <c r="J178" s="278"/>
      <c r="K178" s="278"/>
      <c r="L178" s="283"/>
      <c r="M178" s="284"/>
      <c r="N178" s="285"/>
      <c r="O178" s="285"/>
      <c r="P178" s="285"/>
      <c r="Q178" s="285"/>
      <c r="R178" s="285"/>
      <c r="S178" s="285"/>
      <c r="T178" s="286"/>
      <c r="U178" s="13"/>
      <c r="V178" s="13"/>
      <c r="W178" s="13"/>
      <c r="X178" s="13"/>
      <c r="Y178" s="13"/>
      <c r="Z178" s="13"/>
      <c r="AA178" s="13"/>
      <c r="AB178" s="13"/>
      <c r="AC178" s="13"/>
      <c r="AD178" s="13"/>
      <c r="AE178" s="13"/>
      <c r="AT178" s="287" t="s">
        <v>758</v>
      </c>
      <c r="AU178" s="287" t="s">
        <v>86</v>
      </c>
      <c r="AV178" s="13" t="s">
        <v>86</v>
      </c>
      <c r="AW178" s="13" t="s">
        <v>33</v>
      </c>
      <c r="AX178" s="13" t="s">
        <v>84</v>
      </c>
      <c r="AY178" s="287" t="s">
        <v>414</v>
      </c>
    </row>
    <row r="179" s="11" customFormat="1" ht="22.8" customHeight="1">
      <c r="A179" s="11"/>
      <c r="B179" s="254"/>
      <c r="C179" s="255"/>
      <c r="D179" s="256" t="s">
        <v>75</v>
      </c>
      <c r="E179" s="275" t="s">
        <v>415</v>
      </c>
      <c r="F179" s="275" t="s">
        <v>761</v>
      </c>
      <c r="G179" s="255"/>
      <c r="H179" s="255"/>
      <c r="I179" s="258"/>
      <c r="J179" s="276">
        <f>BK179</f>
        <v>0</v>
      </c>
      <c r="K179" s="255"/>
      <c r="L179" s="260"/>
      <c r="M179" s="261"/>
      <c r="N179" s="262"/>
      <c r="O179" s="262"/>
      <c r="P179" s="263">
        <f>SUM(P180:P184)</f>
        <v>0</v>
      </c>
      <c r="Q179" s="262"/>
      <c r="R179" s="263">
        <f>SUM(R180:R184)</f>
        <v>8.2495919999999998</v>
      </c>
      <c r="S179" s="262"/>
      <c r="T179" s="264">
        <f>SUM(T180:T184)</f>
        <v>0</v>
      </c>
      <c r="U179" s="11"/>
      <c r="V179" s="11"/>
      <c r="W179" s="11"/>
      <c r="X179" s="11"/>
      <c r="Y179" s="11"/>
      <c r="Z179" s="11"/>
      <c r="AA179" s="11"/>
      <c r="AB179" s="11"/>
      <c r="AC179" s="11"/>
      <c r="AD179" s="11"/>
      <c r="AE179" s="11"/>
      <c r="AR179" s="265" t="s">
        <v>84</v>
      </c>
      <c r="AT179" s="266" t="s">
        <v>75</v>
      </c>
      <c r="AU179" s="266" t="s">
        <v>84</v>
      </c>
      <c r="AY179" s="265" t="s">
        <v>414</v>
      </c>
      <c r="BK179" s="267">
        <f>SUM(BK180:BK184)</f>
        <v>0</v>
      </c>
    </row>
    <row r="180" s="2" customFormat="1" ht="21.75" customHeight="1">
      <c r="A180" s="39"/>
      <c r="B180" s="40"/>
      <c r="C180" s="234" t="s">
        <v>451</v>
      </c>
      <c r="D180" s="234" t="s">
        <v>443</v>
      </c>
      <c r="E180" s="235" t="s">
        <v>2873</v>
      </c>
      <c r="F180" s="236" t="s">
        <v>2874</v>
      </c>
      <c r="G180" s="237" t="s">
        <v>632</v>
      </c>
      <c r="H180" s="238">
        <v>8</v>
      </c>
      <c r="I180" s="239"/>
      <c r="J180" s="240">
        <f>ROUND(I180*H180,2)</f>
        <v>0</v>
      </c>
      <c r="K180" s="236" t="s">
        <v>720</v>
      </c>
      <c r="L180" s="45"/>
      <c r="M180" s="241" t="s">
        <v>1</v>
      </c>
      <c r="N180" s="242" t="s">
        <v>41</v>
      </c>
      <c r="O180" s="92"/>
      <c r="P180" s="226">
        <f>O180*H180</f>
        <v>0</v>
      </c>
      <c r="Q180" s="226">
        <v>1.031199</v>
      </c>
      <c r="R180" s="226">
        <f>Q180*H180</f>
        <v>8.2495919999999998</v>
      </c>
      <c r="S180" s="226">
        <v>0</v>
      </c>
      <c r="T180" s="227">
        <f>S180*H180</f>
        <v>0</v>
      </c>
      <c r="U180" s="39"/>
      <c r="V180" s="39"/>
      <c r="W180" s="39"/>
      <c r="X180" s="39"/>
      <c r="Y180" s="39"/>
      <c r="Z180" s="39"/>
      <c r="AA180" s="39"/>
      <c r="AB180" s="39"/>
      <c r="AC180" s="39"/>
      <c r="AD180" s="39"/>
      <c r="AE180" s="39"/>
      <c r="AR180" s="228" t="s">
        <v>415</v>
      </c>
      <c r="AT180" s="228" t="s">
        <v>443</v>
      </c>
      <c r="AU180" s="228" t="s">
        <v>86</v>
      </c>
      <c r="AY180" s="18" t="s">
        <v>414</v>
      </c>
      <c r="BE180" s="229">
        <f>IF(N180="základní",J180,0)</f>
        <v>0</v>
      </c>
      <c r="BF180" s="229">
        <f>IF(N180="snížená",J180,0)</f>
        <v>0</v>
      </c>
      <c r="BG180" s="229">
        <f>IF(N180="zákl. přenesená",J180,0)</f>
        <v>0</v>
      </c>
      <c r="BH180" s="229">
        <f>IF(N180="sníž. přenesená",J180,0)</f>
        <v>0</v>
      </c>
      <c r="BI180" s="229">
        <f>IF(N180="nulová",J180,0)</f>
        <v>0</v>
      </c>
      <c r="BJ180" s="18" t="s">
        <v>84</v>
      </c>
      <c r="BK180" s="229">
        <f>ROUND(I180*H180,2)</f>
        <v>0</v>
      </c>
      <c r="BL180" s="18" t="s">
        <v>415</v>
      </c>
      <c r="BM180" s="228" t="s">
        <v>3174</v>
      </c>
    </row>
    <row r="181" s="2" customFormat="1">
      <c r="A181" s="39"/>
      <c r="B181" s="40"/>
      <c r="C181" s="41"/>
      <c r="D181" s="230" t="s">
        <v>417</v>
      </c>
      <c r="E181" s="41"/>
      <c r="F181" s="231" t="s">
        <v>2876</v>
      </c>
      <c r="G181" s="41"/>
      <c r="H181" s="41"/>
      <c r="I181" s="156"/>
      <c r="J181" s="41"/>
      <c r="K181" s="41"/>
      <c r="L181" s="45"/>
      <c r="M181" s="232"/>
      <c r="N181" s="233"/>
      <c r="O181" s="92"/>
      <c r="P181" s="92"/>
      <c r="Q181" s="92"/>
      <c r="R181" s="92"/>
      <c r="S181" s="92"/>
      <c r="T181" s="93"/>
      <c r="U181" s="39"/>
      <c r="V181" s="39"/>
      <c r="W181" s="39"/>
      <c r="X181" s="39"/>
      <c r="Y181" s="39"/>
      <c r="Z181" s="39"/>
      <c r="AA181" s="39"/>
      <c r="AB181" s="39"/>
      <c r="AC181" s="39"/>
      <c r="AD181" s="39"/>
      <c r="AE181" s="39"/>
      <c r="AT181" s="18" t="s">
        <v>417</v>
      </c>
      <c r="AU181" s="18" t="s">
        <v>86</v>
      </c>
    </row>
    <row r="182" s="2" customFormat="1">
      <c r="A182" s="39"/>
      <c r="B182" s="40"/>
      <c r="C182" s="41"/>
      <c r="D182" s="230" t="s">
        <v>722</v>
      </c>
      <c r="E182" s="41"/>
      <c r="F182" s="268" t="s">
        <v>2877</v>
      </c>
      <c r="G182" s="41"/>
      <c r="H182" s="41"/>
      <c r="I182" s="156"/>
      <c r="J182" s="41"/>
      <c r="K182" s="41"/>
      <c r="L182" s="45"/>
      <c r="M182" s="232"/>
      <c r="N182" s="233"/>
      <c r="O182" s="92"/>
      <c r="P182" s="92"/>
      <c r="Q182" s="92"/>
      <c r="R182" s="92"/>
      <c r="S182" s="92"/>
      <c r="T182" s="93"/>
      <c r="U182" s="39"/>
      <c r="V182" s="39"/>
      <c r="W182" s="39"/>
      <c r="X182" s="39"/>
      <c r="Y182" s="39"/>
      <c r="Z182" s="39"/>
      <c r="AA182" s="39"/>
      <c r="AB182" s="39"/>
      <c r="AC182" s="39"/>
      <c r="AD182" s="39"/>
      <c r="AE182" s="39"/>
      <c r="AT182" s="18" t="s">
        <v>722</v>
      </c>
      <c r="AU182" s="18" t="s">
        <v>86</v>
      </c>
    </row>
    <row r="183" s="15" customFormat="1">
      <c r="A183" s="15"/>
      <c r="B183" s="299"/>
      <c r="C183" s="300"/>
      <c r="D183" s="230" t="s">
        <v>758</v>
      </c>
      <c r="E183" s="301" t="s">
        <v>1</v>
      </c>
      <c r="F183" s="302" t="s">
        <v>3175</v>
      </c>
      <c r="G183" s="300"/>
      <c r="H183" s="301" t="s">
        <v>1</v>
      </c>
      <c r="I183" s="303"/>
      <c r="J183" s="300"/>
      <c r="K183" s="300"/>
      <c r="L183" s="304"/>
      <c r="M183" s="305"/>
      <c r="N183" s="306"/>
      <c r="O183" s="306"/>
      <c r="P183" s="306"/>
      <c r="Q183" s="306"/>
      <c r="R183" s="306"/>
      <c r="S183" s="306"/>
      <c r="T183" s="307"/>
      <c r="U183" s="15"/>
      <c r="V183" s="15"/>
      <c r="W183" s="15"/>
      <c r="X183" s="15"/>
      <c r="Y183" s="15"/>
      <c r="Z183" s="15"/>
      <c r="AA183" s="15"/>
      <c r="AB183" s="15"/>
      <c r="AC183" s="15"/>
      <c r="AD183" s="15"/>
      <c r="AE183" s="15"/>
      <c r="AT183" s="308" t="s">
        <v>758</v>
      </c>
      <c r="AU183" s="308" t="s">
        <v>86</v>
      </c>
      <c r="AV183" s="15" t="s">
        <v>84</v>
      </c>
      <c r="AW183" s="15" t="s">
        <v>33</v>
      </c>
      <c r="AX183" s="15" t="s">
        <v>76</v>
      </c>
      <c r="AY183" s="308" t="s">
        <v>414</v>
      </c>
    </row>
    <row r="184" s="13" customFormat="1">
      <c r="A184" s="13"/>
      <c r="B184" s="277"/>
      <c r="C184" s="278"/>
      <c r="D184" s="230" t="s">
        <v>758</v>
      </c>
      <c r="E184" s="279" t="s">
        <v>1</v>
      </c>
      <c r="F184" s="280" t="s">
        <v>2395</v>
      </c>
      <c r="G184" s="278"/>
      <c r="H184" s="281">
        <v>8</v>
      </c>
      <c r="I184" s="282"/>
      <c r="J184" s="278"/>
      <c r="K184" s="278"/>
      <c r="L184" s="283"/>
      <c r="M184" s="284"/>
      <c r="N184" s="285"/>
      <c r="O184" s="285"/>
      <c r="P184" s="285"/>
      <c r="Q184" s="285"/>
      <c r="R184" s="285"/>
      <c r="S184" s="285"/>
      <c r="T184" s="286"/>
      <c r="U184" s="13"/>
      <c r="V184" s="13"/>
      <c r="W184" s="13"/>
      <c r="X184" s="13"/>
      <c r="Y184" s="13"/>
      <c r="Z184" s="13"/>
      <c r="AA184" s="13"/>
      <c r="AB184" s="13"/>
      <c r="AC184" s="13"/>
      <c r="AD184" s="13"/>
      <c r="AE184" s="13"/>
      <c r="AT184" s="287" t="s">
        <v>758</v>
      </c>
      <c r="AU184" s="287" t="s">
        <v>86</v>
      </c>
      <c r="AV184" s="13" t="s">
        <v>86</v>
      </c>
      <c r="AW184" s="13" t="s">
        <v>33</v>
      </c>
      <c r="AX184" s="13" t="s">
        <v>84</v>
      </c>
      <c r="AY184" s="287" t="s">
        <v>414</v>
      </c>
    </row>
    <row r="185" s="11" customFormat="1" ht="22.8" customHeight="1">
      <c r="A185" s="11"/>
      <c r="B185" s="254"/>
      <c r="C185" s="255"/>
      <c r="D185" s="256" t="s">
        <v>75</v>
      </c>
      <c r="E185" s="275" t="s">
        <v>427</v>
      </c>
      <c r="F185" s="275" t="s">
        <v>1418</v>
      </c>
      <c r="G185" s="255"/>
      <c r="H185" s="255"/>
      <c r="I185" s="258"/>
      <c r="J185" s="276">
        <f>BK185</f>
        <v>0</v>
      </c>
      <c r="K185" s="255"/>
      <c r="L185" s="260"/>
      <c r="M185" s="261"/>
      <c r="N185" s="262"/>
      <c r="O185" s="262"/>
      <c r="P185" s="263">
        <f>SUM(P186:P193)</f>
        <v>0</v>
      </c>
      <c r="Q185" s="262"/>
      <c r="R185" s="263">
        <f>SUM(R186:R193)</f>
        <v>0.13628000000000001</v>
      </c>
      <c r="S185" s="262"/>
      <c r="T185" s="264">
        <f>SUM(T186:T193)</f>
        <v>0</v>
      </c>
      <c r="U185" s="11"/>
      <c r="V185" s="11"/>
      <c r="W185" s="11"/>
      <c r="X185" s="11"/>
      <c r="Y185" s="11"/>
      <c r="Z185" s="11"/>
      <c r="AA185" s="11"/>
      <c r="AB185" s="11"/>
      <c r="AC185" s="11"/>
      <c r="AD185" s="11"/>
      <c r="AE185" s="11"/>
      <c r="AR185" s="265" t="s">
        <v>84</v>
      </c>
      <c r="AT185" s="266" t="s">
        <v>75</v>
      </c>
      <c r="AU185" s="266" t="s">
        <v>84</v>
      </c>
      <c r="AY185" s="265" t="s">
        <v>414</v>
      </c>
      <c r="BK185" s="267">
        <f>SUM(BK186:BK193)</f>
        <v>0</v>
      </c>
    </row>
    <row r="186" s="2" customFormat="1" ht="21.75" customHeight="1">
      <c r="A186" s="39"/>
      <c r="B186" s="40"/>
      <c r="C186" s="234" t="s">
        <v>455</v>
      </c>
      <c r="D186" s="234" t="s">
        <v>443</v>
      </c>
      <c r="E186" s="235" t="s">
        <v>3176</v>
      </c>
      <c r="F186" s="236" t="s">
        <v>3177</v>
      </c>
      <c r="G186" s="237" t="s">
        <v>632</v>
      </c>
      <c r="H186" s="238">
        <v>1</v>
      </c>
      <c r="I186" s="239"/>
      <c r="J186" s="240">
        <f>ROUND(I186*H186,2)</f>
        <v>0</v>
      </c>
      <c r="K186" s="236" t="s">
        <v>720</v>
      </c>
      <c r="L186" s="45"/>
      <c r="M186" s="241" t="s">
        <v>1</v>
      </c>
      <c r="N186" s="242" t="s">
        <v>41</v>
      </c>
      <c r="O186" s="92"/>
      <c r="P186" s="226">
        <f>O186*H186</f>
        <v>0</v>
      </c>
      <c r="Q186" s="226">
        <v>0.080030000000000004</v>
      </c>
      <c r="R186" s="226">
        <f>Q186*H186</f>
        <v>0.080030000000000004</v>
      </c>
      <c r="S186" s="226">
        <v>0</v>
      </c>
      <c r="T186" s="227">
        <f>S186*H186</f>
        <v>0</v>
      </c>
      <c r="U186" s="39"/>
      <c r="V186" s="39"/>
      <c r="W186" s="39"/>
      <c r="X186" s="39"/>
      <c r="Y186" s="39"/>
      <c r="Z186" s="39"/>
      <c r="AA186" s="39"/>
      <c r="AB186" s="39"/>
      <c r="AC186" s="39"/>
      <c r="AD186" s="39"/>
      <c r="AE186" s="39"/>
      <c r="AR186" s="228" t="s">
        <v>415</v>
      </c>
      <c r="AT186" s="228" t="s">
        <v>443</v>
      </c>
      <c r="AU186" s="228" t="s">
        <v>86</v>
      </c>
      <c r="AY186" s="18" t="s">
        <v>414</v>
      </c>
      <c r="BE186" s="229">
        <f>IF(N186="základní",J186,0)</f>
        <v>0</v>
      </c>
      <c r="BF186" s="229">
        <f>IF(N186="snížená",J186,0)</f>
        <v>0</v>
      </c>
      <c r="BG186" s="229">
        <f>IF(N186="zákl. přenesená",J186,0)</f>
        <v>0</v>
      </c>
      <c r="BH186" s="229">
        <f>IF(N186="sníž. přenesená",J186,0)</f>
        <v>0</v>
      </c>
      <c r="BI186" s="229">
        <f>IF(N186="nulová",J186,0)</f>
        <v>0</v>
      </c>
      <c r="BJ186" s="18" t="s">
        <v>84</v>
      </c>
      <c r="BK186" s="229">
        <f>ROUND(I186*H186,2)</f>
        <v>0</v>
      </c>
      <c r="BL186" s="18" t="s">
        <v>415</v>
      </c>
      <c r="BM186" s="228" t="s">
        <v>3178</v>
      </c>
    </row>
    <row r="187" s="2" customFormat="1">
      <c r="A187" s="39"/>
      <c r="B187" s="40"/>
      <c r="C187" s="41"/>
      <c r="D187" s="230" t="s">
        <v>417</v>
      </c>
      <c r="E187" s="41"/>
      <c r="F187" s="231" t="s">
        <v>3179</v>
      </c>
      <c r="G187" s="41"/>
      <c r="H187" s="41"/>
      <c r="I187" s="156"/>
      <c r="J187" s="41"/>
      <c r="K187" s="41"/>
      <c r="L187" s="45"/>
      <c r="M187" s="232"/>
      <c r="N187" s="233"/>
      <c r="O187" s="92"/>
      <c r="P187" s="92"/>
      <c r="Q187" s="92"/>
      <c r="R187" s="92"/>
      <c r="S187" s="92"/>
      <c r="T187" s="93"/>
      <c r="U187" s="39"/>
      <c r="V187" s="39"/>
      <c r="W187" s="39"/>
      <c r="X187" s="39"/>
      <c r="Y187" s="39"/>
      <c r="Z187" s="39"/>
      <c r="AA187" s="39"/>
      <c r="AB187" s="39"/>
      <c r="AC187" s="39"/>
      <c r="AD187" s="39"/>
      <c r="AE187" s="39"/>
      <c r="AT187" s="18" t="s">
        <v>417</v>
      </c>
      <c r="AU187" s="18" t="s">
        <v>86</v>
      </c>
    </row>
    <row r="188" s="15" customFormat="1">
      <c r="A188" s="15"/>
      <c r="B188" s="299"/>
      <c r="C188" s="300"/>
      <c r="D188" s="230" t="s">
        <v>758</v>
      </c>
      <c r="E188" s="301" t="s">
        <v>1</v>
      </c>
      <c r="F188" s="302" t="s">
        <v>3180</v>
      </c>
      <c r="G188" s="300"/>
      <c r="H188" s="301" t="s">
        <v>1</v>
      </c>
      <c r="I188" s="303"/>
      <c r="J188" s="300"/>
      <c r="K188" s="300"/>
      <c r="L188" s="304"/>
      <c r="M188" s="305"/>
      <c r="N188" s="306"/>
      <c r="O188" s="306"/>
      <c r="P188" s="306"/>
      <c r="Q188" s="306"/>
      <c r="R188" s="306"/>
      <c r="S188" s="306"/>
      <c r="T188" s="307"/>
      <c r="U188" s="15"/>
      <c r="V188" s="15"/>
      <c r="W188" s="15"/>
      <c r="X188" s="15"/>
      <c r="Y188" s="15"/>
      <c r="Z188" s="15"/>
      <c r="AA188" s="15"/>
      <c r="AB188" s="15"/>
      <c r="AC188" s="15"/>
      <c r="AD188" s="15"/>
      <c r="AE188" s="15"/>
      <c r="AT188" s="308" t="s">
        <v>758</v>
      </c>
      <c r="AU188" s="308" t="s">
        <v>86</v>
      </c>
      <c r="AV188" s="15" t="s">
        <v>84</v>
      </c>
      <c r="AW188" s="15" t="s">
        <v>33</v>
      </c>
      <c r="AX188" s="15" t="s">
        <v>76</v>
      </c>
      <c r="AY188" s="308" t="s">
        <v>414</v>
      </c>
    </row>
    <row r="189" s="13" customFormat="1">
      <c r="A189" s="13"/>
      <c r="B189" s="277"/>
      <c r="C189" s="278"/>
      <c r="D189" s="230" t="s">
        <v>758</v>
      </c>
      <c r="E189" s="279" t="s">
        <v>1</v>
      </c>
      <c r="F189" s="280" t="s">
        <v>3181</v>
      </c>
      <c r="G189" s="278"/>
      <c r="H189" s="281">
        <v>1</v>
      </c>
      <c r="I189" s="282"/>
      <c r="J189" s="278"/>
      <c r="K189" s="278"/>
      <c r="L189" s="283"/>
      <c r="M189" s="284"/>
      <c r="N189" s="285"/>
      <c r="O189" s="285"/>
      <c r="P189" s="285"/>
      <c r="Q189" s="285"/>
      <c r="R189" s="285"/>
      <c r="S189" s="285"/>
      <c r="T189" s="286"/>
      <c r="U189" s="13"/>
      <c r="V189" s="13"/>
      <c r="W189" s="13"/>
      <c r="X189" s="13"/>
      <c r="Y189" s="13"/>
      <c r="Z189" s="13"/>
      <c r="AA189" s="13"/>
      <c r="AB189" s="13"/>
      <c r="AC189" s="13"/>
      <c r="AD189" s="13"/>
      <c r="AE189" s="13"/>
      <c r="AT189" s="287" t="s">
        <v>758</v>
      </c>
      <c r="AU189" s="287" t="s">
        <v>86</v>
      </c>
      <c r="AV189" s="13" t="s">
        <v>86</v>
      </c>
      <c r="AW189" s="13" t="s">
        <v>33</v>
      </c>
      <c r="AX189" s="13" t="s">
        <v>84</v>
      </c>
      <c r="AY189" s="287" t="s">
        <v>414</v>
      </c>
    </row>
    <row r="190" s="2" customFormat="1" ht="16.5" customHeight="1">
      <c r="A190" s="39"/>
      <c r="B190" s="40"/>
      <c r="C190" s="216" t="s">
        <v>459</v>
      </c>
      <c r="D190" s="216" t="s">
        <v>409</v>
      </c>
      <c r="E190" s="217" t="s">
        <v>3182</v>
      </c>
      <c r="F190" s="218" t="s">
        <v>3183</v>
      </c>
      <c r="G190" s="219" t="s">
        <v>632</v>
      </c>
      <c r="H190" s="220">
        <v>0.5</v>
      </c>
      <c r="I190" s="221"/>
      <c r="J190" s="222">
        <f>ROUND(I190*H190,2)</f>
        <v>0</v>
      </c>
      <c r="K190" s="218" t="s">
        <v>720</v>
      </c>
      <c r="L190" s="223"/>
      <c r="M190" s="224" t="s">
        <v>1</v>
      </c>
      <c r="N190" s="225" t="s">
        <v>41</v>
      </c>
      <c r="O190" s="92"/>
      <c r="P190" s="226">
        <f>O190*H190</f>
        <v>0</v>
      </c>
      <c r="Q190" s="226">
        <v>0.1125</v>
      </c>
      <c r="R190" s="226">
        <f>Q190*H190</f>
        <v>0.056250000000000001</v>
      </c>
      <c r="S190" s="226">
        <v>0</v>
      </c>
      <c r="T190" s="227">
        <f>S190*H190</f>
        <v>0</v>
      </c>
      <c r="U190" s="39"/>
      <c r="V190" s="39"/>
      <c r="W190" s="39"/>
      <c r="X190" s="39"/>
      <c r="Y190" s="39"/>
      <c r="Z190" s="39"/>
      <c r="AA190" s="39"/>
      <c r="AB190" s="39"/>
      <c r="AC190" s="39"/>
      <c r="AD190" s="39"/>
      <c r="AE190" s="39"/>
      <c r="AR190" s="228" t="s">
        <v>413</v>
      </c>
      <c r="AT190" s="228" t="s">
        <v>409</v>
      </c>
      <c r="AU190" s="228" t="s">
        <v>86</v>
      </c>
      <c r="AY190" s="18" t="s">
        <v>414</v>
      </c>
      <c r="BE190" s="229">
        <f>IF(N190="základní",J190,0)</f>
        <v>0</v>
      </c>
      <c r="BF190" s="229">
        <f>IF(N190="snížená",J190,0)</f>
        <v>0</v>
      </c>
      <c r="BG190" s="229">
        <f>IF(N190="zákl. přenesená",J190,0)</f>
        <v>0</v>
      </c>
      <c r="BH190" s="229">
        <f>IF(N190="sníž. přenesená",J190,0)</f>
        <v>0</v>
      </c>
      <c r="BI190" s="229">
        <f>IF(N190="nulová",J190,0)</f>
        <v>0</v>
      </c>
      <c r="BJ190" s="18" t="s">
        <v>84</v>
      </c>
      <c r="BK190" s="229">
        <f>ROUND(I190*H190,2)</f>
        <v>0</v>
      </c>
      <c r="BL190" s="18" t="s">
        <v>415</v>
      </c>
      <c r="BM190" s="228" t="s">
        <v>3184</v>
      </c>
    </row>
    <row r="191" s="2" customFormat="1">
      <c r="A191" s="39"/>
      <c r="B191" s="40"/>
      <c r="C191" s="41"/>
      <c r="D191" s="230" t="s">
        <v>417</v>
      </c>
      <c r="E191" s="41"/>
      <c r="F191" s="231" t="s">
        <v>3183</v>
      </c>
      <c r="G191" s="41"/>
      <c r="H191" s="41"/>
      <c r="I191" s="156"/>
      <c r="J191" s="41"/>
      <c r="K191" s="41"/>
      <c r="L191" s="45"/>
      <c r="M191" s="232"/>
      <c r="N191" s="233"/>
      <c r="O191" s="92"/>
      <c r="P191" s="92"/>
      <c r="Q191" s="92"/>
      <c r="R191" s="92"/>
      <c r="S191" s="92"/>
      <c r="T191" s="93"/>
      <c r="U191" s="39"/>
      <c r="V191" s="39"/>
      <c r="W191" s="39"/>
      <c r="X191" s="39"/>
      <c r="Y191" s="39"/>
      <c r="Z191" s="39"/>
      <c r="AA191" s="39"/>
      <c r="AB191" s="39"/>
      <c r="AC191" s="39"/>
      <c r="AD191" s="39"/>
      <c r="AE191" s="39"/>
      <c r="AT191" s="18" t="s">
        <v>417</v>
      </c>
      <c r="AU191" s="18" t="s">
        <v>86</v>
      </c>
    </row>
    <row r="192" s="15" customFormat="1">
      <c r="A192" s="15"/>
      <c r="B192" s="299"/>
      <c r="C192" s="300"/>
      <c r="D192" s="230" t="s">
        <v>758</v>
      </c>
      <c r="E192" s="301" t="s">
        <v>1</v>
      </c>
      <c r="F192" s="302" t="s">
        <v>3185</v>
      </c>
      <c r="G192" s="300"/>
      <c r="H192" s="301" t="s">
        <v>1</v>
      </c>
      <c r="I192" s="303"/>
      <c r="J192" s="300"/>
      <c r="K192" s="300"/>
      <c r="L192" s="304"/>
      <c r="M192" s="305"/>
      <c r="N192" s="306"/>
      <c r="O192" s="306"/>
      <c r="P192" s="306"/>
      <c r="Q192" s="306"/>
      <c r="R192" s="306"/>
      <c r="S192" s="306"/>
      <c r="T192" s="307"/>
      <c r="U192" s="15"/>
      <c r="V192" s="15"/>
      <c r="W192" s="15"/>
      <c r="X192" s="15"/>
      <c r="Y192" s="15"/>
      <c r="Z192" s="15"/>
      <c r="AA192" s="15"/>
      <c r="AB192" s="15"/>
      <c r="AC192" s="15"/>
      <c r="AD192" s="15"/>
      <c r="AE192" s="15"/>
      <c r="AT192" s="308" t="s">
        <v>758</v>
      </c>
      <c r="AU192" s="308" t="s">
        <v>86</v>
      </c>
      <c r="AV192" s="15" t="s">
        <v>84</v>
      </c>
      <c r="AW192" s="15" t="s">
        <v>33</v>
      </c>
      <c r="AX192" s="15" t="s">
        <v>76</v>
      </c>
      <c r="AY192" s="308" t="s">
        <v>414</v>
      </c>
    </row>
    <row r="193" s="13" customFormat="1">
      <c r="A193" s="13"/>
      <c r="B193" s="277"/>
      <c r="C193" s="278"/>
      <c r="D193" s="230" t="s">
        <v>758</v>
      </c>
      <c r="E193" s="279" t="s">
        <v>1</v>
      </c>
      <c r="F193" s="280" t="s">
        <v>1793</v>
      </c>
      <c r="G193" s="278"/>
      <c r="H193" s="281">
        <v>0.5</v>
      </c>
      <c r="I193" s="282"/>
      <c r="J193" s="278"/>
      <c r="K193" s="278"/>
      <c r="L193" s="283"/>
      <c r="M193" s="284"/>
      <c r="N193" s="285"/>
      <c r="O193" s="285"/>
      <c r="P193" s="285"/>
      <c r="Q193" s="285"/>
      <c r="R193" s="285"/>
      <c r="S193" s="285"/>
      <c r="T193" s="286"/>
      <c r="U193" s="13"/>
      <c r="V193" s="13"/>
      <c r="W193" s="13"/>
      <c r="X193" s="13"/>
      <c r="Y193" s="13"/>
      <c r="Z193" s="13"/>
      <c r="AA193" s="13"/>
      <c r="AB193" s="13"/>
      <c r="AC193" s="13"/>
      <c r="AD193" s="13"/>
      <c r="AE193" s="13"/>
      <c r="AT193" s="287" t="s">
        <v>758</v>
      </c>
      <c r="AU193" s="287" t="s">
        <v>86</v>
      </c>
      <c r="AV193" s="13" t="s">
        <v>86</v>
      </c>
      <c r="AW193" s="13" t="s">
        <v>33</v>
      </c>
      <c r="AX193" s="13" t="s">
        <v>84</v>
      </c>
      <c r="AY193" s="287" t="s">
        <v>414</v>
      </c>
    </row>
    <row r="194" s="11" customFormat="1" ht="22.8" customHeight="1">
      <c r="A194" s="11"/>
      <c r="B194" s="254"/>
      <c r="C194" s="255"/>
      <c r="D194" s="256" t="s">
        <v>75</v>
      </c>
      <c r="E194" s="275" t="s">
        <v>431</v>
      </c>
      <c r="F194" s="275" t="s">
        <v>798</v>
      </c>
      <c r="G194" s="255"/>
      <c r="H194" s="255"/>
      <c r="I194" s="258"/>
      <c r="J194" s="276">
        <f>BK194</f>
        <v>0</v>
      </c>
      <c r="K194" s="255"/>
      <c r="L194" s="260"/>
      <c r="M194" s="261"/>
      <c r="N194" s="262"/>
      <c r="O194" s="262"/>
      <c r="P194" s="263">
        <f>SUM(P195:P232)</f>
        <v>0</v>
      </c>
      <c r="Q194" s="262"/>
      <c r="R194" s="263">
        <f>SUM(R195:R232)</f>
        <v>0.52166131819200001</v>
      </c>
      <c r="S194" s="262"/>
      <c r="T194" s="264">
        <f>SUM(T195:T232)</f>
        <v>0</v>
      </c>
      <c r="U194" s="11"/>
      <c r="V194" s="11"/>
      <c r="W194" s="11"/>
      <c r="X194" s="11"/>
      <c r="Y194" s="11"/>
      <c r="Z194" s="11"/>
      <c r="AA194" s="11"/>
      <c r="AB194" s="11"/>
      <c r="AC194" s="11"/>
      <c r="AD194" s="11"/>
      <c r="AE194" s="11"/>
      <c r="AR194" s="265" t="s">
        <v>84</v>
      </c>
      <c r="AT194" s="266" t="s">
        <v>75</v>
      </c>
      <c r="AU194" s="266" t="s">
        <v>84</v>
      </c>
      <c r="AY194" s="265" t="s">
        <v>414</v>
      </c>
      <c r="BK194" s="267">
        <f>SUM(BK195:BK232)</f>
        <v>0</v>
      </c>
    </row>
    <row r="195" s="2" customFormat="1" ht="21.75" customHeight="1">
      <c r="A195" s="39"/>
      <c r="B195" s="40"/>
      <c r="C195" s="234" t="s">
        <v>463</v>
      </c>
      <c r="D195" s="234" t="s">
        <v>443</v>
      </c>
      <c r="E195" s="235" t="s">
        <v>1736</v>
      </c>
      <c r="F195" s="236" t="s">
        <v>1737</v>
      </c>
      <c r="G195" s="237" t="s">
        <v>632</v>
      </c>
      <c r="H195" s="238">
        <v>326.61900000000003</v>
      </c>
      <c r="I195" s="239"/>
      <c r="J195" s="240">
        <f>ROUND(I195*H195,2)</f>
        <v>0</v>
      </c>
      <c r="K195" s="236" t="s">
        <v>720</v>
      </c>
      <c r="L195" s="45"/>
      <c r="M195" s="241" t="s">
        <v>1</v>
      </c>
      <c r="N195" s="242" t="s">
        <v>41</v>
      </c>
      <c r="O195" s="92"/>
      <c r="P195" s="226">
        <f>O195*H195</f>
        <v>0</v>
      </c>
      <c r="Q195" s="226">
        <v>0.0010200000000000001</v>
      </c>
      <c r="R195" s="226">
        <f>Q195*H195</f>
        <v>0.33315138000000005</v>
      </c>
      <c r="S195" s="226">
        <v>0</v>
      </c>
      <c r="T195" s="227">
        <f>S195*H195</f>
        <v>0</v>
      </c>
      <c r="U195" s="39"/>
      <c r="V195" s="39"/>
      <c r="W195" s="39"/>
      <c r="X195" s="39"/>
      <c r="Y195" s="39"/>
      <c r="Z195" s="39"/>
      <c r="AA195" s="39"/>
      <c r="AB195" s="39"/>
      <c r="AC195" s="39"/>
      <c r="AD195" s="39"/>
      <c r="AE195" s="39"/>
      <c r="AR195" s="228" t="s">
        <v>415</v>
      </c>
      <c r="AT195" s="228" t="s">
        <v>443</v>
      </c>
      <c r="AU195" s="228" t="s">
        <v>86</v>
      </c>
      <c r="AY195" s="18" t="s">
        <v>414</v>
      </c>
      <c r="BE195" s="229">
        <f>IF(N195="základní",J195,0)</f>
        <v>0</v>
      </c>
      <c r="BF195" s="229">
        <f>IF(N195="snížená",J195,0)</f>
        <v>0</v>
      </c>
      <c r="BG195" s="229">
        <f>IF(N195="zákl. přenesená",J195,0)</f>
        <v>0</v>
      </c>
      <c r="BH195" s="229">
        <f>IF(N195="sníž. přenesená",J195,0)</f>
        <v>0</v>
      </c>
      <c r="BI195" s="229">
        <f>IF(N195="nulová",J195,0)</f>
        <v>0</v>
      </c>
      <c r="BJ195" s="18" t="s">
        <v>84</v>
      </c>
      <c r="BK195" s="229">
        <f>ROUND(I195*H195,2)</f>
        <v>0</v>
      </c>
      <c r="BL195" s="18" t="s">
        <v>415</v>
      </c>
      <c r="BM195" s="228" t="s">
        <v>3186</v>
      </c>
    </row>
    <row r="196" s="2" customFormat="1">
      <c r="A196" s="39"/>
      <c r="B196" s="40"/>
      <c r="C196" s="41"/>
      <c r="D196" s="230" t="s">
        <v>417</v>
      </c>
      <c r="E196" s="41"/>
      <c r="F196" s="231" t="s">
        <v>1739</v>
      </c>
      <c r="G196" s="41"/>
      <c r="H196" s="41"/>
      <c r="I196" s="156"/>
      <c r="J196" s="41"/>
      <c r="K196" s="41"/>
      <c r="L196" s="45"/>
      <c r="M196" s="232"/>
      <c r="N196" s="233"/>
      <c r="O196" s="92"/>
      <c r="P196" s="92"/>
      <c r="Q196" s="92"/>
      <c r="R196" s="92"/>
      <c r="S196" s="92"/>
      <c r="T196" s="93"/>
      <c r="U196" s="39"/>
      <c r="V196" s="39"/>
      <c r="W196" s="39"/>
      <c r="X196" s="39"/>
      <c r="Y196" s="39"/>
      <c r="Z196" s="39"/>
      <c r="AA196" s="39"/>
      <c r="AB196" s="39"/>
      <c r="AC196" s="39"/>
      <c r="AD196" s="39"/>
      <c r="AE196" s="39"/>
      <c r="AT196" s="18" t="s">
        <v>417</v>
      </c>
      <c r="AU196" s="18" t="s">
        <v>86</v>
      </c>
    </row>
    <row r="197" s="15" customFormat="1">
      <c r="A197" s="15"/>
      <c r="B197" s="299"/>
      <c r="C197" s="300"/>
      <c r="D197" s="230" t="s">
        <v>758</v>
      </c>
      <c r="E197" s="301" t="s">
        <v>1</v>
      </c>
      <c r="F197" s="302" t="s">
        <v>2881</v>
      </c>
      <c r="G197" s="300"/>
      <c r="H197" s="301" t="s">
        <v>1</v>
      </c>
      <c r="I197" s="303"/>
      <c r="J197" s="300"/>
      <c r="K197" s="300"/>
      <c r="L197" s="304"/>
      <c r="M197" s="305"/>
      <c r="N197" s="306"/>
      <c r="O197" s="306"/>
      <c r="P197" s="306"/>
      <c r="Q197" s="306"/>
      <c r="R197" s="306"/>
      <c r="S197" s="306"/>
      <c r="T197" s="307"/>
      <c r="U197" s="15"/>
      <c r="V197" s="15"/>
      <c r="W197" s="15"/>
      <c r="X197" s="15"/>
      <c r="Y197" s="15"/>
      <c r="Z197" s="15"/>
      <c r="AA197" s="15"/>
      <c r="AB197" s="15"/>
      <c r="AC197" s="15"/>
      <c r="AD197" s="15"/>
      <c r="AE197" s="15"/>
      <c r="AT197" s="308" t="s">
        <v>758</v>
      </c>
      <c r="AU197" s="308" t="s">
        <v>86</v>
      </c>
      <c r="AV197" s="15" t="s">
        <v>84</v>
      </c>
      <c r="AW197" s="15" t="s">
        <v>33</v>
      </c>
      <c r="AX197" s="15" t="s">
        <v>76</v>
      </c>
      <c r="AY197" s="308" t="s">
        <v>414</v>
      </c>
    </row>
    <row r="198" s="13" customFormat="1">
      <c r="A198" s="13"/>
      <c r="B198" s="277"/>
      <c r="C198" s="278"/>
      <c r="D198" s="230" t="s">
        <v>758</v>
      </c>
      <c r="E198" s="279" t="s">
        <v>1</v>
      </c>
      <c r="F198" s="280" t="s">
        <v>3187</v>
      </c>
      <c r="G198" s="278"/>
      <c r="H198" s="281">
        <v>101.993</v>
      </c>
      <c r="I198" s="282"/>
      <c r="J198" s="278"/>
      <c r="K198" s="278"/>
      <c r="L198" s="283"/>
      <c r="M198" s="284"/>
      <c r="N198" s="285"/>
      <c r="O198" s="285"/>
      <c r="P198" s="285"/>
      <c r="Q198" s="285"/>
      <c r="R198" s="285"/>
      <c r="S198" s="285"/>
      <c r="T198" s="286"/>
      <c r="U198" s="13"/>
      <c r="V198" s="13"/>
      <c r="W198" s="13"/>
      <c r="X198" s="13"/>
      <c r="Y198" s="13"/>
      <c r="Z198" s="13"/>
      <c r="AA198" s="13"/>
      <c r="AB198" s="13"/>
      <c r="AC198" s="13"/>
      <c r="AD198" s="13"/>
      <c r="AE198" s="13"/>
      <c r="AT198" s="287" t="s">
        <v>758</v>
      </c>
      <c r="AU198" s="287" t="s">
        <v>86</v>
      </c>
      <c r="AV198" s="13" t="s">
        <v>86</v>
      </c>
      <c r="AW198" s="13" t="s">
        <v>33</v>
      </c>
      <c r="AX198" s="13" t="s">
        <v>76</v>
      </c>
      <c r="AY198" s="287" t="s">
        <v>414</v>
      </c>
    </row>
    <row r="199" s="15" customFormat="1">
      <c r="A199" s="15"/>
      <c r="B199" s="299"/>
      <c r="C199" s="300"/>
      <c r="D199" s="230" t="s">
        <v>758</v>
      </c>
      <c r="E199" s="301" t="s">
        <v>1</v>
      </c>
      <c r="F199" s="302" t="s">
        <v>2883</v>
      </c>
      <c r="G199" s="300"/>
      <c r="H199" s="301" t="s">
        <v>1</v>
      </c>
      <c r="I199" s="303"/>
      <c r="J199" s="300"/>
      <c r="K199" s="300"/>
      <c r="L199" s="304"/>
      <c r="M199" s="305"/>
      <c r="N199" s="306"/>
      <c r="O199" s="306"/>
      <c r="P199" s="306"/>
      <c r="Q199" s="306"/>
      <c r="R199" s="306"/>
      <c r="S199" s="306"/>
      <c r="T199" s="307"/>
      <c r="U199" s="15"/>
      <c r="V199" s="15"/>
      <c r="W199" s="15"/>
      <c r="X199" s="15"/>
      <c r="Y199" s="15"/>
      <c r="Z199" s="15"/>
      <c r="AA199" s="15"/>
      <c r="AB199" s="15"/>
      <c r="AC199" s="15"/>
      <c r="AD199" s="15"/>
      <c r="AE199" s="15"/>
      <c r="AT199" s="308" t="s">
        <v>758</v>
      </c>
      <c r="AU199" s="308" t="s">
        <v>86</v>
      </c>
      <c r="AV199" s="15" t="s">
        <v>84</v>
      </c>
      <c r="AW199" s="15" t="s">
        <v>33</v>
      </c>
      <c r="AX199" s="15" t="s">
        <v>76</v>
      </c>
      <c r="AY199" s="308" t="s">
        <v>414</v>
      </c>
    </row>
    <row r="200" s="13" customFormat="1">
      <c r="A200" s="13"/>
      <c r="B200" s="277"/>
      <c r="C200" s="278"/>
      <c r="D200" s="230" t="s">
        <v>758</v>
      </c>
      <c r="E200" s="279" t="s">
        <v>1</v>
      </c>
      <c r="F200" s="280" t="s">
        <v>3188</v>
      </c>
      <c r="G200" s="278"/>
      <c r="H200" s="281">
        <v>94.75</v>
      </c>
      <c r="I200" s="282"/>
      <c r="J200" s="278"/>
      <c r="K200" s="278"/>
      <c r="L200" s="283"/>
      <c r="M200" s="284"/>
      <c r="N200" s="285"/>
      <c r="O200" s="285"/>
      <c r="P200" s="285"/>
      <c r="Q200" s="285"/>
      <c r="R200" s="285"/>
      <c r="S200" s="285"/>
      <c r="T200" s="286"/>
      <c r="U200" s="13"/>
      <c r="V200" s="13"/>
      <c r="W200" s="13"/>
      <c r="X200" s="13"/>
      <c r="Y200" s="13"/>
      <c r="Z200" s="13"/>
      <c r="AA200" s="13"/>
      <c r="AB200" s="13"/>
      <c r="AC200" s="13"/>
      <c r="AD200" s="13"/>
      <c r="AE200" s="13"/>
      <c r="AT200" s="287" t="s">
        <v>758</v>
      </c>
      <c r="AU200" s="287" t="s">
        <v>86</v>
      </c>
      <c r="AV200" s="13" t="s">
        <v>86</v>
      </c>
      <c r="AW200" s="13" t="s">
        <v>33</v>
      </c>
      <c r="AX200" s="13" t="s">
        <v>76</v>
      </c>
      <c r="AY200" s="287" t="s">
        <v>414</v>
      </c>
    </row>
    <row r="201" s="15" customFormat="1">
      <c r="A201" s="15"/>
      <c r="B201" s="299"/>
      <c r="C201" s="300"/>
      <c r="D201" s="230" t="s">
        <v>758</v>
      </c>
      <c r="E201" s="301" t="s">
        <v>1</v>
      </c>
      <c r="F201" s="302" t="s">
        <v>3189</v>
      </c>
      <c r="G201" s="300"/>
      <c r="H201" s="301" t="s">
        <v>1</v>
      </c>
      <c r="I201" s="303"/>
      <c r="J201" s="300"/>
      <c r="K201" s="300"/>
      <c r="L201" s="304"/>
      <c r="M201" s="305"/>
      <c r="N201" s="306"/>
      <c r="O201" s="306"/>
      <c r="P201" s="306"/>
      <c r="Q201" s="306"/>
      <c r="R201" s="306"/>
      <c r="S201" s="306"/>
      <c r="T201" s="307"/>
      <c r="U201" s="15"/>
      <c r="V201" s="15"/>
      <c r="W201" s="15"/>
      <c r="X201" s="15"/>
      <c r="Y201" s="15"/>
      <c r="Z201" s="15"/>
      <c r="AA201" s="15"/>
      <c r="AB201" s="15"/>
      <c r="AC201" s="15"/>
      <c r="AD201" s="15"/>
      <c r="AE201" s="15"/>
      <c r="AT201" s="308" t="s">
        <v>758</v>
      </c>
      <c r="AU201" s="308" t="s">
        <v>86</v>
      </c>
      <c r="AV201" s="15" t="s">
        <v>84</v>
      </c>
      <c r="AW201" s="15" t="s">
        <v>33</v>
      </c>
      <c r="AX201" s="15" t="s">
        <v>76</v>
      </c>
      <c r="AY201" s="308" t="s">
        <v>414</v>
      </c>
    </row>
    <row r="202" s="13" customFormat="1">
      <c r="A202" s="13"/>
      <c r="B202" s="277"/>
      <c r="C202" s="278"/>
      <c r="D202" s="230" t="s">
        <v>758</v>
      </c>
      <c r="E202" s="279" t="s">
        <v>1</v>
      </c>
      <c r="F202" s="280" t="s">
        <v>3190</v>
      </c>
      <c r="G202" s="278"/>
      <c r="H202" s="281">
        <v>62.276000000000003</v>
      </c>
      <c r="I202" s="282"/>
      <c r="J202" s="278"/>
      <c r="K202" s="278"/>
      <c r="L202" s="283"/>
      <c r="M202" s="284"/>
      <c r="N202" s="285"/>
      <c r="O202" s="285"/>
      <c r="P202" s="285"/>
      <c r="Q202" s="285"/>
      <c r="R202" s="285"/>
      <c r="S202" s="285"/>
      <c r="T202" s="286"/>
      <c r="U202" s="13"/>
      <c r="V202" s="13"/>
      <c r="W202" s="13"/>
      <c r="X202" s="13"/>
      <c r="Y202" s="13"/>
      <c r="Z202" s="13"/>
      <c r="AA202" s="13"/>
      <c r="AB202" s="13"/>
      <c r="AC202" s="13"/>
      <c r="AD202" s="13"/>
      <c r="AE202" s="13"/>
      <c r="AT202" s="287" t="s">
        <v>758</v>
      </c>
      <c r="AU202" s="287" t="s">
        <v>86</v>
      </c>
      <c r="AV202" s="13" t="s">
        <v>86</v>
      </c>
      <c r="AW202" s="13" t="s">
        <v>33</v>
      </c>
      <c r="AX202" s="13" t="s">
        <v>76</v>
      </c>
      <c r="AY202" s="287" t="s">
        <v>414</v>
      </c>
    </row>
    <row r="203" s="15" customFormat="1">
      <c r="A203" s="15"/>
      <c r="B203" s="299"/>
      <c r="C203" s="300"/>
      <c r="D203" s="230" t="s">
        <v>758</v>
      </c>
      <c r="E203" s="301" t="s">
        <v>1</v>
      </c>
      <c r="F203" s="302" t="s">
        <v>3191</v>
      </c>
      <c r="G203" s="300"/>
      <c r="H203" s="301" t="s">
        <v>1</v>
      </c>
      <c r="I203" s="303"/>
      <c r="J203" s="300"/>
      <c r="K203" s="300"/>
      <c r="L203" s="304"/>
      <c r="M203" s="305"/>
      <c r="N203" s="306"/>
      <c r="O203" s="306"/>
      <c r="P203" s="306"/>
      <c r="Q203" s="306"/>
      <c r="R203" s="306"/>
      <c r="S203" s="306"/>
      <c r="T203" s="307"/>
      <c r="U203" s="15"/>
      <c r="V203" s="15"/>
      <c r="W203" s="15"/>
      <c r="X203" s="15"/>
      <c r="Y203" s="15"/>
      <c r="Z203" s="15"/>
      <c r="AA203" s="15"/>
      <c r="AB203" s="15"/>
      <c r="AC203" s="15"/>
      <c r="AD203" s="15"/>
      <c r="AE203" s="15"/>
      <c r="AT203" s="308" t="s">
        <v>758</v>
      </c>
      <c r="AU203" s="308" t="s">
        <v>86</v>
      </c>
      <c r="AV203" s="15" t="s">
        <v>84</v>
      </c>
      <c r="AW203" s="15" t="s">
        <v>33</v>
      </c>
      <c r="AX203" s="15" t="s">
        <v>76</v>
      </c>
      <c r="AY203" s="308" t="s">
        <v>414</v>
      </c>
    </row>
    <row r="204" s="13" customFormat="1">
      <c r="A204" s="13"/>
      <c r="B204" s="277"/>
      <c r="C204" s="278"/>
      <c r="D204" s="230" t="s">
        <v>758</v>
      </c>
      <c r="E204" s="279" t="s">
        <v>1</v>
      </c>
      <c r="F204" s="280" t="s">
        <v>3192</v>
      </c>
      <c r="G204" s="278"/>
      <c r="H204" s="281">
        <v>67.599999999999994</v>
      </c>
      <c r="I204" s="282"/>
      <c r="J204" s="278"/>
      <c r="K204" s="278"/>
      <c r="L204" s="283"/>
      <c r="M204" s="284"/>
      <c r="N204" s="285"/>
      <c r="O204" s="285"/>
      <c r="P204" s="285"/>
      <c r="Q204" s="285"/>
      <c r="R204" s="285"/>
      <c r="S204" s="285"/>
      <c r="T204" s="286"/>
      <c r="U204" s="13"/>
      <c r="V204" s="13"/>
      <c r="W204" s="13"/>
      <c r="X204" s="13"/>
      <c r="Y204" s="13"/>
      <c r="Z204" s="13"/>
      <c r="AA204" s="13"/>
      <c r="AB204" s="13"/>
      <c r="AC204" s="13"/>
      <c r="AD204" s="13"/>
      <c r="AE204" s="13"/>
      <c r="AT204" s="287" t="s">
        <v>758</v>
      </c>
      <c r="AU204" s="287" t="s">
        <v>86</v>
      </c>
      <c r="AV204" s="13" t="s">
        <v>86</v>
      </c>
      <c r="AW204" s="13" t="s">
        <v>33</v>
      </c>
      <c r="AX204" s="13" t="s">
        <v>76</v>
      </c>
      <c r="AY204" s="287" t="s">
        <v>414</v>
      </c>
    </row>
    <row r="205" s="14" customFormat="1">
      <c r="A205" s="14"/>
      <c r="B205" s="288"/>
      <c r="C205" s="289"/>
      <c r="D205" s="230" t="s">
        <v>758</v>
      </c>
      <c r="E205" s="290" t="s">
        <v>1</v>
      </c>
      <c r="F205" s="291" t="s">
        <v>760</v>
      </c>
      <c r="G205" s="289"/>
      <c r="H205" s="292">
        <v>326.61900000000003</v>
      </c>
      <c r="I205" s="293"/>
      <c r="J205" s="289"/>
      <c r="K205" s="289"/>
      <c r="L205" s="294"/>
      <c r="M205" s="295"/>
      <c r="N205" s="296"/>
      <c r="O205" s="296"/>
      <c r="P205" s="296"/>
      <c r="Q205" s="296"/>
      <c r="R205" s="296"/>
      <c r="S205" s="296"/>
      <c r="T205" s="297"/>
      <c r="U205" s="14"/>
      <c r="V205" s="14"/>
      <c r="W205" s="14"/>
      <c r="X205" s="14"/>
      <c r="Y205" s="14"/>
      <c r="Z205" s="14"/>
      <c r="AA205" s="14"/>
      <c r="AB205" s="14"/>
      <c r="AC205" s="14"/>
      <c r="AD205" s="14"/>
      <c r="AE205" s="14"/>
      <c r="AT205" s="298" t="s">
        <v>758</v>
      </c>
      <c r="AU205" s="298" t="s">
        <v>86</v>
      </c>
      <c r="AV205" s="14" t="s">
        <v>415</v>
      </c>
      <c r="AW205" s="14" t="s">
        <v>33</v>
      </c>
      <c r="AX205" s="14" t="s">
        <v>84</v>
      </c>
      <c r="AY205" s="298" t="s">
        <v>414</v>
      </c>
    </row>
    <row r="206" s="2" customFormat="1" ht="21.75" customHeight="1">
      <c r="A206" s="39"/>
      <c r="B206" s="40"/>
      <c r="C206" s="234" t="s">
        <v>8</v>
      </c>
      <c r="D206" s="234" t="s">
        <v>443</v>
      </c>
      <c r="E206" s="235" t="s">
        <v>1750</v>
      </c>
      <c r="F206" s="236" t="s">
        <v>1751</v>
      </c>
      <c r="G206" s="237" t="s">
        <v>632</v>
      </c>
      <c r="H206" s="238">
        <v>157.02799999999999</v>
      </c>
      <c r="I206" s="239"/>
      <c r="J206" s="240">
        <f>ROUND(I206*H206,2)</f>
        <v>0</v>
      </c>
      <c r="K206" s="236" t="s">
        <v>720</v>
      </c>
      <c r="L206" s="45"/>
      <c r="M206" s="241" t="s">
        <v>1</v>
      </c>
      <c r="N206" s="242" t="s">
        <v>41</v>
      </c>
      <c r="O206" s="92"/>
      <c r="P206" s="226">
        <f>O206*H206</f>
        <v>0</v>
      </c>
      <c r="Q206" s="226">
        <v>0.001110364</v>
      </c>
      <c r="R206" s="226">
        <f>Q206*H206</f>
        <v>0.174358238192</v>
      </c>
      <c r="S206" s="226">
        <v>0</v>
      </c>
      <c r="T206" s="227">
        <f>S206*H206</f>
        <v>0</v>
      </c>
      <c r="U206" s="39"/>
      <c r="V206" s="39"/>
      <c r="W206" s="39"/>
      <c r="X206" s="39"/>
      <c r="Y206" s="39"/>
      <c r="Z206" s="39"/>
      <c r="AA206" s="39"/>
      <c r="AB206" s="39"/>
      <c r="AC206" s="39"/>
      <c r="AD206" s="39"/>
      <c r="AE206" s="39"/>
      <c r="AR206" s="228" t="s">
        <v>415</v>
      </c>
      <c r="AT206" s="228" t="s">
        <v>443</v>
      </c>
      <c r="AU206" s="228" t="s">
        <v>86</v>
      </c>
      <c r="AY206" s="18" t="s">
        <v>414</v>
      </c>
      <c r="BE206" s="229">
        <f>IF(N206="základní",J206,0)</f>
        <v>0</v>
      </c>
      <c r="BF206" s="229">
        <f>IF(N206="snížená",J206,0)</f>
        <v>0</v>
      </c>
      <c r="BG206" s="229">
        <f>IF(N206="zákl. přenesená",J206,0)</f>
        <v>0</v>
      </c>
      <c r="BH206" s="229">
        <f>IF(N206="sníž. přenesená",J206,0)</f>
        <v>0</v>
      </c>
      <c r="BI206" s="229">
        <f>IF(N206="nulová",J206,0)</f>
        <v>0</v>
      </c>
      <c r="BJ206" s="18" t="s">
        <v>84</v>
      </c>
      <c r="BK206" s="229">
        <f>ROUND(I206*H206,2)</f>
        <v>0</v>
      </c>
      <c r="BL206" s="18" t="s">
        <v>415</v>
      </c>
      <c r="BM206" s="228" t="s">
        <v>3193</v>
      </c>
    </row>
    <row r="207" s="2" customFormat="1">
      <c r="A207" s="39"/>
      <c r="B207" s="40"/>
      <c r="C207" s="41"/>
      <c r="D207" s="230" t="s">
        <v>417</v>
      </c>
      <c r="E207" s="41"/>
      <c r="F207" s="231" t="s">
        <v>1753</v>
      </c>
      <c r="G207" s="41"/>
      <c r="H207" s="41"/>
      <c r="I207" s="156"/>
      <c r="J207" s="41"/>
      <c r="K207" s="41"/>
      <c r="L207" s="45"/>
      <c r="M207" s="232"/>
      <c r="N207" s="233"/>
      <c r="O207" s="92"/>
      <c r="P207" s="92"/>
      <c r="Q207" s="92"/>
      <c r="R207" s="92"/>
      <c r="S207" s="92"/>
      <c r="T207" s="93"/>
      <c r="U207" s="39"/>
      <c r="V207" s="39"/>
      <c r="W207" s="39"/>
      <c r="X207" s="39"/>
      <c r="Y207" s="39"/>
      <c r="Z207" s="39"/>
      <c r="AA207" s="39"/>
      <c r="AB207" s="39"/>
      <c r="AC207" s="39"/>
      <c r="AD207" s="39"/>
      <c r="AE207" s="39"/>
      <c r="AT207" s="18" t="s">
        <v>417</v>
      </c>
      <c r="AU207" s="18" t="s">
        <v>86</v>
      </c>
    </row>
    <row r="208" s="2" customFormat="1">
      <c r="A208" s="39"/>
      <c r="B208" s="40"/>
      <c r="C208" s="41"/>
      <c r="D208" s="230" t="s">
        <v>722</v>
      </c>
      <c r="E208" s="41"/>
      <c r="F208" s="268" t="s">
        <v>3194</v>
      </c>
      <c r="G208" s="41"/>
      <c r="H208" s="41"/>
      <c r="I208" s="156"/>
      <c r="J208" s="41"/>
      <c r="K208" s="41"/>
      <c r="L208" s="45"/>
      <c r="M208" s="232"/>
      <c r="N208" s="233"/>
      <c r="O208" s="92"/>
      <c r="P208" s="92"/>
      <c r="Q208" s="92"/>
      <c r="R208" s="92"/>
      <c r="S208" s="92"/>
      <c r="T208" s="93"/>
      <c r="U208" s="39"/>
      <c r="V208" s="39"/>
      <c r="W208" s="39"/>
      <c r="X208" s="39"/>
      <c r="Y208" s="39"/>
      <c r="Z208" s="39"/>
      <c r="AA208" s="39"/>
      <c r="AB208" s="39"/>
      <c r="AC208" s="39"/>
      <c r="AD208" s="39"/>
      <c r="AE208" s="39"/>
      <c r="AT208" s="18" t="s">
        <v>722</v>
      </c>
      <c r="AU208" s="18" t="s">
        <v>86</v>
      </c>
    </row>
    <row r="209" s="15" customFormat="1">
      <c r="A209" s="15"/>
      <c r="B209" s="299"/>
      <c r="C209" s="300"/>
      <c r="D209" s="230" t="s">
        <v>758</v>
      </c>
      <c r="E209" s="301" t="s">
        <v>1</v>
      </c>
      <c r="F209" s="302" t="s">
        <v>3195</v>
      </c>
      <c r="G209" s="300"/>
      <c r="H209" s="301" t="s">
        <v>1</v>
      </c>
      <c r="I209" s="303"/>
      <c r="J209" s="300"/>
      <c r="K209" s="300"/>
      <c r="L209" s="304"/>
      <c r="M209" s="305"/>
      <c r="N209" s="306"/>
      <c r="O209" s="306"/>
      <c r="P209" s="306"/>
      <c r="Q209" s="306"/>
      <c r="R209" s="306"/>
      <c r="S209" s="306"/>
      <c r="T209" s="307"/>
      <c r="U209" s="15"/>
      <c r="V209" s="15"/>
      <c r="W209" s="15"/>
      <c r="X209" s="15"/>
      <c r="Y209" s="15"/>
      <c r="Z209" s="15"/>
      <c r="AA209" s="15"/>
      <c r="AB209" s="15"/>
      <c r="AC209" s="15"/>
      <c r="AD209" s="15"/>
      <c r="AE209" s="15"/>
      <c r="AT209" s="308" t="s">
        <v>758</v>
      </c>
      <c r="AU209" s="308" t="s">
        <v>86</v>
      </c>
      <c r="AV209" s="15" t="s">
        <v>84</v>
      </c>
      <c r="AW209" s="15" t="s">
        <v>33</v>
      </c>
      <c r="AX209" s="15" t="s">
        <v>76</v>
      </c>
      <c r="AY209" s="308" t="s">
        <v>414</v>
      </c>
    </row>
    <row r="210" s="13" customFormat="1">
      <c r="A210" s="13"/>
      <c r="B210" s="277"/>
      <c r="C210" s="278"/>
      <c r="D210" s="230" t="s">
        <v>758</v>
      </c>
      <c r="E210" s="279" t="s">
        <v>1</v>
      </c>
      <c r="F210" s="280" t="s">
        <v>3196</v>
      </c>
      <c r="G210" s="278"/>
      <c r="H210" s="281">
        <v>100.38</v>
      </c>
      <c r="I210" s="282"/>
      <c r="J210" s="278"/>
      <c r="K210" s="278"/>
      <c r="L210" s="283"/>
      <c r="M210" s="284"/>
      <c r="N210" s="285"/>
      <c r="O210" s="285"/>
      <c r="P210" s="285"/>
      <c r="Q210" s="285"/>
      <c r="R210" s="285"/>
      <c r="S210" s="285"/>
      <c r="T210" s="286"/>
      <c r="U210" s="13"/>
      <c r="V210" s="13"/>
      <c r="W210" s="13"/>
      <c r="X210" s="13"/>
      <c r="Y210" s="13"/>
      <c r="Z210" s="13"/>
      <c r="AA210" s="13"/>
      <c r="AB210" s="13"/>
      <c r="AC210" s="13"/>
      <c r="AD210" s="13"/>
      <c r="AE210" s="13"/>
      <c r="AT210" s="287" t="s">
        <v>758</v>
      </c>
      <c r="AU210" s="287" t="s">
        <v>86</v>
      </c>
      <c r="AV210" s="13" t="s">
        <v>86</v>
      </c>
      <c r="AW210" s="13" t="s">
        <v>33</v>
      </c>
      <c r="AX210" s="13" t="s">
        <v>76</v>
      </c>
      <c r="AY210" s="287" t="s">
        <v>414</v>
      </c>
    </row>
    <row r="211" s="13" customFormat="1">
      <c r="A211" s="13"/>
      <c r="B211" s="277"/>
      <c r="C211" s="278"/>
      <c r="D211" s="230" t="s">
        <v>758</v>
      </c>
      <c r="E211" s="279" t="s">
        <v>1</v>
      </c>
      <c r="F211" s="280" t="s">
        <v>3197</v>
      </c>
      <c r="G211" s="278"/>
      <c r="H211" s="281">
        <v>18.172000000000001</v>
      </c>
      <c r="I211" s="282"/>
      <c r="J211" s="278"/>
      <c r="K211" s="278"/>
      <c r="L211" s="283"/>
      <c r="M211" s="284"/>
      <c r="N211" s="285"/>
      <c r="O211" s="285"/>
      <c r="P211" s="285"/>
      <c r="Q211" s="285"/>
      <c r="R211" s="285"/>
      <c r="S211" s="285"/>
      <c r="T211" s="286"/>
      <c r="U211" s="13"/>
      <c r="V211" s="13"/>
      <c r="W211" s="13"/>
      <c r="X211" s="13"/>
      <c r="Y211" s="13"/>
      <c r="Z211" s="13"/>
      <c r="AA211" s="13"/>
      <c r="AB211" s="13"/>
      <c r="AC211" s="13"/>
      <c r="AD211" s="13"/>
      <c r="AE211" s="13"/>
      <c r="AT211" s="287" t="s">
        <v>758</v>
      </c>
      <c r="AU211" s="287" t="s">
        <v>86</v>
      </c>
      <c r="AV211" s="13" t="s">
        <v>86</v>
      </c>
      <c r="AW211" s="13" t="s">
        <v>33</v>
      </c>
      <c r="AX211" s="13" t="s">
        <v>76</v>
      </c>
      <c r="AY211" s="287" t="s">
        <v>414</v>
      </c>
    </row>
    <row r="212" s="16" customFormat="1">
      <c r="A212" s="16"/>
      <c r="B212" s="317"/>
      <c r="C212" s="318"/>
      <c r="D212" s="230" t="s">
        <v>758</v>
      </c>
      <c r="E212" s="319" t="s">
        <v>1</v>
      </c>
      <c r="F212" s="320" t="s">
        <v>1745</v>
      </c>
      <c r="G212" s="318"/>
      <c r="H212" s="321">
        <v>118.55199999999999</v>
      </c>
      <c r="I212" s="322"/>
      <c r="J212" s="318"/>
      <c r="K212" s="318"/>
      <c r="L212" s="323"/>
      <c r="M212" s="324"/>
      <c r="N212" s="325"/>
      <c r="O212" s="325"/>
      <c r="P212" s="325"/>
      <c r="Q212" s="325"/>
      <c r="R212" s="325"/>
      <c r="S212" s="325"/>
      <c r="T212" s="326"/>
      <c r="U212" s="16"/>
      <c r="V212" s="16"/>
      <c r="W212" s="16"/>
      <c r="X212" s="16"/>
      <c r="Y212" s="16"/>
      <c r="Z212" s="16"/>
      <c r="AA212" s="16"/>
      <c r="AB212" s="16"/>
      <c r="AC212" s="16"/>
      <c r="AD212" s="16"/>
      <c r="AE212" s="16"/>
      <c r="AT212" s="327" t="s">
        <v>758</v>
      </c>
      <c r="AU212" s="327" t="s">
        <v>86</v>
      </c>
      <c r="AV212" s="16" t="s">
        <v>114</v>
      </c>
      <c r="AW212" s="16" t="s">
        <v>33</v>
      </c>
      <c r="AX212" s="16" t="s">
        <v>76</v>
      </c>
      <c r="AY212" s="327" t="s">
        <v>414</v>
      </c>
    </row>
    <row r="213" s="15" customFormat="1">
      <c r="A213" s="15"/>
      <c r="B213" s="299"/>
      <c r="C213" s="300"/>
      <c r="D213" s="230" t="s">
        <v>758</v>
      </c>
      <c r="E213" s="301" t="s">
        <v>1</v>
      </c>
      <c r="F213" s="302" t="s">
        <v>2890</v>
      </c>
      <c r="G213" s="300"/>
      <c r="H213" s="301" t="s">
        <v>1</v>
      </c>
      <c r="I213" s="303"/>
      <c r="J213" s="300"/>
      <c r="K213" s="300"/>
      <c r="L213" s="304"/>
      <c r="M213" s="305"/>
      <c r="N213" s="306"/>
      <c r="O213" s="306"/>
      <c r="P213" s="306"/>
      <c r="Q213" s="306"/>
      <c r="R213" s="306"/>
      <c r="S213" s="306"/>
      <c r="T213" s="307"/>
      <c r="U213" s="15"/>
      <c r="V213" s="15"/>
      <c r="W213" s="15"/>
      <c r="X213" s="15"/>
      <c r="Y213" s="15"/>
      <c r="Z213" s="15"/>
      <c r="AA213" s="15"/>
      <c r="AB213" s="15"/>
      <c r="AC213" s="15"/>
      <c r="AD213" s="15"/>
      <c r="AE213" s="15"/>
      <c r="AT213" s="308" t="s">
        <v>758</v>
      </c>
      <c r="AU213" s="308" t="s">
        <v>86</v>
      </c>
      <c r="AV213" s="15" t="s">
        <v>84</v>
      </c>
      <c r="AW213" s="15" t="s">
        <v>33</v>
      </c>
      <c r="AX213" s="15" t="s">
        <v>76</v>
      </c>
      <c r="AY213" s="308" t="s">
        <v>414</v>
      </c>
    </row>
    <row r="214" s="13" customFormat="1">
      <c r="A214" s="13"/>
      <c r="B214" s="277"/>
      <c r="C214" s="278"/>
      <c r="D214" s="230" t="s">
        <v>758</v>
      </c>
      <c r="E214" s="279" t="s">
        <v>1</v>
      </c>
      <c r="F214" s="280" t="s">
        <v>3198</v>
      </c>
      <c r="G214" s="278"/>
      <c r="H214" s="281">
        <v>30.064</v>
      </c>
      <c r="I214" s="282"/>
      <c r="J214" s="278"/>
      <c r="K214" s="278"/>
      <c r="L214" s="283"/>
      <c r="M214" s="284"/>
      <c r="N214" s="285"/>
      <c r="O214" s="285"/>
      <c r="P214" s="285"/>
      <c r="Q214" s="285"/>
      <c r="R214" s="285"/>
      <c r="S214" s="285"/>
      <c r="T214" s="286"/>
      <c r="U214" s="13"/>
      <c r="V214" s="13"/>
      <c r="W214" s="13"/>
      <c r="X214" s="13"/>
      <c r="Y214" s="13"/>
      <c r="Z214" s="13"/>
      <c r="AA214" s="13"/>
      <c r="AB214" s="13"/>
      <c r="AC214" s="13"/>
      <c r="AD214" s="13"/>
      <c r="AE214" s="13"/>
      <c r="AT214" s="287" t="s">
        <v>758</v>
      </c>
      <c r="AU214" s="287" t="s">
        <v>86</v>
      </c>
      <c r="AV214" s="13" t="s">
        <v>86</v>
      </c>
      <c r="AW214" s="13" t="s">
        <v>33</v>
      </c>
      <c r="AX214" s="13" t="s">
        <v>76</v>
      </c>
      <c r="AY214" s="287" t="s">
        <v>414</v>
      </c>
    </row>
    <row r="215" s="13" customFormat="1">
      <c r="A215" s="13"/>
      <c r="B215" s="277"/>
      <c r="C215" s="278"/>
      <c r="D215" s="230" t="s">
        <v>758</v>
      </c>
      <c r="E215" s="279" t="s">
        <v>1</v>
      </c>
      <c r="F215" s="280" t="s">
        <v>3199</v>
      </c>
      <c r="G215" s="278"/>
      <c r="H215" s="281">
        <v>5.8520000000000003</v>
      </c>
      <c r="I215" s="282"/>
      <c r="J215" s="278"/>
      <c r="K215" s="278"/>
      <c r="L215" s="283"/>
      <c r="M215" s="284"/>
      <c r="N215" s="285"/>
      <c r="O215" s="285"/>
      <c r="P215" s="285"/>
      <c r="Q215" s="285"/>
      <c r="R215" s="285"/>
      <c r="S215" s="285"/>
      <c r="T215" s="286"/>
      <c r="U215" s="13"/>
      <c r="V215" s="13"/>
      <c r="W215" s="13"/>
      <c r="X215" s="13"/>
      <c r="Y215" s="13"/>
      <c r="Z215" s="13"/>
      <c r="AA215" s="13"/>
      <c r="AB215" s="13"/>
      <c r="AC215" s="13"/>
      <c r="AD215" s="13"/>
      <c r="AE215" s="13"/>
      <c r="AT215" s="287" t="s">
        <v>758</v>
      </c>
      <c r="AU215" s="287" t="s">
        <v>86</v>
      </c>
      <c r="AV215" s="13" t="s">
        <v>86</v>
      </c>
      <c r="AW215" s="13" t="s">
        <v>33</v>
      </c>
      <c r="AX215" s="13" t="s">
        <v>76</v>
      </c>
      <c r="AY215" s="287" t="s">
        <v>414</v>
      </c>
    </row>
    <row r="216" s="16" customFormat="1">
      <c r="A216" s="16"/>
      <c r="B216" s="317"/>
      <c r="C216" s="318"/>
      <c r="D216" s="230" t="s">
        <v>758</v>
      </c>
      <c r="E216" s="319" t="s">
        <v>1</v>
      </c>
      <c r="F216" s="320" t="s">
        <v>1745</v>
      </c>
      <c r="G216" s="318"/>
      <c r="H216" s="321">
        <v>35.915999999999997</v>
      </c>
      <c r="I216" s="322"/>
      <c r="J216" s="318"/>
      <c r="K216" s="318"/>
      <c r="L216" s="323"/>
      <c r="M216" s="324"/>
      <c r="N216" s="325"/>
      <c r="O216" s="325"/>
      <c r="P216" s="325"/>
      <c r="Q216" s="325"/>
      <c r="R216" s="325"/>
      <c r="S216" s="325"/>
      <c r="T216" s="326"/>
      <c r="U216" s="16"/>
      <c r="V216" s="16"/>
      <c r="W216" s="16"/>
      <c r="X216" s="16"/>
      <c r="Y216" s="16"/>
      <c r="Z216" s="16"/>
      <c r="AA216" s="16"/>
      <c r="AB216" s="16"/>
      <c r="AC216" s="16"/>
      <c r="AD216" s="16"/>
      <c r="AE216" s="16"/>
      <c r="AT216" s="327" t="s">
        <v>758</v>
      </c>
      <c r="AU216" s="327" t="s">
        <v>86</v>
      </c>
      <c r="AV216" s="16" t="s">
        <v>114</v>
      </c>
      <c r="AW216" s="16" t="s">
        <v>33</v>
      </c>
      <c r="AX216" s="16" t="s">
        <v>76</v>
      </c>
      <c r="AY216" s="327" t="s">
        <v>414</v>
      </c>
    </row>
    <row r="217" s="15" customFormat="1">
      <c r="A217" s="15"/>
      <c r="B217" s="299"/>
      <c r="C217" s="300"/>
      <c r="D217" s="230" t="s">
        <v>758</v>
      </c>
      <c r="E217" s="301" t="s">
        <v>1</v>
      </c>
      <c r="F217" s="302" t="s">
        <v>3200</v>
      </c>
      <c r="G217" s="300"/>
      <c r="H217" s="301" t="s">
        <v>1</v>
      </c>
      <c r="I217" s="303"/>
      <c r="J217" s="300"/>
      <c r="K217" s="300"/>
      <c r="L217" s="304"/>
      <c r="M217" s="305"/>
      <c r="N217" s="306"/>
      <c r="O217" s="306"/>
      <c r="P217" s="306"/>
      <c r="Q217" s="306"/>
      <c r="R217" s="306"/>
      <c r="S217" s="306"/>
      <c r="T217" s="307"/>
      <c r="U217" s="15"/>
      <c r="V217" s="15"/>
      <c r="W217" s="15"/>
      <c r="X217" s="15"/>
      <c r="Y217" s="15"/>
      <c r="Z217" s="15"/>
      <c r="AA217" s="15"/>
      <c r="AB217" s="15"/>
      <c r="AC217" s="15"/>
      <c r="AD217" s="15"/>
      <c r="AE217" s="15"/>
      <c r="AT217" s="308" t="s">
        <v>758</v>
      </c>
      <c r="AU217" s="308" t="s">
        <v>86</v>
      </c>
      <c r="AV217" s="15" t="s">
        <v>84</v>
      </c>
      <c r="AW217" s="15" t="s">
        <v>33</v>
      </c>
      <c r="AX217" s="15" t="s">
        <v>76</v>
      </c>
      <c r="AY217" s="308" t="s">
        <v>414</v>
      </c>
    </row>
    <row r="218" s="13" customFormat="1">
      <c r="A218" s="13"/>
      <c r="B218" s="277"/>
      <c r="C218" s="278"/>
      <c r="D218" s="230" t="s">
        <v>758</v>
      </c>
      <c r="E218" s="279" t="s">
        <v>1</v>
      </c>
      <c r="F218" s="280" t="s">
        <v>3201</v>
      </c>
      <c r="G218" s="278"/>
      <c r="H218" s="281">
        <v>2.5600000000000001</v>
      </c>
      <c r="I218" s="282"/>
      <c r="J218" s="278"/>
      <c r="K218" s="278"/>
      <c r="L218" s="283"/>
      <c r="M218" s="284"/>
      <c r="N218" s="285"/>
      <c r="O218" s="285"/>
      <c r="P218" s="285"/>
      <c r="Q218" s="285"/>
      <c r="R218" s="285"/>
      <c r="S218" s="285"/>
      <c r="T218" s="286"/>
      <c r="U218" s="13"/>
      <c r="V218" s="13"/>
      <c r="W218" s="13"/>
      <c r="X218" s="13"/>
      <c r="Y218" s="13"/>
      <c r="Z218" s="13"/>
      <c r="AA218" s="13"/>
      <c r="AB218" s="13"/>
      <c r="AC218" s="13"/>
      <c r="AD218" s="13"/>
      <c r="AE218" s="13"/>
      <c r="AT218" s="287" t="s">
        <v>758</v>
      </c>
      <c r="AU218" s="287" t="s">
        <v>86</v>
      </c>
      <c r="AV218" s="13" t="s">
        <v>86</v>
      </c>
      <c r="AW218" s="13" t="s">
        <v>33</v>
      </c>
      <c r="AX218" s="13" t="s">
        <v>76</v>
      </c>
      <c r="AY218" s="287" t="s">
        <v>414</v>
      </c>
    </row>
    <row r="219" s="16" customFormat="1">
      <c r="A219" s="16"/>
      <c r="B219" s="317"/>
      <c r="C219" s="318"/>
      <c r="D219" s="230" t="s">
        <v>758</v>
      </c>
      <c r="E219" s="319" t="s">
        <v>1</v>
      </c>
      <c r="F219" s="320" t="s">
        <v>1745</v>
      </c>
      <c r="G219" s="318"/>
      <c r="H219" s="321">
        <v>2.5600000000000001</v>
      </c>
      <c r="I219" s="322"/>
      <c r="J219" s="318"/>
      <c r="K219" s="318"/>
      <c r="L219" s="323"/>
      <c r="M219" s="324"/>
      <c r="N219" s="325"/>
      <c r="O219" s="325"/>
      <c r="P219" s="325"/>
      <c r="Q219" s="325"/>
      <c r="R219" s="325"/>
      <c r="S219" s="325"/>
      <c r="T219" s="326"/>
      <c r="U219" s="16"/>
      <c r="V219" s="16"/>
      <c r="W219" s="16"/>
      <c r="X219" s="16"/>
      <c r="Y219" s="16"/>
      <c r="Z219" s="16"/>
      <c r="AA219" s="16"/>
      <c r="AB219" s="16"/>
      <c r="AC219" s="16"/>
      <c r="AD219" s="16"/>
      <c r="AE219" s="16"/>
      <c r="AT219" s="327" t="s">
        <v>758</v>
      </c>
      <c r="AU219" s="327" t="s">
        <v>86</v>
      </c>
      <c r="AV219" s="16" t="s">
        <v>114</v>
      </c>
      <c r="AW219" s="16" t="s">
        <v>33</v>
      </c>
      <c r="AX219" s="16" t="s">
        <v>76</v>
      </c>
      <c r="AY219" s="327" t="s">
        <v>414</v>
      </c>
    </row>
    <row r="220" s="14" customFormat="1">
      <c r="A220" s="14"/>
      <c r="B220" s="288"/>
      <c r="C220" s="289"/>
      <c r="D220" s="230" t="s">
        <v>758</v>
      </c>
      <c r="E220" s="290" t="s">
        <v>1</v>
      </c>
      <c r="F220" s="291" t="s">
        <v>760</v>
      </c>
      <c r="G220" s="289"/>
      <c r="H220" s="292">
        <v>157.02799999999999</v>
      </c>
      <c r="I220" s="293"/>
      <c r="J220" s="289"/>
      <c r="K220" s="289"/>
      <c r="L220" s="294"/>
      <c r="M220" s="295"/>
      <c r="N220" s="296"/>
      <c r="O220" s="296"/>
      <c r="P220" s="296"/>
      <c r="Q220" s="296"/>
      <c r="R220" s="296"/>
      <c r="S220" s="296"/>
      <c r="T220" s="297"/>
      <c r="U220" s="14"/>
      <c r="V220" s="14"/>
      <c r="W220" s="14"/>
      <c r="X220" s="14"/>
      <c r="Y220" s="14"/>
      <c r="Z220" s="14"/>
      <c r="AA220" s="14"/>
      <c r="AB220" s="14"/>
      <c r="AC220" s="14"/>
      <c r="AD220" s="14"/>
      <c r="AE220" s="14"/>
      <c r="AT220" s="298" t="s">
        <v>758</v>
      </c>
      <c r="AU220" s="298" t="s">
        <v>86</v>
      </c>
      <c r="AV220" s="14" t="s">
        <v>415</v>
      </c>
      <c r="AW220" s="14" t="s">
        <v>33</v>
      </c>
      <c r="AX220" s="14" t="s">
        <v>84</v>
      </c>
      <c r="AY220" s="298" t="s">
        <v>414</v>
      </c>
    </row>
    <row r="221" s="2" customFormat="1" ht="21.75" customHeight="1">
      <c r="A221" s="39"/>
      <c r="B221" s="40"/>
      <c r="C221" s="234" t="s">
        <v>470</v>
      </c>
      <c r="D221" s="234" t="s">
        <v>443</v>
      </c>
      <c r="E221" s="235" t="s">
        <v>2246</v>
      </c>
      <c r="F221" s="236" t="s">
        <v>2247</v>
      </c>
      <c r="G221" s="237" t="s">
        <v>531</v>
      </c>
      <c r="H221" s="238">
        <v>30.109999999999999</v>
      </c>
      <c r="I221" s="239"/>
      <c r="J221" s="240">
        <f>ROUND(I221*H221,2)</f>
        <v>0</v>
      </c>
      <c r="K221" s="236" t="s">
        <v>720</v>
      </c>
      <c r="L221" s="45"/>
      <c r="M221" s="241" t="s">
        <v>1</v>
      </c>
      <c r="N221" s="242" t="s">
        <v>41</v>
      </c>
      <c r="O221" s="92"/>
      <c r="P221" s="226">
        <f>O221*H221</f>
        <v>0</v>
      </c>
      <c r="Q221" s="226">
        <v>0.00046999999999999999</v>
      </c>
      <c r="R221" s="226">
        <f>Q221*H221</f>
        <v>0.0141517</v>
      </c>
      <c r="S221" s="226">
        <v>0</v>
      </c>
      <c r="T221" s="227">
        <f>S221*H221</f>
        <v>0</v>
      </c>
      <c r="U221" s="39"/>
      <c r="V221" s="39"/>
      <c r="W221" s="39"/>
      <c r="X221" s="39"/>
      <c r="Y221" s="39"/>
      <c r="Z221" s="39"/>
      <c r="AA221" s="39"/>
      <c r="AB221" s="39"/>
      <c r="AC221" s="39"/>
      <c r="AD221" s="39"/>
      <c r="AE221" s="39"/>
      <c r="AR221" s="228" t="s">
        <v>415</v>
      </c>
      <c r="AT221" s="228" t="s">
        <v>443</v>
      </c>
      <c r="AU221" s="228" t="s">
        <v>86</v>
      </c>
      <c r="AY221" s="18" t="s">
        <v>414</v>
      </c>
      <c r="BE221" s="229">
        <f>IF(N221="základní",J221,0)</f>
        <v>0</v>
      </c>
      <c r="BF221" s="229">
        <f>IF(N221="snížená",J221,0)</f>
        <v>0</v>
      </c>
      <c r="BG221" s="229">
        <f>IF(N221="zákl. přenesená",J221,0)</f>
        <v>0</v>
      </c>
      <c r="BH221" s="229">
        <f>IF(N221="sníž. přenesená",J221,0)</f>
        <v>0</v>
      </c>
      <c r="BI221" s="229">
        <f>IF(N221="nulová",J221,0)</f>
        <v>0</v>
      </c>
      <c r="BJ221" s="18" t="s">
        <v>84</v>
      </c>
      <c r="BK221" s="229">
        <f>ROUND(I221*H221,2)</f>
        <v>0</v>
      </c>
      <c r="BL221" s="18" t="s">
        <v>415</v>
      </c>
      <c r="BM221" s="228" t="s">
        <v>3202</v>
      </c>
    </row>
    <row r="222" s="2" customFormat="1">
      <c r="A222" s="39"/>
      <c r="B222" s="40"/>
      <c r="C222" s="41"/>
      <c r="D222" s="230" t="s">
        <v>417</v>
      </c>
      <c r="E222" s="41"/>
      <c r="F222" s="231" t="s">
        <v>2249</v>
      </c>
      <c r="G222" s="41"/>
      <c r="H222" s="41"/>
      <c r="I222" s="156"/>
      <c r="J222" s="41"/>
      <c r="K222" s="41"/>
      <c r="L222" s="45"/>
      <c r="M222" s="232"/>
      <c r="N222" s="233"/>
      <c r="O222" s="92"/>
      <c r="P222" s="92"/>
      <c r="Q222" s="92"/>
      <c r="R222" s="92"/>
      <c r="S222" s="92"/>
      <c r="T222" s="93"/>
      <c r="U222" s="39"/>
      <c r="V222" s="39"/>
      <c r="W222" s="39"/>
      <c r="X222" s="39"/>
      <c r="Y222" s="39"/>
      <c r="Z222" s="39"/>
      <c r="AA222" s="39"/>
      <c r="AB222" s="39"/>
      <c r="AC222" s="39"/>
      <c r="AD222" s="39"/>
      <c r="AE222" s="39"/>
      <c r="AT222" s="18" t="s">
        <v>417</v>
      </c>
      <c r="AU222" s="18" t="s">
        <v>86</v>
      </c>
    </row>
    <row r="223" s="2" customFormat="1">
      <c r="A223" s="39"/>
      <c r="B223" s="40"/>
      <c r="C223" s="41"/>
      <c r="D223" s="230" t="s">
        <v>722</v>
      </c>
      <c r="E223" s="41"/>
      <c r="F223" s="268" t="s">
        <v>3203</v>
      </c>
      <c r="G223" s="41"/>
      <c r="H223" s="41"/>
      <c r="I223" s="156"/>
      <c r="J223" s="41"/>
      <c r="K223" s="41"/>
      <c r="L223" s="45"/>
      <c r="M223" s="232"/>
      <c r="N223" s="233"/>
      <c r="O223" s="92"/>
      <c r="P223" s="92"/>
      <c r="Q223" s="92"/>
      <c r="R223" s="92"/>
      <c r="S223" s="92"/>
      <c r="T223" s="93"/>
      <c r="U223" s="39"/>
      <c r="V223" s="39"/>
      <c r="W223" s="39"/>
      <c r="X223" s="39"/>
      <c r="Y223" s="39"/>
      <c r="Z223" s="39"/>
      <c r="AA223" s="39"/>
      <c r="AB223" s="39"/>
      <c r="AC223" s="39"/>
      <c r="AD223" s="39"/>
      <c r="AE223" s="39"/>
      <c r="AT223" s="18" t="s">
        <v>722</v>
      </c>
      <c r="AU223" s="18" t="s">
        <v>86</v>
      </c>
    </row>
    <row r="224" s="15" customFormat="1">
      <c r="A224" s="15"/>
      <c r="B224" s="299"/>
      <c r="C224" s="300"/>
      <c r="D224" s="230" t="s">
        <v>758</v>
      </c>
      <c r="E224" s="301" t="s">
        <v>1</v>
      </c>
      <c r="F224" s="302" t="s">
        <v>3204</v>
      </c>
      <c r="G224" s="300"/>
      <c r="H224" s="301" t="s">
        <v>1</v>
      </c>
      <c r="I224" s="303"/>
      <c r="J224" s="300"/>
      <c r="K224" s="300"/>
      <c r="L224" s="304"/>
      <c r="M224" s="305"/>
      <c r="N224" s="306"/>
      <c r="O224" s="306"/>
      <c r="P224" s="306"/>
      <c r="Q224" s="306"/>
      <c r="R224" s="306"/>
      <c r="S224" s="306"/>
      <c r="T224" s="307"/>
      <c r="U224" s="15"/>
      <c r="V224" s="15"/>
      <c r="W224" s="15"/>
      <c r="X224" s="15"/>
      <c r="Y224" s="15"/>
      <c r="Z224" s="15"/>
      <c r="AA224" s="15"/>
      <c r="AB224" s="15"/>
      <c r="AC224" s="15"/>
      <c r="AD224" s="15"/>
      <c r="AE224" s="15"/>
      <c r="AT224" s="308" t="s">
        <v>758</v>
      </c>
      <c r="AU224" s="308" t="s">
        <v>86</v>
      </c>
      <c r="AV224" s="15" t="s">
        <v>84</v>
      </c>
      <c r="AW224" s="15" t="s">
        <v>33</v>
      </c>
      <c r="AX224" s="15" t="s">
        <v>76</v>
      </c>
      <c r="AY224" s="308" t="s">
        <v>414</v>
      </c>
    </row>
    <row r="225" s="13" customFormat="1">
      <c r="A225" s="13"/>
      <c r="B225" s="277"/>
      <c r="C225" s="278"/>
      <c r="D225" s="230" t="s">
        <v>758</v>
      </c>
      <c r="E225" s="279" t="s">
        <v>1</v>
      </c>
      <c r="F225" s="280" t="s">
        <v>3205</v>
      </c>
      <c r="G225" s="278"/>
      <c r="H225" s="281">
        <v>4.7000000000000002</v>
      </c>
      <c r="I225" s="282"/>
      <c r="J225" s="278"/>
      <c r="K225" s="278"/>
      <c r="L225" s="283"/>
      <c r="M225" s="284"/>
      <c r="N225" s="285"/>
      <c r="O225" s="285"/>
      <c r="P225" s="285"/>
      <c r="Q225" s="285"/>
      <c r="R225" s="285"/>
      <c r="S225" s="285"/>
      <c r="T225" s="286"/>
      <c r="U225" s="13"/>
      <c r="V225" s="13"/>
      <c r="W225" s="13"/>
      <c r="X225" s="13"/>
      <c r="Y225" s="13"/>
      <c r="Z225" s="13"/>
      <c r="AA225" s="13"/>
      <c r="AB225" s="13"/>
      <c r="AC225" s="13"/>
      <c r="AD225" s="13"/>
      <c r="AE225" s="13"/>
      <c r="AT225" s="287" t="s">
        <v>758</v>
      </c>
      <c r="AU225" s="287" t="s">
        <v>86</v>
      </c>
      <c r="AV225" s="13" t="s">
        <v>86</v>
      </c>
      <c r="AW225" s="13" t="s">
        <v>33</v>
      </c>
      <c r="AX225" s="13" t="s">
        <v>76</v>
      </c>
      <c r="AY225" s="287" t="s">
        <v>414</v>
      </c>
    </row>
    <row r="226" s="15" customFormat="1">
      <c r="A226" s="15"/>
      <c r="B226" s="299"/>
      <c r="C226" s="300"/>
      <c r="D226" s="230" t="s">
        <v>758</v>
      </c>
      <c r="E226" s="301" t="s">
        <v>1</v>
      </c>
      <c r="F226" s="302" t="s">
        <v>3206</v>
      </c>
      <c r="G226" s="300"/>
      <c r="H226" s="301" t="s">
        <v>1</v>
      </c>
      <c r="I226" s="303"/>
      <c r="J226" s="300"/>
      <c r="K226" s="300"/>
      <c r="L226" s="304"/>
      <c r="M226" s="305"/>
      <c r="N226" s="306"/>
      <c r="O226" s="306"/>
      <c r="P226" s="306"/>
      <c r="Q226" s="306"/>
      <c r="R226" s="306"/>
      <c r="S226" s="306"/>
      <c r="T226" s="307"/>
      <c r="U226" s="15"/>
      <c r="V226" s="15"/>
      <c r="W226" s="15"/>
      <c r="X226" s="15"/>
      <c r="Y226" s="15"/>
      <c r="Z226" s="15"/>
      <c r="AA226" s="15"/>
      <c r="AB226" s="15"/>
      <c r="AC226" s="15"/>
      <c r="AD226" s="15"/>
      <c r="AE226" s="15"/>
      <c r="AT226" s="308" t="s">
        <v>758</v>
      </c>
      <c r="AU226" s="308" t="s">
        <v>86</v>
      </c>
      <c r="AV226" s="15" t="s">
        <v>84</v>
      </c>
      <c r="AW226" s="15" t="s">
        <v>33</v>
      </c>
      <c r="AX226" s="15" t="s">
        <v>76</v>
      </c>
      <c r="AY226" s="308" t="s">
        <v>414</v>
      </c>
    </row>
    <row r="227" s="13" customFormat="1">
      <c r="A227" s="13"/>
      <c r="B227" s="277"/>
      <c r="C227" s="278"/>
      <c r="D227" s="230" t="s">
        <v>758</v>
      </c>
      <c r="E227" s="279" t="s">
        <v>1</v>
      </c>
      <c r="F227" s="280" t="s">
        <v>3207</v>
      </c>
      <c r="G227" s="278"/>
      <c r="H227" s="281">
        <v>9.2400000000000002</v>
      </c>
      <c r="I227" s="282"/>
      <c r="J227" s="278"/>
      <c r="K227" s="278"/>
      <c r="L227" s="283"/>
      <c r="M227" s="284"/>
      <c r="N227" s="285"/>
      <c r="O227" s="285"/>
      <c r="P227" s="285"/>
      <c r="Q227" s="285"/>
      <c r="R227" s="285"/>
      <c r="S227" s="285"/>
      <c r="T227" s="286"/>
      <c r="U227" s="13"/>
      <c r="V227" s="13"/>
      <c r="W227" s="13"/>
      <c r="X227" s="13"/>
      <c r="Y227" s="13"/>
      <c r="Z227" s="13"/>
      <c r="AA227" s="13"/>
      <c r="AB227" s="13"/>
      <c r="AC227" s="13"/>
      <c r="AD227" s="13"/>
      <c r="AE227" s="13"/>
      <c r="AT227" s="287" t="s">
        <v>758</v>
      </c>
      <c r="AU227" s="287" t="s">
        <v>86</v>
      </c>
      <c r="AV227" s="13" t="s">
        <v>86</v>
      </c>
      <c r="AW227" s="13" t="s">
        <v>33</v>
      </c>
      <c r="AX227" s="13" t="s">
        <v>76</v>
      </c>
      <c r="AY227" s="287" t="s">
        <v>414</v>
      </c>
    </row>
    <row r="228" s="15" customFormat="1">
      <c r="A228" s="15"/>
      <c r="B228" s="299"/>
      <c r="C228" s="300"/>
      <c r="D228" s="230" t="s">
        <v>758</v>
      </c>
      <c r="E228" s="301" t="s">
        <v>1</v>
      </c>
      <c r="F228" s="302" t="s">
        <v>3208</v>
      </c>
      <c r="G228" s="300"/>
      <c r="H228" s="301" t="s">
        <v>1</v>
      </c>
      <c r="I228" s="303"/>
      <c r="J228" s="300"/>
      <c r="K228" s="300"/>
      <c r="L228" s="304"/>
      <c r="M228" s="305"/>
      <c r="N228" s="306"/>
      <c r="O228" s="306"/>
      <c r="P228" s="306"/>
      <c r="Q228" s="306"/>
      <c r="R228" s="306"/>
      <c r="S228" s="306"/>
      <c r="T228" s="307"/>
      <c r="U228" s="15"/>
      <c r="V228" s="15"/>
      <c r="W228" s="15"/>
      <c r="X228" s="15"/>
      <c r="Y228" s="15"/>
      <c r="Z228" s="15"/>
      <c r="AA228" s="15"/>
      <c r="AB228" s="15"/>
      <c r="AC228" s="15"/>
      <c r="AD228" s="15"/>
      <c r="AE228" s="15"/>
      <c r="AT228" s="308" t="s">
        <v>758</v>
      </c>
      <c r="AU228" s="308" t="s">
        <v>86</v>
      </c>
      <c r="AV228" s="15" t="s">
        <v>84</v>
      </c>
      <c r="AW228" s="15" t="s">
        <v>33</v>
      </c>
      <c r="AX228" s="15" t="s">
        <v>76</v>
      </c>
      <c r="AY228" s="308" t="s">
        <v>414</v>
      </c>
    </row>
    <row r="229" s="13" customFormat="1">
      <c r="A229" s="13"/>
      <c r="B229" s="277"/>
      <c r="C229" s="278"/>
      <c r="D229" s="230" t="s">
        <v>758</v>
      </c>
      <c r="E229" s="279" t="s">
        <v>1</v>
      </c>
      <c r="F229" s="280" t="s">
        <v>3209</v>
      </c>
      <c r="G229" s="278"/>
      <c r="H229" s="281">
        <v>11.550000000000001</v>
      </c>
      <c r="I229" s="282"/>
      <c r="J229" s="278"/>
      <c r="K229" s="278"/>
      <c r="L229" s="283"/>
      <c r="M229" s="284"/>
      <c r="N229" s="285"/>
      <c r="O229" s="285"/>
      <c r="P229" s="285"/>
      <c r="Q229" s="285"/>
      <c r="R229" s="285"/>
      <c r="S229" s="285"/>
      <c r="T229" s="286"/>
      <c r="U229" s="13"/>
      <c r="V229" s="13"/>
      <c r="W229" s="13"/>
      <c r="X229" s="13"/>
      <c r="Y229" s="13"/>
      <c r="Z229" s="13"/>
      <c r="AA229" s="13"/>
      <c r="AB229" s="13"/>
      <c r="AC229" s="13"/>
      <c r="AD229" s="13"/>
      <c r="AE229" s="13"/>
      <c r="AT229" s="287" t="s">
        <v>758</v>
      </c>
      <c r="AU229" s="287" t="s">
        <v>86</v>
      </c>
      <c r="AV229" s="13" t="s">
        <v>86</v>
      </c>
      <c r="AW229" s="13" t="s">
        <v>33</v>
      </c>
      <c r="AX229" s="13" t="s">
        <v>76</v>
      </c>
      <c r="AY229" s="287" t="s">
        <v>414</v>
      </c>
    </row>
    <row r="230" s="15" customFormat="1">
      <c r="A230" s="15"/>
      <c r="B230" s="299"/>
      <c r="C230" s="300"/>
      <c r="D230" s="230" t="s">
        <v>758</v>
      </c>
      <c r="E230" s="301" t="s">
        <v>1</v>
      </c>
      <c r="F230" s="302" t="s">
        <v>3208</v>
      </c>
      <c r="G230" s="300"/>
      <c r="H230" s="301" t="s">
        <v>1</v>
      </c>
      <c r="I230" s="303"/>
      <c r="J230" s="300"/>
      <c r="K230" s="300"/>
      <c r="L230" s="304"/>
      <c r="M230" s="305"/>
      <c r="N230" s="306"/>
      <c r="O230" s="306"/>
      <c r="P230" s="306"/>
      <c r="Q230" s="306"/>
      <c r="R230" s="306"/>
      <c r="S230" s="306"/>
      <c r="T230" s="307"/>
      <c r="U230" s="15"/>
      <c r="V230" s="15"/>
      <c r="W230" s="15"/>
      <c r="X230" s="15"/>
      <c r="Y230" s="15"/>
      <c r="Z230" s="15"/>
      <c r="AA230" s="15"/>
      <c r="AB230" s="15"/>
      <c r="AC230" s="15"/>
      <c r="AD230" s="15"/>
      <c r="AE230" s="15"/>
      <c r="AT230" s="308" t="s">
        <v>758</v>
      </c>
      <c r="AU230" s="308" t="s">
        <v>86</v>
      </c>
      <c r="AV230" s="15" t="s">
        <v>84</v>
      </c>
      <c r="AW230" s="15" t="s">
        <v>33</v>
      </c>
      <c r="AX230" s="15" t="s">
        <v>76</v>
      </c>
      <c r="AY230" s="308" t="s">
        <v>414</v>
      </c>
    </row>
    <row r="231" s="13" customFormat="1">
      <c r="A231" s="13"/>
      <c r="B231" s="277"/>
      <c r="C231" s="278"/>
      <c r="D231" s="230" t="s">
        <v>758</v>
      </c>
      <c r="E231" s="279" t="s">
        <v>1</v>
      </c>
      <c r="F231" s="280" t="s">
        <v>3210</v>
      </c>
      <c r="G231" s="278"/>
      <c r="H231" s="281">
        <v>4.6200000000000001</v>
      </c>
      <c r="I231" s="282"/>
      <c r="J231" s="278"/>
      <c r="K231" s="278"/>
      <c r="L231" s="283"/>
      <c r="M231" s="284"/>
      <c r="N231" s="285"/>
      <c r="O231" s="285"/>
      <c r="P231" s="285"/>
      <c r="Q231" s="285"/>
      <c r="R231" s="285"/>
      <c r="S231" s="285"/>
      <c r="T231" s="286"/>
      <c r="U231" s="13"/>
      <c r="V231" s="13"/>
      <c r="W231" s="13"/>
      <c r="X231" s="13"/>
      <c r="Y231" s="13"/>
      <c r="Z231" s="13"/>
      <c r="AA231" s="13"/>
      <c r="AB231" s="13"/>
      <c r="AC231" s="13"/>
      <c r="AD231" s="13"/>
      <c r="AE231" s="13"/>
      <c r="AT231" s="287" t="s">
        <v>758</v>
      </c>
      <c r="AU231" s="287" t="s">
        <v>86</v>
      </c>
      <c r="AV231" s="13" t="s">
        <v>86</v>
      </c>
      <c r="AW231" s="13" t="s">
        <v>33</v>
      </c>
      <c r="AX231" s="13" t="s">
        <v>76</v>
      </c>
      <c r="AY231" s="287" t="s">
        <v>414</v>
      </c>
    </row>
    <row r="232" s="14" customFormat="1">
      <c r="A232" s="14"/>
      <c r="B232" s="288"/>
      <c r="C232" s="289"/>
      <c r="D232" s="230" t="s">
        <v>758</v>
      </c>
      <c r="E232" s="290" t="s">
        <v>1</v>
      </c>
      <c r="F232" s="291" t="s">
        <v>760</v>
      </c>
      <c r="G232" s="289"/>
      <c r="H232" s="292">
        <v>30.110000000000003</v>
      </c>
      <c r="I232" s="293"/>
      <c r="J232" s="289"/>
      <c r="K232" s="289"/>
      <c r="L232" s="294"/>
      <c r="M232" s="295"/>
      <c r="N232" s="296"/>
      <c r="O232" s="296"/>
      <c r="P232" s="296"/>
      <c r="Q232" s="296"/>
      <c r="R232" s="296"/>
      <c r="S232" s="296"/>
      <c r="T232" s="297"/>
      <c r="U232" s="14"/>
      <c r="V232" s="14"/>
      <c r="W232" s="14"/>
      <c r="X232" s="14"/>
      <c r="Y232" s="14"/>
      <c r="Z232" s="14"/>
      <c r="AA232" s="14"/>
      <c r="AB232" s="14"/>
      <c r="AC232" s="14"/>
      <c r="AD232" s="14"/>
      <c r="AE232" s="14"/>
      <c r="AT232" s="298" t="s">
        <v>758</v>
      </c>
      <c r="AU232" s="298" t="s">
        <v>86</v>
      </c>
      <c r="AV232" s="14" t="s">
        <v>415</v>
      </c>
      <c r="AW232" s="14" t="s">
        <v>33</v>
      </c>
      <c r="AX232" s="14" t="s">
        <v>84</v>
      </c>
      <c r="AY232" s="298" t="s">
        <v>414</v>
      </c>
    </row>
    <row r="233" s="11" customFormat="1" ht="22.8" customHeight="1">
      <c r="A233" s="11"/>
      <c r="B233" s="254"/>
      <c r="C233" s="255"/>
      <c r="D233" s="256" t="s">
        <v>75</v>
      </c>
      <c r="E233" s="275" t="s">
        <v>442</v>
      </c>
      <c r="F233" s="275" t="s">
        <v>850</v>
      </c>
      <c r="G233" s="255"/>
      <c r="H233" s="255"/>
      <c r="I233" s="258"/>
      <c r="J233" s="276">
        <f>BK233</f>
        <v>0</v>
      </c>
      <c r="K233" s="255"/>
      <c r="L233" s="260"/>
      <c r="M233" s="261"/>
      <c r="N233" s="262"/>
      <c r="O233" s="262"/>
      <c r="P233" s="263">
        <f>SUM(P234:P374)</f>
        <v>0</v>
      </c>
      <c r="Q233" s="262"/>
      <c r="R233" s="263">
        <f>SUM(R234:R374)</f>
        <v>1.26488132</v>
      </c>
      <c r="S233" s="262"/>
      <c r="T233" s="264">
        <f>SUM(T234:T374)</f>
        <v>1.8629499999999999</v>
      </c>
      <c r="U233" s="11"/>
      <c r="V233" s="11"/>
      <c r="W233" s="11"/>
      <c r="X233" s="11"/>
      <c r="Y233" s="11"/>
      <c r="Z233" s="11"/>
      <c r="AA233" s="11"/>
      <c r="AB233" s="11"/>
      <c r="AC233" s="11"/>
      <c r="AD233" s="11"/>
      <c r="AE233" s="11"/>
      <c r="AR233" s="265" t="s">
        <v>84</v>
      </c>
      <c r="AT233" s="266" t="s">
        <v>75</v>
      </c>
      <c r="AU233" s="266" t="s">
        <v>84</v>
      </c>
      <c r="AY233" s="265" t="s">
        <v>414</v>
      </c>
      <c r="BK233" s="267">
        <f>SUM(BK234:BK374)</f>
        <v>0</v>
      </c>
    </row>
    <row r="234" s="2" customFormat="1" ht="21.75" customHeight="1">
      <c r="A234" s="39"/>
      <c r="B234" s="40"/>
      <c r="C234" s="234" t="s">
        <v>475</v>
      </c>
      <c r="D234" s="234" t="s">
        <v>443</v>
      </c>
      <c r="E234" s="235" t="s">
        <v>3211</v>
      </c>
      <c r="F234" s="236" t="s">
        <v>3212</v>
      </c>
      <c r="G234" s="237" t="s">
        <v>632</v>
      </c>
      <c r="H234" s="238">
        <v>8.5</v>
      </c>
      <c r="I234" s="239"/>
      <c r="J234" s="240">
        <f>ROUND(I234*H234,2)</f>
        <v>0</v>
      </c>
      <c r="K234" s="236" t="s">
        <v>720</v>
      </c>
      <c r="L234" s="45"/>
      <c r="M234" s="241" t="s">
        <v>1</v>
      </c>
      <c r="N234" s="242" t="s">
        <v>41</v>
      </c>
      <c r="O234" s="92"/>
      <c r="P234" s="226">
        <f>O234*H234</f>
        <v>0</v>
      </c>
      <c r="Q234" s="226">
        <v>0</v>
      </c>
      <c r="R234" s="226">
        <f>Q234*H234</f>
        <v>0</v>
      </c>
      <c r="S234" s="226">
        <v>0.00050000000000000001</v>
      </c>
      <c r="T234" s="227">
        <f>S234*H234</f>
        <v>0.0042500000000000003</v>
      </c>
      <c r="U234" s="39"/>
      <c r="V234" s="39"/>
      <c r="W234" s="39"/>
      <c r="X234" s="39"/>
      <c r="Y234" s="39"/>
      <c r="Z234" s="39"/>
      <c r="AA234" s="39"/>
      <c r="AB234" s="39"/>
      <c r="AC234" s="39"/>
      <c r="AD234" s="39"/>
      <c r="AE234" s="39"/>
      <c r="AR234" s="228" t="s">
        <v>415</v>
      </c>
      <c r="AT234" s="228" t="s">
        <v>443</v>
      </c>
      <c r="AU234" s="228" t="s">
        <v>86</v>
      </c>
      <c r="AY234" s="18" t="s">
        <v>414</v>
      </c>
      <c r="BE234" s="229">
        <f>IF(N234="základní",J234,0)</f>
        <v>0</v>
      </c>
      <c r="BF234" s="229">
        <f>IF(N234="snížená",J234,0)</f>
        <v>0</v>
      </c>
      <c r="BG234" s="229">
        <f>IF(N234="zákl. přenesená",J234,0)</f>
        <v>0</v>
      </c>
      <c r="BH234" s="229">
        <f>IF(N234="sníž. přenesená",J234,0)</f>
        <v>0</v>
      </c>
      <c r="BI234" s="229">
        <f>IF(N234="nulová",J234,0)</f>
        <v>0</v>
      </c>
      <c r="BJ234" s="18" t="s">
        <v>84</v>
      </c>
      <c r="BK234" s="229">
        <f>ROUND(I234*H234,2)</f>
        <v>0</v>
      </c>
      <c r="BL234" s="18" t="s">
        <v>415</v>
      </c>
      <c r="BM234" s="228" t="s">
        <v>3213</v>
      </c>
    </row>
    <row r="235" s="2" customFormat="1">
      <c r="A235" s="39"/>
      <c r="B235" s="40"/>
      <c r="C235" s="41"/>
      <c r="D235" s="230" t="s">
        <v>417</v>
      </c>
      <c r="E235" s="41"/>
      <c r="F235" s="231" t="s">
        <v>3214</v>
      </c>
      <c r="G235" s="41"/>
      <c r="H235" s="41"/>
      <c r="I235" s="156"/>
      <c r="J235" s="41"/>
      <c r="K235" s="41"/>
      <c r="L235" s="45"/>
      <c r="M235" s="232"/>
      <c r="N235" s="233"/>
      <c r="O235" s="92"/>
      <c r="P235" s="92"/>
      <c r="Q235" s="92"/>
      <c r="R235" s="92"/>
      <c r="S235" s="92"/>
      <c r="T235" s="93"/>
      <c r="U235" s="39"/>
      <c r="V235" s="39"/>
      <c r="W235" s="39"/>
      <c r="X235" s="39"/>
      <c r="Y235" s="39"/>
      <c r="Z235" s="39"/>
      <c r="AA235" s="39"/>
      <c r="AB235" s="39"/>
      <c r="AC235" s="39"/>
      <c r="AD235" s="39"/>
      <c r="AE235" s="39"/>
      <c r="AT235" s="18" t="s">
        <v>417</v>
      </c>
      <c r="AU235" s="18" t="s">
        <v>86</v>
      </c>
    </row>
    <row r="236" s="15" customFormat="1">
      <c r="A236" s="15"/>
      <c r="B236" s="299"/>
      <c r="C236" s="300"/>
      <c r="D236" s="230" t="s">
        <v>758</v>
      </c>
      <c r="E236" s="301" t="s">
        <v>1</v>
      </c>
      <c r="F236" s="302" t="s">
        <v>3215</v>
      </c>
      <c r="G236" s="300"/>
      <c r="H236" s="301" t="s">
        <v>1</v>
      </c>
      <c r="I236" s="303"/>
      <c r="J236" s="300"/>
      <c r="K236" s="300"/>
      <c r="L236" s="304"/>
      <c r="M236" s="305"/>
      <c r="N236" s="306"/>
      <c r="O236" s="306"/>
      <c r="P236" s="306"/>
      <c r="Q236" s="306"/>
      <c r="R236" s="306"/>
      <c r="S236" s="306"/>
      <c r="T236" s="307"/>
      <c r="U236" s="15"/>
      <c r="V236" s="15"/>
      <c r="W236" s="15"/>
      <c r="X236" s="15"/>
      <c r="Y236" s="15"/>
      <c r="Z236" s="15"/>
      <c r="AA236" s="15"/>
      <c r="AB236" s="15"/>
      <c r="AC236" s="15"/>
      <c r="AD236" s="15"/>
      <c r="AE236" s="15"/>
      <c r="AT236" s="308" t="s">
        <v>758</v>
      </c>
      <c r="AU236" s="308" t="s">
        <v>86</v>
      </c>
      <c r="AV236" s="15" t="s">
        <v>84</v>
      </c>
      <c r="AW236" s="15" t="s">
        <v>33</v>
      </c>
      <c r="AX236" s="15" t="s">
        <v>76</v>
      </c>
      <c r="AY236" s="308" t="s">
        <v>414</v>
      </c>
    </row>
    <row r="237" s="13" customFormat="1">
      <c r="A237" s="13"/>
      <c r="B237" s="277"/>
      <c r="C237" s="278"/>
      <c r="D237" s="230" t="s">
        <v>758</v>
      </c>
      <c r="E237" s="279" t="s">
        <v>1</v>
      </c>
      <c r="F237" s="280" t="s">
        <v>114</v>
      </c>
      <c r="G237" s="278"/>
      <c r="H237" s="281">
        <v>3</v>
      </c>
      <c r="I237" s="282"/>
      <c r="J237" s="278"/>
      <c r="K237" s="278"/>
      <c r="L237" s="283"/>
      <c r="M237" s="284"/>
      <c r="N237" s="285"/>
      <c r="O237" s="285"/>
      <c r="P237" s="285"/>
      <c r="Q237" s="285"/>
      <c r="R237" s="285"/>
      <c r="S237" s="285"/>
      <c r="T237" s="286"/>
      <c r="U237" s="13"/>
      <c r="V237" s="13"/>
      <c r="W237" s="13"/>
      <c r="X237" s="13"/>
      <c r="Y237" s="13"/>
      <c r="Z237" s="13"/>
      <c r="AA237" s="13"/>
      <c r="AB237" s="13"/>
      <c r="AC237" s="13"/>
      <c r="AD237" s="13"/>
      <c r="AE237" s="13"/>
      <c r="AT237" s="287" t="s">
        <v>758</v>
      </c>
      <c r="AU237" s="287" t="s">
        <v>86</v>
      </c>
      <c r="AV237" s="13" t="s">
        <v>86</v>
      </c>
      <c r="AW237" s="13" t="s">
        <v>33</v>
      </c>
      <c r="AX237" s="13" t="s">
        <v>76</v>
      </c>
      <c r="AY237" s="287" t="s">
        <v>414</v>
      </c>
    </row>
    <row r="238" s="15" customFormat="1">
      <c r="A238" s="15"/>
      <c r="B238" s="299"/>
      <c r="C238" s="300"/>
      <c r="D238" s="230" t="s">
        <v>758</v>
      </c>
      <c r="E238" s="301" t="s">
        <v>1</v>
      </c>
      <c r="F238" s="302" t="s">
        <v>3216</v>
      </c>
      <c r="G238" s="300"/>
      <c r="H238" s="301" t="s">
        <v>1</v>
      </c>
      <c r="I238" s="303"/>
      <c r="J238" s="300"/>
      <c r="K238" s="300"/>
      <c r="L238" s="304"/>
      <c r="M238" s="305"/>
      <c r="N238" s="306"/>
      <c r="O238" s="306"/>
      <c r="P238" s="306"/>
      <c r="Q238" s="306"/>
      <c r="R238" s="306"/>
      <c r="S238" s="306"/>
      <c r="T238" s="307"/>
      <c r="U238" s="15"/>
      <c r="V238" s="15"/>
      <c r="W238" s="15"/>
      <c r="X238" s="15"/>
      <c r="Y238" s="15"/>
      <c r="Z238" s="15"/>
      <c r="AA238" s="15"/>
      <c r="AB238" s="15"/>
      <c r="AC238" s="15"/>
      <c r="AD238" s="15"/>
      <c r="AE238" s="15"/>
      <c r="AT238" s="308" t="s">
        <v>758</v>
      </c>
      <c r="AU238" s="308" t="s">
        <v>86</v>
      </c>
      <c r="AV238" s="15" t="s">
        <v>84</v>
      </c>
      <c r="AW238" s="15" t="s">
        <v>33</v>
      </c>
      <c r="AX238" s="15" t="s">
        <v>76</v>
      </c>
      <c r="AY238" s="308" t="s">
        <v>414</v>
      </c>
    </row>
    <row r="239" s="13" customFormat="1">
      <c r="A239" s="13"/>
      <c r="B239" s="277"/>
      <c r="C239" s="278"/>
      <c r="D239" s="230" t="s">
        <v>758</v>
      </c>
      <c r="E239" s="279" t="s">
        <v>1</v>
      </c>
      <c r="F239" s="280" t="s">
        <v>3217</v>
      </c>
      <c r="G239" s="278"/>
      <c r="H239" s="281">
        <v>1.5</v>
      </c>
      <c r="I239" s="282"/>
      <c r="J239" s="278"/>
      <c r="K239" s="278"/>
      <c r="L239" s="283"/>
      <c r="M239" s="284"/>
      <c r="N239" s="285"/>
      <c r="O239" s="285"/>
      <c r="P239" s="285"/>
      <c r="Q239" s="285"/>
      <c r="R239" s="285"/>
      <c r="S239" s="285"/>
      <c r="T239" s="286"/>
      <c r="U239" s="13"/>
      <c r="V239" s="13"/>
      <c r="W239" s="13"/>
      <c r="X239" s="13"/>
      <c r="Y239" s="13"/>
      <c r="Z239" s="13"/>
      <c r="AA239" s="13"/>
      <c r="AB239" s="13"/>
      <c r="AC239" s="13"/>
      <c r="AD239" s="13"/>
      <c r="AE239" s="13"/>
      <c r="AT239" s="287" t="s">
        <v>758</v>
      </c>
      <c r="AU239" s="287" t="s">
        <v>86</v>
      </c>
      <c r="AV239" s="13" t="s">
        <v>86</v>
      </c>
      <c r="AW239" s="13" t="s">
        <v>33</v>
      </c>
      <c r="AX239" s="13" t="s">
        <v>76</v>
      </c>
      <c r="AY239" s="287" t="s">
        <v>414</v>
      </c>
    </row>
    <row r="240" s="15" customFormat="1">
      <c r="A240" s="15"/>
      <c r="B240" s="299"/>
      <c r="C240" s="300"/>
      <c r="D240" s="230" t="s">
        <v>758</v>
      </c>
      <c r="E240" s="301" t="s">
        <v>1</v>
      </c>
      <c r="F240" s="302" t="s">
        <v>3218</v>
      </c>
      <c r="G240" s="300"/>
      <c r="H240" s="301" t="s">
        <v>1</v>
      </c>
      <c r="I240" s="303"/>
      <c r="J240" s="300"/>
      <c r="K240" s="300"/>
      <c r="L240" s="304"/>
      <c r="M240" s="305"/>
      <c r="N240" s="306"/>
      <c r="O240" s="306"/>
      <c r="P240" s="306"/>
      <c r="Q240" s="306"/>
      <c r="R240" s="306"/>
      <c r="S240" s="306"/>
      <c r="T240" s="307"/>
      <c r="U240" s="15"/>
      <c r="V240" s="15"/>
      <c r="W240" s="15"/>
      <c r="X240" s="15"/>
      <c r="Y240" s="15"/>
      <c r="Z240" s="15"/>
      <c r="AA240" s="15"/>
      <c r="AB240" s="15"/>
      <c r="AC240" s="15"/>
      <c r="AD240" s="15"/>
      <c r="AE240" s="15"/>
      <c r="AT240" s="308" t="s">
        <v>758</v>
      </c>
      <c r="AU240" s="308" t="s">
        <v>86</v>
      </c>
      <c r="AV240" s="15" t="s">
        <v>84</v>
      </c>
      <c r="AW240" s="15" t="s">
        <v>33</v>
      </c>
      <c r="AX240" s="15" t="s">
        <v>76</v>
      </c>
      <c r="AY240" s="308" t="s">
        <v>414</v>
      </c>
    </row>
    <row r="241" s="13" customFormat="1">
      <c r="A241" s="13"/>
      <c r="B241" s="277"/>
      <c r="C241" s="278"/>
      <c r="D241" s="230" t="s">
        <v>758</v>
      </c>
      <c r="E241" s="279" t="s">
        <v>1</v>
      </c>
      <c r="F241" s="280" t="s">
        <v>415</v>
      </c>
      <c r="G241" s="278"/>
      <c r="H241" s="281">
        <v>4</v>
      </c>
      <c r="I241" s="282"/>
      <c r="J241" s="278"/>
      <c r="K241" s="278"/>
      <c r="L241" s="283"/>
      <c r="M241" s="284"/>
      <c r="N241" s="285"/>
      <c r="O241" s="285"/>
      <c r="P241" s="285"/>
      <c r="Q241" s="285"/>
      <c r="R241" s="285"/>
      <c r="S241" s="285"/>
      <c r="T241" s="286"/>
      <c r="U241" s="13"/>
      <c r="V241" s="13"/>
      <c r="W241" s="13"/>
      <c r="X241" s="13"/>
      <c r="Y241" s="13"/>
      <c r="Z241" s="13"/>
      <c r="AA241" s="13"/>
      <c r="AB241" s="13"/>
      <c r="AC241" s="13"/>
      <c r="AD241" s="13"/>
      <c r="AE241" s="13"/>
      <c r="AT241" s="287" t="s">
        <v>758</v>
      </c>
      <c r="AU241" s="287" t="s">
        <v>86</v>
      </c>
      <c r="AV241" s="13" t="s">
        <v>86</v>
      </c>
      <c r="AW241" s="13" t="s">
        <v>33</v>
      </c>
      <c r="AX241" s="13" t="s">
        <v>76</v>
      </c>
      <c r="AY241" s="287" t="s">
        <v>414</v>
      </c>
    </row>
    <row r="242" s="14" customFormat="1">
      <c r="A242" s="14"/>
      <c r="B242" s="288"/>
      <c r="C242" s="289"/>
      <c r="D242" s="230" t="s">
        <v>758</v>
      </c>
      <c r="E242" s="290" t="s">
        <v>1</v>
      </c>
      <c r="F242" s="291" t="s">
        <v>760</v>
      </c>
      <c r="G242" s="289"/>
      <c r="H242" s="292">
        <v>8.5</v>
      </c>
      <c r="I242" s="293"/>
      <c r="J242" s="289"/>
      <c r="K242" s="289"/>
      <c r="L242" s="294"/>
      <c r="M242" s="295"/>
      <c r="N242" s="296"/>
      <c r="O242" s="296"/>
      <c r="P242" s="296"/>
      <c r="Q242" s="296"/>
      <c r="R242" s="296"/>
      <c r="S242" s="296"/>
      <c r="T242" s="297"/>
      <c r="U242" s="14"/>
      <c r="V242" s="14"/>
      <c r="W242" s="14"/>
      <c r="X242" s="14"/>
      <c r="Y242" s="14"/>
      <c r="Z242" s="14"/>
      <c r="AA242" s="14"/>
      <c r="AB242" s="14"/>
      <c r="AC242" s="14"/>
      <c r="AD242" s="14"/>
      <c r="AE242" s="14"/>
      <c r="AT242" s="298" t="s">
        <v>758</v>
      </c>
      <c r="AU242" s="298" t="s">
        <v>86</v>
      </c>
      <c r="AV242" s="14" t="s">
        <v>415</v>
      </c>
      <c r="AW242" s="14" t="s">
        <v>33</v>
      </c>
      <c r="AX242" s="14" t="s">
        <v>84</v>
      </c>
      <c r="AY242" s="298" t="s">
        <v>414</v>
      </c>
    </row>
    <row r="243" s="2" customFormat="1" ht="21.75" customHeight="1">
      <c r="A243" s="39"/>
      <c r="B243" s="40"/>
      <c r="C243" s="234" t="s">
        <v>479</v>
      </c>
      <c r="D243" s="234" t="s">
        <v>443</v>
      </c>
      <c r="E243" s="235" t="s">
        <v>2898</v>
      </c>
      <c r="F243" s="236" t="s">
        <v>2899</v>
      </c>
      <c r="G243" s="237" t="s">
        <v>531</v>
      </c>
      <c r="H243" s="238">
        <v>7</v>
      </c>
      <c r="I243" s="239"/>
      <c r="J243" s="240">
        <f>ROUND(I243*H243,2)</f>
        <v>0</v>
      </c>
      <c r="K243" s="236" t="s">
        <v>720</v>
      </c>
      <c r="L243" s="45"/>
      <c r="M243" s="241" t="s">
        <v>1</v>
      </c>
      <c r="N243" s="242" t="s">
        <v>41</v>
      </c>
      <c r="O243" s="92"/>
      <c r="P243" s="226">
        <f>O243*H243</f>
        <v>0</v>
      </c>
      <c r="Q243" s="226">
        <v>0</v>
      </c>
      <c r="R243" s="226">
        <f>Q243*H243</f>
        <v>0</v>
      </c>
      <c r="S243" s="226">
        <v>0.085999999999999993</v>
      </c>
      <c r="T243" s="227">
        <f>S243*H243</f>
        <v>0.60199999999999998</v>
      </c>
      <c r="U243" s="39"/>
      <c r="V243" s="39"/>
      <c r="W243" s="39"/>
      <c r="X243" s="39"/>
      <c r="Y243" s="39"/>
      <c r="Z243" s="39"/>
      <c r="AA243" s="39"/>
      <c r="AB243" s="39"/>
      <c r="AC243" s="39"/>
      <c r="AD243" s="39"/>
      <c r="AE243" s="39"/>
      <c r="AR243" s="228" t="s">
        <v>415</v>
      </c>
      <c r="AT243" s="228" t="s">
        <v>443</v>
      </c>
      <c r="AU243" s="228" t="s">
        <v>86</v>
      </c>
      <c r="AY243" s="18" t="s">
        <v>414</v>
      </c>
      <c r="BE243" s="229">
        <f>IF(N243="základní",J243,0)</f>
        <v>0</v>
      </c>
      <c r="BF243" s="229">
        <f>IF(N243="snížená",J243,0)</f>
        <v>0</v>
      </c>
      <c r="BG243" s="229">
        <f>IF(N243="zákl. přenesená",J243,0)</f>
        <v>0</v>
      </c>
      <c r="BH243" s="229">
        <f>IF(N243="sníž. přenesená",J243,0)</f>
        <v>0</v>
      </c>
      <c r="BI243" s="229">
        <f>IF(N243="nulová",J243,0)</f>
        <v>0</v>
      </c>
      <c r="BJ243" s="18" t="s">
        <v>84</v>
      </c>
      <c r="BK243" s="229">
        <f>ROUND(I243*H243,2)</f>
        <v>0</v>
      </c>
      <c r="BL243" s="18" t="s">
        <v>415</v>
      </c>
      <c r="BM243" s="228" t="s">
        <v>3219</v>
      </c>
    </row>
    <row r="244" s="2" customFormat="1">
      <c r="A244" s="39"/>
      <c r="B244" s="40"/>
      <c r="C244" s="41"/>
      <c r="D244" s="230" t="s">
        <v>417</v>
      </c>
      <c r="E244" s="41"/>
      <c r="F244" s="231" t="s">
        <v>2901</v>
      </c>
      <c r="G244" s="41"/>
      <c r="H244" s="41"/>
      <c r="I244" s="156"/>
      <c r="J244" s="41"/>
      <c r="K244" s="41"/>
      <c r="L244" s="45"/>
      <c r="M244" s="232"/>
      <c r="N244" s="233"/>
      <c r="O244" s="92"/>
      <c r="P244" s="92"/>
      <c r="Q244" s="92"/>
      <c r="R244" s="92"/>
      <c r="S244" s="92"/>
      <c r="T244" s="93"/>
      <c r="U244" s="39"/>
      <c r="V244" s="39"/>
      <c r="W244" s="39"/>
      <c r="X244" s="39"/>
      <c r="Y244" s="39"/>
      <c r="Z244" s="39"/>
      <c r="AA244" s="39"/>
      <c r="AB244" s="39"/>
      <c r="AC244" s="39"/>
      <c r="AD244" s="39"/>
      <c r="AE244" s="39"/>
      <c r="AT244" s="18" t="s">
        <v>417</v>
      </c>
      <c r="AU244" s="18" t="s">
        <v>86</v>
      </c>
    </row>
    <row r="245" s="15" customFormat="1">
      <c r="A245" s="15"/>
      <c r="B245" s="299"/>
      <c r="C245" s="300"/>
      <c r="D245" s="230" t="s">
        <v>758</v>
      </c>
      <c r="E245" s="301" t="s">
        <v>1</v>
      </c>
      <c r="F245" s="302" t="s">
        <v>3220</v>
      </c>
      <c r="G245" s="300"/>
      <c r="H245" s="301" t="s">
        <v>1</v>
      </c>
      <c r="I245" s="303"/>
      <c r="J245" s="300"/>
      <c r="K245" s="300"/>
      <c r="L245" s="304"/>
      <c r="M245" s="305"/>
      <c r="N245" s="306"/>
      <c r="O245" s="306"/>
      <c r="P245" s="306"/>
      <c r="Q245" s="306"/>
      <c r="R245" s="306"/>
      <c r="S245" s="306"/>
      <c r="T245" s="307"/>
      <c r="U245" s="15"/>
      <c r="V245" s="15"/>
      <c r="W245" s="15"/>
      <c r="X245" s="15"/>
      <c r="Y245" s="15"/>
      <c r="Z245" s="15"/>
      <c r="AA245" s="15"/>
      <c r="AB245" s="15"/>
      <c r="AC245" s="15"/>
      <c r="AD245" s="15"/>
      <c r="AE245" s="15"/>
      <c r="AT245" s="308" t="s">
        <v>758</v>
      </c>
      <c r="AU245" s="308" t="s">
        <v>86</v>
      </c>
      <c r="AV245" s="15" t="s">
        <v>84</v>
      </c>
      <c r="AW245" s="15" t="s">
        <v>33</v>
      </c>
      <c r="AX245" s="15" t="s">
        <v>76</v>
      </c>
      <c r="AY245" s="308" t="s">
        <v>414</v>
      </c>
    </row>
    <row r="246" s="13" customFormat="1">
      <c r="A246" s="13"/>
      <c r="B246" s="277"/>
      <c r="C246" s="278"/>
      <c r="D246" s="230" t="s">
        <v>758</v>
      </c>
      <c r="E246" s="279" t="s">
        <v>1</v>
      </c>
      <c r="F246" s="280" t="s">
        <v>435</v>
      </c>
      <c r="G246" s="278"/>
      <c r="H246" s="281">
        <v>7</v>
      </c>
      <c r="I246" s="282"/>
      <c r="J246" s="278"/>
      <c r="K246" s="278"/>
      <c r="L246" s="283"/>
      <c r="M246" s="284"/>
      <c r="N246" s="285"/>
      <c r="O246" s="285"/>
      <c r="P246" s="285"/>
      <c r="Q246" s="285"/>
      <c r="R246" s="285"/>
      <c r="S246" s="285"/>
      <c r="T246" s="286"/>
      <c r="U246" s="13"/>
      <c r="V246" s="13"/>
      <c r="W246" s="13"/>
      <c r="X246" s="13"/>
      <c r="Y246" s="13"/>
      <c r="Z246" s="13"/>
      <c r="AA246" s="13"/>
      <c r="AB246" s="13"/>
      <c r="AC246" s="13"/>
      <c r="AD246" s="13"/>
      <c r="AE246" s="13"/>
      <c r="AT246" s="287" t="s">
        <v>758</v>
      </c>
      <c r="AU246" s="287" t="s">
        <v>86</v>
      </c>
      <c r="AV246" s="13" t="s">
        <v>86</v>
      </c>
      <c r="AW246" s="13" t="s">
        <v>33</v>
      </c>
      <c r="AX246" s="13" t="s">
        <v>84</v>
      </c>
      <c r="AY246" s="287" t="s">
        <v>414</v>
      </c>
    </row>
    <row r="247" s="2" customFormat="1" ht="21.75" customHeight="1">
      <c r="A247" s="39"/>
      <c r="B247" s="40"/>
      <c r="C247" s="234" t="s">
        <v>483</v>
      </c>
      <c r="D247" s="234" t="s">
        <v>443</v>
      </c>
      <c r="E247" s="235" t="s">
        <v>2251</v>
      </c>
      <c r="F247" s="236" t="s">
        <v>2252</v>
      </c>
      <c r="G247" s="237" t="s">
        <v>632</v>
      </c>
      <c r="H247" s="238">
        <v>845.82299999999998</v>
      </c>
      <c r="I247" s="239"/>
      <c r="J247" s="240">
        <f>ROUND(I247*H247,2)</f>
        <v>0</v>
      </c>
      <c r="K247" s="236" t="s">
        <v>720</v>
      </c>
      <c r="L247" s="45"/>
      <c r="M247" s="241" t="s">
        <v>1</v>
      </c>
      <c r="N247" s="242" t="s">
        <v>41</v>
      </c>
      <c r="O247" s="92"/>
      <c r="P247" s="226">
        <f>O247*H247</f>
        <v>0</v>
      </c>
      <c r="Q247" s="226">
        <v>0</v>
      </c>
      <c r="R247" s="226">
        <f>Q247*H247</f>
        <v>0</v>
      </c>
      <c r="S247" s="226">
        <v>0</v>
      </c>
      <c r="T247" s="227">
        <f>S247*H247</f>
        <v>0</v>
      </c>
      <c r="U247" s="39"/>
      <c r="V247" s="39"/>
      <c r="W247" s="39"/>
      <c r="X247" s="39"/>
      <c r="Y247" s="39"/>
      <c r="Z247" s="39"/>
      <c r="AA247" s="39"/>
      <c r="AB247" s="39"/>
      <c r="AC247" s="39"/>
      <c r="AD247" s="39"/>
      <c r="AE247" s="39"/>
      <c r="AR247" s="228" t="s">
        <v>415</v>
      </c>
      <c r="AT247" s="228" t="s">
        <v>443</v>
      </c>
      <c r="AU247" s="228" t="s">
        <v>86</v>
      </c>
      <c r="AY247" s="18" t="s">
        <v>414</v>
      </c>
      <c r="BE247" s="229">
        <f>IF(N247="základní",J247,0)</f>
        <v>0</v>
      </c>
      <c r="BF247" s="229">
        <f>IF(N247="snížená",J247,0)</f>
        <v>0</v>
      </c>
      <c r="BG247" s="229">
        <f>IF(N247="zákl. přenesená",J247,0)</f>
        <v>0</v>
      </c>
      <c r="BH247" s="229">
        <f>IF(N247="sníž. přenesená",J247,0)</f>
        <v>0</v>
      </c>
      <c r="BI247" s="229">
        <f>IF(N247="nulová",J247,0)</f>
        <v>0</v>
      </c>
      <c r="BJ247" s="18" t="s">
        <v>84</v>
      </c>
      <c r="BK247" s="229">
        <f>ROUND(I247*H247,2)</f>
        <v>0</v>
      </c>
      <c r="BL247" s="18" t="s">
        <v>415</v>
      </c>
      <c r="BM247" s="228" t="s">
        <v>3221</v>
      </c>
    </row>
    <row r="248" s="2" customFormat="1">
      <c r="A248" s="39"/>
      <c r="B248" s="40"/>
      <c r="C248" s="41"/>
      <c r="D248" s="230" t="s">
        <v>417</v>
      </c>
      <c r="E248" s="41"/>
      <c r="F248" s="231" t="s">
        <v>2254</v>
      </c>
      <c r="G248" s="41"/>
      <c r="H248" s="41"/>
      <c r="I248" s="156"/>
      <c r="J248" s="41"/>
      <c r="K248" s="41"/>
      <c r="L248" s="45"/>
      <c r="M248" s="232"/>
      <c r="N248" s="233"/>
      <c r="O248" s="92"/>
      <c r="P248" s="92"/>
      <c r="Q248" s="92"/>
      <c r="R248" s="92"/>
      <c r="S248" s="92"/>
      <c r="T248" s="93"/>
      <c r="U248" s="39"/>
      <c r="V248" s="39"/>
      <c r="W248" s="39"/>
      <c r="X248" s="39"/>
      <c r="Y248" s="39"/>
      <c r="Z248" s="39"/>
      <c r="AA248" s="39"/>
      <c r="AB248" s="39"/>
      <c r="AC248" s="39"/>
      <c r="AD248" s="39"/>
      <c r="AE248" s="39"/>
      <c r="AT248" s="18" t="s">
        <v>417</v>
      </c>
      <c r="AU248" s="18" t="s">
        <v>86</v>
      </c>
    </row>
    <row r="249" s="2" customFormat="1">
      <c r="A249" s="39"/>
      <c r="B249" s="40"/>
      <c r="C249" s="41"/>
      <c r="D249" s="230" t="s">
        <v>722</v>
      </c>
      <c r="E249" s="41"/>
      <c r="F249" s="268" t="s">
        <v>2905</v>
      </c>
      <c r="G249" s="41"/>
      <c r="H249" s="41"/>
      <c r="I249" s="156"/>
      <c r="J249" s="41"/>
      <c r="K249" s="41"/>
      <c r="L249" s="45"/>
      <c r="M249" s="232"/>
      <c r="N249" s="233"/>
      <c r="O249" s="92"/>
      <c r="P249" s="92"/>
      <c r="Q249" s="92"/>
      <c r="R249" s="92"/>
      <c r="S249" s="92"/>
      <c r="T249" s="93"/>
      <c r="U249" s="39"/>
      <c r="V249" s="39"/>
      <c r="W249" s="39"/>
      <c r="X249" s="39"/>
      <c r="Y249" s="39"/>
      <c r="Z249" s="39"/>
      <c r="AA249" s="39"/>
      <c r="AB249" s="39"/>
      <c r="AC249" s="39"/>
      <c r="AD249" s="39"/>
      <c r="AE249" s="39"/>
      <c r="AT249" s="18" t="s">
        <v>722</v>
      </c>
      <c r="AU249" s="18" t="s">
        <v>86</v>
      </c>
    </row>
    <row r="250" s="15" customFormat="1">
      <c r="A250" s="15"/>
      <c r="B250" s="299"/>
      <c r="C250" s="300"/>
      <c r="D250" s="230" t="s">
        <v>758</v>
      </c>
      <c r="E250" s="301" t="s">
        <v>1</v>
      </c>
      <c r="F250" s="302" t="s">
        <v>2906</v>
      </c>
      <c r="G250" s="300"/>
      <c r="H250" s="301" t="s">
        <v>1</v>
      </c>
      <c r="I250" s="303"/>
      <c r="J250" s="300"/>
      <c r="K250" s="300"/>
      <c r="L250" s="304"/>
      <c r="M250" s="305"/>
      <c r="N250" s="306"/>
      <c r="O250" s="306"/>
      <c r="P250" s="306"/>
      <c r="Q250" s="306"/>
      <c r="R250" s="306"/>
      <c r="S250" s="306"/>
      <c r="T250" s="307"/>
      <c r="U250" s="15"/>
      <c r="V250" s="15"/>
      <c r="W250" s="15"/>
      <c r="X250" s="15"/>
      <c r="Y250" s="15"/>
      <c r="Z250" s="15"/>
      <c r="AA250" s="15"/>
      <c r="AB250" s="15"/>
      <c r="AC250" s="15"/>
      <c r="AD250" s="15"/>
      <c r="AE250" s="15"/>
      <c r="AT250" s="308" t="s">
        <v>758</v>
      </c>
      <c r="AU250" s="308" t="s">
        <v>86</v>
      </c>
      <c r="AV250" s="15" t="s">
        <v>84</v>
      </c>
      <c r="AW250" s="15" t="s">
        <v>33</v>
      </c>
      <c r="AX250" s="15" t="s">
        <v>76</v>
      </c>
      <c r="AY250" s="308" t="s">
        <v>414</v>
      </c>
    </row>
    <row r="251" s="13" customFormat="1">
      <c r="A251" s="13"/>
      <c r="B251" s="277"/>
      <c r="C251" s="278"/>
      <c r="D251" s="230" t="s">
        <v>758</v>
      </c>
      <c r="E251" s="279" t="s">
        <v>1</v>
      </c>
      <c r="F251" s="280" t="s">
        <v>3222</v>
      </c>
      <c r="G251" s="278"/>
      <c r="H251" s="281">
        <v>158.91999999999999</v>
      </c>
      <c r="I251" s="282"/>
      <c r="J251" s="278"/>
      <c r="K251" s="278"/>
      <c r="L251" s="283"/>
      <c r="M251" s="284"/>
      <c r="N251" s="285"/>
      <c r="O251" s="285"/>
      <c r="P251" s="285"/>
      <c r="Q251" s="285"/>
      <c r="R251" s="285"/>
      <c r="S251" s="285"/>
      <c r="T251" s="286"/>
      <c r="U251" s="13"/>
      <c r="V251" s="13"/>
      <c r="W251" s="13"/>
      <c r="X251" s="13"/>
      <c r="Y251" s="13"/>
      <c r="Z251" s="13"/>
      <c r="AA251" s="13"/>
      <c r="AB251" s="13"/>
      <c r="AC251" s="13"/>
      <c r="AD251" s="13"/>
      <c r="AE251" s="13"/>
      <c r="AT251" s="287" t="s">
        <v>758</v>
      </c>
      <c r="AU251" s="287" t="s">
        <v>86</v>
      </c>
      <c r="AV251" s="13" t="s">
        <v>86</v>
      </c>
      <c r="AW251" s="13" t="s">
        <v>33</v>
      </c>
      <c r="AX251" s="13" t="s">
        <v>76</v>
      </c>
      <c r="AY251" s="287" t="s">
        <v>414</v>
      </c>
    </row>
    <row r="252" s="15" customFormat="1">
      <c r="A252" s="15"/>
      <c r="B252" s="299"/>
      <c r="C252" s="300"/>
      <c r="D252" s="230" t="s">
        <v>758</v>
      </c>
      <c r="E252" s="301" t="s">
        <v>1</v>
      </c>
      <c r="F252" s="302" t="s">
        <v>2820</v>
      </c>
      <c r="G252" s="300"/>
      <c r="H252" s="301" t="s">
        <v>1</v>
      </c>
      <c r="I252" s="303"/>
      <c r="J252" s="300"/>
      <c r="K252" s="300"/>
      <c r="L252" s="304"/>
      <c r="M252" s="305"/>
      <c r="N252" s="306"/>
      <c r="O252" s="306"/>
      <c r="P252" s="306"/>
      <c r="Q252" s="306"/>
      <c r="R252" s="306"/>
      <c r="S252" s="306"/>
      <c r="T252" s="307"/>
      <c r="U252" s="15"/>
      <c r="V252" s="15"/>
      <c r="W252" s="15"/>
      <c r="X252" s="15"/>
      <c r="Y252" s="15"/>
      <c r="Z252" s="15"/>
      <c r="AA252" s="15"/>
      <c r="AB252" s="15"/>
      <c r="AC252" s="15"/>
      <c r="AD252" s="15"/>
      <c r="AE252" s="15"/>
      <c r="AT252" s="308" t="s">
        <v>758</v>
      </c>
      <c r="AU252" s="308" t="s">
        <v>86</v>
      </c>
      <c r="AV252" s="15" t="s">
        <v>84</v>
      </c>
      <c r="AW252" s="15" t="s">
        <v>33</v>
      </c>
      <c r="AX252" s="15" t="s">
        <v>76</v>
      </c>
      <c r="AY252" s="308" t="s">
        <v>414</v>
      </c>
    </row>
    <row r="253" s="13" customFormat="1">
      <c r="A253" s="13"/>
      <c r="B253" s="277"/>
      <c r="C253" s="278"/>
      <c r="D253" s="230" t="s">
        <v>758</v>
      </c>
      <c r="E253" s="279" t="s">
        <v>1</v>
      </c>
      <c r="F253" s="280" t="s">
        <v>3223</v>
      </c>
      <c r="G253" s="278"/>
      <c r="H253" s="281">
        <v>236.76300000000001</v>
      </c>
      <c r="I253" s="282"/>
      <c r="J253" s="278"/>
      <c r="K253" s="278"/>
      <c r="L253" s="283"/>
      <c r="M253" s="284"/>
      <c r="N253" s="285"/>
      <c r="O253" s="285"/>
      <c r="P253" s="285"/>
      <c r="Q253" s="285"/>
      <c r="R253" s="285"/>
      <c r="S253" s="285"/>
      <c r="T253" s="286"/>
      <c r="U253" s="13"/>
      <c r="V253" s="13"/>
      <c r="W253" s="13"/>
      <c r="X253" s="13"/>
      <c r="Y253" s="13"/>
      <c r="Z253" s="13"/>
      <c r="AA253" s="13"/>
      <c r="AB253" s="13"/>
      <c r="AC253" s="13"/>
      <c r="AD253" s="13"/>
      <c r="AE253" s="13"/>
      <c r="AT253" s="287" t="s">
        <v>758</v>
      </c>
      <c r="AU253" s="287" t="s">
        <v>86</v>
      </c>
      <c r="AV253" s="13" t="s">
        <v>86</v>
      </c>
      <c r="AW253" s="13" t="s">
        <v>33</v>
      </c>
      <c r="AX253" s="13" t="s">
        <v>76</v>
      </c>
      <c r="AY253" s="287" t="s">
        <v>414</v>
      </c>
    </row>
    <row r="254" s="15" customFormat="1">
      <c r="A254" s="15"/>
      <c r="B254" s="299"/>
      <c r="C254" s="300"/>
      <c r="D254" s="230" t="s">
        <v>758</v>
      </c>
      <c r="E254" s="301" t="s">
        <v>1</v>
      </c>
      <c r="F254" s="302" t="s">
        <v>3224</v>
      </c>
      <c r="G254" s="300"/>
      <c r="H254" s="301" t="s">
        <v>1</v>
      </c>
      <c r="I254" s="303"/>
      <c r="J254" s="300"/>
      <c r="K254" s="300"/>
      <c r="L254" s="304"/>
      <c r="M254" s="305"/>
      <c r="N254" s="306"/>
      <c r="O254" s="306"/>
      <c r="P254" s="306"/>
      <c r="Q254" s="306"/>
      <c r="R254" s="306"/>
      <c r="S254" s="306"/>
      <c r="T254" s="307"/>
      <c r="U254" s="15"/>
      <c r="V254" s="15"/>
      <c r="W254" s="15"/>
      <c r="X254" s="15"/>
      <c r="Y254" s="15"/>
      <c r="Z254" s="15"/>
      <c r="AA254" s="15"/>
      <c r="AB254" s="15"/>
      <c r="AC254" s="15"/>
      <c r="AD254" s="15"/>
      <c r="AE254" s="15"/>
      <c r="AT254" s="308" t="s">
        <v>758</v>
      </c>
      <c r="AU254" s="308" t="s">
        <v>86</v>
      </c>
      <c r="AV254" s="15" t="s">
        <v>84</v>
      </c>
      <c r="AW254" s="15" t="s">
        <v>33</v>
      </c>
      <c r="AX254" s="15" t="s">
        <v>76</v>
      </c>
      <c r="AY254" s="308" t="s">
        <v>414</v>
      </c>
    </row>
    <row r="255" s="13" customFormat="1">
      <c r="A255" s="13"/>
      <c r="B255" s="277"/>
      <c r="C255" s="278"/>
      <c r="D255" s="230" t="s">
        <v>758</v>
      </c>
      <c r="E255" s="279" t="s">
        <v>1</v>
      </c>
      <c r="F255" s="280" t="s">
        <v>3225</v>
      </c>
      <c r="G255" s="278"/>
      <c r="H255" s="281">
        <v>264.24000000000001</v>
      </c>
      <c r="I255" s="282"/>
      <c r="J255" s="278"/>
      <c r="K255" s="278"/>
      <c r="L255" s="283"/>
      <c r="M255" s="284"/>
      <c r="N255" s="285"/>
      <c r="O255" s="285"/>
      <c r="P255" s="285"/>
      <c r="Q255" s="285"/>
      <c r="R255" s="285"/>
      <c r="S255" s="285"/>
      <c r="T255" s="286"/>
      <c r="U255" s="13"/>
      <c r="V255" s="13"/>
      <c r="W255" s="13"/>
      <c r="X255" s="13"/>
      <c r="Y255" s="13"/>
      <c r="Z255" s="13"/>
      <c r="AA255" s="13"/>
      <c r="AB255" s="13"/>
      <c r="AC255" s="13"/>
      <c r="AD255" s="13"/>
      <c r="AE255" s="13"/>
      <c r="AT255" s="287" t="s">
        <v>758</v>
      </c>
      <c r="AU255" s="287" t="s">
        <v>86</v>
      </c>
      <c r="AV255" s="13" t="s">
        <v>86</v>
      </c>
      <c r="AW255" s="13" t="s">
        <v>33</v>
      </c>
      <c r="AX255" s="13" t="s">
        <v>76</v>
      </c>
      <c r="AY255" s="287" t="s">
        <v>414</v>
      </c>
    </row>
    <row r="256" s="15" customFormat="1">
      <c r="A256" s="15"/>
      <c r="B256" s="299"/>
      <c r="C256" s="300"/>
      <c r="D256" s="230" t="s">
        <v>758</v>
      </c>
      <c r="E256" s="301" t="s">
        <v>1</v>
      </c>
      <c r="F256" s="302" t="s">
        <v>3226</v>
      </c>
      <c r="G256" s="300"/>
      <c r="H256" s="301" t="s">
        <v>1</v>
      </c>
      <c r="I256" s="303"/>
      <c r="J256" s="300"/>
      <c r="K256" s="300"/>
      <c r="L256" s="304"/>
      <c r="M256" s="305"/>
      <c r="N256" s="306"/>
      <c r="O256" s="306"/>
      <c r="P256" s="306"/>
      <c r="Q256" s="306"/>
      <c r="R256" s="306"/>
      <c r="S256" s="306"/>
      <c r="T256" s="307"/>
      <c r="U256" s="15"/>
      <c r="V256" s="15"/>
      <c r="W256" s="15"/>
      <c r="X256" s="15"/>
      <c r="Y256" s="15"/>
      <c r="Z256" s="15"/>
      <c r="AA256" s="15"/>
      <c r="AB256" s="15"/>
      <c r="AC256" s="15"/>
      <c r="AD256" s="15"/>
      <c r="AE256" s="15"/>
      <c r="AT256" s="308" t="s">
        <v>758</v>
      </c>
      <c r="AU256" s="308" t="s">
        <v>86</v>
      </c>
      <c r="AV256" s="15" t="s">
        <v>84</v>
      </c>
      <c r="AW256" s="15" t="s">
        <v>33</v>
      </c>
      <c r="AX256" s="15" t="s">
        <v>76</v>
      </c>
      <c r="AY256" s="308" t="s">
        <v>414</v>
      </c>
    </row>
    <row r="257" s="13" customFormat="1">
      <c r="A257" s="13"/>
      <c r="B257" s="277"/>
      <c r="C257" s="278"/>
      <c r="D257" s="230" t="s">
        <v>758</v>
      </c>
      <c r="E257" s="279" t="s">
        <v>1</v>
      </c>
      <c r="F257" s="280" t="s">
        <v>3227</v>
      </c>
      <c r="G257" s="278"/>
      <c r="H257" s="281">
        <v>185.90000000000001</v>
      </c>
      <c r="I257" s="282"/>
      <c r="J257" s="278"/>
      <c r="K257" s="278"/>
      <c r="L257" s="283"/>
      <c r="M257" s="284"/>
      <c r="N257" s="285"/>
      <c r="O257" s="285"/>
      <c r="P257" s="285"/>
      <c r="Q257" s="285"/>
      <c r="R257" s="285"/>
      <c r="S257" s="285"/>
      <c r="T257" s="286"/>
      <c r="U257" s="13"/>
      <c r="V257" s="13"/>
      <c r="W257" s="13"/>
      <c r="X257" s="13"/>
      <c r="Y257" s="13"/>
      <c r="Z257" s="13"/>
      <c r="AA257" s="13"/>
      <c r="AB257" s="13"/>
      <c r="AC257" s="13"/>
      <c r="AD257" s="13"/>
      <c r="AE257" s="13"/>
      <c r="AT257" s="287" t="s">
        <v>758</v>
      </c>
      <c r="AU257" s="287" t="s">
        <v>86</v>
      </c>
      <c r="AV257" s="13" t="s">
        <v>86</v>
      </c>
      <c r="AW257" s="13" t="s">
        <v>33</v>
      </c>
      <c r="AX257" s="13" t="s">
        <v>76</v>
      </c>
      <c r="AY257" s="287" t="s">
        <v>414</v>
      </c>
    </row>
    <row r="258" s="14" customFormat="1">
      <c r="A258" s="14"/>
      <c r="B258" s="288"/>
      <c r="C258" s="289"/>
      <c r="D258" s="230" t="s">
        <v>758</v>
      </c>
      <c r="E258" s="290" t="s">
        <v>1</v>
      </c>
      <c r="F258" s="291" t="s">
        <v>760</v>
      </c>
      <c r="G258" s="289"/>
      <c r="H258" s="292">
        <v>845.82299999999998</v>
      </c>
      <c r="I258" s="293"/>
      <c r="J258" s="289"/>
      <c r="K258" s="289"/>
      <c r="L258" s="294"/>
      <c r="M258" s="295"/>
      <c r="N258" s="296"/>
      <c r="O258" s="296"/>
      <c r="P258" s="296"/>
      <c r="Q258" s="296"/>
      <c r="R258" s="296"/>
      <c r="S258" s="296"/>
      <c r="T258" s="297"/>
      <c r="U258" s="14"/>
      <c r="V258" s="14"/>
      <c r="W258" s="14"/>
      <c r="X258" s="14"/>
      <c r="Y258" s="14"/>
      <c r="Z258" s="14"/>
      <c r="AA258" s="14"/>
      <c r="AB258" s="14"/>
      <c r="AC258" s="14"/>
      <c r="AD258" s="14"/>
      <c r="AE258" s="14"/>
      <c r="AT258" s="298" t="s">
        <v>758</v>
      </c>
      <c r="AU258" s="298" t="s">
        <v>86</v>
      </c>
      <c r="AV258" s="14" t="s">
        <v>415</v>
      </c>
      <c r="AW258" s="14" t="s">
        <v>33</v>
      </c>
      <c r="AX258" s="14" t="s">
        <v>84</v>
      </c>
      <c r="AY258" s="298" t="s">
        <v>414</v>
      </c>
    </row>
    <row r="259" s="2" customFormat="1" ht="21.75" customHeight="1">
      <c r="A259" s="39"/>
      <c r="B259" s="40"/>
      <c r="C259" s="234" t="s">
        <v>487</v>
      </c>
      <c r="D259" s="234" t="s">
        <v>443</v>
      </c>
      <c r="E259" s="235" t="s">
        <v>2257</v>
      </c>
      <c r="F259" s="236" t="s">
        <v>2258</v>
      </c>
      <c r="G259" s="237" t="s">
        <v>632</v>
      </c>
      <c r="H259" s="238">
        <v>25374.689999999999</v>
      </c>
      <c r="I259" s="239"/>
      <c r="J259" s="240">
        <f>ROUND(I259*H259,2)</f>
        <v>0</v>
      </c>
      <c r="K259" s="236" t="s">
        <v>720</v>
      </c>
      <c r="L259" s="45"/>
      <c r="M259" s="241" t="s">
        <v>1</v>
      </c>
      <c r="N259" s="242" t="s">
        <v>41</v>
      </c>
      <c r="O259" s="92"/>
      <c r="P259" s="226">
        <f>O259*H259</f>
        <v>0</v>
      </c>
      <c r="Q259" s="226">
        <v>0</v>
      </c>
      <c r="R259" s="226">
        <f>Q259*H259</f>
        <v>0</v>
      </c>
      <c r="S259" s="226">
        <v>0</v>
      </c>
      <c r="T259" s="227">
        <f>S259*H259</f>
        <v>0</v>
      </c>
      <c r="U259" s="39"/>
      <c r="V259" s="39"/>
      <c r="W259" s="39"/>
      <c r="X259" s="39"/>
      <c r="Y259" s="39"/>
      <c r="Z259" s="39"/>
      <c r="AA259" s="39"/>
      <c r="AB259" s="39"/>
      <c r="AC259" s="39"/>
      <c r="AD259" s="39"/>
      <c r="AE259" s="39"/>
      <c r="AR259" s="228" t="s">
        <v>415</v>
      </c>
      <c r="AT259" s="228" t="s">
        <v>443</v>
      </c>
      <c r="AU259" s="228" t="s">
        <v>86</v>
      </c>
      <c r="AY259" s="18" t="s">
        <v>414</v>
      </c>
      <c r="BE259" s="229">
        <f>IF(N259="základní",J259,0)</f>
        <v>0</v>
      </c>
      <c r="BF259" s="229">
        <f>IF(N259="snížená",J259,0)</f>
        <v>0</v>
      </c>
      <c r="BG259" s="229">
        <f>IF(N259="zákl. přenesená",J259,0)</f>
        <v>0</v>
      </c>
      <c r="BH259" s="229">
        <f>IF(N259="sníž. přenesená",J259,0)</f>
        <v>0</v>
      </c>
      <c r="BI259" s="229">
        <f>IF(N259="nulová",J259,0)</f>
        <v>0</v>
      </c>
      <c r="BJ259" s="18" t="s">
        <v>84</v>
      </c>
      <c r="BK259" s="229">
        <f>ROUND(I259*H259,2)</f>
        <v>0</v>
      </c>
      <c r="BL259" s="18" t="s">
        <v>415</v>
      </c>
      <c r="BM259" s="228" t="s">
        <v>3228</v>
      </c>
    </row>
    <row r="260" s="2" customFormat="1">
      <c r="A260" s="39"/>
      <c r="B260" s="40"/>
      <c r="C260" s="41"/>
      <c r="D260" s="230" t="s">
        <v>417</v>
      </c>
      <c r="E260" s="41"/>
      <c r="F260" s="231" t="s">
        <v>2260</v>
      </c>
      <c r="G260" s="41"/>
      <c r="H260" s="41"/>
      <c r="I260" s="156"/>
      <c r="J260" s="41"/>
      <c r="K260" s="41"/>
      <c r="L260" s="45"/>
      <c r="M260" s="232"/>
      <c r="N260" s="233"/>
      <c r="O260" s="92"/>
      <c r="P260" s="92"/>
      <c r="Q260" s="92"/>
      <c r="R260" s="92"/>
      <c r="S260" s="92"/>
      <c r="T260" s="93"/>
      <c r="U260" s="39"/>
      <c r="V260" s="39"/>
      <c r="W260" s="39"/>
      <c r="X260" s="39"/>
      <c r="Y260" s="39"/>
      <c r="Z260" s="39"/>
      <c r="AA260" s="39"/>
      <c r="AB260" s="39"/>
      <c r="AC260" s="39"/>
      <c r="AD260" s="39"/>
      <c r="AE260" s="39"/>
      <c r="AT260" s="18" t="s">
        <v>417</v>
      </c>
      <c r="AU260" s="18" t="s">
        <v>86</v>
      </c>
    </row>
    <row r="261" s="2" customFormat="1">
      <c r="A261" s="39"/>
      <c r="B261" s="40"/>
      <c r="C261" s="41"/>
      <c r="D261" s="230" t="s">
        <v>722</v>
      </c>
      <c r="E261" s="41"/>
      <c r="F261" s="268" t="s">
        <v>3229</v>
      </c>
      <c r="G261" s="41"/>
      <c r="H261" s="41"/>
      <c r="I261" s="156"/>
      <c r="J261" s="41"/>
      <c r="K261" s="41"/>
      <c r="L261" s="45"/>
      <c r="M261" s="232"/>
      <c r="N261" s="233"/>
      <c r="O261" s="92"/>
      <c r="P261" s="92"/>
      <c r="Q261" s="92"/>
      <c r="R261" s="92"/>
      <c r="S261" s="92"/>
      <c r="T261" s="93"/>
      <c r="U261" s="39"/>
      <c r="V261" s="39"/>
      <c r="W261" s="39"/>
      <c r="X261" s="39"/>
      <c r="Y261" s="39"/>
      <c r="Z261" s="39"/>
      <c r="AA261" s="39"/>
      <c r="AB261" s="39"/>
      <c r="AC261" s="39"/>
      <c r="AD261" s="39"/>
      <c r="AE261" s="39"/>
      <c r="AT261" s="18" t="s">
        <v>722</v>
      </c>
      <c r="AU261" s="18" t="s">
        <v>86</v>
      </c>
    </row>
    <row r="262" s="13" customFormat="1">
      <c r="A262" s="13"/>
      <c r="B262" s="277"/>
      <c r="C262" s="278"/>
      <c r="D262" s="230" t="s">
        <v>758</v>
      </c>
      <c r="E262" s="279" t="s">
        <v>1</v>
      </c>
      <c r="F262" s="280" t="s">
        <v>3230</v>
      </c>
      <c r="G262" s="278"/>
      <c r="H262" s="281">
        <v>25374.689999999999</v>
      </c>
      <c r="I262" s="282"/>
      <c r="J262" s="278"/>
      <c r="K262" s="278"/>
      <c r="L262" s="283"/>
      <c r="M262" s="284"/>
      <c r="N262" s="285"/>
      <c r="O262" s="285"/>
      <c r="P262" s="285"/>
      <c r="Q262" s="285"/>
      <c r="R262" s="285"/>
      <c r="S262" s="285"/>
      <c r="T262" s="286"/>
      <c r="U262" s="13"/>
      <c r="V262" s="13"/>
      <c r="W262" s="13"/>
      <c r="X262" s="13"/>
      <c r="Y262" s="13"/>
      <c r="Z262" s="13"/>
      <c r="AA262" s="13"/>
      <c r="AB262" s="13"/>
      <c r="AC262" s="13"/>
      <c r="AD262" s="13"/>
      <c r="AE262" s="13"/>
      <c r="AT262" s="287" t="s">
        <v>758</v>
      </c>
      <c r="AU262" s="287" t="s">
        <v>86</v>
      </c>
      <c r="AV262" s="13" t="s">
        <v>86</v>
      </c>
      <c r="AW262" s="13" t="s">
        <v>33</v>
      </c>
      <c r="AX262" s="13" t="s">
        <v>84</v>
      </c>
      <c r="AY262" s="287" t="s">
        <v>414</v>
      </c>
    </row>
    <row r="263" s="2" customFormat="1" ht="21.75" customHeight="1">
      <c r="A263" s="39"/>
      <c r="B263" s="40"/>
      <c r="C263" s="234" t="s">
        <v>7</v>
      </c>
      <c r="D263" s="234" t="s">
        <v>443</v>
      </c>
      <c r="E263" s="235" t="s">
        <v>2262</v>
      </c>
      <c r="F263" s="236" t="s">
        <v>2263</v>
      </c>
      <c r="G263" s="237" t="s">
        <v>632</v>
      </c>
      <c r="H263" s="238">
        <v>845.82299999999998</v>
      </c>
      <c r="I263" s="239"/>
      <c r="J263" s="240">
        <f>ROUND(I263*H263,2)</f>
        <v>0</v>
      </c>
      <c r="K263" s="236" t="s">
        <v>720</v>
      </c>
      <c r="L263" s="45"/>
      <c r="M263" s="241" t="s">
        <v>1</v>
      </c>
      <c r="N263" s="242" t="s">
        <v>41</v>
      </c>
      <c r="O263" s="92"/>
      <c r="P263" s="226">
        <f>O263*H263</f>
        <v>0</v>
      </c>
      <c r="Q263" s="226">
        <v>0</v>
      </c>
      <c r="R263" s="226">
        <f>Q263*H263</f>
        <v>0</v>
      </c>
      <c r="S263" s="226">
        <v>0</v>
      </c>
      <c r="T263" s="227">
        <f>S263*H263</f>
        <v>0</v>
      </c>
      <c r="U263" s="39"/>
      <c r="V263" s="39"/>
      <c r="W263" s="39"/>
      <c r="X263" s="39"/>
      <c r="Y263" s="39"/>
      <c r="Z263" s="39"/>
      <c r="AA263" s="39"/>
      <c r="AB263" s="39"/>
      <c r="AC263" s="39"/>
      <c r="AD263" s="39"/>
      <c r="AE263" s="39"/>
      <c r="AR263" s="228" t="s">
        <v>415</v>
      </c>
      <c r="AT263" s="228" t="s">
        <v>443</v>
      </c>
      <c r="AU263" s="228" t="s">
        <v>86</v>
      </c>
      <c r="AY263" s="18" t="s">
        <v>414</v>
      </c>
      <c r="BE263" s="229">
        <f>IF(N263="základní",J263,0)</f>
        <v>0</v>
      </c>
      <c r="BF263" s="229">
        <f>IF(N263="snížená",J263,0)</f>
        <v>0</v>
      </c>
      <c r="BG263" s="229">
        <f>IF(N263="zákl. přenesená",J263,0)</f>
        <v>0</v>
      </c>
      <c r="BH263" s="229">
        <f>IF(N263="sníž. přenesená",J263,0)</f>
        <v>0</v>
      </c>
      <c r="BI263" s="229">
        <f>IF(N263="nulová",J263,0)</f>
        <v>0</v>
      </c>
      <c r="BJ263" s="18" t="s">
        <v>84</v>
      </c>
      <c r="BK263" s="229">
        <f>ROUND(I263*H263,2)</f>
        <v>0</v>
      </c>
      <c r="BL263" s="18" t="s">
        <v>415</v>
      </c>
      <c r="BM263" s="228" t="s">
        <v>3231</v>
      </c>
    </row>
    <row r="264" s="2" customFormat="1">
      <c r="A264" s="39"/>
      <c r="B264" s="40"/>
      <c r="C264" s="41"/>
      <c r="D264" s="230" t="s">
        <v>417</v>
      </c>
      <c r="E264" s="41"/>
      <c r="F264" s="231" t="s">
        <v>2265</v>
      </c>
      <c r="G264" s="41"/>
      <c r="H264" s="41"/>
      <c r="I264" s="156"/>
      <c r="J264" s="41"/>
      <c r="K264" s="41"/>
      <c r="L264" s="45"/>
      <c r="M264" s="232"/>
      <c r="N264" s="233"/>
      <c r="O264" s="92"/>
      <c r="P264" s="92"/>
      <c r="Q264" s="92"/>
      <c r="R264" s="92"/>
      <c r="S264" s="92"/>
      <c r="T264" s="93"/>
      <c r="U264" s="39"/>
      <c r="V264" s="39"/>
      <c r="W264" s="39"/>
      <c r="X264" s="39"/>
      <c r="Y264" s="39"/>
      <c r="Z264" s="39"/>
      <c r="AA264" s="39"/>
      <c r="AB264" s="39"/>
      <c r="AC264" s="39"/>
      <c r="AD264" s="39"/>
      <c r="AE264" s="39"/>
      <c r="AT264" s="18" t="s">
        <v>417</v>
      </c>
      <c r="AU264" s="18" t="s">
        <v>86</v>
      </c>
    </row>
    <row r="265" s="2" customFormat="1" ht="21.75" customHeight="1">
      <c r="A265" s="39"/>
      <c r="B265" s="40"/>
      <c r="C265" s="234" t="s">
        <v>494</v>
      </c>
      <c r="D265" s="234" t="s">
        <v>443</v>
      </c>
      <c r="E265" s="235" t="s">
        <v>2913</v>
      </c>
      <c r="F265" s="236" t="s">
        <v>2914</v>
      </c>
      <c r="G265" s="237" t="s">
        <v>755</v>
      </c>
      <c r="H265" s="238">
        <v>110.979</v>
      </c>
      <c r="I265" s="239"/>
      <c r="J265" s="240">
        <f>ROUND(I265*H265,2)</f>
        <v>0</v>
      </c>
      <c r="K265" s="236" t="s">
        <v>720</v>
      </c>
      <c r="L265" s="45"/>
      <c r="M265" s="241" t="s">
        <v>1</v>
      </c>
      <c r="N265" s="242" t="s">
        <v>41</v>
      </c>
      <c r="O265" s="92"/>
      <c r="P265" s="226">
        <f>O265*H265</f>
        <v>0</v>
      </c>
      <c r="Q265" s="226">
        <v>0</v>
      </c>
      <c r="R265" s="226">
        <f>Q265*H265</f>
        <v>0</v>
      </c>
      <c r="S265" s="226">
        <v>0</v>
      </c>
      <c r="T265" s="227">
        <f>S265*H265</f>
        <v>0</v>
      </c>
      <c r="U265" s="39"/>
      <c r="V265" s="39"/>
      <c r="W265" s="39"/>
      <c r="X265" s="39"/>
      <c r="Y265" s="39"/>
      <c r="Z265" s="39"/>
      <c r="AA265" s="39"/>
      <c r="AB265" s="39"/>
      <c r="AC265" s="39"/>
      <c r="AD265" s="39"/>
      <c r="AE265" s="39"/>
      <c r="AR265" s="228" t="s">
        <v>415</v>
      </c>
      <c r="AT265" s="228" t="s">
        <v>443</v>
      </c>
      <c r="AU265" s="228" t="s">
        <v>86</v>
      </c>
      <c r="AY265" s="18" t="s">
        <v>414</v>
      </c>
      <c r="BE265" s="229">
        <f>IF(N265="základní",J265,0)</f>
        <v>0</v>
      </c>
      <c r="BF265" s="229">
        <f>IF(N265="snížená",J265,0)</f>
        <v>0</v>
      </c>
      <c r="BG265" s="229">
        <f>IF(N265="zákl. přenesená",J265,0)</f>
        <v>0</v>
      </c>
      <c r="BH265" s="229">
        <f>IF(N265="sníž. přenesená",J265,0)</f>
        <v>0</v>
      </c>
      <c r="BI265" s="229">
        <f>IF(N265="nulová",J265,0)</f>
        <v>0</v>
      </c>
      <c r="BJ265" s="18" t="s">
        <v>84</v>
      </c>
      <c r="BK265" s="229">
        <f>ROUND(I265*H265,2)</f>
        <v>0</v>
      </c>
      <c r="BL265" s="18" t="s">
        <v>415</v>
      </c>
      <c r="BM265" s="228" t="s">
        <v>3232</v>
      </c>
    </row>
    <row r="266" s="2" customFormat="1">
      <c r="A266" s="39"/>
      <c r="B266" s="40"/>
      <c r="C266" s="41"/>
      <c r="D266" s="230" t="s">
        <v>417</v>
      </c>
      <c r="E266" s="41"/>
      <c r="F266" s="231" t="s">
        <v>2916</v>
      </c>
      <c r="G266" s="41"/>
      <c r="H266" s="41"/>
      <c r="I266" s="156"/>
      <c r="J266" s="41"/>
      <c r="K266" s="41"/>
      <c r="L266" s="45"/>
      <c r="M266" s="232"/>
      <c r="N266" s="233"/>
      <c r="O266" s="92"/>
      <c r="P266" s="92"/>
      <c r="Q266" s="92"/>
      <c r="R266" s="92"/>
      <c r="S266" s="92"/>
      <c r="T266" s="93"/>
      <c r="U266" s="39"/>
      <c r="V266" s="39"/>
      <c r="W266" s="39"/>
      <c r="X266" s="39"/>
      <c r="Y266" s="39"/>
      <c r="Z266" s="39"/>
      <c r="AA266" s="39"/>
      <c r="AB266" s="39"/>
      <c r="AC266" s="39"/>
      <c r="AD266" s="39"/>
      <c r="AE266" s="39"/>
      <c r="AT266" s="18" t="s">
        <v>417</v>
      </c>
      <c r="AU266" s="18" t="s">
        <v>86</v>
      </c>
    </row>
    <row r="267" s="2" customFormat="1">
      <c r="A267" s="39"/>
      <c r="B267" s="40"/>
      <c r="C267" s="41"/>
      <c r="D267" s="230" t="s">
        <v>722</v>
      </c>
      <c r="E267" s="41"/>
      <c r="F267" s="268" t="s">
        <v>2917</v>
      </c>
      <c r="G267" s="41"/>
      <c r="H267" s="41"/>
      <c r="I267" s="156"/>
      <c r="J267" s="41"/>
      <c r="K267" s="41"/>
      <c r="L267" s="45"/>
      <c r="M267" s="232"/>
      <c r="N267" s="233"/>
      <c r="O267" s="92"/>
      <c r="P267" s="92"/>
      <c r="Q267" s="92"/>
      <c r="R267" s="92"/>
      <c r="S267" s="92"/>
      <c r="T267" s="93"/>
      <c r="U267" s="39"/>
      <c r="V267" s="39"/>
      <c r="W267" s="39"/>
      <c r="X267" s="39"/>
      <c r="Y267" s="39"/>
      <c r="Z267" s="39"/>
      <c r="AA267" s="39"/>
      <c r="AB267" s="39"/>
      <c r="AC267" s="39"/>
      <c r="AD267" s="39"/>
      <c r="AE267" s="39"/>
      <c r="AT267" s="18" t="s">
        <v>722</v>
      </c>
      <c r="AU267" s="18" t="s">
        <v>86</v>
      </c>
    </row>
    <row r="268" s="15" customFormat="1">
      <c r="A268" s="15"/>
      <c r="B268" s="299"/>
      <c r="C268" s="300"/>
      <c r="D268" s="230" t="s">
        <v>758</v>
      </c>
      <c r="E268" s="301" t="s">
        <v>1</v>
      </c>
      <c r="F268" s="302" t="s">
        <v>3233</v>
      </c>
      <c r="G268" s="300"/>
      <c r="H268" s="301" t="s">
        <v>1</v>
      </c>
      <c r="I268" s="303"/>
      <c r="J268" s="300"/>
      <c r="K268" s="300"/>
      <c r="L268" s="304"/>
      <c r="M268" s="305"/>
      <c r="N268" s="306"/>
      <c r="O268" s="306"/>
      <c r="P268" s="306"/>
      <c r="Q268" s="306"/>
      <c r="R268" s="306"/>
      <c r="S268" s="306"/>
      <c r="T268" s="307"/>
      <c r="U268" s="15"/>
      <c r="V268" s="15"/>
      <c r="W268" s="15"/>
      <c r="X268" s="15"/>
      <c r="Y268" s="15"/>
      <c r="Z268" s="15"/>
      <c r="AA268" s="15"/>
      <c r="AB268" s="15"/>
      <c r="AC268" s="15"/>
      <c r="AD268" s="15"/>
      <c r="AE268" s="15"/>
      <c r="AT268" s="308" t="s">
        <v>758</v>
      </c>
      <c r="AU268" s="308" t="s">
        <v>86</v>
      </c>
      <c r="AV268" s="15" t="s">
        <v>84</v>
      </c>
      <c r="AW268" s="15" t="s">
        <v>33</v>
      </c>
      <c r="AX268" s="15" t="s">
        <v>76</v>
      </c>
      <c r="AY268" s="308" t="s">
        <v>414</v>
      </c>
    </row>
    <row r="269" s="13" customFormat="1">
      <c r="A269" s="13"/>
      <c r="B269" s="277"/>
      <c r="C269" s="278"/>
      <c r="D269" s="230" t="s">
        <v>758</v>
      </c>
      <c r="E269" s="279" t="s">
        <v>1</v>
      </c>
      <c r="F269" s="280" t="s">
        <v>3234</v>
      </c>
      <c r="G269" s="278"/>
      <c r="H269" s="281">
        <v>110.979</v>
      </c>
      <c r="I269" s="282"/>
      <c r="J269" s="278"/>
      <c r="K269" s="278"/>
      <c r="L269" s="283"/>
      <c r="M269" s="284"/>
      <c r="N269" s="285"/>
      <c r="O269" s="285"/>
      <c r="P269" s="285"/>
      <c r="Q269" s="285"/>
      <c r="R269" s="285"/>
      <c r="S269" s="285"/>
      <c r="T269" s="286"/>
      <c r="U269" s="13"/>
      <c r="V269" s="13"/>
      <c r="W269" s="13"/>
      <c r="X269" s="13"/>
      <c r="Y269" s="13"/>
      <c r="Z269" s="13"/>
      <c r="AA269" s="13"/>
      <c r="AB269" s="13"/>
      <c r="AC269" s="13"/>
      <c r="AD269" s="13"/>
      <c r="AE269" s="13"/>
      <c r="AT269" s="287" t="s">
        <v>758</v>
      </c>
      <c r="AU269" s="287" t="s">
        <v>86</v>
      </c>
      <c r="AV269" s="13" t="s">
        <v>86</v>
      </c>
      <c r="AW269" s="13" t="s">
        <v>33</v>
      </c>
      <c r="AX269" s="13" t="s">
        <v>84</v>
      </c>
      <c r="AY269" s="287" t="s">
        <v>414</v>
      </c>
    </row>
    <row r="270" s="2" customFormat="1" ht="21.75" customHeight="1">
      <c r="A270" s="39"/>
      <c r="B270" s="40"/>
      <c r="C270" s="234" t="s">
        <v>498</v>
      </c>
      <c r="D270" s="234" t="s">
        <v>443</v>
      </c>
      <c r="E270" s="235" t="s">
        <v>2919</v>
      </c>
      <c r="F270" s="236" t="s">
        <v>2920</v>
      </c>
      <c r="G270" s="237" t="s">
        <v>755</v>
      </c>
      <c r="H270" s="238">
        <v>1553.7059999999999</v>
      </c>
      <c r="I270" s="239"/>
      <c r="J270" s="240">
        <f>ROUND(I270*H270,2)</f>
        <v>0</v>
      </c>
      <c r="K270" s="236" t="s">
        <v>720</v>
      </c>
      <c r="L270" s="45"/>
      <c r="M270" s="241" t="s">
        <v>1</v>
      </c>
      <c r="N270" s="242" t="s">
        <v>41</v>
      </c>
      <c r="O270" s="92"/>
      <c r="P270" s="226">
        <f>O270*H270</f>
        <v>0</v>
      </c>
      <c r="Q270" s="226">
        <v>0</v>
      </c>
      <c r="R270" s="226">
        <f>Q270*H270</f>
        <v>0</v>
      </c>
      <c r="S270" s="226">
        <v>0</v>
      </c>
      <c r="T270" s="227">
        <f>S270*H270</f>
        <v>0</v>
      </c>
      <c r="U270" s="39"/>
      <c r="V270" s="39"/>
      <c r="W270" s="39"/>
      <c r="X270" s="39"/>
      <c r="Y270" s="39"/>
      <c r="Z270" s="39"/>
      <c r="AA270" s="39"/>
      <c r="AB270" s="39"/>
      <c r="AC270" s="39"/>
      <c r="AD270" s="39"/>
      <c r="AE270" s="39"/>
      <c r="AR270" s="228" t="s">
        <v>415</v>
      </c>
      <c r="AT270" s="228" t="s">
        <v>443</v>
      </c>
      <c r="AU270" s="228" t="s">
        <v>86</v>
      </c>
      <c r="AY270" s="18" t="s">
        <v>414</v>
      </c>
      <c r="BE270" s="229">
        <f>IF(N270="základní",J270,0)</f>
        <v>0</v>
      </c>
      <c r="BF270" s="229">
        <f>IF(N270="snížená",J270,0)</f>
        <v>0</v>
      </c>
      <c r="BG270" s="229">
        <f>IF(N270="zákl. přenesená",J270,0)</f>
        <v>0</v>
      </c>
      <c r="BH270" s="229">
        <f>IF(N270="sníž. přenesená",J270,0)</f>
        <v>0</v>
      </c>
      <c r="BI270" s="229">
        <f>IF(N270="nulová",J270,0)</f>
        <v>0</v>
      </c>
      <c r="BJ270" s="18" t="s">
        <v>84</v>
      </c>
      <c r="BK270" s="229">
        <f>ROUND(I270*H270,2)</f>
        <v>0</v>
      </c>
      <c r="BL270" s="18" t="s">
        <v>415</v>
      </c>
      <c r="BM270" s="228" t="s">
        <v>3235</v>
      </c>
    </row>
    <row r="271" s="2" customFormat="1">
      <c r="A271" s="39"/>
      <c r="B271" s="40"/>
      <c r="C271" s="41"/>
      <c r="D271" s="230" t="s">
        <v>417</v>
      </c>
      <c r="E271" s="41"/>
      <c r="F271" s="231" t="s">
        <v>2922</v>
      </c>
      <c r="G271" s="41"/>
      <c r="H271" s="41"/>
      <c r="I271" s="156"/>
      <c r="J271" s="41"/>
      <c r="K271" s="41"/>
      <c r="L271" s="45"/>
      <c r="M271" s="232"/>
      <c r="N271" s="233"/>
      <c r="O271" s="92"/>
      <c r="P271" s="92"/>
      <c r="Q271" s="92"/>
      <c r="R271" s="92"/>
      <c r="S271" s="92"/>
      <c r="T271" s="93"/>
      <c r="U271" s="39"/>
      <c r="V271" s="39"/>
      <c r="W271" s="39"/>
      <c r="X271" s="39"/>
      <c r="Y271" s="39"/>
      <c r="Z271" s="39"/>
      <c r="AA271" s="39"/>
      <c r="AB271" s="39"/>
      <c r="AC271" s="39"/>
      <c r="AD271" s="39"/>
      <c r="AE271" s="39"/>
      <c r="AT271" s="18" t="s">
        <v>417</v>
      </c>
      <c r="AU271" s="18" t="s">
        <v>86</v>
      </c>
    </row>
    <row r="272" s="2" customFormat="1">
      <c r="A272" s="39"/>
      <c r="B272" s="40"/>
      <c r="C272" s="41"/>
      <c r="D272" s="230" t="s">
        <v>722</v>
      </c>
      <c r="E272" s="41"/>
      <c r="F272" s="268" t="s">
        <v>2910</v>
      </c>
      <c r="G272" s="41"/>
      <c r="H272" s="41"/>
      <c r="I272" s="156"/>
      <c r="J272" s="41"/>
      <c r="K272" s="41"/>
      <c r="L272" s="45"/>
      <c r="M272" s="232"/>
      <c r="N272" s="233"/>
      <c r="O272" s="92"/>
      <c r="P272" s="92"/>
      <c r="Q272" s="92"/>
      <c r="R272" s="92"/>
      <c r="S272" s="92"/>
      <c r="T272" s="93"/>
      <c r="U272" s="39"/>
      <c r="V272" s="39"/>
      <c r="W272" s="39"/>
      <c r="X272" s="39"/>
      <c r="Y272" s="39"/>
      <c r="Z272" s="39"/>
      <c r="AA272" s="39"/>
      <c r="AB272" s="39"/>
      <c r="AC272" s="39"/>
      <c r="AD272" s="39"/>
      <c r="AE272" s="39"/>
      <c r="AT272" s="18" t="s">
        <v>722</v>
      </c>
      <c r="AU272" s="18" t="s">
        <v>86</v>
      </c>
    </row>
    <row r="273" s="13" customFormat="1">
      <c r="A273" s="13"/>
      <c r="B273" s="277"/>
      <c r="C273" s="278"/>
      <c r="D273" s="230" t="s">
        <v>758</v>
      </c>
      <c r="E273" s="279" t="s">
        <v>1</v>
      </c>
      <c r="F273" s="280" t="s">
        <v>3236</v>
      </c>
      <c r="G273" s="278"/>
      <c r="H273" s="281">
        <v>1553.7059999999999</v>
      </c>
      <c r="I273" s="282"/>
      <c r="J273" s="278"/>
      <c r="K273" s="278"/>
      <c r="L273" s="283"/>
      <c r="M273" s="284"/>
      <c r="N273" s="285"/>
      <c r="O273" s="285"/>
      <c r="P273" s="285"/>
      <c r="Q273" s="285"/>
      <c r="R273" s="285"/>
      <c r="S273" s="285"/>
      <c r="T273" s="286"/>
      <c r="U273" s="13"/>
      <c r="V273" s="13"/>
      <c r="W273" s="13"/>
      <c r="X273" s="13"/>
      <c r="Y273" s="13"/>
      <c r="Z273" s="13"/>
      <c r="AA273" s="13"/>
      <c r="AB273" s="13"/>
      <c r="AC273" s="13"/>
      <c r="AD273" s="13"/>
      <c r="AE273" s="13"/>
      <c r="AT273" s="287" t="s">
        <v>758</v>
      </c>
      <c r="AU273" s="287" t="s">
        <v>86</v>
      </c>
      <c r="AV273" s="13" t="s">
        <v>86</v>
      </c>
      <c r="AW273" s="13" t="s">
        <v>33</v>
      </c>
      <c r="AX273" s="13" t="s">
        <v>84</v>
      </c>
      <c r="AY273" s="287" t="s">
        <v>414</v>
      </c>
    </row>
    <row r="274" s="2" customFormat="1" ht="21.75" customHeight="1">
      <c r="A274" s="39"/>
      <c r="B274" s="40"/>
      <c r="C274" s="234" t="s">
        <v>502</v>
      </c>
      <c r="D274" s="234" t="s">
        <v>443</v>
      </c>
      <c r="E274" s="235" t="s">
        <v>1783</v>
      </c>
      <c r="F274" s="236" t="s">
        <v>1784</v>
      </c>
      <c r="G274" s="237" t="s">
        <v>755</v>
      </c>
      <c r="H274" s="238">
        <v>110.979</v>
      </c>
      <c r="I274" s="239"/>
      <c r="J274" s="240">
        <f>ROUND(I274*H274,2)</f>
        <v>0</v>
      </c>
      <c r="K274" s="236" t="s">
        <v>720</v>
      </c>
      <c r="L274" s="45"/>
      <c r="M274" s="241" t="s">
        <v>1</v>
      </c>
      <c r="N274" s="242" t="s">
        <v>41</v>
      </c>
      <c r="O274" s="92"/>
      <c r="P274" s="226">
        <f>O274*H274</f>
        <v>0</v>
      </c>
      <c r="Q274" s="226">
        <v>0</v>
      </c>
      <c r="R274" s="226">
        <f>Q274*H274</f>
        <v>0</v>
      </c>
      <c r="S274" s="226">
        <v>0</v>
      </c>
      <c r="T274" s="227">
        <f>S274*H274</f>
        <v>0</v>
      </c>
      <c r="U274" s="39"/>
      <c r="V274" s="39"/>
      <c r="W274" s="39"/>
      <c r="X274" s="39"/>
      <c r="Y274" s="39"/>
      <c r="Z274" s="39"/>
      <c r="AA274" s="39"/>
      <c r="AB274" s="39"/>
      <c r="AC274" s="39"/>
      <c r="AD274" s="39"/>
      <c r="AE274" s="39"/>
      <c r="AR274" s="228" t="s">
        <v>415</v>
      </c>
      <c r="AT274" s="228" t="s">
        <v>443</v>
      </c>
      <c r="AU274" s="228" t="s">
        <v>86</v>
      </c>
      <c r="AY274" s="18" t="s">
        <v>414</v>
      </c>
      <c r="BE274" s="229">
        <f>IF(N274="základní",J274,0)</f>
        <v>0</v>
      </c>
      <c r="BF274" s="229">
        <f>IF(N274="snížená",J274,0)</f>
        <v>0</v>
      </c>
      <c r="BG274" s="229">
        <f>IF(N274="zákl. přenesená",J274,0)</f>
        <v>0</v>
      </c>
      <c r="BH274" s="229">
        <f>IF(N274="sníž. přenesená",J274,0)</f>
        <v>0</v>
      </c>
      <c r="BI274" s="229">
        <f>IF(N274="nulová",J274,0)</f>
        <v>0</v>
      </c>
      <c r="BJ274" s="18" t="s">
        <v>84</v>
      </c>
      <c r="BK274" s="229">
        <f>ROUND(I274*H274,2)</f>
        <v>0</v>
      </c>
      <c r="BL274" s="18" t="s">
        <v>415</v>
      </c>
      <c r="BM274" s="228" t="s">
        <v>3237</v>
      </c>
    </row>
    <row r="275" s="2" customFormat="1">
      <c r="A275" s="39"/>
      <c r="B275" s="40"/>
      <c r="C275" s="41"/>
      <c r="D275" s="230" t="s">
        <v>417</v>
      </c>
      <c r="E275" s="41"/>
      <c r="F275" s="231" t="s">
        <v>1786</v>
      </c>
      <c r="G275" s="41"/>
      <c r="H275" s="41"/>
      <c r="I275" s="156"/>
      <c r="J275" s="41"/>
      <c r="K275" s="41"/>
      <c r="L275" s="45"/>
      <c r="M275" s="232"/>
      <c r="N275" s="233"/>
      <c r="O275" s="92"/>
      <c r="P275" s="92"/>
      <c r="Q275" s="92"/>
      <c r="R275" s="92"/>
      <c r="S275" s="92"/>
      <c r="T275" s="93"/>
      <c r="U275" s="39"/>
      <c r="V275" s="39"/>
      <c r="W275" s="39"/>
      <c r="X275" s="39"/>
      <c r="Y275" s="39"/>
      <c r="Z275" s="39"/>
      <c r="AA275" s="39"/>
      <c r="AB275" s="39"/>
      <c r="AC275" s="39"/>
      <c r="AD275" s="39"/>
      <c r="AE275" s="39"/>
      <c r="AT275" s="18" t="s">
        <v>417</v>
      </c>
      <c r="AU275" s="18" t="s">
        <v>86</v>
      </c>
    </row>
    <row r="276" s="2" customFormat="1" ht="21.75" customHeight="1">
      <c r="A276" s="39"/>
      <c r="B276" s="40"/>
      <c r="C276" s="234" t="s">
        <v>875</v>
      </c>
      <c r="D276" s="234" t="s">
        <v>443</v>
      </c>
      <c r="E276" s="235" t="s">
        <v>860</v>
      </c>
      <c r="F276" s="236" t="s">
        <v>3238</v>
      </c>
      <c r="G276" s="237" t="s">
        <v>632</v>
      </c>
      <c r="H276" s="238">
        <v>118.152</v>
      </c>
      <c r="I276" s="239"/>
      <c r="J276" s="240">
        <f>ROUND(I276*H276,2)</f>
        <v>0</v>
      </c>
      <c r="K276" s="236" t="s">
        <v>720</v>
      </c>
      <c r="L276" s="45"/>
      <c r="M276" s="241" t="s">
        <v>1</v>
      </c>
      <c r="N276" s="242" t="s">
        <v>41</v>
      </c>
      <c r="O276" s="92"/>
      <c r="P276" s="226">
        <f>O276*H276</f>
        <v>0</v>
      </c>
      <c r="Q276" s="226">
        <v>0.00021000000000000001</v>
      </c>
      <c r="R276" s="226">
        <f>Q276*H276</f>
        <v>0.024811920000000001</v>
      </c>
      <c r="S276" s="226">
        <v>0</v>
      </c>
      <c r="T276" s="227">
        <f>S276*H276</f>
        <v>0</v>
      </c>
      <c r="U276" s="39"/>
      <c r="V276" s="39"/>
      <c r="W276" s="39"/>
      <c r="X276" s="39"/>
      <c r="Y276" s="39"/>
      <c r="Z276" s="39"/>
      <c r="AA276" s="39"/>
      <c r="AB276" s="39"/>
      <c r="AC276" s="39"/>
      <c r="AD276" s="39"/>
      <c r="AE276" s="39"/>
      <c r="AR276" s="228" t="s">
        <v>415</v>
      </c>
      <c r="AT276" s="228" t="s">
        <v>443</v>
      </c>
      <c r="AU276" s="228" t="s">
        <v>86</v>
      </c>
      <c r="AY276" s="18" t="s">
        <v>414</v>
      </c>
      <c r="BE276" s="229">
        <f>IF(N276="základní",J276,0)</f>
        <v>0</v>
      </c>
      <c r="BF276" s="229">
        <f>IF(N276="snížená",J276,0)</f>
        <v>0</v>
      </c>
      <c r="BG276" s="229">
        <f>IF(N276="zákl. přenesená",J276,0)</f>
        <v>0</v>
      </c>
      <c r="BH276" s="229">
        <f>IF(N276="sníž. přenesená",J276,0)</f>
        <v>0</v>
      </c>
      <c r="BI276" s="229">
        <f>IF(N276="nulová",J276,0)</f>
        <v>0</v>
      </c>
      <c r="BJ276" s="18" t="s">
        <v>84</v>
      </c>
      <c r="BK276" s="229">
        <f>ROUND(I276*H276,2)</f>
        <v>0</v>
      </c>
      <c r="BL276" s="18" t="s">
        <v>415</v>
      </c>
      <c r="BM276" s="228" t="s">
        <v>3239</v>
      </c>
    </row>
    <row r="277" s="2" customFormat="1">
      <c r="A277" s="39"/>
      <c r="B277" s="40"/>
      <c r="C277" s="41"/>
      <c r="D277" s="230" t="s">
        <v>417</v>
      </c>
      <c r="E277" s="41"/>
      <c r="F277" s="231" t="s">
        <v>3240</v>
      </c>
      <c r="G277" s="41"/>
      <c r="H277" s="41"/>
      <c r="I277" s="156"/>
      <c r="J277" s="41"/>
      <c r="K277" s="41"/>
      <c r="L277" s="45"/>
      <c r="M277" s="232"/>
      <c r="N277" s="233"/>
      <c r="O277" s="92"/>
      <c r="P277" s="92"/>
      <c r="Q277" s="92"/>
      <c r="R277" s="92"/>
      <c r="S277" s="92"/>
      <c r="T277" s="93"/>
      <c r="U277" s="39"/>
      <c r="V277" s="39"/>
      <c r="W277" s="39"/>
      <c r="X277" s="39"/>
      <c r="Y277" s="39"/>
      <c r="Z277" s="39"/>
      <c r="AA277" s="39"/>
      <c r="AB277" s="39"/>
      <c r="AC277" s="39"/>
      <c r="AD277" s="39"/>
      <c r="AE277" s="39"/>
      <c r="AT277" s="18" t="s">
        <v>417</v>
      </c>
      <c r="AU277" s="18" t="s">
        <v>86</v>
      </c>
    </row>
    <row r="278" s="2" customFormat="1">
      <c r="A278" s="39"/>
      <c r="B278" s="40"/>
      <c r="C278" s="41"/>
      <c r="D278" s="230" t="s">
        <v>722</v>
      </c>
      <c r="E278" s="41"/>
      <c r="F278" s="268" t="s">
        <v>3241</v>
      </c>
      <c r="G278" s="41"/>
      <c r="H278" s="41"/>
      <c r="I278" s="156"/>
      <c r="J278" s="41"/>
      <c r="K278" s="41"/>
      <c r="L278" s="45"/>
      <c r="M278" s="232"/>
      <c r="N278" s="233"/>
      <c r="O278" s="92"/>
      <c r="P278" s="92"/>
      <c r="Q278" s="92"/>
      <c r="R278" s="92"/>
      <c r="S278" s="92"/>
      <c r="T278" s="93"/>
      <c r="U278" s="39"/>
      <c r="V278" s="39"/>
      <c r="W278" s="39"/>
      <c r="X278" s="39"/>
      <c r="Y278" s="39"/>
      <c r="Z278" s="39"/>
      <c r="AA278" s="39"/>
      <c r="AB278" s="39"/>
      <c r="AC278" s="39"/>
      <c r="AD278" s="39"/>
      <c r="AE278" s="39"/>
      <c r="AT278" s="18" t="s">
        <v>722</v>
      </c>
      <c r="AU278" s="18" t="s">
        <v>86</v>
      </c>
    </row>
    <row r="279" s="15" customFormat="1">
      <c r="A279" s="15"/>
      <c r="B279" s="299"/>
      <c r="C279" s="300"/>
      <c r="D279" s="230" t="s">
        <v>758</v>
      </c>
      <c r="E279" s="301" t="s">
        <v>1</v>
      </c>
      <c r="F279" s="302" t="s">
        <v>3242</v>
      </c>
      <c r="G279" s="300"/>
      <c r="H279" s="301" t="s">
        <v>1</v>
      </c>
      <c r="I279" s="303"/>
      <c r="J279" s="300"/>
      <c r="K279" s="300"/>
      <c r="L279" s="304"/>
      <c r="M279" s="305"/>
      <c r="N279" s="306"/>
      <c r="O279" s="306"/>
      <c r="P279" s="306"/>
      <c r="Q279" s="306"/>
      <c r="R279" s="306"/>
      <c r="S279" s="306"/>
      <c r="T279" s="307"/>
      <c r="U279" s="15"/>
      <c r="V279" s="15"/>
      <c r="W279" s="15"/>
      <c r="X279" s="15"/>
      <c r="Y279" s="15"/>
      <c r="Z279" s="15"/>
      <c r="AA279" s="15"/>
      <c r="AB279" s="15"/>
      <c r="AC279" s="15"/>
      <c r="AD279" s="15"/>
      <c r="AE279" s="15"/>
      <c r="AT279" s="308" t="s">
        <v>758</v>
      </c>
      <c r="AU279" s="308" t="s">
        <v>86</v>
      </c>
      <c r="AV279" s="15" t="s">
        <v>84</v>
      </c>
      <c r="AW279" s="15" t="s">
        <v>33</v>
      </c>
      <c r="AX279" s="15" t="s">
        <v>76</v>
      </c>
      <c r="AY279" s="308" t="s">
        <v>414</v>
      </c>
    </row>
    <row r="280" s="13" customFormat="1">
      <c r="A280" s="13"/>
      <c r="B280" s="277"/>
      <c r="C280" s="278"/>
      <c r="D280" s="230" t="s">
        <v>758</v>
      </c>
      <c r="E280" s="279" t="s">
        <v>1</v>
      </c>
      <c r="F280" s="280" t="s">
        <v>3243</v>
      </c>
      <c r="G280" s="278"/>
      <c r="H280" s="281">
        <v>33.459000000000003</v>
      </c>
      <c r="I280" s="282"/>
      <c r="J280" s="278"/>
      <c r="K280" s="278"/>
      <c r="L280" s="283"/>
      <c r="M280" s="284"/>
      <c r="N280" s="285"/>
      <c r="O280" s="285"/>
      <c r="P280" s="285"/>
      <c r="Q280" s="285"/>
      <c r="R280" s="285"/>
      <c r="S280" s="285"/>
      <c r="T280" s="286"/>
      <c r="U280" s="13"/>
      <c r="V280" s="13"/>
      <c r="W280" s="13"/>
      <c r="X280" s="13"/>
      <c r="Y280" s="13"/>
      <c r="Z280" s="13"/>
      <c r="AA280" s="13"/>
      <c r="AB280" s="13"/>
      <c r="AC280" s="13"/>
      <c r="AD280" s="13"/>
      <c r="AE280" s="13"/>
      <c r="AT280" s="287" t="s">
        <v>758</v>
      </c>
      <c r="AU280" s="287" t="s">
        <v>86</v>
      </c>
      <c r="AV280" s="13" t="s">
        <v>86</v>
      </c>
      <c r="AW280" s="13" t="s">
        <v>33</v>
      </c>
      <c r="AX280" s="13" t="s">
        <v>76</v>
      </c>
      <c r="AY280" s="287" t="s">
        <v>414</v>
      </c>
    </row>
    <row r="281" s="15" customFormat="1">
      <c r="A281" s="15"/>
      <c r="B281" s="299"/>
      <c r="C281" s="300"/>
      <c r="D281" s="230" t="s">
        <v>758</v>
      </c>
      <c r="E281" s="301" t="s">
        <v>1</v>
      </c>
      <c r="F281" s="302" t="s">
        <v>3244</v>
      </c>
      <c r="G281" s="300"/>
      <c r="H281" s="301" t="s">
        <v>1</v>
      </c>
      <c r="I281" s="303"/>
      <c r="J281" s="300"/>
      <c r="K281" s="300"/>
      <c r="L281" s="304"/>
      <c r="M281" s="305"/>
      <c r="N281" s="306"/>
      <c r="O281" s="306"/>
      <c r="P281" s="306"/>
      <c r="Q281" s="306"/>
      <c r="R281" s="306"/>
      <c r="S281" s="306"/>
      <c r="T281" s="307"/>
      <c r="U281" s="15"/>
      <c r="V281" s="15"/>
      <c r="W281" s="15"/>
      <c r="X281" s="15"/>
      <c r="Y281" s="15"/>
      <c r="Z281" s="15"/>
      <c r="AA281" s="15"/>
      <c r="AB281" s="15"/>
      <c r="AC281" s="15"/>
      <c r="AD281" s="15"/>
      <c r="AE281" s="15"/>
      <c r="AT281" s="308" t="s">
        <v>758</v>
      </c>
      <c r="AU281" s="308" t="s">
        <v>86</v>
      </c>
      <c r="AV281" s="15" t="s">
        <v>84</v>
      </c>
      <c r="AW281" s="15" t="s">
        <v>33</v>
      </c>
      <c r="AX281" s="15" t="s">
        <v>76</v>
      </c>
      <c r="AY281" s="308" t="s">
        <v>414</v>
      </c>
    </row>
    <row r="282" s="13" customFormat="1">
      <c r="A282" s="13"/>
      <c r="B282" s="277"/>
      <c r="C282" s="278"/>
      <c r="D282" s="230" t="s">
        <v>758</v>
      </c>
      <c r="E282" s="279" t="s">
        <v>1</v>
      </c>
      <c r="F282" s="280" t="s">
        <v>3245</v>
      </c>
      <c r="G282" s="278"/>
      <c r="H282" s="281">
        <v>84.692999999999998</v>
      </c>
      <c r="I282" s="282"/>
      <c r="J282" s="278"/>
      <c r="K282" s="278"/>
      <c r="L282" s="283"/>
      <c r="M282" s="284"/>
      <c r="N282" s="285"/>
      <c r="O282" s="285"/>
      <c r="P282" s="285"/>
      <c r="Q282" s="285"/>
      <c r="R282" s="285"/>
      <c r="S282" s="285"/>
      <c r="T282" s="286"/>
      <c r="U282" s="13"/>
      <c r="V282" s="13"/>
      <c r="W282" s="13"/>
      <c r="X282" s="13"/>
      <c r="Y282" s="13"/>
      <c r="Z282" s="13"/>
      <c r="AA282" s="13"/>
      <c r="AB282" s="13"/>
      <c r="AC282" s="13"/>
      <c r="AD282" s="13"/>
      <c r="AE282" s="13"/>
      <c r="AT282" s="287" t="s">
        <v>758</v>
      </c>
      <c r="AU282" s="287" t="s">
        <v>86</v>
      </c>
      <c r="AV282" s="13" t="s">
        <v>86</v>
      </c>
      <c r="AW282" s="13" t="s">
        <v>33</v>
      </c>
      <c r="AX282" s="13" t="s">
        <v>76</v>
      </c>
      <c r="AY282" s="287" t="s">
        <v>414</v>
      </c>
    </row>
    <row r="283" s="14" customFormat="1">
      <c r="A283" s="14"/>
      <c r="B283" s="288"/>
      <c r="C283" s="289"/>
      <c r="D283" s="230" t="s">
        <v>758</v>
      </c>
      <c r="E283" s="290" t="s">
        <v>1</v>
      </c>
      <c r="F283" s="291" t="s">
        <v>760</v>
      </c>
      <c r="G283" s="289"/>
      <c r="H283" s="292">
        <v>118.152</v>
      </c>
      <c r="I283" s="293"/>
      <c r="J283" s="289"/>
      <c r="K283" s="289"/>
      <c r="L283" s="294"/>
      <c r="M283" s="295"/>
      <c r="N283" s="296"/>
      <c r="O283" s="296"/>
      <c r="P283" s="296"/>
      <c r="Q283" s="296"/>
      <c r="R283" s="296"/>
      <c r="S283" s="296"/>
      <c r="T283" s="297"/>
      <c r="U283" s="14"/>
      <c r="V283" s="14"/>
      <c r="W283" s="14"/>
      <c r="X283" s="14"/>
      <c r="Y283" s="14"/>
      <c r="Z283" s="14"/>
      <c r="AA283" s="14"/>
      <c r="AB283" s="14"/>
      <c r="AC283" s="14"/>
      <c r="AD283" s="14"/>
      <c r="AE283" s="14"/>
      <c r="AT283" s="298" t="s">
        <v>758</v>
      </c>
      <c r="AU283" s="298" t="s">
        <v>86</v>
      </c>
      <c r="AV283" s="14" t="s">
        <v>415</v>
      </c>
      <c r="AW283" s="14" t="s">
        <v>33</v>
      </c>
      <c r="AX283" s="14" t="s">
        <v>84</v>
      </c>
      <c r="AY283" s="298" t="s">
        <v>414</v>
      </c>
    </row>
    <row r="284" s="2" customFormat="1" ht="21.75" customHeight="1">
      <c r="A284" s="39"/>
      <c r="B284" s="40"/>
      <c r="C284" s="234" t="s">
        <v>880</v>
      </c>
      <c r="D284" s="234" t="s">
        <v>443</v>
      </c>
      <c r="E284" s="235" t="s">
        <v>1787</v>
      </c>
      <c r="F284" s="236" t="s">
        <v>1788</v>
      </c>
      <c r="G284" s="237" t="s">
        <v>755</v>
      </c>
      <c r="H284" s="238">
        <v>1.6000000000000001</v>
      </c>
      <c r="I284" s="239"/>
      <c r="J284" s="240">
        <f>ROUND(I284*H284,2)</f>
        <v>0</v>
      </c>
      <c r="K284" s="236" t="s">
        <v>720</v>
      </c>
      <c r="L284" s="45"/>
      <c r="M284" s="241" t="s">
        <v>1</v>
      </c>
      <c r="N284" s="242" t="s">
        <v>41</v>
      </c>
      <c r="O284" s="92"/>
      <c r="P284" s="226">
        <f>O284*H284</f>
        <v>0</v>
      </c>
      <c r="Q284" s="226">
        <v>0</v>
      </c>
      <c r="R284" s="226">
        <f>Q284*H284</f>
        <v>0</v>
      </c>
      <c r="S284" s="226">
        <v>0.0015</v>
      </c>
      <c r="T284" s="227">
        <f>S284*H284</f>
        <v>0.0024000000000000002</v>
      </c>
      <c r="U284" s="39"/>
      <c r="V284" s="39"/>
      <c r="W284" s="39"/>
      <c r="X284" s="39"/>
      <c r="Y284" s="39"/>
      <c r="Z284" s="39"/>
      <c r="AA284" s="39"/>
      <c r="AB284" s="39"/>
      <c r="AC284" s="39"/>
      <c r="AD284" s="39"/>
      <c r="AE284" s="39"/>
      <c r="AR284" s="228" t="s">
        <v>415</v>
      </c>
      <c r="AT284" s="228" t="s">
        <v>443</v>
      </c>
      <c r="AU284" s="228" t="s">
        <v>86</v>
      </c>
      <c r="AY284" s="18" t="s">
        <v>414</v>
      </c>
      <c r="BE284" s="229">
        <f>IF(N284="základní",J284,0)</f>
        <v>0</v>
      </c>
      <c r="BF284" s="229">
        <f>IF(N284="snížená",J284,0)</f>
        <v>0</v>
      </c>
      <c r="BG284" s="229">
        <f>IF(N284="zákl. přenesená",J284,0)</f>
        <v>0</v>
      </c>
      <c r="BH284" s="229">
        <f>IF(N284="sníž. přenesená",J284,0)</f>
        <v>0</v>
      </c>
      <c r="BI284" s="229">
        <f>IF(N284="nulová",J284,0)</f>
        <v>0</v>
      </c>
      <c r="BJ284" s="18" t="s">
        <v>84</v>
      </c>
      <c r="BK284" s="229">
        <f>ROUND(I284*H284,2)</f>
        <v>0</v>
      </c>
      <c r="BL284" s="18" t="s">
        <v>415</v>
      </c>
      <c r="BM284" s="228" t="s">
        <v>3246</v>
      </c>
    </row>
    <row r="285" s="2" customFormat="1">
      <c r="A285" s="39"/>
      <c r="B285" s="40"/>
      <c r="C285" s="41"/>
      <c r="D285" s="230" t="s">
        <v>417</v>
      </c>
      <c r="E285" s="41"/>
      <c r="F285" s="231" t="s">
        <v>1790</v>
      </c>
      <c r="G285" s="41"/>
      <c r="H285" s="41"/>
      <c r="I285" s="156"/>
      <c r="J285" s="41"/>
      <c r="K285" s="41"/>
      <c r="L285" s="45"/>
      <c r="M285" s="232"/>
      <c r="N285" s="233"/>
      <c r="O285" s="92"/>
      <c r="P285" s="92"/>
      <c r="Q285" s="92"/>
      <c r="R285" s="92"/>
      <c r="S285" s="92"/>
      <c r="T285" s="93"/>
      <c r="U285" s="39"/>
      <c r="V285" s="39"/>
      <c r="W285" s="39"/>
      <c r="X285" s="39"/>
      <c r="Y285" s="39"/>
      <c r="Z285" s="39"/>
      <c r="AA285" s="39"/>
      <c r="AB285" s="39"/>
      <c r="AC285" s="39"/>
      <c r="AD285" s="39"/>
      <c r="AE285" s="39"/>
      <c r="AT285" s="18" t="s">
        <v>417</v>
      </c>
      <c r="AU285" s="18" t="s">
        <v>86</v>
      </c>
    </row>
    <row r="286" s="2" customFormat="1">
      <c r="A286" s="39"/>
      <c r="B286" s="40"/>
      <c r="C286" s="41"/>
      <c r="D286" s="230" t="s">
        <v>722</v>
      </c>
      <c r="E286" s="41"/>
      <c r="F286" s="268" t="s">
        <v>1791</v>
      </c>
      <c r="G286" s="41"/>
      <c r="H286" s="41"/>
      <c r="I286" s="156"/>
      <c r="J286" s="41"/>
      <c r="K286" s="41"/>
      <c r="L286" s="45"/>
      <c r="M286" s="232"/>
      <c r="N286" s="233"/>
      <c r="O286" s="92"/>
      <c r="P286" s="92"/>
      <c r="Q286" s="92"/>
      <c r="R286" s="92"/>
      <c r="S286" s="92"/>
      <c r="T286" s="93"/>
      <c r="U286" s="39"/>
      <c r="V286" s="39"/>
      <c r="W286" s="39"/>
      <c r="X286" s="39"/>
      <c r="Y286" s="39"/>
      <c r="Z286" s="39"/>
      <c r="AA286" s="39"/>
      <c r="AB286" s="39"/>
      <c r="AC286" s="39"/>
      <c r="AD286" s="39"/>
      <c r="AE286" s="39"/>
      <c r="AT286" s="18" t="s">
        <v>722</v>
      </c>
      <c r="AU286" s="18" t="s">
        <v>86</v>
      </c>
    </row>
    <row r="287" s="15" customFormat="1">
      <c r="A287" s="15"/>
      <c r="B287" s="299"/>
      <c r="C287" s="300"/>
      <c r="D287" s="230" t="s">
        <v>758</v>
      </c>
      <c r="E287" s="301" t="s">
        <v>1</v>
      </c>
      <c r="F287" s="302" t="s">
        <v>3247</v>
      </c>
      <c r="G287" s="300"/>
      <c r="H287" s="301" t="s">
        <v>1</v>
      </c>
      <c r="I287" s="303"/>
      <c r="J287" s="300"/>
      <c r="K287" s="300"/>
      <c r="L287" s="304"/>
      <c r="M287" s="305"/>
      <c r="N287" s="306"/>
      <c r="O287" s="306"/>
      <c r="P287" s="306"/>
      <c r="Q287" s="306"/>
      <c r="R287" s="306"/>
      <c r="S287" s="306"/>
      <c r="T287" s="307"/>
      <c r="U287" s="15"/>
      <c r="V287" s="15"/>
      <c r="W287" s="15"/>
      <c r="X287" s="15"/>
      <c r="Y287" s="15"/>
      <c r="Z287" s="15"/>
      <c r="AA287" s="15"/>
      <c r="AB287" s="15"/>
      <c r="AC287" s="15"/>
      <c r="AD287" s="15"/>
      <c r="AE287" s="15"/>
      <c r="AT287" s="308" t="s">
        <v>758</v>
      </c>
      <c r="AU287" s="308" t="s">
        <v>86</v>
      </c>
      <c r="AV287" s="15" t="s">
        <v>84</v>
      </c>
      <c r="AW287" s="15" t="s">
        <v>33</v>
      </c>
      <c r="AX287" s="15" t="s">
        <v>76</v>
      </c>
      <c r="AY287" s="308" t="s">
        <v>414</v>
      </c>
    </row>
    <row r="288" s="13" customFormat="1">
      <c r="A288" s="13"/>
      <c r="B288" s="277"/>
      <c r="C288" s="278"/>
      <c r="D288" s="230" t="s">
        <v>758</v>
      </c>
      <c r="E288" s="279" t="s">
        <v>1</v>
      </c>
      <c r="F288" s="280" t="s">
        <v>3248</v>
      </c>
      <c r="G288" s="278"/>
      <c r="H288" s="281">
        <v>1.6000000000000001</v>
      </c>
      <c r="I288" s="282"/>
      <c r="J288" s="278"/>
      <c r="K288" s="278"/>
      <c r="L288" s="283"/>
      <c r="M288" s="284"/>
      <c r="N288" s="285"/>
      <c r="O288" s="285"/>
      <c r="P288" s="285"/>
      <c r="Q288" s="285"/>
      <c r="R288" s="285"/>
      <c r="S288" s="285"/>
      <c r="T288" s="286"/>
      <c r="U288" s="13"/>
      <c r="V288" s="13"/>
      <c r="W288" s="13"/>
      <c r="X288" s="13"/>
      <c r="Y288" s="13"/>
      <c r="Z288" s="13"/>
      <c r="AA288" s="13"/>
      <c r="AB288" s="13"/>
      <c r="AC288" s="13"/>
      <c r="AD288" s="13"/>
      <c r="AE288" s="13"/>
      <c r="AT288" s="287" t="s">
        <v>758</v>
      </c>
      <c r="AU288" s="287" t="s">
        <v>86</v>
      </c>
      <c r="AV288" s="13" t="s">
        <v>86</v>
      </c>
      <c r="AW288" s="13" t="s">
        <v>33</v>
      </c>
      <c r="AX288" s="13" t="s">
        <v>84</v>
      </c>
      <c r="AY288" s="287" t="s">
        <v>414</v>
      </c>
    </row>
    <row r="289" s="2" customFormat="1" ht="16.5" customHeight="1">
      <c r="A289" s="39"/>
      <c r="B289" s="40"/>
      <c r="C289" s="234" t="s">
        <v>884</v>
      </c>
      <c r="D289" s="234" t="s">
        <v>443</v>
      </c>
      <c r="E289" s="235" t="s">
        <v>1794</v>
      </c>
      <c r="F289" s="236" t="s">
        <v>1795</v>
      </c>
      <c r="G289" s="237" t="s">
        <v>531</v>
      </c>
      <c r="H289" s="238">
        <v>103.7</v>
      </c>
      <c r="I289" s="239"/>
      <c r="J289" s="240">
        <f>ROUND(I289*H289,2)</f>
        <v>0</v>
      </c>
      <c r="K289" s="236" t="s">
        <v>720</v>
      </c>
      <c r="L289" s="45"/>
      <c r="M289" s="241" t="s">
        <v>1</v>
      </c>
      <c r="N289" s="242" t="s">
        <v>41</v>
      </c>
      <c r="O289" s="92"/>
      <c r="P289" s="226">
        <f>O289*H289</f>
        <v>0</v>
      </c>
      <c r="Q289" s="226">
        <v>0</v>
      </c>
      <c r="R289" s="226">
        <f>Q289*H289</f>
        <v>0</v>
      </c>
      <c r="S289" s="226">
        <v>0.00050000000000000001</v>
      </c>
      <c r="T289" s="227">
        <f>S289*H289</f>
        <v>0.05185</v>
      </c>
      <c r="U289" s="39"/>
      <c r="V289" s="39"/>
      <c r="W289" s="39"/>
      <c r="X289" s="39"/>
      <c r="Y289" s="39"/>
      <c r="Z289" s="39"/>
      <c r="AA289" s="39"/>
      <c r="AB289" s="39"/>
      <c r="AC289" s="39"/>
      <c r="AD289" s="39"/>
      <c r="AE289" s="39"/>
      <c r="AR289" s="228" t="s">
        <v>415</v>
      </c>
      <c r="AT289" s="228" t="s">
        <v>443</v>
      </c>
      <c r="AU289" s="228" t="s">
        <v>86</v>
      </c>
      <c r="AY289" s="18" t="s">
        <v>414</v>
      </c>
      <c r="BE289" s="229">
        <f>IF(N289="základní",J289,0)</f>
        <v>0</v>
      </c>
      <c r="BF289" s="229">
        <f>IF(N289="snížená",J289,0)</f>
        <v>0</v>
      </c>
      <c r="BG289" s="229">
        <f>IF(N289="zákl. přenesená",J289,0)</f>
        <v>0</v>
      </c>
      <c r="BH289" s="229">
        <f>IF(N289="sníž. přenesená",J289,0)</f>
        <v>0</v>
      </c>
      <c r="BI289" s="229">
        <f>IF(N289="nulová",J289,0)</f>
        <v>0</v>
      </c>
      <c r="BJ289" s="18" t="s">
        <v>84</v>
      </c>
      <c r="BK289" s="229">
        <f>ROUND(I289*H289,2)</f>
        <v>0</v>
      </c>
      <c r="BL289" s="18" t="s">
        <v>415</v>
      </c>
      <c r="BM289" s="228" t="s">
        <v>3249</v>
      </c>
    </row>
    <row r="290" s="2" customFormat="1">
      <c r="A290" s="39"/>
      <c r="B290" s="40"/>
      <c r="C290" s="41"/>
      <c r="D290" s="230" t="s">
        <v>417</v>
      </c>
      <c r="E290" s="41"/>
      <c r="F290" s="231" t="s">
        <v>1797</v>
      </c>
      <c r="G290" s="41"/>
      <c r="H290" s="41"/>
      <c r="I290" s="156"/>
      <c r="J290" s="41"/>
      <c r="K290" s="41"/>
      <c r="L290" s="45"/>
      <c r="M290" s="232"/>
      <c r="N290" s="233"/>
      <c r="O290" s="92"/>
      <c r="P290" s="92"/>
      <c r="Q290" s="92"/>
      <c r="R290" s="92"/>
      <c r="S290" s="92"/>
      <c r="T290" s="93"/>
      <c r="U290" s="39"/>
      <c r="V290" s="39"/>
      <c r="W290" s="39"/>
      <c r="X290" s="39"/>
      <c r="Y290" s="39"/>
      <c r="Z290" s="39"/>
      <c r="AA290" s="39"/>
      <c r="AB290" s="39"/>
      <c r="AC290" s="39"/>
      <c r="AD290" s="39"/>
      <c r="AE290" s="39"/>
      <c r="AT290" s="18" t="s">
        <v>417</v>
      </c>
      <c r="AU290" s="18" t="s">
        <v>86</v>
      </c>
    </row>
    <row r="291" s="15" customFormat="1">
      <c r="A291" s="15"/>
      <c r="B291" s="299"/>
      <c r="C291" s="300"/>
      <c r="D291" s="230" t="s">
        <v>758</v>
      </c>
      <c r="E291" s="301" t="s">
        <v>1</v>
      </c>
      <c r="F291" s="302" t="s">
        <v>1798</v>
      </c>
      <c r="G291" s="300"/>
      <c r="H291" s="301" t="s">
        <v>1</v>
      </c>
      <c r="I291" s="303"/>
      <c r="J291" s="300"/>
      <c r="K291" s="300"/>
      <c r="L291" s="304"/>
      <c r="M291" s="305"/>
      <c r="N291" s="306"/>
      <c r="O291" s="306"/>
      <c r="P291" s="306"/>
      <c r="Q291" s="306"/>
      <c r="R291" s="306"/>
      <c r="S291" s="306"/>
      <c r="T291" s="307"/>
      <c r="U291" s="15"/>
      <c r="V291" s="15"/>
      <c r="W291" s="15"/>
      <c r="X291" s="15"/>
      <c r="Y291" s="15"/>
      <c r="Z291" s="15"/>
      <c r="AA291" s="15"/>
      <c r="AB291" s="15"/>
      <c r="AC291" s="15"/>
      <c r="AD291" s="15"/>
      <c r="AE291" s="15"/>
      <c r="AT291" s="308" t="s">
        <v>758</v>
      </c>
      <c r="AU291" s="308" t="s">
        <v>86</v>
      </c>
      <c r="AV291" s="15" t="s">
        <v>84</v>
      </c>
      <c r="AW291" s="15" t="s">
        <v>33</v>
      </c>
      <c r="AX291" s="15" t="s">
        <v>76</v>
      </c>
      <c r="AY291" s="308" t="s">
        <v>414</v>
      </c>
    </row>
    <row r="292" s="13" customFormat="1">
      <c r="A292" s="13"/>
      <c r="B292" s="277"/>
      <c r="C292" s="278"/>
      <c r="D292" s="230" t="s">
        <v>758</v>
      </c>
      <c r="E292" s="279" t="s">
        <v>1</v>
      </c>
      <c r="F292" s="280" t="s">
        <v>3250</v>
      </c>
      <c r="G292" s="278"/>
      <c r="H292" s="281">
        <v>9.3000000000000007</v>
      </c>
      <c r="I292" s="282"/>
      <c r="J292" s="278"/>
      <c r="K292" s="278"/>
      <c r="L292" s="283"/>
      <c r="M292" s="284"/>
      <c r="N292" s="285"/>
      <c r="O292" s="285"/>
      <c r="P292" s="285"/>
      <c r="Q292" s="285"/>
      <c r="R292" s="285"/>
      <c r="S292" s="285"/>
      <c r="T292" s="286"/>
      <c r="U292" s="13"/>
      <c r="V292" s="13"/>
      <c r="W292" s="13"/>
      <c r="X292" s="13"/>
      <c r="Y292" s="13"/>
      <c r="Z292" s="13"/>
      <c r="AA292" s="13"/>
      <c r="AB292" s="13"/>
      <c r="AC292" s="13"/>
      <c r="AD292" s="13"/>
      <c r="AE292" s="13"/>
      <c r="AT292" s="287" t="s">
        <v>758</v>
      </c>
      <c r="AU292" s="287" t="s">
        <v>86</v>
      </c>
      <c r="AV292" s="13" t="s">
        <v>86</v>
      </c>
      <c r="AW292" s="13" t="s">
        <v>33</v>
      </c>
      <c r="AX292" s="13" t="s">
        <v>76</v>
      </c>
      <c r="AY292" s="287" t="s">
        <v>414</v>
      </c>
    </row>
    <row r="293" s="15" customFormat="1">
      <c r="A293" s="15"/>
      <c r="B293" s="299"/>
      <c r="C293" s="300"/>
      <c r="D293" s="230" t="s">
        <v>758</v>
      </c>
      <c r="E293" s="301" t="s">
        <v>1</v>
      </c>
      <c r="F293" s="302" t="s">
        <v>1799</v>
      </c>
      <c r="G293" s="300"/>
      <c r="H293" s="301" t="s">
        <v>1</v>
      </c>
      <c r="I293" s="303"/>
      <c r="J293" s="300"/>
      <c r="K293" s="300"/>
      <c r="L293" s="304"/>
      <c r="M293" s="305"/>
      <c r="N293" s="306"/>
      <c r="O293" s="306"/>
      <c r="P293" s="306"/>
      <c r="Q293" s="306"/>
      <c r="R293" s="306"/>
      <c r="S293" s="306"/>
      <c r="T293" s="307"/>
      <c r="U293" s="15"/>
      <c r="V293" s="15"/>
      <c r="W293" s="15"/>
      <c r="X293" s="15"/>
      <c r="Y293" s="15"/>
      <c r="Z293" s="15"/>
      <c r="AA293" s="15"/>
      <c r="AB293" s="15"/>
      <c r="AC293" s="15"/>
      <c r="AD293" s="15"/>
      <c r="AE293" s="15"/>
      <c r="AT293" s="308" t="s">
        <v>758</v>
      </c>
      <c r="AU293" s="308" t="s">
        <v>86</v>
      </c>
      <c r="AV293" s="15" t="s">
        <v>84</v>
      </c>
      <c r="AW293" s="15" t="s">
        <v>33</v>
      </c>
      <c r="AX293" s="15" t="s">
        <v>76</v>
      </c>
      <c r="AY293" s="308" t="s">
        <v>414</v>
      </c>
    </row>
    <row r="294" s="13" customFormat="1">
      <c r="A294" s="13"/>
      <c r="B294" s="277"/>
      <c r="C294" s="278"/>
      <c r="D294" s="230" t="s">
        <v>758</v>
      </c>
      <c r="E294" s="279" t="s">
        <v>1</v>
      </c>
      <c r="F294" s="280" t="s">
        <v>3251</v>
      </c>
      <c r="G294" s="278"/>
      <c r="H294" s="281">
        <v>9.6999999999999993</v>
      </c>
      <c r="I294" s="282"/>
      <c r="J294" s="278"/>
      <c r="K294" s="278"/>
      <c r="L294" s="283"/>
      <c r="M294" s="284"/>
      <c r="N294" s="285"/>
      <c r="O294" s="285"/>
      <c r="P294" s="285"/>
      <c r="Q294" s="285"/>
      <c r="R294" s="285"/>
      <c r="S294" s="285"/>
      <c r="T294" s="286"/>
      <c r="U294" s="13"/>
      <c r="V294" s="13"/>
      <c r="W294" s="13"/>
      <c r="X294" s="13"/>
      <c r="Y294" s="13"/>
      <c r="Z294" s="13"/>
      <c r="AA294" s="13"/>
      <c r="AB294" s="13"/>
      <c r="AC294" s="13"/>
      <c r="AD294" s="13"/>
      <c r="AE294" s="13"/>
      <c r="AT294" s="287" t="s">
        <v>758</v>
      </c>
      <c r="AU294" s="287" t="s">
        <v>86</v>
      </c>
      <c r="AV294" s="13" t="s">
        <v>86</v>
      </c>
      <c r="AW294" s="13" t="s">
        <v>33</v>
      </c>
      <c r="AX294" s="13" t="s">
        <v>76</v>
      </c>
      <c r="AY294" s="287" t="s">
        <v>414</v>
      </c>
    </row>
    <row r="295" s="15" customFormat="1">
      <c r="A295" s="15"/>
      <c r="B295" s="299"/>
      <c r="C295" s="300"/>
      <c r="D295" s="230" t="s">
        <v>758</v>
      </c>
      <c r="E295" s="301" t="s">
        <v>1</v>
      </c>
      <c r="F295" s="302" t="s">
        <v>3252</v>
      </c>
      <c r="G295" s="300"/>
      <c r="H295" s="301" t="s">
        <v>1</v>
      </c>
      <c r="I295" s="303"/>
      <c r="J295" s="300"/>
      <c r="K295" s="300"/>
      <c r="L295" s="304"/>
      <c r="M295" s="305"/>
      <c r="N295" s="306"/>
      <c r="O295" s="306"/>
      <c r="P295" s="306"/>
      <c r="Q295" s="306"/>
      <c r="R295" s="306"/>
      <c r="S295" s="306"/>
      <c r="T295" s="307"/>
      <c r="U295" s="15"/>
      <c r="V295" s="15"/>
      <c r="W295" s="15"/>
      <c r="X295" s="15"/>
      <c r="Y295" s="15"/>
      <c r="Z295" s="15"/>
      <c r="AA295" s="15"/>
      <c r="AB295" s="15"/>
      <c r="AC295" s="15"/>
      <c r="AD295" s="15"/>
      <c r="AE295" s="15"/>
      <c r="AT295" s="308" t="s">
        <v>758</v>
      </c>
      <c r="AU295" s="308" t="s">
        <v>86</v>
      </c>
      <c r="AV295" s="15" t="s">
        <v>84</v>
      </c>
      <c r="AW295" s="15" t="s">
        <v>33</v>
      </c>
      <c r="AX295" s="15" t="s">
        <v>76</v>
      </c>
      <c r="AY295" s="308" t="s">
        <v>414</v>
      </c>
    </row>
    <row r="296" s="13" customFormat="1">
      <c r="A296" s="13"/>
      <c r="B296" s="277"/>
      <c r="C296" s="278"/>
      <c r="D296" s="230" t="s">
        <v>758</v>
      </c>
      <c r="E296" s="279" t="s">
        <v>1</v>
      </c>
      <c r="F296" s="280" t="s">
        <v>3253</v>
      </c>
      <c r="G296" s="278"/>
      <c r="H296" s="281">
        <v>16.600000000000001</v>
      </c>
      <c r="I296" s="282"/>
      <c r="J296" s="278"/>
      <c r="K296" s="278"/>
      <c r="L296" s="283"/>
      <c r="M296" s="284"/>
      <c r="N296" s="285"/>
      <c r="O296" s="285"/>
      <c r="P296" s="285"/>
      <c r="Q296" s="285"/>
      <c r="R296" s="285"/>
      <c r="S296" s="285"/>
      <c r="T296" s="286"/>
      <c r="U296" s="13"/>
      <c r="V296" s="13"/>
      <c r="W296" s="13"/>
      <c r="X296" s="13"/>
      <c r="Y296" s="13"/>
      <c r="Z296" s="13"/>
      <c r="AA296" s="13"/>
      <c r="AB296" s="13"/>
      <c r="AC296" s="13"/>
      <c r="AD296" s="13"/>
      <c r="AE296" s="13"/>
      <c r="AT296" s="287" t="s">
        <v>758</v>
      </c>
      <c r="AU296" s="287" t="s">
        <v>86</v>
      </c>
      <c r="AV296" s="13" t="s">
        <v>86</v>
      </c>
      <c r="AW296" s="13" t="s">
        <v>33</v>
      </c>
      <c r="AX296" s="13" t="s">
        <v>76</v>
      </c>
      <c r="AY296" s="287" t="s">
        <v>414</v>
      </c>
    </row>
    <row r="297" s="15" customFormat="1">
      <c r="A297" s="15"/>
      <c r="B297" s="299"/>
      <c r="C297" s="300"/>
      <c r="D297" s="230" t="s">
        <v>758</v>
      </c>
      <c r="E297" s="301" t="s">
        <v>1</v>
      </c>
      <c r="F297" s="302" t="s">
        <v>3254</v>
      </c>
      <c r="G297" s="300"/>
      <c r="H297" s="301" t="s">
        <v>1</v>
      </c>
      <c r="I297" s="303"/>
      <c r="J297" s="300"/>
      <c r="K297" s="300"/>
      <c r="L297" s="304"/>
      <c r="M297" s="305"/>
      <c r="N297" s="306"/>
      <c r="O297" s="306"/>
      <c r="P297" s="306"/>
      <c r="Q297" s="306"/>
      <c r="R297" s="306"/>
      <c r="S297" s="306"/>
      <c r="T297" s="307"/>
      <c r="U297" s="15"/>
      <c r="V297" s="15"/>
      <c r="W297" s="15"/>
      <c r="X297" s="15"/>
      <c r="Y297" s="15"/>
      <c r="Z297" s="15"/>
      <c r="AA297" s="15"/>
      <c r="AB297" s="15"/>
      <c r="AC297" s="15"/>
      <c r="AD297" s="15"/>
      <c r="AE297" s="15"/>
      <c r="AT297" s="308" t="s">
        <v>758</v>
      </c>
      <c r="AU297" s="308" t="s">
        <v>86</v>
      </c>
      <c r="AV297" s="15" t="s">
        <v>84</v>
      </c>
      <c r="AW297" s="15" t="s">
        <v>33</v>
      </c>
      <c r="AX297" s="15" t="s">
        <v>76</v>
      </c>
      <c r="AY297" s="308" t="s">
        <v>414</v>
      </c>
    </row>
    <row r="298" s="13" customFormat="1">
      <c r="A298" s="13"/>
      <c r="B298" s="277"/>
      <c r="C298" s="278"/>
      <c r="D298" s="230" t="s">
        <v>758</v>
      </c>
      <c r="E298" s="279" t="s">
        <v>1</v>
      </c>
      <c r="F298" s="280" t="s">
        <v>3255</v>
      </c>
      <c r="G298" s="278"/>
      <c r="H298" s="281">
        <v>37.5</v>
      </c>
      <c r="I298" s="282"/>
      <c r="J298" s="278"/>
      <c r="K298" s="278"/>
      <c r="L298" s="283"/>
      <c r="M298" s="284"/>
      <c r="N298" s="285"/>
      <c r="O298" s="285"/>
      <c r="P298" s="285"/>
      <c r="Q298" s="285"/>
      <c r="R298" s="285"/>
      <c r="S298" s="285"/>
      <c r="T298" s="286"/>
      <c r="U298" s="13"/>
      <c r="V298" s="13"/>
      <c r="W298" s="13"/>
      <c r="X298" s="13"/>
      <c r="Y298" s="13"/>
      <c r="Z298" s="13"/>
      <c r="AA298" s="13"/>
      <c r="AB298" s="13"/>
      <c r="AC298" s="13"/>
      <c r="AD298" s="13"/>
      <c r="AE298" s="13"/>
      <c r="AT298" s="287" t="s">
        <v>758</v>
      </c>
      <c r="AU298" s="287" t="s">
        <v>86</v>
      </c>
      <c r="AV298" s="13" t="s">
        <v>86</v>
      </c>
      <c r="AW298" s="13" t="s">
        <v>33</v>
      </c>
      <c r="AX298" s="13" t="s">
        <v>76</v>
      </c>
      <c r="AY298" s="287" t="s">
        <v>414</v>
      </c>
    </row>
    <row r="299" s="15" customFormat="1">
      <c r="A299" s="15"/>
      <c r="B299" s="299"/>
      <c r="C299" s="300"/>
      <c r="D299" s="230" t="s">
        <v>758</v>
      </c>
      <c r="E299" s="301" t="s">
        <v>1</v>
      </c>
      <c r="F299" s="302" t="s">
        <v>3256</v>
      </c>
      <c r="G299" s="300"/>
      <c r="H299" s="301" t="s">
        <v>1</v>
      </c>
      <c r="I299" s="303"/>
      <c r="J299" s="300"/>
      <c r="K299" s="300"/>
      <c r="L299" s="304"/>
      <c r="M299" s="305"/>
      <c r="N299" s="306"/>
      <c r="O299" s="306"/>
      <c r="P299" s="306"/>
      <c r="Q299" s="306"/>
      <c r="R299" s="306"/>
      <c r="S299" s="306"/>
      <c r="T299" s="307"/>
      <c r="U299" s="15"/>
      <c r="V299" s="15"/>
      <c r="W299" s="15"/>
      <c r="X299" s="15"/>
      <c r="Y299" s="15"/>
      <c r="Z299" s="15"/>
      <c r="AA299" s="15"/>
      <c r="AB299" s="15"/>
      <c r="AC299" s="15"/>
      <c r="AD299" s="15"/>
      <c r="AE299" s="15"/>
      <c r="AT299" s="308" t="s">
        <v>758</v>
      </c>
      <c r="AU299" s="308" t="s">
        <v>86</v>
      </c>
      <c r="AV299" s="15" t="s">
        <v>84</v>
      </c>
      <c r="AW299" s="15" t="s">
        <v>33</v>
      </c>
      <c r="AX299" s="15" t="s">
        <v>76</v>
      </c>
      <c r="AY299" s="308" t="s">
        <v>414</v>
      </c>
    </row>
    <row r="300" s="13" customFormat="1">
      <c r="A300" s="13"/>
      <c r="B300" s="277"/>
      <c r="C300" s="278"/>
      <c r="D300" s="230" t="s">
        <v>758</v>
      </c>
      <c r="E300" s="279" t="s">
        <v>1</v>
      </c>
      <c r="F300" s="280" t="s">
        <v>3257</v>
      </c>
      <c r="G300" s="278"/>
      <c r="H300" s="281">
        <v>12.6</v>
      </c>
      <c r="I300" s="282"/>
      <c r="J300" s="278"/>
      <c r="K300" s="278"/>
      <c r="L300" s="283"/>
      <c r="M300" s="284"/>
      <c r="N300" s="285"/>
      <c r="O300" s="285"/>
      <c r="P300" s="285"/>
      <c r="Q300" s="285"/>
      <c r="R300" s="285"/>
      <c r="S300" s="285"/>
      <c r="T300" s="286"/>
      <c r="U300" s="13"/>
      <c r="V300" s="13"/>
      <c r="W300" s="13"/>
      <c r="X300" s="13"/>
      <c r="Y300" s="13"/>
      <c r="Z300" s="13"/>
      <c r="AA300" s="13"/>
      <c r="AB300" s="13"/>
      <c r="AC300" s="13"/>
      <c r="AD300" s="13"/>
      <c r="AE300" s="13"/>
      <c r="AT300" s="287" t="s">
        <v>758</v>
      </c>
      <c r="AU300" s="287" t="s">
        <v>86</v>
      </c>
      <c r="AV300" s="13" t="s">
        <v>86</v>
      </c>
      <c r="AW300" s="13" t="s">
        <v>33</v>
      </c>
      <c r="AX300" s="13" t="s">
        <v>76</v>
      </c>
      <c r="AY300" s="287" t="s">
        <v>414</v>
      </c>
    </row>
    <row r="301" s="15" customFormat="1">
      <c r="A301" s="15"/>
      <c r="B301" s="299"/>
      <c r="C301" s="300"/>
      <c r="D301" s="230" t="s">
        <v>758</v>
      </c>
      <c r="E301" s="301" t="s">
        <v>1</v>
      </c>
      <c r="F301" s="302" t="s">
        <v>3258</v>
      </c>
      <c r="G301" s="300"/>
      <c r="H301" s="301" t="s">
        <v>1</v>
      </c>
      <c r="I301" s="303"/>
      <c r="J301" s="300"/>
      <c r="K301" s="300"/>
      <c r="L301" s="304"/>
      <c r="M301" s="305"/>
      <c r="N301" s="306"/>
      <c r="O301" s="306"/>
      <c r="P301" s="306"/>
      <c r="Q301" s="306"/>
      <c r="R301" s="306"/>
      <c r="S301" s="306"/>
      <c r="T301" s="307"/>
      <c r="U301" s="15"/>
      <c r="V301" s="15"/>
      <c r="W301" s="15"/>
      <c r="X301" s="15"/>
      <c r="Y301" s="15"/>
      <c r="Z301" s="15"/>
      <c r="AA301" s="15"/>
      <c r="AB301" s="15"/>
      <c r="AC301" s="15"/>
      <c r="AD301" s="15"/>
      <c r="AE301" s="15"/>
      <c r="AT301" s="308" t="s">
        <v>758</v>
      </c>
      <c r="AU301" s="308" t="s">
        <v>86</v>
      </c>
      <c r="AV301" s="15" t="s">
        <v>84</v>
      </c>
      <c r="AW301" s="15" t="s">
        <v>33</v>
      </c>
      <c r="AX301" s="15" t="s">
        <v>76</v>
      </c>
      <c r="AY301" s="308" t="s">
        <v>414</v>
      </c>
    </row>
    <row r="302" s="13" customFormat="1">
      <c r="A302" s="13"/>
      <c r="B302" s="277"/>
      <c r="C302" s="278"/>
      <c r="D302" s="230" t="s">
        <v>758</v>
      </c>
      <c r="E302" s="279" t="s">
        <v>1</v>
      </c>
      <c r="F302" s="280" t="s">
        <v>3259</v>
      </c>
      <c r="G302" s="278"/>
      <c r="H302" s="281">
        <v>18</v>
      </c>
      <c r="I302" s="282"/>
      <c r="J302" s="278"/>
      <c r="K302" s="278"/>
      <c r="L302" s="283"/>
      <c r="M302" s="284"/>
      <c r="N302" s="285"/>
      <c r="O302" s="285"/>
      <c r="P302" s="285"/>
      <c r="Q302" s="285"/>
      <c r="R302" s="285"/>
      <c r="S302" s="285"/>
      <c r="T302" s="286"/>
      <c r="U302" s="13"/>
      <c r="V302" s="13"/>
      <c r="W302" s="13"/>
      <c r="X302" s="13"/>
      <c r="Y302" s="13"/>
      <c r="Z302" s="13"/>
      <c r="AA302" s="13"/>
      <c r="AB302" s="13"/>
      <c r="AC302" s="13"/>
      <c r="AD302" s="13"/>
      <c r="AE302" s="13"/>
      <c r="AT302" s="287" t="s">
        <v>758</v>
      </c>
      <c r="AU302" s="287" t="s">
        <v>86</v>
      </c>
      <c r="AV302" s="13" t="s">
        <v>86</v>
      </c>
      <c r="AW302" s="13" t="s">
        <v>33</v>
      </c>
      <c r="AX302" s="13" t="s">
        <v>76</v>
      </c>
      <c r="AY302" s="287" t="s">
        <v>414</v>
      </c>
    </row>
    <row r="303" s="14" customFormat="1">
      <c r="A303" s="14"/>
      <c r="B303" s="288"/>
      <c r="C303" s="289"/>
      <c r="D303" s="230" t="s">
        <v>758</v>
      </c>
      <c r="E303" s="290" t="s">
        <v>1</v>
      </c>
      <c r="F303" s="291" t="s">
        <v>760</v>
      </c>
      <c r="G303" s="289"/>
      <c r="H303" s="292">
        <v>103.69999999999999</v>
      </c>
      <c r="I303" s="293"/>
      <c r="J303" s="289"/>
      <c r="K303" s="289"/>
      <c r="L303" s="294"/>
      <c r="M303" s="295"/>
      <c r="N303" s="296"/>
      <c r="O303" s="296"/>
      <c r="P303" s="296"/>
      <c r="Q303" s="296"/>
      <c r="R303" s="296"/>
      <c r="S303" s="296"/>
      <c r="T303" s="297"/>
      <c r="U303" s="14"/>
      <c r="V303" s="14"/>
      <c r="W303" s="14"/>
      <c r="X303" s="14"/>
      <c r="Y303" s="14"/>
      <c r="Z303" s="14"/>
      <c r="AA303" s="14"/>
      <c r="AB303" s="14"/>
      <c r="AC303" s="14"/>
      <c r="AD303" s="14"/>
      <c r="AE303" s="14"/>
      <c r="AT303" s="298" t="s">
        <v>758</v>
      </c>
      <c r="AU303" s="298" t="s">
        <v>86</v>
      </c>
      <c r="AV303" s="14" t="s">
        <v>415</v>
      </c>
      <c r="AW303" s="14" t="s">
        <v>33</v>
      </c>
      <c r="AX303" s="14" t="s">
        <v>84</v>
      </c>
      <c r="AY303" s="298" t="s">
        <v>414</v>
      </c>
    </row>
    <row r="304" s="2" customFormat="1" ht="21.75" customHeight="1">
      <c r="A304" s="39"/>
      <c r="B304" s="40"/>
      <c r="C304" s="234" t="s">
        <v>888</v>
      </c>
      <c r="D304" s="234" t="s">
        <v>443</v>
      </c>
      <c r="E304" s="235" t="s">
        <v>1800</v>
      </c>
      <c r="F304" s="236" t="s">
        <v>1801</v>
      </c>
      <c r="G304" s="237" t="s">
        <v>531</v>
      </c>
      <c r="H304" s="238">
        <v>103.7</v>
      </c>
      <c r="I304" s="239"/>
      <c r="J304" s="240">
        <f>ROUND(I304*H304,2)</f>
        <v>0</v>
      </c>
      <c r="K304" s="236" t="s">
        <v>720</v>
      </c>
      <c r="L304" s="45"/>
      <c r="M304" s="241" t="s">
        <v>1</v>
      </c>
      <c r="N304" s="242" t="s">
        <v>41</v>
      </c>
      <c r="O304" s="92"/>
      <c r="P304" s="226">
        <f>O304*H304</f>
        <v>0</v>
      </c>
      <c r="Q304" s="226">
        <v>0</v>
      </c>
      <c r="R304" s="226">
        <f>Q304*H304</f>
        <v>0</v>
      </c>
      <c r="S304" s="226">
        <v>0.00050000000000000001</v>
      </c>
      <c r="T304" s="227">
        <f>S304*H304</f>
        <v>0.05185</v>
      </c>
      <c r="U304" s="39"/>
      <c r="V304" s="39"/>
      <c r="W304" s="39"/>
      <c r="X304" s="39"/>
      <c r="Y304" s="39"/>
      <c r="Z304" s="39"/>
      <c r="AA304" s="39"/>
      <c r="AB304" s="39"/>
      <c r="AC304" s="39"/>
      <c r="AD304" s="39"/>
      <c r="AE304" s="39"/>
      <c r="AR304" s="228" t="s">
        <v>415</v>
      </c>
      <c r="AT304" s="228" t="s">
        <v>443</v>
      </c>
      <c r="AU304" s="228" t="s">
        <v>86</v>
      </c>
      <c r="AY304" s="18" t="s">
        <v>414</v>
      </c>
      <c r="BE304" s="229">
        <f>IF(N304="základní",J304,0)</f>
        <v>0</v>
      </c>
      <c r="BF304" s="229">
        <f>IF(N304="snížená",J304,0)</f>
        <v>0</v>
      </c>
      <c r="BG304" s="229">
        <f>IF(N304="zákl. přenesená",J304,0)</f>
        <v>0</v>
      </c>
      <c r="BH304" s="229">
        <f>IF(N304="sníž. přenesená",J304,0)</f>
        <v>0</v>
      </c>
      <c r="BI304" s="229">
        <f>IF(N304="nulová",J304,0)</f>
        <v>0</v>
      </c>
      <c r="BJ304" s="18" t="s">
        <v>84</v>
      </c>
      <c r="BK304" s="229">
        <f>ROUND(I304*H304,2)</f>
        <v>0</v>
      </c>
      <c r="BL304" s="18" t="s">
        <v>415</v>
      </c>
      <c r="BM304" s="228" t="s">
        <v>3260</v>
      </c>
    </row>
    <row r="305" s="2" customFormat="1">
      <c r="A305" s="39"/>
      <c r="B305" s="40"/>
      <c r="C305" s="41"/>
      <c r="D305" s="230" t="s">
        <v>417</v>
      </c>
      <c r="E305" s="41"/>
      <c r="F305" s="231" t="s">
        <v>1803</v>
      </c>
      <c r="G305" s="41"/>
      <c r="H305" s="41"/>
      <c r="I305" s="156"/>
      <c r="J305" s="41"/>
      <c r="K305" s="41"/>
      <c r="L305" s="45"/>
      <c r="M305" s="232"/>
      <c r="N305" s="233"/>
      <c r="O305" s="92"/>
      <c r="P305" s="92"/>
      <c r="Q305" s="92"/>
      <c r="R305" s="92"/>
      <c r="S305" s="92"/>
      <c r="T305" s="93"/>
      <c r="U305" s="39"/>
      <c r="V305" s="39"/>
      <c r="W305" s="39"/>
      <c r="X305" s="39"/>
      <c r="Y305" s="39"/>
      <c r="Z305" s="39"/>
      <c r="AA305" s="39"/>
      <c r="AB305" s="39"/>
      <c r="AC305" s="39"/>
      <c r="AD305" s="39"/>
      <c r="AE305" s="39"/>
      <c r="AT305" s="18" t="s">
        <v>417</v>
      </c>
      <c r="AU305" s="18" t="s">
        <v>86</v>
      </c>
    </row>
    <row r="306" s="15" customFormat="1">
      <c r="A306" s="15"/>
      <c r="B306" s="299"/>
      <c r="C306" s="300"/>
      <c r="D306" s="230" t="s">
        <v>758</v>
      </c>
      <c r="E306" s="301" t="s">
        <v>1</v>
      </c>
      <c r="F306" s="302" t="s">
        <v>1798</v>
      </c>
      <c r="G306" s="300"/>
      <c r="H306" s="301" t="s">
        <v>1</v>
      </c>
      <c r="I306" s="303"/>
      <c r="J306" s="300"/>
      <c r="K306" s="300"/>
      <c r="L306" s="304"/>
      <c r="M306" s="305"/>
      <c r="N306" s="306"/>
      <c r="O306" s="306"/>
      <c r="P306" s="306"/>
      <c r="Q306" s="306"/>
      <c r="R306" s="306"/>
      <c r="S306" s="306"/>
      <c r="T306" s="307"/>
      <c r="U306" s="15"/>
      <c r="V306" s="15"/>
      <c r="W306" s="15"/>
      <c r="X306" s="15"/>
      <c r="Y306" s="15"/>
      <c r="Z306" s="15"/>
      <c r="AA306" s="15"/>
      <c r="AB306" s="15"/>
      <c r="AC306" s="15"/>
      <c r="AD306" s="15"/>
      <c r="AE306" s="15"/>
      <c r="AT306" s="308" t="s">
        <v>758</v>
      </c>
      <c r="AU306" s="308" t="s">
        <v>86</v>
      </c>
      <c r="AV306" s="15" t="s">
        <v>84</v>
      </c>
      <c r="AW306" s="15" t="s">
        <v>33</v>
      </c>
      <c r="AX306" s="15" t="s">
        <v>76</v>
      </c>
      <c r="AY306" s="308" t="s">
        <v>414</v>
      </c>
    </row>
    <row r="307" s="13" customFormat="1">
      <c r="A307" s="13"/>
      <c r="B307" s="277"/>
      <c r="C307" s="278"/>
      <c r="D307" s="230" t="s">
        <v>758</v>
      </c>
      <c r="E307" s="279" t="s">
        <v>1</v>
      </c>
      <c r="F307" s="280" t="s">
        <v>3250</v>
      </c>
      <c r="G307" s="278"/>
      <c r="H307" s="281">
        <v>9.3000000000000007</v>
      </c>
      <c r="I307" s="282"/>
      <c r="J307" s="278"/>
      <c r="K307" s="278"/>
      <c r="L307" s="283"/>
      <c r="M307" s="284"/>
      <c r="N307" s="285"/>
      <c r="O307" s="285"/>
      <c r="P307" s="285"/>
      <c r="Q307" s="285"/>
      <c r="R307" s="285"/>
      <c r="S307" s="285"/>
      <c r="T307" s="286"/>
      <c r="U307" s="13"/>
      <c r="V307" s="13"/>
      <c r="W307" s="13"/>
      <c r="X307" s="13"/>
      <c r="Y307" s="13"/>
      <c r="Z307" s="13"/>
      <c r="AA307" s="13"/>
      <c r="AB307" s="13"/>
      <c r="AC307" s="13"/>
      <c r="AD307" s="13"/>
      <c r="AE307" s="13"/>
      <c r="AT307" s="287" t="s">
        <v>758</v>
      </c>
      <c r="AU307" s="287" t="s">
        <v>86</v>
      </c>
      <c r="AV307" s="13" t="s">
        <v>86</v>
      </c>
      <c r="AW307" s="13" t="s">
        <v>33</v>
      </c>
      <c r="AX307" s="13" t="s">
        <v>76</v>
      </c>
      <c r="AY307" s="287" t="s">
        <v>414</v>
      </c>
    </row>
    <row r="308" s="15" customFormat="1">
      <c r="A308" s="15"/>
      <c r="B308" s="299"/>
      <c r="C308" s="300"/>
      <c r="D308" s="230" t="s">
        <v>758</v>
      </c>
      <c r="E308" s="301" t="s">
        <v>1</v>
      </c>
      <c r="F308" s="302" t="s">
        <v>1799</v>
      </c>
      <c r="G308" s="300"/>
      <c r="H308" s="301" t="s">
        <v>1</v>
      </c>
      <c r="I308" s="303"/>
      <c r="J308" s="300"/>
      <c r="K308" s="300"/>
      <c r="L308" s="304"/>
      <c r="M308" s="305"/>
      <c r="N308" s="306"/>
      <c r="O308" s="306"/>
      <c r="P308" s="306"/>
      <c r="Q308" s="306"/>
      <c r="R308" s="306"/>
      <c r="S308" s="306"/>
      <c r="T308" s="307"/>
      <c r="U308" s="15"/>
      <c r="V308" s="15"/>
      <c r="W308" s="15"/>
      <c r="X308" s="15"/>
      <c r="Y308" s="15"/>
      <c r="Z308" s="15"/>
      <c r="AA308" s="15"/>
      <c r="AB308" s="15"/>
      <c r="AC308" s="15"/>
      <c r="AD308" s="15"/>
      <c r="AE308" s="15"/>
      <c r="AT308" s="308" t="s">
        <v>758</v>
      </c>
      <c r="AU308" s="308" t="s">
        <v>86</v>
      </c>
      <c r="AV308" s="15" t="s">
        <v>84</v>
      </c>
      <c r="AW308" s="15" t="s">
        <v>33</v>
      </c>
      <c r="AX308" s="15" t="s">
        <v>76</v>
      </c>
      <c r="AY308" s="308" t="s">
        <v>414</v>
      </c>
    </row>
    <row r="309" s="13" customFormat="1">
      <c r="A309" s="13"/>
      <c r="B309" s="277"/>
      <c r="C309" s="278"/>
      <c r="D309" s="230" t="s">
        <v>758</v>
      </c>
      <c r="E309" s="279" t="s">
        <v>1</v>
      </c>
      <c r="F309" s="280" t="s">
        <v>3251</v>
      </c>
      <c r="G309" s="278"/>
      <c r="H309" s="281">
        <v>9.6999999999999993</v>
      </c>
      <c r="I309" s="282"/>
      <c r="J309" s="278"/>
      <c r="K309" s="278"/>
      <c r="L309" s="283"/>
      <c r="M309" s="284"/>
      <c r="N309" s="285"/>
      <c r="O309" s="285"/>
      <c r="P309" s="285"/>
      <c r="Q309" s="285"/>
      <c r="R309" s="285"/>
      <c r="S309" s="285"/>
      <c r="T309" s="286"/>
      <c r="U309" s="13"/>
      <c r="V309" s="13"/>
      <c r="W309" s="13"/>
      <c r="X309" s="13"/>
      <c r="Y309" s="13"/>
      <c r="Z309" s="13"/>
      <c r="AA309" s="13"/>
      <c r="AB309" s="13"/>
      <c r="AC309" s="13"/>
      <c r="AD309" s="13"/>
      <c r="AE309" s="13"/>
      <c r="AT309" s="287" t="s">
        <v>758</v>
      </c>
      <c r="AU309" s="287" t="s">
        <v>86</v>
      </c>
      <c r="AV309" s="13" t="s">
        <v>86</v>
      </c>
      <c r="AW309" s="13" t="s">
        <v>33</v>
      </c>
      <c r="AX309" s="13" t="s">
        <v>76</v>
      </c>
      <c r="AY309" s="287" t="s">
        <v>414</v>
      </c>
    </row>
    <row r="310" s="15" customFormat="1">
      <c r="A310" s="15"/>
      <c r="B310" s="299"/>
      <c r="C310" s="300"/>
      <c r="D310" s="230" t="s">
        <v>758</v>
      </c>
      <c r="E310" s="301" t="s">
        <v>1</v>
      </c>
      <c r="F310" s="302" t="s">
        <v>3252</v>
      </c>
      <c r="G310" s="300"/>
      <c r="H310" s="301" t="s">
        <v>1</v>
      </c>
      <c r="I310" s="303"/>
      <c r="J310" s="300"/>
      <c r="K310" s="300"/>
      <c r="L310" s="304"/>
      <c r="M310" s="305"/>
      <c r="N310" s="306"/>
      <c r="O310" s="306"/>
      <c r="P310" s="306"/>
      <c r="Q310" s="306"/>
      <c r="R310" s="306"/>
      <c r="S310" s="306"/>
      <c r="T310" s="307"/>
      <c r="U310" s="15"/>
      <c r="V310" s="15"/>
      <c r="W310" s="15"/>
      <c r="X310" s="15"/>
      <c r="Y310" s="15"/>
      <c r="Z310" s="15"/>
      <c r="AA310" s="15"/>
      <c r="AB310" s="15"/>
      <c r="AC310" s="15"/>
      <c r="AD310" s="15"/>
      <c r="AE310" s="15"/>
      <c r="AT310" s="308" t="s">
        <v>758</v>
      </c>
      <c r="AU310" s="308" t="s">
        <v>86</v>
      </c>
      <c r="AV310" s="15" t="s">
        <v>84</v>
      </c>
      <c r="AW310" s="15" t="s">
        <v>33</v>
      </c>
      <c r="AX310" s="15" t="s">
        <v>76</v>
      </c>
      <c r="AY310" s="308" t="s">
        <v>414</v>
      </c>
    </row>
    <row r="311" s="13" customFormat="1">
      <c r="A311" s="13"/>
      <c r="B311" s="277"/>
      <c r="C311" s="278"/>
      <c r="D311" s="230" t="s">
        <v>758</v>
      </c>
      <c r="E311" s="279" t="s">
        <v>1</v>
      </c>
      <c r="F311" s="280" t="s">
        <v>3253</v>
      </c>
      <c r="G311" s="278"/>
      <c r="H311" s="281">
        <v>16.600000000000001</v>
      </c>
      <c r="I311" s="282"/>
      <c r="J311" s="278"/>
      <c r="K311" s="278"/>
      <c r="L311" s="283"/>
      <c r="M311" s="284"/>
      <c r="N311" s="285"/>
      <c r="O311" s="285"/>
      <c r="P311" s="285"/>
      <c r="Q311" s="285"/>
      <c r="R311" s="285"/>
      <c r="S311" s="285"/>
      <c r="T311" s="286"/>
      <c r="U311" s="13"/>
      <c r="V311" s="13"/>
      <c r="W311" s="13"/>
      <c r="X311" s="13"/>
      <c r="Y311" s="13"/>
      <c r="Z311" s="13"/>
      <c r="AA311" s="13"/>
      <c r="AB311" s="13"/>
      <c r="AC311" s="13"/>
      <c r="AD311" s="13"/>
      <c r="AE311" s="13"/>
      <c r="AT311" s="287" t="s">
        <v>758</v>
      </c>
      <c r="AU311" s="287" t="s">
        <v>86</v>
      </c>
      <c r="AV311" s="13" t="s">
        <v>86</v>
      </c>
      <c r="AW311" s="13" t="s">
        <v>33</v>
      </c>
      <c r="AX311" s="13" t="s">
        <v>76</v>
      </c>
      <c r="AY311" s="287" t="s">
        <v>414</v>
      </c>
    </row>
    <row r="312" s="15" customFormat="1">
      <c r="A312" s="15"/>
      <c r="B312" s="299"/>
      <c r="C312" s="300"/>
      <c r="D312" s="230" t="s">
        <v>758</v>
      </c>
      <c r="E312" s="301" t="s">
        <v>1</v>
      </c>
      <c r="F312" s="302" t="s">
        <v>3254</v>
      </c>
      <c r="G312" s="300"/>
      <c r="H312" s="301" t="s">
        <v>1</v>
      </c>
      <c r="I312" s="303"/>
      <c r="J312" s="300"/>
      <c r="K312" s="300"/>
      <c r="L312" s="304"/>
      <c r="M312" s="305"/>
      <c r="N312" s="306"/>
      <c r="O312" s="306"/>
      <c r="P312" s="306"/>
      <c r="Q312" s="306"/>
      <c r="R312" s="306"/>
      <c r="S312" s="306"/>
      <c r="T312" s="307"/>
      <c r="U312" s="15"/>
      <c r="V312" s="15"/>
      <c r="W312" s="15"/>
      <c r="X312" s="15"/>
      <c r="Y312" s="15"/>
      <c r="Z312" s="15"/>
      <c r="AA312" s="15"/>
      <c r="AB312" s="15"/>
      <c r="AC312" s="15"/>
      <c r="AD312" s="15"/>
      <c r="AE312" s="15"/>
      <c r="AT312" s="308" t="s">
        <v>758</v>
      </c>
      <c r="AU312" s="308" t="s">
        <v>86</v>
      </c>
      <c r="AV312" s="15" t="s">
        <v>84</v>
      </c>
      <c r="AW312" s="15" t="s">
        <v>33</v>
      </c>
      <c r="AX312" s="15" t="s">
        <v>76</v>
      </c>
      <c r="AY312" s="308" t="s">
        <v>414</v>
      </c>
    </row>
    <row r="313" s="13" customFormat="1">
      <c r="A313" s="13"/>
      <c r="B313" s="277"/>
      <c r="C313" s="278"/>
      <c r="D313" s="230" t="s">
        <v>758</v>
      </c>
      <c r="E313" s="279" t="s">
        <v>1</v>
      </c>
      <c r="F313" s="280" t="s">
        <v>3255</v>
      </c>
      <c r="G313" s="278"/>
      <c r="H313" s="281">
        <v>37.5</v>
      </c>
      <c r="I313" s="282"/>
      <c r="J313" s="278"/>
      <c r="K313" s="278"/>
      <c r="L313" s="283"/>
      <c r="M313" s="284"/>
      <c r="N313" s="285"/>
      <c r="O313" s="285"/>
      <c r="P313" s="285"/>
      <c r="Q313" s="285"/>
      <c r="R313" s="285"/>
      <c r="S313" s="285"/>
      <c r="T313" s="286"/>
      <c r="U313" s="13"/>
      <c r="V313" s="13"/>
      <c r="W313" s="13"/>
      <c r="X313" s="13"/>
      <c r="Y313" s="13"/>
      <c r="Z313" s="13"/>
      <c r="AA313" s="13"/>
      <c r="AB313" s="13"/>
      <c r="AC313" s="13"/>
      <c r="AD313" s="13"/>
      <c r="AE313" s="13"/>
      <c r="AT313" s="287" t="s">
        <v>758</v>
      </c>
      <c r="AU313" s="287" t="s">
        <v>86</v>
      </c>
      <c r="AV313" s="13" t="s">
        <v>86</v>
      </c>
      <c r="AW313" s="13" t="s">
        <v>33</v>
      </c>
      <c r="AX313" s="13" t="s">
        <v>76</v>
      </c>
      <c r="AY313" s="287" t="s">
        <v>414</v>
      </c>
    </row>
    <row r="314" s="15" customFormat="1">
      <c r="A314" s="15"/>
      <c r="B314" s="299"/>
      <c r="C314" s="300"/>
      <c r="D314" s="230" t="s">
        <v>758</v>
      </c>
      <c r="E314" s="301" t="s">
        <v>1</v>
      </c>
      <c r="F314" s="302" t="s">
        <v>3256</v>
      </c>
      <c r="G314" s="300"/>
      <c r="H314" s="301" t="s">
        <v>1</v>
      </c>
      <c r="I314" s="303"/>
      <c r="J314" s="300"/>
      <c r="K314" s="300"/>
      <c r="L314" s="304"/>
      <c r="M314" s="305"/>
      <c r="N314" s="306"/>
      <c r="O314" s="306"/>
      <c r="P314" s="306"/>
      <c r="Q314" s="306"/>
      <c r="R314" s="306"/>
      <c r="S314" s="306"/>
      <c r="T314" s="307"/>
      <c r="U314" s="15"/>
      <c r="V314" s="15"/>
      <c r="W314" s="15"/>
      <c r="X314" s="15"/>
      <c r="Y314" s="15"/>
      <c r="Z314" s="15"/>
      <c r="AA314" s="15"/>
      <c r="AB314" s="15"/>
      <c r="AC314" s="15"/>
      <c r="AD314" s="15"/>
      <c r="AE314" s="15"/>
      <c r="AT314" s="308" t="s">
        <v>758</v>
      </c>
      <c r="AU314" s="308" t="s">
        <v>86</v>
      </c>
      <c r="AV314" s="15" t="s">
        <v>84</v>
      </c>
      <c r="AW314" s="15" t="s">
        <v>33</v>
      </c>
      <c r="AX314" s="15" t="s">
        <v>76</v>
      </c>
      <c r="AY314" s="308" t="s">
        <v>414</v>
      </c>
    </row>
    <row r="315" s="13" customFormat="1">
      <c r="A315" s="13"/>
      <c r="B315" s="277"/>
      <c r="C315" s="278"/>
      <c r="D315" s="230" t="s">
        <v>758</v>
      </c>
      <c r="E315" s="279" t="s">
        <v>1</v>
      </c>
      <c r="F315" s="280" t="s">
        <v>3257</v>
      </c>
      <c r="G315" s="278"/>
      <c r="H315" s="281">
        <v>12.6</v>
      </c>
      <c r="I315" s="282"/>
      <c r="J315" s="278"/>
      <c r="K315" s="278"/>
      <c r="L315" s="283"/>
      <c r="M315" s="284"/>
      <c r="N315" s="285"/>
      <c r="O315" s="285"/>
      <c r="P315" s="285"/>
      <c r="Q315" s="285"/>
      <c r="R315" s="285"/>
      <c r="S315" s="285"/>
      <c r="T315" s="286"/>
      <c r="U315" s="13"/>
      <c r="V315" s="13"/>
      <c r="W315" s="13"/>
      <c r="X315" s="13"/>
      <c r="Y315" s="13"/>
      <c r="Z315" s="13"/>
      <c r="AA315" s="13"/>
      <c r="AB315" s="13"/>
      <c r="AC315" s="13"/>
      <c r="AD315" s="13"/>
      <c r="AE315" s="13"/>
      <c r="AT315" s="287" t="s">
        <v>758</v>
      </c>
      <c r="AU315" s="287" t="s">
        <v>86</v>
      </c>
      <c r="AV315" s="13" t="s">
        <v>86</v>
      </c>
      <c r="AW315" s="13" t="s">
        <v>33</v>
      </c>
      <c r="AX315" s="13" t="s">
        <v>76</v>
      </c>
      <c r="AY315" s="287" t="s">
        <v>414</v>
      </c>
    </row>
    <row r="316" s="15" customFormat="1">
      <c r="A316" s="15"/>
      <c r="B316" s="299"/>
      <c r="C316" s="300"/>
      <c r="D316" s="230" t="s">
        <v>758</v>
      </c>
      <c r="E316" s="301" t="s">
        <v>1</v>
      </c>
      <c r="F316" s="302" t="s">
        <v>3258</v>
      </c>
      <c r="G316" s="300"/>
      <c r="H316" s="301" t="s">
        <v>1</v>
      </c>
      <c r="I316" s="303"/>
      <c r="J316" s="300"/>
      <c r="K316" s="300"/>
      <c r="L316" s="304"/>
      <c r="M316" s="305"/>
      <c r="N316" s="306"/>
      <c r="O316" s="306"/>
      <c r="P316" s="306"/>
      <c r="Q316" s="306"/>
      <c r="R316" s="306"/>
      <c r="S316" s="306"/>
      <c r="T316" s="307"/>
      <c r="U316" s="15"/>
      <c r="V316" s="15"/>
      <c r="W316" s="15"/>
      <c r="X316" s="15"/>
      <c r="Y316" s="15"/>
      <c r="Z316" s="15"/>
      <c r="AA316" s="15"/>
      <c r="AB316" s="15"/>
      <c r="AC316" s="15"/>
      <c r="AD316" s="15"/>
      <c r="AE316" s="15"/>
      <c r="AT316" s="308" t="s">
        <v>758</v>
      </c>
      <c r="AU316" s="308" t="s">
        <v>86</v>
      </c>
      <c r="AV316" s="15" t="s">
        <v>84</v>
      </c>
      <c r="AW316" s="15" t="s">
        <v>33</v>
      </c>
      <c r="AX316" s="15" t="s">
        <v>76</v>
      </c>
      <c r="AY316" s="308" t="s">
        <v>414</v>
      </c>
    </row>
    <row r="317" s="13" customFormat="1">
      <c r="A317" s="13"/>
      <c r="B317" s="277"/>
      <c r="C317" s="278"/>
      <c r="D317" s="230" t="s">
        <v>758</v>
      </c>
      <c r="E317" s="279" t="s">
        <v>1</v>
      </c>
      <c r="F317" s="280" t="s">
        <v>3259</v>
      </c>
      <c r="G317" s="278"/>
      <c r="H317" s="281">
        <v>18</v>
      </c>
      <c r="I317" s="282"/>
      <c r="J317" s="278"/>
      <c r="K317" s="278"/>
      <c r="L317" s="283"/>
      <c r="M317" s="284"/>
      <c r="N317" s="285"/>
      <c r="O317" s="285"/>
      <c r="P317" s="285"/>
      <c r="Q317" s="285"/>
      <c r="R317" s="285"/>
      <c r="S317" s="285"/>
      <c r="T317" s="286"/>
      <c r="U317" s="13"/>
      <c r="V317" s="13"/>
      <c r="W317" s="13"/>
      <c r="X317" s="13"/>
      <c r="Y317" s="13"/>
      <c r="Z317" s="13"/>
      <c r="AA317" s="13"/>
      <c r="AB317" s="13"/>
      <c r="AC317" s="13"/>
      <c r="AD317" s="13"/>
      <c r="AE317" s="13"/>
      <c r="AT317" s="287" t="s">
        <v>758</v>
      </c>
      <c r="AU317" s="287" t="s">
        <v>86</v>
      </c>
      <c r="AV317" s="13" t="s">
        <v>86</v>
      </c>
      <c r="AW317" s="13" t="s">
        <v>33</v>
      </c>
      <c r="AX317" s="13" t="s">
        <v>76</v>
      </c>
      <c r="AY317" s="287" t="s">
        <v>414</v>
      </c>
    </row>
    <row r="318" s="14" customFormat="1">
      <c r="A318" s="14"/>
      <c r="B318" s="288"/>
      <c r="C318" s="289"/>
      <c r="D318" s="230" t="s">
        <v>758</v>
      </c>
      <c r="E318" s="290" t="s">
        <v>1</v>
      </c>
      <c r="F318" s="291" t="s">
        <v>760</v>
      </c>
      <c r="G318" s="289"/>
      <c r="H318" s="292">
        <v>103.69999999999999</v>
      </c>
      <c r="I318" s="293"/>
      <c r="J318" s="289"/>
      <c r="K318" s="289"/>
      <c r="L318" s="294"/>
      <c r="M318" s="295"/>
      <c r="N318" s="296"/>
      <c r="O318" s="296"/>
      <c r="P318" s="296"/>
      <c r="Q318" s="296"/>
      <c r="R318" s="296"/>
      <c r="S318" s="296"/>
      <c r="T318" s="297"/>
      <c r="U318" s="14"/>
      <c r="V318" s="14"/>
      <c r="W318" s="14"/>
      <c r="X318" s="14"/>
      <c r="Y318" s="14"/>
      <c r="Z318" s="14"/>
      <c r="AA318" s="14"/>
      <c r="AB318" s="14"/>
      <c r="AC318" s="14"/>
      <c r="AD318" s="14"/>
      <c r="AE318" s="14"/>
      <c r="AT318" s="298" t="s">
        <v>758</v>
      </c>
      <c r="AU318" s="298" t="s">
        <v>86</v>
      </c>
      <c r="AV318" s="14" t="s">
        <v>415</v>
      </c>
      <c r="AW318" s="14" t="s">
        <v>33</v>
      </c>
      <c r="AX318" s="14" t="s">
        <v>84</v>
      </c>
      <c r="AY318" s="298" t="s">
        <v>414</v>
      </c>
    </row>
    <row r="319" s="2" customFormat="1" ht="21.75" customHeight="1">
      <c r="A319" s="39"/>
      <c r="B319" s="40"/>
      <c r="C319" s="234" t="s">
        <v>894</v>
      </c>
      <c r="D319" s="234" t="s">
        <v>443</v>
      </c>
      <c r="E319" s="235" t="s">
        <v>1810</v>
      </c>
      <c r="F319" s="236" t="s">
        <v>1811</v>
      </c>
      <c r="G319" s="237" t="s">
        <v>632</v>
      </c>
      <c r="H319" s="238">
        <v>1040.3219999999999</v>
      </c>
      <c r="I319" s="239"/>
      <c r="J319" s="240">
        <f>ROUND(I319*H319,2)</f>
        <v>0</v>
      </c>
      <c r="K319" s="236" t="s">
        <v>720</v>
      </c>
      <c r="L319" s="45"/>
      <c r="M319" s="241" t="s">
        <v>1</v>
      </c>
      <c r="N319" s="242" t="s">
        <v>41</v>
      </c>
      <c r="O319" s="92"/>
      <c r="P319" s="226">
        <f>O319*H319</f>
        <v>0</v>
      </c>
      <c r="Q319" s="226">
        <v>0</v>
      </c>
      <c r="R319" s="226">
        <f>Q319*H319</f>
        <v>0</v>
      </c>
      <c r="S319" s="226">
        <v>0</v>
      </c>
      <c r="T319" s="227">
        <f>S319*H319</f>
        <v>0</v>
      </c>
      <c r="U319" s="39"/>
      <c r="V319" s="39"/>
      <c r="W319" s="39"/>
      <c r="X319" s="39"/>
      <c r="Y319" s="39"/>
      <c r="Z319" s="39"/>
      <c r="AA319" s="39"/>
      <c r="AB319" s="39"/>
      <c r="AC319" s="39"/>
      <c r="AD319" s="39"/>
      <c r="AE319" s="39"/>
      <c r="AR319" s="228" t="s">
        <v>415</v>
      </c>
      <c r="AT319" s="228" t="s">
        <v>443</v>
      </c>
      <c r="AU319" s="228" t="s">
        <v>86</v>
      </c>
      <c r="AY319" s="18" t="s">
        <v>414</v>
      </c>
      <c r="BE319" s="229">
        <f>IF(N319="základní",J319,0)</f>
        <v>0</v>
      </c>
      <c r="BF319" s="229">
        <f>IF(N319="snížená",J319,0)</f>
        <v>0</v>
      </c>
      <c r="BG319" s="229">
        <f>IF(N319="zákl. přenesená",J319,0)</f>
        <v>0</v>
      </c>
      <c r="BH319" s="229">
        <f>IF(N319="sníž. přenesená",J319,0)</f>
        <v>0</v>
      </c>
      <c r="BI319" s="229">
        <f>IF(N319="nulová",J319,0)</f>
        <v>0</v>
      </c>
      <c r="BJ319" s="18" t="s">
        <v>84</v>
      </c>
      <c r="BK319" s="229">
        <f>ROUND(I319*H319,2)</f>
        <v>0</v>
      </c>
      <c r="BL319" s="18" t="s">
        <v>415</v>
      </c>
      <c r="BM319" s="228" t="s">
        <v>3261</v>
      </c>
    </row>
    <row r="320" s="2" customFormat="1">
      <c r="A320" s="39"/>
      <c r="B320" s="40"/>
      <c r="C320" s="41"/>
      <c r="D320" s="230" t="s">
        <v>417</v>
      </c>
      <c r="E320" s="41"/>
      <c r="F320" s="231" t="s">
        <v>1811</v>
      </c>
      <c r="G320" s="41"/>
      <c r="H320" s="41"/>
      <c r="I320" s="156"/>
      <c r="J320" s="41"/>
      <c r="K320" s="41"/>
      <c r="L320" s="45"/>
      <c r="M320" s="232"/>
      <c r="N320" s="233"/>
      <c r="O320" s="92"/>
      <c r="P320" s="92"/>
      <c r="Q320" s="92"/>
      <c r="R320" s="92"/>
      <c r="S320" s="92"/>
      <c r="T320" s="93"/>
      <c r="U320" s="39"/>
      <c r="V320" s="39"/>
      <c r="W320" s="39"/>
      <c r="X320" s="39"/>
      <c r="Y320" s="39"/>
      <c r="Z320" s="39"/>
      <c r="AA320" s="39"/>
      <c r="AB320" s="39"/>
      <c r="AC320" s="39"/>
      <c r="AD320" s="39"/>
      <c r="AE320" s="39"/>
      <c r="AT320" s="18" t="s">
        <v>417</v>
      </c>
      <c r="AU320" s="18" t="s">
        <v>86</v>
      </c>
    </row>
    <row r="321" s="15" customFormat="1">
      <c r="A321" s="15"/>
      <c r="B321" s="299"/>
      <c r="C321" s="300"/>
      <c r="D321" s="230" t="s">
        <v>758</v>
      </c>
      <c r="E321" s="301" t="s">
        <v>1</v>
      </c>
      <c r="F321" s="302" t="s">
        <v>2881</v>
      </c>
      <c r="G321" s="300"/>
      <c r="H321" s="301" t="s">
        <v>1</v>
      </c>
      <c r="I321" s="303"/>
      <c r="J321" s="300"/>
      <c r="K321" s="300"/>
      <c r="L321" s="304"/>
      <c r="M321" s="305"/>
      <c r="N321" s="306"/>
      <c r="O321" s="306"/>
      <c r="P321" s="306"/>
      <c r="Q321" s="306"/>
      <c r="R321" s="306"/>
      <c r="S321" s="306"/>
      <c r="T321" s="307"/>
      <c r="U321" s="15"/>
      <c r="V321" s="15"/>
      <c r="W321" s="15"/>
      <c r="X321" s="15"/>
      <c r="Y321" s="15"/>
      <c r="Z321" s="15"/>
      <c r="AA321" s="15"/>
      <c r="AB321" s="15"/>
      <c r="AC321" s="15"/>
      <c r="AD321" s="15"/>
      <c r="AE321" s="15"/>
      <c r="AT321" s="308" t="s">
        <v>758</v>
      </c>
      <c r="AU321" s="308" t="s">
        <v>86</v>
      </c>
      <c r="AV321" s="15" t="s">
        <v>84</v>
      </c>
      <c r="AW321" s="15" t="s">
        <v>33</v>
      </c>
      <c r="AX321" s="15" t="s">
        <v>76</v>
      </c>
      <c r="AY321" s="308" t="s">
        <v>414</v>
      </c>
    </row>
    <row r="322" s="13" customFormat="1">
      <c r="A322" s="13"/>
      <c r="B322" s="277"/>
      <c r="C322" s="278"/>
      <c r="D322" s="230" t="s">
        <v>758</v>
      </c>
      <c r="E322" s="279" t="s">
        <v>1</v>
      </c>
      <c r="F322" s="280" t="s">
        <v>3187</v>
      </c>
      <c r="G322" s="278"/>
      <c r="H322" s="281">
        <v>101.993</v>
      </c>
      <c r="I322" s="282"/>
      <c r="J322" s="278"/>
      <c r="K322" s="278"/>
      <c r="L322" s="283"/>
      <c r="M322" s="284"/>
      <c r="N322" s="285"/>
      <c r="O322" s="285"/>
      <c r="P322" s="285"/>
      <c r="Q322" s="285"/>
      <c r="R322" s="285"/>
      <c r="S322" s="285"/>
      <c r="T322" s="286"/>
      <c r="U322" s="13"/>
      <c r="V322" s="13"/>
      <c r="W322" s="13"/>
      <c r="X322" s="13"/>
      <c r="Y322" s="13"/>
      <c r="Z322" s="13"/>
      <c r="AA322" s="13"/>
      <c r="AB322" s="13"/>
      <c r="AC322" s="13"/>
      <c r="AD322" s="13"/>
      <c r="AE322" s="13"/>
      <c r="AT322" s="287" t="s">
        <v>758</v>
      </c>
      <c r="AU322" s="287" t="s">
        <v>86</v>
      </c>
      <c r="AV322" s="13" t="s">
        <v>86</v>
      </c>
      <c r="AW322" s="13" t="s">
        <v>33</v>
      </c>
      <c r="AX322" s="13" t="s">
        <v>76</v>
      </c>
      <c r="AY322" s="287" t="s">
        <v>414</v>
      </c>
    </row>
    <row r="323" s="15" customFormat="1">
      <c r="A323" s="15"/>
      <c r="B323" s="299"/>
      <c r="C323" s="300"/>
      <c r="D323" s="230" t="s">
        <v>758</v>
      </c>
      <c r="E323" s="301" t="s">
        <v>1</v>
      </c>
      <c r="F323" s="302" t="s">
        <v>2883</v>
      </c>
      <c r="G323" s="300"/>
      <c r="H323" s="301" t="s">
        <v>1</v>
      </c>
      <c r="I323" s="303"/>
      <c r="J323" s="300"/>
      <c r="K323" s="300"/>
      <c r="L323" s="304"/>
      <c r="M323" s="305"/>
      <c r="N323" s="306"/>
      <c r="O323" s="306"/>
      <c r="P323" s="306"/>
      <c r="Q323" s="306"/>
      <c r="R323" s="306"/>
      <c r="S323" s="306"/>
      <c r="T323" s="307"/>
      <c r="U323" s="15"/>
      <c r="V323" s="15"/>
      <c r="W323" s="15"/>
      <c r="X323" s="15"/>
      <c r="Y323" s="15"/>
      <c r="Z323" s="15"/>
      <c r="AA323" s="15"/>
      <c r="AB323" s="15"/>
      <c r="AC323" s="15"/>
      <c r="AD323" s="15"/>
      <c r="AE323" s="15"/>
      <c r="AT323" s="308" t="s">
        <v>758</v>
      </c>
      <c r="AU323" s="308" t="s">
        <v>86</v>
      </c>
      <c r="AV323" s="15" t="s">
        <v>84</v>
      </c>
      <c r="AW323" s="15" t="s">
        <v>33</v>
      </c>
      <c r="AX323" s="15" t="s">
        <v>76</v>
      </c>
      <c r="AY323" s="308" t="s">
        <v>414</v>
      </c>
    </row>
    <row r="324" s="13" customFormat="1">
      <c r="A324" s="13"/>
      <c r="B324" s="277"/>
      <c r="C324" s="278"/>
      <c r="D324" s="230" t="s">
        <v>758</v>
      </c>
      <c r="E324" s="279" t="s">
        <v>1</v>
      </c>
      <c r="F324" s="280" t="s">
        <v>3188</v>
      </c>
      <c r="G324" s="278"/>
      <c r="H324" s="281">
        <v>94.75</v>
      </c>
      <c r="I324" s="282"/>
      <c r="J324" s="278"/>
      <c r="K324" s="278"/>
      <c r="L324" s="283"/>
      <c r="M324" s="284"/>
      <c r="N324" s="285"/>
      <c r="O324" s="285"/>
      <c r="P324" s="285"/>
      <c r="Q324" s="285"/>
      <c r="R324" s="285"/>
      <c r="S324" s="285"/>
      <c r="T324" s="286"/>
      <c r="U324" s="13"/>
      <c r="V324" s="13"/>
      <c r="W324" s="13"/>
      <c r="X324" s="13"/>
      <c r="Y324" s="13"/>
      <c r="Z324" s="13"/>
      <c r="AA324" s="13"/>
      <c r="AB324" s="13"/>
      <c r="AC324" s="13"/>
      <c r="AD324" s="13"/>
      <c r="AE324" s="13"/>
      <c r="AT324" s="287" t="s">
        <v>758</v>
      </c>
      <c r="AU324" s="287" t="s">
        <v>86</v>
      </c>
      <c r="AV324" s="13" t="s">
        <v>86</v>
      </c>
      <c r="AW324" s="13" t="s">
        <v>33</v>
      </c>
      <c r="AX324" s="13" t="s">
        <v>76</v>
      </c>
      <c r="AY324" s="287" t="s">
        <v>414</v>
      </c>
    </row>
    <row r="325" s="15" customFormat="1">
      <c r="A325" s="15"/>
      <c r="B325" s="299"/>
      <c r="C325" s="300"/>
      <c r="D325" s="230" t="s">
        <v>758</v>
      </c>
      <c r="E325" s="301" t="s">
        <v>1</v>
      </c>
      <c r="F325" s="302" t="s">
        <v>3189</v>
      </c>
      <c r="G325" s="300"/>
      <c r="H325" s="301" t="s">
        <v>1</v>
      </c>
      <c r="I325" s="303"/>
      <c r="J325" s="300"/>
      <c r="K325" s="300"/>
      <c r="L325" s="304"/>
      <c r="M325" s="305"/>
      <c r="N325" s="306"/>
      <c r="O325" s="306"/>
      <c r="P325" s="306"/>
      <c r="Q325" s="306"/>
      <c r="R325" s="306"/>
      <c r="S325" s="306"/>
      <c r="T325" s="307"/>
      <c r="U325" s="15"/>
      <c r="V325" s="15"/>
      <c r="W325" s="15"/>
      <c r="X325" s="15"/>
      <c r="Y325" s="15"/>
      <c r="Z325" s="15"/>
      <c r="AA325" s="15"/>
      <c r="AB325" s="15"/>
      <c r="AC325" s="15"/>
      <c r="AD325" s="15"/>
      <c r="AE325" s="15"/>
      <c r="AT325" s="308" t="s">
        <v>758</v>
      </c>
      <c r="AU325" s="308" t="s">
        <v>86</v>
      </c>
      <c r="AV325" s="15" t="s">
        <v>84</v>
      </c>
      <c r="AW325" s="15" t="s">
        <v>33</v>
      </c>
      <c r="AX325" s="15" t="s">
        <v>76</v>
      </c>
      <c r="AY325" s="308" t="s">
        <v>414</v>
      </c>
    </row>
    <row r="326" s="13" customFormat="1">
      <c r="A326" s="13"/>
      <c r="B326" s="277"/>
      <c r="C326" s="278"/>
      <c r="D326" s="230" t="s">
        <v>758</v>
      </c>
      <c r="E326" s="279" t="s">
        <v>1</v>
      </c>
      <c r="F326" s="280" t="s">
        <v>3190</v>
      </c>
      <c r="G326" s="278"/>
      <c r="H326" s="281">
        <v>62.276000000000003</v>
      </c>
      <c r="I326" s="282"/>
      <c r="J326" s="278"/>
      <c r="K326" s="278"/>
      <c r="L326" s="283"/>
      <c r="M326" s="284"/>
      <c r="N326" s="285"/>
      <c r="O326" s="285"/>
      <c r="P326" s="285"/>
      <c r="Q326" s="285"/>
      <c r="R326" s="285"/>
      <c r="S326" s="285"/>
      <c r="T326" s="286"/>
      <c r="U326" s="13"/>
      <c r="V326" s="13"/>
      <c r="W326" s="13"/>
      <c r="X326" s="13"/>
      <c r="Y326" s="13"/>
      <c r="Z326" s="13"/>
      <c r="AA326" s="13"/>
      <c r="AB326" s="13"/>
      <c r="AC326" s="13"/>
      <c r="AD326" s="13"/>
      <c r="AE326" s="13"/>
      <c r="AT326" s="287" t="s">
        <v>758</v>
      </c>
      <c r="AU326" s="287" t="s">
        <v>86</v>
      </c>
      <c r="AV326" s="13" t="s">
        <v>86</v>
      </c>
      <c r="AW326" s="13" t="s">
        <v>33</v>
      </c>
      <c r="AX326" s="13" t="s">
        <v>76</v>
      </c>
      <c r="AY326" s="287" t="s">
        <v>414</v>
      </c>
    </row>
    <row r="327" s="15" customFormat="1">
      <c r="A327" s="15"/>
      <c r="B327" s="299"/>
      <c r="C327" s="300"/>
      <c r="D327" s="230" t="s">
        <v>758</v>
      </c>
      <c r="E327" s="301" t="s">
        <v>1</v>
      </c>
      <c r="F327" s="302" t="s">
        <v>3191</v>
      </c>
      <c r="G327" s="300"/>
      <c r="H327" s="301" t="s">
        <v>1</v>
      </c>
      <c r="I327" s="303"/>
      <c r="J327" s="300"/>
      <c r="K327" s="300"/>
      <c r="L327" s="304"/>
      <c r="M327" s="305"/>
      <c r="N327" s="306"/>
      <c r="O327" s="306"/>
      <c r="P327" s="306"/>
      <c r="Q327" s="306"/>
      <c r="R327" s="306"/>
      <c r="S327" s="306"/>
      <c r="T327" s="307"/>
      <c r="U327" s="15"/>
      <c r="V327" s="15"/>
      <c r="W327" s="15"/>
      <c r="X327" s="15"/>
      <c r="Y327" s="15"/>
      <c r="Z327" s="15"/>
      <c r="AA327" s="15"/>
      <c r="AB327" s="15"/>
      <c r="AC327" s="15"/>
      <c r="AD327" s="15"/>
      <c r="AE327" s="15"/>
      <c r="AT327" s="308" t="s">
        <v>758</v>
      </c>
      <c r="AU327" s="308" t="s">
        <v>86</v>
      </c>
      <c r="AV327" s="15" t="s">
        <v>84</v>
      </c>
      <c r="AW327" s="15" t="s">
        <v>33</v>
      </c>
      <c r="AX327" s="15" t="s">
        <v>76</v>
      </c>
      <c r="AY327" s="308" t="s">
        <v>414</v>
      </c>
    </row>
    <row r="328" s="13" customFormat="1">
      <c r="A328" s="13"/>
      <c r="B328" s="277"/>
      <c r="C328" s="278"/>
      <c r="D328" s="230" t="s">
        <v>758</v>
      </c>
      <c r="E328" s="279" t="s">
        <v>1</v>
      </c>
      <c r="F328" s="280" t="s">
        <v>3192</v>
      </c>
      <c r="G328" s="278"/>
      <c r="H328" s="281">
        <v>67.599999999999994</v>
      </c>
      <c r="I328" s="282"/>
      <c r="J328" s="278"/>
      <c r="K328" s="278"/>
      <c r="L328" s="283"/>
      <c r="M328" s="284"/>
      <c r="N328" s="285"/>
      <c r="O328" s="285"/>
      <c r="P328" s="285"/>
      <c r="Q328" s="285"/>
      <c r="R328" s="285"/>
      <c r="S328" s="285"/>
      <c r="T328" s="286"/>
      <c r="U328" s="13"/>
      <c r="V328" s="13"/>
      <c r="W328" s="13"/>
      <c r="X328" s="13"/>
      <c r="Y328" s="13"/>
      <c r="Z328" s="13"/>
      <c r="AA328" s="13"/>
      <c r="AB328" s="13"/>
      <c r="AC328" s="13"/>
      <c r="AD328" s="13"/>
      <c r="AE328" s="13"/>
      <c r="AT328" s="287" t="s">
        <v>758</v>
      </c>
      <c r="AU328" s="287" t="s">
        <v>86</v>
      </c>
      <c r="AV328" s="13" t="s">
        <v>86</v>
      </c>
      <c r="AW328" s="13" t="s">
        <v>33</v>
      </c>
      <c r="AX328" s="13" t="s">
        <v>76</v>
      </c>
      <c r="AY328" s="287" t="s">
        <v>414</v>
      </c>
    </row>
    <row r="329" s="15" customFormat="1">
      <c r="A329" s="15"/>
      <c r="B329" s="299"/>
      <c r="C329" s="300"/>
      <c r="D329" s="230" t="s">
        <v>758</v>
      </c>
      <c r="E329" s="301" t="s">
        <v>1</v>
      </c>
      <c r="F329" s="302" t="s">
        <v>3262</v>
      </c>
      <c r="G329" s="300"/>
      <c r="H329" s="301" t="s">
        <v>1</v>
      </c>
      <c r="I329" s="303"/>
      <c r="J329" s="300"/>
      <c r="K329" s="300"/>
      <c r="L329" s="304"/>
      <c r="M329" s="305"/>
      <c r="N329" s="306"/>
      <c r="O329" s="306"/>
      <c r="P329" s="306"/>
      <c r="Q329" s="306"/>
      <c r="R329" s="306"/>
      <c r="S329" s="306"/>
      <c r="T329" s="307"/>
      <c r="U329" s="15"/>
      <c r="V329" s="15"/>
      <c r="W329" s="15"/>
      <c r="X329" s="15"/>
      <c r="Y329" s="15"/>
      <c r="Z329" s="15"/>
      <c r="AA329" s="15"/>
      <c r="AB329" s="15"/>
      <c r="AC329" s="15"/>
      <c r="AD329" s="15"/>
      <c r="AE329" s="15"/>
      <c r="AT329" s="308" t="s">
        <v>758</v>
      </c>
      <c r="AU329" s="308" t="s">
        <v>86</v>
      </c>
      <c r="AV329" s="15" t="s">
        <v>84</v>
      </c>
      <c r="AW329" s="15" t="s">
        <v>33</v>
      </c>
      <c r="AX329" s="15" t="s">
        <v>76</v>
      </c>
      <c r="AY329" s="308" t="s">
        <v>414</v>
      </c>
    </row>
    <row r="330" s="13" customFormat="1">
      <c r="A330" s="13"/>
      <c r="B330" s="277"/>
      <c r="C330" s="278"/>
      <c r="D330" s="230" t="s">
        <v>758</v>
      </c>
      <c r="E330" s="279" t="s">
        <v>1</v>
      </c>
      <c r="F330" s="280" t="s">
        <v>3263</v>
      </c>
      <c r="G330" s="278"/>
      <c r="H330" s="281">
        <v>26.748999999999999</v>
      </c>
      <c r="I330" s="282"/>
      <c r="J330" s="278"/>
      <c r="K330" s="278"/>
      <c r="L330" s="283"/>
      <c r="M330" s="284"/>
      <c r="N330" s="285"/>
      <c r="O330" s="285"/>
      <c r="P330" s="285"/>
      <c r="Q330" s="285"/>
      <c r="R330" s="285"/>
      <c r="S330" s="285"/>
      <c r="T330" s="286"/>
      <c r="U330" s="13"/>
      <c r="V330" s="13"/>
      <c r="W330" s="13"/>
      <c r="X330" s="13"/>
      <c r="Y330" s="13"/>
      <c r="Z330" s="13"/>
      <c r="AA330" s="13"/>
      <c r="AB330" s="13"/>
      <c r="AC330" s="13"/>
      <c r="AD330" s="13"/>
      <c r="AE330" s="13"/>
      <c r="AT330" s="287" t="s">
        <v>758</v>
      </c>
      <c r="AU330" s="287" t="s">
        <v>86</v>
      </c>
      <c r="AV330" s="13" t="s">
        <v>86</v>
      </c>
      <c r="AW330" s="13" t="s">
        <v>33</v>
      </c>
      <c r="AX330" s="13" t="s">
        <v>76</v>
      </c>
      <c r="AY330" s="287" t="s">
        <v>414</v>
      </c>
    </row>
    <row r="331" s="13" customFormat="1">
      <c r="A331" s="13"/>
      <c r="B331" s="277"/>
      <c r="C331" s="278"/>
      <c r="D331" s="230" t="s">
        <v>758</v>
      </c>
      <c r="E331" s="279" t="s">
        <v>1</v>
      </c>
      <c r="F331" s="280" t="s">
        <v>3264</v>
      </c>
      <c r="G331" s="278"/>
      <c r="H331" s="281">
        <v>27.236999999999998</v>
      </c>
      <c r="I331" s="282"/>
      <c r="J331" s="278"/>
      <c r="K331" s="278"/>
      <c r="L331" s="283"/>
      <c r="M331" s="284"/>
      <c r="N331" s="285"/>
      <c r="O331" s="285"/>
      <c r="P331" s="285"/>
      <c r="Q331" s="285"/>
      <c r="R331" s="285"/>
      <c r="S331" s="285"/>
      <c r="T331" s="286"/>
      <c r="U331" s="13"/>
      <c r="V331" s="13"/>
      <c r="W331" s="13"/>
      <c r="X331" s="13"/>
      <c r="Y331" s="13"/>
      <c r="Z331" s="13"/>
      <c r="AA331" s="13"/>
      <c r="AB331" s="13"/>
      <c r="AC331" s="13"/>
      <c r="AD331" s="13"/>
      <c r="AE331" s="13"/>
      <c r="AT331" s="287" t="s">
        <v>758</v>
      </c>
      <c r="AU331" s="287" t="s">
        <v>86</v>
      </c>
      <c r="AV331" s="13" t="s">
        <v>86</v>
      </c>
      <c r="AW331" s="13" t="s">
        <v>33</v>
      </c>
      <c r="AX331" s="13" t="s">
        <v>76</v>
      </c>
      <c r="AY331" s="287" t="s">
        <v>414</v>
      </c>
    </row>
    <row r="332" s="15" customFormat="1">
      <c r="A332" s="15"/>
      <c r="B332" s="299"/>
      <c r="C332" s="300"/>
      <c r="D332" s="230" t="s">
        <v>758</v>
      </c>
      <c r="E332" s="301" t="s">
        <v>1</v>
      </c>
      <c r="F332" s="302" t="s">
        <v>3265</v>
      </c>
      <c r="G332" s="300"/>
      <c r="H332" s="301" t="s">
        <v>1</v>
      </c>
      <c r="I332" s="303"/>
      <c r="J332" s="300"/>
      <c r="K332" s="300"/>
      <c r="L332" s="304"/>
      <c r="M332" s="305"/>
      <c r="N332" s="306"/>
      <c r="O332" s="306"/>
      <c r="P332" s="306"/>
      <c r="Q332" s="306"/>
      <c r="R332" s="306"/>
      <c r="S332" s="306"/>
      <c r="T332" s="307"/>
      <c r="U332" s="15"/>
      <c r="V332" s="15"/>
      <c r="W332" s="15"/>
      <c r="X332" s="15"/>
      <c r="Y332" s="15"/>
      <c r="Z332" s="15"/>
      <c r="AA332" s="15"/>
      <c r="AB332" s="15"/>
      <c r="AC332" s="15"/>
      <c r="AD332" s="15"/>
      <c r="AE332" s="15"/>
      <c r="AT332" s="308" t="s">
        <v>758</v>
      </c>
      <c r="AU332" s="308" t="s">
        <v>86</v>
      </c>
      <c r="AV332" s="15" t="s">
        <v>84</v>
      </c>
      <c r="AW332" s="15" t="s">
        <v>33</v>
      </c>
      <c r="AX332" s="15" t="s">
        <v>76</v>
      </c>
      <c r="AY332" s="308" t="s">
        <v>414</v>
      </c>
    </row>
    <row r="333" s="13" customFormat="1">
      <c r="A333" s="13"/>
      <c r="B333" s="277"/>
      <c r="C333" s="278"/>
      <c r="D333" s="230" t="s">
        <v>758</v>
      </c>
      <c r="E333" s="279" t="s">
        <v>1</v>
      </c>
      <c r="F333" s="280" t="s">
        <v>3266</v>
      </c>
      <c r="G333" s="278"/>
      <c r="H333" s="281">
        <v>26.962</v>
      </c>
      <c r="I333" s="282"/>
      <c r="J333" s="278"/>
      <c r="K333" s="278"/>
      <c r="L333" s="283"/>
      <c r="M333" s="284"/>
      <c r="N333" s="285"/>
      <c r="O333" s="285"/>
      <c r="P333" s="285"/>
      <c r="Q333" s="285"/>
      <c r="R333" s="285"/>
      <c r="S333" s="285"/>
      <c r="T333" s="286"/>
      <c r="U333" s="13"/>
      <c r="V333" s="13"/>
      <c r="W333" s="13"/>
      <c r="X333" s="13"/>
      <c r="Y333" s="13"/>
      <c r="Z333" s="13"/>
      <c r="AA333" s="13"/>
      <c r="AB333" s="13"/>
      <c r="AC333" s="13"/>
      <c r="AD333" s="13"/>
      <c r="AE333" s="13"/>
      <c r="AT333" s="287" t="s">
        <v>758</v>
      </c>
      <c r="AU333" s="287" t="s">
        <v>86</v>
      </c>
      <c r="AV333" s="13" t="s">
        <v>86</v>
      </c>
      <c r="AW333" s="13" t="s">
        <v>33</v>
      </c>
      <c r="AX333" s="13" t="s">
        <v>76</v>
      </c>
      <c r="AY333" s="287" t="s">
        <v>414</v>
      </c>
    </row>
    <row r="334" s="13" customFormat="1">
      <c r="A334" s="13"/>
      <c r="B334" s="277"/>
      <c r="C334" s="278"/>
      <c r="D334" s="230" t="s">
        <v>758</v>
      </c>
      <c r="E334" s="279" t="s">
        <v>1</v>
      </c>
      <c r="F334" s="280" t="s">
        <v>3267</v>
      </c>
      <c r="G334" s="278"/>
      <c r="H334" s="281">
        <v>17.800000000000001</v>
      </c>
      <c r="I334" s="282"/>
      <c r="J334" s="278"/>
      <c r="K334" s="278"/>
      <c r="L334" s="283"/>
      <c r="M334" s="284"/>
      <c r="N334" s="285"/>
      <c r="O334" s="285"/>
      <c r="P334" s="285"/>
      <c r="Q334" s="285"/>
      <c r="R334" s="285"/>
      <c r="S334" s="285"/>
      <c r="T334" s="286"/>
      <c r="U334" s="13"/>
      <c r="V334" s="13"/>
      <c r="W334" s="13"/>
      <c r="X334" s="13"/>
      <c r="Y334" s="13"/>
      <c r="Z334" s="13"/>
      <c r="AA334" s="13"/>
      <c r="AB334" s="13"/>
      <c r="AC334" s="13"/>
      <c r="AD334" s="13"/>
      <c r="AE334" s="13"/>
      <c r="AT334" s="287" t="s">
        <v>758</v>
      </c>
      <c r="AU334" s="287" t="s">
        <v>86</v>
      </c>
      <c r="AV334" s="13" t="s">
        <v>86</v>
      </c>
      <c r="AW334" s="13" t="s">
        <v>33</v>
      </c>
      <c r="AX334" s="13" t="s">
        <v>76</v>
      </c>
      <c r="AY334" s="287" t="s">
        <v>414</v>
      </c>
    </row>
    <row r="335" s="13" customFormat="1">
      <c r="A335" s="13"/>
      <c r="B335" s="277"/>
      <c r="C335" s="278"/>
      <c r="D335" s="230" t="s">
        <v>758</v>
      </c>
      <c r="E335" s="279" t="s">
        <v>1</v>
      </c>
      <c r="F335" s="280" t="s">
        <v>3268</v>
      </c>
      <c r="G335" s="278"/>
      <c r="H335" s="281">
        <v>27.145</v>
      </c>
      <c r="I335" s="282"/>
      <c r="J335" s="278"/>
      <c r="K335" s="278"/>
      <c r="L335" s="283"/>
      <c r="M335" s="284"/>
      <c r="N335" s="285"/>
      <c r="O335" s="285"/>
      <c r="P335" s="285"/>
      <c r="Q335" s="285"/>
      <c r="R335" s="285"/>
      <c r="S335" s="285"/>
      <c r="T335" s="286"/>
      <c r="U335" s="13"/>
      <c r="V335" s="13"/>
      <c r="W335" s="13"/>
      <c r="X335" s="13"/>
      <c r="Y335" s="13"/>
      <c r="Z335" s="13"/>
      <c r="AA335" s="13"/>
      <c r="AB335" s="13"/>
      <c r="AC335" s="13"/>
      <c r="AD335" s="13"/>
      <c r="AE335" s="13"/>
      <c r="AT335" s="287" t="s">
        <v>758</v>
      </c>
      <c r="AU335" s="287" t="s">
        <v>86</v>
      </c>
      <c r="AV335" s="13" t="s">
        <v>86</v>
      </c>
      <c r="AW335" s="13" t="s">
        <v>33</v>
      </c>
      <c r="AX335" s="13" t="s">
        <v>76</v>
      </c>
      <c r="AY335" s="287" t="s">
        <v>414</v>
      </c>
    </row>
    <row r="336" s="15" customFormat="1">
      <c r="A336" s="15"/>
      <c r="B336" s="299"/>
      <c r="C336" s="300"/>
      <c r="D336" s="230" t="s">
        <v>758</v>
      </c>
      <c r="E336" s="301" t="s">
        <v>1</v>
      </c>
      <c r="F336" s="302" t="s">
        <v>2943</v>
      </c>
      <c r="G336" s="300"/>
      <c r="H336" s="301" t="s">
        <v>1</v>
      </c>
      <c r="I336" s="303"/>
      <c r="J336" s="300"/>
      <c r="K336" s="300"/>
      <c r="L336" s="304"/>
      <c r="M336" s="305"/>
      <c r="N336" s="306"/>
      <c r="O336" s="306"/>
      <c r="P336" s="306"/>
      <c r="Q336" s="306"/>
      <c r="R336" s="306"/>
      <c r="S336" s="306"/>
      <c r="T336" s="307"/>
      <c r="U336" s="15"/>
      <c r="V336" s="15"/>
      <c r="W336" s="15"/>
      <c r="X336" s="15"/>
      <c r="Y336" s="15"/>
      <c r="Z336" s="15"/>
      <c r="AA336" s="15"/>
      <c r="AB336" s="15"/>
      <c r="AC336" s="15"/>
      <c r="AD336" s="15"/>
      <c r="AE336" s="15"/>
      <c r="AT336" s="308" t="s">
        <v>758</v>
      </c>
      <c r="AU336" s="308" t="s">
        <v>86</v>
      </c>
      <c r="AV336" s="15" t="s">
        <v>84</v>
      </c>
      <c r="AW336" s="15" t="s">
        <v>33</v>
      </c>
      <c r="AX336" s="15" t="s">
        <v>76</v>
      </c>
      <c r="AY336" s="308" t="s">
        <v>414</v>
      </c>
    </row>
    <row r="337" s="13" customFormat="1">
      <c r="A337" s="13"/>
      <c r="B337" s="277"/>
      <c r="C337" s="278"/>
      <c r="D337" s="230" t="s">
        <v>758</v>
      </c>
      <c r="E337" s="279" t="s">
        <v>1</v>
      </c>
      <c r="F337" s="280" t="s">
        <v>3269</v>
      </c>
      <c r="G337" s="278"/>
      <c r="H337" s="281">
        <v>56.390999999999998</v>
      </c>
      <c r="I337" s="282"/>
      <c r="J337" s="278"/>
      <c r="K337" s="278"/>
      <c r="L337" s="283"/>
      <c r="M337" s="284"/>
      <c r="N337" s="285"/>
      <c r="O337" s="285"/>
      <c r="P337" s="285"/>
      <c r="Q337" s="285"/>
      <c r="R337" s="285"/>
      <c r="S337" s="285"/>
      <c r="T337" s="286"/>
      <c r="U337" s="13"/>
      <c r="V337" s="13"/>
      <c r="W337" s="13"/>
      <c r="X337" s="13"/>
      <c r="Y337" s="13"/>
      <c r="Z337" s="13"/>
      <c r="AA337" s="13"/>
      <c r="AB337" s="13"/>
      <c r="AC337" s="13"/>
      <c r="AD337" s="13"/>
      <c r="AE337" s="13"/>
      <c r="AT337" s="287" t="s">
        <v>758</v>
      </c>
      <c r="AU337" s="287" t="s">
        <v>86</v>
      </c>
      <c r="AV337" s="13" t="s">
        <v>86</v>
      </c>
      <c r="AW337" s="13" t="s">
        <v>33</v>
      </c>
      <c r="AX337" s="13" t="s">
        <v>76</v>
      </c>
      <c r="AY337" s="287" t="s">
        <v>414</v>
      </c>
    </row>
    <row r="338" s="15" customFormat="1">
      <c r="A338" s="15"/>
      <c r="B338" s="299"/>
      <c r="C338" s="300"/>
      <c r="D338" s="230" t="s">
        <v>758</v>
      </c>
      <c r="E338" s="301" t="s">
        <v>1</v>
      </c>
      <c r="F338" s="302" t="s">
        <v>2945</v>
      </c>
      <c r="G338" s="300"/>
      <c r="H338" s="301" t="s">
        <v>1</v>
      </c>
      <c r="I338" s="303"/>
      <c r="J338" s="300"/>
      <c r="K338" s="300"/>
      <c r="L338" s="304"/>
      <c r="M338" s="305"/>
      <c r="N338" s="306"/>
      <c r="O338" s="306"/>
      <c r="P338" s="306"/>
      <c r="Q338" s="306"/>
      <c r="R338" s="306"/>
      <c r="S338" s="306"/>
      <c r="T338" s="307"/>
      <c r="U338" s="15"/>
      <c r="V338" s="15"/>
      <c r="W338" s="15"/>
      <c r="X338" s="15"/>
      <c r="Y338" s="15"/>
      <c r="Z338" s="15"/>
      <c r="AA338" s="15"/>
      <c r="AB338" s="15"/>
      <c r="AC338" s="15"/>
      <c r="AD338" s="15"/>
      <c r="AE338" s="15"/>
      <c r="AT338" s="308" t="s">
        <v>758</v>
      </c>
      <c r="AU338" s="308" t="s">
        <v>86</v>
      </c>
      <c r="AV338" s="15" t="s">
        <v>84</v>
      </c>
      <c r="AW338" s="15" t="s">
        <v>33</v>
      </c>
      <c r="AX338" s="15" t="s">
        <v>76</v>
      </c>
      <c r="AY338" s="308" t="s">
        <v>414</v>
      </c>
    </row>
    <row r="339" s="13" customFormat="1">
      <c r="A339" s="13"/>
      <c r="B339" s="277"/>
      <c r="C339" s="278"/>
      <c r="D339" s="230" t="s">
        <v>758</v>
      </c>
      <c r="E339" s="279" t="s">
        <v>1</v>
      </c>
      <c r="F339" s="280" t="s">
        <v>3270</v>
      </c>
      <c r="G339" s="278"/>
      <c r="H339" s="281">
        <v>128.994</v>
      </c>
      <c r="I339" s="282"/>
      <c r="J339" s="278"/>
      <c r="K339" s="278"/>
      <c r="L339" s="283"/>
      <c r="M339" s="284"/>
      <c r="N339" s="285"/>
      <c r="O339" s="285"/>
      <c r="P339" s="285"/>
      <c r="Q339" s="285"/>
      <c r="R339" s="285"/>
      <c r="S339" s="285"/>
      <c r="T339" s="286"/>
      <c r="U339" s="13"/>
      <c r="V339" s="13"/>
      <c r="W339" s="13"/>
      <c r="X339" s="13"/>
      <c r="Y339" s="13"/>
      <c r="Z339" s="13"/>
      <c r="AA339" s="13"/>
      <c r="AB339" s="13"/>
      <c r="AC339" s="13"/>
      <c r="AD339" s="13"/>
      <c r="AE339" s="13"/>
      <c r="AT339" s="287" t="s">
        <v>758</v>
      </c>
      <c r="AU339" s="287" t="s">
        <v>86</v>
      </c>
      <c r="AV339" s="13" t="s">
        <v>86</v>
      </c>
      <c r="AW339" s="13" t="s">
        <v>33</v>
      </c>
      <c r="AX339" s="13" t="s">
        <v>76</v>
      </c>
      <c r="AY339" s="287" t="s">
        <v>414</v>
      </c>
    </row>
    <row r="340" s="15" customFormat="1">
      <c r="A340" s="15"/>
      <c r="B340" s="299"/>
      <c r="C340" s="300"/>
      <c r="D340" s="230" t="s">
        <v>758</v>
      </c>
      <c r="E340" s="301" t="s">
        <v>1</v>
      </c>
      <c r="F340" s="302" t="s">
        <v>3271</v>
      </c>
      <c r="G340" s="300"/>
      <c r="H340" s="301" t="s">
        <v>1</v>
      </c>
      <c r="I340" s="303"/>
      <c r="J340" s="300"/>
      <c r="K340" s="300"/>
      <c r="L340" s="304"/>
      <c r="M340" s="305"/>
      <c r="N340" s="306"/>
      <c r="O340" s="306"/>
      <c r="P340" s="306"/>
      <c r="Q340" s="306"/>
      <c r="R340" s="306"/>
      <c r="S340" s="306"/>
      <c r="T340" s="307"/>
      <c r="U340" s="15"/>
      <c r="V340" s="15"/>
      <c r="W340" s="15"/>
      <c r="X340" s="15"/>
      <c r="Y340" s="15"/>
      <c r="Z340" s="15"/>
      <c r="AA340" s="15"/>
      <c r="AB340" s="15"/>
      <c r="AC340" s="15"/>
      <c r="AD340" s="15"/>
      <c r="AE340" s="15"/>
      <c r="AT340" s="308" t="s">
        <v>758</v>
      </c>
      <c r="AU340" s="308" t="s">
        <v>86</v>
      </c>
      <c r="AV340" s="15" t="s">
        <v>84</v>
      </c>
      <c r="AW340" s="15" t="s">
        <v>33</v>
      </c>
      <c r="AX340" s="15" t="s">
        <v>76</v>
      </c>
      <c r="AY340" s="308" t="s">
        <v>414</v>
      </c>
    </row>
    <row r="341" s="13" customFormat="1">
      <c r="A341" s="13"/>
      <c r="B341" s="277"/>
      <c r="C341" s="278"/>
      <c r="D341" s="230" t="s">
        <v>758</v>
      </c>
      <c r="E341" s="279" t="s">
        <v>1</v>
      </c>
      <c r="F341" s="280" t="s">
        <v>3272</v>
      </c>
      <c r="G341" s="278"/>
      <c r="H341" s="281">
        <v>247.72499999999999</v>
      </c>
      <c r="I341" s="282"/>
      <c r="J341" s="278"/>
      <c r="K341" s="278"/>
      <c r="L341" s="283"/>
      <c r="M341" s="284"/>
      <c r="N341" s="285"/>
      <c r="O341" s="285"/>
      <c r="P341" s="285"/>
      <c r="Q341" s="285"/>
      <c r="R341" s="285"/>
      <c r="S341" s="285"/>
      <c r="T341" s="286"/>
      <c r="U341" s="13"/>
      <c r="V341" s="13"/>
      <c r="W341" s="13"/>
      <c r="X341" s="13"/>
      <c r="Y341" s="13"/>
      <c r="Z341" s="13"/>
      <c r="AA341" s="13"/>
      <c r="AB341" s="13"/>
      <c r="AC341" s="13"/>
      <c r="AD341" s="13"/>
      <c r="AE341" s="13"/>
      <c r="AT341" s="287" t="s">
        <v>758</v>
      </c>
      <c r="AU341" s="287" t="s">
        <v>86</v>
      </c>
      <c r="AV341" s="13" t="s">
        <v>86</v>
      </c>
      <c r="AW341" s="13" t="s">
        <v>33</v>
      </c>
      <c r="AX341" s="13" t="s">
        <v>76</v>
      </c>
      <c r="AY341" s="287" t="s">
        <v>414</v>
      </c>
    </row>
    <row r="342" s="15" customFormat="1">
      <c r="A342" s="15"/>
      <c r="B342" s="299"/>
      <c r="C342" s="300"/>
      <c r="D342" s="230" t="s">
        <v>758</v>
      </c>
      <c r="E342" s="301" t="s">
        <v>1</v>
      </c>
      <c r="F342" s="302" t="s">
        <v>3273</v>
      </c>
      <c r="G342" s="300"/>
      <c r="H342" s="301" t="s">
        <v>1</v>
      </c>
      <c r="I342" s="303"/>
      <c r="J342" s="300"/>
      <c r="K342" s="300"/>
      <c r="L342" s="304"/>
      <c r="M342" s="305"/>
      <c r="N342" s="306"/>
      <c r="O342" s="306"/>
      <c r="P342" s="306"/>
      <c r="Q342" s="306"/>
      <c r="R342" s="306"/>
      <c r="S342" s="306"/>
      <c r="T342" s="307"/>
      <c r="U342" s="15"/>
      <c r="V342" s="15"/>
      <c r="W342" s="15"/>
      <c r="X342" s="15"/>
      <c r="Y342" s="15"/>
      <c r="Z342" s="15"/>
      <c r="AA342" s="15"/>
      <c r="AB342" s="15"/>
      <c r="AC342" s="15"/>
      <c r="AD342" s="15"/>
      <c r="AE342" s="15"/>
      <c r="AT342" s="308" t="s">
        <v>758</v>
      </c>
      <c r="AU342" s="308" t="s">
        <v>86</v>
      </c>
      <c r="AV342" s="15" t="s">
        <v>84</v>
      </c>
      <c r="AW342" s="15" t="s">
        <v>33</v>
      </c>
      <c r="AX342" s="15" t="s">
        <v>76</v>
      </c>
      <c r="AY342" s="308" t="s">
        <v>414</v>
      </c>
    </row>
    <row r="343" s="13" customFormat="1">
      <c r="A343" s="13"/>
      <c r="B343" s="277"/>
      <c r="C343" s="278"/>
      <c r="D343" s="230" t="s">
        <v>758</v>
      </c>
      <c r="E343" s="279" t="s">
        <v>1</v>
      </c>
      <c r="F343" s="280" t="s">
        <v>3274</v>
      </c>
      <c r="G343" s="278"/>
      <c r="H343" s="281">
        <v>154.69999999999999</v>
      </c>
      <c r="I343" s="282"/>
      <c r="J343" s="278"/>
      <c r="K343" s="278"/>
      <c r="L343" s="283"/>
      <c r="M343" s="284"/>
      <c r="N343" s="285"/>
      <c r="O343" s="285"/>
      <c r="P343" s="285"/>
      <c r="Q343" s="285"/>
      <c r="R343" s="285"/>
      <c r="S343" s="285"/>
      <c r="T343" s="286"/>
      <c r="U343" s="13"/>
      <c r="V343" s="13"/>
      <c r="W343" s="13"/>
      <c r="X343" s="13"/>
      <c r="Y343" s="13"/>
      <c r="Z343" s="13"/>
      <c r="AA343" s="13"/>
      <c r="AB343" s="13"/>
      <c r="AC343" s="13"/>
      <c r="AD343" s="13"/>
      <c r="AE343" s="13"/>
      <c r="AT343" s="287" t="s">
        <v>758</v>
      </c>
      <c r="AU343" s="287" t="s">
        <v>86</v>
      </c>
      <c r="AV343" s="13" t="s">
        <v>86</v>
      </c>
      <c r="AW343" s="13" t="s">
        <v>33</v>
      </c>
      <c r="AX343" s="13" t="s">
        <v>76</v>
      </c>
      <c r="AY343" s="287" t="s">
        <v>414</v>
      </c>
    </row>
    <row r="344" s="14" customFormat="1">
      <c r="A344" s="14"/>
      <c r="B344" s="288"/>
      <c r="C344" s="289"/>
      <c r="D344" s="230" t="s">
        <v>758</v>
      </c>
      <c r="E344" s="290" t="s">
        <v>1</v>
      </c>
      <c r="F344" s="291" t="s">
        <v>760</v>
      </c>
      <c r="G344" s="289"/>
      <c r="H344" s="292">
        <v>1040.3220000000001</v>
      </c>
      <c r="I344" s="293"/>
      <c r="J344" s="289"/>
      <c r="K344" s="289"/>
      <c r="L344" s="294"/>
      <c r="M344" s="295"/>
      <c r="N344" s="296"/>
      <c r="O344" s="296"/>
      <c r="P344" s="296"/>
      <c r="Q344" s="296"/>
      <c r="R344" s="296"/>
      <c r="S344" s="296"/>
      <c r="T344" s="297"/>
      <c r="U344" s="14"/>
      <c r="V344" s="14"/>
      <c r="W344" s="14"/>
      <c r="X344" s="14"/>
      <c r="Y344" s="14"/>
      <c r="Z344" s="14"/>
      <c r="AA344" s="14"/>
      <c r="AB344" s="14"/>
      <c r="AC344" s="14"/>
      <c r="AD344" s="14"/>
      <c r="AE344" s="14"/>
      <c r="AT344" s="298" t="s">
        <v>758</v>
      </c>
      <c r="AU344" s="298" t="s">
        <v>86</v>
      </c>
      <c r="AV344" s="14" t="s">
        <v>415</v>
      </c>
      <c r="AW344" s="14" t="s">
        <v>33</v>
      </c>
      <c r="AX344" s="14" t="s">
        <v>84</v>
      </c>
      <c r="AY344" s="298" t="s">
        <v>414</v>
      </c>
    </row>
    <row r="345" s="2" customFormat="1" ht="16.5" customHeight="1">
      <c r="A345" s="39"/>
      <c r="B345" s="40"/>
      <c r="C345" s="234" t="s">
        <v>899</v>
      </c>
      <c r="D345" s="234" t="s">
        <v>443</v>
      </c>
      <c r="E345" s="235" t="s">
        <v>2947</v>
      </c>
      <c r="F345" s="236" t="s">
        <v>2948</v>
      </c>
      <c r="G345" s="237" t="s">
        <v>632</v>
      </c>
      <c r="H345" s="238">
        <v>237.328</v>
      </c>
      <c r="I345" s="239"/>
      <c r="J345" s="240">
        <f>ROUND(I345*H345,2)</f>
        <v>0</v>
      </c>
      <c r="K345" s="236" t="s">
        <v>720</v>
      </c>
      <c r="L345" s="45"/>
      <c r="M345" s="241" t="s">
        <v>1</v>
      </c>
      <c r="N345" s="242" t="s">
        <v>41</v>
      </c>
      <c r="O345" s="92"/>
      <c r="P345" s="226">
        <f>O345*H345</f>
        <v>0</v>
      </c>
      <c r="Q345" s="226">
        <v>0</v>
      </c>
      <c r="R345" s="226">
        <f>Q345*H345</f>
        <v>0</v>
      </c>
      <c r="S345" s="226">
        <v>0</v>
      </c>
      <c r="T345" s="227">
        <f>S345*H345</f>
        <v>0</v>
      </c>
      <c r="U345" s="39"/>
      <c r="V345" s="39"/>
      <c r="W345" s="39"/>
      <c r="X345" s="39"/>
      <c r="Y345" s="39"/>
      <c r="Z345" s="39"/>
      <c r="AA345" s="39"/>
      <c r="AB345" s="39"/>
      <c r="AC345" s="39"/>
      <c r="AD345" s="39"/>
      <c r="AE345" s="39"/>
      <c r="AR345" s="228" t="s">
        <v>415</v>
      </c>
      <c r="AT345" s="228" t="s">
        <v>443</v>
      </c>
      <c r="AU345" s="228" t="s">
        <v>86</v>
      </c>
      <c r="AY345" s="18" t="s">
        <v>414</v>
      </c>
      <c r="BE345" s="229">
        <f>IF(N345="základní",J345,0)</f>
        <v>0</v>
      </c>
      <c r="BF345" s="229">
        <f>IF(N345="snížená",J345,0)</f>
        <v>0</v>
      </c>
      <c r="BG345" s="229">
        <f>IF(N345="zákl. přenesená",J345,0)</f>
        <v>0</v>
      </c>
      <c r="BH345" s="229">
        <f>IF(N345="sníž. přenesená",J345,0)</f>
        <v>0</v>
      </c>
      <c r="BI345" s="229">
        <f>IF(N345="nulová",J345,0)</f>
        <v>0</v>
      </c>
      <c r="BJ345" s="18" t="s">
        <v>84</v>
      </c>
      <c r="BK345" s="229">
        <f>ROUND(I345*H345,2)</f>
        <v>0</v>
      </c>
      <c r="BL345" s="18" t="s">
        <v>415</v>
      </c>
      <c r="BM345" s="228" t="s">
        <v>3275</v>
      </c>
    </row>
    <row r="346" s="2" customFormat="1">
      <c r="A346" s="39"/>
      <c r="B346" s="40"/>
      <c r="C346" s="41"/>
      <c r="D346" s="230" t="s">
        <v>417</v>
      </c>
      <c r="E346" s="41"/>
      <c r="F346" s="231" t="s">
        <v>2948</v>
      </c>
      <c r="G346" s="41"/>
      <c r="H346" s="41"/>
      <c r="I346" s="156"/>
      <c r="J346" s="41"/>
      <c r="K346" s="41"/>
      <c r="L346" s="45"/>
      <c r="M346" s="232"/>
      <c r="N346" s="233"/>
      <c r="O346" s="92"/>
      <c r="P346" s="92"/>
      <c r="Q346" s="92"/>
      <c r="R346" s="92"/>
      <c r="S346" s="92"/>
      <c r="T346" s="93"/>
      <c r="U346" s="39"/>
      <c r="V346" s="39"/>
      <c r="W346" s="39"/>
      <c r="X346" s="39"/>
      <c r="Y346" s="39"/>
      <c r="Z346" s="39"/>
      <c r="AA346" s="39"/>
      <c r="AB346" s="39"/>
      <c r="AC346" s="39"/>
      <c r="AD346" s="39"/>
      <c r="AE346" s="39"/>
      <c r="AT346" s="18" t="s">
        <v>417</v>
      </c>
      <c r="AU346" s="18" t="s">
        <v>86</v>
      </c>
    </row>
    <row r="347" s="15" customFormat="1">
      <c r="A347" s="15"/>
      <c r="B347" s="299"/>
      <c r="C347" s="300"/>
      <c r="D347" s="230" t="s">
        <v>758</v>
      </c>
      <c r="E347" s="301" t="s">
        <v>1</v>
      </c>
      <c r="F347" s="302" t="s">
        <v>3276</v>
      </c>
      <c r="G347" s="300"/>
      <c r="H347" s="301" t="s">
        <v>1</v>
      </c>
      <c r="I347" s="303"/>
      <c r="J347" s="300"/>
      <c r="K347" s="300"/>
      <c r="L347" s="304"/>
      <c r="M347" s="305"/>
      <c r="N347" s="306"/>
      <c r="O347" s="306"/>
      <c r="P347" s="306"/>
      <c r="Q347" s="306"/>
      <c r="R347" s="306"/>
      <c r="S347" s="306"/>
      <c r="T347" s="307"/>
      <c r="U347" s="15"/>
      <c r="V347" s="15"/>
      <c r="W347" s="15"/>
      <c r="X347" s="15"/>
      <c r="Y347" s="15"/>
      <c r="Z347" s="15"/>
      <c r="AA347" s="15"/>
      <c r="AB347" s="15"/>
      <c r="AC347" s="15"/>
      <c r="AD347" s="15"/>
      <c r="AE347" s="15"/>
      <c r="AT347" s="308" t="s">
        <v>758</v>
      </c>
      <c r="AU347" s="308" t="s">
        <v>86</v>
      </c>
      <c r="AV347" s="15" t="s">
        <v>84</v>
      </c>
      <c r="AW347" s="15" t="s">
        <v>33</v>
      </c>
      <c r="AX347" s="15" t="s">
        <v>76</v>
      </c>
      <c r="AY347" s="308" t="s">
        <v>414</v>
      </c>
    </row>
    <row r="348" s="13" customFormat="1">
      <c r="A348" s="13"/>
      <c r="B348" s="277"/>
      <c r="C348" s="278"/>
      <c r="D348" s="230" t="s">
        <v>758</v>
      </c>
      <c r="E348" s="279" t="s">
        <v>1</v>
      </c>
      <c r="F348" s="280" t="s">
        <v>3277</v>
      </c>
      <c r="G348" s="278"/>
      <c r="H348" s="281">
        <v>105.479</v>
      </c>
      <c r="I348" s="282"/>
      <c r="J348" s="278"/>
      <c r="K348" s="278"/>
      <c r="L348" s="283"/>
      <c r="M348" s="284"/>
      <c r="N348" s="285"/>
      <c r="O348" s="285"/>
      <c r="P348" s="285"/>
      <c r="Q348" s="285"/>
      <c r="R348" s="285"/>
      <c r="S348" s="285"/>
      <c r="T348" s="286"/>
      <c r="U348" s="13"/>
      <c r="V348" s="13"/>
      <c r="W348" s="13"/>
      <c r="X348" s="13"/>
      <c r="Y348" s="13"/>
      <c r="Z348" s="13"/>
      <c r="AA348" s="13"/>
      <c r="AB348" s="13"/>
      <c r="AC348" s="13"/>
      <c r="AD348" s="13"/>
      <c r="AE348" s="13"/>
      <c r="AT348" s="287" t="s">
        <v>758</v>
      </c>
      <c r="AU348" s="287" t="s">
        <v>86</v>
      </c>
      <c r="AV348" s="13" t="s">
        <v>86</v>
      </c>
      <c r="AW348" s="13" t="s">
        <v>33</v>
      </c>
      <c r="AX348" s="13" t="s">
        <v>76</v>
      </c>
      <c r="AY348" s="287" t="s">
        <v>414</v>
      </c>
    </row>
    <row r="349" s="13" customFormat="1">
      <c r="A349" s="13"/>
      <c r="B349" s="277"/>
      <c r="C349" s="278"/>
      <c r="D349" s="230" t="s">
        <v>758</v>
      </c>
      <c r="E349" s="279" t="s">
        <v>1</v>
      </c>
      <c r="F349" s="280" t="s">
        <v>3278</v>
      </c>
      <c r="G349" s="278"/>
      <c r="H349" s="281">
        <v>131.84899999999999</v>
      </c>
      <c r="I349" s="282"/>
      <c r="J349" s="278"/>
      <c r="K349" s="278"/>
      <c r="L349" s="283"/>
      <c r="M349" s="284"/>
      <c r="N349" s="285"/>
      <c r="O349" s="285"/>
      <c r="P349" s="285"/>
      <c r="Q349" s="285"/>
      <c r="R349" s="285"/>
      <c r="S349" s="285"/>
      <c r="T349" s="286"/>
      <c r="U349" s="13"/>
      <c r="V349" s="13"/>
      <c r="W349" s="13"/>
      <c r="X349" s="13"/>
      <c r="Y349" s="13"/>
      <c r="Z349" s="13"/>
      <c r="AA349" s="13"/>
      <c r="AB349" s="13"/>
      <c r="AC349" s="13"/>
      <c r="AD349" s="13"/>
      <c r="AE349" s="13"/>
      <c r="AT349" s="287" t="s">
        <v>758</v>
      </c>
      <c r="AU349" s="287" t="s">
        <v>86</v>
      </c>
      <c r="AV349" s="13" t="s">
        <v>86</v>
      </c>
      <c r="AW349" s="13" t="s">
        <v>33</v>
      </c>
      <c r="AX349" s="13" t="s">
        <v>76</v>
      </c>
      <c r="AY349" s="287" t="s">
        <v>414</v>
      </c>
    </row>
    <row r="350" s="14" customFormat="1">
      <c r="A350" s="14"/>
      <c r="B350" s="288"/>
      <c r="C350" s="289"/>
      <c r="D350" s="230" t="s">
        <v>758</v>
      </c>
      <c r="E350" s="290" t="s">
        <v>1</v>
      </c>
      <c r="F350" s="291" t="s">
        <v>760</v>
      </c>
      <c r="G350" s="289"/>
      <c r="H350" s="292">
        <v>237.32799999999998</v>
      </c>
      <c r="I350" s="293"/>
      <c r="J350" s="289"/>
      <c r="K350" s="289"/>
      <c r="L350" s="294"/>
      <c r="M350" s="295"/>
      <c r="N350" s="296"/>
      <c r="O350" s="296"/>
      <c r="P350" s="296"/>
      <c r="Q350" s="296"/>
      <c r="R350" s="296"/>
      <c r="S350" s="296"/>
      <c r="T350" s="297"/>
      <c r="U350" s="14"/>
      <c r="V350" s="14"/>
      <c r="W350" s="14"/>
      <c r="X350" s="14"/>
      <c r="Y350" s="14"/>
      <c r="Z350" s="14"/>
      <c r="AA350" s="14"/>
      <c r="AB350" s="14"/>
      <c r="AC350" s="14"/>
      <c r="AD350" s="14"/>
      <c r="AE350" s="14"/>
      <c r="AT350" s="298" t="s">
        <v>758</v>
      </c>
      <c r="AU350" s="298" t="s">
        <v>86</v>
      </c>
      <c r="AV350" s="14" t="s">
        <v>415</v>
      </c>
      <c r="AW350" s="14" t="s">
        <v>33</v>
      </c>
      <c r="AX350" s="14" t="s">
        <v>84</v>
      </c>
      <c r="AY350" s="298" t="s">
        <v>414</v>
      </c>
    </row>
    <row r="351" s="2" customFormat="1" ht="21.75" customHeight="1">
      <c r="A351" s="39"/>
      <c r="B351" s="40"/>
      <c r="C351" s="234" t="s">
        <v>903</v>
      </c>
      <c r="D351" s="234" t="s">
        <v>443</v>
      </c>
      <c r="E351" s="235" t="s">
        <v>1820</v>
      </c>
      <c r="F351" s="236" t="s">
        <v>1821</v>
      </c>
      <c r="G351" s="237" t="s">
        <v>632</v>
      </c>
      <c r="H351" s="238">
        <v>14</v>
      </c>
      <c r="I351" s="239"/>
      <c r="J351" s="240">
        <f>ROUND(I351*H351,2)</f>
        <v>0</v>
      </c>
      <c r="K351" s="236" t="s">
        <v>720</v>
      </c>
      <c r="L351" s="45"/>
      <c r="M351" s="241" t="s">
        <v>1</v>
      </c>
      <c r="N351" s="242" t="s">
        <v>41</v>
      </c>
      <c r="O351" s="92"/>
      <c r="P351" s="226">
        <f>O351*H351</f>
        <v>0</v>
      </c>
      <c r="Q351" s="226">
        <v>0</v>
      </c>
      <c r="R351" s="226">
        <f>Q351*H351</f>
        <v>0</v>
      </c>
      <c r="S351" s="226">
        <v>0.077899999999999997</v>
      </c>
      <c r="T351" s="227">
        <f>S351*H351</f>
        <v>1.0906</v>
      </c>
      <c r="U351" s="39"/>
      <c r="V351" s="39"/>
      <c r="W351" s="39"/>
      <c r="X351" s="39"/>
      <c r="Y351" s="39"/>
      <c r="Z351" s="39"/>
      <c r="AA351" s="39"/>
      <c r="AB351" s="39"/>
      <c r="AC351" s="39"/>
      <c r="AD351" s="39"/>
      <c r="AE351" s="39"/>
      <c r="AR351" s="228" t="s">
        <v>415</v>
      </c>
      <c r="AT351" s="228" t="s">
        <v>443</v>
      </c>
      <c r="AU351" s="228" t="s">
        <v>86</v>
      </c>
      <c r="AY351" s="18" t="s">
        <v>414</v>
      </c>
      <c r="BE351" s="229">
        <f>IF(N351="základní",J351,0)</f>
        <v>0</v>
      </c>
      <c r="BF351" s="229">
        <f>IF(N351="snížená",J351,0)</f>
        <v>0</v>
      </c>
      <c r="BG351" s="229">
        <f>IF(N351="zákl. přenesená",J351,0)</f>
        <v>0</v>
      </c>
      <c r="BH351" s="229">
        <f>IF(N351="sníž. přenesená",J351,0)</f>
        <v>0</v>
      </c>
      <c r="BI351" s="229">
        <f>IF(N351="nulová",J351,0)</f>
        <v>0</v>
      </c>
      <c r="BJ351" s="18" t="s">
        <v>84</v>
      </c>
      <c r="BK351" s="229">
        <f>ROUND(I351*H351,2)</f>
        <v>0</v>
      </c>
      <c r="BL351" s="18" t="s">
        <v>415</v>
      </c>
      <c r="BM351" s="228" t="s">
        <v>3279</v>
      </c>
    </row>
    <row r="352" s="2" customFormat="1">
      <c r="A352" s="39"/>
      <c r="B352" s="40"/>
      <c r="C352" s="41"/>
      <c r="D352" s="230" t="s">
        <v>417</v>
      </c>
      <c r="E352" s="41"/>
      <c r="F352" s="231" t="s">
        <v>1823</v>
      </c>
      <c r="G352" s="41"/>
      <c r="H352" s="41"/>
      <c r="I352" s="156"/>
      <c r="J352" s="41"/>
      <c r="K352" s="41"/>
      <c r="L352" s="45"/>
      <c r="M352" s="232"/>
      <c r="N352" s="233"/>
      <c r="O352" s="92"/>
      <c r="P352" s="92"/>
      <c r="Q352" s="92"/>
      <c r="R352" s="92"/>
      <c r="S352" s="92"/>
      <c r="T352" s="93"/>
      <c r="U352" s="39"/>
      <c r="V352" s="39"/>
      <c r="W352" s="39"/>
      <c r="X352" s="39"/>
      <c r="Y352" s="39"/>
      <c r="Z352" s="39"/>
      <c r="AA352" s="39"/>
      <c r="AB352" s="39"/>
      <c r="AC352" s="39"/>
      <c r="AD352" s="39"/>
      <c r="AE352" s="39"/>
      <c r="AT352" s="18" t="s">
        <v>417</v>
      </c>
      <c r="AU352" s="18" t="s">
        <v>86</v>
      </c>
    </row>
    <row r="353" s="15" customFormat="1">
      <c r="A353" s="15"/>
      <c r="B353" s="299"/>
      <c r="C353" s="300"/>
      <c r="D353" s="230" t="s">
        <v>758</v>
      </c>
      <c r="E353" s="301" t="s">
        <v>1</v>
      </c>
      <c r="F353" s="302" t="s">
        <v>3280</v>
      </c>
      <c r="G353" s="300"/>
      <c r="H353" s="301" t="s">
        <v>1</v>
      </c>
      <c r="I353" s="303"/>
      <c r="J353" s="300"/>
      <c r="K353" s="300"/>
      <c r="L353" s="304"/>
      <c r="M353" s="305"/>
      <c r="N353" s="306"/>
      <c r="O353" s="306"/>
      <c r="P353" s="306"/>
      <c r="Q353" s="306"/>
      <c r="R353" s="306"/>
      <c r="S353" s="306"/>
      <c r="T353" s="307"/>
      <c r="U353" s="15"/>
      <c r="V353" s="15"/>
      <c r="W353" s="15"/>
      <c r="X353" s="15"/>
      <c r="Y353" s="15"/>
      <c r="Z353" s="15"/>
      <c r="AA353" s="15"/>
      <c r="AB353" s="15"/>
      <c r="AC353" s="15"/>
      <c r="AD353" s="15"/>
      <c r="AE353" s="15"/>
      <c r="AT353" s="308" t="s">
        <v>758</v>
      </c>
      <c r="AU353" s="308" t="s">
        <v>86</v>
      </c>
      <c r="AV353" s="15" t="s">
        <v>84</v>
      </c>
      <c r="AW353" s="15" t="s">
        <v>33</v>
      </c>
      <c r="AX353" s="15" t="s">
        <v>76</v>
      </c>
      <c r="AY353" s="308" t="s">
        <v>414</v>
      </c>
    </row>
    <row r="354" s="13" customFormat="1">
      <c r="A354" s="13"/>
      <c r="B354" s="277"/>
      <c r="C354" s="278"/>
      <c r="D354" s="230" t="s">
        <v>758</v>
      </c>
      <c r="E354" s="279" t="s">
        <v>1</v>
      </c>
      <c r="F354" s="280" t="s">
        <v>3281</v>
      </c>
      <c r="G354" s="278"/>
      <c r="H354" s="281">
        <v>14</v>
      </c>
      <c r="I354" s="282"/>
      <c r="J354" s="278"/>
      <c r="K354" s="278"/>
      <c r="L354" s="283"/>
      <c r="M354" s="284"/>
      <c r="N354" s="285"/>
      <c r="O354" s="285"/>
      <c r="P354" s="285"/>
      <c r="Q354" s="285"/>
      <c r="R354" s="285"/>
      <c r="S354" s="285"/>
      <c r="T354" s="286"/>
      <c r="U354" s="13"/>
      <c r="V354" s="13"/>
      <c r="W354" s="13"/>
      <c r="X354" s="13"/>
      <c r="Y354" s="13"/>
      <c r="Z354" s="13"/>
      <c r="AA354" s="13"/>
      <c r="AB354" s="13"/>
      <c r="AC354" s="13"/>
      <c r="AD354" s="13"/>
      <c r="AE354" s="13"/>
      <c r="AT354" s="287" t="s">
        <v>758</v>
      </c>
      <c r="AU354" s="287" t="s">
        <v>86</v>
      </c>
      <c r="AV354" s="13" t="s">
        <v>86</v>
      </c>
      <c r="AW354" s="13" t="s">
        <v>33</v>
      </c>
      <c r="AX354" s="13" t="s">
        <v>84</v>
      </c>
      <c r="AY354" s="287" t="s">
        <v>414</v>
      </c>
    </row>
    <row r="355" s="2" customFormat="1" ht="21.75" customHeight="1">
      <c r="A355" s="39"/>
      <c r="B355" s="40"/>
      <c r="C355" s="234" t="s">
        <v>908</v>
      </c>
      <c r="D355" s="234" t="s">
        <v>443</v>
      </c>
      <c r="E355" s="235" t="s">
        <v>1825</v>
      </c>
      <c r="F355" s="236" t="s">
        <v>1826</v>
      </c>
      <c r="G355" s="237" t="s">
        <v>632</v>
      </c>
      <c r="H355" s="238">
        <v>14</v>
      </c>
      <c r="I355" s="239"/>
      <c r="J355" s="240">
        <f>ROUND(I355*H355,2)</f>
        <v>0</v>
      </c>
      <c r="K355" s="236" t="s">
        <v>720</v>
      </c>
      <c r="L355" s="45"/>
      <c r="M355" s="241" t="s">
        <v>1</v>
      </c>
      <c r="N355" s="242" t="s">
        <v>41</v>
      </c>
      <c r="O355" s="92"/>
      <c r="P355" s="226">
        <f>O355*H355</f>
        <v>0</v>
      </c>
      <c r="Q355" s="226">
        <v>0.078159999999999993</v>
      </c>
      <c r="R355" s="226">
        <f>Q355*H355</f>
        <v>1.0942399999999999</v>
      </c>
      <c r="S355" s="226">
        <v>0</v>
      </c>
      <c r="T355" s="227">
        <f>S355*H355</f>
        <v>0</v>
      </c>
      <c r="U355" s="39"/>
      <c r="V355" s="39"/>
      <c r="W355" s="39"/>
      <c r="X355" s="39"/>
      <c r="Y355" s="39"/>
      <c r="Z355" s="39"/>
      <c r="AA355" s="39"/>
      <c r="AB355" s="39"/>
      <c r="AC355" s="39"/>
      <c r="AD355" s="39"/>
      <c r="AE355" s="39"/>
      <c r="AR355" s="228" t="s">
        <v>415</v>
      </c>
      <c r="AT355" s="228" t="s">
        <v>443</v>
      </c>
      <c r="AU355" s="228" t="s">
        <v>86</v>
      </c>
      <c r="AY355" s="18" t="s">
        <v>414</v>
      </c>
      <c r="BE355" s="229">
        <f>IF(N355="základní",J355,0)</f>
        <v>0</v>
      </c>
      <c r="BF355" s="229">
        <f>IF(N355="snížená",J355,0)</f>
        <v>0</v>
      </c>
      <c r="BG355" s="229">
        <f>IF(N355="zákl. přenesená",J355,0)</f>
        <v>0</v>
      </c>
      <c r="BH355" s="229">
        <f>IF(N355="sníž. přenesená",J355,0)</f>
        <v>0</v>
      </c>
      <c r="BI355" s="229">
        <f>IF(N355="nulová",J355,0)</f>
        <v>0</v>
      </c>
      <c r="BJ355" s="18" t="s">
        <v>84</v>
      </c>
      <c r="BK355" s="229">
        <f>ROUND(I355*H355,2)</f>
        <v>0</v>
      </c>
      <c r="BL355" s="18" t="s">
        <v>415</v>
      </c>
      <c r="BM355" s="228" t="s">
        <v>3282</v>
      </c>
    </row>
    <row r="356" s="2" customFormat="1">
      <c r="A356" s="39"/>
      <c r="B356" s="40"/>
      <c r="C356" s="41"/>
      <c r="D356" s="230" t="s">
        <v>417</v>
      </c>
      <c r="E356" s="41"/>
      <c r="F356" s="231" t="s">
        <v>1828</v>
      </c>
      <c r="G356" s="41"/>
      <c r="H356" s="41"/>
      <c r="I356" s="156"/>
      <c r="J356" s="41"/>
      <c r="K356" s="41"/>
      <c r="L356" s="45"/>
      <c r="M356" s="232"/>
      <c r="N356" s="233"/>
      <c r="O356" s="92"/>
      <c r="P356" s="92"/>
      <c r="Q356" s="92"/>
      <c r="R356" s="92"/>
      <c r="S356" s="92"/>
      <c r="T356" s="93"/>
      <c r="U356" s="39"/>
      <c r="V356" s="39"/>
      <c r="W356" s="39"/>
      <c r="X356" s="39"/>
      <c r="Y356" s="39"/>
      <c r="Z356" s="39"/>
      <c r="AA356" s="39"/>
      <c r="AB356" s="39"/>
      <c r="AC356" s="39"/>
      <c r="AD356" s="39"/>
      <c r="AE356" s="39"/>
      <c r="AT356" s="18" t="s">
        <v>417</v>
      </c>
      <c r="AU356" s="18" t="s">
        <v>86</v>
      </c>
    </row>
    <row r="357" s="15" customFormat="1">
      <c r="A357" s="15"/>
      <c r="B357" s="299"/>
      <c r="C357" s="300"/>
      <c r="D357" s="230" t="s">
        <v>758</v>
      </c>
      <c r="E357" s="301" t="s">
        <v>1</v>
      </c>
      <c r="F357" s="302" t="s">
        <v>3283</v>
      </c>
      <c r="G357" s="300"/>
      <c r="H357" s="301" t="s">
        <v>1</v>
      </c>
      <c r="I357" s="303"/>
      <c r="J357" s="300"/>
      <c r="K357" s="300"/>
      <c r="L357" s="304"/>
      <c r="M357" s="305"/>
      <c r="N357" s="306"/>
      <c r="O357" s="306"/>
      <c r="P357" s="306"/>
      <c r="Q357" s="306"/>
      <c r="R357" s="306"/>
      <c r="S357" s="306"/>
      <c r="T357" s="307"/>
      <c r="U357" s="15"/>
      <c r="V357" s="15"/>
      <c r="W357" s="15"/>
      <c r="X357" s="15"/>
      <c r="Y357" s="15"/>
      <c r="Z357" s="15"/>
      <c r="AA357" s="15"/>
      <c r="AB357" s="15"/>
      <c r="AC357" s="15"/>
      <c r="AD357" s="15"/>
      <c r="AE357" s="15"/>
      <c r="AT357" s="308" t="s">
        <v>758</v>
      </c>
      <c r="AU357" s="308" t="s">
        <v>86</v>
      </c>
      <c r="AV357" s="15" t="s">
        <v>84</v>
      </c>
      <c r="AW357" s="15" t="s">
        <v>33</v>
      </c>
      <c r="AX357" s="15" t="s">
        <v>76</v>
      </c>
      <c r="AY357" s="308" t="s">
        <v>414</v>
      </c>
    </row>
    <row r="358" s="13" customFormat="1">
      <c r="A358" s="13"/>
      <c r="B358" s="277"/>
      <c r="C358" s="278"/>
      <c r="D358" s="230" t="s">
        <v>758</v>
      </c>
      <c r="E358" s="279" t="s">
        <v>1</v>
      </c>
      <c r="F358" s="280" t="s">
        <v>3281</v>
      </c>
      <c r="G358" s="278"/>
      <c r="H358" s="281">
        <v>14</v>
      </c>
      <c r="I358" s="282"/>
      <c r="J358" s="278"/>
      <c r="K358" s="278"/>
      <c r="L358" s="283"/>
      <c r="M358" s="284"/>
      <c r="N358" s="285"/>
      <c r="O358" s="285"/>
      <c r="P358" s="285"/>
      <c r="Q358" s="285"/>
      <c r="R358" s="285"/>
      <c r="S358" s="285"/>
      <c r="T358" s="286"/>
      <c r="U358" s="13"/>
      <c r="V358" s="13"/>
      <c r="W358" s="13"/>
      <c r="X358" s="13"/>
      <c r="Y358" s="13"/>
      <c r="Z358" s="13"/>
      <c r="AA358" s="13"/>
      <c r="AB358" s="13"/>
      <c r="AC358" s="13"/>
      <c r="AD358" s="13"/>
      <c r="AE358" s="13"/>
      <c r="AT358" s="287" t="s">
        <v>758</v>
      </c>
      <c r="AU358" s="287" t="s">
        <v>86</v>
      </c>
      <c r="AV358" s="13" t="s">
        <v>86</v>
      </c>
      <c r="AW358" s="13" t="s">
        <v>33</v>
      </c>
      <c r="AX358" s="13" t="s">
        <v>84</v>
      </c>
      <c r="AY358" s="287" t="s">
        <v>414</v>
      </c>
    </row>
    <row r="359" s="2" customFormat="1" ht="21.75" customHeight="1">
      <c r="A359" s="39"/>
      <c r="B359" s="40"/>
      <c r="C359" s="234" t="s">
        <v>914</v>
      </c>
      <c r="D359" s="234" t="s">
        <v>443</v>
      </c>
      <c r="E359" s="235" t="s">
        <v>1830</v>
      </c>
      <c r="F359" s="236" t="s">
        <v>1831</v>
      </c>
      <c r="G359" s="237" t="s">
        <v>632</v>
      </c>
      <c r="H359" s="238">
        <v>14</v>
      </c>
      <c r="I359" s="239"/>
      <c r="J359" s="240">
        <f>ROUND(I359*H359,2)</f>
        <v>0</v>
      </c>
      <c r="K359" s="236" t="s">
        <v>720</v>
      </c>
      <c r="L359" s="45"/>
      <c r="M359" s="241" t="s">
        <v>1</v>
      </c>
      <c r="N359" s="242" t="s">
        <v>41</v>
      </c>
      <c r="O359" s="92"/>
      <c r="P359" s="226">
        <f>O359*H359</f>
        <v>0</v>
      </c>
      <c r="Q359" s="226">
        <v>0</v>
      </c>
      <c r="R359" s="226">
        <f>Q359*H359</f>
        <v>0</v>
      </c>
      <c r="S359" s="226">
        <v>0</v>
      </c>
      <c r="T359" s="227">
        <f>S359*H359</f>
        <v>0</v>
      </c>
      <c r="U359" s="39"/>
      <c r="V359" s="39"/>
      <c r="W359" s="39"/>
      <c r="X359" s="39"/>
      <c r="Y359" s="39"/>
      <c r="Z359" s="39"/>
      <c r="AA359" s="39"/>
      <c r="AB359" s="39"/>
      <c r="AC359" s="39"/>
      <c r="AD359" s="39"/>
      <c r="AE359" s="39"/>
      <c r="AR359" s="228" t="s">
        <v>415</v>
      </c>
      <c r="AT359" s="228" t="s">
        <v>443</v>
      </c>
      <c r="AU359" s="228" t="s">
        <v>86</v>
      </c>
      <c r="AY359" s="18" t="s">
        <v>414</v>
      </c>
      <c r="BE359" s="229">
        <f>IF(N359="základní",J359,0)</f>
        <v>0</v>
      </c>
      <c r="BF359" s="229">
        <f>IF(N359="snížená",J359,0)</f>
        <v>0</v>
      </c>
      <c r="BG359" s="229">
        <f>IF(N359="zákl. přenesená",J359,0)</f>
        <v>0</v>
      </c>
      <c r="BH359" s="229">
        <f>IF(N359="sníž. přenesená",J359,0)</f>
        <v>0</v>
      </c>
      <c r="BI359" s="229">
        <f>IF(N359="nulová",J359,0)</f>
        <v>0</v>
      </c>
      <c r="BJ359" s="18" t="s">
        <v>84</v>
      </c>
      <c r="BK359" s="229">
        <f>ROUND(I359*H359,2)</f>
        <v>0</v>
      </c>
      <c r="BL359" s="18" t="s">
        <v>415</v>
      </c>
      <c r="BM359" s="228" t="s">
        <v>3284</v>
      </c>
    </row>
    <row r="360" s="2" customFormat="1">
      <c r="A360" s="39"/>
      <c r="B360" s="40"/>
      <c r="C360" s="41"/>
      <c r="D360" s="230" t="s">
        <v>417</v>
      </c>
      <c r="E360" s="41"/>
      <c r="F360" s="231" t="s">
        <v>1833</v>
      </c>
      <c r="G360" s="41"/>
      <c r="H360" s="41"/>
      <c r="I360" s="156"/>
      <c r="J360" s="41"/>
      <c r="K360" s="41"/>
      <c r="L360" s="45"/>
      <c r="M360" s="232"/>
      <c r="N360" s="233"/>
      <c r="O360" s="92"/>
      <c r="P360" s="92"/>
      <c r="Q360" s="92"/>
      <c r="R360" s="92"/>
      <c r="S360" s="92"/>
      <c r="T360" s="93"/>
      <c r="U360" s="39"/>
      <c r="V360" s="39"/>
      <c r="W360" s="39"/>
      <c r="X360" s="39"/>
      <c r="Y360" s="39"/>
      <c r="Z360" s="39"/>
      <c r="AA360" s="39"/>
      <c r="AB360" s="39"/>
      <c r="AC360" s="39"/>
      <c r="AD360" s="39"/>
      <c r="AE360" s="39"/>
      <c r="AT360" s="18" t="s">
        <v>417</v>
      </c>
      <c r="AU360" s="18" t="s">
        <v>86</v>
      </c>
    </row>
    <row r="361" s="15" customFormat="1">
      <c r="A361" s="15"/>
      <c r="B361" s="299"/>
      <c r="C361" s="300"/>
      <c r="D361" s="230" t="s">
        <v>758</v>
      </c>
      <c r="E361" s="301" t="s">
        <v>1</v>
      </c>
      <c r="F361" s="302" t="s">
        <v>3283</v>
      </c>
      <c r="G361" s="300"/>
      <c r="H361" s="301" t="s">
        <v>1</v>
      </c>
      <c r="I361" s="303"/>
      <c r="J361" s="300"/>
      <c r="K361" s="300"/>
      <c r="L361" s="304"/>
      <c r="M361" s="305"/>
      <c r="N361" s="306"/>
      <c r="O361" s="306"/>
      <c r="P361" s="306"/>
      <c r="Q361" s="306"/>
      <c r="R361" s="306"/>
      <c r="S361" s="306"/>
      <c r="T361" s="307"/>
      <c r="U361" s="15"/>
      <c r="V361" s="15"/>
      <c r="W361" s="15"/>
      <c r="X361" s="15"/>
      <c r="Y361" s="15"/>
      <c r="Z361" s="15"/>
      <c r="AA361" s="15"/>
      <c r="AB361" s="15"/>
      <c r="AC361" s="15"/>
      <c r="AD361" s="15"/>
      <c r="AE361" s="15"/>
      <c r="AT361" s="308" t="s">
        <v>758</v>
      </c>
      <c r="AU361" s="308" t="s">
        <v>86</v>
      </c>
      <c r="AV361" s="15" t="s">
        <v>84</v>
      </c>
      <c r="AW361" s="15" t="s">
        <v>33</v>
      </c>
      <c r="AX361" s="15" t="s">
        <v>76</v>
      </c>
      <c r="AY361" s="308" t="s">
        <v>414</v>
      </c>
    </row>
    <row r="362" s="13" customFormat="1">
      <c r="A362" s="13"/>
      <c r="B362" s="277"/>
      <c r="C362" s="278"/>
      <c r="D362" s="230" t="s">
        <v>758</v>
      </c>
      <c r="E362" s="279" t="s">
        <v>1</v>
      </c>
      <c r="F362" s="280" t="s">
        <v>463</v>
      </c>
      <c r="G362" s="278"/>
      <c r="H362" s="281">
        <v>14</v>
      </c>
      <c r="I362" s="282"/>
      <c r="J362" s="278"/>
      <c r="K362" s="278"/>
      <c r="L362" s="283"/>
      <c r="M362" s="284"/>
      <c r="N362" s="285"/>
      <c r="O362" s="285"/>
      <c r="P362" s="285"/>
      <c r="Q362" s="285"/>
      <c r="R362" s="285"/>
      <c r="S362" s="285"/>
      <c r="T362" s="286"/>
      <c r="U362" s="13"/>
      <c r="V362" s="13"/>
      <c r="W362" s="13"/>
      <c r="X362" s="13"/>
      <c r="Y362" s="13"/>
      <c r="Z362" s="13"/>
      <c r="AA362" s="13"/>
      <c r="AB362" s="13"/>
      <c r="AC362" s="13"/>
      <c r="AD362" s="13"/>
      <c r="AE362" s="13"/>
      <c r="AT362" s="287" t="s">
        <v>758</v>
      </c>
      <c r="AU362" s="287" t="s">
        <v>86</v>
      </c>
      <c r="AV362" s="13" t="s">
        <v>86</v>
      </c>
      <c r="AW362" s="13" t="s">
        <v>33</v>
      </c>
      <c r="AX362" s="13" t="s">
        <v>84</v>
      </c>
      <c r="AY362" s="287" t="s">
        <v>414</v>
      </c>
    </row>
    <row r="363" s="2" customFormat="1" ht="21.75" customHeight="1">
      <c r="A363" s="39"/>
      <c r="B363" s="40"/>
      <c r="C363" s="234" t="s">
        <v>922</v>
      </c>
      <c r="D363" s="234" t="s">
        <v>443</v>
      </c>
      <c r="E363" s="235" t="s">
        <v>2542</v>
      </c>
      <c r="F363" s="236" t="s">
        <v>2543</v>
      </c>
      <c r="G363" s="237" t="s">
        <v>531</v>
      </c>
      <c r="H363" s="238">
        <v>8</v>
      </c>
      <c r="I363" s="239"/>
      <c r="J363" s="240">
        <f>ROUND(I363*H363,2)</f>
        <v>0</v>
      </c>
      <c r="K363" s="236" t="s">
        <v>720</v>
      </c>
      <c r="L363" s="45"/>
      <c r="M363" s="241" t="s">
        <v>1</v>
      </c>
      <c r="N363" s="242" t="s">
        <v>41</v>
      </c>
      <c r="O363" s="92"/>
      <c r="P363" s="226">
        <f>O363*H363</f>
        <v>0</v>
      </c>
      <c r="Q363" s="226">
        <v>0.0059081999999999997</v>
      </c>
      <c r="R363" s="226">
        <f>Q363*H363</f>
        <v>0.047265599999999998</v>
      </c>
      <c r="S363" s="226">
        <v>0</v>
      </c>
      <c r="T363" s="227">
        <f>S363*H363</f>
        <v>0</v>
      </c>
      <c r="U363" s="39"/>
      <c r="V363" s="39"/>
      <c r="W363" s="39"/>
      <c r="X363" s="39"/>
      <c r="Y363" s="39"/>
      <c r="Z363" s="39"/>
      <c r="AA363" s="39"/>
      <c r="AB363" s="39"/>
      <c r="AC363" s="39"/>
      <c r="AD363" s="39"/>
      <c r="AE363" s="39"/>
      <c r="AR363" s="228" t="s">
        <v>415</v>
      </c>
      <c r="AT363" s="228" t="s">
        <v>443</v>
      </c>
      <c r="AU363" s="228" t="s">
        <v>86</v>
      </c>
      <c r="AY363" s="18" t="s">
        <v>414</v>
      </c>
      <c r="BE363" s="229">
        <f>IF(N363="základní",J363,0)</f>
        <v>0</v>
      </c>
      <c r="BF363" s="229">
        <f>IF(N363="snížená",J363,0)</f>
        <v>0</v>
      </c>
      <c r="BG363" s="229">
        <f>IF(N363="zákl. přenesená",J363,0)</f>
        <v>0</v>
      </c>
      <c r="BH363" s="229">
        <f>IF(N363="sníž. přenesená",J363,0)</f>
        <v>0</v>
      </c>
      <c r="BI363" s="229">
        <f>IF(N363="nulová",J363,0)</f>
        <v>0</v>
      </c>
      <c r="BJ363" s="18" t="s">
        <v>84</v>
      </c>
      <c r="BK363" s="229">
        <f>ROUND(I363*H363,2)</f>
        <v>0</v>
      </c>
      <c r="BL363" s="18" t="s">
        <v>415</v>
      </c>
      <c r="BM363" s="228" t="s">
        <v>3285</v>
      </c>
    </row>
    <row r="364" s="2" customFormat="1">
      <c r="A364" s="39"/>
      <c r="B364" s="40"/>
      <c r="C364" s="41"/>
      <c r="D364" s="230" t="s">
        <v>417</v>
      </c>
      <c r="E364" s="41"/>
      <c r="F364" s="231" t="s">
        <v>2545</v>
      </c>
      <c r="G364" s="41"/>
      <c r="H364" s="41"/>
      <c r="I364" s="156"/>
      <c r="J364" s="41"/>
      <c r="K364" s="41"/>
      <c r="L364" s="45"/>
      <c r="M364" s="232"/>
      <c r="N364" s="233"/>
      <c r="O364" s="92"/>
      <c r="P364" s="92"/>
      <c r="Q364" s="92"/>
      <c r="R364" s="92"/>
      <c r="S364" s="92"/>
      <c r="T364" s="93"/>
      <c r="U364" s="39"/>
      <c r="V364" s="39"/>
      <c r="W364" s="39"/>
      <c r="X364" s="39"/>
      <c r="Y364" s="39"/>
      <c r="Z364" s="39"/>
      <c r="AA364" s="39"/>
      <c r="AB364" s="39"/>
      <c r="AC364" s="39"/>
      <c r="AD364" s="39"/>
      <c r="AE364" s="39"/>
      <c r="AT364" s="18" t="s">
        <v>417</v>
      </c>
      <c r="AU364" s="18" t="s">
        <v>86</v>
      </c>
    </row>
    <row r="365" s="15" customFormat="1">
      <c r="A365" s="15"/>
      <c r="B365" s="299"/>
      <c r="C365" s="300"/>
      <c r="D365" s="230" t="s">
        <v>758</v>
      </c>
      <c r="E365" s="301" t="s">
        <v>1</v>
      </c>
      <c r="F365" s="302" t="s">
        <v>2546</v>
      </c>
      <c r="G365" s="300"/>
      <c r="H365" s="301" t="s">
        <v>1</v>
      </c>
      <c r="I365" s="303"/>
      <c r="J365" s="300"/>
      <c r="K365" s="300"/>
      <c r="L365" s="304"/>
      <c r="M365" s="305"/>
      <c r="N365" s="306"/>
      <c r="O365" s="306"/>
      <c r="P365" s="306"/>
      <c r="Q365" s="306"/>
      <c r="R365" s="306"/>
      <c r="S365" s="306"/>
      <c r="T365" s="307"/>
      <c r="U365" s="15"/>
      <c r="V365" s="15"/>
      <c r="W365" s="15"/>
      <c r="X365" s="15"/>
      <c r="Y365" s="15"/>
      <c r="Z365" s="15"/>
      <c r="AA365" s="15"/>
      <c r="AB365" s="15"/>
      <c r="AC365" s="15"/>
      <c r="AD365" s="15"/>
      <c r="AE365" s="15"/>
      <c r="AT365" s="308" t="s">
        <v>758</v>
      </c>
      <c r="AU365" s="308" t="s">
        <v>86</v>
      </c>
      <c r="AV365" s="15" t="s">
        <v>84</v>
      </c>
      <c r="AW365" s="15" t="s">
        <v>33</v>
      </c>
      <c r="AX365" s="15" t="s">
        <v>76</v>
      </c>
      <c r="AY365" s="308" t="s">
        <v>414</v>
      </c>
    </row>
    <row r="366" s="13" customFormat="1">
      <c r="A366" s="13"/>
      <c r="B366" s="277"/>
      <c r="C366" s="278"/>
      <c r="D366" s="230" t="s">
        <v>758</v>
      </c>
      <c r="E366" s="279" t="s">
        <v>1</v>
      </c>
      <c r="F366" s="280" t="s">
        <v>413</v>
      </c>
      <c r="G366" s="278"/>
      <c r="H366" s="281">
        <v>8</v>
      </c>
      <c r="I366" s="282"/>
      <c r="J366" s="278"/>
      <c r="K366" s="278"/>
      <c r="L366" s="283"/>
      <c r="M366" s="284"/>
      <c r="N366" s="285"/>
      <c r="O366" s="285"/>
      <c r="P366" s="285"/>
      <c r="Q366" s="285"/>
      <c r="R366" s="285"/>
      <c r="S366" s="285"/>
      <c r="T366" s="286"/>
      <c r="U366" s="13"/>
      <c r="V366" s="13"/>
      <c r="W366" s="13"/>
      <c r="X366" s="13"/>
      <c r="Y366" s="13"/>
      <c r="Z366" s="13"/>
      <c r="AA366" s="13"/>
      <c r="AB366" s="13"/>
      <c r="AC366" s="13"/>
      <c r="AD366" s="13"/>
      <c r="AE366" s="13"/>
      <c r="AT366" s="287" t="s">
        <v>758</v>
      </c>
      <c r="AU366" s="287" t="s">
        <v>86</v>
      </c>
      <c r="AV366" s="13" t="s">
        <v>86</v>
      </c>
      <c r="AW366" s="13" t="s">
        <v>33</v>
      </c>
      <c r="AX366" s="13" t="s">
        <v>84</v>
      </c>
      <c r="AY366" s="287" t="s">
        <v>414</v>
      </c>
    </row>
    <row r="367" s="2" customFormat="1" ht="21.75" customHeight="1">
      <c r="A367" s="39"/>
      <c r="B367" s="40"/>
      <c r="C367" s="234" t="s">
        <v>926</v>
      </c>
      <c r="D367" s="234" t="s">
        <v>443</v>
      </c>
      <c r="E367" s="235" t="s">
        <v>1835</v>
      </c>
      <c r="F367" s="236" t="s">
        <v>1836</v>
      </c>
      <c r="G367" s="237" t="s">
        <v>531</v>
      </c>
      <c r="H367" s="238">
        <v>9.5399999999999991</v>
      </c>
      <c r="I367" s="239"/>
      <c r="J367" s="240">
        <f>ROUND(I367*H367,2)</f>
        <v>0</v>
      </c>
      <c r="K367" s="236" t="s">
        <v>720</v>
      </c>
      <c r="L367" s="45"/>
      <c r="M367" s="241" t="s">
        <v>1</v>
      </c>
      <c r="N367" s="242" t="s">
        <v>41</v>
      </c>
      <c r="O367" s="92"/>
      <c r="P367" s="226">
        <f>O367*H367</f>
        <v>0</v>
      </c>
      <c r="Q367" s="226">
        <v>0.00247</v>
      </c>
      <c r="R367" s="226">
        <f>Q367*H367</f>
        <v>0.023563799999999999</v>
      </c>
      <c r="S367" s="226">
        <v>0</v>
      </c>
      <c r="T367" s="227">
        <f>S367*H367</f>
        <v>0</v>
      </c>
      <c r="U367" s="39"/>
      <c r="V367" s="39"/>
      <c r="W367" s="39"/>
      <c r="X367" s="39"/>
      <c r="Y367" s="39"/>
      <c r="Z367" s="39"/>
      <c r="AA367" s="39"/>
      <c r="AB367" s="39"/>
      <c r="AC367" s="39"/>
      <c r="AD367" s="39"/>
      <c r="AE367" s="39"/>
      <c r="AR367" s="228" t="s">
        <v>415</v>
      </c>
      <c r="AT367" s="228" t="s">
        <v>443</v>
      </c>
      <c r="AU367" s="228" t="s">
        <v>86</v>
      </c>
      <c r="AY367" s="18" t="s">
        <v>414</v>
      </c>
      <c r="BE367" s="229">
        <f>IF(N367="základní",J367,0)</f>
        <v>0</v>
      </c>
      <c r="BF367" s="229">
        <f>IF(N367="snížená",J367,0)</f>
        <v>0</v>
      </c>
      <c r="BG367" s="229">
        <f>IF(N367="zákl. přenesená",J367,0)</f>
        <v>0</v>
      </c>
      <c r="BH367" s="229">
        <f>IF(N367="sníž. přenesená",J367,0)</f>
        <v>0</v>
      </c>
      <c r="BI367" s="229">
        <f>IF(N367="nulová",J367,0)</f>
        <v>0</v>
      </c>
      <c r="BJ367" s="18" t="s">
        <v>84</v>
      </c>
      <c r="BK367" s="229">
        <f>ROUND(I367*H367,2)</f>
        <v>0</v>
      </c>
      <c r="BL367" s="18" t="s">
        <v>415</v>
      </c>
      <c r="BM367" s="228" t="s">
        <v>3286</v>
      </c>
    </row>
    <row r="368" s="2" customFormat="1">
      <c r="A368" s="39"/>
      <c r="B368" s="40"/>
      <c r="C368" s="41"/>
      <c r="D368" s="230" t="s">
        <v>417</v>
      </c>
      <c r="E368" s="41"/>
      <c r="F368" s="231" t="s">
        <v>1838</v>
      </c>
      <c r="G368" s="41"/>
      <c r="H368" s="41"/>
      <c r="I368" s="156"/>
      <c r="J368" s="41"/>
      <c r="K368" s="41"/>
      <c r="L368" s="45"/>
      <c r="M368" s="232"/>
      <c r="N368" s="233"/>
      <c r="O368" s="92"/>
      <c r="P368" s="92"/>
      <c r="Q368" s="92"/>
      <c r="R368" s="92"/>
      <c r="S368" s="92"/>
      <c r="T368" s="93"/>
      <c r="U368" s="39"/>
      <c r="V368" s="39"/>
      <c r="W368" s="39"/>
      <c r="X368" s="39"/>
      <c r="Y368" s="39"/>
      <c r="Z368" s="39"/>
      <c r="AA368" s="39"/>
      <c r="AB368" s="39"/>
      <c r="AC368" s="39"/>
      <c r="AD368" s="39"/>
      <c r="AE368" s="39"/>
      <c r="AT368" s="18" t="s">
        <v>417</v>
      </c>
      <c r="AU368" s="18" t="s">
        <v>86</v>
      </c>
    </row>
    <row r="369" s="15" customFormat="1">
      <c r="A369" s="15"/>
      <c r="B369" s="299"/>
      <c r="C369" s="300"/>
      <c r="D369" s="230" t="s">
        <v>758</v>
      </c>
      <c r="E369" s="301" t="s">
        <v>1</v>
      </c>
      <c r="F369" s="302" t="s">
        <v>1839</v>
      </c>
      <c r="G369" s="300"/>
      <c r="H369" s="301" t="s">
        <v>1</v>
      </c>
      <c r="I369" s="303"/>
      <c r="J369" s="300"/>
      <c r="K369" s="300"/>
      <c r="L369" s="304"/>
      <c r="M369" s="305"/>
      <c r="N369" s="306"/>
      <c r="O369" s="306"/>
      <c r="P369" s="306"/>
      <c r="Q369" s="306"/>
      <c r="R369" s="306"/>
      <c r="S369" s="306"/>
      <c r="T369" s="307"/>
      <c r="U369" s="15"/>
      <c r="V369" s="15"/>
      <c r="W369" s="15"/>
      <c r="X369" s="15"/>
      <c r="Y369" s="15"/>
      <c r="Z369" s="15"/>
      <c r="AA369" s="15"/>
      <c r="AB369" s="15"/>
      <c r="AC369" s="15"/>
      <c r="AD369" s="15"/>
      <c r="AE369" s="15"/>
      <c r="AT369" s="308" t="s">
        <v>758</v>
      </c>
      <c r="AU369" s="308" t="s">
        <v>86</v>
      </c>
      <c r="AV369" s="15" t="s">
        <v>84</v>
      </c>
      <c r="AW369" s="15" t="s">
        <v>33</v>
      </c>
      <c r="AX369" s="15" t="s">
        <v>76</v>
      </c>
      <c r="AY369" s="308" t="s">
        <v>414</v>
      </c>
    </row>
    <row r="370" s="13" customFormat="1">
      <c r="A370" s="13"/>
      <c r="B370" s="277"/>
      <c r="C370" s="278"/>
      <c r="D370" s="230" t="s">
        <v>758</v>
      </c>
      <c r="E370" s="279" t="s">
        <v>1</v>
      </c>
      <c r="F370" s="280" t="s">
        <v>3287</v>
      </c>
      <c r="G370" s="278"/>
      <c r="H370" s="281">
        <v>9.5399999999999991</v>
      </c>
      <c r="I370" s="282"/>
      <c r="J370" s="278"/>
      <c r="K370" s="278"/>
      <c r="L370" s="283"/>
      <c r="M370" s="284"/>
      <c r="N370" s="285"/>
      <c r="O370" s="285"/>
      <c r="P370" s="285"/>
      <c r="Q370" s="285"/>
      <c r="R370" s="285"/>
      <c r="S370" s="285"/>
      <c r="T370" s="286"/>
      <c r="U370" s="13"/>
      <c r="V370" s="13"/>
      <c r="W370" s="13"/>
      <c r="X370" s="13"/>
      <c r="Y370" s="13"/>
      <c r="Z370" s="13"/>
      <c r="AA370" s="13"/>
      <c r="AB370" s="13"/>
      <c r="AC370" s="13"/>
      <c r="AD370" s="13"/>
      <c r="AE370" s="13"/>
      <c r="AT370" s="287" t="s">
        <v>758</v>
      </c>
      <c r="AU370" s="287" t="s">
        <v>86</v>
      </c>
      <c r="AV370" s="13" t="s">
        <v>86</v>
      </c>
      <c r="AW370" s="13" t="s">
        <v>33</v>
      </c>
      <c r="AX370" s="13" t="s">
        <v>84</v>
      </c>
      <c r="AY370" s="287" t="s">
        <v>414</v>
      </c>
    </row>
    <row r="371" s="2" customFormat="1" ht="21.75" customHeight="1">
      <c r="A371" s="39"/>
      <c r="B371" s="40"/>
      <c r="C371" s="234" t="s">
        <v>931</v>
      </c>
      <c r="D371" s="234" t="s">
        <v>443</v>
      </c>
      <c r="E371" s="235" t="s">
        <v>1841</v>
      </c>
      <c r="F371" s="236" t="s">
        <v>1842</v>
      </c>
      <c r="G371" s="237" t="s">
        <v>531</v>
      </c>
      <c r="H371" s="238">
        <v>60</v>
      </c>
      <c r="I371" s="239"/>
      <c r="J371" s="240">
        <f>ROUND(I371*H371,2)</f>
        <v>0</v>
      </c>
      <c r="K371" s="236" t="s">
        <v>720</v>
      </c>
      <c r="L371" s="45"/>
      <c r="M371" s="241" t="s">
        <v>1</v>
      </c>
      <c r="N371" s="242" t="s">
        <v>41</v>
      </c>
      <c r="O371" s="92"/>
      <c r="P371" s="226">
        <f>O371*H371</f>
        <v>0</v>
      </c>
      <c r="Q371" s="226">
        <v>0.00125</v>
      </c>
      <c r="R371" s="226">
        <f>Q371*H371</f>
        <v>0.074999999999999997</v>
      </c>
      <c r="S371" s="226">
        <v>0.001</v>
      </c>
      <c r="T371" s="227">
        <f>S371*H371</f>
        <v>0.059999999999999998</v>
      </c>
      <c r="U371" s="39"/>
      <c r="V371" s="39"/>
      <c r="W371" s="39"/>
      <c r="X371" s="39"/>
      <c r="Y371" s="39"/>
      <c r="Z371" s="39"/>
      <c r="AA371" s="39"/>
      <c r="AB371" s="39"/>
      <c r="AC371" s="39"/>
      <c r="AD371" s="39"/>
      <c r="AE371" s="39"/>
      <c r="AR371" s="228" t="s">
        <v>415</v>
      </c>
      <c r="AT371" s="228" t="s">
        <v>443</v>
      </c>
      <c r="AU371" s="228" t="s">
        <v>86</v>
      </c>
      <c r="AY371" s="18" t="s">
        <v>414</v>
      </c>
      <c r="BE371" s="229">
        <f>IF(N371="základní",J371,0)</f>
        <v>0</v>
      </c>
      <c r="BF371" s="229">
        <f>IF(N371="snížená",J371,0)</f>
        <v>0</v>
      </c>
      <c r="BG371" s="229">
        <f>IF(N371="zákl. přenesená",J371,0)</f>
        <v>0</v>
      </c>
      <c r="BH371" s="229">
        <f>IF(N371="sníž. přenesená",J371,0)</f>
        <v>0</v>
      </c>
      <c r="BI371" s="229">
        <f>IF(N371="nulová",J371,0)</f>
        <v>0</v>
      </c>
      <c r="BJ371" s="18" t="s">
        <v>84</v>
      </c>
      <c r="BK371" s="229">
        <f>ROUND(I371*H371,2)</f>
        <v>0</v>
      </c>
      <c r="BL371" s="18" t="s">
        <v>415</v>
      </c>
      <c r="BM371" s="228" t="s">
        <v>3288</v>
      </c>
    </row>
    <row r="372" s="2" customFormat="1">
      <c r="A372" s="39"/>
      <c r="B372" s="40"/>
      <c r="C372" s="41"/>
      <c r="D372" s="230" t="s">
        <v>417</v>
      </c>
      <c r="E372" s="41"/>
      <c r="F372" s="231" t="s">
        <v>1844</v>
      </c>
      <c r="G372" s="41"/>
      <c r="H372" s="41"/>
      <c r="I372" s="156"/>
      <c r="J372" s="41"/>
      <c r="K372" s="41"/>
      <c r="L372" s="45"/>
      <c r="M372" s="232"/>
      <c r="N372" s="233"/>
      <c r="O372" s="92"/>
      <c r="P372" s="92"/>
      <c r="Q372" s="92"/>
      <c r="R372" s="92"/>
      <c r="S372" s="92"/>
      <c r="T372" s="93"/>
      <c r="U372" s="39"/>
      <c r="V372" s="39"/>
      <c r="W372" s="39"/>
      <c r="X372" s="39"/>
      <c r="Y372" s="39"/>
      <c r="Z372" s="39"/>
      <c r="AA372" s="39"/>
      <c r="AB372" s="39"/>
      <c r="AC372" s="39"/>
      <c r="AD372" s="39"/>
      <c r="AE372" s="39"/>
      <c r="AT372" s="18" t="s">
        <v>417</v>
      </c>
      <c r="AU372" s="18" t="s">
        <v>86</v>
      </c>
    </row>
    <row r="373" s="15" customFormat="1">
      <c r="A373" s="15"/>
      <c r="B373" s="299"/>
      <c r="C373" s="300"/>
      <c r="D373" s="230" t="s">
        <v>758</v>
      </c>
      <c r="E373" s="301" t="s">
        <v>1</v>
      </c>
      <c r="F373" s="302" t="s">
        <v>3289</v>
      </c>
      <c r="G373" s="300"/>
      <c r="H373" s="301" t="s">
        <v>1</v>
      </c>
      <c r="I373" s="303"/>
      <c r="J373" s="300"/>
      <c r="K373" s="300"/>
      <c r="L373" s="304"/>
      <c r="M373" s="305"/>
      <c r="N373" s="306"/>
      <c r="O373" s="306"/>
      <c r="P373" s="306"/>
      <c r="Q373" s="306"/>
      <c r="R373" s="306"/>
      <c r="S373" s="306"/>
      <c r="T373" s="307"/>
      <c r="U373" s="15"/>
      <c r="V373" s="15"/>
      <c r="W373" s="15"/>
      <c r="X373" s="15"/>
      <c r="Y373" s="15"/>
      <c r="Z373" s="15"/>
      <c r="AA373" s="15"/>
      <c r="AB373" s="15"/>
      <c r="AC373" s="15"/>
      <c r="AD373" s="15"/>
      <c r="AE373" s="15"/>
      <c r="AT373" s="308" t="s">
        <v>758</v>
      </c>
      <c r="AU373" s="308" t="s">
        <v>86</v>
      </c>
      <c r="AV373" s="15" t="s">
        <v>84</v>
      </c>
      <c r="AW373" s="15" t="s">
        <v>33</v>
      </c>
      <c r="AX373" s="15" t="s">
        <v>76</v>
      </c>
      <c r="AY373" s="308" t="s">
        <v>414</v>
      </c>
    </row>
    <row r="374" s="13" customFormat="1">
      <c r="A374" s="13"/>
      <c r="B374" s="277"/>
      <c r="C374" s="278"/>
      <c r="D374" s="230" t="s">
        <v>758</v>
      </c>
      <c r="E374" s="279" t="s">
        <v>1</v>
      </c>
      <c r="F374" s="280" t="s">
        <v>3290</v>
      </c>
      <c r="G374" s="278"/>
      <c r="H374" s="281">
        <v>60</v>
      </c>
      <c r="I374" s="282"/>
      <c r="J374" s="278"/>
      <c r="K374" s="278"/>
      <c r="L374" s="283"/>
      <c r="M374" s="284"/>
      <c r="N374" s="285"/>
      <c r="O374" s="285"/>
      <c r="P374" s="285"/>
      <c r="Q374" s="285"/>
      <c r="R374" s="285"/>
      <c r="S374" s="285"/>
      <c r="T374" s="286"/>
      <c r="U374" s="13"/>
      <c r="V374" s="13"/>
      <c r="W374" s="13"/>
      <c r="X374" s="13"/>
      <c r="Y374" s="13"/>
      <c r="Z374" s="13"/>
      <c r="AA374" s="13"/>
      <c r="AB374" s="13"/>
      <c r="AC374" s="13"/>
      <c r="AD374" s="13"/>
      <c r="AE374" s="13"/>
      <c r="AT374" s="287" t="s">
        <v>758</v>
      </c>
      <c r="AU374" s="287" t="s">
        <v>86</v>
      </c>
      <c r="AV374" s="13" t="s">
        <v>86</v>
      </c>
      <c r="AW374" s="13" t="s">
        <v>33</v>
      </c>
      <c r="AX374" s="13" t="s">
        <v>84</v>
      </c>
      <c r="AY374" s="287" t="s">
        <v>414</v>
      </c>
    </row>
    <row r="375" s="11" customFormat="1" ht="22.8" customHeight="1">
      <c r="A375" s="11"/>
      <c r="B375" s="254"/>
      <c r="C375" s="255"/>
      <c r="D375" s="256" t="s">
        <v>75</v>
      </c>
      <c r="E375" s="275" t="s">
        <v>892</v>
      </c>
      <c r="F375" s="275" t="s">
        <v>893</v>
      </c>
      <c r="G375" s="255"/>
      <c r="H375" s="255"/>
      <c r="I375" s="258"/>
      <c r="J375" s="276">
        <f>BK375</f>
        <v>0</v>
      </c>
      <c r="K375" s="255"/>
      <c r="L375" s="260"/>
      <c r="M375" s="261"/>
      <c r="N375" s="262"/>
      <c r="O375" s="262"/>
      <c r="P375" s="263">
        <f>SUM(P376:P398)</f>
        <v>0</v>
      </c>
      <c r="Q375" s="262"/>
      <c r="R375" s="263">
        <f>SUM(R376:R398)</f>
        <v>0</v>
      </c>
      <c r="S375" s="262"/>
      <c r="T375" s="264">
        <f>SUM(T376:T398)</f>
        <v>0</v>
      </c>
      <c r="U375" s="11"/>
      <c r="V375" s="11"/>
      <c r="W375" s="11"/>
      <c r="X375" s="11"/>
      <c r="Y375" s="11"/>
      <c r="Z375" s="11"/>
      <c r="AA375" s="11"/>
      <c r="AB375" s="11"/>
      <c r="AC375" s="11"/>
      <c r="AD375" s="11"/>
      <c r="AE375" s="11"/>
      <c r="AR375" s="265" t="s">
        <v>84</v>
      </c>
      <c r="AT375" s="266" t="s">
        <v>75</v>
      </c>
      <c r="AU375" s="266" t="s">
        <v>84</v>
      </c>
      <c r="AY375" s="265" t="s">
        <v>414</v>
      </c>
      <c r="BK375" s="267">
        <f>SUM(BK376:BK398)</f>
        <v>0</v>
      </c>
    </row>
    <row r="376" s="2" customFormat="1" ht="21.75" customHeight="1">
      <c r="A376" s="39"/>
      <c r="B376" s="40"/>
      <c r="C376" s="234" t="s">
        <v>935</v>
      </c>
      <c r="D376" s="234" t="s">
        <v>443</v>
      </c>
      <c r="E376" s="235" t="s">
        <v>2310</v>
      </c>
      <c r="F376" s="236" t="s">
        <v>2311</v>
      </c>
      <c r="G376" s="237" t="s">
        <v>897</v>
      </c>
      <c r="H376" s="238">
        <v>1.151</v>
      </c>
      <c r="I376" s="239"/>
      <c r="J376" s="240">
        <f>ROUND(I376*H376,2)</f>
        <v>0</v>
      </c>
      <c r="K376" s="236" t="s">
        <v>720</v>
      </c>
      <c r="L376" s="45"/>
      <c r="M376" s="241" t="s">
        <v>1</v>
      </c>
      <c r="N376" s="242" t="s">
        <v>41</v>
      </c>
      <c r="O376" s="92"/>
      <c r="P376" s="226">
        <f>O376*H376</f>
        <v>0</v>
      </c>
      <c r="Q376" s="226">
        <v>0</v>
      </c>
      <c r="R376" s="226">
        <f>Q376*H376</f>
        <v>0</v>
      </c>
      <c r="S376" s="226">
        <v>0</v>
      </c>
      <c r="T376" s="227">
        <f>S376*H376</f>
        <v>0</v>
      </c>
      <c r="U376" s="39"/>
      <c r="V376" s="39"/>
      <c r="W376" s="39"/>
      <c r="X376" s="39"/>
      <c r="Y376" s="39"/>
      <c r="Z376" s="39"/>
      <c r="AA376" s="39"/>
      <c r="AB376" s="39"/>
      <c r="AC376" s="39"/>
      <c r="AD376" s="39"/>
      <c r="AE376" s="39"/>
      <c r="AR376" s="228" t="s">
        <v>415</v>
      </c>
      <c r="AT376" s="228" t="s">
        <v>443</v>
      </c>
      <c r="AU376" s="228" t="s">
        <v>86</v>
      </c>
      <c r="AY376" s="18" t="s">
        <v>414</v>
      </c>
      <c r="BE376" s="229">
        <f>IF(N376="základní",J376,0)</f>
        <v>0</v>
      </c>
      <c r="BF376" s="229">
        <f>IF(N376="snížená",J376,0)</f>
        <v>0</v>
      </c>
      <c r="BG376" s="229">
        <f>IF(N376="zákl. přenesená",J376,0)</f>
        <v>0</v>
      </c>
      <c r="BH376" s="229">
        <f>IF(N376="sníž. přenesená",J376,0)</f>
        <v>0</v>
      </c>
      <c r="BI376" s="229">
        <f>IF(N376="nulová",J376,0)</f>
        <v>0</v>
      </c>
      <c r="BJ376" s="18" t="s">
        <v>84</v>
      </c>
      <c r="BK376" s="229">
        <f>ROUND(I376*H376,2)</f>
        <v>0</v>
      </c>
      <c r="BL376" s="18" t="s">
        <v>415</v>
      </c>
      <c r="BM376" s="228" t="s">
        <v>3291</v>
      </c>
    </row>
    <row r="377" s="2" customFormat="1">
      <c r="A377" s="39"/>
      <c r="B377" s="40"/>
      <c r="C377" s="41"/>
      <c r="D377" s="230" t="s">
        <v>417</v>
      </c>
      <c r="E377" s="41"/>
      <c r="F377" s="231" t="s">
        <v>2313</v>
      </c>
      <c r="G377" s="41"/>
      <c r="H377" s="41"/>
      <c r="I377" s="156"/>
      <c r="J377" s="41"/>
      <c r="K377" s="41"/>
      <c r="L377" s="45"/>
      <c r="M377" s="232"/>
      <c r="N377" s="233"/>
      <c r="O377" s="92"/>
      <c r="P377" s="92"/>
      <c r="Q377" s="92"/>
      <c r="R377" s="92"/>
      <c r="S377" s="92"/>
      <c r="T377" s="93"/>
      <c r="U377" s="39"/>
      <c r="V377" s="39"/>
      <c r="W377" s="39"/>
      <c r="X377" s="39"/>
      <c r="Y377" s="39"/>
      <c r="Z377" s="39"/>
      <c r="AA377" s="39"/>
      <c r="AB377" s="39"/>
      <c r="AC377" s="39"/>
      <c r="AD377" s="39"/>
      <c r="AE377" s="39"/>
      <c r="AT377" s="18" t="s">
        <v>417</v>
      </c>
      <c r="AU377" s="18" t="s">
        <v>86</v>
      </c>
    </row>
    <row r="378" s="15" customFormat="1">
      <c r="A378" s="15"/>
      <c r="B378" s="299"/>
      <c r="C378" s="300"/>
      <c r="D378" s="230" t="s">
        <v>758</v>
      </c>
      <c r="E378" s="301" t="s">
        <v>1</v>
      </c>
      <c r="F378" s="302" t="s">
        <v>2995</v>
      </c>
      <c r="G378" s="300"/>
      <c r="H378" s="301" t="s">
        <v>1</v>
      </c>
      <c r="I378" s="303"/>
      <c r="J378" s="300"/>
      <c r="K378" s="300"/>
      <c r="L378" s="304"/>
      <c r="M378" s="305"/>
      <c r="N378" s="306"/>
      <c r="O378" s="306"/>
      <c r="P378" s="306"/>
      <c r="Q378" s="306"/>
      <c r="R378" s="306"/>
      <c r="S378" s="306"/>
      <c r="T378" s="307"/>
      <c r="U378" s="15"/>
      <c r="V378" s="15"/>
      <c r="W378" s="15"/>
      <c r="X378" s="15"/>
      <c r="Y378" s="15"/>
      <c r="Z378" s="15"/>
      <c r="AA378" s="15"/>
      <c r="AB378" s="15"/>
      <c r="AC378" s="15"/>
      <c r="AD378" s="15"/>
      <c r="AE378" s="15"/>
      <c r="AT378" s="308" t="s">
        <v>758</v>
      </c>
      <c r="AU378" s="308" t="s">
        <v>86</v>
      </c>
      <c r="AV378" s="15" t="s">
        <v>84</v>
      </c>
      <c r="AW378" s="15" t="s">
        <v>33</v>
      </c>
      <c r="AX378" s="15" t="s">
        <v>76</v>
      </c>
      <c r="AY378" s="308" t="s">
        <v>414</v>
      </c>
    </row>
    <row r="379" s="13" customFormat="1">
      <c r="A379" s="13"/>
      <c r="B379" s="277"/>
      <c r="C379" s="278"/>
      <c r="D379" s="230" t="s">
        <v>758</v>
      </c>
      <c r="E379" s="279" t="s">
        <v>1</v>
      </c>
      <c r="F379" s="280" t="s">
        <v>3292</v>
      </c>
      <c r="G379" s="278"/>
      <c r="H379" s="281">
        <v>1.091</v>
      </c>
      <c r="I379" s="282"/>
      <c r="J379" s="278"/>
      <c r="K379" s="278"/>
      <c r="L379" s="283"/>
      <c r="M379" s="284"/>
      <c r="N379" s="285"/>
      <c r="O379" s="285"/>
      <c r="P379" s="285"/>
      <c r="Q379" s="285"/>
      <c r="R379" s="285"/>
      <c r="S379" s="285"/>
      <c r="T379" s="286"/>
      <c r="U379" s="13"/>
      <c r="V379" s="13"/>
      <c r="W379" s="13"/>
      <c r="X379" s="13"/>
      <c r="Y379" s="13"/>
      <c r="Z379" s="13"/>
      <c r="AA379" s="13"/>
      <c r="AB379" s="13"/>
      <c r="AC379" s="13"/>
      <c r="AD379" s="13"/>
      <c r="AE379" s="13"/>
      <c r="AT379" s="287" t="s">
        <v>758</v>
      </c>
      <c r="AU379" s="287" t="s">
        <v>86</v>
      </c>
      <c r="AV379" s="13" t="s">
        <v>86</v>
      </c>
      <c r="AW379" s="13" t="s">
        <v>33</v>
      </c>
      <c r="AX379" s="13" t="s">
        <v>76</v>
      </c>
      <c r="AY379" s="287" t="s">
        <v>414</v>
      </c>
    </row>
    <row r="380" s="15" customFormat="1">
      <c r="A380" s="15"/>
      <c r="B380" s="299"/>
      <c r="C380" s="300"/>
      <c r="D380" s="230" t="s">
        <v>758</v>
      </c>
      <c r="E380" s="301" t="s">
        <v>1</v>
      </c>
      <c r="F380" s="302" t="s">
        <v>2997</v>
      </c>
      <c r="G380" s="300"/>
      <c r="H380" s="301" t="s">
        <v>1</v>
      </c>
      <c r="I380" s="303"/>
      <c r="J380" s="300"/>
      <c r="K380" s="300"/>
      <c r="L380" s="304"/>
      <c r="M380" s="305"/>
      <c r="N380" s="306"/>
      <c r="O380" s="306"/>
      <c r="P380" s="306"/>
      <c r="Q380" s="306"/>
      <c r="R380" s="306"/>
      <c r="S380" s="306"/>
      <c r="T380" s="307"/>
      <c r="U380" s="15"/>
      <c r="V380" s="15"/>
      <c r="W380" s="15"/>
      <c r="X380" s="15"/>
      <c r="Y380" s="15"/>
      <c r="Z380" s="15"/>
      <c r="AA380" s="15"/>
      <c r="AB380" s="15"/>
      <c r="AC380" s="15"/>
      <c r="AD380" s="15"/>
      <c r="AE380" s="15"/>
      <c r="AT380" s="308" t="s">
        <v>758</v>
      </c>
      <c r="AU380" s="308" t="s">
        <v>86</v>
      </c>
      <c r="AV380" s="15" t="s">
        <v>84</v>
      </c>
      <c r="AW380" s="15" t="s">
        <v>33</v>
      </c>
      <c r="AX380" s="15" t="s">
        <v>76</v>
      </c>
      <c r="AY380" s="308" t="s">
        <v>414</v>
      </c>
    </row>
    <row r="381" s="13" customFormat="1">
      <c r="A381" s="13"/>
      <c r="B381" s="277"/>
      <c r="C381" s="278"/>
      <c r="D381" s="230" t="s">
        <v>758</v>
      </c>
      <c r="E381" s="279" t="s">
        <v>1</v>
      </c>
      <c r="F381" s="280" t="s">
        <v>3293</v>
      </c>
      <c r="G381" s="278"/>
      <c r="H381" s="281">
        <v>0.059999999999999998</v>
      </c>
      <c r="I381" s="282"/>
      <c r="J381" s="278"/>
      <c r="K381" s="278"/>
      <c r="L381" s="283"/>
      <c r="M381" s="284"/>
      <c r="N381" s="285"/>
      <c r="O381" s="285"/>
      <c r="P381" s="285"/>
      <c r="Q381" s="285"/>
      <c r="R381" s="285"/>
      <c r="S381" s="285"/>
      <c r="T381" s="286"/>
      <c r="U381" s="13"/>
      <c r="V381" s="13"/>
      <c r="W381" s="13"/>
      <c r="X381" s="13"/>
      <c r="Y381" s="13"/>
      <c r="Z381" s="13"/>
      <c r="AA381" s="13"/>
      <c r="AB381" s="13"/>
      <c r="AC381" s="13"/>
      <c r="AD381" s="13"/>
      <c r="AE381" s="13"/>
      <c r="AT381" s="287" t="s">
        <v>758</v>
      </c>
      <c r="AU381" s="287" t="s">
        <v>86</v>
      </c>
      <c r="AV381" s="13" t="s">
        <v>86</v>
      </c>
      <c r="AW381" s="13" t="s">
        <v>33</v>
      </c>
      <c r="AX381" s="13" t="s">
        <v>76</v>
      </c>
      <c r="AY381" s="287" t="s">
        <v>414</v>
      </c>
    </row>
    <row r="382" s="14" customFormat="1">
      <c r="A382" s="14"/>
      <c r="B382" s="288"/>
      <c r="C382" s="289"/>
      <c r="D382" s="230" t="s">
        <v>758</v>
      </c>
      <c r="E382" s="290" t="s">
        <v>1</v>
      </c>
      <c r="F382" s="291" t="s">
        <v>760</v>
      </c>
      <c r="G382" s="289"/>
      <c r="H382" s="292">
        <v>1.151</v>
      </c>
      <c r="I382" s="293"/>
      <c r="J382" s="289"/>
      <c r="K382" s="289"/>
      <c r="L382" s="294"/>
      <c r="M382" s="295"/>
      <c r="N382" s="296"/>
      <c r="O382" s="296"/>
      <c r="P382" s="296"/>
      <c r="Q382" s="296"/>
      <c r="R382" s="296"/>
      <c r="S382" s="296"/>
      <c r="T382" s="297"/>
      <c r="U382" s="14"/>
      <c r="V382" s="14"/>
      <c r="W382" s="14"/>
      <c r="X382" s="14"/>
      <c r="Y382" s="14"/>
      <c r="Z382" s="14"/>
      <c r="AA382" s="14"/>
      <c r="AB382" s="14"/>
      <c r="AC382" s="14"/>
      <c r="AD382" s="14"/>
      <c r="AE382" s="14"/>
      <c r="AT382" s="298" t="s">
        <v>758</v>
      </c>
      <c r="AU382" s="298" t="s">
        <v>86</v>
      </c>
      <c r="AV382" s="14" t="s">
        <v>415</v>
      </c>
      <c r="AW382" s="14" t="s">
        <v>33</v>
      </c>
      <c r="AX382" s="14" t="s">
        <v>84</v>
      </c>
      <c r="AY382" s="298" t="s">
        <v>414</v>
      </c>
    </row>
    <row r="383" s="2" customFormat="1" ht="21.75" customHeight="1">
      <c r="A383" s="39"/>
      <c r="B383" s="40"/>
      <c r="C383" s="234" t="s">
        <v>940</v>
      </c>
      <c r="D383" s="234" t="s">
        <v>443</v>
      </c>
      <c r="E383" s="235" t="s">
        <v>1847</v>
      </c>
      <c r="F383" s="236" t="s">
        <v>1848</v>
      </c>
      <c r="G383" s="237" t="s">
        <v>897</v>
      </c>
      <c r="H383" s="238">
        <v>8.7929999999999993</v>
      </c>
      <c r="I383" s="239"/>
      <c r="J383" s="240">
        <f>ROUND(I383*H383,2)</f>
        <v>0</v>
      </c>
      <c r="K383" s="236" t="s">
        <v>720</v>
      </c>
      <c r="L383" s="45"/>
      <c r="M383" s="241" t="s">
        <v>1</v>
      </c>
      <c r="N383" s="242" t="s">
        <v>41</v>
      </c>
      <c r="O383" s="92"/>
      <c r="P383" s="226">
        <f>O383*H383</f>
        <v>0</v>
      </c>
      <c r="Q383" s="226">
        <v>0</v>
      </c>
      <c r="R383" s="226">
        <f>Q383*H383</f>
        <v>0</v>
      </c>
      <c r="S383" s="226">
        <v>0</v>
      </c>
      <c r="T383" s="227">
        <f>S383*H383</f>
        <v>0</v>
      </c>
      <c r="U383" s="39"/>
      <c r="V383" s="39"/>
      <c r="W383" s="39"/>
      <c r="X383" s="39"/>
      <c r="Y383" s="39"/>
      <c r="Z383" s="39"/>
      <c r="AA383" s="39"/>
      <c r="AB383" s="39"/>
      <c r="AC383" s="39"/>
      <c r="AD383" s="39"/>
      <c r="AE383" s="39"/>
      <c r="AR383" s="228" t="s">
        <v>415</v>
      </c>
      <c r="AT383" s="228" t="s">
        <v>443</v>
      </c>
      <c r="AU383" s="228" t="s">
        <v>86</v>
      </c>
      <c r="AY383" s="18" t="s">
        <v>414</v>
      </c>
      <c r="BE383" s="229">
        <f>IF(N383="základní",J383,0)</f>
        <v>0</v>
      </c>
      <c r="BF383" s="229">
        <f>IF(N383="snížená",J383,0)</f>
        <v>0</v>
      </c>
      <c r="BG383" s="229">
        <f>IF(N383="zákl. přenesená",J383,0)</f>
        <v>0</v>
      </c>
      <c r="BH383" s="229">
        <f>IF(N383="sníž. přenesená",J383,0)</f>
        <v>0</v>
      </c>
      <c r="BI383" s="229">
        <f>IF(N383="nulová",J383,0)</f>
        <v>0</v>
      </c>
      <c r="BJ383" s="18" t="s">
        <v>84</v>
      </c>
      <c r="BK383" s="229">
        <f>ROUND(I383*H383,2)</f>
        <v>0</v>
      </c>
      <c r="BL383" s="18" t="s">
        <v>415</v>
      </c>
      <c r="BM383" s="228" t="s">
        <v>3294</v>
      </c>
    </row>
    <row r="384" s="2" customFormat="1">
      <c r="A384" s="39"/>
      <c r="B384" s="40"/>
      <c r="C384" s="41"/>
      <c r="D384" s="230" t="s">
        <v>417</v>
      </c>
      <c r="E384" s="41"/>
      <c r="F384" s="231" t="s">
        <v>1850</v>
      </c>
      <c r="G384" s="41"/>
      <c r="H384" s="41"/>
      <c r="I384" s="156"/>
      <c r="J384" s="41"/>
      <c r="K384" s="41"/>
      <c r="L384" s="45"/>
      <c r="M384" s="232"/>
      <c r="N384" s="233"/>
      <c r="O384" s="92"/>
      <c r="P384" s="92"/>
      <c r="Q384" s="92"/>
      <c r="R384" s="92"/>
      <c r="S384" s="92"/>
      <c r="T384" s="93"/>
      <c r="U384" s="39"/>
      <c r="V384" s="39"/>
      <c r="W384" s="39"/>
      <c r="X384" s="39"/>
      <c r="Y384" s="39"/>
      <c r="Z384" s="39"/>
      <c r="AA384" s="39"/>
      <c r="AB384" s="39"/>
      <c r="AC384" s="39"/>
      <c r="AD384" s="39"/>
      <c r="AE384" s="39"/>
      <c r="AT384" s="18" t="s">
        <v>417</v>
      </c>
      <c r="AU384" s="18" t="s">
        <v>86</v>
      </c>
    </row>
    <row r="385" s="13" customFormat="1">
      <c r="A385" s="13"/>
      <c r="B385" s="277"/>
      <c r="C385" s="278"/>
      <c r="D385" s="230" t="s">
        <v>758</v>
      </c>
      <c r="E385" s="279" t="s">
        <v>1</v>
      </c>
      <c r="F385" s="280" t="s">
        <v>3295</v>
      </c>
      <c r="G385" s="278"/>
      <c r="H385" s="281">
        <v>8.7929999999999993</v>
      </c>
      <c r="I385" s="282"/>
      <c r="J385" s="278"/>
      <c r="K385" s="278"/>
      <c r="L385" s="283"/>
      <c r="M385" s="284"/>
      <c r="N385" s="285"/>
      <c r="O385" s="285"/>
      <c r="P385" s="285"/>
      <c r="Q385" s="285"/>
      <c r="R385" s="285"/>
      <c r="S385" s="285"/>
      <c r="T385" s="286"/>
      <c r="U385" s="13"/>
      <c r="V385" s="13"/>
      <c r="W385" s="13"/>
      <c r="X385" s="13"/>
      <c r="Y385" s="13"/>
      <c r="Z385" s="13"/>
      <c r="AA385" s="13"/>
      <c r="AB385" s="13"/>
      <c r="AC385" s="13"/>
      <c r="AD385" s="13"/>
      <c r="AE385" s="13"/>
      <c r="AT385" s="287" t="s">
        <v>758</v>
      </c>
      <c r="AU385" s="287" t="s">
        <v>86</v>
      </c>
      <c r="AV385" s="13" t="s">
        <v>86</v>
      </c>
      <c r="AW385" s="13" t="s">
        <v>33</v>
      </c>
      <c r="AX385" s="13" t="s">
        <v>84</v>
      </c>
      <c r="AY385" s="287" t="s">
        <v>414</v>
      </c>
    </row>
    <row r="386" s="2" customFormat="1" ht="16.5" customHeight="1">
      <c r="A386" s="39"/>
      <c r="B386" s="40"/>
      <c r="C386" s="234" t="s">
        <v>944</v>
      </c>
      <c r="D386" s="234" t="s">
        <v>443</v>
      </c>
      <c r="E386" s="235" t="s">
        <v>1851</v>
      </c>
      <c r="F386" s="236" t="s">
        <v>1852</v>
      </c>
      <c r="G386" s="237" t="s">
        <v>897</v>
      </c>
      <c r="H386" s="238">
        <v>123.102</v>
      </c>
      <c r="I386" s="239"/>
      <c r="J386" s="240">
        <f>ROUND(I386*H386,2)</f>
        <v>0</v>
      </c>
      <c r="K386" s="236" t="s">
        <v>720</v>
      </c>
      <c r="L386" s="45"/>
      <c r="M386" s="241" t="s">
        <v>1</v>
      </c>
      <c r="N386" s="242" t="s">
        <v>41</v>
      </c>
      <c r="O386" s="92"/>
      <c r="P386" s="226">
        <f>O386*H386</f>
        <v>0</v>
      </c>
      <c r="Q386" s="226">
        <v>0</v>
      </c>
      <c r="R386" s="226">
        <f>Q386*H386</f>
        <v>0</v>
      </c>
      <c r="S386" s="226">
        <v>0</v>
      </c>
      <c r="T386" s="227">
        <f>S386*H386</f>
        <v>0</v>
      </c>
      <c r="U386" s="39"/>
      <c r="V386" s="39"/>
      <c r="W386" s="39"/>
      <c r="X386" s="39"/>
      <c r="Y386" s="39"/>
      <c r="Z386" s="39"/>
      <c r="AA386" s="39"/>
      <c r="AB386" s="39"/>
      <c r="AC386" s="39"/>
      <c r="AD386" s="39"/>
      <c r="AE386" s="39"/>
      <c r="AR386" s="228" t="s">
        <v>415</v>
      </c>
      <c r="AT386" s="228" t="s">
        <v>443</v>
      </c>
      <c r="AU386" s="228" t="s">
        <v>86</v>
      </c>
      <c r="AY386" s="18" t="s">
        <v>414</v>
      </c>
      <c r="BE386" s="229">
        <f>IF(N386="základní",J386,0)</f>
        <v>0</v>
      </c>
      <c r="BF386" s="229">
        <f>IF(N386="snížená",J386,0)</f>
        <v>0</v>
      </c>
      <c r="BG386" s="229">
        <f>IF(N386="zákl. přenesená",J386,0)</f>
        <v>0</v>
      </c>
      <c r="BH386" s="229">
        <f>IF(N386="sníž. přenesená",J386,0)</f>
        <v>0</v>
      </c>
      <c r="BI386" s="229">
        <f>IF(N386="nulová",J386,0)</f>
        <v>0</v>
      </c>
      <c r="BJ386" s="18" t="s">
        <v>84</v>
      </c>
      <c r="BK386" s="229">
        <f>ROUND(I386*H386,2)</f>
        <v>0</v>
      </c>
      <c r="BL386" s="18" t="s">
        <v>415</v>
      </c>
      <c r="BM386" s="228" t="s">
        <v>3296</v>
      </c>
    </row>
    <row r="387" s="2" customFormat="1">
      <c r="A387" s="39"/>
      <c r="B387" s="40"/>
      <c r="C387" s="41"/>
      <c r="D387" s="230" t="s">
        <v>417</v>
      </c>
      <c r="E387" s="41"/>
      <c r="F387" s="231" t="s">
        <v>1854</v>
      </c>
      <c r="G387" s="41"/>
      <c r="H387" s="41"/>
      <c r="I387" s="156"/>
      <c r="J387" s="41"/>
      <c r="K387" s="41"/>
      <c r="L387" s="45"/>
      <c r="M387" s="232"/>
      <c r="N387" s="233"/>
      <c r="O387" s="92"/>
      <c r="P387" s="92"/>
      <c r="Q387" s="92"/>
      <c r="R387" s="92"/>
      <c r="S387" s="92"/>
      <c r="T387" s="93"/>
      <c r="U387" s="39"/>
      <c r="V387" s="39"/>
      <c r="W387" s="39"/>
      <c r="X387" s="39"/>
      <c r="Y387" s="39"/>
      <c r="Z387" s="39"/>
      <c r="AA387" s="39"/>
      <c r="AB387" s="39"/>
      <c r="AC387" s="39"/>
      <c r="AD387" s="39"/>
      <c r="AE387" s="39"/>
      <c r="AT387" s="18" t="s">
        <v>417</v>
      </c>
      <c r="AU387" s="18" t="s">
        <v>86</v>
      </c>
    </row>
    <row r="388" s="2" customFormat="1">
      <c r="A388" s="39"/>
      <c r="B388" s="40"/>
      <c r="C388" s="41"/>
      <c r="D388" s="230" t="s">
        <v>722</v>
      </c>
      <c r="E388" s="41"/>
      <c r="F388" s="268" t="s">
        <v>3168</v>
      </c>
      <c r="G388" s="41"/>
      <c r="H388" s="41"/>
      <c r="I388" s="156"/>
      <c r="J388" s="41"/>
      <c r="K388" s="41"/>
      <c r="L388" s="45"/>
      <c r="M388" s="232"/>
      <c r="N388" s="233"/>
      <c r="O388" s="92"/>
      <c r="P388" s="92"/>
      <c r="Q388" s="92"/>
      <c r="R388" s="92"/>
      <c r="S388" s="92"/>
      <c r="T388" s="93"/>
      <c r="U388" s="39"/>
      <c r="V388" s="39"/>
      <c r="W388" s="39"/>
      <c r="X388" s="39"/>
      <c r="Y388" s="39"/>
      <c r="Z388" s="39"/>
      <c r="AA388" s="39"/>
      <c r="AB388" s="39"/>
      <c r="AC388" s="39"/>
      <c r="AD388" s="39"/>
      <c r="AE388" s="39"/>
      <c r="AT388" s="18" t="s">
        <v>722</v>
      </c>
      <c r="AU388" s="18" t="s">
        <v>86</v>
      </c>
    </row>
    <row r="389" s="13" customFormat="1">
      <c r="A389" s="13"/>
      <c r="B389" s="277"/>
      <c r="C389" s="278"/>
      <c r="D389" s="230" t="s">
        <v>758</v>
      </c>
      <c r="E389" s="279" t="s">
        <v>1</v>
      </c>
      <c r="F389" s="280" t="s">
        <v>3297</v>
      </c>
      <c r="G389" s="278"/>
      <c r="H389" s="281">
        <v>123.102</v>
      </c>
      <c r="I389" s="282"/>
      <c r="J389" s="278"/>
      <c r="K389" s="278"/>
      <c r="L389" s="283"/>
      <c r="M389" s="284"/>
      <c r="N389" s="285"/>
      <c r="O389" s="285"/>
      <c r="P389" s="285"/>
      <c r="Q389" s="285"/>
      <c r="R389" s="285"/>
      <c r="S389" s="285"/>
      <c r="T389" s="286"/>
      <c r="U389" s="13"/>
      <c r="V389" s="13"/>
      <c r="W389" s="13"/>
      <c r="X389" s="13"/>
      <c r="Y389" s="13"/>
      <c r="Z389" s="13"/>
      <c r="AA389" s="13"/>
      <c r="AB389" s="13"/>
      <c r="AC389" s="13"/>
      <c r="AD389" s="13"/>
      <c r="AE389" s="13"/>
      <c r="AT389" s="287" t="s">
        <v>758</v>
      </c>
      <c r="AU389" s="287" t="s">
        <v>86</v>
      </c>
      <c r="AV389" s="13" t="s">
        <v>86</v>
      </c>
      <c r="AW389" s="13" t="s">
        <v>33</v>
      </c>
      <c r="AX389" s="13" t="s">
        <v>84</v>
      </c>
      <c r="AY389" s="287" t="s">
        <v>414</v>
      </c>
    </row>
    <row r="390" s="2" customFormat="1" ht="21.75" customHeight="1">
      <c r="A390" s="39"/>
      <c r="B390" s="40"/>
      <c r="C390" s="234" t="s">
        <v>948</v>
      </c>
      <c r="D390" s="234" t="s">
        <v>443</v>
      </c>
      <c r="E390" s="235" t="s">
        <v>1857</v>
      </c>
      <c r="F390" s="236" t="s">
        <v>1858</v>
      </c>
      <c r="G390" s="237" t="s">
        <v>897</v>
      </c>
      <c r="H390" s="238">
        <v>8.7929999999999993</v>
      </c>
      <c r="I390" s="239"/>
      <c r="J390" s="240">
        <f>ROUND(I390*H390,2)</f>
        <v>0</v>
      </c>
      <c r="K390" s="236" t="s">
        <v>720</v>
      </c>
      <c r="L390" s="45"/>
      <c r="M390" s="241" t="s">
        <v>1</v>
      </c>
      <c r="N390" s="242" t="s">
        <v>41</v>
      </c>
      <c r="O390" s="92"/>
      <c r="P390" s="226">
        <f>O390*H390</f>
        <v>0</v>
      </c>
      <c r="Q390" s="226">
        <v>0</v>
      </c>
      <c r="R390" s="226">
        <f>Q390*H390</f>
        <v>0</v>
      </c>
      <c r="S390" s="226">
        <v>0</v>
      </c>
      <c r="T390" s="227">
        <f>S390*H390</f>
        <v>0</v>
      </c>
      <c r="U390" s="39"/>
      <c r="V390" s="39"/>
      <c r="W390" s="39"/>
      <c r="X390" s="39"/>
      <c r="Y390" s="39"/>
      <c r="Z390" s="39"/>
      <c r="AA390" s="39"/>
      <c r="AB390" s="39"/>
      <c r="AC390" s="39"/>
      <c r="AD390" s="39"/>
      <c r="AE390" s="39"/>
      <c r="AR390" s="228" t="s">
        <v>415</v>
      </c>
      <c r="AT390" s="228" t="s">
        <v>443</v>
      </c>
      <c r="AU390" s="228" t="s">
        <v>86</v>
      </c>
      <c r="AY390" s="18" t="s">
        <v>414</v>
      </c>
      <c r="BE390" s="229">
        <f>IF(N390="základní",J390,0)</f>
        <v>0</v>
      </c>
      <c r="BF390" s="229">
        <f>IF(N390="snížená",J390,0)</f>
        <v>0</v>
      </c>
      <c r="BG390" s="229">
        <f>IF(N390="zákl. přenesená",J390,0)</f>
        <v>0</v>
      </c>
      <c r="BH390" s="229">
        <f>IF(N390="sníž. přenesená",J390,0)</f>
        <v>0</v>
      </c>
      <c r="BI390" s="229">
        <f>IF(N390="nulová",J390,0)</f>
        <v>0</v>
      </c>
      <c r="BJ390" s="18" t="s">
        <v>84</v>
      </c>
      <c r="BK390" s="229">
        <f>ROUND(I390*H390,2)</f>
        <v>0</v>
      </c>
      <c r="BL390" s="18" t="s">
        <v>415</v>
      </c>
      <c r="BM390" s="228" t="s">
        <v>3298</v>
      </c>
    </row>
    <row r="391" s="2" customFormat="1">
      <c r="A391" s="39"/>
      <c r="B391" s="40"/>
      <c r="C391" s="41"/>
      <c r="D391" s="230" t="s">
        <v>417</v>
      </c>
      <c r="E391" s="41"/>
      <c r="F391" s="231" t="s">
        <v>1860</v>
      </c>
      <c r="G391" s="41"/>
      <c r="H391" s="41"/>
      <c r="I391" s="156"/>
      <c r="J391" s="41"/>
      <c r="K391" s="41"/>
      <c r="L391" s="45"/>
      <c r="M391" s="232"/>
      <c r="N391" s="233"/>
      <c r="O391" s="92"/>
      <c r="P391" s="92"/>
      <c r="Q391" s="92"/>
      <c r="R391" s="92"/>
      <c r="S391" s="92"/>
      <c r="T391" s="93"/>
      <c r="U391" s="39"/>
      <c r="V391" s="39"/>
      <c r="W391" s="39"/>
      <c r="X391" s="39"/>
      <c r="Y391" s="39"/>
      <c r="Z391" s="39"/>
      <c r="AA391" s="39"/>
      <c r="AB391" s="39"/>
      <c r="AC391" s="39"/>
      <c r="AD391" s="39"/>
      <c r="AE391" s="39"/>
      <c r="AT391" s="18" t="s">
        <v>417</v>
      </c>
      <c r="AU391" s="18" t="s">
        <v>86</v>
      </c>
    </row>
    <row r="392" s="2" customFormat="1" ht="21.75" customHeight="1">
      <c r="A392" s="39"/>
      <c r="B392" s="40"/>
      <c r="C392" s="234" t="s">
        <v>952</v>
      </c>
      <c r="D392" s="234" t="s">
        <v>443</v>
      </c>
      <c r="E392" s="235" t="s">
        <v>1861</v>
      </c>
      <c r="F392" s="236" t="s">
        <v>1862</v>
      </c>
      <c r="G392" s="237" t="s">
        <v>897</v>
      </c>
      <c r="H392" s="238">
        <v>7.6420000000000003</v>
      </c>
      <c r="I392" s="239"/>
      <c r="J392" s="240">
        <f>ROUND(I392*H392,2)</f>
        <v>0</v>
      </c>
      <c r="K392" s="236" t="s">
        <v>720</v>
      </c>
      <c r="L392" s="45"/>
      <c r="M392" s="241" t="s">
        <v>1</v>
      </c>
      <c r="N392" s="242" t="s">
        <v>41</v>
      </c>
      <c r="O392" s="92"/>
      <c r="P392" s="226">
        <f>O392*H392</f>
        <v>0</v>
      </c>
      <c r="Q392" s="226">
        <v>0</v>
      </c>
      <c r="R392" s="226">
        <f>Q392*H392</f>
        <v>0</v>
      </c>
      <c r="S392" s="226">
        <v>0</v>
      </c>
      <c r="T392" s="227">
        <f>S392*H392</f>
        <v>0</v>
      </c>
      <c r="U392" s="39"/>
      <c r="V392" s="39"/>
      <c r="W392" s="39"/>
      <c r="X392" s="39"/>
      <c r="Y392" s="39"/>
      <c r="Z392" s="39"/>
      <c r="AA392" s="39"/>
      <c r="AB392" s="39"/>
      <c r="AC392" s="39"/>
      <c r="AD392" s="39"/>
      <c r="AE392" s="39"/>
      <c r="AR392" s="228" t="s">
        <v>415</v>
      </c>
      <c r="AT392" s="228" t="s">
        <v>443</v>
      </c>
      <c r="AU392" s="228" t="s">
        <v>86</v>
      </c>
      <c r="AY392" s="18" t="s">
        <v>414</v>
      </c>
      <c r="BE392" s="229">
        <f>IF(N392="základní",J392,0)</f>
        <v>0</v>
      </c>
      <c r="BF392" s="229">
        <f>IF(N392="snížená",J392,0)</f>
        <v>0</v>
      </c>
      <c r="BG392" s="229">
        <f>IF(N392="zákl. přenesená",J392,0)</f>
        <v>0</v>
      </c>
      <c r="BH392" s="229">
        <f>IF(N392="sníž. přenesená",J392,0)</f>
        <v>0</v>
      </c>
      <c r="BI392" s="229">
        <f>IF(N392="nulová",J392,0)</f>
        <v>0</v>
      </c>
      <c r="BJ392" s="18" t="s">
        <v>84</v>
      </c>
      <c r="BK392" s="229">
        <f>ROUND(I392*H392,2)</f>
        <v>0</v>
      </c>
      <c r="BL392" s="18" t="s">
        <v>415</v>
      </c>
      <c r="BM392" s="228" t="s">
        <v>3299</v>
      </c>
    </row>
    <row r="393" s="2" customFormat="1">
      <c r="A393" s="39"/>
      <c r="B393" s="40"/>
      <c r="C393" s="41"/>
      <c r="D393" s="230" t="s">
        <v>417</v>
      </c>
      <c r="E393" s="41"/>
      <c r="F393" s="231" t="s">
        <v>1864</v>
      </c>
      <c r="G393" s="41"/>
      <c r="H393" s="41"/>
      <c r="I393" s="156"/>
      <c r="J393" s="41"/>
      <c r="K393" s="41"/>
      <c r="L393" s="45"/>
      <c r="M393" s="232"/>
      <c r="N393" s="233"/>
      <c r="O393" s="92"/>
      <c r="P393" s="92"/>
      <c r="Q393" s="92"/>
      <c r="R393" s="92"/>
      <c r="S393" s="92"/>
      <c r="T393" s="93"/>
      <c r="U393" s="39"/>
      <c r="V393" s="39"/>
      <c r="W393" s="39"/>
      <c r="X393" s="39"/>
      <c r="Y393" s="39"/>
      <c r="Z393" s="39"/>
      <c r="AA393" s="39"/>
      <c r="AB393" s="39"/>
      <c r="AC393" s="39"/>
      <c r="AD393" s="39"/>
      <c r="AE393" s="39"/>
      <c r="AT393" s="18" t="s">
        <v>417</v>
      </c>
      <c r="AU393" s="18" t="s">
        <v>86</v>
      </c>
    </row>
    <row r="394" s="15" customFormat="1">
      <c r="A394" s="15"/>
      <c r="B394" s="299"/>
      <c r="C394" s="300"/>
      <c r="D394" s="230" t="s">
        <v>758</v>
      </c>
      <c r="E394" s="301" t="s">
        <v>1</v>
      </c>
      <c r="F394" s="302" t="s">
        <v>3300</v>
      </c>
      <c r="G394" s="300"/>
      <c r="H394" s="301" t="s">
        <v>1</v>
      </c>
      <c r="I394" s="303"/>
      <c r="J394" s="300"/>
      <c r="K394" s="300"/>
      <c r="L394" s="304"/>
      <c r="M394" s="305"/>
      <c r="N394" s="306"/>
      <c r="O394" s="306"/>
      <c r="P394" s="306"/>
      <c r="Q394" s="306"/>
      <c r="R394" s="306"/>
      <c r="S394" s="306"/>
      <c r="T394" s="307"/>
      <c r="U394" s="15"/>
      <c r="V394" s="15"/>
      <c r="W394" s="15"/>
      <c r="X394" s="15"/>
      <c r="Y394" s="15"/>
      <c r="Z394" s="15"/>
      <c r="AA394" s="15"/>
      <c r="AB394" s="15"/>
      <c r="AC394" s="15"/>
      <c r="AD394" s="15"/>
      <c r="AE394" s="15"/>
      <c r="AT394" s="308" t="s">
        <v>758</v>
      </c>
      <c r="AU394" s="308" t="s">
        <v>86</v>
      </c>
      <c r="AV394" s="15" t="s">
        <v>84</v>
      </c>
      <c r="AW394" s="15" t="s">
        <v>33</v>
      </c>
      <c r="AX394" s="15" t="s">
        <v>76</v>
      </c>
      <c r="AY394" s="308" t="s">
        <v>414</v>
      </c>
    </row>
    <row r="395" s="13" customFormat="1">
      <c r="A395" s="13"/>
      <c r="B395" s="277"/>
      <c r="C395" s="278"/>
      <c r="D395" s="230" t="s">
        <v>758</v>
      </c>
      <c r="E395" s="279" t="s">
        <v>1</v>
      </c>
      <c r="F395" s="280" t="s">
        <v>3301</v>
      </c>
      <c r="G395" s="278"/>
      <c r="H395" s="281">
        <v>3.8399999999999999</v>
      </c>
      <c r="I395" s="282"/>
      <c r="J395" s="278"/>
      <c r="K395" s="278"/>
      <c r="L395" s="283"/>
      <c r="M395" s="284"/>
      <c r="N395" s="285"/>
      <c r="O395" s="285"/>
      <c r="P395" s="285"/>
      <c r="Q395" s="285"/>
      <c r="R395" s="285"/>
      <c r="S395" s="285"/>
      <c r="T395" s="286"/>
      <c r="U395" s="13"/>
      <c r="V395" s="13"/>
      <c r="W395" s="13"/>
      <c r="X395" s="13"/>
      <c r="Y395" s="13"/>
      <c r="Z395" s="13"/>
      <c r="AA395" s="13"/>
      <c r="AB395" s="13"/>
      <c r="AC395" s="13"/>
      <c r="AD395" s="13"/>
      <c r="AE395" s="13"/>
      <c r="AT395" s="287" t="s">
        <v>758</v>
      </c>
      <c r="AU395" s="287" t="s">
        <v>86</v>
      </c>
      <c r="AV395" s="13" t="s">
        <v>86</v>
      </c>
      <c r="AW395" s="13" t="s">
        <v>33</v>
      </c>
      <c r="AX395" s="13" t="s">
        <v>76</v>
      </c>
      <c r="AY395" s="287" t="s">
        <v>414</v>
      </c>
    </row>
    <row r="396" s="15" customFormat="1">
      <c r="A396" s="15"/>
      <c r="B396" s="299"/>
      <c r="C396" s="300"/>
      <c r="D396" s="230" t="s">
        <v>758</v>
      </c>
      <c r="E396" s="301" t="s">
        <v>1</v>
      </c>
      <c r="F396" s="302" t="s">
        <v>2040</v>
      </c>
      <c r="G396" s="300"/>
      <c r="H396" s="301" t="s">
        <v>1</v>
      </c>
      <c r="I396" s="303"/>
      <c r="J396" s="300"/>
      <c r="K396" s="300"/>
      <c r="L396" s="304"/>
      <c r="M396" s="305"/>
      <c r="N396" s="306"/>
      <c r="O396" s="306"/>
      <c r="P396" s="306"/>
      <c r="Q396" s="306"/>
      <c r="R396" s="306"/>
      <c r="S396" s="306"/>
      <c r="T396" s="307"/>
      <c r="U396" s="15"/>
      <c r="V396" s="15"/>
      <c r="W396" s="15"/>
      <c r="X396" s="15"/>
      <c r="Y396" s="15"/>
      <c r="Z396" s="15"/>
      <c r="AA396" s="15"/>
      <c r="AB396" s="15"/>
      <c r="AC396" s="15"/>
      <c r="AD396" s="15"/>
      <c r="AE396" s="15"/>
      <c r="AT396" s="308" t="s">
        <v>758</v>
      </c>
      <c r="AU396" s="308" t="s">
        <v>86</v>
      </c>
      <c r="AV396" s="15" t="s">
        <v>84</v>
      </c>
      <c r="AW396" s="15" t="s">
        <v>33</v>
      </c>
      <c r="AX396" s="15" t="s">
        <v>76</v>
      </c>
      <c r="AY396" s="308" t="s">
        <v>414</v>
      </c>
    </row>
    <row r="397" s="13" customFormat="1">
      <c r="A397" s="13"/>
      <c r="B397" s="277"/>
      <c r="C397" s="278"/>
      <c r="D397" s="230" t="s">
        <v>758</v>
      </c>
      <c r="E397" s="279" t="s">
        <v>1</v>
      </c>
      <c r="F397" s="280" t="s">
        <v>3302</v>
      </c>
      <c r="G397" s="278"/>
      <c r="H397" s="281">
        <v>3.802</v>
      </c>
      <c r="I397" s="282"/>
      <c r="J397" s="278"/>
      <c r="K397" s="278"/>
      <c r="L397" s="283"/>
      <c r="M397" s="284"/>
      <c r="N397" s="285"/>
      <c r="O397" s="285"/>
      <c r="P397" s="285"/>
      <c r="Q397" s="285"/>
      <c r="R397" s="285"/>
      <c r="S397" s="285"/>
      <c r="T397" s="286"/>
      <c r="U397" s="13"/>
      <c r="V397" s="13"/>
      <c r="W397" s="13"/>
      <c r="X397" s="13"/>
      <c r="Y397" s="13"/>
      <c r="Z397" s="13"/>
      <c r="AA397" s="13"/>
      <c r="AB397" s="13"/>
      <c r="AC397" s="13"/>
      <c r="AD397" s="13"/>
      <c r="AE397" s="13"/>
      <c r="AT397" s="287" t="s">
        <v>758</v>
      </c>
      <c r="AU397" s="287" t="s">
        <v>86</v>
      </c>
      <c r="AV397" s="13" t="s">
        <v>86</v>
      </c>
      <c r="AW397" s="13" t="s">
        <v>33</v>
      </c>
      <c r="AX397" s="13" t="s">
        <v>76</v>
      </c>
      <c r="AY397" s="287" t="s">
        <v>414</v>
      </c>
    </row>
    <row r="398" s="14" customFormat="1">
      <c r="A398" s="14"/>
      <c r="B398" s="288"/>
      <c r="C398" s="289"/>
      <c r="D398" s="230" t="s">
        <v>758</v>
      </c>
      <c r="E398" s="290" t="s">
        <v>1</v>
      </c>
      <c r="F398" s="291" t="s">
        <v>760</v>
      </c>
      <c r="G398" s="289"/>
      <c r="H398" s="292">
        <v>7.6419999999999995</v>
      </c>
      <c r="I398" s="293"/>
      <c r="J398" s="289"/>
      <c r="K398" s="289"/>
      <c r="L398" s="294"/>
      <c r="M398" s="295"/>
      <c r="N398" s="296"/>
      <c r="O398" s="296"/>
      <c r="P398" s="296"/>
      <c r="Q398" s="296"/>
      <c r="R398" s="296"/>
      <c r="S398" s="296"/>
      <c r="T398" s="297"/>
      <c r="U398" s="14"/>
      <c r="V398" s="14"/>
      <c r="W398" s="14"/>
      <c r="X398" s="14"/>
      <c r="Y398" s="14"/>
      <c r="Z398" s="14"/>
      <c r="AA398" s="14"/>
      <c r="AB398" s="14"/>
      <c r="AC398" s="14"/>
      <c r="AD398" s="14"/>
      <c r="AE398" s="14"/>
      <c r="AT398" s="298" t="s">
        <v>758</v>
      </c>
      <c r="AU398" s="298" t="s">
        <v>86</v>
      </c>
      <c r="AV398" s="14" t="s">
        <v>415</v>
      </c>
      <c r="AW398" s="14" t="s">
        <v>33</v>
      </c>
      <c r="AX398" s="14" t="s">
        <v>84</v>
      </c>
      <c r="AY398" s="298" t="s">
        <v>414</v>
      </c>
    </row>
    <row r="399" s="11" customFormat="1" ht="22.8" customHeight="1">
      <c r="A399" s="11"/>
      <c r="B399" s="254"/>
      <c r="C399" s="255"/>
      <c r="D399" s="256" t="s">
        <v>75</v>
      </c>
      <c r="E399" s="275" t="s">
        <v>912</v>
      </c>
      <c r="F399" s="275" t="s">
        <v>913</v>
      </c>
      <c r="G399" s="255"/>
      <c r="H399" s="255"/>
      <c r="I399" s="258"/>
      <c r="J399" s="276">
        <f>BK399</f>
        <v>0</v>
      </c>
      <c r="K399" s="255"/>
      <c r="L399" s="260"/>
      <c r="M399" s="261"/>
      <c r="N399" s="262"/>
      <c r="O399" s="262"/>
      <c r="P399" s="263">
        <f>SUM(P400:P402)</f>
        <v>0</v>
      </c>
      <c r="Q399" s="262"/>
      <c r="R399" s="263">
        <f>SUM(R400:R402)</f>
        <v>0</v>
      </c>
      <c r="S399" s="262"/>
      <c r="T399" s="264">
        <f>SUM(T400:T402)</f>
        <v>0</v>
      </c>
      <c r="U399" s="11"/>
      <c r="V399" s="11"/>
      <c r="W399" s="11"/>
      <c r="X399" s="11"/>
      <c r="Y399" s="11"/>
      <c r="Z399" s="11"/>
      <c r="AA399" s="11"/>
      <c r="AB399" s="11"/>
      <c r="AC399" s="11"/>
      <c r="AD399" s="11"/>
      <c r="AE399" s="11"/>
      <c r="AR399" s="265" t="s">
        <v>84</v>
      </c>
      <c r="AT399" s="266" t="s">
        <v>75</v>
      </c>
      <c r="AU399" s="266" t="s">
        <v>84</v>
      </c>
      <c r="AY399" s="265" t="s">
        <v>414</v>
      </c>
      <c r="BK399" s="267">
        <f>SUM(BK400:BK402)</f>
        <v>0</v>
      </c>
    </row>
    <row r="400" s="2" customFormat="1" ht="21.75" customHeight="1">
      <c r="A400" s="39"/>
      <c r="B400" s="40"/>
      <c r="C400" s="234" t="s">
        <v>958</v>
      </c>
      <c r="D400" s="234" t="s">
        <v>443</v>
      </c>
      <c r="E400" s="235" t="s">
        <v>1867</v>
      </c>
      <c r="F400" s="236" t="s">
        <v>1868</v>
      </c>
      <c r="G400" s="237" t="s">
        <v>897</v>
      </c>
      <c r="H400" s="238">
        <v>10.606</v>
      </c>
      <c r="I400" s="239"/>
      <c r="J400" s="240">
        <f>ROUND(I400*H400,2)</f>
        <v>0</v>
      </c>
      <c r="K400" s="236" t="s">
        <v>720</v>
      </c>
      <c r="L400" s="45"/>
      <c r="M400" s="241" t="s">
        <v>1</v>
      </c>
      <c r="N400" s="242" t="s">
        <v>41</v>
      </c>
      <c r="O400" s="92"/>
      <c r="P400" s="226">
        <f>O400*H400</f>
        <v>0</v>
      </c>
      <c r="Q400" s="226">
        <v>0</v>
      </c>
      <c r="R400" s="226">
        <f>Q400*H400</f>
        <v>0</v>
      </c>
      <c r="S400" s="226">
        <v>0</v>
      </c>
      <c r="T400" s="227">
        <f>S400*H400</f>
        <v>0</v>
      </c>
      <c r="U400" s="39"/>
      <c r="V400" s="39"/>
      <c r="W400" s="39"/>
      <c r="X400" s="39"/>
      <c r="Y400" s="39"/>
      <c r="Z400" s="39"/>
      <c r="AA400" s="39"/>
      <c r="AB400" s="39"/>
      <c r="AC400" s="39"/>
      <c r="AD400" s="39"/>
      <c r="AE400" s="39"/>
      <c r="AR400" s="228" t="s">
        <v>415</v>
      </c>
      <c r="AT400" s="228" t="s">
        <v>443</v>
      </c>
      <c r="AU400" s="228" t="s">
        <v>86</v>
      </c>
      <c r="AY400" s="18" t="s">
        <v>414</v>
      </c>
      <c r="BE400" s="229">
        <f>IF(N400="základní",J400,0)</f>
        <v>0</v>
      </c>
      <c r="BF400" s="229">
        <f>IF(N400="snížená",J400,0)</f>
        <v>0</v>
      </c>
      <c r="BG400" s="229">
        <f>IF(N400="zákl. přenesená",J400,0)</f>
        <v>0</v>
      </c>
      <c r="BH400" s="229">
        <f>IF(N400="sníž. přenesená",J400,0)</f>
        <v>0</v>
      </c>
      <c r="BI400" s="229">
        <f>IF(N400="nulová",J400,0)</f>
        <v>0</v>
      </c>
      <c r="BJ400" s="18" t="s">
        <v>84</v>
      </c>
      <c r="BK400" s="229">
        <f>ROUND(I400*H400,2)</f>
        <v>0</v>
      </c>
      <c r="BL400" s="18" t="s">
        <v>415</v>
      </c>
      <c r="BM400" s="228" t="s">
        <v>3303</v>
      </c>
    </row>
    <row r="401" s="2" customFormat="1">
      <c r="A401" s="39"/>
      <c r="B401" s="40"/>
      <c r="C401" s="41"/>
      <c r="D401" s="230" t="s">
        <v>417</v>
      </c>
      <c r="E401" s="41"/>
      <c r="F401" s="231" t="s">
        <v>1870</v>
      </c>
      <c r="G401" s="41"/>
      <c r="H401" s="41"/>
      <c r="I401" s="156"/>
      <c r="J401" s="41"/>
      <c r="K401" s="41"/>
      <c r="L401" s="45"/>
      <c r="M401" s="232"/>
      <c r="N401" s="233"/>
      <c r="O401" s="92"/>
      <c r="P401" s="92"/>
      <c r="Q401" s="92"/>
      <c r="R401" s="92"/>
      <c r="S401" s="92"/>
      <c r="T401" s="93"/>
      <c r="U401" s="39"/>
      <c r="V401" s="39"/>
      <c r="W401" s="39"/>
      <c r="X401" s="39"/>
      <c r="Y401" s="39"/>
      <c r="Z401" s="39"/>
      <c r="AA401" s="39"/>
      <c r="AB401" s="39"/>
      <c r="AC401" s="39"/>
      <c r="AD401" s="39"/>
      <c r="AE401" s="39"/>
      <c r="AT401" s="18" t="s">
        <v>417</v>
      </c>
      <c r="AU401" s="18" t="s">
        <v>86</v>
      </c>
    </row>
    <row r="402" s="2" customFormat="1">
      <c r="A402" s="39"/>
      <c r="B402" s="40"/>
      <c r="C402" s="41"/>
      <c r="D402" s="230" t="s">
        <v>722</v>
      </c>
      <c r="E402" s="41"/>
      <c r="F402" s="268" t="s">
        <v>3304</v>
      </c>
      <c r="G402" s="41"/>
      <c r="H402" s="41"/>
      <c r="I402" s="156"/>
      <c r="J402" s="41"/>
      <c r="K402" s="41"/>
      <c r="L402" s="45"/>
      <c r="M402" s="232"/>
      <c r="N402" s="233"/>
      <c r="O402" s="92"/>
      <c r="P402" s="92"/>
      <c r="Q402" s="92"/>
      <c r="R402" s="92"/>
      <c r="S402" s="92"/>
      <c r="T402" s="93"/>
      <c r="U402" s="39"/>
      <c r="V402" s="39"/>
      <c r="W402" s="39"/>
      <c r="X402" s="39"/>
      <c r="Y402" s="39"/>
      <c r="Z402" s="39"/>
      <c r="AA402" s="39"/>
      <c r="AB402" s="39"/>
      <c r="AC402" s="39"/>
      <c r="AD402" s="39"/>
      <c r="AE402" s="39"/>
      <c r="AT402" s="18" t="s">
        <v>722</v>
      </c>
      <c r="AU402" s="18" t="s">
        <v>86</v>
      </c>
    </row>
    <row r="403" s="11" customFormat="1" ht="25.92" customHeight="1">
      <c r="A403" s="11"/>
      <c r="B403" s="254"/>
      <c r="C403" s="255"/>
      <c r="D403" s="256" t="s">
        <v>75</v>
      </c>
      <c r="E403" s="257" t="s">
        <v>918</v>
      </c>
      <c r="F403" s="257" t="s">
        <v>919</v>
      </c>
      <c r="G403" s="255"/>
      <c r="H403" s="255"/>
      <c r="I403" s="258"/>
      <c r="J403" s="259">
        <f>BK403</f>
        <v>0</v>
      </c>
      <c r="K403" s="255"/>
      <c r="L403" s="260"/>
      <c r="M403" s="261"/>
      <c r="N403" s="262"/>
      <c r="O403" s="262"/>
      <c r="P403" s="263">
        <f>P404+P430</f>
        <v>0</v>
      </c>
      <c r="Q403" s="262"/>
      <c r="R403" s="263">
        <f>R404+R430</f>
        <v>0.39943301999999997</v>
      </c>
      <c r="S403" s="262"/>
      <c r="T403" s="264">
        <f>T404+T430</f>
        <v>0</v>
      </c>
      <c r="U403" s="11"/>
      <c r="V403" s="11"/>
      <c r="W403" s="11"/>
      <c r="X403" s="11"/>
      <c r="Y403" s="11"/>
      <c r="Z403" s="11"/>
      <c r="AA403" s="11"/>
      <c r="AB403" s="11"/>
      <c r="AC403" s="11"/>
      <c r="AD403" s="11"/>
      <c r="AE403" s="11"/>
      <c r="AR403" s="265" t="s">
        <v>86</v>
      </c>
      <c r="AT403" s="266" t="s">
        <v>75</v>
      </c>
      <c r="AU403" s="266" t="s">
        <v>76</v>
      </c>
      <c r="AY403" s="265" t="s">
        <v>414</v>
      </c>
      <c r="BK403" s="267">
        <f>BK404+BK430</f>
        <v>0</v>
      </c>
    </row>
    <row r="404" s="11" customFormat="1" ht="22.8" customHeight="1">
      <c r="A404" s="11"/>
      <c r="B404" s="254"/>
      <c r="C404" s="255"/>
      <c r="D404" s="256" t="s">
        <v>75</v>
      </c>
      <c r="E404" s="275" t="s">
        <v>1049</v>
      </c>
      <c r="F404" s="275" t="s">
        <v>1050</v>
      </c>
      <c r="G404" s="255"/>
      <c r="H404" s="255"/>
      <c r="I404" s="258"/>
      <c r="J404" s="276">
        <f>BK404</f>
        <v>0</v>
      </c>
      <c r="K404" s="255"/>
      <c r="L404" s="260"/>
      <c r="M404" s="261"/>
      <c r="N404" s="262"/>
      <c r="O404" s="262"/>
      <c r="P404" s="263">
        <f>SUM(P405:P429)</f>
        <v>0</v>
      </c>
      <c r="Q404" s="262"/>
      <c r="R404" s="263">
        <f>SUM(R405:R429)</f>
        <v>0.39943301999999997</v>
      </c>
      <c r="S404" s="262"/>
      <c r="T404" s="264">
        <f>SUM(T405:T429)</f>
        <v>0</v>
      </c>
      <c r="U404" s="11"/>
      <c r="V404" s="11"/>
      <c r="W404" s="11"/>
      <c r="X404" s="11"/>
      <c r="Y404" s="11"/>
      <c r="Z404" s="11"/>
      <c r="AA404" s="11"/>
      <c r="AB404" s="11"/>
      <c r="AC404" s="11"/>
      <c r="AD404" s="11"/>
      <c r="AE404" s="11"/>
      <c r="AR404" s="265" t="s">
        <v>86</v>
      </c>
      <c r="AT404" s="266" t="s">
        <v>75</v>
      </c>
      <c r="AU404" s="266" t="s">
        <v>84</v>
      </c>
      <c r="AY404" s="265" t="s">
        <v>414</v>
      </c>
      <c r="BK404" s="267">
        <f>SUM(BK405:BK429)</f>
        <v>0</v>
      </c>
    </row>
    <row r="405" s="2" customFormat="1" ht="21.75" customHeight="1">
      <c r="A405" s="39"/>
      <c r="B405" s="40"/>
      <c r="C405" s="234" t="s">
        <v>965</v>
      </c>
      <c r="D405" s="234" t="s">
        <v>443</v>
      </c>
      <c r="E405" s="235" t="s">
        <v>1871</v>
      </c>
      <c r="F405" s="236" t="s">
        <v>1872</v>
      </c>
      <c r="G405" s="237" t="s">
        <v>632</v>
      </c>
      <c r="H405" s="238">
        <v>1902.0619999999999</v>
      </c>
      <c r="I405" s="239"/>
      <c r="J405" s="240">
        <f>ROUND(I405*H405,2)</f>
        <v>0</v>
      </c>
      <c r="K405" s="236" t="s">
        <v>720</v>
      </c>
      <c r="L405" s="45"/>
      <c r="M405" s="241" t="s">
        <v>1</v>
      </c>
      <c r="N405" s="242" t="s">
        <v>41</v>
      </c>
      <c r="O405" s="92"/>
      <c r="P405" s="226">
        <f>O405*H405</f>
        <v>0</v>
      </c>
      <c r="Q405" s="226">
        <v>0.00021000000000000001</v>
      </c>
      <c r="R405" s="226">
        <f>Q405*H405</f>
        <v>0.39943301999999997</v>
      </c>
      <c r="S405" s="226">
        <v>0</v>
      </c>
      <c r="T405" s="227">
        <f>S405*H405</f>
        <v>0</v>
      </c>
      <c r="U405" s="39"/>
      <c r="V405" s="39"/>
      <c r="W405" s="39"/>
      <c r="X405" s="39"/>
      <c r="Y405" s="39"/>
      <c r="Z405" s="39"/>
      <c r="AA405" s="39"/>
      <c r="AB405" s="39"/>
      <c r="AC405" s="39"/>
      <c r="AD405" s="39"/>
      <c r="AE405" s="39"/>
      <c r="AR405" s="228" t="s">
        <v>470</v>
      </c>
      <c r="AT405" s="228" t="s">
        <v>443</v>
      </c>
      <c r="AU405" s="228" t="s">
        <v>86</v>
      </c>
      <c r="AY405" s="18" t="s">
        <v>414</v>
      </c>
      <c r="BE405" s="229">
        <f>IF(N405="základní",J405,0)</f>
        <v>0</v>
      </c>
      <c r="BF405" s="229">
        <f>IF(N405="snížená",J405,0)</f>
        <v>0</v>
      </c>
      <c r="BG405" s="229">
        <f>IF(N405="zákl. přenesená",J405,0)</f>
        <v>0</v>
      </c>
      <c r="BH405" s="229">
        <f>IF(N405="sníž. přenesená",J405,0)</f>
        <v>0</v>
      </c>
      <c r="BI405" s="229">
        <f>IF(N405="nulová",J405,0)</f>
        <v>0</v>
      </c>
      <c r="BJ405" s="18" t="s">
        <v>84</v>
      </c>
      <c r="BK405" s="229">
        <f>ROUND(I405*H405,2)</f>
        <v>0</v>
      </c>
      <c r="BL405" s="18" t="s">
        <v>470</v>
      </c>
      <c r="BM405" s="228" t="s">
        <v>3305</v>
      </c>
    </row>
    <row r="406" s="2" customFormat="1">
      <c r="A406" s="39"/>
      <c r="B406" s="40"/>
      <c r="C406" s="41"/>
      <c r="D406" s="230" t="s">
        <v>417</v>
      </c>
      <c r="E406" s="41"/>
      <c r="F406" s="231" t="s">
        <v>1874</v>
      </c>
      <c r="G406" s="41"/>
      <c r="H406" s="41"/>
      <c r="I406" s="156"/>
      <c r="J406" s="41"/>
      <c r="K406" s="41"/>
      <c r="L406" s="45"/>
      <c r="M406" s="232"/>
      <c r="N406" s="233"/>
      <c r="O406" s="92"/>
      <c r="P406" s="92"/>
      <c r="Q406" s="92"/>
      <c r="R406" s="92"/>
      <c r="S406" s="92"/>
      <c r="T406" s="93"/>
      <c r="U406" s="39"/>
      <c r="V406" s="39"/>
      <c r="W406" s="39"/>
      <c r="X406" s="39"/>
      <c r="Y406" s="39"/>
      <c r="Z406" s="39"/>
      <c r="AA406" s="39"/>
      <c r="AB406" s="39"/>
      <c r="AC406" s="39"/>
      <c r="AD406" s="39"/>
      <c r="AE406" s="39"/>
      <c r="AT406" s="18" t="s">
        <v>417</v>
      </c>
      <c r="AU406" s="18" t="s">
        <v>86</v>
      </c>
    </row>
    <row r="407" s="2" customFormat="1">
      <c r="A407" s="39"/>
      <c r="B407" s="40"/>
      <c r="C407" s="41"/>
      <c r="D407" s="230" t="s">
        <v>722</v>
      </c>
      <c r="E407" s="41"/>
      <c r="F407" s="268" t="s">
        <v>1875</v>
      </c>
      <c r="G407" s="41"/>
      <c r="H407" s="41"/>
      <c r="I407" s="156"/>
      <c r="J407" s="41"/>
      <c r="K407" s="41"/>
      <c r="L407" s="45"/>
      <c r="M407" s="232"/>
      <c r="N407" s="233"/>
      <c r="O407" s="92"/>
      <c r="P407" s="92"/>
      <c r="Q407" s="92"/>
      <c r="R407" s="92"/>
      <c r="S407" s="92"/>
      <c r="T407" s="93"/>
      <c r="U407" s="39"/>
      <c r="V407" s="39"/>
      <c r="W407" s="39"/>
      <c r="X407" s="39"/>
      <c r="Y407" s="39"/>
      <c r="Z407" s="39"/>
      <c r="AA407" s="39"/>
      <c r="AB407" s="39"/>
      <c r="AC407" s="39"/>
      <c r="AD407" s="39"/>
      <c r="AE407" s="39"/>
      <c r="AT407" s="18" t="s">
        <v>722</v>
      </c>
      <c r="AU407" s="18" t="s">
        <v>86</v>
      </c>
    </row>
    <row r="408" s="15" customFormat="1">
      <c r="A408" s="15"/>
      <c r="B408" s="299"/>
      <c r="C408" s="300"/>
      <c r="D408" s="230" t="s">
        <v>758</v>
      </c>
      <c r="E408" s="301" t="s">
        <v>1</v>
      </c>
      <c r="F408" s="302" t="s">
        <v>3276</v>
      </c>
      <c r="G408" s="300"/>
      <c r="H408" s="301" t="s">
        <v>1</v>
      </c>
      <c r="I408" s="303"/>
      <c r="J408" s="300"/>
      <c r="K408" s="300"/>
      <c r="L408" s="304"/>
      <c r="M408" s="305"/>
      <c r="N408" s="306"/>
      <c r="O408" s="306"/>
      <c r="P408" s="306"/>
      <c r="Q408" s="306"/>
      <c r="R408" s="306"/>
      <c r="S408" s="306"/>
      <c r="T408" s="307"/>
      <c r="U408" s="15"/>
      <c r="V408" s="15"/>
      <c r="W408" s="15"/>
      <c r="X408" s="15"/>
      <c r="Y408" s="15"/>
      <c r="Z408" s="15"/>
      <c r="AA408" s="15"/>
      <c r="AB408" s="15"/>
      <c r="AC408" s="15"/>
      <c r="AD408" s="15"/>
      <c r="AE408" s="15"/>
      <c r="AT408" s="308" t="s">
        <v>758</v>
      </c>
      <c r="AU408" s="308" t="s">
        <v>86</v>
      </c>
      <c r="AV408" s="15" t="s">
        <v>84</v>
      </c>
      <c r="AW408" s="15" t="s">
        <v>33</v>
      </c>
      <c r="AX408" s="15" t="s">
        <v>76</v>
      </c>
      <c r="AY408" s="308" t="s">
        <v>414</v>
      </c>
    </row>
    <row r="409" s="13" customFormat="1">
      <c r="A409" s="13"/>
      <c r="B409" s="277"/>
      <c r="C409" s="278"/>
      <c r="D409" s="230" t="s">
        <v>758</v>
      </c>
      <c r="E409" s="279" t="s">
        <v>1</v>
      </c>
      <c r="F409" s="280" t="s">
        <v>3277</v>
      </c>
      <c r="G409" s="278"/>
      <c r="H409" s="281">
        <v>105.479</v>
      </c>
      <c r="I409" s="282"/>
      <c r="J409" s="278"/>
      <c r="K409" s="278"/>
      <c r="L409" s="283"/>
      <c r="M409" s="284"/>
      <c r="N409" s="285"/>
      <c r="O409" s="285"/>
      <c r="P409" s="285"/>
      <c r="Q409" s="285"/>
      <c r="R409" s="285"/>
      <c r="S409" s="285"/>
      <c r="T409" s="286"/>
      <c r="U409" s="13"/>
      <c r="V409" s="13"/>
      <c r="W409" s="13"/>
      <c r="X409" s="13"/>
      <c r="Y409" s="13"/>
      <c r="Z409" s="13"/>
      <c r="AA409" s="13"/>
      <c r="AB409" s="13"/>
      <c r="AC409" s="13"/>
      <c r="AD409" s="13"/>
      <c r="AE409" s="13"/>
      <c r="AT409" s="287" t="s">
        <v>758</v>
      </c>
      <c r="AU409" s="287" t="s">
        <v>86</v>
      </c>
      <c r="AV409" s="13" t="s">
        <v>86</v>
      </c>
      <c r="AW409" s="13" t="s">
        <v>33</v>
      </c>
      <c r="AX409" s="13" t="s">
        <v>76</v>
      </c>
      <c r="AY409" s="287" t="s">
        <v>414</v>
      </c>
    </row>
    <row r="410" s="13" customFormat="1">
      <c r="A410" s="13"/>
      <c r="B410" s="277"/>
      <c r="C410" s="278"/>
      <c r="D410" s="230" t="s">
        <v>758</v>
      </c>
      <c r="E410" s="279" t="s">
        <v>1</v>
      </c>
      <c r="F410" s="280" t="s">
        <v>3278</v>
      </c>
      <c r="G410" s="278"/>
      <c r="H410" s="281">
        <v>131.84899999999999</v>
      </c>
      <c r="I410" s="282"/>
      <c r="J410" s="278"/>
      <c r="K410" s="278"/>
      <c r="L410" s="283"/>
      <c r="M410" s="284"/>
      <c r="N410" s="285"/>
      <c r="O410" s="285"/>
      <c r="P410" s="285"/>
      <c r="Q410" s="285"/>
      <c r="R410" s="285"/>
      <c r="S410" s="285"/>
      <c r="T410" s="286"/>
      <c r="U410" s="13"/>
      <c r="V410" s="13"/>
      <c r="W410" s="13"/>
      <c r="X410" s="13"/>
      <c r="Y410" s="13"/>
      <c r="Z410" s="13"/>
      <c r="AA410" s="13"/>
      <c r="AB410" s="13"/>
      <c r="AC410" s="13"/>
      <c r="AD410" s="13"/>
      <c r="AE410" s="13"/>
      <c r="AT410" s="287" t="s">
        <v>758</v>
      </c>
      <c r="AU410" s="287" t="s">
        <v>86</v>
      </c>
      <c r="AV410" s="13" t="s">
        <v>86</v>
      </c>
      <c r="AW410" s="13" t="s">
        <v>33</v>
      </c>
      <c r="AX410" s="13" t="s">
        <v>76</v>
      </c>
      <c r="AY410" s="287" t="s">
        <v>414</v>
      </c>
    </row>
    <row r="411" s="15" customFormat="1">
      <c r="A411" s="15"/>
      <c r="B411" s="299"/>
      <c r="C411" s="300"/>
      <c r="D411" s="230" t="s">
        <v>758</v>
      </c>
      <c r="E411" s="301" t="s">
        <v>1</v>
      </c>
      <c r="F411" s="302" t="s">
        <v>3262</v>
      </c>
      <c r="G411" s="300"/>
      <c r="H411" s="301" t="s">
        <v>1</v>
      </c>
      <c r="I411" s="303"/>
      <c r="J411" s="300"/>
      <c r="K411" s="300"/>
      <c r="L411" s="304"/>
      <c r="M411" s="305"/>
      <c r="N411" s="306"/>
      <c r="O411" s="306"/>
      <c r="P411" s="306"/>
      <c r="Q411" s="306"/>
      <c r="R411" s="306"/>
      <c r="S411" s="306"/>
      <c r="T411" s="307"/>
      <c r="U411" s="15"/>
      <c r="V411" s="15"/>
      <c r="W411" s="15"/>
      <c r="X411" s="15"/>
      <c r="Y411" s="15"/>
      <c r="Z411" s="15"/>
      <c r="AA411" s="15"/>
      <c r="AB411" s="15"/>
      <c r="AC411" s="15"/>
      <c r="AD411" s="15"/>
      <c r="AE411" s="15"/>
      <c r="AT411" s="308" t="s">
        <v>758</v>
      </c>
      <c r="AU411" s="308" t="s">
        <v>86</v>
      </c>
      <c r="AV411" s="15" t="s">
        <v>84</v>
      </c>
      <c r="AW411" s="15" t="s">
        <v>33</v>
      </c>
      <c r="AX411" s="15" t="s">
        <v>76</v>
      </c>
      <c r="AY411" s="308" t="s">
        <v>414</v>
      </c>
    </row>
    <row r="412" s="13" customFormat="1">
      <c r="A412" s="13"/>
      <c r="B412" s="277"/>
      <c r="C412" s="278"/>
      <c r="D412" s="230" t="s">
        <v>758</v>
      </c>
      <c r="E412" s="279" t="s">
        <v>1</v>
      </c>
      <c r="F412" s="280" t="s">
        <v>3263</v>
      </c>
      <c r="G412" s="278"/>
      <c r="H412" s="281">
        <v>26.748999999999999</v>
      </c>
      <c r="I412" s="282"/>
      <c r="J412" s="278"/>
      <c r="K412" s="278"/>
      <c r="L412" s="283"/>
      <c r="M412" s="284"/>
      <c r="N412" s="285"/>
      <c r="O412" s="285"/>
      <c r="P412" s="285"/>
      <c r="Q412" s="285"/>
      <c r="R412" s="285"/>
      <c r="S412" s="285"/>
      <c r="T412" s="286"/>
      <c r="U412" s="13"/>
      <c r="V412" s="13"/>
      <c r="W412" s="13"/>
      <c r="X412" s="13"/>
      <c r="Y412" s="13"/>
      <c r="Z412" s="13"/>
      <c r="AA412" s="13"/>
      <c r="AB412" s="13"/>
      <c r="AC412" s="13"/>
      <c r="AD412" s="13"/>
      <c r="AE412" s="13"/>
      <c r="AT412" s="287" t="s">
        <v>758</v>
      </c>
      <c r="AU412" s="287" t="s">
        <v>86</v>
      </c>
      <c r="AV412" s="13" t="s">
        <v>86</v>
      </c>
      <c r="AW412" s="13" t="s">
        <v>33</v>
      </c>
      <c r="AX412" s="13" t="s">
        <v>76</v>
      </c>
      <c r="AY412" s="287" t="s">
        <v>414</v>
      </c>
    </row>
    <row r="413" s="13" customFormat="1">
      <c r="A413" s="13"/>
      <c r="B413" s="277"/>
      <c r="C413" s="278"/>
      <c r="D413" s="230" t="s">
        <v>758</v>
      </c>
      <c r="E413" s="279" t="s">
        <v>1</v>
      </c>
      <c r="F413" s="280" t="s">
        <v>3264</v>
      </c>
      <c r="G413" s="278"/>
      <c r="H413" s="281">
        <v>27.236999999999998</v>
      </c>
      <c r="I413" s="282"/>
      <c r="J413" s="278"/>
      <c r="K413" s="278"/>
      <c r="L413" s="283"/>
      <c r="M413" s="284"/>
      <c r="N413" s="285"/>
      <c r="O413" s="285"/>
      <c r="P413" s="285"/>
      <c r="Q413" s="285"/>
      <c r="R413" s="285"/>
      <c r="S413" s="285"/>
      <c r="T413" s="286"/>
      <c r="U413" s="13"/>
      <c r="V413" s="13"/>
      <c r="W413" s="13"/>
      <c r="X413" s="13"/>
      <c r="Y413" s="13"/>
      <c r="Z413" s="13"/>
      <c r="AA413" s="13"/>
      <c r="AB413" s="13"/>
      <c r="AC413" s="13"/>
      <c r="AD413" s="13"/>
      <c r="AE413" s="13"/>
      <c r="AT413" s="287" t="s">
        <v>758</v>
      </c>
      <c r="AU413" s="287" t="s">
        <v>86</v>
      </c>
      <c r="AV413" s="13" t="s">
        <v>86</v>
      </c>
      <c r="AW413" s="13" t="s">
        <v>33</v>
      </c>
      <c r="AX413" s="13" t="s">
        <v>76</v>
      </c>
      <c r="AY413" s="287" t="s">
        <v>414</v>
      </c>
    </row>
    <row r="414" s="15" customFormat="1">
      <c r="A414" s="15"/>
      <c r="B414" s="299"/>
      <c r="C414" s="300"/>
      <c r="D414" s="230" t="s">
        <v>758</v>
      </c>
      <c r="E414" s="301" t="s">
        <v>1</v>
      </c>
      <c r="F414" s="302" t="s">
        <v>3265</v>
      </c>
      <c r="G414" s="300"/>
      <c r="H414" s="301" t="s">
        <v>1</v>
      </c>
      <c r="I414" s="303"/>
      <c r="J414" s="300"/>
      <c r="K414" s="300"/>
      <c r="L414" s="304"/>
      <c r="M414" s="305"/>
      <c r="N414" s="306"/>
      <c r="O414" s="306"/>
      <c r="P414" s="306"/>
      <c r="Q414" s="306"/>
      <c r="R414" s="306"/>
      <c r="S414" s="306"/>
      <c r="T414" s="307"/>
      <c r="U414" s="15"/>
      <c r="V414" s="15"/>
      <c r="W414" s="15"/>
      <c r="X414" s="15"/>
      <c r="Y414" s="15"/>
      <c r="Z414" s="15"/>
      <c r="AA414" s="15"/>
      <c r="AB414" s="15"/>
      <c r="AC414" s="15"/>
      <c r="AD414" s="15"/>
      <c r="AE414" s="15"/>
      <c r="AT414" s="308" t="s">
        <v>758</v>
      </c>
      <c r="AU414" s="308" t="s">
        <v>86</v>
      </c>
      <c r="AV414" s="15" t="s">
        <v>84</v>
      </c>
      <c r="AW414" s="15" t="s">
        <v>33</v>
      </c>
      <c r="AX414" s="15" t="s">
        <v>76</v>
      </c>
      <c r="AY414" s="308" t="s">
        <v>414</v>
      </c>
    </row>
    <row r="415" s="13" customFormat="1">
      <c r="A415" s="13"/>
      <c r="B415" s="277"/>
      <c r="C415" s="278"/>
      <c r="D415" s="230" t="s">
        <v>758</v>
      </c>
      <c r="E415" s="279" t="s">
        <v>1</v>
      </c>
      <c r="F415" s="280" t="s">
        <v>3266</v>
      </c>
      <c r="G415" s="278"/>
      <c r="H415" s="281">
        <v>26.962</v>
      </c>
      <c r="I415" s="282"/>
      <c r="J415" s="278"/>
      <c r="K415" s="278"/>
      <c r="L415" s="283"/>
      <c r="M415" s="284"/>
      <c r="N415" s="285"/>
      <c r="O415" s="285"/>
      <c r="P415" s="285"/>
      <c r="Q415" s="285"/>
      <c r="R415" s="285"/>
      <c r="S415" s="285"/>
      <c r="T415" s="286"/>
      <c r="U415" s="13"/>
      <c r="V415" s="13"/>
      <c r="W415" s="13"/>
      <c r="X415" s="13"/>
      <c r="Y415" s="13"/>
      <c r="Z415" s="13"/>
      <c r="AA415" s="13"/>
      <c r="AB415" s="13"/>
      <c r="AC415" s="13"/>
      <c r="AD415" s="13"/>
      <c r="AE415" s="13"/>
      <c r="AT415" s="287" t="s">
        <v>758</v>
      </c>
      <c r="AU415" s="287" t="s">
        <v>86</v>
      </c>
      <c r="AV415" s="13" t="s">
        <v>86</v>
      </c>
      <c r="AW415" s="13" t="s">
        <v>33</v>
      </c>
      <c r="AX415" s="13" t="s">
        <v>76</v>
      </c>
      <c r="AY415" s="287" t="s">
        <v>414</v>
      </c>
    </row>
    <row r="416" s="13" customFormat="1">
      <c r="A416" s="13"/>
      <c r="B416" s="277"/>
      <c r="C416" s="278"/>
      <c r="D416" s="230" t="s">
        <v>758</v>
      </c>
      <c r="E416" s="279" t="s">
        <v>1</v>
      </c>
      <c r="F416" s="280" t="s">
        <v>3267</v>
      </c>
      <c r="G416" s="278"/>
      <c r="H416" s="281">
        <v>17.800000000000001</v>
      </c>
      <c r="I416" s="282"/>
      <c r="J416" s="278"/>
      <c r="K416" s="278"/>
      <c r="L416" s="283"/>
      <c r="M416" s="284"/>
      <c r="N416" s="285"/>
      <c r="O416" s="285"/>
      <c r="P416" s="285"/>
      <c r="Q416" s="285"/>
      <c r="R416" s="285"/>
      <c r="S416" s="285"/>
      <c r="T416" s="286"/>
      <c r="U416" s="13"/>
      <c r="V416" s="13"/>
      <c r="W416" s="13"/>
      <c r="X416" s="13"/>
      <c r="Y416" s="13"/>
      <c r="Z416" s="13"/>
      <c r="AA416" s="13"/>
      <c r="AB416" s="13"/>
      <c r="AC416" s="13"/>
      <c r="AD416" s="13"/>
      <c r="AE416" s="13"/>
      <c r="AT416" s="287" t="s">
        <v>758</v>
      </c>
      <c r="AU416" s="287" t="s">
        <v>86</v>
      </c>
      <c r="AV416" s="13" t="s">
        <v>86</v>
      </c>
      <c r="AW416" s="13" t="s">
        <v>33</v>
      </c>
      <c r="AX416" s="13" t="s">
        <v>76</v>
      </c>
      <c r="AY416" s="287" t="s">
        <v>414</v>
      </c>
    </row>
    <row r="417" s="13" customFormat="1">
      <c r="A417" s="13"/>
      <c r="B417" s="277"/>
      <c r="C417" s="278"/>
      <c r="D417" s="230" t="s">
        <v>758</v>
      </c>
      <c r="E417" s="279" t="s">
        <v>1</v>
      </c>
      <c r="F417" s="280" t="s">
        <v>3268</v>
      </c>
      <c r="G417" s="278"/>
      <c r="H417" s="281">
        <v>27.145</v>
      </c>
      <c r="I417" s="282"/>
      <c r="J417" s="278"/>
      <c r="K417" s="278"/>
      <c r="L417" s="283"/>
      <c r="M417" s="284"/>
      <c r="N417" s="285"/>
      <c r="O417" s="285"/>
      <c r="P417" s="285"/>
      <c r="Q417" s="285"/>
      <c r="R417" s="285"/>
      <c r="S417" s="285"/>
      <c r="T417" s="286"/>
      <c r="U417" s="13"/>
      <c r="V417" s="13"/>
      <c r="W417" s="13"/>
      <c r="X417" s="13"/>
      <c r="Y417" s="13"/>
      <c r="Z417" s="13"/>
      <c r="AA417" s="13"/>
      <c r="AB417" s="13"/>
      <c r="AC417" s="13"/>
      <c r="AD417" s="13"/>
      <c r="AE417" s="13"/>
      <c r="AT417" s="287" t="s">
        <v>758</v>
      </c>
      <c r="AU417" s="287" t="s">
        <v>86</v>
      </c>
      <c r="AV417" s="13" t="s">
        <v>86</v>
      </c>
      <c r="AW417" s="13" t="s">
        <v>33</v>
      </c>
      <c r="AX417" s="13" t="s">
        <v>76</v>
      </c>
      <c r="AY417" s="287" t="s">
        <v>414</v>
      </c>
    </row>
    <row r="418" s="15" customFormat="1">
      <c r="A418" s="15"/>
      <c r="B418" s="299"/>
      <c r="C418" s="300"/>
      <c r="D418" s="230" t="s">
        <v>758</v>
      </c>
      <c r="E418" s="301" t="s">
        <v>1</v>
      </c>
      <c r="F418" s="302" t="s">
        <v>2943</v>
      </c>
      <c r="G418" s="300"/>
      <c r="H418" s="301" t="s">
        <v>1</v>
      </c>
      <c r="I418" s="303"/>
      <c r="J418" s="300"/>
      <c r="K418" s="300"/>
      <c r="L418" s="304"/>
      <c r="M418" s="305"/>
      <c r="N418" s="306"/>
      <c r="O418" s="306"/>
      <c r="P418" s="306"/>
      <c r="Q418" s="306"/>
      <c r="R418" s="306"/>
      <c r="S418" s="306"/>
      <c r="T418" s="307"/>
      <c r="U418" s="15"/>
      <c r="V418" s="15"/>
      <c r="W418" s="15"/>
      <c r="X418" s="15"/>
      <c r="Y418" s="15"/>
      <c r="Z418" s="15"/>
      <c r="AA418" s="15"/>
      <c r="AB418" s="15"/>
      <c r="AC418" s="15"/>
      <c r="AD418" s="15"/>
      <c r="AE418" s="15"/>
      <c r="AT418" s="308" t="s">
        <v>758</v>
      </c>
      <c r="AU418" s="308" t="s">
        <v>86</v>
      </c>
      <c r="AV418" s="15" t="s">
        <v>84</v>
      </c>
      <c r="AW418" s="15" t="s">
        <v>33</v>
      </c>
      <c r="AX418" s="15" t="s">
        <v>76</v>
      </c>
      <c r="AY418" s="308" t="s">
        <v>414</v>
      </c>
    </row>
    <row r="419" s="13" customFormat="1">
      <c r="A419" s="13"/>
      <c r="B419" s="277"/>
      <c r="C419" s="278"/>
      <c r="D419" s="230" t="s">
        <v>758</v>
      </c>
      <c r="E419" s="279" t="s">
        <v>1</v>
      </c>
      <c r="F419" s="280" t="s">
        <v>3269</v>
      </c>
      <c r="G419" s="278"/>
      <c r="H419" s="281">
        <v>56.390999999999998</v>
      </c>
      <c r="I419" s="282"/>
      <c r="J419" s="278"/>
      <c r="K419" s="278"/>
      <c r="L419" s="283"/>
      <c r="M419" s="284"/>
      <c r="N419" s="285"/>
      <c r="O419" s="285"/>
      <c r="P419" s="285"/>
      <c r="Q419" s="285"/>
      <c r="R419" s="285"/>
      <c r="S419" s="285"/>
      <c r="T419" s="286"/>
      <c r="U419" s="13"/>
      <c r="V419" s="13"/>
      <c r="W419" s="13"/>
      <c r="X419" s="13"/>
      <c r="Y419" s="13"/>
      <c r="Z419" s="13"/>
      <c r="AA419" s="13"/>
      <c r="AB419" s="13"/>
      <c r="AC419" s="13"/>
      <c r="AD419" s="13"/>
      <c r="AE419" s="13"/>
      <c r="AT419" s="287" t="s">
        <v>758</v>
      </c>
      <c r="AU419" s="287" t="s">
        <v>86</v>
      </c>
      <c r="AV419" s="13" t="s">
        <v>86</v>
      </c>
      <c r="AW419" s="13" t="s">
        <v>33</v>
      </c>
      <c r="AX419" s="13" t="s">
        <v>76</v>
      </c>
      <c r="AY419" s="287" t="s">
        <v>414</v>
      </c>
    </row>
    <row r="420" s="15" customFormat="1">
      <c r="A420" s="15"/>
      <c r="B420" s="299"/>
      <c r="C420" s="300"/>
      <c r="D420" s="230" t="s">
        <v>758</v>
      </c>
      <c r="E420" s="301" t="s">
        <v>1</v>
      </c>
      <c r="F420" s="302" t="s">
        <v>2945</v>
      </c>
      <c r="G420" s="300"/>
      <c r="H420" s="301" t="s">
        <v>1</v>
      </c>
      <c r="I420" s="303"/>
      <c r="J420" s="300"/>
      <c r="K420" s="300"/>
      <c r="L420" s="304"/>
      <c r="M420" s="305"/>
      <c r="N420" s="306"/>
      <c r="O420" s="306"/>
      <c r="P420" s="306"/>
      <c r="Q420" s="306"/>
      <c r="R420" s="306"/>
      <c r="S420" s="306"/>
      <c r="T420" s="307"/>
      <c r="U420" s="15"/>
      <c r="V420" s="15"/>
      <c r="W420" s="15"/>
      <c r="X420" s="15"/>
      <c r="Y420" s="15"/>
      <c r="Z420" s="15"/>
      <c r="AA420" s="15"/>
      <c r="AB420" s="15"/>
      <c r="AC420" s="15"/>
      <c r="AD420" s="15"/>
      <c r="AE420" s="15"/>
      <c r="AT420" s="308" t="s">
        <v>758</v>
      </c>
      <c r="AU420" s="308" t="s">
        <v>86</v>
      </c>
      <c r="AV420" s="15" t="s">
        <v>84</v>
      </c>
      <c r="AW420" s="15" t="s">
        <v>33</v>
      </c>
      <c r="AX420" s="15" t="s">
        <v>76</v>
      </c>
      <c r="AY420" s="308" t="s">
        <v>414</v>
      </c>
    </row>
    <row r="421" s="13" customFormat="1">
      <c r="A421" s="13"/>
      <c r="B421" s="277"/>
      <c r="C421" s="278"/>
      <c r="D421" s="230" t="s">
        <v>758</v>
      </c>
      <c r="E421" s="279" t="s">
        <v>1</v>
      </c>
      <c r="F421" s="280" t="s">
        <v>3270</v>
      </c>
      <c r="G421" s="278"/>
      <c r="H421" s="281">
        <v>128.994</v>
      </c>
      <c r="I421" s="282"/>
      <c r="J421" s="278"/>
      <c r="K421" s="278"/>
      <c r="L421" s="283"/>
      <c r="M421" s="284"/>
      <c r="N421" s="285"/>
      <c r="O421" s="285"/>
      <c r="P421" s="285"/>
      <c r="Q421" s="285"/>
      <c r="R421" s="285"/>
      <c r="S421" s="285"/>
      <c r="T421" s="286"/>
      <c r="U421" s="13"/>
      <c r="V421" s="13"/>
      <c r="W421" s="13"/>
      <c r="X421" s="13"/>
      <c r="Y421" s="13"/>
      <c r="Z421" s="13"/>
      <c r="AA421" s="13"/>
      <c r="AB421" s="13"/>
      <c r="AC421" s="13"/>
      <c r="AD421" s="13"/>
      <c r="AE421" s="13"/>
      <c r="AT421" s="287" t="s">
        <v>758</v>
      </c>
      <c r="AU421" s="287" t="s">
        <v>86</v>
      </c>
      <c r="AV421" s="13" t="s">
        <v>86</v>
      </c>
      <c r="AW421" s="13" t="s">
        <v>33</v>
      </c>
      <c r="AX421" s="13" t="s">
        <v>76</v>
      </c>
      <c r="AY421" s="287" t="s">
        <v>414</v>
      </c>
    </row>
    <row r="422" s="15" customFormat="1">
      <c r="A422" s="15"/>
      <c r="B422" s="299"/>
      <c r="C422" s="300"/>
      <c r="D422" s="230" t="s">
        <v>758</v>
      </c>
      <c r="E422" s="301" t="s">
        <v>1</v>
      </c>
      <c r="F422" s="302" t="s">
        <v>3271</v>
      </c>
      <c r="G422" s="300"/>
      <c r="H422" s="301" t="s">
        <v>1</v>
      </c>
      <c r="I422" s="303"/>
      <c r="J422" s="300"/>
      <c r="K422" s="300"/>
      <c r="L422" s="304"/>
      <c r="M422" s="305"/>
      <c r="N422" s="306"/>
      <c r="O422" s="306"/>
      <c r="P422" s="306"/>
      <c r="Q422" s="306"/>
      <c r="R422" s="306"/>
      <c r="S422" s="306"/>
      <c r="T422" s="307"/>
      <c r="U422" s="15"/>
      <c r="V422" s="15"/>
      <c r="W422" s="15"/>
      <c r="X422" s="15"/>
      <c r="Y422" s="15"/>
      <c r="Z422" s="15"/>
      <c r="AA422" s="15"/>
      <c r="AB422" s="15"/>
      <c r="AC422" s="15"/>
      <c r="AD422" s="15"/>
      <c r="AE422" s="15"/>
      <c r="AT422" s="308" t="s">
        <v>758</v>
      </c>
      <c r="AU422" s="308" t="s">
        <v>86</v>
      </c>
      <c r="AV422" s="15" t="s">
        <v>84</v>
      </c>
      <c r="AW422" s="15" t="s">
        <v>33</v>
      </c>
      <c r="AX422" s="15" t="s">
        <v>76</v>
      </c>
      <c r="AY422" s="308" t="s">
        <v>414</v>
      </c>
    </row>
    <row r="423" s="13" customFormat="1">
      <c r="A423" s="13"/>
      <c r="B423" s="277"/>
      <c r="C423" s="278"/>
      <c r="D423" s="230" t="s">
        <v>758</v>
      </c>
      <c r="E423" s="279" t="s">
        <v>1</v>
      </c>
      <c r="F423" s="280" t="s">
        <v>3272</v>
      </c>
      <c r="G423" s="278"/>
      <c r="H423" s="281">
        <v>247.72499999999999</v>
      </c>
      <c r="I423" s="282"/>
      <c r="J423" s="278"/>
      <c r="K423" s="278"/>
      <c r="L423" s="283"/>
      <c r="M423" s="284"/>
      <c r="N423" s="285"/>
      <c r="O423" s="285"/>
      <c r="P423" s="285"/>
      <c r="Q423" s="285"/>
      <c r="R423" s="285"/>
      <c r="S423" s="285"/>
      <c r="T423" s="286"/>
      <c r="U423" s="13"/>
      <c r="V423" s="13"/>
      <c r="W423" s="13"/>
      <c r="X423" s="13"/>
      <c r="Y423" s="13"/>
      <c r="Z423" s="13"/>
      <c r="AA423" s="13"/>
      <c r="AB423" s="13"/>
      <c r="AC423" s="13"/>
      <c r="AD423" s="13"/>
      <c r="AE423" s="13"/>
      <c r="AT423" s="287" t="s">
        <v>758</v>
      </c>
      <c r="AU423" s="287" t="s">
        <v>86</v>
      </c>
      <c r="AV423" s="13" t="s">
        <v>86</v>
      </c>
      <c r="AW423" s="13" t="s">
        <v>33</v>
      </c>
      <c r="AX423" s="13" t="s">
        <v>76</v>
      </c>
      <c r="AY423" s="287" t="s">
        <v>414</v>
      </c>
    </row>
    <row r="424" s="15" customFormat="1">
      <c r="A424" s="15"/>
      <c r="B424" s="299"/>
      <c r="C424" s="300"/>
      <c r="D424" s="230" t="s">
        <v>758</v>
      </c>
      <c r="E424" s="301" t="s">
        <v>1</v>
      </c>
      <c r="F424" s="302" t="s">
        <v>3273</v>
      </c>
      <c r="G424" s="300"/>
      <c r="H424" s="301" t="s">
        <v>1</v>
      </c>
      <c r="I424" s="303"/>
      <c r="J424" s="300"/>
      <c r="K424" s="300"/>
      <c r="L424" s="304"/>
      <c r="M424" s="305"/>
      <c r="N424" s="306"/>
      <c r="O424" s="306"/>
      <c r="P424" s="306"/>
      <c r="Q424" s="306"/>
      <c r="R424" s="306"/>
      <c r="S424" s="306"/>
      <c r="T424" s="307"/>
      <c r="U424" s="15"/>
      <c r="V424" s="15"/>
      <c r="W424" s="15"/>
      <c r="X424" s="15"/>
      <c r="Y424" s="15"/>
      <c r="Z424" s="15"/>
      <c r="AA424" s="15"/>
      <c r="AB424" s="15"/>
      <c r="AC424" s="15"/>
      <c r="AD424" s="15"/>
      <c r="AE424" s="15"/>
      <c r="AT424" s="308" t="s">
        <v>758</v>
      </c>
      <c r="AU424" s="308" t="s">
        <v>86</v>
      </c>
      <c r="AV424" s="15" t="s">
        <v>84</v>
      </c>
      <c r="AW424" s="15" t="s">
        <v>33</v>
      </c>
      <c r="AX424" s="15" t="s">
        <v>76</v>
      </c>
      <c r="AY424" s="308" t="s">
        <v>414</v>
      </c>
    </row>
    <row r="425" s="13" customFormat="1">
      <c r="A425" s="13"/>
      <c r="B425" s="277"/>
      <c r="C425" s="278"/>
      <c r="D425" s="230" t="s">
        <v>758</v>
      </c>
      <c r="E425" s="279" t="s">
        <v>1</v>
      </c>
      <c r="F425" s="280" t="s">
        <v>3274</v>
      </c>
      <c r="G425" s="278"/>
      <c r="H425" s="281">
        <v>154.69999999999999</v>
      </c>
      <c r="I425" s="282"/>
      <c r="J425" s="278"/>
      <c r="K425" s="278"/>
      <c r="L425" s="283"/>
      <c r="M425" s="284"/>
      <c r="N425" s="285"/>
      <c r="O425" s="285"/>
      <c r="P425" s="285"/>
      <c r="Q425" s="285"/>
      <c r="R425" s="285"/>
      <c r="S425" s="285"/>
      <c r="T425" s="286"/>
      <c r="U425" s="13"/>
      <c r="V425" s="13"/>
      <c r="W425" s="13"/>
      <c r="X425" s="13"/>
      <c r="Y425" s="13"/>
      <c r="Z425" s="13"/>
      <c r="AA425" s="13"/>
      <c r="AB425" s="13"/>
      <c r="AC425" s="13"/>
      <c r="AD425" s="13"/>
      <c r="AE425" s="13"/>
      <c r="AT425" s="287" t="s">
        <v>758</v>
      </c>
      <c r="AU425" s="287" t="s">
        <v>86</v>
      </c>
      <c r="AV425" s="13" t="s">
        <v>86</v>
      </c>
      <c r="AW425" s="13" t="s">
        <v>33</v>
      </c>
      <c r="AX425" s="13" t="s">
        <v>76</v>
      </c>
      <c r="AY425" s="287" t="s">
        <v>414</v>
      </c>
    </row>
    <row r="426" s="16" customFormat="1">
      <c r="A426" s="16"/>
      <c r="B426" s="317"/>
      <c r="C426" s="318"/>
      <c r="D426" s="230" t="s">
        <v>758</v>
      </c>
      <c r="E426" s="319" t="s">
        <v>1</v>
      </c>
      <c r="F426" s="320" t="s">
        <v>1745</v>
      </c>
      <c r="G426" s="318"/>
      <c r="H426" s="321">
        <v>951.03099999999995</v>
      </c>
      <c r="I426" s="322"/>
      <c r="J426" s="318"/>
      <c r="K426" s="318"/>
      <c r="L426" s="323"/>
      <c r="M426" s="324"/>
      <c r="N426" s="325"/>
      <c r="O426" s="325"/>
      <c r="P426" s="325"/>
      <c r="Q426" s="325"/>
      <c r="R426" s="325"/>
      <c r="S426" s="325"/>
      <c r="T426" s="326"/>
      <c r="U426" s="16"/>
      <c r="V426" s="16"/>
      <c r="W426" s="16"/>
      <c r="X426" s="16"/>
      <c r="Y426" s="16"/>
      <c r="Z426" s="16"/>
      <c r="AA426" s="16"/>
      <c r="AB426" s="16"/>
      <c r="AC426" s="16"/>
      <c r="AD426" s="16"/>
      <c r="AE426" s="16"/>
      <c r="AT426" s="327" t="s">
        <v>758</v>
      </c>
      <c r="AU426" s="327" t="s">
        <v>86</v>
      </c>
      <c r="AV426" s="16" t="s">
        <v>114</v>
      </c>
      <c r="AW426" s="16" t="s">
        <v>33</v>
      </c>
      <c r="AX426" s="16" t="s">
        <v>76</v>
      </c>
      <c r="AY426" s="327" t="s">
        <v>414</v>
      </c>
    </row>
    <row r="427" s="15" customFormat="1">
      <c r="A427" s="15"/>
      <c r="B427" s="299"/>
      <c r="C427" s="300"/>
      <c r="D427" s="230" t="s">
        <v>758</v>
      </c>
      <c r="E427" s="301" t="s">
        <v>1</v>
      </c>
      <c r="F427" s="302" t="s">
        <v>1876</v>
      </c>
      <c r="G427" s="300"/>
      <c r="H427" s="301" t="s">
        <v>1</v>
      </c>
      <c r="I427" s="303"/>
      <c r="J427" s="300"/>
      <c r="K427" s="300"/>
      <c r="L427" s="304"/>
      <c r="M427" s="305"/>
      <c r="N427" s="306"/>
      <c r="O427" s="306"/>
      <c r="P427" s="306"/>
      <c r="Q427" s="306"/>
      <c r="R427" s="306"/>
      <c r="S427" s="306"/>
      <c r="T427" s="307"/>
      <c r="U427" s="15"/>
      <c r="V427" s="15"/>
      <c r="W427" s="15"/>
      <c r="X427" s="15"/>
      <c r="Y427" s="15"/>
      <c r="Z427" s="15"/>
      <c r="AA427" s="15"/>
      <c r="AB427" s="15"/>
      <c r="AC427" s="15"/>
      <c r="AD427" s="15"/>
      <c r="AE427" s="15"/>
      <c r="AT427" s="308" t="s">
        <v>758</v>
      </c>
      <c r="AU427" s="308" t="s">
        <v>86</v>
      </c>
      <c r="AV427" s="15" t="s">
        <v>84</v>
      </c>
      <c r="AW427" s="15" t="s">
        <v>33</v>
      </c>
      <c r="AX427" s="15" t="s">
        <v>76</v>
      </c>
      <c r="AY427" s="308" t="s">
        <v>414</v>
      </c>
    </row>
    <row r="428" s="13" customFormat="1">
      <c r="A428" s="13"/>
      <c r="B428" s="277"/>
      <c r="C428" s="278"/>
      <c r="D428" s="230" t="s">
        <v>758</v>
      </c>
      <c r="E428" s="279" t="s">
        <v>1</v>
      </c>
      <c r="F428" s="280" t="s">
        <v>3306</v>
      </c>
      <c r="G428" s="278"/>
      <c r="H428" s="281">
        <v>951.03099999999995</v>
      </c>
      <c r="I428" s="282"/>
      <c r="J428" s="278"/>
      <c r="K428" s="278"/>
      <c r="L428" s="283"/>
      <c r="M428" s="284"/>
      <c r="N428" s="285"/>
      <c r="O428" s="285"/>
      <c r="P428" s="285"/>
      <c r="Q428" s="285"/>
      <c r="R428" s="285"/>
      <c r="S428" s="285"/>
      <c r="T428" s="286"/>
      <c r="U428" s="13"/>
      <c r="V428" s="13"/>
      <c r="W428" s="13"/>
      <c r="X428" s="13"/>
      <c r="Y428" s="13"/>
      <c r="Z428" s="13"/>
      <c r="AA428" s="13"/>
      <c r="AB428" s="13"/>
      <c r="AC428" s="13"/>
      <c r="AD428" s="13"/>
      <c r="AE428" s="13"/>
      <c r="AT428" s="287" t="s">
        <v>758</v>
      </c>
      <c r="AU428" s="287" t="s">
        <v>86</v>
      </c>
      <c r="AV428" s="13" t="s">
        <v>86</v>
      </c>
      <c r="AW428" s="13" t="s">
        <v>33</v>
      </c>
      <c r="AX428" s="13" t="s">
        <v>76</v>
      </c>
      <c r="AY428" s="287" t="s">
        <v>414</v>
      </c>
    </row>
    <row r="429" s="14" customFormat="1">
      <c r="A429" s="14"/>
      <c r="B429" s="288"/>
      <c r="C429" s="289"/>
      <c r="D429" s="230" t="s">
        <v>758</v>
      </c>
      <c r="E429" s="290" t="s">
        <v>1</v>
      </c>
      <c r="F429" s="291" t="s">
        <v>760</v>
      </c>
      <c r="G429" s="289"/>
      <c r="H429" s="292">
        <v>1902.0619999999999</v>
      </c>
      <c r="I429" s="293"/>
      <c r="J429" s="289"/>
      <c r="K429" s="289"/>
      <c r="L429" s="294"/>
      <c r="M429" s="295"/>
      <c r="N429" s="296"/>
      <c r="O429" s="296"/>
      <c r="P429" s="296"/>
      <c r="Q429" s="296"/>
      <c r="R429" s="296"/>
      <c r="S429" s="296"/>
      <c r="T429" s="297"/>
      <c r="U429" s="14"/>
      <c r="V429" s="14"/>
      <c r="W429" s="14"/>
      <c r="X429" s="14"/>
      <c r="Y429" s="14"/>
      <c r="Z429" s="14"/>
      <c r="AA429" s="14"/>
      <c r="AB429" s="14"/>
      <c r="AC429" s="14"/>
      <c r="AD429" s="14"/>
      <c r="AE429" s="14"/>
      <c r="AT429" s="298" t="s">
        <v>758</v>
      </c>
      <c r="AU429" s="298" t="s">
        <v>86</v>
      </c>
      <c r="AV429" s="14" t="s">
        <v>415</v>
      </c>
      <c r="AW429" s="14" t="s">
        <v>33</v>
      </c>
      <c r="AX429" s="14" t="s">
        <v>84</v>
      </c>
      <c r="AY429" s="298" t="s">
        <v>414</v>
      </c>
    </row>
    <row r="430" s="11" customFormat="1" ht="22.8" customHeight="1">
      <c r="A430" s="11"/>
      <c r="B430" s="254"/>
      <c r="C430" s="255"/>
      <c r="D430" s="256" t="s">
        <v>75</v>
      </c>
      <c r="E430" s="275" t="s">
        <v>1878</v>
      </c>
      <c r="F430" s="275" t="s">
        <v>1879</v>
      </c>
      <c r="G430" s="255"/>
      <c r="H430" s="255"/>
      <c r="I430" s="258"/>
      <c r="J430" s="276">
        <f>BK430</f>
        <v>0</v>
      </c>
      <c r="K430" s="255"/>
      <c r="L430" s="260"/>
      <c r="M430" s="261"/>
      <c r="N430" s="262"/>
      <c r="O430" s="262"/>
      <c r="P430" s="263">
        <f>SUM(P431:P433)</f>
        <v>0</v>
      </c>
      <c r="Q430" s="262"/>
      <c r="R430" s="263">
        <f>SUM(R431:R433)</f>
        <v>0</v>
      </c>
      <c r="S430" s="262"/>
      <c r="T430" s="264">
        <f>SUM(T431:T433)</f>
        <v>0</v>
      </c>
      <c r="U430" s="11"/>
      <c r="V430" s="11"/>
      <c r="W430" s="11"/>
      <c r="X430" s="11"/>
      <c r="Y430" s="11"/>
      <c r="Z430" s="11"/>
      <c r="AA430" s="11"/>
      <c r="AB430" s="11"/>
      <c r="AC430" s="11"/>
      <c r="AD430" s="11"/>
      <c r="AE430" s="11"/>
      <c r="AR430" s="265" t="s">
        <v>86</v>
      </c>
      <c r="AT430" s="266" t="s">
        <v>75</v>
      </c>
      <c r="AU430" s="266" t="s">
        <v>84</v>
      </c>
      <c r="AY430" s="265" t="s">
        <v>414</v>
      </c>
      <c r="BK430" s="267">
        <f>SUM(BK431:BK433)</f>
        <v>0</v>
      </c>
    </row>
    <row r="431" s="2" customFormat="1" ht="16.5" customHeight="1">
      <c r="A431" s="39"/>
      <c r="B431" s="40"/>
      <c r="C431" s="234" t="s">
        <v>969</v>
      </c>
      <c r="D431" s="234" t="s">
        <v>443</v>
      </c>
      <c r="E431" s="235" t="s">
        <v>1884</v>
      </c>
      <c r="F431" s="236" t="s">
        <v>1885</v>
      </c>
      <c r="G431" s="237" t="s">
        <v>632</v>
      </c>
      <c r="H431" s="238">
        <v>154.46799999999999</v>
      </c>
      <c r="I431" s="239"/>
      <c r="J431" s="240">
        <f>ROUND(I431*H431,2)</f>
        <v>0</v>
      </c>
      <c r="K431" s="236" t="s">
        <v>720</v>
      </c>
      <c r="L431" s="45"/>
      <c r="M431" s="241" t="s">
        <v>1</v>
      </c>
      <c r="N431" s="242" t="s">
        <v>41</v>
      </c>
      <c r="O431" s="92"/>
      <c r="P431" s="226">
        <f>O431*H431</f>
        <v>0</v>
      </c>
      <c r="Q431" s="226">
        <v>0</v>
      </c>
      <c r="R431" s="226">
        <f>Q431*H431</f>
        <v>0</v>
      </c>
      <c r="S431" s="226">
        <v>0</v>
      </c>
      <c r="T431" s="227">
        <f>S431*H431</f>
        <v>0</v>
      </c>
      <c r="U431" s="39"/>
      <c r="V431" s="39"/>
      <c r="W431" s="39"/>
      <c r="X431" s="39"/>
      <c r="Y431" s="39"/>
      <c r="Z431" s="39"/>
      <c r="AA431" s="39"/>
      <c r="AB431" s="39"/>
      <c r="AC431" s="39"/>
      <c r="AD431" s="39"/>
      <c r="AE431" s="39"/>
      <c r="AR431" s="228" t="s">
        <v>470</v>
      </c>
      <c r="AT431" s="228" t="s">
        <v>443</v>
      </c>
      <c r="AU431" s="228" t="s">
        <v>86</v>
      </c>
      <c r="AY431" s="18" t="s">
        <v>414</v>
      </c>
      <c r="BE431" s="229">
        <f>IF(N431="základní",J431,0)</f>
        <v>0</v>
      </c>
      <c r="BF431" s="229">
        <f>IF(N431="snížená",J431,0)</f>
        <v>0</v>
      </c>
      <c r="BG431" s="229">
        <f>IF(N431="zákl. přenesená",J431,0)</f>
        <v>0</v>
      </c>
      <c r="BH431" s="229">
        <f>IF(N431="sníž. přenesená",J431,0)</f>
        <v>0</v>
      </c>
      <c r="BI431" s="229">
        <f>IF(N431="nulová",J431,0)</f>
        <v>0</v>
      </c>
      <c r="BJ431" s="18" t="s">
        <v>84</v>
      </c>
      <c r="BK431" s="229">
        <f>ROUND(I431*H431,2)</f>
        <v>0</v>
      </c>
      <c r="BL431" s="18" t="s">
        <v>470</v>
      </c>
      <c r="BM431" s="228" t="s">
        <v>3307</v>
      </c>
    </row>
    <row r="432" s="2" customFormat="1">
      <c r="A432" s="39"/>
      <c r="B432" s="40"/>
      <c r="C432" s="41"/>
      <c r="D432" s="230" t="s">
        <v>417</v>
      </c>
      <c r="E432" s="41"/>
      <c r="F432" s="231" t="s">
        <v>1887</v>
      </c>
      <c r="G432" s="41"/>
      <c r="H432" s="41"/>
      <c r="I432" s="156"/>
      <c r="J432" s="41"/>
      <c r="K432" s="41"/>
      <c r="L432" s="45"/>
      <c r="M432" s="232"/>
      <c r="N432" s="233"/>
      <c r="O432" s="92"/>
      <c r="P432" s="92"/>
      <c r="Q432" s="92"/>
      <c r="R432" s="92"/>
      <c r="S432" s="92"/>
      <c r="T432" s="93"/>
      <c r="U432" s="39"/>
      <c r="V432" s="39"/>
      <c r="W432" s="39"/>
      <c r="X432" s="39"/>
      <c r="Y432" s="39"/>
      <c r="Z432" s="39"/>
      <c r="AA432" s="39"/>
      <c r="AB432" s="39"/>
      <c r="AC432" s="39"/>
      <c r="AD432" s="39"/>
      <c r="AE432" s="39"/>
      <c r="AT432" s="18" t="s">
        <v>417</v>
      </c>
      <c r="AU432" s="18" t="s">
        <v>86</v>
      </c>
    </row>
    <row r="433" s="2" customFormat="1">
      <c r="A433" s="39"/>
      <c r="B433" s="40"/>
      <c r="C433" s="41"/>
      <c r="D433" s="230" t="s">
        <v>722</v>
      </c>
      <c r="E433" s="41"/>
      <c r="F433" s="268" t="s">
        <v>3015</v>
      </c>
      <c r="G433" s="41"/>
      <c r="H433" s="41"/>
      <c r="I433" s="156"/>
      <c r="J433" s="41"/>
      <c r="K433" s="41"/>
      <c r="L433" s="45"/>
      <c r="M433" s="243"/>
      <c r="N433" s="244"/>
      <c r="O433" s="245"/>
      <c r="P433" s="245"/>
      <c r="Q433" s="245"/>
      <c r="R433" s="245"/>
      <c r="S433" s="245"/>
      <c r="T433" s="246"/>
      <c r="U433" s="39"/>
      <c r="V433" s="39"/>
      <c r="W433" s="39"/>
      <c r="X433" s="39"/>
      <c r="Y433" s="39"/>
      <c r="Z433" s="39"/>
      <c r="AA433" s="39"/>
      <c r="AB433" s="39"/>
      <c r="AC433" s="39"/>
      <c r="AD433" s="39"/>
      <c r="AE433" s="39"/>
      <c r="AT433" s="18" t="s">
        <v>722</v>
      </c>
      <c r="AU433" s="18" t="s">
        <v>86</v>
      </c>
    </row>
    <row r="434" s="2" customFormat="1" ht="6.96" customHeight="1">
      <c r="A434" s="39"/>
      <c r="B434" s="67"/>
      <c r="C434" s="68"/>
      <c r="D434" s="68"/>
      <c r="E434" s="68"/>
      <c r="F434" s="68"/>
      <c r="G434" s="68"/>
      <c r="H434" s="68"/>
      <c r="I434" s="194"/>
      <c r="J434" s="68"/>
      <c r="K434" s="68"/>
      <c r="L434" s="45"/>
      <c r="M434" s="39"/>
      <c r="O434" s="39"/>
      <c r="P434" s="39"/>
      <c r="Q434" s="39"/>
      <c r="R434" s="39"/>
      <c r="S434" s="39"/>
      <c r="T434" s="39"/>
      <c r="U434" s="39"/>
      <c r="V434" s="39"/>
      <c r="W434" s="39"/>
      <c r="X434" s="39"/>
      <c r="Y434" s="39"/>
      <c r="Z434" s="39"/>
      <c r="AA434" s="39"/>
      <c r="AB434" s="39"/>
      <c r="AC434" s="39"/>
      <c r="AD434" s="39"/>
      <c r="AE434" s="39"/>
    </row>
  </sheetData>
  <sheetProtection sheet="1" autoFilter="0" formatColumns="0" formatRows="0" objects="1" scenarios="1" spinCount="100000" saltValue="scL3he5+F8NebztbFbzbiuuvg7xBET5/lU23a87gftpmwWHw3cYh5w259cwLgwFvW2RLz4PCEafxuXyhWrdNXg==" hashValue="2vp/IqEOoA14dUPQDkZK+yU18uYB4QNafAfLlZ3pA9/rt4RjeFGlKU59LaiIHn1TJ/Np6L5+EF2jxcVdYsn+pQ==" algorithmName="SHA-512" password="CC35"/>
  <autoFilter ref="C131:K433"/>
  <mergeCells count="12">
    <mergeCell ref="E7:H7"/>
    <mergeCell ref="E9:H9"/>
    <mergeCell ref="E11:H11"/>
    <mergeCell ref="E20:H20"/>
    <mergeCell ref="E29:H29"/>
    <mergeCell ref="E85:H85"/>
    <mergeCell ref="E87:H87"/>
    <mergeCell ref="E89:H89"/>
    <mergeCell ref="E120:H120"/>
    <mergeCell ref="E122:H122"/>
    <mergeCell ref="E124:H124"/>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4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226</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3140</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3308</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ROUND(J123,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ROUND((SUM(BE123:BE132)),  2)</f>
        <v>0</v>
      </c>
      <c r="G35" s="39"/>
      <c r="H35" s="39"/>
      <c r="I35" s="173">
        <v>0.20999999999999999</v>
      </c>
      <c r="J35" s="172">
        <f>ROUND(((SUM(BE123:BE132))*I35),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ROUND((SUM(BF123:BF132)),  2)</f>
        <v>0</v>
      </c>
      <c r="G36" s="39"/>
      <c r="H36" s="39"/>
      <c r="I36" s="173">
        <v>0.14999999999999999</v>
      </c>
      <c r="J36" s="172">
        <f>ROUND(((SUM(BF123:BF132))*I36),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ROUND((SUM(BG123:BG132)),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ROUND((SUM(BH123:BH132)),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ROUND((SUM(BI123:BI132)),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3140</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002 - VRN - most v km 9,860</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J123</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746</v>
      </c>
      <c r="E99" s="250"/>
      <c r="F99" s="250"/>
      <c r="G99" s="250"/>
      <c r="H99" s="250"/>
      <c r="I99" s="251"/>
      <c r="J99" s="252">
        <f>J124</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1889</v>
      </c>
      <c r="E100" s="271"/>
      <c r="F100" s="271"/>
      <c r="G100" s="271"/>
      <c r="H100" s="271"/>
      <c r="I100" s="272"/>
      <c r="J100" s="273">
        <f>J125</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747</v>
      </c>
      <c r="E101" s="271"/>
      <c r="F101" s="271"/>
      <c r="G101" s="271"/>
      <c r="H101" s="271"/>
      <c r="I101" s="272"/>
      <c r="J101" s="273">
        <f>J129</f>
        <v>0</v>
      </c>
      <c r="K101" s="134"/>
      <c r="L101" s="274"/>
      <c r="S101" s="12"/>
      <c r="T101" s="12"/>
      <c r="U101" s="12"/>
      <c r="V101" s="12"/>
      <c r="W101" s="12"/>
      <c r="X101" s="12"/>
      <c r="Y101" s="12"/>
      <c r="Z101" s="12"/>
      <c r="AA101" s="12"/>
      <c r="AB101" s="12"/>
      <c r="AC101" s="12"/>
      <c r="AD101" s="12"/>
      <c r="AE101" s="12"/>
    </row>
    <row r="102" hidden="1" s="2" customFormat="1" ht="21.84" customHeight="1">
      <c r="A102" s="39"/>
      <c r="B102" s="40"/>
      <c r="C102" s="41"/>
      <c r="D102" s="41"/>
      <c r="E102" s="41"/>
      <c r="F102" s="41"/>
      <c r="G102" s="41"/>
      <c r="H102" s="41"/>
      <c r="I102" s="156"/>
      <c r="J102" s="41"/>
      <c r="K102" s="41"/>
      <c r="L102" s="64"/>
      <c r="S102" s="39"/>
      <c r="T102" s="39"/>
      <c r="U102" s="39"/>
      <c r="V102" s="39"/>
      <c r="W102" s="39"/>
      <c r="X102" s="39"/>
      <c r="Y102" s="39"/>
      <c r="Z102" s="39"/>
      <c r="AA102" s="39"/>
      <c r="AB102" s="39"/>
      <c r="AC102" s="39"/>
      <c r="AD102" s="39"/>
      <c r="AE102" s="39"/>
    </row>
    <row r="103" hidden="1" s="2" customFormat="1" ht="6.96" customHeight="1">
      <c r="A103" s="39"/>
      <c r="B103" s="67"/>
      <c r="C103" s="68"/>
      <c r="D103" s="68"/>
      <c r="E103" s="68"/>
      <c r="F103" s="68"/>
      <c r="G103" s="68"/>
      <c r="H103" s="68"/>
      <c r="I103" s="194"/>
      <c r="J103" s="68"/>
      <c r="K103" s="68"/>
      <c r="L103" s="64"/>
      <c r="S103" s="39"/>
      <c r="T103" s="39"/>
      <c r="U103" s="39"/>
      <c r="V103" s="39"/>
      <c r="W103" s="39"/>
      <c r="X103" s="39"/>
      <c r="Y103" s="39"/>
      <c r="Z103" s="39"/>
      <c r="AA103" s="39"/>
      <c r="AB103" s="39"/>
      <c r="AC103" s="39"/>
      <c r="AD103" s="39"/>
      <c r="AE103" s="39"/>
    </row>
    <row r="104" hidden="1"/>
    <row r="105" hidden="1"/>
    <row r="106" hidden="1"/>
    <row r="107" s="2" customFormat="1" ht="6.96" customHeight="1">
      <c r="A107" s="39"/>
      <c r="B107" s="69"/>
      <c r="C107" s="70"/>
      <c r="D107" s="70"/>
      <c r="E107" s="70"/>
      <c r="F107" s="70"/>
      <c r="G107" s="70"/>
      <c r="H107" s="70"/>
      <c r="I107" s="197"/>
      <c r="J107" s="70"/>
      <c r="K107" s="70"/>
      <c r="L107" s="64"/>
      <c r="S107" s="39"/>
      <c r="T107" s="39"/>
      <c r="U107" s="39"/>
      <c r="V107" s="39"/>
      <c r="W107" s="39"/>
      <c r="X107" s="39"/>
      <c r="Y107" s="39"/>
      <c r="Z107" s="39"/>
      <c r="AA107" s="39"/>
      <c r="AB107" s="39"/>
      <c r="AC107" s="39"/>
      <c r="AD107" s="39"/>
      <c r="AE107" s="39"/>
    </row>
    <row r="108" s="2" customFormat="1" ht="24.96" customHeight="1">
      <c r="A108" s="39"/>
      <c r="B108" s="40"/>
      <c r="C108" s="24" t="s">
        <v>396</v>
      </c>
      <c r="D108" s="41"/>
      <c r="E108" s="41"/>
      <c r="F108" s="41"/>
      <c r="G108" s="41"/>
      <c r="H108" s="41"/>
      <c r="I108" s="156"/>
      <c r="J108" s="41"/>
      <c r="K108" s="41"/>
      <c r="L108" s="64"/>
      <c r="S108" s="39"/>
      <c r="T108" s="39"/>
      <c r="U108" s="39"/>
      <c r="V108" s="39"/>
      <c r="W108" s="39"/>
      <c r="X108" s="39"/>
      <c r="Y108" s="39"/>
      <c r="Z108" s="39"/>
      <c r="AA108" s="39"/>
      <c r="AB108" s="39"/>
      <c r="AC108" s="39"/>
      <c r="AD108" s="39"/>
      <c r="AE108" s="39"/>
    </row>
    <row r="109" s="2" customFormat="1" ht="6.96" customHeight="1">
      <c r="A109" s="39"/>
      <c r="B109" s="40"/>
      <c r="C109" s="41"/>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s="2" customFormat="1" ht="12" customHeight="1">
      <c r="A110" s="39"/>
      <c r="B110" s="40"/>
      <c r="C110" s="33" t="s">
        <v>16</v>
      </c>
      <c r="D110" s="41"/>
      <c r="E110" s="41"/>
      <c r="F110" s="41"/>
      <c r="G110" s="41"/>
      <c r="H110" s="41"/>
      <c r="I110" s="156"/>
      <c r="J110" s="41"/>
      <c r="K110" s="41"/>
      <c r="L110" s="64"/>
      <c r="S110" s="39"/>
      <c r="T110" s="39"/>
      <c r="U110" s="39"/>
      <c r="V110" s="39"/>
      <c r="W110" s="39"/>
      <c r="X110" s="39"/>
      <c r="Y110" s="39"/>
      <c r="Z110" s="39"/>
      <c r="AA110" s="39"/>
      <c r="AB110" s="39"/>
      <c r="AC110" s="39"/>
      <c r="AD110" s="39"/>
      <c r="AE110" s="39"/>
    </row>
    <row r="111" s="2" customFormat="1" ht="23.25" customHeight="1">
      <c r="A111" s="39"/>
      <c r="B111" s="40"/>
      <c r="C111" s="41"/>
      <c r="D111" s="41"/>
      <c r="E111" s="198" t="str">
        <f>E7</f>
        <v>Oprava trati v úseku 1.TK a 2.TK Děčín Prostřední Žleb - Dolní Žleb_OPRAVA č. 2</v>
      </c>
      <c r="F111" s="33"/>
      <c r="G111" s="33"/>
      <c r="H111" s="33"/>
      <c r="I111" s="156"/>
      <c r="J111" s="41"/>
      <c r="K111" s="41"/>
      <c r="L111" s="64"/>
      <c r="S111" s="39"/>
      <c r="T111" s="39"/>
      <c r="U111" s="39"/>
      <c r="V111" s="39"/>
      <c r="W111" s="39"/>
      <c r="X111" s="39"/>
      <c r="Y111" s="39"/>
      <c r="Z111" s="39"/>
      <c r="AA111" s="39"/>
      <c r="AB111" s="39"/>
      <c r="AC111" s="39"/>
      <c r="AD111" s="39"/>
      <c r="AE111" s="39"/>
    </row>
    <row r="112" s="1" customFormat="1" ht="12" customHeight="1">
      <c r="B112" s="22"/>
      <c r="C112" s="33" t="s">
        <v>389</v>
      </c>
      <c r="D112" s="23"/>
      <c r="E112" s="23"/>
      <c r="F112" s="23"/>
      <c r="G112" s="23"/>
      <c r="H112" s="23"/>
      <c r="I112" s="148"/>
      <c r="J112" s="23"/>
      <c r="K112" s="23"/>
      <c r="L112" s="21"/>
    </row>
    <row r="113" s="2" customFormat="1" ht="16.5" customHeight="1">
      <c r="A113" s="39"/>
      <c r="B113" s="40"/>
      <c r="C113" s="41"/>
      <c r="D113" s="41"/>
      <c r="E113" s="198" t="s">
        <v>3140</v>
      </c>
      <c r="F113" s="41"/>
      <c r="G113" s="41"/>
      <c r="H113" s="41"/>
      <c r="I113" s="156"/>
      <c r="J113" s="41"/>
      <c r="K113" s="41"/>
      <c r="L113" s="64"/>
      <c r="S113" s="39"/>
      <c r="T113" s="39"/>
      <c r="U113" s="39"/>
      <c r="V113" s="39"/>
      <c r="W113" s="39"/>
      <c r="X113" s="39"/>
      <c r="Y113" s="39"/>
      <c r="Z113" s="39"/>
      <c r="AA113" s="39"/>
      <c r="AB113" s="39"/>
      <c r="AC113" s="39"/>
      <c r="AD113" s="39"/>
      <c r="AE113" s="39"/>
    </row>
    <row r="114" s="2" customFormat="1" ht="12" customHeight="1">
      <c r="A114" s="39"/>
      <c r="B114" s="40"/>
      <c r="C114" s="33" t="s">
        <v>715</v>
      </c>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2" customFormat="1" ht="16.5" customHeight="1">
      <c r="A115" s="39"/>
      <c r="B115" s="40"/>
      <c r="C115" s="41"/>
      <c r="D115" s="41"/>
      <c r="E115" s="77" t="str">
        <f>E11</f>
        <v>002 - VRN - most v km 9,860</v>
      </c>
      <c r="F115" s="41"/>
      <c r="G115" s="41"/>
      <c r="H115" s="41"/>
      <c r="I115" s="156"/>
      <c r="J115" s="41"/>
      <c r="K115" s="41"/>
      <c r="L115" s="64"/>
      <c r="S115" s="39"/>
      <c r="T115" s="39"/>
      <c r="U115" s="39"/>
      <c r="V115" s="39"/>
      <c r="W115" s="39"/>
      <c r="X115" s="39"/>
      <c r="Y115" s="39"/>
      <c r="Z115" s="39"/>
      <c r="AA115" s="39"/>
      <c r="AB115" s="39"/>
      <c r="AC115" s="39"/>
      <c r="AD115" s="39"/>
      <c r="AE115" s="39"/>
    </row>
    <row r="116" s="2" customFormat="1" ht="6.96" customHeight="1">
      <c r="A116" s="39"/>
      <c r="B116" s="40"/>
      <c r="C116" s="41"/>
      <c r="D116" s="41"/>
      <c r="E116" s="41"/>
      <c r="F116" s="41"/>
      <c r="G116" s="41"/>
      <c r="H116" s="41"/>
      <c r="I116" s="156"/>
      <c r="J116" s="41"/>
      <c r="K116" s="41"/>
      <c r="L116" s="64"/>
      <c r="S116" s="39"/>
      <c r="T116" s="39"/>
      <c r="U116" s="39"/>
      <c r="V116" s="39"/>
      <c r="W116" s="39"/>
      <c r="X116" s="39"/>
      <c r="Y116" s="39"/>
      <c r="Z116" s="39"/>
      <c r="AA116" s="39"/>
      <c r="AB116" s="39"/>
      <c r="AC116" s="39"/>
      <c r="AD116" s="39"/>
      <c r="AE116" s="39"/>
    </row>
    <row r="117" s="2" customFormat="1" ht="12" customHeight="1">
      <c r="A117" s="39"/>
      <c r="B117" s="40"/>
      <c r="C117" s="33" t="s">
        <v>20</v>
      </c>
      <c r="D117" s="41"/>
      <c r="E117" s="41"/>
      <c r="F117" s="28" t="str">
        <f>F14</f>
        <v xml:space="preserve"> </v>
      </c>
      <c r="G117" s="41"/>
      <c r="H117" s="41"/>
      <c r="I117" s="158" t="s">
        <v>22</v>
      </c>
      <c r="J117" s="80" t="str">
        <f>IF(J14="","",J14)</f>
        <v>21. 11. 2019</v>
      </c>
      <c r="K117" s="41"/>
      <c r="L117" s="64"/>
      <c r="S117" s="39"/>
      <c r="T117" s="39"/>
      <c r="U117" s="39"/>
      <c r="V117" s="39"/>
      <c r="W117" s="39"/>
      <c r="X117" s="39"/>
      <c r="Y117" s="39"/>
      <c r="Z117" s="39"/>
      <c r="AA117" s="39"/>
      <c r="AB117" s="39"/>
      <c r="AC117" s="39"/>
      <c r="AD117" s="39"/>
      <c r="AE117" s="39"/>
    </row>
    <row r="118" s="2" customFormat="1" ht="6.96" customHeight="1">
      <c r="A118" s="39"/>
      <c r="B118" s="40"/>
      <c r="C118" s="41"/>
      <c r="D118" s="41"/>
      <c r="E118" s="41"/>
      <c r="F118" s="41"/>
      <c r="G118" s="41"/>
      <c r="H118" s="41"/>
      <c r="I118" s="156"/>
      <c r="J118" s="41"/>
      <c r="K118" s="41"/>
      <c r="L118" s="64"/>
      <c r="S118" s="39"/>
      <c r="T118" s="39"/>
      <c r="U118" s="39"/>
      <c r="V118" s="39"/>
      <c r="W118" s="39"/>
      <c r="X118" s="39"/>
      <c r="Y118" s="39"/>
      <c r="Z118" s="39"/>
      <c r="AA118" s="39"/>
      <c r="AB118" s="39"/>
      <c r="AC118" s="39"/>
      <c r="AD118" s="39"/>
      <c r="AE118" s="39"/>
    </row>
    <row r="119" s="2" customFormat="1" ht="15.15" customHeight="1">
      <c r="A119" s="39"/>
      <c r="B119" s="40"/>
      <c r="C119" s="33" t="s">
        <v>24</v>
      </c>
      <c r="D119" s="41"/>
      <c r="E119" s="41"/>
      <c r="F119" s="28" t="str">
        <f>E17</f>
        <v/>
      </c>
      <c r="G119" s="41"/>
      <c r="H119" s="41"/>
      <c r="I119" s="158" t="s">
        <v>32</v>
      </c>
      <c r="J119" s="37" t="str">
        <f>E23</f>
        <v xml:space="preserve"> </v>
      </c>
      <c r="K119" s="41"/>
      <c r="L119" s="64"/>
      <c r="S119" s="39"/>
      <c r="T119" s="39"/>
      <c r="U119" s="39"/>
      <c r="V119" s="39"/>
      <c r="W119" s="39"/>
      <c r="X119" s="39"/>
      <c r="Y119" s="39"/>
      <c r="Z119" s="39"/>
      <c r="AA119" s="39"/>
      <c r="AB119" s="39"/>
      <c r="AC119" s="39"/>
      <c r="AD119" s="39"/>
      <c r="AE119" s="39"/>
    </row>
    <row r="120" s="2" customFormat="1" ht="15.15" customHeight="1">
      <c r="A120" s="39"/>
      <c r="B120" s="40"/>
      <c r="C120" s="33" t="s">
        <v>30</v>
      </c>
      <c r="D120" s="41"/>
      <c r="E120" s="41"/>
      <c r="F120" s="28" t="str">
        <f>IF(E20="","",E20)</f>
        <v>Vyplň údaj</v>
      </c>
      <c r="G120" s="41"/>
      <c r="H120" s="41"/>
      <c r="I120" s="158" t="s">
        <v>34</v>
      </c>
      <c r="J120" s="37" t="str">
        <f>E26</f>
        <v xml:space="preserve"> </v>
      </c>
      <c r="K120" s="41"/>
      <c r="L120" s="64"/>
      <c r="S120" s="39"/>
      <c r="T120" s="39"/>
      <c r="U120" s="39"/>
      <c r="V120" s="39"/>
      <c r="W120" s="39"/>
      <c r="X120" s="39"/>
      <c r="Y120" s="39"/>
      <c r="Z120" s="39"/>
      <c r="AA120" s="39"/>
      <c r="AB120" s="39"/>
      <c r="AC120" s="39"/>
      <c r="AD120" s="39"/>
      <c r="AE120" s="39"/>
    </row>
    <row r="121" s="2" customFormat="1" ht="10.32" customHeight="1">
      <c r="A121" s="39"/>
      <c r="B121" s="40"/>
      <c r="C121" s="41"/>
      <c r="D121" s="41"/>
      <c r="E121" s="41"/>
      <c r="F121" s="41"/>
      <c r="G121" s="41"/>
      <c r="H121" s="41"/>
      <c r="I121" s="156"/>
      <c r="J121" s="41"/>
      <c r="K121" s="41"/>
      <c r="L121" s="64"/>
      <c r="S121" s="39"/>
      <c r="T121" s="39"/>
      <c r="U121" s="39"/>
      <c r="V121" s="39"/>
      <c r="W121" s="39"/>
      <c r="X121" s="39"/>
      <c r="Y121" s="39"/>
      <c r="Z121" s="39"/>
      <c r="AA121" s="39"/>
      <c r="AB121" s="39"/>
      <c r="AC121" s="39"/>
      <c r="AD121" s="39"/>
      <c r="AE121" s="39"/>
    </row>
    <row r="122" s="9" customFormat="1" ht="29.28" customHeight="1">
      <c r="A122" s="204"/>
      <c r="B122" s="205"/>
      <c r="C122" s="206" t="s">
        <v>397</v>
      </c>
      <c r="D122" s="207" t="s">
        <v>61</v>
      </c>
      <c r="E122" s="207" t="s">
        <v>57</v>
      </c>
      <c r="F122" s="207" t="s">
        <v>58</v>
      </c>
      <c r="G122" s="207" t="s">
        <v>398</v>
      </c>
      <c r="H122" s="207" t="s">
        <v>399</v>
      </c>
      <c r="I122" s="208" t="s">
        <v>400</v>
      </c>
      <c r="J122" s="207" t="s">
        <v>393</v>
      </c>
      <c r="K122" s="209" t="s">
        <v>401</v>
      </c>
      <c r="L122" s="210"/>
      <c r="M122" s="101" t="s">
        <v>1</v>
      </c>
      <c r="N122" s="102" t="s">
        <v>40</v>
      </c>
      <c r="O122" s="102" t="s">
        <v>402</v>
      </c>
      <c r="P122" s="102" t="s">
        <v>403</v>
      </c>
      <c r="Q122" s="102" t="s">
        <v>404</v>
      </c>
      <c r="R122" s="102" t="s">
        <v>405</v>
      </c>
      <c r="S122" s="102" t="s">
        <v>406</v>
      </c>
      <c r="T122" s="103" t="s">
        <v>407</v>
      </c>
      <c r="U122" s="204"/>
      <c r="V122" s="204"/>
      <c r="W122" s="204"/>
      <c r="X122" s="204"/>
      <c r="Y122" s="204"/>
      <c r="Z122" s="204"/>
      <c r="AA122" s="204"/>
      <c r="AB122" s="204"/>
      <c r="AC122" s="204"/>
      <c r="AD122" s="204"/>
      <c r="AE122" s="204"/>
    </row>
    <row r="123" s="2" customFormat="1" ht="22.8" customHeight="1">
      <c r="A123" s="39"/>
      <c r="B123" s="40"/>
      <c r="C123" s="108" t="s">
        <v>408</v>
      </c>
      <c r="D123" s="41"/>
      <c r="E123" s="41"/>
      <c r="F123" s="41"/>
      <c r="G123" s="41"/>
      <c r="H123" s="41"/>
      <c r="I123" s="156"/>
      <c r="J123" s="211">
        <f>BK123</f>
        <v>0</v>
      </c>
      <c r="K123" s="41"/>
      <c r="L123" s="45"/>
      <c r="M123" s="104"/>
      <c r="N123" s="212"/>
      <c r="O123" s="105"/>
      <c r="P123" s="213">
        <f>P124</f>
        <v>0</v>
      </c>
      <c r="Q123" s="105"/>
      <c r="R123" s="213">
        <f>R124</f>
        <v>0</v>
      </c>
      <c r="S123" s="105"/>
      <c r="T123" s="214">
        <f>T124</f>
        <v>0</v>
      </c>
      <c r="U123" s="39"/>
      <c r="V123" s="39"/>
      <c r="W123" s="39"/>
      <c r="X123" s="39"/>
      <c r="Y123" s="39"/>
      <c r="Z123" s="39"/>
      <c r="AA123" s="39"/>
      <c r="AB123" s="39"/>
      <c r="AC123" s="39"/>
      <c r="AD123" s="39"/>
      <c r="AE123" s="39"/>
      <c r="AT123" s="18" t="s">
        <v>75</v>
      </c>
      <c r="AU123" s="18" t="s">
        <v>395</v>
      </c>
      <c r="BK123" s="215">
        <f>BK124</f>
        <v>0</v>
      </c>
    </row>
    <row r="124" s="11" customFormat="1" ht="25.92" customHeight="1">
      <c r="A124" s="11"/>
      <c r="B124" s="254"/>
      <c r="C124" s="255"/>
      <c r="D124" s="256" t="s">
        <v>75</v>
      </c>
      <c r="E124" s="257" t="s">
        <v>128</v>
      </c>
      <c r="F124" s="257" t="s">
        <v>1096</v>
      </c>
      <c r="G124" s="255"/>
      <c r="H124" s="255"/>
      <c r="I124" s="258"/>
      <c r="J124" s="259">
        <f>BK124</f>
        <v>0</v>
      </c>
      <c r="K124" s="255"/>
      <c r="L124" s="260"/>
      <c r="M124" s="261"/>
      <c r="N124" s="262"/>
      <c r="O124" s="262"/>
      <c r="P124" s="263">
        <f>P125+P129</f>
        <v>0</v>
      </c>
      <c r="Q124" s="262"/>
      <c r="R124" s="263">
        <f>R125+R129</f>
        <v>0</v>
      </c>
      <c r="S124" s="262"/>
      <c r="T124" s="264">
        <f>T125+T129</f>
        <v>0</v>
      </c>
      <c r="U124" s="11"/>
      <c r="V124" s="11"/>
      <c r="W124" s="11"/>
      <c r="X124" s="11"/>
      <c r="Y124" s="11"/>
      <c r="Z124" s="11"/>
      <c r="AA124" s="11"/>
      <c r="AB124" s="11"/>
      <c r="AC124" s="11"/>
      <c r="AD124" s="11"/>
      <c r="AE124" s="11"/>
      <c r="AR124" s="265" t="s">
        <v>427</v>
      </c>
      <c r="AT124" s="266" t="s">
        <v>75</v>
      </c>
      <c r="AU124" s="266" t="s">
        <v>76</v>
      </c>
      <c r="AY124" s="265" t="s">
        <v>414</v>
      </c>
      <c r="BK124" s="267">
        <f>BK125+BK129</f>
        <v>0</v>
      </c>
    </row>
    <row r="125" s="11" customFormat="1" ht="22.8" customHeight="1">
      <c r="A125" s="11"/>
      <c r="B125" s="254"/>
      <c r="C125" s="255"/>
      <c r="D125" s="256" t="s">
        <v>75</v>
      </c>
      <c r="E125" s="275" t="s">
        <v>1890</v>
      </c>
      <c r="F125" s="275" t="s">
        <v>1891</v>
      </c>
      <c r="G125" s="255"/>
      <c r="H125" s="255"/>
      <c r="I125" s="258"/>
      <c r="J125" s="276">
        <f>BK125</f>
        <v>0</v>
      </c>
      <c r="K125" s="255"/>
      <c r="L125" s="260"/>
      <c r="M125" s="261"/>
      <c r="N125" s="262"/>
      <c r="O125" s="262"/>
      <c r="P125" s="263">
        <f>SUM(P126:P128)</f>
        <v>0</v>
      </c>
      <c r="Q125" s="262"/>
      <c r="R125" s="263">
        <f>SUM(R126:R128)</f>
        <v>0</v>
      </c>
      <c r="S125" s="262"/>
      <c r="T125" s="264">
        <f>SUM(T126:T128)</f>
        <v>0</v>
      </c>
      <c r="U125" s="11"/>
      <c r="V125" s="11"/>
      <c r="W125" s="11"/>
      <c r="X125" s="11"/>
      <c r="Y125" s="11"/>
      <c r="Z125" s="11"/>
      <c r="AA125" s="11"/>
      <c r="AB125" s="11"/>
      <c r="AC125" s="11"/>
      <c r="AD125" s="11"/>
      <c r="AE125" s="11"/>
      <c r="AR125" s="265" t="s">
        <v>427</v>
      </c>
      <c r="AT125" s="266" t="s">
        <v>75</v>
      </c>
      <c r="AU125" s="266" t="s">
        <v>84</v>
      </c>
      <c r="AY125" s="265" t="s">
        <v>414</v>
      </c>
      <c r="BK125" s="267">
        <f>SUM(BK126:BK128)</f>
        <v>0</v>
      </c>
    </row>
    <row r="126" s="2" customFormat="1" ht="16.5" customHeight="1">
      <c r="A126" s="39"/>
      <c r="B126" s="40"/>
      <c r="C126" s="234" t="s">
        <v>84</v>
      </c>
      <c r="D126" s="234" t="s">
        <v>443</v>
      </c>
      <c r="E126" s="235" t="s">
        <v>1892</v>
      </c>
      <c r="F126" s="236" t="s">
        <v>1893</v>
      </c>
      <c r="G126" s="237" t="s">
        <v>1686</v>
      </c>
      <c r="H126" s="238">
        <v>8773.2700000000004</v>
      </c>
      <c r="I126" s="239"/>
      <c r="J126" s="240">
        <f>ROUND(I126*H126,2)</f>
        <v>0</v>
      </c>
      <c r="K126" s="236" t="s">
        <v>720</v>
      </c>
      <c r="L126" s="45"/>
      <c r="M126" s="241" t="s">
        <v>1</v>
      </c>
      <c r="N126" s="242" t="s">
        <v>41</v>
      </c>
      <c r="O126" s="92"/>
      <c r="P126" s="226">
        <f>O126*H126</f>
        <v>0</v>
      </c>
      <c r="Q126" s="226">
        <v>0</v>
      </c>
      <c r="R126" s="226">
        <f>Q126*H126</f>
        <v>0</v>
      </c>
      <c r="S126" s="226">
        <v>0</v>
      </c>
      <c r="T126" s="227">
        <f>S126*H126</f>
        <v>0</v>
      </c>
      <c r="U126" s="39"/>
      <c r="V126" s="39"/>
      <c r="W126" s="39"/>
      <c r="X126" s="39"/>
      <c r="Y126" s="39"/>
      <c r="Z126" s="39"/>
      <c r="AA126" s="39"/>
      <c r="AB126" s="39"/>
      <c r="AC126" s="39"/>
      <c r="AD126" s="39"/>
      <c r="AE126" s="39"/>
      <c r="AR126" s="228" t="s">
        <v>1102</v>
      </c>
      <c r="AT126" s="228" t="s">
        <v>443</v>
      </c>
      <c r="AU126" s="228" t="s">
        <v>86</v>
      </c>
      <c r="AY126" s="18" t="s">
        <v>414</v>
      </c>
      <c r="BE126" s="229">
        <f>IF(N126="základní",J126,0)</f>
        <v>0</v>
      </c>
      <c r="BF126" s="229">
        <f>IF(N126="snížená",J126,0)</f>
        <v>0</v>
      </c>
      <c r="BG126" s="229">
        <f>IF(N126="zákl. přenesená",J126,0)</f>
        <v>0</v>
      </c>
      <c r="BH126" s="229">
        <f>IF(N126="sníž. přenesená",J126,0)</f>
        <v>0</v>
      </c>
      <c r="BI126" s="229">
        <f>IF(N126="nulová",J126,0)</f>
        <v>0</v>
      </c>
      <c r="BJ126" s="18" t="s">
        <v>84</v>
      </c>
      <c r="BK126" s="229">
        <f>ROUND(I126*H126,2)</f>
        <v>0</v>
      </c>
      <c r="BL126" s="18" t="s">
        <v>1102</v>
      </c>
      <c r="BM126" s="228" t="s">
        <v>3309</v>
      </c>
    </row>
    <row r="127" s="2" customFormat="1">
      <c r="A127" s="39"/>
      <c r="B127" s="40"/>
      <c r="C127" s="41"/>
      <c r="D127" s="230" t="s">
        <v>417</v>
      </c>
      <c r="E127" s="41"/>
      <c r="F127" s="231" t="s">
        <v>1893</v>
      </c>
      <c r="G127" s="41"/>
      <c r="H127" s="41"/>
      <c r="I127" s="156"/>
      <c r="J127" s="41"/>
      <c r="K127" s="41"/>
      <c r="L127" s="45"/>
      <c r="M127" s="232"/>
      <c r="N127" s="233"/>
      <c r="O127" s="92"/>
      <c r="P127" s="92"/>
      <c r="Q127" s="92"/>
      <c r="R127" s="92"/>
      <c r="S127" s="92"/>
      <c r="T127" s="93"/>
      <c r="U127" s="39"/>
      <c r="V127" s="39"/>
      <c r="W127" s="39"/>
      <c r="X127" s="39"/>
      <c r="Y127" s="39"/>
      <c r="Z127" s="39"/>
      <c r="AA127" s="39"/>
      <c r="AB127" s="39"/>
      <c r="AC127" s="39"/>
      <c r="AD127" s="39"/>
      <c r="AE127" s="39"/>
      <c r="AT127" s="18" t="s">
        <v>417</v>
      </c>
      <c r="AU127" s="18" t="s">
        <v>86</v>
      </c>
    </row>
    <row r="128" s="2" customFormat="1">
      <c r="A128" s="39"/>
      <c r="B128" s="40"/>
      <c r="C128" s="41"/>
      <c r="D128" s="230" t="s">
        <v>722</v>
      </c>
      <c r="E128" s="41"/>
      <c r="F128" s="268" t="s">
        <v>1895</v>
      </c>
      <c r="G128" s="41"/>
      <c r="H128" s="41"/>
      <c r="I128" s="156"/>
      <c r="J128" s="41"/>
      <c r="K128" s="41"/>
      <c r="L128" s="45"/>
      <c r="M128" s="232"/>
      <c r="N128" s="233"/>
      <c r="O128" s="92"/>
      <c r="P128" s="92"/>
      <c r="Q128" s="92"/>
      <c r="R128" s="92"/>
      <c r="S128" s="92"/>
      <c r="T128" s="93"/>
      <c r="U128" s="39"/>
      <c r="V128" s="39"/>
      <c r="W128" s="39"/>
      <c r="X128" s="39"/>
      <c r="Y128" s="39"/>
      <c r="Z128" s="39"/>
      <c r="AA128" s="39"/>
      <c r="AB128" s="39"/>
      <c r="AC128" s="39"/>
      <c r="AD128" s="39"/>
      <c r="AE128" s="39"/>
      <c r="AT128" s="18" t="s">
        <v>722</v>
      </c>
      <c r="AU128" s="18" t="s">
        <v>86</v>
      </c>
    </row>
    <row r="129" s="11" customFormat="1" ht="22.8" customHeight="1">
      <c r="A129" s="11"/>
      <c r="B129" s="254"/>
      <c r="C129" s="255"/>
      <c r="D129" s="256" t="s">
        <v>75</v>
      </c>
      <c r="E129" s="275" t="s">
        <v>1097</v>
      </c>
      <c r="F129" s="275" t="s">
        <v>1098</v>
      </c>
      <c r="G129" s="255"/>
      <c r="H129" s="255"/>
      <c r="I129" s="258"/>
      <c r="J129" s="276">
        <f>BK129</f>
        <v>0</v>
      </c>
      <c r="K129" s="255"/>
      <c r="L129" s="260"/>
      <c r="M129" s="261"/>
      <c r="N129" s="262"/>
      <c r="O129" s="262"/>
      <c r="P129" s="263">
        <f>SUM(P130:P132)</f>
        <v>0</v>
      </c>
      <c r="Q129" s="262"/>
      <c r="R129" s="263">
        <f>SUM(R130:R132)</f>
        <v>0</v>
      </c>
      <c r="S129" s="262"/>
      <c r="T129" s="264">
        <f>SUM(T130:T132)</f>
        <v>0</v>
      </c>
      <c r="U129" s="11"/>
      <c r="V129" s="11"/>
      <c r="W129" s="11"/>
      <c r="X129" s="11"/>
      <c r="Y129" s="11"/>
      <c r="Z129" s="11"/>
      <c r="AA129" s="11"/>
      <c r="AB129" s="11"/>
      <c r="AC129" s="11"/>
      <c r="AD129" s="11"/>
      <c r="AE129" s="11"/>
      <c r="AR129" s="265" t="s">
        <v>427</v>
      </c>
      <c r="AT129" s="266" t="s">
        <v>75</v>
      </c>
      <c r="AU129" s="266" t="s">
        <v>84</v>
      </c>
      <c r="AY129" s="265" t="s">
        <v>414</v>
      </c>
      <c r="BK129" s="267">
        <f>SUM(BK130:BK132)</f>
        <v>0</v>
      </c>
    </row>
    <row r="130" s="2" customFormat="1" ht="16.5" customHeight="1">
      <c r="A130" s="39"/>
      <c r="B130" s="40"/>
      <c r="C130" s="234" t="s">
        <v>86</v>
      </c>
      <c r="D130" s="234" t="s">
        <v>443</v>
      </c>
      <c r="E130" s="235" t="s">
        <v>1100</v>
      </c>
      <c r="F130" s="236" t="s">
        <v>1098</v>
      </c>
      <c r="G130" s="237" t="s">
        <v>1686</v>
      </c>
      <c r="H130" s="238">
        <v>8773.2700000000004</v>
      </c>
      <c r="I130" s="239"/>
      <c r="J130" s="240">
        <f>ROUND(I130*H130,2)</f>
        <v>0</v>
      </c>
      <c r="K130" s="236" t="s">
        <v>720</v>
      </c>
      <c r="L130" s="45"/>
      <c r="M130" s="241" t="s">
        <v>1</v>
      </c>
      <c r="N130" s="242" t="s">
        <v>41</v>
      </c>
      <c r="O130" s="92"/>
      <c r="P130" s="226">
        <f>O130*H130</f>
        <v>0</v>
      </c>
      <c r="Q130" s="226">
        <v>0</v>
      </c>
      <c r="R130" s="226">
        <f>Q130*H130</f>
        <v>0</v>
      </c>
      <c r="S130" s="226">
        <v>0</v>
      </c>
      <c r="T130" s="227">
        <f>S130*H130</f>
        <v>0</v>
      </c>
      <c r="U130" s="39"/>
      <c r="V130" s="39"/>
      <c r="W130" s="39"/>
      <c r="X130" s="39"/>
      <c r="Y130" s="39"/>
      <c r="Z130" s="39"/>
      <c r="AA130" s="39"/>
      <c r="AB130" s="39"/>
      <c r="AC130" s="39"/>
      <c r="AD130" s="39"/>
      <c r="AE130" s="39"/>
      <c r="AR130" s="228" t="s">
        <v>1102</v>
      </c>
      <c r="AT130" s="228" t="s">
        <v>443</v>
      </c>
      <c r="AU130" s="228" t="s">
        <v>86</v>
      </c>
      <c r="AY130" s="18" t="s">
        <v>414</v>
      </c>
      <c r="BE130" s="229">
        <f>IF(N130="základní",J130,0)</f>
        <v>0</v>
      </c>
      <c r="BF130" s="229">
        <f>IF(N130="snížená",J130,0)</f>
        <v>0</v>
      </c>
      <c r="BG130" s="229">
        <f>IF(N130="zákl. přenesená",J130,0)</f>
        <v>0</v>
      </c>
      <c r="BH130" s="229">
        <f>IF(N130="sníž. přenesená",J130,0)</f>
        <v>0</v>
      </c>
      <c r="BI130" s="229">
        <f>IF(N130="nulová",J130,0)</f>
        <v>0</v>
      </c>
      <c r="BJ130" s="18" t="s">
        <v>84</v>
      </c>
      <c r="BK130" s="229">
        <f>ROUND(I130*H130,2)</f>
        <v>0</v>
      </c>
      <c r="BL130" s="18" t="s">
        <v>1102</v>
      </c>
      <c r="BM130" s="228" t="s">
        <v>3310</v>
      </c>
    </row>
    <row r="131" s="2" customFormat="1">
      <c r="A131" s="39"/>
      <c r="B131" s="40"/>
      <c r="C131" s="41"/>
      <c r="D131" s="230" t="s">
        <v>417</v>
      </c>
      <c r="E131" s="41"/>
      <c r="F131" s="231" t="s">
        <v>1098</v>
      </c>
      <c r="G131" s="41"/>
      <c r="H131" s="41"/>
      <c r="I131" s="156"/>
      <c r="J131" s="41"/>
      <c r="K131" s="41"/>
      <c r="L131" s="45"/>
      <c r="M131" s="232"/>
      <c r="N131" s="233"/>
      <c r="O131" s="92"/>
      <c r="P131" s="92"/>
      <c r="Q131" s="92"/>
      <c r="R131" s="92"/>
      <c r="S131" s="92"/>
      <c r="T131" s="93"/>
      <c r="U131" s="39"/>
      <c r="V131" s="39"/>
      <c r="W131" s="39"/>
      <c r="X131" s="39"/>
      <c r="Y131" s="39"/>
      <c r="Z131" s="39"/>
      <c r="AA131" s="39"/>
      <c r="AB131" s="39"/>
      <c r="AC131" s="39"/>
      <c r="AD131" s="39"/>
      <c r="AE131" s="39"/>
      <c r="AT131" s="18" t="s">
        <v>417</v>
      </c>
      <c r="AU131" s="18" t="s">
        <v>86</v>
      </c>
    </row>
    <row r="132" s="2" customFormat="1">
      <c r="A132" s="39"/>
      <c r="B132" s="40"/>
      <c r="C132" s="41"/>
      <c r="D132" s="230" t="s">
        <v>722</v>
      </c>
      <c r="E132" s="41"/>
      <c r="F132" s="268" t="s">
        <v>3021</v>
      </c>
      <c r="G132" s="41"/>
      <c r="H132" s="41"/>
      <c r="I132" s="156"/>
      <c r="J132" s="41"/>
      <c r="K132" s="41"/>
      <c r="L132" s="45"/>
      <c r="M132" s="243"/>
      <c r="N132" s="244"/>
      <c r="O132" s="245"/>
      <c r="P132" s="245"/>
      <c r="Q132" s="245"/>
      <c r="R132" s="245"/>
      <c r="S132" s="245"/>
      <c r="T132" s="246"/>
      <c r="U132" s="39"/>
      <c r="V132" s="39"/>
      <c r="W132" s="39"/>
      <c r="X132" s="39"/>
      <c r="Y132" s="39"/>
      <c r="Z132" s="39"/>
      <c r="AA132" s="39"/>
      <c r="AB132" s="39"/>
      <c r="AC132" s="39"/>
      <c r="AD132" s="39"/>
      <c r="AE132" s="39"/>
      <c r="AT132" s="18" t="s">
        <v>722</v>
      </c>
      <c r="AU132" s="18" t="s">
        <v>86</v>
      </c>
    </row>
    <row r="133" s="2" customFormat="1" ht="6.96" customHeight="1">
      <c r="A133" s="39"/>
      <c r="B133" s="67"/>
      <c r="C133" s="68"/>
      <c r="D133" s="68"/>
      <c r="E133" s="68"/>
      <c r="F133" s="68"/>
      <c r="G133" s="68"/>
      <c r="H133" s="68"/>
      <c r="I133" s="194"/>
      <c r="J133" s="68"/>
      <c r="K133" s="68"/>
      <c r="L133" s="45"/>
      <c r="M133" s="39"/>
      <c r="O133" s="39"/>
      <c r="P133" s="39"/>
      <c r="Q133" s="39"/>
      <c r="R133" s="39"/>
      <c r="S133" s="39"/>
      <c r="T133" s="39"/>
      <c r="U133" s="39"/>
      <c r="V133" s="39"/>
      <c r="W133" s="39"/>
      <c r="X133" s="39"/>
      <c r="Y133" s="39"/>
      <c r="Z133" s="39"/>
      <c r="AA133" s="39"/>
      <c r="AB133" s="39"/>
      <c r="AC133" s="39"/>
      <c r="AD133" s="39"/>
      <c r="AE133" s="39"/>
    </row>
  </sheetData>
  <sheetProtection sheet="1" autoFilter="0" formatColumns="0" formatRows="0" objects="1" scenarios="1" spinCount="100000" saltValue="RyOQwmT7BhyOfg2hxknxJ2GbVyUwDILzSD/lHfn2ODd6oqJfJd2KU/ky7IfVNz04rvjrx1WIkw4KrRXYzSbxWg==" hashValue="SQZ0uvQjKupJvMouhSIRcGJwfIcsFBvdA1/zpF8zaEVMRmVZthCuG3/8FuP8i0ZJVmVLhL1+Tr3IFIC5pH1qCQ==" algorithmName="SHA-512" password="CC35"/>
  <autoFilter ref="C122:K132"/>
  <mergeCells count="12">
    <mergeCell ref="E7:H7"/>
    <mergeCell ref="E9:H9"/>
    <mergeCell ref="E11:H11"/>
    <mergeCell ref="E20:H20"/>
    <mergeCell ref="E29:H29"/>
    <mergeCell ref="E85:H85"/>
    <mergeCell ref="E87:H87"/>
    <mergeCell ref="E89:H89"/>
    <mergeCell ref="E111:H111"/>
    <mergeCell ref="E113:H113"/>
    <mergeCell ref="E115:H115"/>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4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231</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3311</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3312</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ROUND(J128,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ROUND((SUM(BE128:BE355)),  2)</f>
        <v>0</v>
      </c>
      <c r="G35" s="39"/>
      <c r="H35" s="39"/>
      <c r="I35" s="173">
        <v>0.20999999999999999</v>
      </c>
      <c r="J35" s="172">
        <f>ROUND(((SUM(BE128:BE355))*I35),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ROUND((SUM(BF128:BF355)),  2)</f>
        <v>0</v>
      </c>
      <c r="G36" s="39"/>
      <c r="H36" s="39"/>
      <c r="I36" s="173">
        <v>0.14999999999999999</v>
      </c>
      <c r="J36" s="172">
        <f>ROUND(((SUM(BF128:BF355))*I36),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ROUND((SUM(BG128:BG355)),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ROUND((SUM(BH128:BH355)),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ROUND((SUM(BI128:BI355)),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3311</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001 - ZRN - most v km 9,914</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J128</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732</v>
      </c>
      <c r="E99" s="250"/>
      <c r="F99" s="250"/>
      <c r="G99" s="250"/>
      <c r="H99" s="250"/>
      <c r="I99" s="251"/>
      <c r="J99" s="252">
        <f>J129</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1712</v>
      </c>
      <c r="E100" s="271"/>
      <c r="F100" s="271"/>
      <c r="G100" s="271"/>
      <c r="H100" s="271"/>
      <c r="I100" s="272"/>
      <c r="J100" s="273">
        <f>J130</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736</v>
      </c>
      <c r="E101" s="271"/>
      <c r="F101" s="271"/>
      <c r="G101" s="271"/>
      <c r="H101" s="271"/>
      <c r="I101" s="272"/>
      <c r="J101" s="273">
        <f>J142</f>
        <v>0</v>
      </c>
      <c r="K101" s="134"/>
      <c r="L101" s="274"/>
      <c r="S101" s="12"/>
      <c r="T101" s="12"/>
      <c r="U101" s="12"/>
      <c r="V101" s="12"/>
      <c r="W101" s="12"/>
      <c r="X101" s="12"/>
      <c r="Y101" s="12"/>
      <c r="Z101" s="12"/>
      <c r="AA101" s="12"/>
      <c r="AB101" s="12"/>
      <c r="AC101" s="12"/>
      <c r="AD101" s="12"/>
      <c r="AE101" s="12"/>
    </row>
    <row r="102" hidden="1" s="12" customFormat="1" ht="19.92" customHeight="1">
      <c r="A102" s="12"/>
      <c r="B102" s="269"/>
      <c r="C102" s="134"/>
      <c r="D102" s="270" t="s">
        <v>737</v>
      </c>
      <c r="E102" s="271"/>
      <c r="F102" s="271"/>
      <c r="G102" s="271"/>
      <c r="H102" s="271"/>
      <c r="I102" s="272"/>
      <c r="J102" s="273">
        <f>J158</f>
        <v>0</v>
      </c>
      <c r="K102" s="134"/>
      <c r="L102" s="274"/>
      <c r="S102" s="12"/>
      <c r="T102" s="12"/>
      <c r="U102" s="12"/>
      <c r="V102" s="12"/>
      <c r="W102" s="12"/>
      <c r="X102" s="12"/>
      <c r="Y102" s="12"/>
      <c r="Z102" s="12"/>
      <c r="AA102" s="12"/>
      <c r="AB102" s="12"/>
      <c r="AC102" s="12"/>
      <c r="AD102" s="12"/>
      <c r="AE102" s="12"/>
    </row>
    <row r="103" hidden="1" s="12" customFormat="1" ht="19.92" customHeight="1">
      <c r="A103" s="12"/>
      <c r="B103" s="269"/>
      <c r="C103" s="134"/>
      <c r="D103" s="270" t="s">
        <v>738</v>
      </c>
      <c r="E103" s="271"/>
      <c r="F103" s="271"/>
      <c r="G103" s="271"/>
      <c r="H103" s="271"/>
      <c r="I103" s="272"/>
      <c r="J103" s="273">
        <f>J312</f>
        <v>0</v>
      </c>
      <c r="K103" s="134"/>
      <c r="L103" s="274"/>
      <c r="S103" s="12"/>
      <c r="T103" s="12"/>
      <c r="U103" s="12"/>
      <c r="V103" s="12"/>
      <c r="W103" s="12"/>
      <c r="X103" s="12"/>
      <c r="Y103" s="12"/>
      <c r="Z103" s="12"/>
      <c r="AA103" s="12"/>
      <c r="AB103" s="12"/>
      <c r="AC103" s="12"/>
      <c r="AD103" s="12"/>
      <c r="AE103" s="12"/>
    </row>
    <row r="104" hidden="1" s="12" customFormat="1" ht="19.92" customHeight="1">
      <c r="A104" s="12"/>
      <c r="B104" s="269"/>
      <c r="C104" s="134"/>
      <c r="D104" s="270" t="s">
        <v>739</v>
      </c>
      <c r="E104" s="271"/>
      <c r="F104" s="271"/>
      <c r="G104" s="271"/>
      <c r="H104" s="271"/>
      <c r="I104" s="272"/>
      <c r="J104" s="273">
        <f>J334</f>
        <v>0</v>
      </c>
      <c r="K104" s="134"/>
      <c r="L104" s="274"/>
      <c r="S104" s="12"/>
      <c r="T104" s="12"/>
      <c r="U104" s="12"/>
      <c r="V104" s="12"/>
      <c r="W104" s="12"/>
      <c r="X104" s="12"/>
      <c r="Y104" s="12"/>
      <c r="Z104" s="12"/>
      <c r="AA104" s="12"/>
      <c r="AB104" s="12"/>
      <c r="AC104" s="12"/>
      <c r="AD104" s="12"/>
      <c r="AE104" s="12"/>
    </row>
    <row r="105" hidden="1" s="10" customFormat="1" ht="24.96" customHeight="1">
      <c r="A105" s="10"/>
      <c r="B105" s="247"/>
      <c r="C105" s="248"/>
      <c r="D105" s="249" t="s">
        <v>740</v>
      </c>
      <c r="E105" s="250"/>
      <c r="F105" s="250"/>
      <c r="G105" s="250"/>
      <c r="H105" s="250"/>
      <c r="I105" s="251"/>
      <c r="J105" s="252">
        <f>J338</f>
        <v>0</v>
      </c>
      <c r="K105" s="248"/>
      <c r="L105" s="253"/>
      <c r="S105" s="10"/>
      <c r="T105" s="10"/>
      <c r="U105" s="10"/>
      <c r="V105" s="10"/>
      <c r="W105" s="10"/>
      <c r="X105" s="10"/>
      <c r="Y105" s="10"/>
      <c r="Z105" s="10"/>
      <c r="AA105" s="10"/>
      <c r="AB105" s="10"/>
      <c r="AC105" s="10"/>
      <c r="AD105" s="10"/>
      <c r="AE105" s="10"/>
    </row>
    <row r="106" hidden="1" s="12" customFormat="1" ht="19.92" customHeight="1">
      <c r="A106" s="12"/>
      <c r="B106" s="269"/>
      <c r="C106" s="134"/>
      <c r="D106" s="270" t="s">
        <v>744</v>
      </c>
      <c r="E106" s="271"/>
      <c r="F106" s="271"/>
      <c r="G106" s="271"/>
      <c r="H106" s="271"/>
      <c r="I106" s="272"/>
      <c r="J106" s="273">
        <f>J339</f>
        <v>0</v>
      </c>
      <c r="K106" s="134"/>
      <c r="L106" s="274"/>
      <c r="S106" s="12"/>
      <c r="T106" s="12"/>
      <c r="U106" s="12"/>
      <c r="V106" s="12"/>
      <c r="W106" s="12"/>
      <c r="X106" s="12"/>
      <c r="Y106" s="12"/>
      <c r="Z106" s="12"/>
      <c r="AA106" s="12"/>
      <c r="AB106" s="12"/>
      <c r="AC106" s="12"/>
      <c r="AD106" s="12"/>
      <c r="AE106" s="12"/>
    </row>
    <row r="107" hidden="1" s="2" customFormat="1" ht="21.84" customHeight="1">
      <c r="A107" s="39"/>
      <c r="B107" s="40"/>
      <c r="C107" s="41"/>
      <c r="D107" s="41"/>
      <c r="E107" s="41"/>
      <c r="F107" s="41"/>
      <c r="G107" s="41"/>
      <c r="H107" s="41"/>
      <c r="I107" s="156"/>
      <c r="J107" s="41"/>
      <c r="K107" s="41"/>
      <c r="L107" s="64"/>
      <c r="S107" s="39"/>
      <c r="T107" s="39"/>
      <c r="U107" s="39"/>
      <c r="V107" s="39"/>
      <c r="W107" s="39"/>
      <c r="X107" s="39"/>
      <c r="Y107" s="39"/>
      <c r="Z107" s="39"/>
      <c r="AA107" s="39"/>
      <c r="AB107" s="39"/>
      <c r="AC107" s="39"/>
      <c r="AD107" s="39"/>
      <c r="AE107" s="39"/>
    </row>
    <row r="108" hidden="1" s="2" customFormat="1" ht="6.96" customHeight="1">
      <c r="A108" s="39"/>
      <c r="B108" s="67"/>
      <c r="C108" s="68"/>
      <c r="D108" s="68"/>
      <c r="E108" s="68"/>
      <c r="F108" s="68"/>
      <c r="G108" s="68"/>
      <c r="H108" s="68"/>
      <c r="I108" s="194"/>
      <c r="J108" s="68"/>
      <c r="K108" s="68"/>
      <c r="L108" s="64"/>
      <c r="S108" s="39"/>
      <c r="T108" s="39"/>
      <c r="U108" s="39"/>
      <c r="V108" s="39"/>
      <c r="W108" s="39"/>
      <c r="X108" s="39"/>
      <c r="Y108" s="39"/>
      <c r="Z108" s="39"/>
      <c r="AA108" s="39"/>
      <c r="AB108" s="39"/>
      <c r="AC108" s="39"/>
      <c r="AD108" s="39"/>
      <c r="AE108" s="39"/>
    </row>
    <row r="109" hidden="1"/>
    <row r="110" hidden="1"/>
    <row r="111" hidden="1"/>
    <row r="112" s="2" customFormat="1" ht="6.96" customHeight="1">
      <c r="A112" s="39"/>
      <c r="B112" s="69"/>
      <c r="C112" s="70"/>
      <c r="D112" s="70"/>
      <c r="E112" s="70"/>
      <c r="F112" s="70"/>
      <c r="G112" s="70"/>
      <c r="H112" s="70"/>
      <c r="I112" s="197"/>
      <c r="J112" s="70"/>
      <c r="K112" s="70"/>
      <c r="L112" s="64"/>
      <c r="S112" s="39"/>
      <c r="T112" s="39"/>
      <c r="U112" s="39"/>
      <c r="V112" s="39"/>
      <c r="W112" s="39"/>
      <c r="X112" s="39"/>
      <c r="Y112" s="39"/>
      <c r="Z112" s="39"/>
      <c r="AA112" s="39"/>
      <c r="AB112" s="39"/>
      <c r="AC112" s="39"/>
      <c r="AD112" s="39"/>
      <c r="AE112" s="39"/>
    </row>
    <row r="113" s="2" customFormat="1" ht="24.96" customHeight="1">
      <c r="A113" s="39"/>
      <c r="B113" s="40"/>
      <c r="C113" s="24" t="s">
        <v>396</v>
      </c>
      <c r="D113" s="41"/>
      <c r="E113" s="41"/>
      <c r="F113" s="41"/>
      <c r="G113" s="41"/>
      <c r="H113" s="41"/>
      <c r="I113" s="156"/>
      <c r="J113" s="41"/>
      <c r="K113" s="41"/>
      <c r="L113" s="64"/>
      <c r="S113" s="39"/>
      <c r="T113" s="39"/>
      <c r="U113" s="39"/>
      <c r="V113" s="39"/>
      <c r="W113" s="39"/>
      <c r="X113" s="39"/>
      <c r="Y113" s="39"/>
      <c r="Z113" s="39"/>
      <c r="AA113" s="39"/>
      <c r="AB113" s="39"/>
      <c r="AC113" s="39"/>
      <c r="AD113" s="39"/>
      <c r="AE113" s="39"/>
    </row>
    <row r="114" s="2" customFormat="1" ht="6.96" customHeight="1">
      <c r="A114" s="39"/>
      <c r="B114" s="40"/>
      <c r="C114" s="41"/>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2" customFormat="1" ht="12" customHeight="1">
      <c r="A115" s="39"/>
      <c r="B115" s="40"/>
      <c r="C115" s="33" t="s">
        <v>16</v>
      </c>
      <c r="D115" s="41"/>
      <c r="E115" s="41"/>
      <c r="F115" s="41"/>
      <c r="G115" s="41"/>
      <c r="H115" s="41"/>
      <c r="I115" s="156"/>
      <c r="J115" s="41"/>
      <c r="K115" s="41"/>
      <c r="L115" s="64"/>
      <c r="S115" s="39"/>
      <c r="T115" s="39"/>
      <c r="U115" s="39"/>
      <c r="V115" s="39"/>
      <c r="W115" s="39"/>
      <c r="X115" s="39"/>
      <c r="Y115" s="39"/>
      <c r="Z115" s="39"/>
      <c r="AA115" s="39"/>
      <c r="AB115" s="39"/>
      <c r="AC115" s="39"/>
      <c r="AD115" s="39"/>
      <c r="AE115" s="39"/>
    </row>
    <row r="116" s="2" customFormat="1" ht="23.25" customHeight="1">
      <c r="A116" s="39"/>
      <c r="B116" s="40"/>
      <c r="C116" s="41"/>
      <c r="D116" s="41"/>
      <c r="E116" s="198" t="str">
        <f>E7</f>
        <v>Oprava trati v úseku 1.TK a 2.TK Děčín Prostřední Žleb - Dolní Žleb_OPRAVA č. 2</v>
      </c>
      <c r="F116" s="33"/>
      <c r="G116" s="33"/>
      <c r="H116" s="33"/>
      <c r="I116" s="156"/>
      <c r="J116" s="41"/>
      <c r="K116" s="41"/>
      <c r="L116" s="64"/>
      <c r="S116" s="39"/>
      <c r="T116" s="39"/>
      <c r="U116" s="39"/>
      <c r="V116" s="39"/>
      <c r="W116" s="39"/>
      <c r="X116" s="39"/>
      <c r="Y116" s="39"/>
      <c r="Z116" s="39"/>
      <c r="AA116" s="39"/>
      <c r="AB116" s="39"/>
      <c r="AC116" s="39"/>
      <c r="AD116" s="39"/>
      <c r="AE116" s="39"/>
    </row>
    <row r="117" s="1" customFormat="1" ht="12" customHeight="1">
      <c r="B117" s="22"/>
      <c r="C117" s="33" t="s">
        <v>389</v>
      </c>
      <c r="D117" s="23"/>
      <c r="E117" s="23"/>
      <c r="F117" s="23"/>
      <c r="G117" s="23"/>
      <c r="H117" s="23"/>
      <c r="I117" s="148"/>
      <c r="J117" s="23"/>
      <c r="K117" s="23"/>
      <c r="L117" s="21"/>
    </row>
    <row r="118" s="2" customFormat="1" ht="16.5" customHeight="1">
      <c r="A118" s="39"/>
      <c r="B118" s="40"/>
      <c r="C118" s="41"/>
      <c r="D118" s="41"/>
      <c r="E118" s="198" t="s">
        <v>3311</v>
      </c>
      <c r="F118" s="41"/>
      <c r="G118" s="41"/>
      <c r="H118" s="41"/>
      <c r="I118" s="156"/>
      <c r="J118" s="41"/>
      <c r="K118" s="41"/>
      <c r="L118" s="64"/>
      <c r="S118" s="39"/>
      <c r="T118" s="39"/>
      <c r="U118" s="39"/>
      <c r="V118" s="39"/>
      <c r="W118" s="39"/>
      <c r="X118" s="39"/>
      <c r="Y118" s="39"/>
      <c r="Z118" s="39"/>
      <c r="AA118" s="39"/>
      <c r="AB118" s="39"/>
      <c r="AC118" s="39"/>
      <c r="AD118" s="39"/>
      <c r="AE118" s="39"/>
    </row>
    <row r="119" s="2" customFormat="1" ht="12" customHeight="1">
      <c r="A119" s="39"/>
      <c r="B119" s="40"/>
      <c r="C119" s="33" t="s">
        <v>715</v>
      </c>
      <c r="D119" s="41"/>
      <c r="E119" s="41"/>
      <c r="F119" s="41"/>
      <c r="G119" s="41"/>
      <c r="H119" s="41"/>
      <c r="I119" s="156"/>
      <c r="J119" s="41"/>
      <c r="K119" s="41"/>
      <c r="L119" s="64"/>
      <c r="S119" s="39"/>
      <c r="T119" s="39"/>
      <c r="U119" s="39"/>
      <c r="V119" s="39"/>
      <c r="W119" s="39"/>
      <c r="X119" s="39"/>
      <c r="Y119" s="39"/>
      <c r="Z119" s="39"/>
      <c r="AA119" s="39"/>
      <c r="AB119" s="39"/>
      <c r="AC119" s="39"/>
      <c r="AD119" s="39"/>
      <c r="AE119" s="39"/>
    </row>
    <row r="120" s="2" customFormat="1" ht="16.5" customHeight="1">
      <c r="A120" s="39"/>
      <c r="B120" s="40"/>
      <c r="C120" s="41"/>
      <c r="D120" s="41"/>
      <c r="E120" s="77" t="str">
        <f>E11</f>
        <v>001 - ZRN - most v km 9,914</v>
      </c>
      <c r="F120" s="41"/>
      <c r="G120" s="41"/>
      <c r="H120" s="41"/>
      <c r="I120" s="156"/>
      <c r="J120" s="41"/>
      <c r="K120" s="41"/>
      <c r="L120" s="64"/>
      <c r="S120" s="39"/>
      <c r="T120" s="39"/>
      <c r="U120" s="39"/>
      <c r="V120" s="39"/>
      <c r="W120" s="39"/>
      <c r="X120" s="39"/>
      <c r="Y120" s="39"/>
      <c r="Z120" s="39"/>
      <c r="AA120" s="39"/>
      <c r="AB120" s="39"/>
      <c r="AC120" s="39"/>
      <c r="AD120" s="39"/>
      <c r="AE120" s="39"/>
    </row>
    <row r="121" s="2" customFormat="1" ht="6.96" customHeight="1">
      <c r="A121" s="39"/>
      <c r="B121" s="40"/>
      <c r="C121" s="41"/>
      <c r="D121" s="41"/>
      <c r="E121" s="41"/>
      <c r="F121" s="41"/>
      <c r="G121" s="41"/>
      <c r="H121" s="41"/>
      <c r="I121" s="156"/>
      <c r="J121" s="41"/>
      <c r="K121" s="41"/>
      <c r="L121" s="64"/>
      <c r="S121" s="39"/>
      <c r="T121" s="39"/>
      <c r="U121" s="39"/>
      <c r="V121" s="39"/>
      <c r="W121" s="39"/>
      <c r="X121" s="39"/>
      <c r="Y121" s="39"/>
      <c r="Z121" s="39"/>
      <c r="AA121" s="39"/>
      <c r="AB121" s="39"/>
      <c r="AC121" s="39"/>
      <c r="AD121" s="39"/>
      <c r="AE121" s="39"/>
    </row>
    <row r="122" s="2" customFormat="1" ht="12" customHeight="1">
      <c r="A122" s="39"/>
      <c r="B122" s="40"/>
      <c r="C122" s="33" t="s">
        <v>20</v>
      </c>
      <c r="D122" s="41"/>
      <c r="E122" s="41"/>
      <c r="F122" s="28" t="str">
        <f>F14</f>
        <v xml:space="preserve"> </v>
      </c>
      <c r="G122" s="41"/>
      <c r="H122" s="41"/>
      <c r="I122" s="158" t="s">
        <v>22</v>
      </c>
      <c r="J122" s="80" t="str">
        <f>IF(J14="","",J14)</f>
        <v>21. 11. 2019</v>
      </c>
      <c r="K122" s="41"/>
      <c r="L122" s="64"/>
      <c r="S122" s="39"/>
      <c r="T122" s="39"/>
      <c r="U122" s="39"/>
      <c r="V122" s="39"/>
      <c r="W122" s="39"/>
      <c r="X122" s="39"/>
      <c r="Y122" s="39"/>
      <c r="Z122" s="39"/>
      <c r="AA122" s="39"/>
      <c r="AB122" s="39"/>
      <c r="AC122" s="39"/>
      <c r="AD122" s="39"/>
      <c r="AE122" s="39"/>
    </row>
    <row r="123" s="2" customFormat="1" ht="6.96" customHeight="1">
      <c r="A123" s="39"/>
      <c r="B123" s="40"/>
      <c r="C123" s="41"/>
      <c r="D123" s="41"/>
      <c r="E123" s="41"/>
      <c r="F123" s="41"/>
      <c r="G123" s="41"/>
      <c r="H123" s="41"/>
      <c r="I123" s="156"/>
      <c r="J123" s="41"/>
      <c r="K123" s="41"/>
      <c r="L123" s="64"/>
      <c r="S123" s="39"/>
      <c r="T123" s="39"/>
      <c r="U123" s="39"/>
      <c r="V123" s="39"/>
      <c r="W123" s="39"/>
      <c r="X123" s="39"/>
      <c r="Y123" s="39"/>
      <c r="Z123" s="39"/>
      <c r="AA123" s="39"/>
      <c r="AB123" s="39"/>
      <c r="AC123" s="39"/>
      <c r="AD123" s="39"/>
      <c r="AE123" s="39"/>
    </row>
    <row r="124" s="2" customFormat="1" ht="15.15" customHeight="1">
      <c r="A124" s="39"/>
      <c r="B124" s="40"/>
      <c r="C124" s="33" t="s">
        <v>24</v>
      </c>
      <c r="D124" s="41"/>
      <c r="E124" s="41"/>
      <c r="F124" s="28" t="str">
        <f>E17</f>
        <v/>
      </c>
      <c r="G124" s="41"/>
      <c r="H124" s="41"/>
      <c r="I124" s="158" t="s">
        <v>32</v>
      </c>
      <c r="J124" s="37" t="str">
        <f>E23</f>
        <v xml:space="preserve"> </v>
      </c>
      <c r="K124" s="41"/>
      <c r="L124" s="64"/>
      <c r="S124" s="39"/>
      <c r="T124" s="39"/>
      <c r="U124" s="39"/>
      <c r="V124" s="39"/>
      <c r="W124" s="39"/>
      <c r="X124" s="39"/>
      <c r="Y124" s="39"/>
      <c r="Z124" s="39"/>
      <c r="AA124" s="39"/>
      <c r="AB124" s="39"/>
      <c r="AC124" s="39"/>
      <c r="AD124" s="39"/>
      <c r="AE124" s="39"/>
    </row>
    <row r="125" s="2" customFormat="1" ht="15.15" customHeight="1">
      <c r="A125" s="39"/>
      <c r="B125" s="40"/>
      <c r="C125" s="33" t="s">
        <v>30</v>
      </c>
      <c r="D125" s="41"/>
      <c r="E125" s="41"/>
      <c r="F125" s="28" t="str">
        <f>IF(E20="","",E20)</f>
        <v>Vyplň údaj</v>
      </c>
      <c r="G125" s="41"/>
      <c r="H125" s="41"/>
      <c r="I125" s="158" t="s">
        <v>34</v>
      </c>
      <c r="J125" s="37" t="str">
        <f>E26</f>
        <v xml:space="preserve"> </v>
      </c>
      <c r="K125" s="41"/>
      <c r="L125" s="64"/>
      <c r="S125" s="39"/>
      <c r="T125" s="39"/>
      <c r="U125" s="39"/>
      <c r="V125" s="39"/>
      <c r="W125" s="39"/>
      <c r="X125" s="39"/>
      <c r="Y125" s="39"/>
      <c r="Z125" s="39"/>
      <c r="AA125" s="39"/>
      <c r="AB125" s="39"/>
      <c r="AC125" s="39"/>
      <c r="AD125" s="39"/>
      <c r="AE125" s="39"/>
    </row>
    <row r="126" s="2" customFormat="1" ht="10.32" customHeight="1">
      <c r="A126" s="39"/>
      <c r="B126" s="40"/>
      <c r="C126" s="41"/>
      <c r="D126" s="41"/>
      <c r="E126" s="41"/>
      <c r="F126" s="41"/>
      <c r="G126" s="41"/>
      <c r="H126" s="41"/>
      <c r="I126" s="156"/>
      <c r="J126" s="41"/>
      <c r="K126" s="41"/>
      <c r="L126" s="64"/>
      <c r="S126" s="39"/>
      <c r="T126" s="39"/>
      <c r="U126" s="39"/>
      <c r="V126" s="39"/>
      <c r="W126" s="39"/>
      <c r="X126" s="39"/>
      <c r="Y126" s="39"/>
      <c r="Z126" s="39"/>
      <c r="AA126" s="39"/>
      <c r="AB126" s="39"/>
      <c r="AC126" s="39"/>
      <c r="AD126" s="39"/>
      <c r="AE126" s="39"/>
    </row>
    <row r="127" s="9" customFormat="1" ht="29.28" customHeight="1">
      <c r="A127" s="204"/>
      <c r="B127" s="205"/>
      <c r="C127" s="206" t="s">
        <v>397</v>
      </c>
      <c r="D127" s="207" t="s">
        <v>61</v>
      </c>
      <c r="E127" s="207" t="s">
        <v>57</v>
      </c>
      <c r="F127" s="207" t="s">
        <v>58</v>
      </c>
      <c r="G127" s="207" t="s">
        <v>398</v>
      </c>
      <c r="H127" s="207" t="s">
        <v>399</v>
      </c>
      <c r="I127" s="208" t="s">
        <v>400</v>
      </c>
      <c r="J127" s="207" t="s">
        <v>393</v>
      </c>
      <c r="K127" s="209" t="s">
        <v>401</v>
      </c>
      <c r="L127" s="210"/>
      <c r="M127" s="101" t="s">
        <v>1</v>
      </c>
      <c r="N127" s="102" t="s">
        <v>40</v>
      </c>
      <c r="O127" s="102" t="s">
        <v>402</v>
      </c>
      <c r="P127" s="102" t="s">
        <v>403</v>
      </c>
      <c r="Q127" s="102" t="s">
        <v>404</v>
      </c>
      <c r="R127" s="102" t="s">
        <v>405</v>
      </c>
      <c r="S127" s="102" t="s">
        <v>406</v>
      </c>
      <c r="T127" s="103" t="s">
        <v>407</v>
      </c>
      <c r="U127" s="204"/>
      <c r="V127" s="204"/>
      <c r="W127" s="204"/>
      <c r="X127" s="204"/>
      <c r="Y127" s="204"/>
      <c r="Z127" s="204"/>
      <c r="AA127" s="204"/>
      <c r="AB127" s="204"/>
      <c r="AC127" s="204"/>
      <c r="AD127" s="204"/>
      <c r="AE127" s="204"/>
    </row>
    <row r="128" s="2" customFormat="1" ht="22.8" customHeight="1">
      <c r="A128" s="39"/>
      <c r="B128" s="40"/>
      <c r="C128" s="108" t="s">
        <v>408</v>
      </c>
      <c r="D128" s="41"/>
      <c r="E128" s="41"/>
      <c r="F128" s="41"/>
      <c r="G128" s="41"/>
      <c r="H128" s="41"/>
      <c r="I128" s="156"/>
      <c r="J128" s="211">
        <f>BK128</f>
        <v>0</v>
      </c>
      <c r="K128" s="41"/>
      <c r="L128" s="45"/>
      <c r="M128" s="104"/>
      <c r="N128" s="212"/>
      <c r="O128" s="105"/>
      <c r="P128" s="213">
        <f>P129+P338</f>
        <v>0</v>
      </c>
      <c r="Q128" s="105"/>
      <c r="R128" s="213">
        <f>R129+R338</f>
        <v>3.792151273338999</v>
      </c>
      <c r="S128" s="105"/>
      <c r="T128" s="214">
        <f>T129+T338</f>
        <v>5.46854</v>
      </c>
      <c r="U128" s="39"/>
      <c r="V128" s="39"/>
      <c r="W128" s="39"/>
      <c r="X128" s="39"/>
      <c r="Y128" s="39"/>
      <c r="Z128" s="39"/>
      <c r="AA128" s="39"/>
      <c r="AB128" s="39"/>
      <c r="AC128" s="39"/>
      <c r="AD128" s="39"/>
      <c r="AE128" s="39"/>
      <c r="AT128" s="18" t="s">
        <v>75</v>
      </c>
      <c r="AU128" s="18" t="s">
        <v>395</v>
      </c>
      <c r="BK128" s="215">
        <f>BK129+BK338</f>
        <v>0</v>
      </c>
    </row>
    <row r="129" s="11" customFormat="1" ht="25.92" customHeight="1">
      <c r="A129" s="11"/>
      <c r="B129" s="254"/>
      <c r="C129" s="255"/>
      <c r="D129" s="256" t="s">
        <v>75</v>
      </c>
      <c r="E129" s="257" t="s">
        <v>750</v>
      </c>
      <c r="F129" s="257" t="s">
        <v>751</v>
      </c>
      <c r="G129" s="255"/>
      <c r="H129" s="255"/>
      <c r="I129" s="258"/>
      <c r="J129" s="259">
        <f>BK129</f>
        <v>0</v>
      </c>
      <c r="K129" s="255"/>
      <c r="L129" s="260"/>
      <c r="M129" s="261"/>
      <c r="N129" s="262"/>
      <c r="O129" s="262"/>
      <c r="P129" s="263">
        <f>P130+P142+P158+P312+P334</f>
        <v>0</v>
      </c>
      <c r="Q129" s="262"/>
      <c r="R129" s="263">
        <f>R130+R142+R158+R312+R334</f>
        <v>3.6105663733389992</v>
      </c>
      <c r="S129" s="262"/>
      <c r="T129" s="264">
        <f>T130+T142+T158+T312+T334</f>
        <v>5.46854</v>
      </c>
      <c r="U129" s="11"/>
      <c r="V129" s="11"/>
      <c r="W129" s="11"/>
      <c r="X129" s="11"/>
      <c r="Y129" s="11"/>
      <c r="Z129" s="11"/>
      <c r="AA129" s="11"/>
      <c r="AB129" s="11"/>
      <c r="AC129" s="11"/>
      <c r="AD129" s="11"/>
      <c r="AE129" s="11"/>
      <c r="AR129" s="265" t="s">
        <v>84</v>
      </c>
      <c r="AT129" s="266" t="s">
        <v>75</v>
      </c>
      <c r="AU129" s="266" t="s">
        <v>76</v>
      </c>
      <c r="AY129" s="265" t="s">
        <v>414</v>
      </c>
      <c r="BK129" s="267">
        <f>BK130+BK142+BK158+BK312+BK334</f>
        <v>0</v>
      </c>
    </row>
    <row r="130" s="11" customFormat="1" ht="22.8" customHeight="1">
      <c r="A130" s="11"/>
      <c r="B130" s="254"/>
      <c r="C130" s="255"/>
      <c r="D130" s="256" t="s">
        <v>75</v>
      </c>
      <c r="E130" s="275" t="s">
        <v>84</v>
      </c>
      <c r="F130" s="275" t="s">
        <v>1714</v>
      </c>
      <c r="G130" s="255"/>
      <c r="H130" s="255"/>
      <c r="I130" s="258"/>
      <c r="J130" s="276">
        <f>BK130</f>
        <v>0</v>
      </c>
      <c r="K130" s="255"/>
      <c r="L130" s="260"/>
      <c r="M130" s="261"/>
      <c r="N130" s="262"/>
      <c r="O130" s="262"/>
      <c r="P130" s="263">
        <f>SUM(P131:P141)</f>
        <v>0</v>
      </c>
      <c r="Q130" s="262"/>
      <c r="R130" s="263">
        <f>SUM(R131:R141)</f>
        <v>0</v>
      </c>
      <c r="S130" s="262"/>
      <c r="T130" s="264">
        <f>SUM(T131:T141)</f>
        <v>0</v>
      </c>
      <c r="U130" s="11"/>
      <c r="V130" s="11"/>
      <c r="W130" s="11"/>
      <c r="X130" s="11"/>
      <c r="Y130" s="11"/>
      <c r="Z130" s="11"/>
      <c r="AA130" s="11"/>
      <c r="AB130" s="11"/>
      <c r="AC130" s="11"/>
      <c r="AD130" s="11"/>
      <c r="AE130" s="11"/>
      <c r="AR130" s="265" t="s">
        <v>84</v>
      </c>
      <c r="AT130" s="266" t="s">
        <v>75</v>
      </c>
      <c r="AU130" s="266" t="s">
        <v>84</v>
      </c>
      <c r="AY130" s="265" t="s">
        <v>414</v>
      </c>
      <c r="BK130" s="267">
        <f>SUM(BK131:BK141)</f>
        <v>0</v>
      </c>
    </row>
    <row r="131" s="2" customFormat="1" ht="21.75" customHeight="1">
      <c r="A131" s="39"/>
      <c r="B131" s="40"/>
      <c r="C131" s="234" t="s">
        <v>84</v>
      </c>
      <c r="D131" s="234" t="s">
        <v>443</v>
      </c>
      <c r="E131" s="235" t="s">
        <v>1715</v>
      </c>
      <c r="F131" s="236" t="s">
        <v>1716</v>
      </c>
      <c r="G131" s="237" t="s">
        <v>632</v>
      </c>
      <c r="H131" s="238">
        <v>175.99000000000001</v>
      </c>
      <c r="I131" s="239"/>
      <c r="J131" s="240">
        <f>ROUND(I131*H131,2)</f>
        <v>0</v>
      </c>
      <c r="K131" s="236" t="s">
        <v>720</v>
      </c>
      <c r="L131" s="45"/>
      <c r="M131" s="241" t="s">
        <v>1</v>
      </c>
      <c r="N131" s="242" t="s">
        <v>41</v>
      </c>
      <c r="O131" s="92"/>
      <c r="P131" s="226">
        <f>O131*H131</f>
        <v>0</v>
      </c>
      <c r="Q131" s="226">
        <v>0</v>
      </c>
      <c r="R131" s="226">
        <f>Q131*H131</f>
        <v>0</v>
      </c>
      <c r="S131" s="226">
        <v>0</v>
      </c>
      <c r="T131" s="227">
        <f>S131*H131</f>
        <v>0</v>
      </c>
      <c r="U131" s="39"/>
      <c r="V131" s="39"/>
      <c r="W131" s="39"/>
      <c r="X131" s="39"/>
      <c r="Y131" s="39"/>
      <c r="Z131" s="39"/>
      <c r="AA131" s="39"/>
      <c r="AB131" s="39"/>
      <c r="AC131" s="39"/>
      <c r="AD131" s="39"/>
      <c r="AE131" s="39"/>
      <c r="AR131" s="228" t="s">
        <v>415</v>
      </c>
      <c r="AT131" s="228" t="s">
        <v>443</v>
      </c>
      <c r="AU131" s="228" t="s">
        <v>86</v>
      </c>
      <c r="AY131" s="18" t="s">
        <v>414</v>
      </c>
      <c r="BE131" s="229">
        <f>IF(N131="základní",J131,0)</f>
        <v>0</v>
      </c>
      <c r="BF131" s="229">
        <f>IF(N131="snížená",J131,0)</f>
        <v>0</v>
      </c>
      <c r="BG131" s="229">
        <f>IF(N131="zákl. přenesená",J131,0)</f>
        <v>0</v>
      </c>
      <c r="BH131" s="229">
        <f>IF(N131="sníž. přenesená",J131,0)</f>
        <v>0</v>
      </c>
      <c r="BI131" s="229">
        <f>IF(N131="nulová",J131,0)</f>
        <v>0</v>
      </c>
      <c r="BJ131" s="18" t="s">
        <v>84</v>
      </c>
      <c r="BK131" s="229">
        <f>ROUND(I131*H131,2)</f>
        <v>0</v>
      </c>
      <c r="BL131" s="18" t="s">
        <v>415</v>
      </c>
      <c r="BM131" s="228" t="s">
        <v>3313</v>
      </c>
    </row>
    <row r="132" s="2" customFormat="1">
      <c r="A132" s="39"/>
      <c r="B132" s="40"/>
      <c r="C132" s="41"/>
      <c r="D132" s="230" t="s">
        <v>417</v>
      </c>
      <c r="E132" s="41"/>
      <c r="F132" s="231" t="s">
        <v>1718</v>
      </c>
      <c r="G132" s="41"/>
      <c r="H132" s="41"/>
      <c r="I132" s="156"/>
      <c r="J132" s="41"/>
      <c r="K132" s="41"/>
      <c r="L132" s="45"/>
      <c r="M132" s="232"/>
      <c r="N132" s="233"/>
      <c r="O132" s="92"/>
      <c r="P132" s="92"/>
      <c r="Q132" s="92"/>
      <c r="R132" s="92"/>
      <c r="S132" s="92"/>
      <c r="T132" s="93"/>
      <c r="U132" s="39"/>
      <c r="V132" s="39"/>
      <c r="W132" s="39"/>
      <c r="X132" s="39"/>
      <c r="Y132" s="39"/>
      <c r="Z132" s="39"/>
      <c r="AA132" s="39"/>
      <c r="AB132" s="39"/>
      <c r="AC132" s="39"/>
      <c r="AD132" s="39"/>
      <c r="AE132" s="39"/>
      <c r="AT132" s="18" t="s">
        <v>417</v>
      </c>
      <c r="AU132" s="18" t="s">
        <v>86</v>
      </c>
    </row>
    <row r="133" s="15" customFormat="1">
      <c r="A133" s="15"/>
      <c r="B133" s="299"/>
      <c r="C133" s="300"/>
      <c r="D133" s="230" t="s">
        <v>758</v>
      </c>
      <c r="E133" s="301" t="s">
        <v>1</v>
      </c>
      <c r="F133" s="302" t="s">
        <v>3314</v>
      </c>
      <c r="G133" s="300"/>
      <c r="H133" s="301" t="s">
        <v>1</v>
      </c>
      <c r="I133" s="303"/>
      <c r="J133" s="300"/>
      <c r="K133" s="300"/>
      <c r="L133" s="304"/>
      <c r="M133" s="305"/>
      <c r="N133" s="306"/>
      <c r="O133" s="306"/>
      <c r="P133" s="306"/>
      <c r="Q133" s="306"/>
      <c r="R133" s="306"/>
      <c r="S133" s="306"/>
      <c r="T133" s="307"/>
      <c r="U133" s="15"/>
      <c r="V133" s="15"/>
      <c r="W133" s="15"/>
      <c r="X133" s="15"/>
      <c r="Y133" s="15"/>
      <c r="Z133" s="15"/>
      <c r="AA133" s="15"/>
      <c r="AB133" s="15"/>
      <c r="AC133" s="15"/>
      <c r="AD133" s="15"/>
      <c r="AE133" s="15"/>
      <c r="AT133" s="308" t="s">
        <v>758</v>
      </c>
      <c r="AU133" s="308" t="s">
        <v>86</v>
      </c>
      <c r="AV133" s="15" t="s">
        <v>84</v>
      </c>
      <c r="AW133" s="15" t="s">
        <v>33</v>
      </c>
      <c r="AX133" s="15" t="s">
        <v>76</v>
      </c>
      <c r="AY133" s="308" t="s">
        <v>414</v>
      </c>
    </row>
    <row r="134" s="13" customFormat="1">
      <c r="A134" s="13"/>
      <c r="B134" s="277"/>
      <c r="C134" s="278"/>
      <c r="D134" s="230" t="s">
        <v>758</v>
      </c>
      <c r="E134" s="279" t="s">
        <v>1</v>
      </c>
      <c r="F134" s="280" t="s">
        <v>3315</v>
      </c>
      <c r="G134" s="278"/>
      <c r="H134" s="281">
        <v>31.5</v>
      </c>
      <c r="I134" s="282"/>
      <c r="J134" s="278"/>
      <c r="K134" s="278"/>
      <c r="L134" s="283"/>
      <c r="M134" s="284"/>
      <c r="N134" s="285"/>
      <c r="O134" s="285"/>
      <c r="P134" s="285"/>
      <c r="Q134" s="285"/>
      <c r="R134" s="285"/>
      <c r="S134" s="285"/>
      <c r="T134" s="286"/>
      <c r="U134" s="13"/>
      <c r="V134" s="13"/>
      <c r="W134" s="13"/>
      <c r="X134" s="13"/>
      <c r="Y134" s="13"/>
      <c r="Z134" s="13"/>
      <c r="AA134" s="13"/>
      <c r="AB134" s="13"/>
      <c r="AC134" s="13"/>
      <c r="AD134" s="13"/>
      <c r="AE134" s="13"/>
      <c r="AT134" s="287" t="s">
        <v>758</v>
      </c>
      <c r="AU134" s="287" t="s">
        <v>86</v>
      </c>
      <c r="AV134" s="13" t="s">
        <v>86</v>
      </c>
      <c r="AW134" s="13" t="s">
        <v>33</v>
      </c>
      <c r="AX134" s="13" t="s">
        <v>76</v>
      </c>
      <c r="AY134" s="287" t="s">
        <v>414</v>
      </c>
    </row>
    <row r="135" s="13" customFormat="1">
      <c r="A135" s="13"/>
      <c r="B135" s="277"/>
      <c r="C135" s="278"/>
      <c r="D135" s="230" t="s">
        <v>758</v>
      </c>
      <c r="E135" s="279" t="s">
        <v>1</v>
      </c>
      <c r="F135" s="280" t="s">
        <v>3316</v>
      </c>
      <c r="G135" s="278"/>
      <c r="H135" s="281">
        <v>19</v>
      </c>
      <c r="I135" s="282"/>
      <c r="J135" s="278"/>
      <c r="K135" s="278"/>
      <c r="L135" s="283"/>
      <c r="M135" s="284"/>
      <c r="N135" s="285"/>
      <c r="O135" s="285"/>
      <c r="P135" s="285"/>
      <c r="Q135" s="285"/>
      <c r="R135" s="285"/>
      <c r="S135" s="285"/>
      <c r="T135" s="286"/>
      <c r="U135" s="13"/>
      <c r="V135" s="13"/>
      <c r="W135" s="13"/>
      <c r="X135" s="13"/>
      <c r="Y135" s="13"/>
      <c r="Z135" s="13"/>
      <c r="AA135" s="13"/>
      <c r="AB135" s="13"/>
      <c r="AC135" s="13"/>
      <c r="AD135" s="13"/>
      <c r="AE135" s="13"/>
      <c r="AT135" s="287" t="s">
        <v>758</v>
      </c>
      <c r="AU135" s="287" t="s">
        <v>86</v>
      </c>
      <c r="AV135" s="13" t="s">
        <v>86</v>
      </c>
      <c r="AW135" s="13" t="s">
        <v>33</v>
      </c>
      <c r="AX135" s="13" t="s">
        <v>76</v>
      </c>
      <c r="AY135" s="287" t="s">
        <v>414</v>
      </c>
    </row>
    <row r="136" s="15" customFormat="1">
      <c r="A136" s="15"/>
      <c r="B136" s="299"/>
      <c r="C136" s="300"/>
      <c r="D136" s="230" t="s">
        <v>758</v>
      </c>
      <c r="E136" s="301" t="s">
        <v>1</v>
      </c>
      <c r="F136" s="302" t="s">
        <v>3317</v>
      </c>
      <c r="G136" s="300"/>
      <c r="H136" s="301" t="s">
        <v>1</v>
      </c>
      <c r="I136" s="303"/>
      <c r="J136" s="300"/>
      <c r="K136" s="300"/>
      <c r="L136" s="304"/>
      <c r="M136" s="305"/>
      <c r="N136" s="306"/>
      <c r="O136" s="306"/>
      <c r="P136" s="306"/>
      <c r="Q136" s="306"/>
      <c r="R136" s="306"/>
      <c r="S136" s="306"/>
      <c r="T136" s="307"/>
      <c r="U136" s="15"/>
      <c r="V136" s="15"/>
      <c r="W136" s="15"/>
      <c r="X136" s="15"/>
      <c r="Y136" s="15"/>
      <c r="Z136" s="15"/>
      <c r="AA136" s="15"/>
      <c r="AB136" s="15"/>
      <c r="AC136" s="15"/>
      <c r="AD136" s="15"/>
      <c r="AE136" s="15"/>
      <c r="AT136" s="308" t="s">
        <v>758</v>
      </c>
      <c r="AU136" s="308" t="s">
        <v>86</v>
      </c>
      <c r="AV136" s="15" t="s">
        <v>84</v>
      </c>
      <c r="AW136" s="15" t="s">
        <v>33</v>
      </c>
      <c r="AX136" s="15" t="s">
        <v>76</v>
      </c>
      <c r="AY136" s="308" t="s">
        <v>414</v>
      </c>
    </row>
    <row r="137" s="13" customFormat="1">
      <c r="A137" s="13"/>
      <c r="B137" s="277"/>
      <c r="C137" s="278"/>
      <c r="D137" s="230" t="s">
        <v>758</v>
      </c>
      <c r="E137" s="279" t="s">
        <v>1</v>
      </c>
      <c r="F137" s="280" t="s">
        <v>3318</v>
      </c>
      <c r="G137" s="278"/>
      <c r="H137" s="281">
        <v>125.49</v>
      </c>
      <c r="I137" s="282"/>
      <c r="J137" s="278"/>
      <c r="K137" s="278"/>
      <c r="L137" s="283"/>
      <c r="M137" s="284"/>
      <c r="N137" s="285"/>
      <c r="O137" s="285"/>
      <c r="P137" s="285"/>
      <c r="Q137" s="285"/>
      <c r="R137" s="285"/>
      <c r="S137" s="285"/>
      <c r="T137" s="286"/>
      <c r="U137" s="13"/>
      <c r="V137" s="13"/>
      <c r="W137" s="13"/>
      <c r="X137" s="13"/>
      <c r="Y137" s="13"/>
      <c r="Z137" s="13"/>
      <c r="AA137" s="13"/>
      <c r="AB137" s="13"/>
      <c r="AC137" s="13"/>
      <c r="AD137" s="13"/>
      <c r="AE137" s="13"/>
      <c r="AT137" s="287" t="s">
        <v>758</v>
      </c>
      <c r="AU137" s="287" t="s">
        <v>86</v>
      </c>
      <c r="AV137" s="13" t="s">
        <v>86</v>
      </c>
      <c r="AW137" s="13" t="s">
        <v>33</v>
      </c>
      <c r="AX137" s="13" t="s">
        <v>76</v>
      </c>
      <c r="AY137" s="287" t="s">
        <v>414</v>
      </c>
    </row>
    <row r="138" s="14" customFormat="1">
      <c r="A138" s="14"/>
      <c r="B138" s="288"/>
      <c r="C138" s="289"/>
      <c r="D138" s="230" t="s">
        <v>758</v>
      </c>
      <c r="E138" s="290" t="s">
        <v>1</v>
      </c>
      <c r="F138" s="291" t="s">
        <v>760</v>
      </c>
      <c r="G138" s="289"/>
      <c r="H138" s="292">
        <v>175.99000000000001</v>
      </c>
      <c r="I138" s="293"/>
      <c r="J138" s="289"/>
      <c r="K138" s="289"/>
      <c r="L138" s="294"/>
      <c r="M138" s="295"/>
      <c r="N138" s="296"/>
      <c r="O138" s="296"/>
      <c r="P138" s="296"/>
      <c r="Q138" s="296"/>
      <c r="R138" s="296"/>
      <c r="S138" s="296"/>
      <c r="T138" s="297"/>
      <c r="U138" s="14"/>
      <c r="V138" s="14"/>
      <c r="W138" s="14"/>
      <c r="X138" s="14"/>
      <c r="Y138" s="14"/>
      <c r="Z138" s="14"/>
      <c r="AA138" s="14"/>
      <c r="AB138" s="14"/>
      <c r="AC138" s="14"/>
      <c r="AD138" s="14"/>
      <c r="AE138" s="14"/>
      <c r="AT138" s="298" t="s">
        <v>758</v>
      </c>
      <c r="AU138" s="298" t="s">
        <v>86</v>
      </c>
      <c r="AV138" s="14" t="s">
        <v>415</v>
      </c>
      <c r="AW138" s="14" t="s">
        <v>33</v>
      </c>
      <c r="AX138" s="14" t="s">
        <v>84</v>
      </c>
      <c r="AY138" s="298" t="s">
        <v>414</v>
      </c>
    </row>
    <row r="139" s="2" customFormat="1" ht="21.75" customHeight="1">
      <c r="A139" s="39"/>
      <c r="B139" s="40"/>
      <c r="C139" s="234" t="s">
        <v>86</v>
      </c>
      <c r="D139" s="234" t="s">
        <v>443</v>
      </c>
      <c r="E139" s="235" t="s">
        <v>1721</v>
      </c>
      <c r="F139" s="236" t="s">
        <v>1722</v>
      </c>
      <c r="G139" s="237" t="s">
        <v>755</v>
      </c>
      <c r="H139" s="238">
        <v>1.99</v>
      </c>
      <c r="I139" s="239"/>
      <c r="J139" s="240">
        <f>ROUND(I139*H139,2)</f>
        <v>0</v>
      </c>
      <c r="K139" s="236" t="s">
        <v>720</v>
      </c>
      <c r="L139" s="45"/>
      <c r="M139" s="241" t="s">
        <v>1</v>
      </c>
      <c r="N139" s="242" t="s">
        <v>41</v>
      </c>
      <c r="O139" s="92"/>
      <c r="P139" s="226">
        <f>O139*H139</f>
        <v>0</v>
      </c>
      <c r="Q139" s="226">
        <v>0</v>
      </c>
      <c r="R139" s="226">
        <f>Q139*H139</f>
        <v>0</v>
      </c>
      <c r="S139" s="226">
        <v>0</v>
      </c>
      <c r="T139" s="227">
        <f>S139*H139</f>
        <v>0</v>
      </c>
      <c r="U139" s="39"/>
      <c r="V139" s="39"/>
      <c r="W139" s="39"/>
      <c r="X139" s="39"/>
      <c r="Y139" s="39"/>
      <c r="Z139" s="39"/>
      <c r="AA139" s="39"/>
      <c r="AB139" s="39"/>
      <c r="AC139" s="39"/>
      <c r="AD139" s="39"/>
      <c r="AE139" s="39"/>
      <c r="AR139" s="228" t="s">
        <v>415</v>
      </c>
      <c r="AT139" s="228" t="s">
        <v>443</v>
      </c>
      <c r="AU139" s="228" t="s">
        <v>86</v>
      </c>
      <c r="AY139" s="18" t="s">
        <v>414</v>
      </c>
      <c r="BE139" s="229">
        <f>IF(N139="základní",J139,0)</f>
        <v>0</v>
      </c>
      <c r="BF139" s="229">
        <f>IF(N139="snížená",J139,0)</f>
        <v>0</v>
      </c>
      <c r="BG139" s="229">
        <f>IF(N139="zákl. přenesená",J139,0)</f>
        <v>0</v>
      </c>
      <c r="BH139" s="229">
        <f>IF(N139="sníž. přenesená",J139,0)</f>
        <v>0</v>
      </c>
      <c r="BI139" s="229">
        <f>IF(N139="nulová",J139,0)</f>
        <v>0</v>
      </c>
      <c r="BJ139" s="18" t="s">
        <v>84</v>
      </c>
      <c r="BK139" s="229">
        <f>ROUND(I139*H139,2)</f>
        <v>0</v>
      </c>
      <c r="BL139" s="18" t="s">
        <v>415</v>
      </c>
      <c r="BM139" s="228" t="s">
        <v>3319</v>
      </c>
    </row>
    <row r="140" s="2" customFormat="1">
      <c r="A140" s="39"/>
      <c r="B140" s="40"/>
      <c r="C140" s="41"/>
      <c r="D140" s="230" t="s">
        <v>417</v>
      </c>
      <c r="E140" s="41"/>
      <c r="F140" s="231" t="s">
        <v>1724</v>
      </c>
      <c r="G140" s="41"/>
      <c r="H140" s="41"/>
      <c r="I140" s="156"/>
      <c r="J140" s="41"/>
      <c r="K140" s="41"/>
      <c r="L140" s="45"/>
      <c r="M140" s="232"/>
      <c r="N140" s="233"/>
      <c r="O140" s="92"/>
      <c r="P140" s="92"/>
      <c r="Q140" s="92"/>
      <c r="R140" s="92"/>
      <c r="S140" s="92"/>
      <c r="T140" s="93"/>
      <c r="U140" s="39"/>
      <c r="V140" s="39"/>
      <c r="W140" s="39"/>
      <c r="X140" s="39"/>
      <c r="Y140" s="39"/>
      <c r="Z140" s="39"/>
      <c r="AA140" s="39"/>
      <c r="AB140" s="39"/>
      <c r="AC140" s="39"/>
      <c r="AD140" s="39"/>
      <c r="AE140" s="39"/>
      <c r="AT140" s="18" t="s">
        <v>417</v>
      </c>
      <c r="AU140" s="18" t="s">
        <v>86</v>
      </c>
    </row>
    <row r="141" s="13" customFormat="1">
      <c r="A141" s="13"/>
      <c r="B141" s="277"/>
      <c r="C141" s="278"/>
      <c r="D141" s="230" t="s">
        <v>758</v>
      </c>
      <c r="E141" s="279" t="s">
        <v>1</v>
      </c>
      <c r="F141" s="280" t="s">
        <v>3320</v>
      </c>
      <c r="G141" s="278"/>
      <c r="H141" s="281">
        <v>1.99</v>
      </c>
      <c r="I141" s="282"/>
      <c r="J141" s="278"/>
      <c r="K141" s="278"/>
      <c r="L141" s="283"/>
      <c r="M141" s="284"/>
      <c r="N141" s="285"/>
      <c r="O141" s="285"/>
      <c r="P141" s="285"/>
      <c r="Q141" s="285"/>
      <c r="R141" s="285"/>
      <c r="S141" s="285"/>
      <c r="T141" s="286"/>
      <c r="U141" s="13"/>
      <c r="V141" s="13"/>
      <c r="W141" s="13"/>
      <c r="X141" s="13"/>
      <c r="Y141" s="13"/>
      <c r="Z141" s="13"/>
      <c r="AA141" s="13"/>
      <c r="AB141" s="13"/>
      <c r="AC141" s="13"/>
      <c r="AD141" s="13"/>
      <c r="AE141" s="13"/>
      <c r="AT141" s="287" t="s">
        <v>758</v>
      </c>
      <c r="AU141" s="287" t="s">
        <v>86</v>
      </c>
      <c r="AV141" s="13" t="s">
        <v>86</v>
      </c>
      <c r="AW141" s="13" t="s">
        <v>33</v>
      </c>
      <c r="AX141" s="13" t="s">
        <v>84</v>
      </c>
      <c r="AY141" s="287" t="s">
        <v>414</v>
      </c>
    </row>
    <row r="142" s="11" customFormat="1" ht="22.8" customHeight="1">
      <c r="A142" s="11"/>
      <c r="B142" s="254"/>
      <c r="C142" s="255"/>
      <c r="D142" s="256" t="s">
        <v>75</v>
      </c>
      <c r="E142" s="275" t="s">
        <v>431</v>
      </c>
      <c r="F142" s="275" t="s">
        <v>798</v>
      </c>
      <c r="G142" s="255"/>
      <c r="H142" s="255"/>
      <c r="I142" s="258"/>
      <c r="J142" s="276">
        <f>BK142</f>
        <v>0</v>
      </c>
      <c r="K142" s="255"/>
      <c r="L142" s="260"/>
      <c r="M142" s="261"/>
      <c r="N142" s="262"/>
      <c r="O142" s="262"/>
      <c r="P142" s="263">
        <f>SUM(P143:P157)</f>
        <v>0</v>
      </c>
      <c r="Q142" s="262"/>
      <c r="R142" s="263">
        <f>SUM(R143:R157)</f>
        <v>0.16086057333900003</v>
      </c>
      <c r="S142" s="262"/>
      <c r="T142" s="264">
        <f>SUM(T143:T157)</f>
        <v>0</v>
      </c>
      <c r="U142" s="11"/>
      <c r="V142" s="11"/>
      <c r="W142" s="11"/>
      <c r="X142" s="11"/>
      <c r="Y142" s="11"/>
      <c r="Z142" s="11"/>
      <c r="AA142" s="11"/>
      <c r="AB142" s="11"/>
      <c r="AC142" s="11"/>
      <c r="AD142" s="11"/>
      <c r="AE142" s="11"/>
      <c r="AR142" s="265" t="s">
        <v>84</v>
      </c>
      <c r="AT142" s="266" t="s">
        <v>75</v>
      </c>
      <c r="AU142" s="266" t="s">
        <v>84</v>
      </c>
      <c r="AY142" s="265" t="s">
        <v>414</v>
      </c>
      <c r="BK142" s="267">
        <f>SUM(BK143:BK157)</f>
        <v>0</v>
      </c>
    </row>
    <row r="143" s="2" customFormat="1" ht="21.75" customHeight="1">
      <c r="A143" s="39"/>
      <c r="B143" s="40"/>
      <c r="C143" s="234" t="s">
        <v>114</v>
      </c>
      <c r="D143" s="234" t="s">
        <v>443</v>
      </c>
      <c r="E143" s="235" t="s">
        <v>1736</v>
      </c>
      <c r="F143" s="236" t="s">
        <v>1737</v>
      </c>
      <c r="G143" s="237" t="s">
        <v>632</v>
      </c>
      <c r="H143" s="238">
        <v>153.33000000000001</v>
      </c>
      <c r="I143" s="239"/>
      <c r="J143" s="240">
        <f>ROUND(I143*H143,2)</f>
        <v>0</v>
      </c>
      <c r="K143" s="236" t="s">
        <v>720</v>
      </c>
      <c r="L143" s="45"/>
      <c r="M143" s="241" t="s">
        <v>1</v>
      </c>
      <c r="N143" s="242" t="s">
        <v>41</v>
      </c>
      <c r="O143" s="92"/>
      <c r="P143" s="226">
        <f>O143*H143</f>
        <v>0</v>
      </c>
      <c r="Q143" s="226">
        <v>0.0010200000000000001</v>
      </c>
      <c r="R143" s="226">
        <f>Q143*H143</f>
        <v>0.15639660000000002</v>
      </c>
      <c r="S143" s="226">
        <v>0</v>
      </c>
      <c r="T143" s="227">
        <f>S143*H143</f>
        <v>0</v>
      </c>
      <c r="U143" s="39"/>
      <c r="V143" s="39"/>
      <c r="W143" s="39"/>
      <c r="X143" s="39"/>
      <c r="Y143" s="39"/>
      <c r="Z143" s="39"/>
      <c r="AA143" s="39"/>
      <c r="AB143" s="39"/>
      <c r="AC143" s="39"/>
      <c r="AD143" s="39"/>
      <c r="AE143" s="39"/>
      <c r="AR143" s="228" t="s">
        <v>415</v>
      </c>
      <c r="AT143" s="228" t="s">
        <v>443</v>
      </c>
      <c r="AU143" s="228" t="s">
        <v>86</v>
      </c>
      <c r="AY143" s="18" t="s">
        <v>414</v>
      </c>
      <c r="BE143" s="229">
        <f>IF(N143="základní",J143,0)</f>
        <v>0</v>
      </c>
      <c r="BF143" s="229">
        <f>IF(N143="snížená",J143,0)</f>
        <v>0</v>
      </c>
      <c r="BG143" s="229">
        <f>IF(N143="zákl. přenesená",J143,0)</f>
        <v>0</v>
      </c>
      <c r="BH143" s="229">
        <f>IF(N143="sníž. přenesená",J143,0)</f>
        <v>0</v>
      </c>
      <c r="BI143" s="229">
        <f>IF(N143="nulová",J143,0)</f>
        <v>0</v>
      </c>
      <c r="BJ143" s="18" t="s">
        <v>84</v>
      </c>
      <c r="BK143" s="229">
        <f>ROUND(I143*H143,2)</f>
        <v>0</v>
      </c>
      <c r="BL143" s="18" t="s">
        <v>415</v>
      </c>
      <c r="BM143" s="228" t="s">
        <v>3321</v>
      </c>
    </row>
    <row r="144" s="2" customFormat="1">
      <c r="A144" s="39"/>
      <c r="B144" s="40"/>
      <c r="C144" s="41"/>
      <c r="D144" s="230" t="s">
        <v>417</v>
      </c>
      <c r="E144" s="41"/>
      <c r="F144" s="231" t="s">
        <v>1739</v>
      </c>
      <c r="G144" s="41"/>
      <c r="H144" s="41"/>
      <c r="I144" s="156"/>
      <c r="J144" s="41"/>
      <c r="K144" s="41"/>
      <c r="L144" s="45"/>
      <c r="M144" s="232"/>
      <c r="N144" s="233"/>
      <c r="O144" s="92"/>
      <c r="P144" s="92"/>
      <c r="Q144" s="92"/>
      <c r="R144" s="92"/>
      <c r="S144" s="92"/>
      <c r="T144" s="93"/>
      <c r="U144" s="39"/>
      <c r="V144" s="39"/>
      <c r="W144" s="39"/>
      <c r="X144" s="39"/>
      <c r="Y144" s="39"/>
      <c r="Z144" s="39"/>
      <c r="AA144" s="39"/>
      <c r="AB144" s="39"/>
      <c r="AC144" s="39"/>
      <c r="AD144" s="39"/>
      <c r="AE144" s="39"/>
      <c r="AT144" s="18" t="s">
        <v>417</v>
      </c>
      <c r="AU144" s="18" t="s">
        <v>86</v>
      </c>
    </row>
    <row r="145" s="15" customFormat="1">
      <c r="A145" s="15"/>
      <c r="B145" s="299"/>
      <c r="C145" s="300"/>
      <c r="D145" s="230" t="s">
        <v>758</v>
      </c>
      <c r="E145" s="301" t="s">
        <v>1</v>
      </c>
      <c r="F145" s="302" t="s">
        <v>3322</v>
      </c>
      <c r="G145" s="300"/>
      <c r="H145" s="301" t="s">
        <v>1</v>
      </c>
      <c r="I145" s="303"/>
      <c r="J145" s="300"/>
      <c r="K145" s="300"/>
      <c r="L145" s="304"/>
      <c r="M145" s="305"/>
      <c r="N145" s="306"/>
      <c r="O145" s="306"/>
      <c r="P145" s="306"/>
      <c r="Q145" s="306"/>
      <c r="R145" s="306"/>
      <c r="S145" s="306"/>
      <c r="T145" s="307"/>
      <c r="U145" s="15"/>
      <c r="V145" s="15"/>
      <c r="W145" s="15"/>
      <c r="X145" s="15"/>
      <c r="Y145" s="15"/>
      <c r="Z145" s="15"/>
      <c r="AA145" s="15"/>
      <c r="AB145" s="15"/>
      <c r="AC145" s="15"/>
      <c r="AD145" s="15"/>
      <c r="AE145" s="15"/>
      <c r="AT145" s="308" t="s">
        <v>758</v>
      </c>
      <c r="AU145" s="308" t="s">
        <v>86</v>
      </c>
      <c r="AV145" s="15" t="s">
        <v>84</v>
      </c>
      <c r="AW145" s="15" t="s">
        <v>33</v>
      </c>
      <c r="AX145" s="15" t="s">
        <v>76</v>
      </c>
      <c r="AY145" s="308" t="s">
        <v>414</v>
      </c>
    </row>
    <row r="146" s="13" customFormat="1">
      <c r="A146" s="13"/>
      <c r="B146" s="277"/>
      <c r="C146" s="278"/>
      <c r="D146" s="230" t="s">
        <v>758</v>
      </c>
      <c r="E146" s="279" t="s">
        <v>1</v>
      </c>
      <c r="F146" s="280" t="s">
        <v>3323</v>
      </c>
      <c r="G146" s="278"/>
      <c r="H146" s="281">
        <v>73.626999999999995</v>
      </c>
      <c r="I146" s="282"/>
      <c r="J146" s="278"/>
      <c r="K146" s="278"/>
      <c r="L146" s="283"/>
      <c r="M146" s="284"/>
      <c r="N146" s="285"/>
      <c r="O146" s="285"/>
      <c r="P146" s="285"/>
      <c r="Q146" s="285"/>
      <c r="R146" s="285"/>
      <c r="S146" s="285"/>
      <c r="T146" s="286"/>
      <c r="U146" s="13"/>
      <c r="V146" s="13"/>
      <c r="W146" s="13"/>
      <c r="X146" s="13"/>
      <c r="Y146" s="13"/>
      <c r="Z146" s="13"/>
      <c r="AA146" s="13"/>
      <c r="AB146" s="13"/>
      <c r="AC146" s="13"/>
      <c r="AD146" s="13"/>
      <c r="AE146" s="13"/>
      <c r="AT146" s="287" t="s">
        <v>758</v>
      </c>
      <c r="AU146" s="287" t="s">
        <v>86</v>
      </c>
      <c r="AV146" s="13" t="s">
        <v>86</v>
      </c>
      <c r="AW146" s="13" t="s">
        <v>33</v>
      </c>
      <c r="AX146" s="13" t="s">
        <v>76</v>
      </c>
      <c r="AY146" s="287" t="s">
        <v>414</v>
      </c>
    </row>
    <row r="147" s="15" customFormat="1">
      <c r="A147" s="15"/>
      <c r="B147" s="299"/>
      <c r="C147" s="300"/>
      <c r="D147" s="230" t="s">
        <v>758</v>
      </c>
      <c r="E147" s="301" t="s">
        <v>1</v>
      </c>
      <c r="F147" s="302" t="s">
        <v>3324</v>
      </c>
      <c r="G147" s="300"/>
      <c r="H147" s="301" t="s">
        <v>1</v>
      </c>
      <c r="I147" s="303"/>
      <c r="J147" s="300"/>
      <c r="K147" s="300"/>
      <c r="L147" s="304"/>
      <c r="M147" s="305"/>
      <c r="N147" s="306"/>
      <c r="O147" s="306"/>
      <c r="P147" s="306"/>
      <c r="Q147" s="306"/>
      <c r="R147" s="306"/>
      <c r="S147" s="306"/>
      <c r="T147" s="307"/>
      <c r="U147" s="15"/>
      <c r="V147" s="15"/>
      <c r="W147" s="15"/>
      <c r="X147" s="15"/>
      <c r="Y147" s="15"/>
      <c r="Z147" s="15"/>
      <c r="AA147" s="15"/>
      <c r="AB147" s="15"/>
      <c r="AC147" s="15"/>
      <c r="AD147" s="15"/>
      <c r="AE147" s="15"/>
      <c r="AT147" s="308" t="s">
        <v>758</v>
      </c>
      <c r="AU147" s="308" t="s">
        <v>86</v>
      </c>
      <c r="AV147" s="15" t="s">
        <v>84</v>
      </c>
      <c r="AW147" s="15" t="s">
        <v>33</v>
      </c>
      <c r="AX147" s="15" t="s">
        <v>76</v>
      </c>
      <c r="AY147" s="308" t="s">
        <v>414</v>
      </c>
    </row>
    <row r="148" s="13" customFormat="1">
      <c r="A148" s="13"/>
      <c r="B148" s="277"/>
      <c r="C148" s="278"/>
      <c r="D148" s="230" t="s">
        <v>758</v>
      </c>
      <c r="E148" s="279" t="s">
        <v>1</v>
      </c>
      <c r="F148" s="280" t="s">
        <v>3325</v>
      </c>
      <c r="G148" s="278"/>
      <c r="H148" s="281">
        <v>79.703000000000003</v>
      </c>
      <c r="I148" s="282"/>
      <c r="J148" s="278"/>
      <c r="K148" s="278"/>
      <c r="L148" s="283"/>
      <c r="M148" s="284"/>
      <c r="N148" s="285"/>
      <c r="O148" s="285"/>
      <c r="P148" s="285"/>
      <c r="Q148" s="285"/>
      <c r="R148" s="285"/>
      <c r="S148" s="285"/>
      <c r="T148" s="286"/>
      <c r="U148" s="13"/>
      <c r="V148" s="13"/>
      <c r="W148" s="13"/>
      <c r="X148" s="13"/>
      <c r="Y148" s="13"/>
      <c r="Z148" s="13"/>
      <c r="AA148" s="13"/>
      <c r="AB148" s="13"/>
      <c r="AC148" s="13"/>
      <c r="AD148" s="13"/>
      <c r="AE148" s="13"/>
      <c r="AT148" s="287" t="s">
        <v>758</v>
      </c>
      <c r="AU148" s="287" t="s">
        <v>86</v>
      </c>
      <c r="AV148" s="13" t="s">
        <v>86</v>
      </c>
      <c r="AW148" s="13" t="s">
        <v>33</v>
      </c>
      <c r="AX148" s="13" t="s">
        <v>76</v>
      </c>
      <c r="AY148" s="287" t="s">
        <v>414</v>
      </c>
    </row>
    <row r="149" s="14" customFormat="1">
      <c r="A149" s="14"/>
      <c r="B149" s="288"/>
      <c r="C149" s="289"/>
      <c r="D149" s="230" t="s">
        <v>758</v>
      </c>
      <c r="E149" s="290" t="s">
        <v>1</v>
      </c>
      <c r="F149" s="291" t="s">
        <v>760</v>
      </c>
      <c r="G149" s="289"/>
      <c r="H149" s="292">
        <v>153.32999999999998</v>
      </c>
      <c r="I149" s="293"/>
      <c r="J149" s="289"/>
      <c r="K149" s="289"/>
      <c r="L149" s="294"/>
      <c r="M149" s="295"/>
      <c r="N149" s="296"/>
      <c r="O149" s="296"/>
      <c r="P149" s="296"/>
      <c r="Q149" s="296"/>
      <c r="R149" s="296"/>
      <c r="S149" s="296"/>
      <c r="T149" s="297"/>
      <c r="U149" s="14"/>
      <c r="V149" s="14"/>
      <c r="W149" s="14"/>
      <c r="X149" s="14"/>
      <c r="Y149" s="14"/>
      <c r="Z149" s="14"/>
      <c r="AA149" s="14"/>
      <c r="AB149" s="14"/>
      <c r="AC149" s="14"/>
      <c r="AD149" s="14"/>
      <c r="AE149" s="14"/>
      <c r="AT149" s="298" t="s">
        <v>758</v>
      </c>
      <c r="AU149" s="298" t="s">
        <v>86</v>
      </c>
      <c r="AV149" s="14" t="s">
        <v>415</v>
      </c>
      <c r="AW149" s="14" t="s">
        <v>33</v>
      </c>
      <c r="AX149" s="14" t="s">
        <v>84</v>
      </c>
      <c r="AY149" s="298" t="s">
        <v>414</v>
      </c>
    </row>
    <row r="150" s="2" customFormat="1" ht="21.75" customHeight="1">
      <c r="A150" s="39"/>
      <c r="B150" s="40"/>
      <c r="C150" s="234" t="s">
        <v>415</v>
      </c>
      <c r="D150" s="234" t="s">
        <v>443</v>
      </c>
      <c r="E150" s="235" t="s">
        <v>2246</v>
      </c>
      <c r="F150" s="236" t="s">
        <v>2247</v>
      </c>
      <c r="G150" s="237" t="s">
        <v>531</v>
      </c>
      <c r="H150" s="238">
        <v>9.5899999999999999</v>
      </c>
      <c r="I150" s="239"/>
      <c r="J150" s="240">
        <f>ROUND(I150*H150,2)</f>
        <v>0</v>
      </c>
      <c r="K150" s="236" t="s">
        <v>720</v>
      </c>
      <c r="L150" s="45"/>
      <c r="M150" s="241" t="s">
        <v>1</v>
      </c>
      <c r="N150" s="242" t="s">
        <v>41</v>
      </c>
      <c r="O150" s="92"/>
      <c r="P150" s="226">
        <f>O150*H150</f>
        <v>0</v>
      </c>
      <c r="Q150" s="226">
        <v>0.00046548210000000001</v>
      </c>
      <c r="R150" s="226">
        <f>Q150*H150</f>
        <v>0.0044639733390000004</v>
      </c>
      <c r="S150" s="226">
        <v>0</v>
      </c>
      <c r="T150" s="227">
        <f>S150*H150</f>
        <v>0</v>
      </c>
      <c r="U150" s="39"/>
      <c r="V150" s="39"/>
      <c r="W150" s="39"/>
      <c r="X150" s="39"/>
      <c r="Y150" s="39"/>
      <c r="Z150" s="39"/>
      <c r="AA150" s="39"/>
      <c r="AB150" s="39"/>
      <c r="AC150" s="39"/>
      <c r="AD150" s="39"/>
      <c r="AE150" s="39"/>
      <c r="AR150" s="228" t="s">
        <v>415</v>
      </c>
      <c r="AT150" s="228" t="s">
        <v>443</v>
      </c>
      <c r="AU150" s="228" t="s">
        <v>86</v>
      </c>
      <c r="AY150" s="18" t="s">
        <v>414</v>
      </c>
      <c r="BE150" s="229">
        <f>IF(N150="základní",J150,0)</f>
        <v>0</v>
      </c>
      <c r="BF150" s="229">
        <f>IF(N150="snížená",J150,0)</f>
        <v>0</v>
      </c>
      <c r="BG150" s="229">
        <f>IF(N150="zákl. přenesená",J150,0)</f>
        <v>0</v>
      </c>
      <c r="BH150" s="229">
        <f>IF(N150="sníž. přenesená",J150,0)</f>
        <v>0</v>
      </c>
      <c r="BI150" s="229">
        <f>IF(N150="nulová",J150,0)</f>
        <v>0</v>
      </c>
      <c r="BJ150" s="18" t="s">
        <v>84</v>
      </c>
      <c r="BK150" s="229">
        <f>ROUND(I150*H150,2)</f>
        <v>0</v>
      </c>
      <c r="BL150" s="18" t="s">
        <v>415</v>
      </c>
      <c r="BM150" s="228" t="s">
        <v>3326</v>
      </c>
    </row>
    <row r="151" s="2" customFormat="1">
      <c r="A151" s="39"/>
      <c r="B151" s="40"/>
      <c r="C151" s="41"/>
      <c r="D151" s="230" t="s">
        <v>417</v>
      </c>
      <c r="E151" s="41"/>
      <c r="F151" s="231" t="s">
        <v>2249</v>
      </c>
      <c r="G151" s="41"/>
      <c r="H151" s="41"/>
      <c r="I151" s="156"/>
      <c r="J151" s="41"/>
      <c r="K151" s="41"/>
      <c r="L151" s="45"/>
      <c r="M151" s="232"/>
      <c r="N151" s="233"/>
      <c r="O151" s="92"/>
      <c r="P151" s="92"/>
      <c r="Q151" s="92"/>
      <c r="R151" s="92"/>
      <c r="S151" s="92"/>
      <c r="T151" s="93"/>
      <c r="U151" s="39"/>
      <c r="V151" s="39"/>
      <c r="W151" s="39"/>
      <c r="X151" s="39"/>
      <c r="Y151" s="39"/>
      <c r="Z151" s="39"/>
      <c r="AA151" s="39"/>
      <c r="AB151" s="39"/>
      <c r="AC151" s="39"/>
      <c r="AD151" s="39"/>
      <c r="AE151" s="39"/>
      <c r="AT151" s="18" t="s">
        <v>417</v>
      </c>
      <c r="AU151" s="18" t="s">
        <v>86</v>
      </c>
    </row>
    <row r="152" s="2" customFormat="1">
      <c r="A152" s="39"/>
      <c r="B152" s="40"/>
      <c r="C152" s="41"/>
      <c r="D152" s="230" t="s">
        <v>722</v>
      </c>
      <c r="E152" s="41"/>
      <c r="F152" s="268" t="s">
        <v>3203</v>
      </c>
      <c r="G152" s="41"/>
      <c r="H152" s="41"/>
      <c r="I152" s="156"/>
      <c r="J152" s="41"/>
      <c r="K152" s="41"/>
      <c r="L152" s="45"/>
      <c r="M152" s="232"/>
      <c r="N152" s="233"/>
      <c r="O152" s="92"/>
      <c r="P152" s="92"/>
      <c r="Q152" s="92"/>
      <c r="R152" s="92"/>
      <c r="S152" s="92"/>
      <c r="T152" s="93"/>
      <c r="U152" s="39"/>
      <c r="V152" s="39"/>
      <c r="W152" s="39"/>
      <c r="X152" s="39"/>
      <c r="Y152" s="39"/>
      <c r="Z152" s="39"/>
      <c r="AA152" s="39"/>
      <c r="AB152" s="39"/>
      <c r="AC152" s="39"/>
      <c r="AD152" s="39"/>
      <c r="AE152" s="39"/>
      <c r="AT152" s="18" t="s">
        <v>722</v>
      </c>
      <c r="AU152" s="18" t="s">
        <v>86</v>
      </c>
    </row>
    <row r="153" s="15" customFormat="1">
      <c r="A153" s="15"/>
      <c r="B153" s="299"/>
      <c r="C153" s="300"/>
      <c r="D153" s="230" t="s">
        <v>758</v>
      </c>
      <c r="E153" s="301" t="s">
        <v>1</v>
      </c>
      <c r="F153" s="302" t="s">
        <v>3327</v>
      </c>
      <c r="G153" s="300"/>
      <c r="H153" s="301" t="s">
        <v>1</v>
      </c>
      <c r="I153" s="303"/>
      <c r="J153" s="300"/>
      <c r="K153" s="300"/>
      <c r="L153" s="304"/>
      <c r="M153" s="305"/>
      <c r="N153" s="306"/>
      <c r="O153" s="306"/>
      <c r="P153" s="306"/>
      <c r="Q153" s="306"/>
      <c r="R153" s="306"/>
      <c r="S153" s="306"/>
      <c r="T153" s="307"/>
      <c r="U153" s="15"/>
      <c r="V153" s="15"/>
      <c r="W153" s="15"/>
      <c r="X153" s="15"/>
      <c r="Y153" s="15"/>
      <c r="Z153" s="15"/>
      <c r="AA153" s="15"/>
      <c r="AB153" s="15"/>
      <c r="AC153" s="15"/>
      <c r="AD153" s="15"/>
      <c r="AE153" s="15"/>
      <c r="AT153" s="308" t="s">
        <v>758</v>
      </c>
      <c r="AU153" s="308" t="s">
        <v>86</v>
      </c>
      <c r="AV153" s="15" t="s">
        <v>84</v>
      </c>
      <c r="AW153" s="15" t="s">
        <v>33</v>
      </c>
      <c r="AX153" s="15" t="s">
        <v>76</v>
      </c>
      <c r="AY153" s="308" t="s">
        <v>414</v>
      </c>
    </row>
    <row r="154" s="13" customFormat="1">
      <c r="A154" s="13"/>
      <c r="B154" s="277"/>
      <c r="C154" s="278"/>
      <c r="D154" s="230" t="s">
        <v>758</v>
      </c>
      <c r="E154" s="279" t="s">
        <v>1</v>
      </c>
      <c r="F154" s="280" t="s">
        <v>3328</v>
      </c>
      <c r="G154" s="278"/>
      <c r="H154" s="281">
        <v>4.2800000000000002</v>
      </c>
      <c r="I154" s="282"/>
      <c r="J154" s="278"/>
      <c r="K154" s="278"/>
      <c r="L154" s="283"/>
      <c r="M154" s="284"/>
      <c r="N154" s="285"/>
      <c r="O154" s="285"/>
      <c r="P154" s="285"/>
      <c r="Q154" s="285"/>
      <c r="R154" s="285"/>
      <c r="S154" s="285"/>
      <c r="T154" s="286"/>
      <c r="U154" s="13"/>
      <c r="V154" s="13"/>
      <c r="W154" s="13"/>
      <c r="X154" s="13"/>
      <c r="Y154" s="13"/>
      <c r="Z154" s="13"/>
      <c r="AA154" s="13"/>
      <c r="AB154" s="13"/>
      <c r="AC154" s="13"/>
      <c r="AD154" s="13"/>
      <c r="AE154" s="13"/>
      <c r="AT154" s="287" t="s">
        <v>758</v>
      </c>
      <c r="AU154" s="287" t="s">
        <v>86</v>
      </c>
      <c r="AV154" s="13" t="s">
        <v>86</v>
      </c>
      <c r="AW154" s="13" t="s">
        <v>33</v>
      </c>
      <c r="AX154" s="13" t="s">
        <v>76</v>
      </c>
      <c r="AY154" s="287" t="s">
        <v>414</v>
      </c>
    </row>
    <row r="155" s="15" customFormat="1">
      <c r="A155" s="15"/>
      <c r="B155" s="299"/>
      <c r="C155" s="300"/>
      <c r="D155" s="230" t="s">
        <v>758</v>
      </c>
      <c r="E155" s="301" t="s">
        <v>1</v>
      </c>
      <c r="F155" s="302" t="s">
        <v>3329</v>
      </c>
      <c r="G155" s="300"/>
      <c r="H155" s="301" t="s">
        <v>1</v>
      </c>
      <c r="I155" s="303"/>
      <c r="J155" s="300"/>
      <c r="K155" s="300"/>
      <c r="L155" s="304"/>
      <c r="M155" s="305"/>
      <c r="N155" s="306"/>
      <c r="O155" s="306"/>
      <c r="P155" s="306"/>
      <c r="Q155" s="306"/>
      <c r="R155" s="306"/>
      <c r="S155" s="306"/>
      <c r="T155" s="307"/>
      <c r="U155" s="15"/>
      <c r="V155" s="15"/>
      <c r="W155" s="15"/>
      <c r="X155" s="15"/>
      <c r="Y155" s="15"/>
      <c r="Z155" s="15"/>
      <c r="AA155" s="15"/>
      <c r="AB155" s="15"/>
      <c r="AC155" s="15"/>
      <c r="AD155" s="15"/>
      <c r="AE155" s="15"/>
      <c r="AT155" s="308" t="s">
        <v>758</v>
      </c>
      <c r="AU155" s="308" t="s">
        <v>86</v>
      </c>
      <c r="AV155" s="15" t="s">
        <v>84</v>
      </c>
      <c r="AW155" s="15" t="s">
        <v>33</v>
      </c>
      <c r="AX155" s="15" t="s">
        <v>76</v>
      </c>
      <c r="AY155" s="308" t="s">
        <v>414</v>
      </c>
    </row>
    <row r="156" s="13" customFormat="1">
      <c r="A156" s="13"/>
      <c r="B156" s="277"/>
      <c r="C156" s="278"/>
      <c r="D156" s="230" t="s">
        <v>758</v>
      </c>
      <c r="E156" s="279" t="s">
        <v>1</v>
      </c>
      <c r="F156" s="280" t="s">
        <v>3330</v>
      </c>
      <c r="G156" s="278"/>
      <c r="H156" s="281">
        <v>5.3099999999999996</v>
      </c>
      <c r="I156" s="282"/>
      <c r="J156" s="278"/>
      <c r="K156" s="278"/>
      <c r="L156" s="283"/>
      <c r="M156" s="284"/>
      <c r="N156" s="285"/>
      <c r="O156" s="285"/>
      <c r="P156" s="285"/>
      <c r="Q156" s="285"/>
      <c r="R156" s="285"/>
      <c r="S156" s="285"/>
      <c r="T156" s="286"/>
      <c r="U156" s="13"/>
      <c r="V156" s="13"/>
      <c r="W156" s="13"/>
      <c r="X156" s="13"/>
      <c r="Y156" s="13"/>
      <c r="Z156" s="13"/>
      <c r="AA156" s="13"/>
      <c r="AB156" s="13"/>
      <c r="AC156" s="13"/>
      <c r="AD156" s="13"/>
      <c r="AE156" s="13"/>
      <c r="AT156" s="287" t="s">
        <v>758</v>
      </c>
      <c r="AU156" s="287" t="s">
        <v>86</v>
      </c>
      <c r="AV156" s="13" t="s">
        <v>86</v>
      </c>
      <c r="AW156" s="13" t="s">
        <v>33</v>
      </c>
      <c r="AX156" s="13" t="s">
        <v>76</v>
      </c>
      <c r="AY156" s="287" t="s">
        <v>414</v>
      </c>
    </row>
    <row r="157" s="14" customFormat="1">
      <c r="A157" s="14"/>
      <c r="B157" s="288"/>
      <c r="C157" s="289"/>
      <c r="D157" s="230" t="s">
        <v>758</v>
      </c>
      <c r="E157" s="290" t="s">
        <v>1</v>
      </c>
      <c r="F157" s="291" t="s">
        <v>760</v>
      </c>
      <c r="G157" s="289"/>
      <c r="H157" s="292">
        <v>9.5899999999999999</v>
      </c>
      <c r="I157" s="293"/>
      <c r="J157" s="289"/>
      <c r="K157" s="289"/>
      <c r="L157" s="294"/>
      <c r="M157" s="295"/>
      <c r="N157" s="296"/>
      <c r="O157" s="296"/>
      <c r="P157" s="296"/>
      <c r="Q157" s="296"/>
      <c r="R157" s="296"/>
      <c r="S157" s="296"/>
      <c r="T157" s="297"/>
      <c r="U157" s="14"/>
      <c r="V157" s="14"/>
      <c r="W157" s="14"/>
      <c r="X157" s="14"/>
      <c r="Y157" s="14"/>
      <c r="Z157" s="14"/>
      <c r="AA157" s="14"/>
      <c r="AB157" s="14"/>
      <c r="AC157" s="14"/>
      <c r="AD157" s="14"/>
      <c r="AE157" s="14"/>
      <c r="AT157" s="298" t="s">
        <v>758</v>
      </c>
      <c r="AU157" s="298" t="s">
        <v>86</v>
      </c>
      <c r="AV157" s="14" t="s">
        <v>415</v>
      </c>
      <c r="AW157" s="14" t="s">
        <v>33</v>
      </c>
      <c r="AX157" s="14" t="s">
        <v>84</v>
      </c>
      <c r="AY157" s="298" t="s">
        <v>414</v>
      </c>
    </row>
    <row r="158" s="11" customFormat="1" ht="22.8" customHeight="1">
      <c r="A158" s="11"/>
      <c r="B158" s="254"/>
      <c r="C158" s="255"/>
      <c r="D158" s="256" t="s">
        <v>75</v>
      </c>
      <c r="E158" s="275" t="s">
        <v>442</v>
      </c>
      <c r="F158" s="275" t="s">
        <v>850</v>
      </c>
      <c r="G158" s="255"/>
      <c r="H158" s="255"/>
      <c r="I158" s="258"/>
      <c r="J158" s="276">
        <f>BK158</f>
        <v>0</v>
      </c>
      <c r="K158" s="255"/>
      <c r="L158" s="260"/>
      <c r="M158" s="261"/>
      <c r="N158" s="262"/>
      <c r="O158" s="262"/>
      <c r="P158" s="263">
        <f>SUM(P159:P311)</f>
        <v>0</v>
      </c>
      <c r="Q158" s="262"/>
      <c r="R158" s="263">
        <f>SUM(R159:R311)</f>
        <v>3.4497057999999994</v>
      </c>
      <c r="S158" s="262"/>
      <c r="T158" s="264">
        <f>SUM(T159:T311)</f>
        <v>5.46854</v>
      </c>
      <c r="U158" s="11"/>
      <c r="V158" s="11"/>
      <c r="W158" s="11"/>
      <c r="X158" s="11"/>
      <c r="Y158" s="11"/>
      <c r="Z158" s="11"/>
      <c r="AA158" s="11"/>
      <c r="AB158" s="11"/>
      <c r="AC158" s="11"/>
      <c r="AD158" s="11"/>
      <c r="AE158" s="11"/>
      <c r="AR158" s="265" t="s">
        <v>84</v>
      </c>
      <c r="AT158" s="266" t="s">
        <v>75</v>
      </c>
      <c r="AU158" s="266" t="s">
        <v>84</v>
      </c>
      <c r="AY158" s="265" t="s">
        <v>414</v>
      </c>
      <c r="BK158" s="267">
        <f>SUM(BK159:BK311)</f>
        <v>0</v>
      </c>
    </row>
    <row r="159" s="2" customFormat="1" ht="21.75" customHeight="1">
      <c r="A159" s="39"/>
      <c r="B159" s="40"/>
      <c r="C159" s="234" t="s">
        <v>427</v>
      </c>
      <c r="D159" s="234" t="s">
        <v>443</v>
      </c>
      <c r="E159" s="235" t="s">
        <v>3211</v>
      </c>
      <c r="F159" s="236" t="s">
        <v>3212</v>
      </c>
      <c r="G159" s="237" t="s">
        <v>632</v>
      </c>
      <c r="H159" s="238">
        <v>23</v>
      </c>
      <c r="I159" s="239"/>
      <c r="J159" s="240">
        <f>ROUND(I159*H159,2)</f>
        <v>0</v>
      </c>
      <c r="K159" s="236" t="s">
        <v>720</v>
      </c>
      <c r="L159" s="45"/>
      <c r="M159" s="241" t="s">
        <v>1</v>
      </c>
      <c r="N159" s="242" t="s">
        <v>41</v>
      </c>
      <c r="O159" s="92"/>
      <c r="P159" s="226">
        <f>O159*H159</f>
        <v>0</v>
      </c>
      <c r="Q159" s="226">
        <v>0</v>
      </c>
      <c r="R159" s="226">
        <f>Q159*H159</f>
        <v>0</v>
      </c>
      <c r="S159" s="226">
        <v>0.00050000000000000001</v>
      </c>
      <c r="T159" s="227">
        <f>S159*H159</f>
        <v>0.0115</v>
      </c>
      <c r="U159" s="39"/>
      <c r="V159" s="39"/>
      <c r="W159" s="39"/>
      <c r="X159" s="39"/>
      <c r="Y159" s="39"/>
      <c r="Z159" s="39"/>
      <c r="AA159" s="39"/>
      <c r="AB159" s="39"/>
      <c r="AC159" s="39"/>
      <c r="AD159" s="39"/>
      <c r="AE159" s="39"/>
      <c r="AR159" s="228" t="s">
        <v>415</v>
      </c>
      <c r="AT159" s="228" t="s">
        <v>443</v>
      </c>
      <c r="AU159" s="228" t="s">
        <v>86</v>
      </c>
      <c r="AY159" s="18" t="s">
        <v>414</v>
      </c>
      <c r="BE159" s="229">
        <f>IF(N159="základní",J159,0)</f>
        <v>0</v>
      </c>
      <c r="BF159" s="229">
        <f>IF(N159="snížená",J159,0)</f>
        <v>0</v>
      </c>
      <c r="BG159" s="229">
        <f>IF(N159="zákl. přenesená",J159,0)</f>
        <v>0</v>
      </c>
      <c r="BH159" s="229">
        <f>IF(N159="sníž. přenesená",J159,0)</f>
        <v>0</v>
      </c>
      <c r="BI159" s="229">
        <f>IF(N159="nulová",J159,0)</f>
        <v>0</v>
      </c>
      <c r="BJ159" s="18" t="s">
        <v>84</v>
      </c>
      <c r="BK159" s="229">
        <f>ROUND(I159*H159,2)</f>
        <v>0</v>
      </c>
      <c r="BL159" s="18" t="s">
        <v>415</v>
      </c>
      <c r="BM159" s="228" t="s">
        <v>3331</v>
      </c>
    </row>
    <row r="160" s="2" customFormat="1">
      <c r="A160" s="39"/>
      <c r="B160" s="40"/>
      <c r="C160" s="41"/>
      <c r="D160" s="230" t="s">
        <v>417</v>
      </c>
      <c r="E160" s="41"/>
      <c r="F160" s="231" t="s">
        <v>3214</v>
      </c>
      <c r="G160" s="41"/>
      <c r="H160" s="41"/>
      <c r="I160" s="156"/>
      <c r="J160" s="41"/>
      <c r="K160" s="41"/>
      <c r="L160" s="45"/>
      <c r="M160" s="232"/>
      <c r="N160" s="233"/>
      <c r="O160" s="92"/>
      <c r="P160" s="92"/>
      <c r="Q160" s="92"/>
      <c r="R160" s="92"/>
      <c r="S160" s="92"/>
      <c r="T160" s="93"/>
      <c r="U160" s="39"/>
      <c r="V160" s="39"/>
      <c r="W160" s="39"/>
      <c r="X160" s="39"/>
      <c r="Y160" s="39"/>
      <c r="Z160" s="39"/>
      <c r="AA160" s="39"/>
      <c r="AB160" s="39"/>
      <c r="AC160" s="39"/>
      <c r="AD160" s="39"/>
      <c r="AE160" s="39"/>
      <c r="AT160" s="18" t="s">
        <v>417</v>
      </c>
      <c r="AU160" s="18" t="s">
        <v>86</v>
      </c>
    </row>
    <row r="161" s="15" customFormat="1">
      <c r="A161" s="15"/>
      <c r="B161" s="299"/>
      <c r="C161" s="300"/>
      <c r="D161" s="230" t="s">
        <v>758</v>
      </c>
      <c r="E161" s="301" t="s">
        <v>1</v>
      </c>
      <c r="F161" s="302" t="s">
        <v>3332</v>
      </c>
      <c r="G161" s="300"/>
      <c r="H161" s="301" t="s">
        <v>1</v>
      </c>
      <c r="I161" s="303"/>
      <c r="J161" s="300"/>
      <c r="K161" s="300"/>
      <c r="L161" s="304"/>
      <c r="M161" s="305"/>
      <c r="N161" s="306"/>
      <c r="O161" s="306"/>
      <c r="P161" s="306"/>
      <c r="Q161" s="306"/>
      <c r="R161" s="306"/>
      <c r="S161" s="306"/>
      <c r="T161" s="307"/>
      <c r="U161" s="15"/>
      <c r="V161" s="15"/>
      <c r="W161" s="15"/>
      <c r="X161" s="15"/>
      <c r="Y161" s="15"/>
      <c r="Z161" s="15"/>
      <c r="AA161" s="15"/>
      <c r="AB161" s="15"/>
      <c r="AC161" s="15"/>
      <c r="AD161" s="15"/>
      <c r="AE161" s="15"/>
      <c r="AT161" s="308" t="s">
        <v>758</v>
      </c>
      <c r="AU161" s="308" t="s">
        <v>86</v>
      </c>
      <c r="AV161" s="15" t="s">
        <v>84</v>
      </c>
      <c r="AW161" s="15" t="s">
        <v>33</v>
      </c>
      <c r="AX161" s="15" t="s">
        <v>76</v>
      </c>
      <c r="AY161" s="308" t="s">
        <v>414</v>
      </c>
    </row>
    <row r="162" s="13" customFormat="1">
      <c r="A162" s="13"/>
      <c r="B162" s="277"/>
      <c r="C162" s="278"/>
      <c r="D162" s="230" t="s">
        <v>758</v>
      </c>
      <c r="E162" s="279" t="s">
        <v>1</v>
      </c>
      <c r="F162" s="280" t="s">
        <v>3333</v>
      </c>
      <c r="G162" s="278"/>
      <c r="H162" s="281">
        <v>14</v>
      </c>
      <c r="I162" s="282"/>
      <c r="J162" s="278"/>
      <c r="K162" s="278"/>
      <c r="L162" s="283"/>
      <c r="M162" s="284"/>
      <c r="N162" s="285"/>
      <c r="O162" s="285"/>
      <c r="P162" s="285"/>
      <c r="Q162" s="285"/>
      <c r="R162" s="285"/>
      <c r="S162" s="285"/>
      <c r="T162" s="286"/>
      <c r="U162" s="13"/>
      <c r="V162" s="13"/>
      <c r="W162" s="13"/>
      <c r="X162" s="13"/>
      <c r="Y162" s="13"/>
      <c r="Z162" s="13"/>
      <c r="AA162" s="13"/>
      <c r="AB162" s="13"/>
      <c r="AC162" s="13"/>
      <c r="AD162" s="13"/>
      <c r="AE162" s="13"/>
      <c r="AT162" s="287" t="s">
        <v>758</v>
      </c>
      <c r="AU162" s="287" t="s">
        <v>86</v>
      </c>
      <c r="AV162" s="13" t="s">
        <v>86</v>
      </c>
      <c r="AW162" s="13" t="s">
        <v>33</v>
      </c>
      <c r="AX162" s="13" t="s">
        <v>76</v>
      </c>
      <c r="AY162" s="287" t="s">
        <v>414</v>
      </c>
    </row>
    <row r="163" s="15" customFormat="1">
      <c r="A163" s="15"/>
      <c r="B163" s="299"/>
      <c r="C163" s="300"/>
      <c r="D163" s="230" t="s">
        <v>758</v>
      </c>
      <c r="E163" s="301" t="s">
        <v>1</v>
      </c>
      <c r="F163" s="302" t="s">
        <v>3334</v>
      </c>
      <c r="G163" s="300"/>
      <c r="H163" s="301" t="s">
        <v>1</v>
      </c>
      <c r="I163" s="303"/>
      <c r="J163" s="300"/>
      <c r="K163" s="300"/>
      <c r="L163" s="304"/>
      <c r="M163" s="305"/>
      <c r="N163" s="306"/>
      <c r="O163" s="306"/>
      <c r="P163" s="306"/>
      <c r="Q163" s="306"/>
      <c r="R163" s="306"/>
      <c r="S163" s="306"/>
      <c r="T163" s="307"/>
      <c r="U163" s="15"/>
      <c r="V163" s="15"/>
      <c r="W163" s="15"/>
      <c r="X163" s="15"/>
      <c r="Y163" s="15"/>
      <c r="Z163" s="15"/>
      <c r="AA163" s="15"/>
      <c r="AB163" s="15"/>
      <c r="AC163" s="15"/>
      <c r="AD163" s="15"/>
      <c r="AE163" s="15"/>
      <c r="AT163" s="308" t="s">
        <v>758</v>
      </c>
      <c r="AU163" s="308" t="s">
        <v>86</v>
      </c>
      <c r="AV163" s="15" t="s">
        <v>84</v>
      </c>
      <c r="AW163" s="15" t="s">
        <v>33</v>
      </c>
      <c r="AX163" s="15" t="s">
        <v>76</v>
      </c>
      <c r="AY163" s="308" t="s">
        <v>414</v>
      </c>
    </row>
    <row r="164" s="13" customFormat="1">
      <c r="A164" s="13"/>
      <c r="B164" s="277"/>
      <c r="C164" s="278"/>
      <c r="D164" s="230" t="s">
        <v>758</v>
      </c>
      <c r="E164" s="279" t="s">
        <v>1</v>
      </c>
      <c r="F164" s="280" t="s">
        <v>3335</v>
      </c>
      <c r="G164" s="278"/>
      <c r="H164" s="281">
        <v>3</v>
      </c>
      <c r="I164" s="282"/>
      <c r="J164" s="278"/>
      <c r="K164" s="278"/>
      <c r="L164" s="283"/>
      <c r="M164" s="284"/>
      <c r="N164" s="285"/>
      <c r="O164" s="285"/>
      <c r="P164" s="285"/>
      <c r="Q164" s="285"/>
      <c r="R164" s="285"/>
      <c r="S164" s="285"/>
      <c r="T164" s="286"/>
      <c r="U164" s="13"/>
      <c r="V164" s="13"/>
      <c r="W164" s="13"/>
      <c r="X164" s="13"/>
      <c r="Y164" s="13"/>
      <c r="Z164" s="13"/>
      <c r="AA164" s="13"/>
      <c r="AB164" s="13"/>
      <c r="AC164" s="13"/>
      <c r="AD164" s="13"/>
      <c r="AE164" s="13"/>
      <c r="AT164" s="287" t="s">
        <v>758</v>
      </c>
      <c r="AU164" s="287" t="s">
        <v>86</v>
      </c>
      <c r="AV164" s="13" t="s">
        <v>86</v>
      </c>
      <c r="AW164" s="13" t="s">
        <v>33</v>
      </c>
      <c r="AX164" s="13" t="s">
        <v>76</v>
      </c>
      <c r="AY164" s="287" t="s">
        <v>414</v>
      </c>
    </row>
    <row r="165" s="15" customFormat="1">
      <c r="A165" s="15"/>
      <c r="B165" s="299"/>
      <c r="C165" s="300"/>
      <c r="D165" s="230" t="s">
        <v>758</v>
      </c>
      <c r="E165" s="301" t="s">
        <v>1</v>
      </c>
      <c r="F165" s="302" t="s">
        <v>3336</v>
      </c>
      <c r="G165" s="300"/>
      <c r="H165" s="301" t="s">
        <v>1</v>
      </c>
      <c r="I165" s="303"/>
      <c r="J165" s="300"/>
      <c r="K165" s="300"/>
      <c r="L165" s="304"/>
      <c r="M165" s="305"/>
      <c r="N165" s="306"/>
      <c r="O165" s="306"/>
      <c r="P165" s="306"/>
      <c r="Q165" s="306"/>
      <c r="R165" s="306"/>
      <c r="S165" s="306"/>
      <c r="T165" s="307"/>
      <c r="U165" s="15"/>
      <c r="V165" s="15"/>
      <c r="W165" s="15"/>
      <c r="X165" s="15"/>
      <c r="Y165" s="15"/>
      <c r="Z165" s="15"/>
      <c r="AA165" s="15"/>
      <c r="AB165" s="15"/>
      <c r="AC165" s="15"/>
      <c r="AD165" s="15"/>
      <c r="AE165" s="15"/>
      <c r="AT165" s="308" t="s">
        <v>758</v>
      </c>
      <c r="AU165" s="308" t="s">
        <v>86</v>
      </c>
      <c r="AV165" s="15" t="s">
        <v>84</v>
      </c>
      <c r="AW165" s="15" t="s">
        <v>33</v>
      </c>
      <c r="AX165" s="15" t="s">
        <v>76</v>
      </c>
      <c r="AY165" s="308" t="s">
        <v>414</v>
      </c>
    </row>
    <row r="166" s="13" customFormat="1">
      <c r="A166" s="13"/>
      <c r="B166" s="277"/>
      <c r="C166" s="278"/>
      <c r="D166" s="230" t="s">
        <v>758</v>
      </c>
      <c r="E166" s="279" t="s">
        <v>1</v>
      </c>
      <c r="F166" s="280" t="s">
        <v>3337</v>
      </c>
      <c r="G166" s="278"/>
      <c r="H166" s="281">
        <v>6</v>
      </c>
      <c r="I166" s="282"/>
      <c r="J166" s="278"/>
      <c r="K166" s="278"/>
      <c r="L166" s="283"/>
      <c r="M166" s="284"/>
      <c r="N166" s="285"/>
      <c r="O166" s="285"/>
      <c r="P166" s="285"/>
      <c r="Q166" s="285"/>
      <c r="R166" s="285"/>
      <c r="S166" s="285"/>
      <c r="T166" s="286"/>
      <c r="U166" s="13"/>
      <c r="V166" s="13"/>
      <c r="W166" s="13"/>
      <c r="X166" s="13"/>
      <c r="Y166" s="13"/>
      <c r="Z166" s="13"/>
      <c r="AA166" s="13"/>
      <c r="AB166" s="13"/>
      <c r="AC166" s="13"/>
      <c r="AD166" s="13"/>
      <c r="AE166" s="13"/>
      <c r="AT166" s="287" t="s">
        <v>758</v>
      </c>
      <c r="AU166" s="287" t="s">
        <v>86</v>
      </c>
      <c r="AV166" s="13" t="s">
        <v>86</v>
      </c>
      <c r="AW166" s="13" t="s">
        <v>33</v>
      </c>
      <c r="AX166" s="13" t="s">
        <v>76</v>
      </c>
      <c r="AY166" s="287" t="s">
        <v>414</v>
      </c>
    </row>
    <row r="167" s="14" customFormat="1">
      <c r="A167" s="14"/>
      <c r="B167" s="288"/>
      <c r="C167" s="289"/>
      <c r="D167" s="230" t="s">
        <v>758</v>
      </c>
      <c r="E167" s="290" t="s">
        <v>1</v>
      </c>
      <c r="F167" s="291" t="s">
        <v>760</v>
      </c>
      <c r="G167" s="289"/>
      <c r="H167" s="292">
        <v>23</v>
      </c>
      <c r="I167" s="293"/>
      <c r="J167" s="289"/>
      <c r="K167" s="289"/>
      <c r="L167" s="294"/>
      <c r="M167" s="295"/>
      <c r="N167" s="296"/>
      <c r="O167" s="296"/>
      <c r="P167" s="296"/>
      <c r="Q167" s="296"/>
      <c r="R167" s="296"/>
      <c r="S167" s="296"/>
      <c r="T167" s="297"/>
      <c r="U167" s="14"/>
      <c r="V167" s="14"/>
      <c r="W167" s="14"/>
      <c r="X167" s="14"/>
      <c r="Y167" s="14"/>
      <c r="Z167" s="14"/>
      <c r="AA167" s="14"/>
      <c r="AB167" s="14"/>
      <c r="AC167" s="14"/>
      <c r="AD167" s="14"/>
      <c r="AE167" s="14"/>
      <c r="AT167" s="298" t="s">
        <v>758</v>
      </c>
      <c r="AU167" s="298" t="s">
        <v>86</v>
      </c>
      <c r="AV167" s="14" t="s">
        <v>415</v>
      </c>
      <c r="AW167" s="14" t="s">
        <v>33</v>
      </c>
      <c r="AX167" s="14" t="s">
        <v>84</v>
      </c>
      <c r="AY167" s="298" t="s">
        <v>414</v>
      </c>
    </row>
    <row r="168" s="2" customFormat="1" ht="21.75" customHeight="1">
      <c r="A168" s="39"/>
      <c r="B168" s="40"/>
      <c r="C168" s="234" t="s">
        <v>431</v>
      </c>
      <c r="D168" s="234" t="s">
        <v>443</v>
      </c>
      <c r="E168" s="235" t="s">
        <v>3338</v>
      </c>
      <c r="F168" s="236" t="s">
        <v>3339</v>
      </c>
      <c r="G168" s="237" t="s">
        <v>755</v>
      </c>
      <c r="H168" s="238">
        <v>1.1200000000000001</v>
      </c>
      <c r="I168" s="239"/>
      <c r="J168" s="240">
        <f>ROUND(I168*H168,2)</f>
        <v>0</v>
      </c>
      <c r="K168" s="236" t="s">
        <v>720</v>
      </c>
      <c r="L168" s="45"/>
      <c r="M168" s="241" t="s">
        <v>1</v>
      </c>
      <c r="N168" s="242" t="s">
        <v>41</v>
      </c>
      <c r="O168" s="92"/>
      <c r="P168" s="226">
        <f>O168*H168</f>
        <v>0</v>
      </c>
      <c r="Q168" s="226">
        <v>0</v>
      </c>
      <c r="R168" s="226">
        <f>Q168*H168</f>
        <v>0</v>
      </c>
      <c r="S168" s="226">
        <v>1.8</v>
      </c>
      <c r="T168" s="227">
        <f>S168*H168</f>
        <v>2.0160000000000005</v>
      </c>
      <c r="U168" s="39"/>
      <c r="V168" s="39"/>
      <c r="W168" s="39"/>
      <c r="X168" s="39"/>
      <c r="Y168" s="39"/>
      <c r="Z168" s="39"/>
      <c r="AA168" s="39"/>
      <c r="AB168" s="39"/>
      <c r="AC168" s="39"/>
      <c r="AD168" s="39"/>
      <c r="AE168" s="39"/>
      <c r="AR168" s="228" t="s">
        <v>415</v>
      </c>
      <c r="AT168" s="228" t="s">
        <v>443</v>
      </c>
      <c r="AU168" s="228" t="s">
        <v>86</v>
      </c>
      <c r="AY168" s="18" t="s">
        <v>414</v>
      </c>
      <c r="BE168" s="229">
        <f>IF(N168="základní",J168,0)</f>
        <v>0</v>
      </c>
      <c r="BF168" s="229">
        <f>IF(N168="snížená",J168,0)</f>
        <v>0</v>
      </c>
      <c r="BG168" s="229">
        <f>IF(N168="zákl. přenesená",J168,0)</f>
        <v>0</v>
      </c>
      <c r="BH168" s="229">
        <f>IF(N168="sníž. přenesená",J168,0)</f>
        <v>0</v>
      </c>
      <c r="BI168" s="229">
        <f>IF(N168="nulová",J168,0)</f>
        <v>0</v>
      </c>
      <c r="BJ168" s="18" t="s">
        <v>84</v>
      </c>
      <c r="BK168" s="229">
        <f>ROUND(I168*H168,2)</f>
        <v>0</v>
      </c>
      <c r="BL168" s="18" t="s">
        <v>415</v>
      </c>
      <c r="BM168" s="228" t="s">
        <v>3340</v>
      </c>
    </row>
    <row r="169" s="2" customFormat="1">
      <c r="A169" s="39"/>
      <c r="B169" s="40"/>
      <c r="C169" s="41"/>
      <c r="D169" s="230" t="s">
        <v>417</v>
      </c>
      <c r="E169" s="41"/>
      <c r="F169" s="231" t="s">
        <v>3339</v>
      </c>
      <c r="G169" s="41"/>
      <c r="H169" s="41"/>
      <c r="I169" s="156"/>
      <c r="J169" s="41"/>
      <c r="K169" s="41"/>
      <c r="L169" s="45"/>
      <c r="M169" s="232"/>
      <c r="N169" s="233"/>
      <c r="O169" s="92"/>
      <c r="P169" s="92"/>
      <c r="Q169" s="92"/>
      <c r="R169" s="92"/>
      <c r="S169" s="92"/>
      <c r="T169" s="93"/>
      <c r="U169" s="39"/>
      <c r="V169" s="39"/>
      <c r="W169" s="39"/>
      <c r="X169" s="39"/>
      <c r="Y169" s="39"/>
      <c r="Z169" s="39"/>
      <c r="AA169" s="39"/>
      <c r="AB169" s="39"/>
      <c r="AC169" s="39"/>
      <c r="AD169" s="39"/>
      <c r="AE169" s="39"/>
      <c r="AT169" s="18" t="s">
        <v>417</v>
      </c>
      <c r="AU169" s="18" t="s">
        <v>86</v>
      </c>
    </row>
    <row r="170" s="15" customFormat="1">
      <c r="A170" s="15"/>
      <c r="B170" s="299"/>
      <c r="C170" s="300"/>
      <c r="D170" s="230" t="s">
        <v>758</v>
      </c>
      <c r="E170" s="301" t="s">
        <v>1</v>
      </c>
      <c r="F170" s="302" t="s">
        <v>3341</v>
      </c>
      <c r="G170" s="300"/>
      <c r="H170" s="301" t="s">
        <v>1</v>
      </c>
      <c r="I170" s="303"/>
      <c r="J170" s="300"/>
      <c r="K170" s="300"/>
      <c r="L170" s="304"/>
      <c r="M170" s="305"/>
      <c r="N170" s="306"/>
      <c r="O170" s="306"/>
      <c r="P170" s="306"/>
      <c r="Q170" s="306"/>
      <c r="R170" s="306"/>
      <c r="S170" s="306"/>
      <c r="T170" s="307"/>
      <c r="U170" s="15"/>
      <c r="V170" s="15"/>
      <c r="W170" s="15"/>
      <c r="X170" s="15"/>
      <c r="Y170" s="15"/>
      <c r="Z170" s="15"/>
      <c r="AA170" s="15"/>
      <c r="AB170" s="15"/>
      <c r="AC170" s="15"/>
      <c r="AD170" s="15"/>
      <c r="AE170" s="15"/>
      <c r="AT170" s="308" t="s">
        <v>758</v>
      </c>
      <c r="AU170" s="308" t="s">
        <v>86</v>
      </c>
      <c r="AV170" s="15" t="s">
        <v>84</v>
      </c>
      <c r="AW170" s="15" t="s">
        <v>33</v>
      </c>
      <c r="AX170" s="15" t="s">
        <v>76</v>
      </c>
      <c r="AY170" s="308" t="s">
        <v>414</v>
      </c>
    </row>
    <row r="171" s="13" customFormat="1">
      <c r="A171" s="13"/>
      <c r="B171" s="277"/>
      <c r="C171" s="278"/>
      <c r="D171" s="230" t="s">
        <v>758</v>
      </c>
      <c r="E171" s="279" t="s">
        <v>1</v>
      </c>
      <c r="F171" s="280" t="s">
        <v>3342</v>
      </c>
      <c r="G171" s="278"/>
      <c r="H171" s="281">
        <v>1.1200000000000001</v>
      </c>
      <c r="I171" s="282"/>
      <c r="J171" s="278"/>
      <c r="K171" s="278"/>
      <c r="L171" s="283"/>
      <c r="M171" s="284"/>
      <c r="N171" s="285"/>
      <c r="O171" s="285"/>
      <c r="P171" s="285"/>
      <c r="Q171" s="285"/>
      <c r="R171" s="285"/>
      <c r="S171" s="285"/>
      <c r="T171" s="286"/>
      <c r="U171" s="13"/>
      <c r="V171" s="13"/>
      <c r="W171" s="13"/>
      <c r="X171" s="13"/>
      <c r="Y171" s="13"/>
      <c r="Z171" s="13"/>
      <c r="AA171" s="13"/>
      <c r="AB171" s="13"/>
      <c r="AC171" s="13"/>
      <c r="AD171" s="13"/>
      <c r="AE171" s="13"/>
      <c r="AT171" s="287" t="s">
        <v>758</v>
      </c>
      <c r="AU171" s="287" t="s">
        <v>86</v>
      </c>
      <c r="AV171" s="13" t="s">
        <v>86</v>
      </c>
      <c r="AW171" s="13" t="s">
        <v>33</v>
      </c>
      <c r="AX171" s="13" t="s">
        <v>84</v>
      </c>
      <c r="AY171" s="287" t="s">
        <v>414</v>
      </c>
    </row>
    <row r="172" s="2" customFormat="1" ht="21.75" customHeight="1">
      <c r="A172" s="39"/>
      <c r="B172" s="40"/>
      <c r="C172" s="234" t="s">
        <v>435</v>
      </c>
      <c r="D172" s="234" t="s">
        <v>443</v>
      </c>
      <c r="E172" s="235" t="s">
        <v>2251</v>
      </c>
      <c r="F172" s="236" t="s">
        <v>2252</v>
      </c>
      <c r="G172" s="237" t="s">
        <v>632</v>
      </c>
      <c r="H172" s="238">
        <v>329.46499999999997</v>
      </c>
      <c r="I172" s="239"/>
      <c r="J172" s="240">
        <f>ROUND(I172*H172,2)</f>
        <v>0</v>
      </c>
      <c r="K172" s="236" t="s">
        <v>720</v>
      </c>
      <c r="L172" s="45"/>
      <c r="M172" s="241" t="s">
        <v>1</v>
      </c>
      <c r="N172" s="242" t="s">
        <v>41</v>
      </c>
      <c r="O172" s="92"/>
      <c r="P172" s="226">
        <f>O172*H172</f>
        <v>0</v>
      </c>
      <c r="Q172" s="226">
        <v>0</v>
      </c>
      <c r="R172" s="226">
        <f>Q172*H172</f>
        <v>0</v>
      </c>
      <c r="S172" s="226">
        <v>0</v>
      </c>
      <c r="T172" s="227">
        <f>S172*H172</f>
        <v>0</v>
      </c>
      <c r="U172" s="39"/>
      <c r="V172" s="39"/>
      <c r="W172" s="39"/>
      <c r="X172" s="39"/>
      <c r="Y172" s="39"/>
      <c r="Z172" s="39"/>
      <c r="AA172" s="39"/>
      <c r="AB172" s="39"/>
      <c r="AC172" s="39"/>
      <c r="AD172" s="39"/>
      <c r="AE172" s="39"/>
      <c r="AR172" s="228" t="s">
        <v>415</v>
      </c>
      <c r="AT172" s="228" t="s">
        <v>443</v>
      </c>
      <c r="AU172" s="228" t="s">
        <v>86</v>
      </c>
      <c r="AY172" s="18" t="s">
        <v>414</v>
      </c>
      <c r="BE172" s="229">
        <f>IF(N172="základní",J172,0)</f>
        <v>0</v>
      </c>
      <c r="BF172" s="229">
        <f>IF(N172="snížená",J172,0)</f>
        <v>0</v>
      </c>
      <c r="BG172" s="229">
        <f>IF(N172="zákl. přenesená",J172,0)</f>
        <v>0</v>
      </c>
      <c r="BH172" s="229">
        <f>IF(N172="sníž. přenesená",J172,0)</f>
        <v>0</v>
      </c>
      <c r="BI172" s="229">
        <f>IF(N172="nulová",J172,0)</f>
        <v>0</v>
      </c>
      <c r="BJ172" s="18" t="s">
        <v>84</v>
      </c>
      <c r="BK172" s="229">
        <f>ROUND(I172*H172,2)</f>
        <v>0</v>
      </c>
      <c r="BL172" s="18" t="s">
        <v>415</v>
      </c>
      <c r="BM172" s="228" t="s">
        <v>3343</v>
      </c>
    </row>
    <row r="173" s="2" customFormat="1">
      <c r="A173" s="39"/>
      <c r="B173" s="40"/>
      <c r="C173" s="41"/>
      <c r="D173" s="230" t="s">
        <v>417</v>
      </c>
      <c r="E173" s="41"/>
      <c r="F173" s="231" t="s">
        <v>2254</v>
      </c>
      <c r="G173" s="41"/>
      <c r="H173" s="41"/>
      <c r="I173" s="156"/>
      <c r="J173" s="41"/>
      <c r="K173" s="41"/>
      <c r="L173" s="45"/>
      <c r="M173" s="232"/>
      <c r="N173" s="233"/>
      <c r="O173" s="92"/>
      <c r="P173" s="92"/>
      <c r="Q173" s="92"/>
      <c r="R173" s="92"/>
      <c r="S173" s="92"/>
      <c r="T173" s="93"/>
      <c r="U173" s="39"/>
      <c r="V173" s="39"/>
      <c r="W173" s="39"/>
      <c r="X173" s="39"/>
      <c r="Y173" s="39"/>
      <c r="Z173" s="39"/>
      <c r="AA173" s="39"/>
      <c r="AB173" s="39"/>
      <c r="AC173" s="39"/>
      <c r="AD173" s="39"/>
      <c r="AE173" s="39"/>
      <c r="AT173" s="18" t="s">
        <v>417</v>
      </c>
      <c r="AU173" s="18" t="s">
        <v>86</v>
      </c>
    </row>
    <row r="174" s="2" customFormat="1">
      <c r="A174" s="39"/>
      <c r="B174" s="40"/>
      <c r="C174" s="41"/>
      <c r="D174" s="230" t="s">
        <v>722</v>
      </c>
      <c r="E174" s="41"/>
      <c r="F174" s="268" t="s">
        <v>2905</v>
      </c>
      <c r="G174" s="41"/>
      <c r="H174" s="41"/>
      <c r="I174" s="156"/>
      <c r="J174" s="41"/>
      <c r="K174" s="41"/>
      <c r="L174" s="45"/>
      <c r="M174" s="232"/>
      <c r="N174" s="233"/>
      <c r="O174" s="92"/>
      <c r="P174" s="92"/>
      <c r="Q174" s="92"/>
      <c r="R174" s="92"/>
      <c r="S174" s="92"/>
      <c r="T174" s="93"/>
      <c r="U174" s="39"/>
      <c r="V174" s="39"/>
      <c r="W174" s="39"/>
      <c r="X174" s="39"/>
      <c r="Y174" s="39"/>
      <c r="Z174" s="39"/>
      <c r="AA174" s="39"/>
      <c r="AB174" s="39"/>
      <c r="AC174" s="39"/>
      <c r="AD174" s="39"/>
      <c r="AE174" s="39"/>
      <c r="AT174" s="18" t="s">
        <v>722</v>
      </c>
      <c r="AU174" s="18" t="s">
        <v>86</v>
      </c>
    </row>
    <row r="175" s="15" customFormat="1">
      <c r="A175" s="15"/>
      <c r="B175" s="299"/>
      <c r="C175" s="300"/>
      <c r="D175" s="230" t="s">
        <v>758</v>
      </c>
      <c r="E175" s="301" t="s">
        <v>1</v>
      </c>
      <c r="F175" s="302" t="s">
        <v>3344</v>
      </c>
      <c r="G175" s="300"/>
      <c r="H175" s="301" t="s">
        <v>1</v>
      </c>
      <c r="I175" s="303"/>
      <c r="J175" s="300"/>
      <c r="K175" s="300"/>
      <c r="L175" s="304"/>
      <c r="M175" s="305"/>
      <c r="N175" s="306"/>
      <c r="O175" s="306"/>
      <c r="P175" s="306"/>
      <c r="Q175" s="306"/>
      <c r="R175" s="306"/>
      <c r="S175" s="306"/>
      <c r="T175" s="307"/>
      <c r="U175" s="15"/>
      <c r="V175" s="15"/>
      <c r="W175" s="15"/>
      <c r="X175" s="15"/>
      <c r="Y175" s="15"/>
      <c r="Z175" s="15"/>
      <c r="AA175" s="15"/>
      <c r="AB175" s="15"/>
      <c r="AC175" s="15"/>
      <c r="AD175" s="15"/>
      <c r="AE175" s="15"/>
      <c r="AT175" s="308" t="s">
        <v>758</v>
      </c>
      <c r="AU175" s="308" t="s">
        <v>86</v>
      </c>
      <c r="AV175" s="15" t="s">
        <v>84</v>
      </c>
      <c r="AW175" s="15" t="s">
        <v>33</v>
      </c>
      <c r="AX175" s="15" t="s">
        <v>76</v>
      </c>
      <c r="AY175" s="308" t="s">
        <v>414</v>
      </c>
    </row>
    <row r="176" s="13" customFormat="1">
      <c r="A176" s="13"/>
      <c r="B176" s="277"/>
      <c r="C176" s="278"/>
      <c r="D176" s="230" t="s">
        <v>758</v>
      </c>
      <c r="E176" s="279" t="s">
        <v>1</v>
      </c>
      <c r="F176" s="280" t="s">
        <v>3345</v>
      </c>
      <c r="G176" s="278"/>
      <c r="H176" s="281">
        <v>138.19</v>
      </c>
      <c r="I176" s="282"/>
      <c r="J176" s="278"/>
      <c r="K176" s="278"/>
      <c r="L176" s="283"/>
      <c r="M176" s="284"/>
      <c r="N176" s="285"/>
      <c r="O176" s="285"/>
      <c r="P176" s="285"/>
      <c r="Q176" s="285"/>
      <c r="R176" s="285"/>
      <c r="S176" s="285"/>
      <c r="T176" s="286"/>
      <c r="U176" s="13"/>
      <c r="V176" s="13"/>
      <c r="W176" s="13"/>
      <c r="X176" s="13"/>
      <c r="Y176" s="13"/>
      <c r="Z176" s="13"/>
      <c r="AA176" s="13"/>
      <c r="AB176" s="13"/>
      <c r="AC176" s="13"/>
      <c r="AD176" s="13"/>
      <c r="AE176" s="13"/>
      <c r="AT176" s="287" t="s">
        <v>758</v>
      </c>
      <c r="AU176" s="287" t="s">
        <v>86</v>
      </c>
      <c r="AV176" s="13" t="s">
        <v>86</v>
      </c>
      <c r="AW176" s="13" t="s">
        <v>33</v>
      </c>
      <c r="AX176" s="13" t="s">
        <v>76</v>
      </c>
      <c r="AY176" s="287" t="s">
        <v>414</v>
      </c>
    </row>
    <row r="177" s="15" customFormat="1">
      <c r="A177" s="15"/>
      <c r="B177" s="299"/>
      <c r="C177" s="300"/>
      <c r="D177" s="230" t="s">
        <v>758</v>
      </c>
      <c r="E177" s="301" t="s">
        <v>1</v>
      </c>
      <c r="F177" s="302" t="s">
        <v>3346</v>
      </c>
      <c r="G177" s="300"/>
      <c r="H177" s="301" t="s">
        <v>1</v>
      </c>
      <c r="I177" s="303"/>
      <c r="J177" s="300"/>
      <c r="K177" s="300"/>
      <c r="L177" s="304"/>
      <c r="M177" s="305"/>
      <c r="N177" s="306"/>
      <c r="O177" s="306"/>
      <c r="P177" s="306"/>
      <c r="Q177" s="306"/>
      <c r="R177" s="306"/>
      <c r="S177" s="306"/>
      <c r="T177" s="307"/>
      <c r="U177" s="15"/>
      <c r="V177" s="15"/>
      <c r="W177" s="15"/>
      <c r="X177" s="15"/>
      <c r="Y177" s="15"/>
      <c r="Z177" s="15"/>
      <c r="AA177" s="15"/>
      <c r="AB177" s="15"/>
      <c r="AC177" s="15"/>
      <c r="AD177" s="15"/>
      <c r="AE177" s="15"/>
      <c r="AT177" s="308" t="s">
        <v>758</v>
      </c>
      <c r="AU177" s="308" t="s">
        <v>86</v>
      </c>
      <c r="AV177" s="15" t="s">
        <v>84</v>
      </c>
      <c r="AW177" s="15" t="s">
        <v>33</v>
      </c>
      <c r="AX177" s="15" t="s">
        <v>76</v>
      </c>
      <c r="AY177" s="308" t="s">
        <v>414</v>
      </c>
    </row>
    <row r="178" s="13" customFormat="1">
      <c r="A178" s="13"/>
      <c r="B178" s="277"/>
      <c r="C178" s="278"/>
      <c r="D178" s="230" t="s">
        <v>758</v>
      </c>
      <c r="E178" s="279" t="s">
        <v>1</v>
      </c>
      <c r="F178" s="280" t="s">
        <v>3347</v>
      </c>
      <c r="G178" s="278"/>
      <c r="H178" s="281">
        <v>152.59999999999999</v>
      </c>
      <c r="I178" s="282"/>
      <c r="J178" s="278"/>
      <c r="K178" s="278"/>
      <c r="L178" s="283"/>
      <c r="M178" s="284"/>
      <c r="N178" s="285"/>
      <c r="O178" s="285"/>
      <c r="P178" s="285"/>
      <c r="Q178" s="285"/>
      <c r="R178" s="285"/>
      <c r="S178" s="285"/>
      <c r="T178" s="286"/>
      <c r="U178" s="13"/>
      <c r="V178" s="13"/>
      <c r="W178" s="13"/>
      <c r="X178" s="13"/>
      <c r="Y178" s="13"/>
      <c r="Z178" s="13"/>
      <c r="AA178" s="13"/>
      <c r="AB178" s="13"/>
      <c r="AC178" s="13"/>
      <c r="AD178" s="13"/>
      <c r="AE178" s="13"/>
      <c r="AT178" s="287" t="s">
        <v>758</v>
      </c>
      <c r="AU178" s="287" t="s">
        <v>86</v>
      </c>
      <c r="AV178" s="13" t="s">
        <v>86</v>
      </c>
      <c r="AW178" s="13" t="s">
        <v>33</v>
      </c>
      <c r="AX178" s="13" t="s">
        <v>76</v>
      </c>
      <c r="AY178" s="287" t="s">
        <v>414</v>
      </c>
    </row>
    <row r="179" s="13" customFormat="1">
      <c r="A179" s="13"/>
      <c r="B179" s="277"/>
      <c r="C179" s="278"/>
      <c r="D179" s="230" t="s">
        <v>758</v>
      </c>
      <c r="E179" s="279" t="s">
        <v>1</v>
      </c>
      <c r="F179" s="280" t="s">
        <v>3348</v>
      </c>
      <c r="G179" s="278"/>
      <c r="H179" s="281">
        <v>38.674999999999997</v>
      </c>
      <c r="I179" s="282"/>
      <c r="J179" s="278"/>
      <c r="K179" s="278"/>
      <c r="L179" s="283"/>
      <c r="M179" s="284"/>
      <c r="N179" s="285"/>
      <c r="O179" s="285"/>
      <c r="P179" s="285"/>
      <c r="Q179" s="285"/>
      <c r="R179" s="285"/>
      <c r="S179" s="285"/>
      <c r="T179" s="286"/>
      <c r="U179" s="13"/>
      <c r="V179" s="13"/>
      <c r="W179" s="13"/>
      <c r="X179" s="13"/>
      <c r="Y179" s="13"/>
      <c r="Z179" s="13"/>
      <c r="AA179" s="13"/>
      <c r="AB179" s="13"/>
      <c r="AC179" s="13"/>
      <c r="AD179" s="13"/>
      <c r="AE179" s="13"/>
      <c r="AT179" s="287" t="s">
        <v>758</v>
      </c>
      <c r="AU179" s="287" t="s">
        <v>86</v>
      </c>
      <c r="AV179" s="13" t="s">
        <v>86</v>
      </c>
      <c r="AW179" s="13" t="s">
        <v>33</v>
      </c>
      <c r="AX179" s="13" t="s">
        <v>76</v>
      </c>
      <c r="AY179" s="287" t="s">
        <v>414</v>
      </c>
    </row>
    <row r="180" s="14" customFormat="1">
      <c r="A180" s="14"/>
      <c r="B180" s="288"/>
      <c r="C180" s="289"/>
      <c r="D180" s="230" t="s">
        <v>758</v>
      </c>
      <c r="E180" s="290" t="s">
        <v>1</v>
      </c>
      <c r="F180" s="291" t="s">
        <v>760</v>
      </c>
      <c r="G180" s="289"/>
      <c r="H180" s="292">
        <v>329.46499999999997</v>
      </c>
      <c r="I180" s="293"/>
      <c r="J180" s="289"/>
      <c r="K180" s="289"/>
      <c r="L180" s="294"/>
      <c r="M180" s="295"/>
      <c r="N180" s="296"/>
      <c r="O180" s="296"/>
      <c r="P180" s="296"/>
      <c r="Q180" s="296"/>
      <c r="R180" s="296"/>
      <c r="S180" s="296"/>
      <c r="T180" s="297"/>
      <c r="U180" s="14"/>
      <c r="V180" s="14"/>
      <c r="W180" s="14"/>
      <c r="X180" s="14"/>
      <c r="Y180" s="14"/>
      <c r="Z180" s="14"/>
      <c r="AA180" s="14"/>
      <c r="AB180" s="14"/>
      <c r="AC180" s="14"/>
      <c r="AD180" s="14"/>
      <c r="AE180" s="14"/>
      <c r="AT180" s="298" t="s">
        <v>758</v>
      </c>
      <c r="AU180" s="298" t="s">
        <v>86</v>
      </c>
      <c r="AV180" s="14" t="s">
        <v>415</v>
      </c>
      <c r="AW180" s="14" t="s">
        <v>33</v>
      </c>
      <c r="AX180" s="14" t="s">
        <v>84</v>
      </c>
      <c r="AY180" s="298" t="s">
        <v>414</v>
      </c>
    </row>
    <row r="181" s="2" customFormat="1" ht="21.75" customHeight="1">
      <c r="A181" s="39"/>
      <c r="B181" s="40"/>
      <c r="C181" s="234" t="s">
        <v>413</v>
      </c>
      <c r="D181" s="234" t="s">
        <v>443</v>
      </c>
      <c r="E181" s="235" t="s">
        <v>2257</v>
      </c>
      <c r="F181" s="236" t="s">
        <v>2258</v>
      </c>
      <c r="G181" s="237" t="s">
        <v>632</v>
      </c>
      <c r="H181" s="238">
        <v>4612.5100000000002</v>
      </c>
      <c r="I181" s="239"/>
      <c r="J181" s="240">
        <f>ROUND(I181*H181,2)</f>
        <v>0</v>
      </c>
      <c r="K181" s="236" t="s">
        <v>720</v>
      </c>
      <c r="L181" s="45"/>
      <c r="M181" s="241" t="s">
        <v>1</v>
      </c>
      <c r="N181" s="242" t="s">
        <v>41</v>
      </c>
      <c r="O181" s="92"/>
      <c r="P181" s="226">
        <f>O181*H181</f>
        <v>0</v>
      </c>
      <c r="Q181" s="226">
        <v>0</v>
      </c>
      <c r="R181" s="226">
        <f>Q181*H181</f>
        <v>0</v>
      </c>
      <c r="S181" s="226">
        <v>0</v>
      </c>
      <c r="T181" s="227">
        <f>S181*H181</f>
        <v>0</v>
      </c>
      <c r="U181" s="39"/>
      <c r="V181" s="39"/>
      <c r="W181" s="39"/>
      <c r="X181" s="39"/>
      <c r="Y181" s="39"/>
      <c r="Z181" s="39"/>
      <c r="AA181" s="39"/>
      <c r="AB181" s="39"/>
      <c r="AC181" s="39"/>
      <c r="AD181" s="39"/>
      <c r="AE181" s="39"/>
      <c r="AR181" s="228" t="s">
        <v>415</v>
      </c>
      <c r="AT181" s="228" t="s">
        <v>443</v>
      </c>
      <c r="AU181" s="228" t="s">
        <v>86</v>
      </c>
      <c r="AY181" s="18" t="s">
        <v>414</v>
      </c>
      <c r="BE181" s="229">
        <f>IF(N181="základní",J181,0)</f>
        <v>0</v>
      </c>
      <c r="BF181" s="229">
        <f>IF(N181="snížená",J181,0)</f>
        <v>0</v>
      </c>
      <c r="BG181" s="229">
        <f>IF(N181="zákl. přenesená",J181,0)</f>
        <v>0</v>
      </c>
      <c r="BH181" s="229">
        <f>IF(N181="sníž. přenesená",J181,0)</f>
        <v>0</v>
      </c>
      <c r="BI181" s="229">
        <f>IF(N181="nulová",J181,0)</f>
        <v>0</v>
      </c>
      <c r="BJ181" s="18" t="s">
        <v>84</v>
      </c>
      <c r="BK181" s="229">
        <f>ROUND(I181*H181,2)</f>
        <v>0</v>
      </c>
      <c r="BL181" s="18" t="s">
        <v>415</v>
      </c>
      <c r="BM181" s="228" t="s">
        <v>3349</v>
      </c>
    </row>
    <row r="182" s="2" customFormat="1">
      <c r="A182" s="39"/>
      <c r="B182" s="40"/>
      <c r="C182" s="41"/>
      <c r="D182" s="230" t="s">
        <v>417</v>
      </c>
      <c r="E182" s="41"/>
      <c r="F182" s="231" t="s">
        <v>2260</v>
      </c>
      <c r="G182" s="41"/>
      <c r="H182" s="41"/>
      <c r="I182" s="156"/>
      <c r="J182" s="41"/>
      <c r="K182" s="41"/>
      <c r="L182" s="45"/>
      <c r="M182" s="232"/>
      <c r="N182" s="233"/>
      <c r="O182" s="92"/>
      <c r="P182" s="92"/>
      <c r="Q182" s="92"/>
      <c r="R182" s="92"/>
      <c r="S182" s="92"/>
      <c r="T182" s="93"/>
      <c r="U182" s="39"/>
      <c r="V182" s="39"/>
      <c r="W182" s="39"/>
      <c r="X182" s="39"/>
      <c r="Y182" s="39"/>
      <c r="Z182" s="39"/>
      <c r="AA182" s="39"/>
      <c r="AB182" s="39"/>
      <c r="AC182" s="39"/>
      <c r="AD182" s="39"/>
      <c r="AE182" s="39"/>
      <c r="AT182" s="18" t="s">
        <v>417</v>
      </c>
      <c r="AU182" s="18" t="s">
        <v>86</v>
      </c>
    </row>
    <row r="183" s="2" customFormat="1">
      <c r="A183" s="39"/>
      <c r="B183" s="40"/>
      <c r="C183" s="41"/>
      <c r="D183" s="230" t="s">
        <v>722</v>
      </c>
      <c r="E183" s="41"/>
      <c r="F183" s="268" t="s">
        <v>2910</v>
      </c>
      <c r="G183" s="41"/>
      <c r="H183" s="41"/>
      <c r="I183" s="156"/>
      <c r="J183" s="41"/>
      <c r="K183" s="41"/>
      <c r="L183" s="45"/>
      <c r="M183" s="232"/>
      <c r="N183" s="233"/>
      <c r="O183" s="92"/>
      <c r="P183" s="92"/>
      <c r="Q183" s="92"/>
      <c r="R183" s="92"/>
      <c r="S183" s="92"/>
      <c r="T183" s="93"/>
      <c r="U183" s="39"/>
      <c r="V183" s="39"/>
      <c r="W183" s="39"/>
      <c r="X183" s="39"/>
      <c r="Y183" s="39"/>
      <c r="Z183" s="39"/>
      <c r="AA183" s="39"/>
      <c r="AB183" s="39"/>
      <c r="AC183" s="39"/>
      <c r="AD183" s="39"/>
      <c r="AE183" s="39"/>
      <c r="AT183" s="18" t="s">
        <v>722</v>
      </c>
      <c r="AU183" s="18" t="s">
        <v>86</v>
      </c>
    </row>
    <row r="184" s="13" customFormat="1">
      <c r="A184" s="13"/>
      <c r="B184" s="277"/>
      <c r="C184" s="278"/>
      <c r="D184" s="230" t="s">
        <v>758</v>
      </c>
      <c r="E184" s="279" t="s">
        <v>1</v>
      </c>
      <c r="F184" s="280" t="s">
        <v>3350</v>
      </c>
      <c r="G184" s="278"/>
      <c r="H184" s="281">
        <v>4612.5100000000002</v>
      </c>
      <c r="I184" s="282"/>
      <c r="J184" s="278"/>
      <c r="K184" s="278"/>
      <c r="L184" s="283"/>
      <c r="M184" s="284"/>
      <c r="N184" s="285"/>
      <c r="O184" s="285"/>
      <c r="P184" s="285"/>
      <c r="Q184" s="285"/>
      <c r="R184" s="285"/>
      <c r="S184" s="285"/>
      <c r="T184" s="286"/>
      <c r="U184" s="13"/>
      <c r="V184" s="13"/>
      <c r="W184" s="13"/>
      <c r="X184" s="13"/>
      <c r="Y184" s="13"/>
      <c r="Z184" s="13"/>
      <c r="AA184" s="13"/>
      <c r="AB184" s="13"/>
      <c r="AC184" s="13"/>
      <c r="AD184" s="13"/>
      <c r="AE184" s="13"/>
      <c r="AT184" s="287" t="s">
        <v>758</v>
      </c>
      <c r="AU184" s="287" t="s">
        <v>86</v>
      </c>
      <c r="AV184" s="13" t="s">
        <v>86</v>
      </c>
      <c r="AW184" s="13" t="s">
        <v>33</v>
      </c>
      <c r="AX184" s="13" t="s">
        <v>84</v>
      </c>
      <c r="AY184" s="287" t="s">
        <v>414</v>
      </c>
    </row>
    <row r="185" s="2" customFormat="1" ht="21.75" customHeight="1">
      <c r="A185" s="39"/>
      <c r="B185" s="40"/>
      <c r="C185" s="234" t="s">
        <v>442</v>
      </c>
      <c r="D185" s="234" t="s">
        <v>443</v>
      </c>
      <c r="E185" s="235" t="s">
        <v>2262</v>
      </c>
      <c r="F185" s="236" t="s">
        <v>2263</v>
      </c>
      <c r="G185" s="237" t="s">
        <v>632</v>
      </c>
      <c r="H185" s="238">
        <v>329.46499999999997</v>
      </c>
      <c r="I185" s="239"/>
      <c r="J185" s="240">
        <f>ROUND(I185*H185,2)</f>
        <v>0</v>
      </c>
      <c r="K185" s="236" t="s">
        <v>720</v>
      </c>
      <c r="L185" s="45"/>
      <c r="M185" s="241" t="s">
        <v>1</v>
      </c>
      <c r="N185" s="242" t="s">
        <v>41</v>
      </c>
      <c r="O185" s="92"/>
      <c r="P185" s="226">
        <f>O185*H185</f>
        <v>0</v>
      </c>
      <c r="Q185" s="226">
        <v>0</v>
      </c>
      <c r="R185" s="226">
        <f>Q185*H185</f>
        <v>0</v>
      </c>
      <c r="S185" s="226">
        <v>0</v>
      </c>
      <c r="T185" s="227">
        <f>S185*H185</f>
        <v>0</v>
      </c>
      <c r="U185" s="39"/>
      <c r="V185" s="39"/>
      <c r="W185" s="39"/>
      <c r="X185" s="39"/>
      <c r="Y185" s="39"/>
      <c r="Z185" s="39"/>
      <c r="AA185" s="39"/>
      <c r="AB185" s="39"/>
      <c r="AC185" s="39"/>
      <c r="AD185" s="39"/>
      <c r="AE185" s="39"/>
      <c r="AR185" s="228" t="s">
        <v>415</v>
      </c>
      <c r="AT185" s="228" t="s">
        <v>443</v>
      </c>
      <c r="AU185" s="228" t="s">
        <v>86</v>
      </c>
      <c r="AY185" s="18" t="s">
        <v>414</v>
      </c>
      <c r="BE185" s="229">
        <f>IF(N185="základní",J185,0)</f>
        <v>0</v>
      </c>
      <c r="BF185" s="229">
        <f>IF(N185="snížená",J185,0)</f>
        <v>0</v>
      </c>
      <c r="BG185" s="229">
        <f>IF(N185="zákl. přenesená",J185,0)</f>
        <v>0</v>
      </c>
      <c r="BH185" s="229">
        <f>IF(N185="sníž. přenesená",J185,0)</f>
        <v>0</v>
      </c>
      <c r="BI185" s="229">
        <f>IF(N185="nulová",J185,0)</f>
        <v>0</v>
      </c>
      <c r="BJ185" s="18" t="s">
        <v>84</v>
      </c>
      <c r="BK185" s="229">
        <f>ROUND(I185*H185,2)</f>
        <v>0</v>
      </c>
      <c r="BL185" s="18" t="s">
        <v>415</v>
      </c>
      <c r="BM185" s="228" t="s">
        <v>3351</v>
      </c>
    </row>
    <row r="186" s="2" customFormat="1">
      <c r="A186" s="39"/>
      <c r="B186" s="40"/>
      <c r="C186" s="41"/>
      <c r="D186" s="230" t="s">
        <v>417</v>
      </c>
      <c r="E186" s="41"/>
      <c r="F186" s="231" t="s">
        <v>2265</v>
      </c>
      <c r="G186" s="41"/>
      <c r="H186" s="41"/>
      <c r="I186" s="156"/>
      <c r="J186" s="41"/>
      <c r="K186" s="41"/>
      <c r="L186" s="45"/>
      <c r="M186" s="232"/>
      <c r="N186" s="233"/>
      <c r="O186" s="92"/>
      <c r="P186" s="92"/>
      <c r="Q186" s="92"/>
      <c r="R186" s="92"/>
      <c r="S186" s="92"/>
      <c r="T186" s="93"/>
      <c r="U186" s="39"/>
      <c r="V186" s="39"/>
      <c r="W186" s="39"/>
      <c r="X186" s="39"/>
      <c r="Y186" s="39"/>
      <c r="Z186" s="39"/>
      <c r="AA186" s="39"/>
      <c r="AB186" s="39"/>
      <c r="AC186" s="39"/>
      <c r="AD186" s="39"/>
      <c r="AE186" s="39"/>
      <c r="AT186" s="18" t="s">
        <v>417</v>
      </c>
      <c r="AU186" s="18" t="s">
        <v>86</v>
      </c>
    </row>
    <row r="187" s="2" customFormat="1" ht="21.75" customHeight="1">
      <c r="A187" s="39"/>
      <c r="B187" s="40"/>
      <c r="C187" s="234" t="s">
        <v>447</v>
      </c>
      <c r="D187" s="234" t="s">
        <v>443</v>
      </c>
      <c r="E187" s="235" t="s">
        <v>860</v>
      </c>
      <c r="F187" s="236" t="s">
        <v>3238</v>
      </c>
      <c r="G187" s="237" t="s">
        <v>632</v>
      </c>
      <c r="H187" s="238">
        <v>134.52000000000001</v>
      </c>
      <c r="I187" s="239"/>
      <c r="J187" s="240">
        <f>ROUND(I187*H187,2)</f>
        <v>0</v>
      </c>
      <c r="K187" s="236" t="s">
        <v>720</v>
      </c>
      <c r="L187" s="45"/>
      <c r="M187" s="241" t="s">
        <v>1</v>
      </c>
      <c r="N187" s="242" t="s">
        <v>41</v>
      </c>
      <c r="O187" s="92"/>
      <c r="P187" s="226">
        <f>O187*H187</f>
        <v>0</v>
      </c>
      <c r="Q187" s="226">
        <v>0.00021000000000000001</v>
      </c>
      <c r="R187" s="226">
        <f>Q187*H187</f>
        <v>0.028249200000000002</v>
      </c>
      <c r="S187" s="226">
        <v>0</v>
      </c>
      <c r="T187" s="227">
        <f>S187*H187</f>
        <v>0</v>
      </c>
      <c r="U187" s="39"/>
      <c r="V187" s="39"/>
      <c r="W187" s="39"/>
      <c r="X187" s="39"/>
      <c r="Y187" s="39"/>
      <c r="Z187" s="39"/>
      <c r="AA187" s="39"/>
      <c r="AB187" s="39"/>
      <c r="AC187" s="39"/>
      <c r="AD187" s="39"/>
      <c r="AE187" s="39"/>
      <c r="AR187" s="228" t="s">
        <v>415</v>
      </c>
      <c r="AT187" s="228" t="s">
        <v>443</v>
      </c>
      <c r="AU187" s="228" t="s">
        <v>86</v>
      </c>
      <c r="AY187" s="18" t="s">
        <v>414</v>
      </c>
      <c r="BE187" s="229">
        <f>IF(N187="základní",J187,0)</f>
        <v>0</v>
      </c>
      <c r="BF187" s="229">
        <f>IF(N187="snížená",J187,0)</f>
        <v>0</v>
      </c>
      <c r="BG187" s="229">
        <f>IF(N187="zákl. přenesená",J187,0)</f>
        <v>0</v>
      </c>
      <c r="BH187" s="229">
        <f>IF(N187="sníž. přenesená",J187,0)</f>
        <v>0</v>
      </c>
      <c r="BI187" s="229">
        <f>IF(N187="nulová",J187,0)</f>
        <v>0</v>
      </c>
      <c r="BJ187" s="18" t="s">
        <v>84</v>
      </c>
      <c r="BK187" s="229">
        <f>ROUND(I187*H187,2)</f>
        <v>0</v>
      </c>
      <c r="BL187" s="18" t="s">
        <v>415</v>
      </c>
      <c r="BM187" s="228" t="s">
        <v>3352</v>
      </c>
    </row>
    <row r="188" s="2" customFormat="1">
      <c r="A188" s="39"/>
      <c r="B188" s="40"/>
      <c r="C188" s="41"/>
      <c r="D188" s="230" t="s">
        <v>417</v>
      </c>
      <c r="E188" s="41"/>
      <c r="F188" s="231" t="s">
        <v>3240</v>
      </c>
      <c r="G188" s="41"/>
      <c r="H188" s="41"/>
      <c r="I188" s="156"/>
      <c r="J188" s="41"/>
      <c r="K188" s="41"/>
      <c r="L188" s="45"/>
      <c r="M188" s="232"/>
      <c r="N188" s="233"/>
      <c r="O188" s="92"/>
      <c r="P188" s="92"/>
      <c r="Q188" s="92"/>
      <c r="R188" s="92"/>
      <c r="S188" s="92"/>
      <c r="T188" s="93"/>
      <c r="U188" s="39"/>
      <c r="V188" s="39"/>
      <c r="W188" s="39"/>
      <c r="X188" s="39"/>
      <c r="Y188" s="39"/>
      <c r="Z188" s="39"/>
      <c r="AA188" s="39"/>
      <c r="AB188" s="39"/>
      <c r="AC188" s="39"/>
      <c r="AD188" s="39"/>
      <c r="AE188" s="39"/>
      <c r="AT188" s="18" t="s">
        <v>417</v>
      </c>
      <c r="AU188" s="18" t="s">
        <v>86</v>
      </c>
    </row>
    <row r="189" s="2" customFormat="1">
      <c r="A189" s="39"/>
      <c r="B189" s="40"/>
      <c r="C189" s="41"/>
      <c r="D189" s="230" t="s">
        <v>722</v>
      </c>
      <c r="E189" s="41"/>
      <c r="F189" s="268" t="s">
        <v>3353</v>
      </c>
      <c r="G189" s="41"/>
      <c r="H189" s="41"/>
      <c r="I189" s="156"/>
      <c r="J189" s="41"/>
      <c r="K189" s="41"/>
      <c r="L189" s="45"/>
      <c r="M189" s="232"/>
      <c r="N189" s="233"/>
      <c r="O189" s="92"/>
      <c r="P189" s="92"/>
      <c r="Q189" s="92"/>
      <c r="R189" s="92"/>
      <c r="S189" s="92"/>
      <c r="T189" s="93"/>
      <c r="U189" s="39"/>
      <c r="V189" s="39"/>
      <c r="W189" s="39"/>
      <c r="X189" s="39"/>
      <c r="Y189" s="39"/>
      <c r="Z189" s="39"/>
      <c r="AA189" s="39"/>
      <c r="AB189" s="39"/>
      <c r="AC189" s="39"/>
      <c r="AD189" s="39"/>
      <c r="AE189" s="39"/>
      <c r="AT189" s="18" t="s">
        <v>722</v>
      </c>
      <c r="AU189" s="18" t="s">
        <v>86</v>
      </c>
    </row>
    <row r="190" s="15" customFormat="1">
      <c r="A190" s="15"/>
      <c r="B190" s="299"/>
      <c r="C190" s="300"/>
      <c r="D190" s="230" t="s">
        <v>758</v>
      </c>
      <c r="E190" s="301" t="s">
        <v>1</v>
      </c>
      <c r="F190" s="302" t="s">
        <v>3354</v>
      </c>
      <c r="G190" s="300"/>
      <c r="H190" s="301" t="s">
        <v>1</v>
      </c>
      <c r="I190" s="303"/>
      <c r="J190" s="300"/>
      <c r="K190" s="300"/>
      <c r="L190" s="304"/>
      <c r="M190" s="305"/>
      <c r="N190" s="306"/>
      <c r="O190" s="306"/>
      <c r="P190" s="306"/>
      <c r="Q190" s="306"/>
      <c r="R190" s="306"/>
      <c r="S190" s="306"/>
      <c r="T190" s="307"/>
      <c r="U190" s="15"/>
      <c r="V190" s="15"/>
      <c r="W190" s="15"/>
      <c r="X190" s="15"/>
      <c r="Y190" s="15"/>
      <c r="Z190" s="15"/>
      <c r="AA190" s="15"/>
      <c r="AB190" s="15"/>
      <c r="AC190" s="15"/>
      <c r="AD190" s="15"/>
      <c r="AE190" s="15"/>
      <c r="AT190" s="308" t="s">
        <v>758</v>
      </c>
      <c r="AU190" s="308" t="s">
        <v>86</v>
      </c>
      <c r="AV190" s="15" t="s">
        <v>84</v>
      </c>
      <c r="AW190" s="15" t="s">
        <v>33</v>
      </c>
      <c r="AX190" s="15" t="s">
        <v>76</v>
      </c>
      <c r="AY190" s="308" t="s">
        <v>414</v>
      </c>
    </row>
    <row r="191" s="13" customFormat="1">
      <c r="A191" s="13"/>
      <c r="B191" s="277"/>
      <c r="C191" s="278"/>
      <c r="D191" s="230" t="s">
        <v>758</v>
      </c>
      <c r="E191" s="279" t="s">
        <v>1</v>
      </c>
      <c r="F191" s="280" t="s">
        <v>3355</v>
      </c>
      <c r="G191" s="278"/>
      <c r="H191" s="281">
        <v>134.52000000000001</v>
      </c>
      <c r="I191" s="282"/>
      <c r="J191" s="278"/>
      <c r="K191" s="278"/>
      <c r="L191" s="283"/>
      <c r="M191" s="284"/>
      <c r="N191" s="285"/>
      <c r="O191" s="285"/>
      <c r="P191" s="285"/>
      <c r="Q191" s="285"/>
      <c r="R191" s="285"/>
      <c r="S191" s="285"/>
      <c r="T191" s="286"/>
      <c r="U191" s="13"/>
      <c r="V191" s="13"/>
      <c r="W191" s="13"/>
      <c r="X191" s="13"/>
      <c r="Y191" s="13"/>
      <c r="Z191" s="13"/>
      <c r="AA191" s="13"/>
      <c r="AB191" s="13"/>
      <c r="AC191" s="13"/>
      <c r="AD191" s="13"/>
      <c r="AE191" s="13"/>
      <c r="AT191" s="287" t="s">
        <v>758</v>
      </c>
      <c r="AU191" s="287" t="s">
        <v>86</v>
      </c>
      <c r="AV191" s="13" t="s">
        <v>86</v>
      </c>
      <c r="AW191" s="13" t="s">
        <v>33</v>
      </c>
      <c r="AX191" s="13" t="s">
        <v>76</v>
      </c>
      <c r="AY191" s="287" t="s">
        <v>414</v>
      </c>
    </row>
    <row r="192" s="14" customFormat="1">
      <c r="A192" s="14"/>
      <c r="B192" s="288"/>
      <c r="C192" s="289"/>
      <c r="D192" s="230" t="s">
        <v>758</v>
      </c>
      <c r="E192" s="290" t="s">
        <v>1</v>
      </c>
      <c r="F192" s="291" t="s">
        <v>760</v>
      </c>
      <c r="G192" s="289"/>
      <c r="H192" s="292">
        <v>134.52000000000001</v>
      </c>
      <c r="I192" s="293"/>
      <c r="J192" s="289"/>
      <c r="K192" s="289"/>
      <c r="L192" s="294"/>
      <c r="M192" s="295"/>
      <c r="N192" s="296"/>
      <c r="O192" s="296"/>
      <c r="P192" s="296"/>
      <c r="Q192" s="296"/>
      <c r="R192" s="296"/>
      <c r="S192" s="296"/>
      <c r="T192" s="297"/>
      <c r="U192" s="14"/>
      <c r="V192" s="14"/>
      <c r="W192" s="14"/>
      <c r="X192" s="14"/>
      <c r="Y192" s="14"/>
      <c r="Z192" s="14"/>
      <c r="AA192" s="14"/>
      <c r="AB192" s="14"/>
      <c r="AC192" s="14"/>
      <c r="AD192" s="14"/>
      <c r="AE192" s="14"/>
      <c r="AT192" s="298" t="s">
        <v>758</v>
      </c>
      <c r="AU192" s="298" t="s">
        <v>86</v>
      </c>
      <c r="AV192" s="14" t="s">
        <v>415</v>
      </c>
      <c r="AW192" s="14" t="s">
        <v>33</v>
      </c>
      <c r="AX192" s="14" t="s">
        <v>84</v>
      </c>
      <c r="AY192" s="298" t="s">
        <v>414</v>
      </c>
    </row>
    <row r="193" s="2" customFormat="1" ht="16.5" customHeight="1">
      <c r="A193" s="39"/>
      <c r="B193" s="40"/>
      <c r="C193" s="234" t="s">
        <v>451</v>
      </c>
      <c r="D193" s="234" t="s">
        <v>443</v>
      </c>
      <c r="E193" s="235" t="s">
        <v>1794</v>
      </c>
      <c r="F193" s="236" t="s">
        <v>1795</v>
      </c>
      <c r="G193" s="237" t="s">
        <v>531</v>
      </c>
      <c r="H193" s="238">
        <v>28.199999999999999</v>
      </c>
      <c r="I193" s="239"/>
      <c r="J193" s="240">
        <f>ROUND(I193*H193,2)</f>
        <v>0</v>
      </c>
      <c r="K193" s="236" t="s">
        <v>720</v>
      </c>
      <c r="L193" s="45"/>
      <c r="M193" s="241" t="s">
        <v>1</v>
      </c>
      <c r="N193" s="242" t="s">
        <v>41</v>
      </c>
      <c r="O193" s="92"/>
      <c r="P193" s="226">
        <f>O193*H193</f>
        <v>0</v>
      </c>
      <c r="Q193" s="226">
        <v>0</v>
      </c>
      <c r="R193" s="226">
        <f>Q193*H193</f>
        <v>0</v>
      </c>
      <c r="S193" s="226">
        <v>0.00050000000000000001</v>
      </c>
      <c r="T193" s="227">
        <f>S193*H193</f>
        <v>0.0141</v>
      </c>
      <c r="U193" s="39"/>
      <c r="V193" s="39"/>
      <c r="W193" s="39"/>
      <c r="X193" s="39"/>
      <c r="Y193" s="39"/>
      <c r="Z193" s="39"/>
      <c r="AA193" s="39"/>
      <c r="AB193" s="39"/>
      <c r="AC193" s="39"/>
      <c r="AD193" s="39"/>
      <c r="AE193" s="39"/>
      <c r="AR193" s="228" t="s">
        <v>415</v>
      </c>
      <c r="AT193" s="228" t="s">
        <v>443</v>
      </c>
      <c r="AU193" s="228" t="s">
        <v>86</v>
      </c>
      <c r="AY193" s="18" t="s">
        <v>414</v>
      </c>
      <c r="BE193" s="229">
        <f>IF(N193="základní",J193,0)</f>
        <v>0</v>
      </c>
      <c r="BF193" s="229">
        <f>IF(N193="snížená",J193,0)</f>
        <v>0</v>
      </c>
      <c r="BG193" s="229">
        <f>IF(N193="zákl. přenesená",J193,0)</f>
        <v>0</v>
      </c>
      <c r="BH193" s="229">
        <f>IF(N193="sníž. přenesená",J193,0)</f>
        <v>0</v>
      </c>
      <c r="BI193" s="229">
        <f>IF(N193="nulová",J193,0)</f>
        <v>0</v>
      </c>
      <c r="BJ193" s="18" t="s">
        <v>84</v>
      </c>
      <c r="BK193" s="229">
        <f>ROUND(I193*H193,2)</f>
        <v>0</v>
      </c>
      <c r="BL193" s="18" t="s">
        <v>415</v>
      </c>
      <c r="BM193" s="228" t="s">
        <v>3356</v>
      </c>
    </row>
    <row r="194" s="2" customFormat="1">
      <c r="A194" s="39"/>
      <c r="B194" s="40"/>
      <c r="C194" s="41"/>
      <c r="D194" s="230" t="s">
        <v>417</v>
      </c>
      <c r="E194" s="41"/>
      <c r="F194" s="231" t="s">
        <v>1797</v>
      </c>
      <c r="G194" s="41"/>
      <c r="H194" s="41"/>
      <c r="I194" s="156"/>
      <c r="J194" s="41"/>
      <c r="K194" s="41"/>
      <c r="L194" s="45"/>
      <c r="M194" s="232"/>
      <c r="N194" s="233"/>
      <c r="O194" s="92"/>
      <c r="P194" s="92"/>
      <c r="Q194" s="92"/>
      <c r="R194" s="92"/>
      <c r="S194" s="92"/>
      <c r="T194" s="93"/>
      <c r="U194" s="39"/>
      <c r="V194" s="39"/>
      <c r="W194" s="39"/>
      <c r="X194" s="39"/>
      <c r="Y194" s="39"/>
      <c r="Z194" s="39"/>
      <c r="AA194" s="39"/>
      <c r="AB194" s="39"/>
      <c r="AC194" s="39"/>
      <c r="AD194" s="39"/>
      <c r="AE194" s="39"/>
      <c r="AT194" s="18" t="s">
        <v>417</v>
      </c>
      <c r="AU194" s="18" t="s">
        <v>86</v>
      </c>
    </row>
    <row r="195" s="15" customFormat="1">
      <c r="A195" s="15"/>
      <c r="B195" s="299"/>
      <c r="C195" s="300"/>
      <c r="D195" s="230" t="s">
        <v>758</v>
      </c>
      <c r="E195" s="301" t="s">
        <v>1</v>
      </c>
      <c r="F195" s="302" t="s">
        <v>1798</v>
      </c>
      <c r="G195" s="300"/>
      <c r="H195" s="301" t="s">
        <v>1</v>
      </c>
      <c r="I195" s="303"/>
      <c r="J195" s="300"/>
      <c r="K195" s="300"/>
      <c r="L195" s="304"/>
      <c r="M195" s="305"/>
      <c r="N195" s="306"/>
      <c r="O195" s="306"/>
      <c r="P195" s="306"/>
      <c r="Q195" s="306"/>
      <c r="R195" s="306"/>
      <c r="S195" s="306"/>
      <c r="T195" s="307"/>
      <c r="U195" s="15"/>
      <c r="V195" s="15"/>
      <c r="W195" s="15"/>
      <c r="X195" s="15"/>
      <c r="Y195" s="15"/>
      <c r="Z195" s="15"/>
      <c r="AA195" s="15"/>
      <c r="AB195" s="15"/>
      <c r="AC195" s="15"/>
      <c r="AD195" s="15"/>
      <c r="AE195" s="15"/>
      <c r="AT195" s="308" t="s">
        <v>758</v>
      </c>
      <c r="AU195" s="308" t="s">
        <v>86</v>
      </c>
      <c r="AV195" s="15" t="s">
        <v>84</v>
      </c>
      <c r="AW195" s="15" t="s">
        <v>33</v>
      </c>
      <c r="AX195" s="15" t="s">
        <v>76</v>
      </c>
      <c r="AY195" s="308" t="s">
        <v>414</v>
      </c>
    </row>
    <row r="196" s="13" customFormat="1">
      <c r="A196" s="13"/>
      <c r="B196" s="277"/>
      <c r="C196" s="278"/>
      <c r="D196" s="230" t="s">
        <v>758</v>
      </c>
      <c r="E196" s="279" t="s">
        <v>1</v>
      </c>
      <c r="F196" s="280" t="s">
        <v>3357</v>
      </c>
      <c r="G196" s="278"/>
      <c r="H196" s="281">
        <v>8.8000000000000007</v>
      </c>
      <c r="I196" s="282"/>
      <c r="J196" s="278"/>
      <c r="K196" s="278"/>
      <c r="L196" s="283"/>
      <c r="M196" s="284"/>
      <c r="N196" s="285"/>
      <c r="O196" s="285"/>
      <c r="P196" s="285"/>
      <c r="Q196" s="285"/>
      <c r="R196" s="285"/>
      <c r="S196" s="285"/>
      <c r="T196" s="286"/>
      <c r="U196" s="13"/>
      <c r="V196" s="13"/>
      <c r="W196" s="13"/>
      <c r="X196" s="13"/>
      <c r="Y196" s="13"/>
      <c r="Z196" s="13"/>
      <c r="AA196" s="13"/>
      <c r="AB196" s="13"/>
      <c r="AC196" s="13"/>
      <c r="AD196" s="13"/>
      <c r="AE196" s="13"/>
      <c r="AT196" s="287" t="s">
        <v>758</v>
      </c>
      <c r="AU196" s="287" t="s">
        <v>86</v>
      </c>
      <c r="AV196" s="13" t="s">
        <v>86</v>
      </c>
      <c r="AW196" s="13" t="s">
        <v>33</v>
      </c>
      <c r="AX196" s="13" t="s">
        <v>76</v>
      </c>
      <c r="AY196" s="287" t="s">
        <v>414</v>
      </c>
    </row>
    <row r="197" s="15" customFormat="1">
      <c r="A197" s="15"/>
      <c r="B197" s="299"/>
      <c r="C197" s="300"/>
      <c r="D197" s="230" t="s">
        <v>758</v>
      </c>
      <c r="E197" s="301" t="s">
        <v>1</v>
      </c>
      <c r="F197" s="302" t="s">
        <v>1799</v>
      </c>
      <c r="G197" s="300"/>
      <c r="H197" s="301" t="s">
        <v>1</v>
      </c>
      <c r="I197" s="303"/>
      <c r="J197" s="300"/>
      <c r="K197" s="300"/>
      <c r="L197" s="304"/>
      <c r="M197" s="305"/>
      <c r="N197" s="306"/>
      <c r="O197" s="306"/>
      <c r="P197" s="306"/>
      <c r="Q197" s="306"/>
      <c r="R197" s="306"/>
      <c r="S197" s="306"/>
      <c r="T197" s="307"/>
      <c r="U197" s="15"/>
      <c r="V197" s="15"/>
      <c r="W197" s="15"/>
      <c r="X197" s="15"/>
      <c r="Y197" s="15"/>
      <c r="Z197" s="15"/>
      <c r="AA197" s="15"/>
      <c r="AB197" s="15"/>
      <c r="AC197" s="15"/>
      <c r="AD197" s="15"/>
      <c r="AE197" s="15"/>
      <c r="AT197" s="308" t="s">
        <v>758</v>
      </c>
      <c r="AU197" s="308" t="s">
        <v>86</v>
      </c>
      <c r="AV197" s="15" t="s">
        <v>84</v>
      </c>
      <c r="AW197" s="15" t="s">
        <v>33</v>
      </c>
      <c r="AX197" s="15" t="s">
        <v>76</v>
      </c>
      <c r="AY197" s="308" t="s">
        <v>414</v>
      </c>
    </row>
    <row r="198" s="13" customFormat="1">
      <c r="A198" s="13"/>
      <c r="B198" s="277"/>
      <c r="C198" s="278"/>
      <c r="D198" s="230" t="s">
        <v>758</v>
      </c>
      <c r="E198" s="279" t="s">
        <v>1</v>
      </c>
      <c r="F198" s="280" t="s">
        <v>3357</v>
      </c>
      <c r="G198" s="278"/>
      <c r="H198" s="281">
        <v>8.8000000000000007</v>
      </c>
      <c r="I198" s="282"/>
      <c r="J198" s="278"/>
      <c r="K198" s="278"/>
      <c r="L198" s="283"/>
      <c r="M198" s="284"/>
      <c r="N198" s="285"/>
      <c r="O198" s="285"/>
      <c r="P198" s="285"/>
      <c r="Q198" s="285"/>
      <c r="R198" s="285"/>
      <c r="S198" s="285"/>
      <c r="T198" s="286"/>
      <c r="U198" s="13"/>
      <c r="V198" s="13"/>
      <c r="W198" s="13"/>
      <c r="X198" s="13"/>
      <c r="Y198" s="13"/>
      <c r="Z198" s="13"/>
      <c r="AA198" s="13"/>
      <c r="AB198" s="13"/>
      <c r="AC198" s="13"/>
      <c r="AD198" s="13"/>
      <c r="AE198" s="13"/>
      <c r="AT198" s="287" t="s">
        <v>758</v>
      </c>
      <c r="AU198" s="287" t="s">
        <v>86</v>
      </c>
      <c r="AV198" s="13" t="s">
        <v>86</v>
      </c>
      <c r="AW198" s="13" t="s">
        <v>33</v>
      </c>
      <c r="AX198" s="13" t="s">
        <v>76</v>
      </c>
      <c r="AY198" s="287" t="s">
        <v>414</v>
      </c>
    </row>
    <row r="199" s="15" customFormat="1">
      <c r="A199" s="15"/>
      <c r="B199" s="299"/>
      <c r="C199" s="300"/>
      <c r="D199" s="230" t="s">
        <v>758</v>
      </c>
      <c r="E199" s="301" t="s">
        <v>1</v>
      </c>
      <c r="F199" s="302" t="s">
        <v>3358</v>
      </c>
      <c r="G199" s="300"/>
      <c r="H199" s="301" t="s">
        <v>1</v>
      </c>
      <c r="I199" s="303"/>
      <c r="J199" s="300"/>
      <c r="K199" s="300"/>
      <c r="L199" s="304"/>
      <c r="M199" s="305"/>
      <c r="N199" s="306"/>
      <c r="O199" s="306"/>
      <c r="P199" s="306"/>
      <c r="Q199" s="306"/>
      <c r="R199" s="306"/>
      <c r="S199" s="306"/>
      <c r="T199" s="307"/>
      <c r="U199" s="15"/>
      <c r="V199" s="15"/>
      <c r="W199" s="15"/>
      <c r="X199" s="15"/>
      <c r="Y199" s="15"/>
      <c r="Z199" s="15"/>
      <c r="AA199" s="15"/>
      <c r="AB199" s="15"/>
      <c r="AC199" s="15"/>
      <c r="AD199" s="15"/>
      <c r="AE199" s="15"/>
      <c r="AT199" s="308" t="s">
        <v>758</v>
      </c>
      <c r="AU199" s="308" t="s">
        <v>86</v>
      </c>
      <c r="AV199" s="15" t="s">
        <v>84</v>
      </c>
      <c r="AW199" s="15" t="s">
        <v>33</v>
      </c>
      <c r="AX199" s="15" t="s">
        <v>76</v>
      </c>
      <c r="AY199" s="308" t="s">
        <v>414</v>
      </c>
    </row>
    <row r="200" s="13" customFormat="1">
      <c r="A200" s="13"/>
      <c r="B200" s="277"/>
      <c r="C200" s="278"/>
      <c r="D200" s="230" t="s">
        <v>758</v>
      </c>
      <c r="E200" s="279" t="s">
        <v>1</v>
      </c>
      <c r="F200" s="280" t="s">
        <v>3359</v>
      </c>
      <c r="G200" s="278"/>
      <c r="H200" s="281">
        <v>10.6</v>
      </c>
      <c r="I200" s="282"/>
      <c r="J200" s="278"/>
      <c r="K200" s="278"/>
      <c r="L200" s="283"/>
      <c r="M200" s="284"/>
      <c r="N200" s="285"/>
      <c r="O200" s="285"/>
      <c r="P200" s="285"/>
      <c r="Q200" s="285"/>
      <c r="R200" s="285"/>
      <c r="S200" s="285"/>
      <c r="T200" s="286"/>
      <c r="U200" s="13"/>
      <c r="V200" s="13"/>
      <c r="W200" s="13"/>
      <c r="X200" s="13"/>
      <c r="Y200" s="13"/>
      <c r="Z200" s="13"/>
      <c r="AA200" s="13"/>
      <c r="AB200" s="13"/>
      <c r="AC200" s="13"/>
      <c r="AD200" s="13"/>
      <c r="AE200" s="13"/>
      <c r="AT200" s="287" t="s">
        <v>758</v>
      </c>
      <c r="AU200" s="287" t="s">
        <v>86</v>
      </c>
      <c r="AV200" s="13" t="s">
        <v>86</v>
      </c>
      <c r="AW200" s="13" t="s">
        <v>33</v>
      </c>
      <c r="AX200" s="13" t="s">
        <v>76</v>
      </c>
      <c r="AY200" s="287" t="s">
        <v>414</v>
      </c>
    </row>
    <row r="201" s="14" customFormat="1">
      <c r="A201" s="14"/>
      <c r="B201" s="288"/>
      <c r="C201" s="289"/>
      <c r="D201" s="230" t="s">
        <v>758</v>
      </c>
      <c r="E201" s="290" t="s">
        <v>1</v>
      </c>
      <c r="F201" s="291" t="s">
        <v>760</v>
      </c>
      <c r="G201" s="289"/>
      <c r="H201" s="292">
        <v>28.200000000000003</v>
      </c>
      <c r="I201" s="293"/>
      <c r="J201" s="289"/>
      <c r="K201" s="289"/>
      <c r="L201" s="294"/>
      <c r="M201" s="295"/>
      <c r="N201" s="296"/>
      <c r="O201" s="296"/>
      <c r="P201" s="296"/>
      <c r="Q201" s="296"/>
      <c r="R201" s="296"/>
      <c r="S201" s="296"/>
      <c r="T201" s="297"/>
      <c r="U201" s="14"/>
      <c r="V201" s="14"/>
      <c r="W201" s="14"/>
      <c r="X201" s="14"/>
      <c r="Y201" s="14"/>
      <c r="Z201" s="14"/>
      <c r="AA201" s="14"/>
      <c r="AB201" s="14"/>
      <c r="AC201" s="14"/>
      <c r="AD201" s="14"/>
      <c r="AE201" s="14"/>
      <c r="AT201" s="298" t="s">
        <v>758</v>
      </c>
      <c r="AU201" s="298" t="s">
        <v>86</v>
      </c>
      <c r="AV201" s="14" t="s">
        <v>415</v>
      </c>
      <c r="AW201" s="14" t="s">
        <v>33</v>
      </c>
      <c r="AX201" s="14" t="s">
        <v>84</v>
      </c>
      <c r="AY201" s="298" t="s">
        <v>414</v>
      </c>
    </row>
    <row r="202" s="2" customFormat="1" ht="21.75" customHeight="1">
      <c r="A202" s="39"/>
      <c r="B202" s="40"/>
      <c r="C202" s="234" t="s">
        <v>455</v>
      </c>
      <c r="D202" s="234" t="s">
        <v>443</v>
      </c>
      <c r="E202" s="235" t="s">
        <v>1800</v>
      </c>
      <c r="F202" s="236" t="s">
        <v>1801</v>
      </c>
      <c r="G202" s="237" t="s">
        <v>531</v>
      </c>
      <c r="H202" s="238">
        <v>28.199999999999999</v>
      </c>
      <c r="I202" s="239"/>
      <c r="J202" s="240">
        <f>ROUND(I202*H202,2)</f>
        <v>0</v>
      </c>
      <c r="K202" s="236" t="s">
        <v>720</v>
      </c>
      <c r="L202" s="45"/>
      <c r="M202" s="241" t="s">
        <v>1</v>
      </c>
      <c r="N202" s="242" t="s">
        <v>41</v>
      </c>
      <c r="O202" s="92"/>
      <c r="P202" s="226">
        <f>O202*H202</f>
        <v>0</v>
      </c>
      <c r="Q202" s="226">
        <v>0</v>
      </c>
      <c r="R202" s="226">
        <f>Q202*H202</f>
        <v>0</v>
      </c>
      <c r="S202" s="226">
        <v>0.00050000000000000001</v>
      </c>
      <c r="T202" s="227">
        <f>S202*H202</f>
        <v>0.0141</v>
      </c>
      <c r="U202" s="39"/>
      <c r="V202" s="39"/>
      <c r="W202" s="39"/>
      <c r="X202" s="39"/>
      <c r="Y202" s="39"/>
      <c r="Z202" s="39"/>
      <c r="AA202" s="39"/>
      <c r="AB202" s="39"/>
      <c r="AC202" s="39"/>
      <c r="AD202" s="39"/>
      <c r="AE202" s="39"/>
      <c r="AR202" s="228" t="s">
        <v>415</v>
      </c>
      <c r="AT202" s="228" t="s">
        <v>443</v>
      </c>
      <c r="AU202" s="228" t="s">
        <v>86</v>
      </c>
      <c r="AY202" s="18" t="s">
        <v>414</v>
      </c>
      <c r="BE202" s="229">
        <f>IF(N202="základní",J202,0)</f>
        <v>0</v>
      </c>
      <c r="BF202" s="229">
        <f>IF(N202="snížená",J202,0)</f>
        <v>0</v>
      </c>
      <c r="BG202" s="229">
        <f>IF(N202="zákl. přenesená",J202,0)</f>
        <v>0</v>
      </c>
      <c r="BH202" s="229">
        <f>IF(N202="sníž. přenesená",J202,0)</f>
        <v>0</v>
      </c>
      <c r="BI202" s="229">
        <f>IF(N202="nulová",J202,0)</f>
        <v>0</v>
      </c>
      <c r="BJ202" s="18" t="s">
        <v>84</v>
      </c>
      <c r="BK202" s="229">
        <f>ROUND(I202*H202,2)</f>
        <v>0</v>
      </c>
      <c r="BL202" s="18" t="s">
        <v>415</v>
      </c>
      <c r="BM202" s="228" t="s">
        <v>3360</v>
      </c>
    </row>
    <row r="203" s="2" customFormat="1">
      <c r="A203" s="39"/>
      <c r="B203" s="40"/>
      <c r="C203" s="41"/>
      <c r="D203" s="230" t="s">
        <v>417</v>
      </c>
      <c r="E203" s="41"/>
      <c r="F203" s="231" t="s">
        <v>1803</v>
      </c>
      <c r="G203" s="41"/>
      <c r="H203" s="41"/>
      <c r="I203" s="156"/>
      <c r="J203" s="41"/>
      <c r="K203" s="41"/>
      <c r="L203" s="45"/>
      <c r="M203" s="232"/>
      <c r="N203" s="233"/>
      <c r="O203" s="92"/>
      <c r="P203" s="92"/>
      <c r="Q203" s="92"/>
      <c r="R203" s="92"/>
      <c r="S203" s="92"/>
      <c r="T203" s="93"/>
      <c r="U203" s="39"/>
      <c r="V203" s="39"/>
      <c r="W203" s="39"/>
      <c r="X203" s="39"/>
      <c r="Y203" s="39"/>
      <c r="Z203" s="39"/>
      <c r="AA203" s="39"/>
      <c r="AB203" s="39"/>
      <c r="AC203" s="39"/>
      <c r="AD203" s="39"/>
      <c r="AE203" s="39"/>
      <c r="AT203" s="18" t="s">
        <v>417</v>
      </c>
      <c r="AU203" s="18" t="s">
        <v>86</v>
      </c>
    </row>
    <row r="204" s="15" customFormat="1">
      <c r="A204" s="15"/>
      <c r="B204" s="299"/>
      <c r="C204" s="300"/>
      <c r="D204" s="230" t="s">
        <v>758</v>
      </c>
      <c r="E204" s="301" t="s">
        <v>1</v>
      </c>
      <c r="F204" s="302" t="s">
        <v>1798</v>
      </c>
      <c r="G204" s="300"/>
      <c r="H204" s="301" t="s">
        <v>1</v>
      </c>
      <c r="I204" s="303"/>
      <c r="J204" s="300"/>
      <c r="K204" s="300"/>
      <c r="L204" s="304"/>
      <c r="M204" s="305"/>
      <c r="N204" s="306"/>
      <c r="O204" s="306"/>
      <c r="P204" s="306"/>
      <c r="Q204" s="306"/>
      <c r="R204" s="306"/>
      <c r="S204" s="306"/>
      <c r="T204" s="307"/>
      <c r="U204" s="15"/>
      <c r="V204" s="15"/>
      <c r="W204" s="15"/>
      <c r="X204" s="15"/>
      <c r="Y204" s="15"/>
      <c r="Z204" s="15"/>
      <c r="AA204" s="15"/>
      <c r="AB204" s="15"/>
      <c r="AC204" s="15"/>
      <c r="AD204" s="15"/>
      <c r="AE204" s="15"/>
      <c r="AT204" s="308" t="s">
        <v>758</v>
      </c>
      <c r="AU204" s="308" t="s">
        <v>86</v>
      </c>
      <c r="AV204" s="15" t="s">
        <v>84</v>
      </c>
      <c r="AW204" s="15" t="s">
        <v>33</v>
      </c>
      <c r="AX204" s="15" t="s">
        <v>76</v>
      </c>
      <c r="AY204" s="308" t="s">
        <v>414</v>
      </c>
    </row>
    <row r="205" s="13" customFormat="1">
      <c r="A205" s="13"/>
      <c r="B205" s="277"/>
      <c r="C205" s="278"/>
      <c r="D205" s="230" t="s">
        <v>758</v>
      </c>
      <c r="E205" s="279" t="s">
        <v>1</v>
      </c>
      <c r="F205" s="280" t="s">
        <v>3357</v>
      </c>
      <c r="G205" s="278"/>
      <c r="H205" s="281">
        <v>8.8000000000000007</v>
      </c>
      <c r="I205" s="282"/>
      <c r="J205" s="278"/>
      <c r="K205" s="278"/>
      <c r="L205" s="283"/>
      <c r="M205" s="284"/>
      <c r="N205" s="285"/>
      <c r="O205" s="285"/>
      <c r="P205" s="285"/>
      <c r="Q205" s="285"/>
      <c r="R205" s="285"/>
      <c r="S205" s="285"/>
      <c r="T205" s="286"/>
      <c r="U205" s="13"/>
      <c r="V205" s="13"/>
      <c r="W205" s="13"/>
      <c r="X205" s="13"/>
      <c r="Y205" s="13"/>
      <c r="Z205" s="13"/>
      <c r="AA205" s="13"/>
      <c r="AB205" s="13"/>
      <c r="AC205" s="13"/>
      <c r="AD205" s="13"/>
      <c r="AE205" s="13"/>
      <c r="AT205" s="287" t="s">
        <v>758</v>
      </c>
      <c r="AU205" s="287" t="s">
        <v>86</v>
      </c>
      <c r="AV205" s="13" t="s">
        <v>86</v>
      </c>
      <c r="AW205" s="13" t="s">
        <v>33</v>
      </c>
      <c r="AX205" s="13" t="s">
        <v>76</v>
      </c>
      <c r="AY205" s="287" t="s">
        <v>414</v>
      </c>
    </row>
    <row r="206" s="15" customFormat="1">
      <c r="A206" s="15"/>
      <c r="B206" s="299"/>
      <c r="C206" s="300"/>
      <c r="D206" s="230" t="s">
        <v>758</v>
      </c>
      <c r="E206" s="301" t="s">
        <v>1</v>
      </c>
      <c r="F206" s="302" t="s">
        <v>1799</v>
      </c>
      <c r="G206" s="300"/>
      <c r="H206" s="301" t="s">
        <v>1</v>
      </c>
      <c r="I206" s="303"/>
      <c r="J206" s="300"/>
      <c r="K206" s="300"/>
      <c r="L206" s="304"/>
      <c r="M206" s="305"/>
      <c r="N206" s="306"/>
      <c r="O206" s="306"/>
      <c r="P206" s="306"/>
      <c r="Q206" s="306"/>
      <c r="R206" s="306"/>
      <c r="S206" s="306"/>
      <c r="T206" s="307"/>
      <c r="U206" s="15"/>
      <c r="V206" s="15"/>
      <c r="W206" s="15"/>
      <c r="X206" s="15"/>
      <c r="Y206" s="15"/>
      <c r="Z206" s="15"/>
      <c r="AA206" s="15"/>
      <c r="AB206" s="15"/>
      <c r="AC206" s="15"/>
      <c r="AD206" s="15"/>
      <c r="AE206" s="15"/>
      <c r="AT206" s="308" t="s">
        <v>758</v>
      </c>
      <c r="AU206" s="308" t="s">
        <v>86</v>
      </c>
      <c r="AV206" s="15" t="s">
        <v>84</v>
      </c>
      <c r="AW206" s="15" t="s">
        <v>33</v>
      </c>
      <c r="AX206" s="15" t="s">
        <v>76</v>
      </c>
      <c r="AY206" s="308" t="s">
        <v>414</v>
      </c>
    </row>
    <row r="207" s="13" customFormat="1">
      <c r="A207" s="13"/>
      <c r="B207" s="277"/>
      <c r="C207" s="278"/>
      <c r="D207" s="230" t="s">
        <v>758</v>
      </c>
      <c r="E207" s="279" t="s">
        <v>1</v>
      </c>
      <c r="F207" s="280" t="s">
        <v>3357</v>
      </c>
      <c r="G207" s="278"/>
      <c r="H207" s="281">
        <v>8.8000000000000007</v>
      </c>
      <c r="I207" s="282"/>
      <c r="J207" s="278"/>
      <c r="K207" s="278"/>
      <c r="L207" s="283"/>
      <c r="M207" s="284"/>
      <c r="N207" s="285"/>
      <c r="O207" s="285"/>
      <c r="P207" s="285"/>
      <c r="Q207" s="285"/>
      <c r="R207" s="285"/>
      <c r="S207" s="285"/>
      <c r="T207" s="286"/>
      <c r="U207" s="13"/>
      <c r="V207" s="13"/>
      <c r="W207" s="13"/>
      <c r="X207" s="13"/>
      <c r="Y207" s="13"/>
      <c r="Z207" s="13"/>
      <c r="AA207" s="13"/>
      <c r="AB207" s="13"/>
      <c r="AC207" s="13"/>
      <c r="AD207" s="13"/>
      <c r="AE207" s="13"/>
      <c r="AT207" s="287" t="s">
        <v>758</v>
      </c>
      <c r="AU207" s="287" t="s">
        <v>86</v>
      </c>
      <c r="AV207" s="13" t="s">
        <v>86</v>
      </c>
      <c r="AW207" s="13" t="s">
        <v>33</v>
      </c>
      <c r="AX207" s="13" t="s">
        <v>76</v>
      </c>
      <c r="AY207" s="287" t="s">
        <v>414</v>
      </c>
    </row>
    <row r="208" s="15" customFormat="1">
      <c r="A208" s="15"/>
      <c r="B208" s="299"/>
      <c r="C208" s="300"/>
      <c r="D208" s="230" t="s">
        <v>758</v>
      </c>
      <c r="E208" s="301" t="s">
        <v>1</v>
      </c>
      <c r="F208" s="302" t="s">
        <v>3358</v>
      </c>
      <c r="G208" s="300"/>
      <c r="H208" s="301" t="s">
        <v>1</v>
      </c>
      <c r="I208" s="303"/>
      <c r="J208" s="300"/>
      <c r="K208" s="300"/>
      <c r="L208" s="304"/>
      <c r="M208" s="305"/>
      <c r="N208" s="306"/>
      <c r="O208" s="306"/>
      <c r="P208" s="306"/>
      <c r="Q208" s="306"/>
      <c r="R208" s="306"/>
      <c r="S208" s="306"/>
      <c r="T208" s="307"/>
      <c r="U208" s="15"/>
      <c r="V208" s="15"/>
      <c r="W208" s="15"/>
      <c r="X208" s="15"/>
      <c r="Y208" s="15"/>
      <c r="Z208" s="15"/>
      <c r="AA208" s="15"/>
      <c r="AB208" s="15"/>
      <c r="AC208" s="15"/>
      <c r="AD208" s="15"/>
      <c r="AE208" s="15"/>
      <c r="AT208" s="308" t="s">
        <v>758</v>
      </c>
      <c r="AU208" s="308" t="s">
        <v>86</v>
      </c>
      <c r="AV208" s="15" t="s">
        <v>84</v>
      </c>
      <c r="AW208" s="15" t="s">
        <v>33</v>
      </c>
      <c r="AX208" s="15" t="s">
        <v>76</v>
      </c>
      <c r="AY208" s="308" t="s">
        <v>414</v>
      </c>
    </row>
    <row r="209" s="13" customFormat="1">
      <c r="A209" s="13"/>
      <c r="B209" s="277"/>
      <c r="C209" s="278"/>
      <c r="D209" s="230" t="s">
        <v>758</v>
      </c>
      <c r="E209" s="279" t="s">
        <v>1</v>
      </c>
      <c r="F209" s="280" t="s">
        <v>3359</v>
      </c>
      <c r="G209" s="278"/>
      <c r="H209" s="281">
        <v>10.6</v>
      </c>
      <c r="I209" s="282"/>
      <c r="J209" s="278"/>
      <c r="K209" s="278"/>
      <c r="L209" s="283"/>
      <c r="M209" s="284"/>
      <c r="N209" s="285"/>
      <c r="O209" s="285"/>
      <c r="P209" s="285"/>
      <c r="Q209" s="285"/>
      <c r="R209" s="285"/>
      <c r="S209" s="285"/>
      <c r="T209" s="286"/>
      <c r="U209" s="13"/>
      <c r="V209" s="13"/>
      <c r="W209" s="13"/>
      <c r="X209" s="13"/>
      <c r="Y209" s="13"/>
      <c r="Z209" s="13"/>
      <c r="AA209" s="13"/>
      <c r="AB209" s="13"/>
      <c r="AC209" s="13"/>
      <c r="AD209" s="13"/>
      <c r="AE209" s="13"/>
      <c r="AT209" s="287" t="s">
        <v>758</v>
      </c>
      <c r="AU209" s="287" t="s">
        <v>86</v>
      </c>
      <c r="AV209" s="13" t="s">
        <v>86</v>
      </c>
      <c r="AW209" s="13" t="s">
        <v>33</v>
      </c>
      <c r="AX209" s="13" t="s">
        <v>76</v>
      </c>
      <c r="AY209" s="287" t="s">
        <v>414</v>
      </c>
    </row>
    <row r="210" s="14" customFormat="1">
      <c r="A210" s="14"/>
      <c r="B210" s="288"/>
      <c r="C210" s="289"/>
      <c r="D210" s="230" t="s">
        <v>758</v>
      </c>
      <c r="E210" s="290" t="s">
        <v>1</v>
      </c>
      <c r="F210" s="291" t="s">
        <v>760</v>
      </c>
      <c r="G210" s="289"/>
      <c r="H210" s="292">
        <v>28.200000000000003</v>
      </c>
      <c r="I210" s="293"/>
      <c r="J210" s="289"/>
      <c r="K210" s="289"/>
      <c r="L210" s="294"/>
      <c r="M210" s="295"/>
      <c r="N210" s="296"/>
      <c r="O210" s="296"/>
      <c r="P210" s="296"/>
      <c r="Q210" s="296"/>
      <c r="R210" s="296"/>
      <c r="S210" s="296"/>
      <c r="T210" s="297"/>
      <c r="U210" s="14"/>
      <c r="V210" s="14"/>
      <c r="W210" s="14"/>
      <c r="X210" s="14"/>
      <c r="Y210" s="14"/>
      <c r="Z210" s="14"/>
      <c r="AA210" s="14"/>
      <c r="AB210" s="14"/>
      <c r="AC210" s="14"/>
      <c r="AD210" s="14"/>
      <c r="AE210" s="14"/>
      <c r="AT210" s="298" t="s">
        <v>758</v>
      </c>
      <c r="AU210" s="298" t="s">
        <v>86</v>
      </c>
      <c r="AV210" s="14" t="s">
        <v>415</v>
      </c>
      <c r="AW210" s="14" t="s">
        <v>33</v>
      </c>
      <c r="AX210" s="14" t="s">
        <v>84</v>
      </c>
      <c r="AY210" s="298" t="s">
        <v>414</v>
      </c>
    </row>
    <row r="211" s="2" customFormat="1" ht="21.75" customHeight="1">
      <c r="A211" s="39"/>
      <c r="B211" s="40"/>
      <c r="C211" s="234" t="s">
        <v>459</v>
      </c>
      <c r="D211" s="234" t="s">
        <v>443</v>
      </c>
      <c r="E211" s="235" t="s">
        <v>3361</v>
      </c>
      <c r="F211" s="236" t="s">
        <v>3362</v>
      </c>
      <c r="G211" s="237" t="s">
        <v>632</v>
      </c>
      <c r="H211" s="238">
        <v>1.5600000000000001</v>
      </c>
      <c r="I211" s="239"/>
      <c r="J211" s="240">
        <f>ROUND(I211*H211,2)</f>
        <v>0</v>
      </c>
      <c r="K211" s="236" t="s">
        <v>720</v>
      </c>
      <c r="L211" s="45"/>
      <c r="M211" s="241" t="s">
        <v>1</v>
      </c>
      <c r="N211" s="242" t="s">
        <v>41</v>
      </c>
      <c r="O211" s="92"/>
      <c r="P211" s="226">
        <f>O211*H211</f>
        <v>0</v>
      </c>
      <c r="Q211" s="226">
        <v>0</v>
      </c>
      <c r="R211" s="226">
        <f>Q211*H211</f>
        <v>0</v>
      </c>
      <c r="S211" s="226">
        <v>0.12</v>
      </c>
      <c r="T211" s="227">
        <f>S211*H211</f>
        <v>0.18720000000000001</v>
      </c>
      <c r="U211" s="39"/>
      <c r="V211" s="39"/>
      <c r="W211" s="39"/>
      <c r="X211" s="39"/>
      <c r="Y211" s="39"/>
      <c r="Z211" s="39"/>
      <c r="AA211" s="39"/>
      <c r="AB211" s="39"/>
      <c r="AC211" s="39"/>
      <c r="AD211" s="39"/>
      <c r="AE211" s="39"/>
      <c r="AR211" s="228" t="s">
        <v>415</v>
      </c>
      <c r="AT211" s="228" t="s">
        <v>443</v>
      </c>
      <c r="AU211" s="228" t="s">
        <v>86</v>
      </c>
      <c r="AY211" s="18" t="s">
        <v>414</v>
      </c>
      <c r="BE211" s="229">
        <f>IF(N211="základní",J211,0)</f>
        <v>0</v>
      </c>
      <c r="BF211" s="229">
        <f>IF(N211="snížená",J211,0)</f>
        <v>0</v>
      </c>
      <c r="BG211" s="229">
        <f>IF(N211="zákl. přenesená",J211,0)</f>
        <v>0</v>
      </c>
      <c r="BH211" s="229">
        <f>IF(N211="sníž. přenesená",J211,0)</f>
        <v>0</v>
      </c>
      <c r="BI211" s="229">
        <f>IF(N211="nulová",J211,0)</f>
        <v>0</v>
      </c>
      <c r="BJ211" s="18" t="s">
        <v>84</v>
      </c>
      <c r="BK211" s="229">
        <f>ROUND(I211*H211,2)</f>
        <v>0</v>
      </c>
      <c r="BL211" s="18" t="s">
        <v>415</v>
      </c>
      <c r="BM211" s="228" t="s">
        <v>3363</v>
      </c>
    </row>
    <row r="212" s="2" customFormat="1">
      <c r="A212" s="39"/>
      <c r="B212" s="40"/>
      <c r="C212" s="41"/>
      <c r="D212" s="230" t="s">
        <v>417</v>
      </c>
      <c r="E212" s="41"/>
      <c r="F212" s="231" t="s">
        <v>3364</v>
      </c>
      <c r="G212" s="41"/>
      <c r="H212" s="41"/>
      <c r="I212" s="156"/>
      <c r="J212" s="41"/>
      <c r="K212" s="41"/>
      <c r="L212" s="45"/>
      <c r="M212" s="232"/>
      <c r="N212" s="233"/>
      <c r="O212" s="92"/>
      <c r="P212" s="92"/>
      <c r="Q212" s="92"/>
      <c r="R212" s="92"/>
      <c r="S212" s="92"/>
      <c r="T212" s="93"/>
      <c r="U212" s="39"/>
      <c r="V212" s="39"/>
      <c r="W212" s="39"/>
      <c r="X212" s="39"/>
      <c r="Y212" s="39"/>
      <c r="Z212" s="39"/>
      <c r="AA212" s="39"/>
      <c r="AB212" s="39"/>
      <c r="AC212" s="39"/>
      <c r="AD212" s="39"/>
      <c r="AE212" s="39"/>
      <c r="AT212" s="18" t="s">
        <v>417</v>
      </c>
      <c r="AU212" s="18" t="s">
        <v>86</v>
      </c>
    </row>
    <row r="213" s="15" customFormat="1">
      <c r="A213" s="15"/>
      <c r="B213" s="299"/>
      <c r="C213" s="300"/>
      <c r="D213" s="230" t="s">
        <v>758</v>
      </c>
      <c r="E213" s="301" t="s">
        <v>1</v>
      </c>
      <c r="F213" s="302" t="s">
        <v>3365</v>
      </c>
      <c r="G213" s="300"/>
      <c r="H213" s="301" t="s">
        <v>1</v>
      </c>
      <c r="I213" s="303"/>
      <c r="J213" s="300"/>
      <c r="K213" s="300"/>
      <c r="L213" s="304"/>
      <c r="M213" s="305"/>
      <c r="N213" s="306"/>
      <c r="O213" s="306"/>
      <c r="P213" s="306"/>
      <c r="Q213" s="306"/>
      <c r="R213" s="306"/>
      <c r="S213" s="306"/>
      <c r="T213" s="307"/>
      <c r="U213" s="15"/>
      <c r="V213" s="15"/>
      <c r="W213" s="15"/>
      <c r="X213" s="15"/>
      <c r="Y213" s="15"/>
      <c r="Z213" s="15"/>
      <c r="AA213" s="15"/>
      <c r="AB213" s="15"/>
      <c r="AC213" s="15"/>
      <c r="AD213" s="15"/>
      <c r="AE213" s="15"/>
      <c r="AT213" s="308" t="s">
        <v>758</v>
      </c>
      <c r="AU213" s="308" t="s">
        <v>86</v>
      </c>
      <c r="AV213" s="15" t="s">
        <v>84</v>
      </c>
      <c r="AW213" s="15" t="s">
        <v>33</v>
      </c>
      <c r="AX213" s="15" t="s">
        <v>76</v>
      </c>
      <c r="AY213" s="308" t="s">
        <v>414</v>
      </c>
    </row>
    <row r="214" s="13" customFormat="1">
      <c r="A214" s="13"/>
      <c r="B214" s="277"/>
      <c r="C214" s="278"/>
      <c r="D214" s="230" t="s">
        <v>758</v>
      </c>
      <c r="E214" s="279" t="s">
        <v>1</v>
      </c>
      <c r="F214" s="280" t="s">
        <v>3366</v>
      </c>
      <c r="G214" s="278"/>
      <c r="H214" s="281">
        <v>0.71999999999999997</v>
      </c>
      <c r="I214" s="282"/>
      <c r="J214" s="278"/>
      <c r="K214" s="278"/>
      <c r="L214" s="283"/>
      <c r="M214" s="284"/>
      <c r="N214" s="285"/>
      <c r="O214" s="285"/>
      <c r="P214" s="285"/>
      <c r="Q214" s="285"/>
      <c r="R214" s="285"/>
      <c r="S214" s="285"/>
      <c r="T214" s="286"/>
      <c r="U214" s="13"/>
      <c r="V214" s="13"/>
      <c r="W214" s="13"/>
      <c r="X214" s="13"/>
      <c r="Y214" s="13"/>
      <c r="Z214" s="13"/>
      <c r="AA214" s="13"/>
      <c r="AB214" s="13"/>
      <c r="AC214" s="13"/>
      <c r="AD214" s="13"/>
      <c r="AE214" s="13"/>
      <c r="AT214" s="287" t="s">
        <v>758</v>
      </c>
      <c r="AU214" s="287" t="s">
        <v>86</v>
      </c>
      <c r="AV214" s="13" t="s">
        <v>86</v>
      </c>
      <c r="AW214" s="13" t="s">
        <v>33</v>
      </c>
      <c r="AX214" s="13" t="s">
        <v>76</v>
      </c>
      <c r="AY214" s="287" t="s">
        <v>414</v>
      </c>
    </row>
    <row r="215" s="15" customFormat="1">
      <c r="A215" s="15"/>
      <c r="B215" s="299"/>
      <c r="C215" s="300"/>
      <c r="D215" s="230" t="s">
        <v>758</v>
      </c>
      <c r="E215" s="301" t="s">
        <v>1</v>
      </c>
      <c r="F215" s="302" t="s">
        <v>3367</v>
      </c>
      <c r="G215" s="300"/>
      <c r="H215" s="301" t="s">
        <v>1</v>
      </c>
      <c r="I215" s="303"/>
      <c r="J215" s="300"/>
      <c r="K215" s="300"/>
      <c r="L215" s="304"/>
      <c r="M215" s="305"/>
      <c r="N215" s="306"/>
      <c r="O215" s="306"/>
      <c r="P215" s="306"/>
      <c r="Q215" s="306"/>
      <c r="R215" s="306"/>
      <c r="S215" s="306"/>
      <c r="T215" s="307"/>
      <c r="U215" s="15"/>
      <c r="V215" s="15"/>
      <c r="W215" s="15"/>
      <c r="X215" s="15"/>
      <c r="Y215" s="15"/>
      <c r="Z215" s="15"/>
      <c r="AA215" s="15"/>
      <c r="AB215" s="15"/>
      <c r="AC215" s="15"/>
      <c r="AD215" s="15"/>
      <c r="AE215" s="15"/>
      <c r="AT215" s="308" t="s">
        <v>758</v>
      </c>
      <c r="AU215" s="308" t="s">
        <v>86</v>
      </c>
      <c r="AV215" s="15" t="s">
        <v>84</v>
      </c>
      <c r="AW215" s="15" t="s">
        <v>33</v>
      </c>
      <c r="AX215" s="15" t="s">
        <v>76</v>
      </c>
      <c r="AY215" s="308" t="s">
        <v>414</v>
      </c>
    </row>
    <row r="216" s="13" customFormat="1">
      <c r="A216" s="13"/>
      <c r="B216" s="277"/>
      <c r="C216" s="278"/>
      <c r="D216" s="230" t="s">
        <v>758</v>
      </c>
      <c r="E216" s="279" t="s">
        <v>1</v>
      </c>
      <c r="F216" s="280" t="s">
        <v>3368</v>
      </c>
      <c r="G216" s="278"/>
      <c r="H216" s="281">
        <v>0.47999999999999998</v>
      </c>
      <c r="I216" s="282"/>
      <c r="J216" s="278"/>
      <c r="K216" s="278"/>
      <c r="L216" s="283"/>
      <c r="M216" s="284"/>
      <c r="N216" s="285"/>
      <c r="O216" s="285"/>
      <c r="P216" s="285"/>
      <c r="Q216" s="285"/>
      <c r="R216" s="285"/>
      <c r="S216" s="285"/>
      <c r="T216" s="286"/>
      <c r="U216" s="13"/>
      <c r="V216" s="13"/>
      <c r="W216" s="13"/>
      <c r="X216" s="13"/>
      <c r="Y216" s="13"/>
      <c r="Z216" s="13"/>
      <c r="AA216" s="13"/>
      <c r="AB216" s="13"/>
      <c r="AC216" s="13"/>
      <c r="AD216" s="13"/>
      <c r="AE216" s="13"/>
      <c r="AT216" s="287" t="s">
        <v>758</v>
      </c>
      <c r="AU216" s="287" t="s">
        <v>86</v>
      </c>
      <c r="AV216" s="13" t="s">
        <v>86</v>
      </c>
      <c r="AW216" s="13" t="s">
        <v>33</v>
      </c>
      <c r="AX216" s="13" t="s">
        <v>76</v>
      </c>
      <c r="AY216" s="287" t="s">
        <v>414</v>
      </c>
    </row>
    <row r="217" s="13" customFormat="1">
      <c r="A217" s="13"/>
      <c r="B217" s="277"/>
      <c r="C217" s="278"/>
      <c r="D217" s="230" t="s">
        <v>758</v>
      </c>
      <c r="E217" s="279" t="s">
        <v>1</v>
      </c>
      <c r="F217" s="280" t="s">
        <v>3369</v>
      </c>
      <c r="G217" s="278"/>
      <c r="H217" s="281">
        <v>0.35999999999999999</v>
      </c>
      <c r="I217" s="282"/>
      <c r="J217" s="278"/>
      <c r="K217" s="278"/>
      <c r="L217" s="283"/>
      <c r="M217" s="284"/>
      <c r="N217" s="285"/>
      <c r="O217" s="285"/>
      <c r="P217" s="285"/>
      <c r="Q217" s="285"/>
      <c r="R217" s="285"/>
      <c r="S217" s="285"/>
      <c r="T217" s="286"/>
      <c r="U217" s="13"/>
      <c r="V217" s="13"/>
      <c r="W217" s="13"/>
      <c r="X217" s="13"/>
      <c r="Y217" s="13"/>
      <c r="Z217" s="13"/>
      <c r="AA217" s="13"/>
      <c r="AB217" s="13"/>
      <c r="AC217" s="13"/>
      <c r="AD217" s="13"/>
      <c r="AE217" s="13"/>
      <c r="AT217" s="287" t="s">
        <v>758</v>
      </c>
      <c r="AU217" s="287" t="s">
        <v>86</v>
      </c>
      <c r="AV217" s="13" t="s">
        <v>86</v>
      </c>
      <c r="AW217" s="13" t="s">
        <v>33</v>
      </c>
      <c r="AX217" s="13" t="s">
        <v>76</v>
      </c>
      <c r="AY217" s="287" t="s">
        <v>414</v>
      </c>
    </row>
    <row r="218" s="14" customFormat="1">
      <c r="A218" s="14"/>
      <c r="B218" s="288"/>
      <c r="C218" s="289"/>
      <c r="D218" s="230" t="s">
        <v>758</v>
      </c>
      <c r="E218" s="290" t="s">
        <v>1</v>
      </c>
      <c r="F218" s="291" t="s">
        <v>760</v>
      </c>
      <c r="G218" s="289"/>
      <c r="H218" s="292">
        <v>1.5600000000000001</v>
      </c>
      <c r="I218" s="293"/>
      <c r="J218" s="289"/>
      <c r="K218" s="289"/>
      <c r="L218" s="294"/>
      <c r="M218" s="295"/>
      <c r="N218" s="296"/>
      <c r="O218" s="296"/>
      <c r="P218" s="296"/>
      <c r="Q218" s="296"/>
      <c r="R218" s="296"/>
      <c r="S218" s="296"/>
      <c r="T218" s="297"/>
      <c r="U218" s="14"/>
      <c r="V218" s="14"/>
      <c r="W218" s="14"/>
      <c r="X218" s="14"/>
      <c r="Y218" s="14"/>
      <c r="Z218" s="14"/>
      <c r="AA218" s="14"/>
      <c r="AB218" s="14"/>
      <c r="AC218" s="14"/>
      <c r="AD218" s="14"/>
      <c r="AE218" s="14"/>
      <c r="AT218" s="298" t="s">
        <v>758</v>
      </c>
      <c r="AU218" s="298" t="s">
        <v>86</v>
      </c>
      <c r="AV218" s="14" t="s">
        <v>415</v>
      </c>
      <c r="AW218" s="14" t="s">
        <v>33</v>
      </c>
      <c r="AX218" s="14" t="s">
        <v>84</v>
      </c>
      <c r="AY218" s="298" t="s">
        <v>414</v>
      </c>
    </row>
    <row r="219" s="2" customFormat="1" ht="21.75" customHeight="1">
      <c r="A219" s="39"/>
      <c r="B219" s="40"/>
      <c r="C219" s="216" t="s">
        <v>463</v>
      </c>
      <c r="D219" s="216" t="s">
        <v>409</v>
      </c>
      <c r="E219" s="217" t="s">
        <v>3370</v>
      </c>
      <c r="F219" s="218" t="s">
        <v>3371</v>
      </c>
      <c r="G219" s="219" t="s">
        <v>509</v>
      </c>
      <c r="H219" s="220">
        <v>13</v>
      </c>
      <c r="I219" s="221"/>
      <c r="J219" s="222">
        <f>ROUND(I219*H219,2)</f>
        <v>0</v>
      </c>
      <c r="K219" s="218" t="s">
        <v>720</v>
      </c>
      <c r="L219" s="223"/>
      <c r="M219" s="224" t="s">
        <v>1</v>
      </c>
      <c r="N219" s="225" t="s">
        <v>41</v>
      </c>
      <c r="O219" s="92"/>
      <c r="P219" s="226">
        <f>O219*H219</f>
        <v>0</v>
      </c>
      <c r="Q219" s="226">
        <v>0.012999999999999999</v>
      </c>
      <c r="R219" s="226">
        <f>Q219*H219</f>
        <v>0.16899999999999998</v>
      </c>
      <c r="S219" s="226">
        <v>0</v>
      </c>
      <c r="T219" s="227">
        <f>S219*H219</f>
        <v>0</v>
      </c>
      <c r="U219" s="39"/>
      <c r="V219" s="39"/>
      <c r="W219" s="39"/>
      <c r="X219" s="39"/>
      <c r="Y219" s="39"/>
      <c r="Z219" s="39"/>
      <c r="AA219" s="39"/>
      <c r="AB219" s="39"/>
      <c r="AC219" s="39"/>
      <c r="AD219" s="39"/>
      <c r="AE219" s="39"/>
      <c r="AR219" s="228" t="s">
        <v>413</v>
      </c>
      <c r="AT219" s="228" t="s">
        <v>409</v>
      </c>
      <c r="AU219" s="228" t="s">
        <v>86</v>
      </c>
      <c r="AY219" s="18" t="s">
        <v>414</v>
      </c>
      <c r="BE219" s="229">
        <f>IF(N219="základní",J219,0)</f>
        <v>0</v>
      </c>
      <c r="BF219" s="229">
        <f>IF(N219="snížená",J219,0)</f>
        <v>0</v>
      </c>
      <c r="BG219" s="229">
        <f>IF(N219="zákl. přenesená",J219,0)</f>
        <v>0</v>
      </c>
      <c r="BH219" s="229">
        <f>IF(N219="sníž. přenesená",J219,0)</f>
        <v>0</v>
      </c>
      <c r="BI219" s="229">
        <f>IF(N219="nulová",J219,0)</f>
        <v>0</v>
      </c>
      <c r="BJ219" s="18" t="s">
        <v>84</v>
      </c>
      <c r="BK219" s="229">
        <f>ROUND(I219*H219,2)</f>
        <v>0</v>
      </c>
      <c r="BL219" s="18" t="s">
        <v>415</v>
      </c>
      <c r="BM219" s="228" t="s">
        <v>3372</v>
      </c>
    </row>
    <row r="220" s="2" customFormat="1">
      <c r="A220" s="39"/>
      <c r="B220" s="40"/>
      <c r="C220" s="41"/>
      <c r="D220" s="230" t="s">
        <v>417</v>
      </c>
      <c r="E220" s="41"/>
      <c r="F220" s="231" t="s">
        <v>3371</v>
      </c>
      <c r="G220" s="41"/>
      <c r="H220" s="41"/>
      <c r="I220" s="156"/>
      <c r="J220" s="41"/>
      <c r="K220" s="41"/>
      <c r="L220" s="45"/>
      <c r="M220" s="232"/>
      <c r="N220" s="233"/>
      <c r="O220" s="92"/>
      <c r="P220" s="92"/>
      <c r="Q220" s="92"/>
      <c r="R220" s="92"/>
      <c r="S220" s="92"/>
      <c r="T220" s="93"/>
      <c r="U220" s="39"/>
      <c r="V220" s="39"/>
      <c r="W220" s="39"/>
      <c r="X220" s="39"/>
      <c r="Y220" s="39"/>
      <c r="Z220" s="39"/>
      <c r="AA220" s="39"/>
      <c r="AB220" s="39"/>
      <c r="AC220" s="39"/>
      <c r="AD220" s="39"/>
      <c r="AE220" s="39"/>
      <c r="AT220" s="18" t="s">
        <v>417</v>
      </c>
      <c r="AU220" s="18" t="s">
        <v>86</v>
      </c>
    </row>
    <row r="221" s="15" customFormat="1">
      <c r="A221" s="15"/>
      <c r="B221" s="299"/>
      <c r="C221" s="300"/>
      <c r="D221" s="230" t="s">
        <v>758</v>
      </c>
      <c r="E221" s="301" t="s">
        <v>1</v>
      </c>
      <c r="F221" s="302" t="s">
        <v>3373</v>
      </c>
      <c r="G221" s="300"/>
      <c r="H221" s="301" t="s">
        <v>1</v>
      </c>
      <c r="I221" s="303"/>
      <c r="J221" s="300"/>
      <c r="K221" s="300"/>
      <c r="L221" s="304"/>
      <c r="M221" s="305"/>
      <c r="N221" s="306"/>
      <c r="O221" s="306"/>
      <c r="P221" s="306"/>
      <c r="Q221" s="306"/>
      <c r="R221" s="306"/>
      <c r="S221" s="306"/>
      <c r="T221" s="307"/>
      <c r="U221" s="15"/>
      <c r="V221" s="15"/>
      <c r="W221" s="15"/>
      <c r="X221" s="15"/>
      <c r="Y221" s="15"/>
      <c r="Z221" s="15"/>
      <c r="AA221" s="15"/>
      <c r="AB221" s="15"/>
      <c r="AC221" s="15"/>
      <c r="AD221" s="15"/>
      <c r="AE221" s="15"/>
      <c r="AT221" s="308" t="s">
        <v>758</v>
      </c>
      <c r="AU221" s="308" t="s">
        <v>86</v>
      </c>
      <c r="AV221" s="15" t="s">
        <v>84</v>
      </c>
      <c r="AW221" s="15" t="s">
        <v>33</v>
      </c>
      <c r="AX221" s="15" t="s">
        <v>76</v>
      </c>
      <c r="AY221" s="308" t="s">
        <v>414</v>
      </c>
    </row>
    <row r="222" s="13" customFormat="1">
      <c r="A222" s="13"/>
      <c r="B222" s="277"/>
      <c r="C222" s="278"/>
      <c r="D222" s="230" t="s">
        <v>758</v>
      </c>
      <c r="E222" s="279" t="s">
        <v>1</v>
      </c>
      <c r="F222" s="280" t="s">
        <v>3374</v>
      </c>
      <c r="G222" s="278"/>
      <c r="H222" s="281">
        <v>6</v>
      </c>
      <c r="I222" s="282"/>
      <c r="J222" s="278"/>
      <c r="K222" s="278"/>
      <c r="L222" s="283"/>
      <c r="M222" s="284"/>
      <c r="N222" s="285"/>
      <c r="O222" s="285"/>
      <c r="P222" s="285"/>
      <c r="Q222" s="285"/>
      <c r="R222" s="285"/>
      <c r="S222" s="285"/>
      <c r="T222" s="286"/>
      <c r="U222" s="13"/>
      <c r="V222" s="13"/>
      <c r="W222" s="13"/>
      <c r="X222" s="13"/>
      <c r="Y222" s="13"/>
      <c r="Z222" s="13"/>
      <c r="AA222" s="13"/>
      <c r="AB222" s="13"/>
      <c r="AC222" s="13"/>
      <c r="AD222" s="13"/>
      <c r="AE222" s="13"/>
      <c r="AT222" s="287" t="s">
        <v>758</v>
      </c>
      <c r="AU222" s="287" t="s">
        <v>86</v>
      </c>
      <c r="AV222" s="13" t="s">
        <v>86</v>
      </c>
      <c r="AW222" s="13" t="s">
        <v>33</v>
      </c>
      <c r="AX222" s="13" t="s">
        <v>76</v>
      </c>
      <c r="AY222" s="287" t="s">
        <v>414</v>
      </c>
    </row>
    <row r="223" s="15" customFormat="1">
      <c r="A223" s="15"/>
      <c r="B223" s="299"/>
      <c r="C223" s="300"/>
      <c r="D223" s="230" t="s">
        <v>758</v>
      </c>
      <c r="E223" s="301" t="s">
        <v>1</v>
      </c>
      <c r="F223" s="302" t="s">
        <v>3375</v>
      </c>
      <c r="G223" s="300"/>
      <c r="H223" s="301" t="s">
        <v>1</v>
      </c>
      <c r="I223" s="303"/>
      <c r="J223" s="300"/>
      <c r="K223" s="300"/>
      <c r="L223" s="304"/>
      <c r="M223" s="305"/>
      <c r="N223" s="306"/>
      <c r="O223" s="306"/>
      <c r="P223" s="306"/>
      <c r="Q223" s="306"/>
      <c r="R223" s="306"/>
      <c r="S223" s="306"/>
      <c r="T223" s="307"/>
      <c r="U223" s="15"/>
      <c r="V223" s="15"/>
      <c r="W223" s="15"/>
      <c r="X223" s="15"/>
      <c r="Y223" s="15"/>
      <c r="Z223" s="15"/>
      <c r="AA223" s="15"/>
      <c r="AB223" s="15"/>
      <c r="AC223" s="15"/>
      <c r="AD223" s="15"/>
      <c r="AE223" s="15"/>
      <c r="AT223" s="308" t="s">
        <v>758</v>
      </c>
      <c r="AU223" s="308" t="s">
        <v>86</v>
      </c>
      <c r="AV223" s="15" t="s">
        <v>84</v>
      </c>
      <c r="AW223" s="15" t="s">
        <v>33</v>
      </c>
      <c r="AX223" s="15" t="s">
        <v>76</v>
      </c>
      <c r="AY223" s="308" t="s">
        <v>414</v>
      </c>
    </row>
    <row r="224" s="13" customFormat="1">
      <c r="A224" s="13"/>
      <c r="B224" s="277"/>
      <c r="C224" s="278"/>
      <c r="D224" s="230" t="s">
        <v>758</v>
      </c>
      <c r="E224" s="279" t="s">
        <v>1</v>
      </c>
      <c r="F224" s="280" t="s">
        <v>3376</v>
      </c>
      <c r="G224" s="278"/>
      <c r="H224" s="281">
        <v>7</v>
      </c>
      <c r="I224" s="282"/>
      <c r="J224" s="278"/>
      <c r="K224" s="278"/>
      <c r="L224" s="283"/>
      <c r="M224" s="284"/>
      <c r="N224" s="285"/>
      <c r="O224" s="285"/>
      <c r="P224" s="285"/>
      <c r="Q224" s="285"/>
      <c r="R224" s="285"/>
      <c r="S224" s="285"/>
      <c r="T224" s="286"/>
      <c r="U224" s="13"/>
      <c r="V224" s="13"/>
      <c r="W224" s="13"/>
      <c r="X224" s="13"/>
      <c r="Y224" s="13"/>
      <c r="Z224" s="13"/>
      <c r="AA224" s="13"/>
      <c r="AB224" s="13"/>
      <c r="AC224" s="13"/>
      <c r="AD224" s="13"/>
      <c r="AE224" s="13"/>
      <c r="AT224" s="287" t="s">
        <v>758</v>
      </c>
      <c r="AU224" s="287" t="s">
        <v>86</v>
      </c>
      <c r="AV224" s="13" t="s">
        <v>86</v>
      </c>
      <c r="AW224" s="13" t="s">
        <v>33</v>
      </c>
      <c r="AX224" s="13" t="s">
        <v>76</v>
      </c>
      <c r="AY224" s="287" t="s">
        <v>414</v>
      </c>
    </row>
    <row r="225" s="14" customFormat="1">
      <c r="A225" s="14"/>
      <c r="B225" s="288"/>
      <c r="C225" s="289"/>
      <c r="D225" s="230" t="s">
        <v>758</v>
      </c>
      <c r="E225" s="290" t="s">
        <v>1</v>
      </c>
      <c r="F225" s="291" t="s">
        <v>760</v>
      </c>
      <c r="G225" s="289"/>
      <c r="H225" s="292">
        <v>13</v>
      </c>
      <c r="I225" s="293"/>
      <c r="J225" s="289"/>
      <c r="K225" s="289"/>
      <c r="L225" s="294"/>
      <c r="M225" s="295"/>
      <c r="N225" s="296"/>
      <c r="O225" s="296"/>
      <c r="P225" s="296"/>
      <c r="Q225" s="296"/>
      <c r="R225" s="296"/>
      <c r="S225" s="296"/>
      <c r="T225" s="297"/>
      <c r="U225" s="14"/>
      <c r="V225" s="14"/>
      <c r="W225" s="14"/>
      <c r="X225" s="14"/>
      <c r="Y225" s="14"/>
      <c r="Z225" s="14"/>
      <c r="AA225" s="14"/>
      <c r="AB225" s="14"/>
      <c r="AC225" s="14"/>
      <c r="AD225" s="14"/>
      <c r="AE225" s="14"/>
      <c r="AT225" s="298" t="s">
        <v>758</v>
      </c>
      <c r="AU225" s="298" t="s">
        <v>86</v>
      </c>
      <c r="AV225" s="14" t="s">
        <v>415</v>
      </c>
      <c r="AW225" s="14" t="s">
        <v>33</v>
      </c>
      <c r="AX225" s="14" t="s">
        <v>84</v>
      </c>
      <c r="AY225" s="298" t="s">
        <v>414</v>
      </c>
    </row>
    <row r="226" s="2" customFormat="1" ht="21.75" customHeight="1">
      <c r="A226" s="39"/>
      <c r="B226" s="40"/>
      <c r="C226" s="234" t="s">
        <v>8</v>
      </c>
      <c r="D226" s="234" t="s">
        <v>443</v>
      </c>
      <c r="E226" s="235" t="s">
        <v>1810</v>
      </c>
      <c r="F226" s="236" t="s">
        <v>1811</v>
      </c>
      <c r="G226" s="237" t="s">
        <v>632</v>
      </c>
      <c r="H226" s="238">
        <v>445.84500000000003</v>
      </c>
      <c r="I226" s="239"/>
      <c r="J226" s="240">
        <f>ROUND(I226*H226,2)</f>
        <v>0</v>
      </c>
      <c r="K226" s="236" t="s">
        <v>720</v>
      </c>
      <c r="L226" s="45"/>
      <c r="M226" s="241" t="s">
        <v>1</v>
      </c>
      <c r="N226" s="242" t="s">
        <v>41</v>
      </c>
      <c r="O226" s="92"/>
      <c r="P226" s="226">
        <f>O226*H226</f>
        <v>0</v>
      </c>
      <c r="Q226" s="226">
        <v>0</v>
      </c>
      <c r="R226" s="226">
        <f>Q226*H226</f>
        <v>0</v>
      </c>
      <c r="S226" s="226">
        <v>0</v>
      </c>
      <c r="T226" s="227">
        <f>S226*H226</f>
        <v>0</v>
      </c>
      <c r="U226" s="39"/>
      <c r="V226" s="39"/>
      <c r="W226" s="39"/>
      <c r="X226" s="39"/>
      <c r="Y226" s="39"/>
      <c r="Z226" s="39"/>
      <c r="AA226" s="39"/>
      <c r="AB226" s="39"/>
      <c r="AC226" s="39"/>
      <c r="AD226" s="39"/>
      <c r="AE226" s="39"/>
      <c r="AR226" s="228" t="s">
        <v>415</v>
      </c>
      <c r="AT226" s="228" t="s">
        <v>443</v>
      </c>
      <c r="AU226" s="228" t="s">
        <v>86</v>
      </c>
      <c r="AY226" s="18" t="s">
        <v>414</v>
      </c>
      <c r="BE226" s="229">
        <f>IF(N226="základní",J226,0)</f>
        <v>0</v>
      </c>
      <c r="BF226" s="229">
        <f>IF(N226="snížená",J226,0)</f>
        <v>0</v>
      </c>
      <c r="BG226" s="229">
        <f>IF(N226="zákl. přenesená",J226,0)</f>
        <v>0</v>
      </c>
      <c r="BH226" s="229">
        <f>IF(N226="sníž. přenesená",J226,0)</f>
        <v>0</v>
      </c>
      <c r="BI226" s="229">
        <f>IF(N226="nulová",J226,0)</f>
        <v>0</v>
      </c>
      <c r="BJ226" s="18" t="s">
        <v>84</v>
      </c>
      <c r="BK226" s="229">
        <f>ROUND(I226*H226,2)</f>
        <v>0</v>
      </c>
      <c r="BL226" s="18" t="s">
        <v>415</v>
      </c>
      <c r="BM226" s="228" t="s">
        <v>3377</v>
      </c>
    </row>
    <row r="227" s="2" customFormat="1">
      <c r="A227" s="39"/>
      <c r="B227" s="40"/>
      <c r="C227" s="41"/>
      <c r="D227" s="230" t="s">
        <v>417</v>
      </c>
      <c r="E227" s="41"/>
      <c r="F227" s="231" t="s">
        <v>1811</v>
      </c>
      <c r="G227" s="41"/>
      <c r="H227" s="41"/>
      <c r="I227" s="156"/>
      <c r="J227" s="41"/>
      <c r="K227" s="41"/>
      <c r="L227" s="45"/>
      <c r="M227" s="232"/>
      <c r="N227" s="233"/>
      <c r="O227" s="92"/>
      <c r="P227" s="92"/>
      <c r="Q227" s="92"/>
      <c r="R227" s="92"/>
      <c r="S227" s="92"/>
      <c r="T227" s="93"/>
      <c r="U227" s="39"/>
      <c r="V227" s="39"/>
      <c r="W227" s="39"/>
      <c r="X227" s="39"/>
      <c r="Y227" s="39"/>
      <c r="Z227" s="39"/>
      <c r="AA227" s="39"/>
      <c r="AB227" s="39"/>
      <c r="AC227" s="39"/>
      <c r="AD227" s="39"/>
      <c r="AE227" s="39"/>
      <c r="AT227" s="18" t="s">
        <v>417</v>
      </c>
      <c r="AU227" s="18" t="s">
        <v>86</v>
      </c>
    </row>
    <row r="228" s="15" customFormat="1">
      <c r="A228" s="15"/>
      <c r="B228" s="299"/>
      <c r="C228" s="300"/>
      <c r="D228" s="230" t="s">
        <v>758</v>
      </c>
      <c r="E228" s="301" t="s">
        <v>1</v>
      </c>
      <c r="F228" s="302" t="s">
        <v>3322</v>
      </c>
      <c r="G228" s="300"/>
      <c r="H228" s="301" t="s">
        <v>1</v>
      </c>
      <c r="I228" s="303"/>
      <c r="J228" s="300"/>
      <c r="K228" s="300"/>
      <c r="L228" s="304"/>
      <c r="M228" s="305"/>
      <c r="N228" s="306"/>
      <c r="O228" s="306"/>
      <c r="P228" s="306"/>
      <c r="Q228" s="306"/>
      <c r="R228" s="306"/>
      <c r="S228" s="306"/>
      <c r="T228" s="307"/>
      <c r="U228" s="15"/>
      <c r="V228" s="15"/>
      <c r="W228" s="15"/>
      <c r="X228" s="15"/>
      <c r="Y228" s="15"/>
      <c r="Z228" s="15"/>
      <c r="AA228" s="15"/>
      <c r="AB228" s="15"/>
      <c r="AC228" s="15"/>
      <c r="AD228" s="15"/>
      <c r="AE228" s="15"/>
      <c r="AT228" s="308" t="s">
        <v>758</v>
      </c>
      <c r="AU228" s="308" t="s">
        <v>86</v>
      </c>
      <c r="AV228" s="15" t="s">
        <v>84</v>
      </c>
      <c r="AW228" s="15" t="s">
        <v>33</v>
      </c>
      <c r="AX228" s="15" t="s">
        <v>76</v>
      </c>
      <c r="AY228" s="308" t="s">
        <v>414</v>
      </c>
    </row>
    <row r="229" s="13" customFormat="1">
      <c r="A229" s="13"/>
      <c r="B229" s="277"/>
      <c r="C229" s="278"/>
      <c r="D229" s="230" t="s">
        <v>758</v>
      </c>
      <c r="E229" s="279" t="s">
        <v>1</v>
      </c>
      <c r="F229" s="280" t="s">
        <v>3323</v>
      </c>
      <c r="G229" s="278"/>
      <c r="H229" s="281">
        <v>73.626999999999995</v>
      </c>
      <c r="I229" s="282"/>
      <c r="J229" s="278"/>
      <c r="K229" s="278"/>
      <c r="L229" s="283"/>
      <c r="M229" s="284"/>
      <c r="N229" s="285"/>
      <c r="O229" s="285"/>
      <c r="P229" s="285"/>
      <c r="Q229" s="285"/>
      <c r="R229" s="285"/>
      <c r="S229" s="285"/>
      <c r="T229" s="286"/>
      <c r="U229" s="13"/>
      <c r="V229" s="13"/>
      <c r="W229" s="13"/>
      <c r="X229" s="13"/>
      <c r="Y229" s="13"/>
      <c r="Z229" s="13"/>
      <c r="AA229" s="13"/>
      <c r="AB229" s="13"/>
      <c r="AC229" s="13"/>
      <c r="AD229" s="13"/>
      <c r="AE229" s="13"/>
      <c r="AT229" s="287" t="s">
        <v>758</v>
      </c>
      <c r="AU229" s="287" t="s">
        <v>86</v>
      </c>
      <c r="AV229" s="13" t="s">
        <v>86</v>
      </c>
      <c r="AW229" s="13" t="s">
        <v>33</v>
      </c>
      <c r="AX229" s="13" t="s">
        <v>76</v>
      </c>
      <c r="AY229" s="287" t="s">
        <v>414</v>
      </c>
    </row>
    <row r="230" s="15" customFormat="1">
      <c r="A230" s="15"/>
      <c r="B230" s="299"/>
      <c r="C230" s="300"/>
      <c r="D230" s="230" t="s">
        <v>758</v>
      </c>
      <c r="E230" s="301" t="s">
        <v>1</v>
      </c>
      <c r="F230" s="302" t="s">
        <v>3324</v>
      </c>
      <c r="G230" s="300"/>
      <c r="H230" s="301" t="s">
        <v>1</v>
      </c>
      <c r="I230" s="303"/>
      <c r="J230" s="300"/>
      <c r="K230" s="300"/>
      <c r="L230" s="304"/>
      <c r="M230" s="305"/>
      <c r="N230" s="306"/>
      <c r="O230" s="306"/>
      <c r="P230" s="306"/>
      <c r="Q230" s="306"/>
      <c r="R230" s="306"/>
      <c r="S230" s="306"/>
      <c r="T230" s="307"/>
      <c r="U230" s="15"/>
      <c r="V230" s="15"/>
      <c r="W230" s="15"/>
      <c r="X230" s="15"/>
      <c r="Y230" s="15"/>
      <c r="Z230" s="15"/>
      <c r="AA230" s="15"/>
      <c r="AB230" s="15"/>
      <c r="AC230" s="15"/>
      <c r="AD230" s="15"/>
      <c r="AE230" s="15"/>
      <c r="AT230" s="308" t="s">
        <v>758</v>
      </c>
      <c r="AU230" s="308" t="s">
        <v>86</v>
      </c>
      <c r="AV230" s="15" t="s">
        <v>84</v>
      </c>
      <c r="AW230" s="15" t="s">
        <v>33</v>
      </c>
      <c r="AX230" s="15" t="s">
        <v>76</v>
      </c>
      <c r="AY230" s="308" t="s">
        <v>414</v>
      </c>
    </row>
    <row r="231" s="13" customFormat="1">
      <c r="A231" s="13"/>
      <c r="B231" s="277"/>
      <c r="C231" s="278"/>
      <c r="D231" s="230" t="s">
        <v>758</v>
      </c>
      <c r="E231" s="279" t="s">
        <v>1</v>
      </c>
      <c r="F231" s="280" t="s">
        <v>3325</v>
      </c>
      <c r="G231" s="278"/>
      <c r="H231" s="281">
        <v>79.703000000000003</v>
      </c>
      <c r="I231" s="282"/>
      <c r="J231" s="278"/>
      <c r="K231" s="278"/>
      <c r="L231" s="283"/>
      <c r="M231" s="284"/>
      <c r="N231" s="285"/>
      <c r="O231" s="285"/>
      <c r="P231" s="285"/>
      <c r="Q231" s="285"/>
      <c r="R231" s="285"/>
      <c r="S231" s="285"/>
      <c r="T231" s="286"/>
      <c r="U231" s="13"/>
      <c r="V231" s="13"/>
      <c r="W231" s="13"/>
      <c r="X231" s="13"/>
      <c r="Y231" s="13"/>
      <c r="Z231" s="13"/>
      <c r="AA231" s="13"/>
      <c r="AB231" s="13"/>
      <c r="AC231" s="13"/>
      <c r="AD231" s="13"/>
      <c r="AE231" s="13"/>
      <c r="AT231" s="287" t="s">
        <v>758</v>
      </c>
      <c r="AU231" s="287" t="s">
        <v>86</v>
      </c>
      <c r="AV231" s="13" t="s">
        <v>86</v>
      </c>
      <c r="AW231" s="13" t="s">
        <v>33</v>
      </c>
      <c r="AX231" s="13" t="s">
        <v>76</v>
      </c>
      <c r="AY231" s="287" t="s">
        <v>414</v>
      </c>
    </row>
    <row r="232" s="15" customFormat="1">
      <c r="A232" s="15"/>
      <c r="B232" s="299"/>
      <c r="C232" s="300"/>
      <c r="D232" s="230" t="s">
        <v>758</v>
      </c>
      <c r="E232" s="301" t="s">
        <v>1</v>
      </c>
      <c r="F232" s="302" t="s">
        <v>3378</v>
      </c>
      <c r="G232" s="300"/>
      <c r="H232" s="301" t="s">
        <v>1</v>
      </c>
      <c r="I232" s="303"/>
      <c r="J232" s="300"/>
      <c r="K232" s="300"/>
      <c r="L232" s="304"/>
      <c r="M232" s="305"/>
      <c r="N232" s="306"/>
      <c r="O232" s="306"/>
      <c r="P232" s="306"/>
      <c r="Q232" s="306"/>
      <c r="R232" s="306"/>
      <c r="S232" s="306"/>
      <c r="T232" s="307"/>
      <c r="U232" s="15"/>
      <c r="V232" s="15"/>
      <c r="W232" s="15"/>
      <c r="X232" s="15"/>
      <c r="Y232" s="15"/>
      <c r="Z232" s="15"/>
      <c r="AA232" s="15"/>
      <c r="AB232" s="15"/>
      <c r="AC232" s="15"/>
      <c r="AD232" s="15"/>
      <c r="AE232" s="15"/>
      <c r="AT232" s="308" t="s">
        <v>758</v>
      </c>
      <c r="AU232" s="308" t="s">
        <v>86</v>
      </c>
      <c r="AV232" s="15" t="s">
        <v>84</v>
      </c>
      <c r="AW232" s="15" t="s">
        <v>33</v>
      </c>
      <c r="AX232" s="15" t="s">
        <v>76</v>
      </c>
      <c r="AY232" s="308" t="s">
        <v>414</v>
      </c>
    </row>
    <row r="233" s="13" customFormat="1">
      <c r="A233" s="13"/>
      <c r="B233" s="277"/>
      <c r="C233" s="278"/>
      <c r="D233" s="230" t="s">
        <v>758</v>
      </c>
      <c r="E233" s="279" t="s">
        <v>1</v>
      </c>
      <c r="F233" s="280" t="s">
        <v>3379</v>
      </c>
      <c r="G233" s="278"/>
      <c r="H233" s="281">
        <v>44.825000000000003</v>
      </c>
      <c r="I233" s="282"/>
      <c r="J233" s="278"/>
      <c r="K233" s="278"/>
      <c r="L233" s="283"/>
      <c r="M233" s="284"/>
      <c r="N233" s="285"/>
      <c r="O233" s="285"/>
      <c r="P233" s="285"/>
      <c r="Q233" s="285"/>
      <c r="R233" s="285"/>
      <c r="S233" s="285"/>
      <c r="T233" s="286"/>
      <c r="U233" s="13"/>
      <c r="V233" s="13"/>
      <c r="W233" s="13"/>
      <c r="X233" s="13"/>
      <c r="Y233" s="13"/>
      <c r="Z233" s="13"/>
      <c r="AA233" s="13"/>
      <c r="AB233" s="13"/>
      <c r="AC233" s="13"/>
      <c r="AD233" s="13"/>
      <c r="AE233" s="13"/>
      <c r="AT233" s="287" t="s">
        <v>758</v>
      </c>
      <c r="AU233" s="287" t="s">
        <v>86</v>
      </c>
      <c r="AV233" s="13" t="s">
        <v>86</v>
      </c>
      <c r="AW233" s="13" t="s">
        <v>33</v>
      </c>
      <c r="AX233" s="13" t="s">
        <v>76</v>
      </c>
      <c r="AY233" s="287" t="s">
        <v>414</v>
      </c>
    </row>
    <row r="234" s="15" customFormat="1">
      <c r="A234" s="15"/>
      <c r="B234" s="299"/>
      <c r="C234" s="300"/>
      <c r="D234" s="230" t="s">
        <v>758</v>
      </c>
      <c r="E234" s="301" t="s">
        <v>1</v>
      </c>
      <c r="F234" s="302" t="s">
        <v>2943</v>
      </c>
      <c r="G234" s="300"/>
      <c r="H234" s="301" t="s">
        <v>1</v>
      </c>
      <c r="I234" s="303"/>
      <c r="J234" s="300"/>
      <c r="K234" s="300"/>
      <c r="L234" s="304"/>
      <c r="M234" s="305"/>
      <c r="N234" s="306"/>
      <c r="O234" s="306"/>
      <c r="P234" s="306"/>
      <c r="Q234" s="306"/>
      <c r="R234" s="306"/>
      <c r="S234" s="306"/>
      <c r="T234" s="307"/>
      <c r="U234" s="15"/>
      <c r="V234" s="15"/>
      <c r="W234" s="15"/>
      <c r="X234" s="15"/>
      <c r="Y234" s="15"/>
      <c r="Z234" s="15"/>
      <c r="AA234" s="15"/>
      <c r="AB234" s="15"/>
      <c r="AC234" s="15"/>
      <c r="AD234" s="15"/>
      <c r="AE234" s="15"/>
      <c r="AT234" s="308" t="s">
        <v>758</v>
      </c>
      <c r="AU234" s="308" t="s">
        <v>86</v>
      </c>
      <c r="AV234" s="15" t="s">
        <v>84</v>
      </c>
      <c r="AW234" s="15" t="s">
        <v>33</v>
      </c>
      <c r="AX234" s="15" t="s">
        <v>76</v>
      </c>
      <c r="AY234" s="308" t="s">
        <v>414</v>
      </c>
    </row>
    <row r="235" s="13" customFormat="1">
      <c r="A235" s="13"/>
      <c r="B235" s="277"/>
      <c r="C235" s="278"/>
      <c r="D235" s="230" t="s">
        <v>758</v>
      </c>
      <c r="E235" s="279" t="s">
        <v>1</v>
      </c>
      <c r="F235" s="280" t="s">
        <v>3380</v>
      </c>
      <c r="G235" s="278"/>
      <c r="H235" s="281">
        <v>119.52500000000001</v>
      </c>
      <c r="I235" s="282"/>
      <c r="J235" s="278"/>
      <c r="K235" s="278"/>
      <c r="L235" s="283"/>
      <c r="M235" s="284"/>
      <c r="N235" s="285"/>
      <c r="O235" s="285"/>
      <c r="P235" s="285"/>
      <c r="Q235" s="285"/>
      <c r="R235" s="285"/>
      <c r="S235" s="285"/>
      <c r="T235" s="286"/>
      <c r="U235" s="13"/>
      <c r="V235" s="13"/>
      <c r="W235" s="13"/>
      <c r="X235" s="13"/>
      <c r="Y235" s="13"/>
      <c r="Z235" s="13"/>
      <c r="AA235" s="13"/>
      <c r="AB235" s="13"/>
      <c r="AC235" s="13"/>
      <c r="AD235" s="13"/>
      <c r="AE235" s="13"/>
      <c r="AT235" s="287" t="s">
        <v>758</v>
      </c>
      <c r="AU235" s="287" t="s">
        <v>86</v>
      </c>
      <c r="AV235" s="13" t="s">
        <v>86</v>
      </c>
      <c r="AW235" s="13" t="s">
        <v>33</v>
      </c>
      <c r="AX235" s="13" t="s">
        <v>76</v>
      </c>
      <c r="AY235" s="287" t="s">
        <v>414</v>
      </c>
    </row>
    <row r="236" s="15" customFormat="1">
      <c r="A236" s="15"/>
      <c r="B236" s="299"/>
      <c r="C236" s="300"/>
      <c r="D236" s="230" t="s">
        <v>758</v>
      </c>
      <c r="E236" s="301" t="s">
        <v>1</v>
      </c>
      <c r="F236" s="302" t="s">
        <v>2945</v>
      </c>
      <c r="G236" s="300"/>
      <c r="H236" s="301" t="s">
        <v>1</v>
      </c>
      <c r="I236" s="303"/>
      <c r="J236" s="300"/>
      <c r="K236" s="300"/>
      <c r="L236" s="304"/>
      <c r="M236" s="305"/>
      <c r="N236" s="306"/>
      <c r="O236" s="306"/>
      <c r="P236" s="306"/>
      <c r="Q236" s="306"/>
      <c r="R236" s="306"/>
      <c r="S236" s="306"/>
      <c r="T236" s="307"/>
      <c r="U236" s="15"/>
      <c r="V236" s="15"/>
      <c r="W236" s="15"/>
      <c r="X236" s="15"/>
      <c r="Y236" s="15"/>
      <c r="Z236" s="15"/>
      <c r="AA236" s="15"/>
      <c r="AB236" s="15"/>
      <c r="AC236" s="15"/>
      <c r="AD236" s="15"/>
      <c r="AE236" s="15"/>
      <c r="AT236" s="308" t="s">
        <v>758</v>
      </c>
      <c r="AU236" s="308" t="s">
        <v>86</v>
      </c>
      <c r="AV236" s="15" t="s">
        <v>84</v>
      </c>
      <c r="AW236" s="15" t="s">
        <v>33</v>
      </c>
      <c r="AX236" s="15" t="s">
        <v>76</v>
      </c>
      <c r="AY236" s="308" t="s">
        <v>414</v>
      </c>
    </row>
    <row r="237" s="13" customFormat="1">
      <c r="A237" s="13"/>
      <c r="B237" s="277"/>
      <c r="C237" s="278"/>
      <c r="D237" s="230" t="s">
        <v>758</v>
      </c>
      <c r="E237" s="279" t="s">
        <v>1</v>
      </c>
      <c r="F237" s="280" t="s">
        <v>3381</v>
      </c>
      <c r="G237" s="278"/>
      <c r="H237" s="281">
        <v>89.489999999999995</v>
      </c>
      <c r="I237" s="282"/>
      <c r="J237" s="278"/>
      <c r="K237" s="278"/>
      <c r="L237" s="283"/>
      <c r="M237" s="284"/>
      <c r="N237" s="285"/>
      <c r="O237" s="285"/>
      <c r="P237" s="285"/>
      <c r="Q237" s="285"/>
      <c r="R237" s="285"/>
      <c r="S237" s="285"/>
      <c r="T237" s="286"/>
      <c r="U237" s="13"/>
      <c r="V237" s="13"/>
      <c r="W237" s="13"/>
      <c r="X237" s="13"/>
      <c r="Y237" s="13"/>
      <c r="Z237" s="13"/>
      <c r="AA237" s="13"/>
      <c r="AB237" s="13"/>
      <c r="AC237" s="13"/>
      <c r="AD237" s="13"/>
      <c r="AE237" s="13"/>
      <c r="AT237" s="287" t="s">
        <v>758</v>
      </c>
      <c r="AU237" s="287" t="s">
        <v>86</v>
      </c>
      <c r="AV237" s="13" t="s">
        <v>86</v>
      </c>
      <c r="AW237" s="13" t="s">
        <v>33</v>
      </c>
      <c r="AX237" s="13" t="s">
        <v>76</v>
      </c>
      <c r="AY237" s="287" t="s">
        <v>414</v>
      </c>
    </row>
    <row r="238" s="13" customFormat="1">
      <c r="A238" s="13"/>
      <c r="B238" s="277"/>
      <c r="C238" s="278"/>
      <c r="D238" s="230" t="s">
        <v>758</v>
      </c>
      <c r="E238" s="279" t="s">
        <v>1</v>
      </c>
      <c r="F238" s="280" t="s">
        <v>3348</v>
      </c>
      <c r="G238" s="278"/>
      <c r="H238" s="281">
        <v>38.674999999999997</v>
      </c>
      <c r="I238" s="282"/>
      <c r="J238" s="278"/>
      <c r="K238" s="278"/>
      <c r="L238" s="283"/>
      <c r="M238" s="284"/>
      <c r="N238" s="285"/>
      <c r="O238" s="285"/>
      <c r="P238" s="285"/>
      <c r="Q238" s="285"/>
      <c r="R238" s="285"/>
      <c r="S238" s="285"/>
      <c r="T238" s="286"/>
      <c r="U238" s="13"/>
      <c r="V238" s="13"/>
      <c r="W238" s="13"/>
      <c r="X238" s="13"/>
      <c r="Y238" s="13"/>
      <c r="Z238" s="13"/>
      <c r="AA238" s="13"/>
      <c r="AB238" s="13"/>
      <c r="AC238" s="13"/>
      <c r="AD238" s="13"/>
      <c r="AE238" s="13"/>
      <c r="AT238" s="287" t="s">
        <v>758</v>
      </c>
      <c r="AU238" s="287" t="s">
        <v>86</v>
      </c>
      <c r="AV238" s="13" t="s">
        <v>86</v>
      </c>
      <c r="AW238" s="13" t="s">
        <v>33</v>
      </c>
      <c r="AX238" s="13" t="s">
        <v>76</v>
      </c>
      <c r="AY238" s="287" t="s">
        <v>414</v>
      </c>
    </row>
    <row r="239" s="14" customFormat="1">
      <c r="A239" s="14"/>
      <c r="B239" s="288"/>
      <c r="C239" s="289"/>
      <c r="D239" s="230" t="s">
        <v>758</v>
      </c>
      <c r="E239" s="290" t="s">
        <v>1</v>
      </c>
      <c r="F239" s="291" t="s">
        <v>760</v>
      </c>
      <c r="G239" s="289"/>
      <c r="H239" s="292">
        <v>445.84499999999997</v>
      </c>
      <c r="I239" s="293"/>
      <c r="J239" s="289"/>
      <c r="K239" s="289"/>
      <c r="L239" s="294"/>
      <c r="M239" s="295"/>
      <c r="N239" s="296"/>
      <c r="O239" s="296"/>
      <c r="P239" s="296"/>
      <c r="Q239" s="296"/>
      <c r="R239" s="296"/>
      <c r="S239" s="296"/>
      <c r="T239" s="297"/>
      <c r="U239" s="14"/>
      <c r="V239" s="14"/>
      <c r="W239" s="14"/>
      <c r="X239" s="14"/>
      <c r="Y239" s="14"/>
      <c r="Z239" s="14"/>
      <c r="AA239" s="14"/>
      <c r="AB239" s="14"/>
      <c r="AC239" s="14"/>
      <c r="AD239" s="14"/>
      <c r="AE239" s="14"/>
      <c r="AT239" s="298" t="s">
        <v>758</v>
      </c>
      <c r="AU239" s="298" t="s">
        <v>86</v>
      </c>
      <c r="AV239" s="14" t="s">
        <v>415</v>
      </c>
      <c r="AW239" s="14" t="s">
        <v>33</v>
      </c>
      <c r="AX239" s="14" t="s">
        <v>84</v>
      </c>
      <c r="AY239" s="298" t="s">
        <v>414</v>
      </c>
    </row>
    <row r="240" s="2" customFormat="1" ht="16.5" customHeight="1">
      <c r="A240" s="39"/>
      <c r="B240" s="40"/>
      <c r="C240" s="234" t="s">
        <v>470</v>
      </c>
      <c r="D240" s="234" t="s">
        <v>443</v>
      </c>
      <c r="E240" s="235" t="s">
        <v>2947</v>
      </c>
      <c r="F240" s="236" t="s">
        <v>2948</v>
      </c>
      <c r="G240" s="237" t="s">
        <v>632</v>
      </c>
      <c r="H240" s="238">
        <v>139.83000000000001</v>
      </c>
      <c r="I240" s="239"/>
      <c r="J240" s="240">
        <f>ROUND(I240*H240,2)</f>
        <v>0</v>
      </c>
      <c r="K240" s="236" t="s">
        <v>720</v>
      </c>
      <c r="L240" s="45"/>
      <c r="M240" s="241" t="s">
        <v>1</v>
      </c>
      <c r="N240" s="242" t="s">
        <v>41</v>
      </c>
      <c r="O240" s="92"/>
      <c r="P240" s="226">
        <f>O240*H240</f>
        <v>0</v>
      </c>
      <c r="Q240" s="226">
        <v>0</v>
      </c>
      <c r="R240" s="226">
        <f>Q240*H240</f>
        <v>0</v>
      </c>
      <c r="S240" s="226">
        <v>0</v>
      </c>
      <c r="T240" s="227">
        <f>S240*H240</f>
        <v>0</v>
      </c>
      <c r="U240" s="39"/>
      <c r="V240" s="39"/>
      <c r="W240" s="39"/>
      <c r="X240" s="39"/>
      <c r="Y240" s="39"/>
      <c r="Z240" s="39"/>
      <c r="AA240" s="39"/>
      <c r="AB240" s="39"/>
      <c r="AC240" s="39"/>
      <c r="AD240" s="39"/>
      <c r="AE240" s="39"/>
      <c r="AR240" s="228" t="s">
        <v>415</v>
      </c>
      <c r="AT240" s="228" t="s">
        <v>443</v>
      </c>
      <c r="AU240" s="228" t="s">
        <v>86</v>
      </c>
      <c r="AY240" s="18" t="s">
        <v>414</v>
      </c>
      <c r="BE240" s="229">
        <f>IF(N240="základní",J240,0)</f>
        <v>0</v>
      </c>
      <c r="BF240" s="229">
        <f>IF(N240="snížená",J240,0)</f>
        <v>0</v>
      </c>
      <c r="BG240" s="229">
        <f>IF(N240="zákl. přenesená",J240,0)</f>
        <v>0</v>
      </c>
      <c r="BH240" s="229">
        <f>IF(N240="sníž. přenesená",J240,0)</f>
        <v>0</v>
      </c>
      <c r="BI240" s="229">
        <f>IF(N240="nulová",J240,0)</f>
        <v>0</v>
      </c>
      <c r="BJ240" s="18" t="s">
        <v>84</v>
      </c>
      <c r="BK240" s="229">
        <f>ROUND(I240*H240,2)</f>
        <v>0</v>
      </c>
      <c r="BL240" s="18" t="s">
        <v>415</v>
      </c>
      <c r="BM240" s="228" t="s">
        <v>3382</v>
      </c>
    </row>
    <row r="241" s="2" customFormat="1">
      <c r="A241" s="39"/>
      <c r="B241" s="40"/>
      <c r="C241" s="41"/>
      <c r="D241" s="230" t="s">
        <v>417</v>
      </c>
      <c r="E241" s="41"/>
      <c r="F241" s="231" t="s">
        <v>2948</v>
      </c>
      <c r="G241" s="41"/>
      <c r="H241" s="41"/>
      <c r="I241" s="156"/>
      <c r="J241" s="41"/>
      <c r="K241" s="41"/>
      <c r="L241" s="45"/>
      <c r="M241" s="232"/>
      <c r="N241" s="233"/>
      <c r="O241" s="92"/>
      <c r="P241" s="92"/>
      <c r="Q241" s="92"/>
      <c r="R241" s="92"/>
      <c r="S241" s="92"/>
      <c r="T241" s="93"/>
      <c r="U241" s="39"/>
      <c r="V241" s="39"/>
      <c r="W241" s="39"/>
      <c r="X241" s="39"/>
      <c r="Y241" s="39"/>
      <c r="Z241" s="39"/>
      <c r="AA241" s="39"/>
      <c r="AB241" s="39"/>
      <c r="AC241" s="39"/>
      <c r="AD241" s="39"/>
      <c r="AE241" s="39"/>
      <c r="AT241" s="18" t="s">
        <v>417</v>
      </c>
      <c r="AU241" s="18" t="s">
        <v>86</v>
      </c>
    </row>
    <row r="242" s="15" customFormat="1">
      <c r="A242" s="15"/>
      <c r="B242" s="299"/>
      <c r="C242" s="300"/>
      <c r="D242" s="230" t="s">
        <v>758</v>
      </c>
      <c r="E242" s="301" t="s">
        <v>1</v>
      </c>
      <c r="F242" s="302" t="s">
        <v>2950</v>
      </c>
      <c r="G242" s="300"/>
      <c r="H242" s="301" t="s">
        <v>1</v>
      </c>
      <c r="I242" s="303"/>
      <c r="J242" s="300"/>
      <c r="K242" s="300"/>
      <c r="L242" s="304"/>
      <c r="M242" s="305"/>
      <c r="N242" s="306"/>
      <c r="O242" s="306"/>
      <c r="P242" s="306"/>
      <c r="Q242" s="306"/>
      <c r="R242" s="306"/>
      <c r="S242" s="306"/>
      <c r="T242" s="307"/>
      <c r="U242" s="15"/>
      <c r="V242" s="15"/>
      <c r="W242" s="15"/>
      <c r="X242" s="15"/>
      <c r="Y242" s="15"/>
      <c r="Z242" s="15"/>
      <c r="AA242" s="15"/>
      <c r="AB242" s="15"/>
      <c r="AC242" s="15"/>
      <c r="AD242" s="15"/>
      <c r="AE242" s="15"/>
      <c r="AT242" s="308" t="s">
        <v>758</v>
      </c>
      <c r="AU242" s="308" t="s">
        <v>86</v>
      </c>
      <c r="AV242" s="15" t="s">
        <v>84</v>
      </c>
      <c r="AW242" s="15" t="s">
        <v>33</v>
      </c>
      <c r="AX242" s="15" t="s">
        <v>76</v>
      </c>
      <c r="AY242" s="308" t="s">
        <v>414</v>
      </c>
    </row>
    <row r="243" s="13" customFormat="1">
      <c r="A243" s="13"/>
      <c r="B243" s="277"/>
      <c r="C243" s="278"/>
      <c r="D243" s="230" t="s">
        <v>758</v>
      </c>
      <c r="E243" s="279" t="s">
        <v>1</v>
      </c>
      <c r="F243" s="280" t="s">
        <v>3383</v>
      </c>
      <c r="G243" s="278"/>
      <c r="H243" s="281">
        <v>139.83000000000001</v>
      </c>
      <c r="I243" s="282"/>
      <c r="J243" s="278"/>
      <c r="K243" s="278"/>
      <c r="L243" s="283"/>
      <c r="M243" s="284"/>
      <c r="N243" s="285"/>
      <c r="O243" s="285"/>
      <c r="P243" s="285"/>
      <c r="Q243" s="285"/>
      <c r="R243" s="285"/>
      <c r="S243" s="285"/>
      <c r="T243" s="286"/>
      <c r="U243" s="13"/>
      <c r="V243" s="13"/>
      <c r="W243" s="13"/>
      <c r="X243" s="13"/>
      <c r="Y243" s="13"/>
      <c r="Z243" s="13"/>
      <c r="AA243" s="13"/>
      <c r="AB243" s="13"/>
      <c r="AC243" s="13"/>
      <c r="AD243" s="13"/>
      <c r="AE243" s="13"/>
      <c r="AT243" s="287" t="s">
        <v>758</v>
      </c>
      <c r="AU243" s="287" t="s">
        <v>86</v>
      </c>
      <c r="AV243" s="13" t="s">
        <v>86</v>
      </c>
      <c r="AW243" s="13" t="s">
        <v>33</v>
      </c>
      <c r="AX243" s="13" t="s">
        <v>84</v>
      </c>
      <c r="AY243" s="287" t="s">
        <v>414</v>
      </c>
    </row>
    <row r="244" s="2" customFormat="1" ht="21.75" customHeight="1">
      <c r="A244" s="39"/>
      <c r="B244" s="40"/>
      <c r="C244" s="234" t="s">
        <v>475</v>
      </c>
      <c r="D244" s="234" t="s">
        <v>443</v>
      </c>
      <c r="E244" s="235" t="s">
        <v>3384</v>
      </c>
      <c r="F244" s="236" t="s">
        <v>3385</v>
      </c>
      <c r="G244" s="237" t="s">
        <v>632</v>
      </c>
      <c r="H244" s="238">
        <v>6.7199999999999998</v>
      </c>
      <c r="I244" s="239"/>
      <c r="J244" s="240">
        <f>ROUND(I244*H244,2)</f>
        <v>0</v>
      </c>
      <c r="K244" s="236" t="s">
        <v>720</v>
      </c>
      <c r="L244" s="45"/>
      <c r="M244" s="241" t="s">
        <v>1</v>
      </c>
      <c r="N244" s="242" t="s">
        <v>41</v>
      </c>
      <c r="O244" s="92"/>
      <c r="P244" s="226">
        <f>O244*H244</f>
        <v>0</v>
      </c>
      <c r="Q244" s="226">
        <v>0</v>
      </c>
      <c r="R244" s="226">
        <f>Q244*H244</f>
        <v>0</v>
      </c>
      <c r="S244" s="226">
        <v>0.0395</v>
      </c>
      <c r="T244" s="227">
        <f>S244*H244</f>
        <v>0.26544000000000001</v>
      </c>
      <c r="U244" s="39"/>
      <c r="V244" s="39"/>
      <c r="W244" s="39"/>
      <c r="X244" s="39"/>
      <c r="Y244" s="39"/>
      <c r="Z244" s="39"/>
      <c r="AA244" s="39"/>
      <c r="AB244" s="39"/>
      <c r="AC244" s="39"/>
      <c r="AD244" s="39"/>
      <c r="AE244" s="39"/>
      <c r="AR244" s="228" t="s">
        <v>415</v>
      </c>
      <c r="AT244" s="228" t="s">
        <v>443</v>
      </c>
      <c r="AU244" s="228" t="s">
        <v>86</v>
      </c>
      <c r="AY244" s="18" t="s">
        <v>414</v>
      </c>
      <c r="BE244" s="229">
        <f>IF(N244="základní",J244,0)</f>
        <v>0</v>
      </c>
      <c r="BF244" s="229">
        <f>IF(N244="snížená",J244,0)</f>
        <v>0</v>
      </c>
      <c r="BG244" s="229">
        <f>IF(N244="zákl. přenesená",J244,0)</f>
        <v>0</v>
      </c>
      <c r="BH244" s="229">
        <f>IF(N244="sníž. přenesená",J244,0)</f>
        <v>0</v>
      </c>
      <c r="BI244" s="229">
        <f>IF(N244="nulová",J244,0)</f>
        <v>0</v>
      </c>
      <c r="BJ244" s="18" t="s">
        <v>84</v>
      </c>
      <c r="BK244" s="229">
        <f>ROUND(I244*H244,2)</f>
        <v>0</v>
      </c>
      <c r="BL244" s="18" t="s">
        <v>415</v>
      </c>
      <c r="BM244" s="228" t="s">
        <v>3386</v>
      </c>
    </row>
    <row r="245" s="2" customFormat="1">
      <c r="A245" s="39"/>
      <c r="B245" s="40"/>
      <c r="C245" s="41"/>
      <c r="D245" s="230" t="s">
        <v>417</v>
      </c>
      <c r="E245" s="41"/>
      <c r="F245" s="231" t="s">
        <v>3387</v>
      </c>
      <c r="G245" s="41"/>
      <c r="H245" s="41"/>
      <c r="I245" s="156"/>
      <c r="J245" s="41"/>
      <c r="K245" s="41"/>
      <c r="L245" s="45"/>
      <c r="M245" s="232"/>
      <c r="N245" s="233"/>
      <c r="O245" s="92"/>
      <c r="P245" s="92"/>
      <c r="Q245" s="92"/>
      <c r="R245" s="92"/>
      <c r="S245" s="92"/>
      <c r="T245" s="93"/>
      <c r="U245" s="39"/>
      <c r="V245" s="39"/>
      <c r="W245" s="39"/>
      <c r="X245" s="39"/>
      <c r="Y245" s="39"/>
      <c r="Z245" s="39"/>
      <c r="AA245" s="39"/>
      <c r="AB245" s="39"/>
      <c r="AC245" s="39"/>
      <c r="AD245" s="39"/>
      <c r="AE245" s="39"/>
      <c r="AT245" s="18" t="s">
        <v>417</v>
      </c>
      <c r="AU245" s="18" t="s">
        <v>86</v>
      </c>
    </row>
    <row r="246" s="15" customFormat="1">
      <c r="A246" s="15"/>
      <c r="B246" s="299"/>
      <c r="C246" s="300"/>
      <c r="D246" s="230" t="s">
        <v>758</v>
      </c>
      <c r="E246" s="301" t="s">
        <v>1</v>
      </c>
      <c r="F246" s="302" t="s">
        <v>3388</v>
      </c>
      <c r="G246" s="300"/>
      <c r="H246" s="301" t="s">
        <v>1</v>
      </c>
      <c r="I246" s="303"/>
      <c r="J246" s="300"/>
      <c r="K246" s="300"/>
      <c r="L246" s="304"/>
      <c r="M246" s="305"/>
      <c r="N246" s="306"/>
      <c r="O246" s="306"/>
      <c r="P246" s="306"/>
      <c r="Q246" s="306"/>
      <c r="R246" s="306"/>
      <c r="S246" s="306"/>
      <c r="T246" s="307"/>
      <c r="U246" s="15"/>
      <c r="V246" s="15"/>
      <c r="W246" s="15"/>
      <c r="X246" s="15"/>
      <c r="Y246" s="15"/>
      <c r="Z246" s="15"/>
      <c r="AA246" s="15"/>
      <c r="AB246" s="15"/>
      <c r="AC246" s="15"/>
      <c r="AD246" s="15"/>
      <c r="AE246" s="15"/>
      <c r="AT246" s="308" t="s">
        <v>758</v>
      </c>
      <c r="AU246" s="308" t="s">
        <v>86</v>
      </c>
      <c r="AV246" s="15" t="s">
        <v>84</v>
      </c>
      <c r="AW246" s="15" t="s">
        <v>33</v>
      </c>
      <c r="AX246" s="15" t="s">
        <v>76</v>
      </c>
      <c r="AY246" s="308" t="s">
        <v>414</v>
      </c>
    </row>
    <row r="247" s="13" customFormat="1">
      <c r="A247" s="13"/>
      <c r="B247" s="277"/>
      <c r="C247" s="278"/>
      <c r="D247" s="230" t="s">
        <v>758</v>
      </c>
      <c r="E247" s="279" t="s">
        <v>1</v>
      </c>
      <c r="F247" s="280" t="s">
        <v>3389</v>
      </c>
      <c r="G247" s="278"/>
      <c r="H247" s="281">
        <v>6.7199999999999998</v>
      </c>
      <c r="I247" s="282"/>
      <c r="J247" s="278"/>
      <c r="K247" s="278"/>
      <c r="L247" s="283"/>
      <c r="M247" s="284"/>
      <c r="N247" s="285"/>
      <c r="O247" s="285"/>
      <c r="P247" s="285"/>
      <c r="Q247" s="285"/>
      <c r="R247" s="285"/>
      <c r="S247" s="285"/>
      <c r="T247" s="286"/>
      <c r="U247" s="13"/>
      <c r="V247" s="13"/>
      <c r="W247" s="13"/>
      <c r="X247" s="13"/>
      <c r="Y247" s="13"/>
      <c r="Z247" s="13"/>
      <c r="AA247" s="13"/>
      <c r="AB247" s="13"/>
      <c r="AC247" s="13"/>
      <c r="AD247" s="13"/>
      <c r="AE247" s="13"/>
      <c r="AT247" s="287" t="s">
        <v>758</v>
      </c>
      <c r="AU247" s="287" t="s">
        <v>86</v>
      </c>
      <c r="AV247" s="13" t="s">
        <v>86</v>
      </c>
      <c r="AW247" s="13" t="s">
        <v>33</v>
      </c>
      <c r="AX247" s="13" t="s">
        <v>84</v>
      </c>
      <c r="AY247" s="287" t="s">
        <v>414</v>
      </c>
    </row>
    <row r="248" s="2" customFormat="1" ht="21.75" customHeight="1">
      <c r="A248" s="39"/>
      <c r="B248" s="40"/>
      <c r="C248" s="234" t="s">
        <v>479</v>
      </c>
      <c r="D248" s="234" t="s">
        <v>443</v>
      </c>
      <c r="E248" s="235" t="s">
        <v>1820</v>
      </c>
      <c r="F248" s="236" t="s">
        <v>1821</v>
      </c>
      <c r="G248" s="237" t="s">
        <v>632</v>
      </c>
      <c r="H248" s="238">
        <v>38</v>
      </c>
      <c r="I248" s="239"/>
      <c r="J248" s="240">
        <f>ROUND(I248*H248,2)</f>
        <v>0</v>
      </c>
      <c r="K248" s="236" t="s">
        <v>720</v>
      </c>
      <c r="L248" s="45"/>
      <c r="M248" s="241" t="s">
        <v>1</v>
      </c>
      <c r="N248" s="242" t="s">
        <v>41</v>
      </c>
      <c r="O248" s="92"/>
      <c r="P248" s="226">
        <f>O248*H248</f>
        <v>0</v>
      </c>
      <c r="Q248" s="226">
        <v>0</v>
      </c>
      <c r="R248" s="226">
        <f>Q248*H248</f>
        <v>0</v>
      </c>
      <c r="S248" s="226">
        <v>0.077899999999999997</v>
      </c>
      <c r="T248" s="227">
        <f>S248*H248</f>
        <v>2.9601999999999999</v>
      </c>
      <c r="U248" s="39"/>
      <c r="V248" s="39"/>
      <c r="W248" s="39"/>
      <c r="X248" s="39"/>
      <c r="Y248" s="39"/>
      <c r="Z248" s="39"/>
      <c r="AA248" s="39"/>
      <c r="AB248" s="39"/>
      <c r="AC248" s="39"/>
      <c r="AD248" s="39"/>
      <c r="AE248" s="39"/>
      <c r="AR248" s="228" t="s">
        <v>415</v>
      </c>
      <c r="AT248" s="228" t="s">
        <v>443</v>
      </c>
      <c r="AU248" s="228" t="s">
        <v>86</v>
      </c>
      <c r="AY248" s="18" t="s">
        <v>414</v>
      </c>
      <c r="BE248" s="229">
        <f>IF(N248="základní",J248,0)</f>
        <v>0</v>
      </c>
      <c r="BF248" s="229">
        <f>IF(N248="snížená",J248,0)</f>
        <v>0</v>
      </c>
      <c r="BG248" s="229">
        <f>IF(N248="zákl. přenesená",J248,0)</f>
        <v>0</v>
      </c>
      <c r="BH248" s="229">
        <f>IF(N248="sníž. přenesená",J248,0)</f>
        <v>0</v>
      </c>
      <c r="BI248" s="229">
        <f>IF(N248="nulová",J248,0)</f>
        <v>0</v>
      </c>
      <c r="BJ248" s="18" t="s">
        <v>84</v>
      </c>
      <c r="BK248" s="229">
        <f>ROUND(I248*H248,2)</f>
        <v>0</v>
      </c>
      <c r="BL248" s="18" t="s">
        <v>415</v>
      </c>
      <c r="BM248" s="228" t="s">
        <v>3390</v>
      </c>
    </row>
    <row r="249" s="2" customFormat="1">
      <c r="A249" s="39"/>
      <c r="B249" s="40"/>
      <c r="C249" s="41"/>
      <c r="D249" s="230" t="s">
        <v>417</v>
      </c>
      <c r="E249" s="41"/>
      <c r="F249" s="231" t="s">
        <v>1823</v>
      </c>
      <c r="G249" s="41"/>
      <c r="H249" s="41"/>
      <c r="I249" s="156"/>
      <c r="J249" s="41"/>
      <c r="K249" s="41"/>
      <c r="L249" s="45"/>
      <c r="M249" s="232"/>
      <c r="N249" s="233"/>
      <c r="O249" s="92"/>
      <c r="P249" s="92"/>
      <c r="Q249" s="92"/>
      <c r="R249" s="92"/>
      <c r="S249" s="92"/>
      <c r="T249" s="93"/>
      <c r="U249" s="39"/>
      <c r="V249" s="39"/>
      <c r="W249" s="39"/>
      <c r="X249" s="39"/>
      <c r="Y249" s="39"/>
      <c r="Z249" s="39"/>
      <c r="AA249" s="39"/>
      <c r="AB249" s="39"/>
      <c r="AC249" s="39"/>
      <c r="AD249" s="39"/>
      <c r="AE249" s="39"/>
      <c r="AT249" s="18" t="s">
        <v>417</v>
      </c>
      <c r="AU249" s="18" t="s">
        <v>86</v>
      </c>
    </row>
    <row r="250" s="2" customFormat="1">
      <c r="A250" s="39"/>
      <c r="B250" s="40"/>
      <c r="C250" s="41"/>
      <c r="D250" s="230" t="s">
        <v>722</v>
      </c>
      <c r="E250" s="41"/>
      <c r="F250" s="268" t="s">
        <v>2953</v>
      </c>
      <c r="G250" s="41"/>
      <c r="H250" s="41"/>
      <c r="I250" s="156"/>
      <c r="J250" s="41"/>
      <c r="K250" s="41"/>
      <c r="L250" s="45"/>
      <c r="M250" s="232"/>
      <c r="N250" s="233"/>
      <c r="O250" s="92"/>
      <c r="P250" s="92"/>
      <c r="Q250" s="92"/>
      <c r="R250" s="92"/>
      <c r="S250" s="92"/>
      <c r="T250" s="93"/>
      <c r="U250" s="39"/>
      <c r="V250" s="39"/>
      <c r="W250" s="39"/>
      <c r="X250" s="39"/>
      <c r="Y250" s="39"/>
      <c r="Z250" s="39"/>
      <c r="AA250" s="39"/>
      <c r="AB250" s="39"/>
      <c r="AC250" s="39"/>
      <c r="AD250" s="39"/>
      <c r="AE250" s="39"/>
      <c r="AT250" s="18" t="s">
        <v>722</v>
      </c>
      <c r="AU250" s="18" t="s">
        <v>86</v>
      </c>
    </row>
    <row r="251" s="15" customFormat="1">
      <c r="A251" s="15"/>
      <c r="B251" s="299"/>
      <c r="C251" s="300"/>
      <c r="D251" s="230" t="s">
        <v>758</v>
      </c>
      <c r="E251" s="301" t="s">
        <v>1</v>
      </c>
      <c r="F251" s="302" t="s">
        <v>3391</v>
      </c>
      <c r="G251" s="300"/>
      <c r="H251" s="301" t="s">
        <v>1</v>
      </c>
      <c r="I251" s="303"/>
      <c r="J251" s="300"/>
      <c r="K251" s="300"/>
      <c r="L251" s="304"/>
      <c r="M251" s="305"/>
      <c r="N251" s="306"/>
      <c r="O251" s="306"/>
      <c r="P251" s="306"/>
      <c r="Q251" s="306"/>
      <c r="R251" s="306"/>
      <c r="S251" s="306"/>
      <c r="T251" s="307"/>
      <c r="U251" s="15"/>
      <c r="V251" s="15"/>
      <c r="W251" s="15"/>
      <c r="X251" s="15"/>
      <c r="Y251" s="15"/>
      <c r="Z251" s="15"/>
      <c r="AA251" s="15"/>
      <c r="AB251" s="15"/>
      <c r="AC251" s="15"/>
      <c r="AD251" s="15"/>
      <c r="AE251" s="15"/>
      <c r="AT251" s="308" t="s">
        <v>758</v>
      </c>
      <c r="AU251" s="308" t="s">
        <v>86</v>
      </c>
      <c r="AV251" s="15" t="s">
        <v>84</v>
      </c>
      <c r="AW251" s="15" t="s">
        <v>33</v>
      </c>
      <c r="AX251" s="15" t="s">
        <v>76</v>
      </c>
      <c r="AY251" s="308" t="s">
        <v>414</v>
      </c>
    </row>
    <row r="252" s="13" customFormat="1">
      <c r="A252" s="13"/>
      <c r="B252" s="277"/>
      <c r="C252" s="278"/>
      <c r="D252" s="230" t="s">
        <v>758</v>
      </c>
      <c r="E252" s="279" t="s">
        <v>1</v>
      </c>
      <c r="F252" s="280" t="s">
        <v>3333</v>
      </c>
      <c r="G252" s="278"/>
      <c r="H252" s="281">
        <v>14</v>
      </c>
      <c r="I252" s="282"/>
      <c r="J252" s="278"/>
      <c r="K252" s="278"/>
      <c r="L252" s="283"/>
      <c r="M252" s="284"/>
      <c r="N252" s="285"/>
      <c r="O252" s="285"/>
      <c r="P252" s="285"/>
      <c r="Q252" s="285"/>
      <c r="R252" s="285"/>
      <c r="S252" s="285"/>
      <c r="T252" s="286"/>
      <c r="U252" s="13"/>
      <c r="V252" s="13"/>
      <c r="W252" s="13"/>
      <c r="X252" s="13"/>
      <c r="Y252" s="13"/>
      <c r="Z252" s="13"/>
      <c r="AA252" s="13"/>
      <c r="AB252" s="13"/>
      <c r="AC252" s="13"/>
      <c r="AD252" s="13"/>
      <c r="AE252" s="13"/>
      <c r="AT252" s="287" t="s">
        <v>758</v>
      </c>
      <c r="AU252" s="287" t="s">
        <v>86</v>
      </c>
      <c r="AV252" s="13" t="s">
        <v>86</v>
      </c>
      <c r="AW252" s="13" t="s">
        <v>33</v>
      </c>
      <c r="AX252" s="13" t="s">
        <v>76</v>
      </c>
      <c r="AY252" s="287" t="s">
        <v>414</v>
      </c>
    </row>
    <row r="253" s="15" customFormat="1">
      <c r="A253" s="15"/>
      <c r="B253" s="299"/>
      <c r="C253" s="300"/>
      <c r="D253" s="230" t="s">
        <v>758</v>
      </c>
      <c r="E253" s="301" t="s">
        <v>1</v>
      </c>
      <c r="F253" s="302" t="s">
        <v>3392</v>
      </c>
      <c r="G253" s="300"/>
      <c r="H253" s="301" t="s">
        <v>1</v>
      </c>
      <c r="I253" s="303"/>
      <c r="J253" s="300"/>
      <c r="K253" s="300"/>
      <c r="L253" s="304"/>
      <c r="M253" s="305"/>
      <c r="N253" s="306"/>
      <c r="O253" s="306"/>
      <c r="P253" s="306"/>
      <c r="Q253" s="306"/>
      <c r="R253" s="306"/>
      <c r="S253" s="306"/>
      <c r="T253" s="307"/>
      <c r="U253" s="15"/>
      <c r="V253" s="15"/>
      <c r="W253" s="15"/>
      <c r="X253" s="15"/>
      <c r="Y253" s="15"/>
      <c r="Z253" s="15"/>
      <c r="AA253" s="15"/>
      <c r="AB253" s="15"/>
      <c r="AC253" s="15"/>
      <c r="AD253" s="15"/>
      <c r="AE253" s="15"/>
      <c r="AT253" s="308" t="s">
        <v>758</v>
      </c>
      <c r="AU253" s="308" t="s">
        <v>86</v>
      </c>
      <c r="AV253" s="15" t="s">
        <v>84</v>
      </c>
      <c r="AW253" s="15" t="s">
        <v>33</v>
      </c>
      <c r="AX253" s="15" t="s">
        <v>76</v>
      </c>
      <c r="AY253" s="308" t="s">
        <v>414</v>
      </c>
    </row>
    <row r="254" s="13" customFormat="1">
      <c r="A254" s="13"/>
      <c r="B254" s="277"/>
      <c r="C254" s="278"/>
      <c r="D254" s="230" t="s">
        <v>758</v>
      </c>
      <c r="E254" s="279" t="s">
        <v>1</v>
      </c>
      <c r="F254" s="280" t="s">
        <v>3335</v>
      </c>
      <c r="G254" s="278"/>
      <c r="H254" s="281">
        <v>3</v>
      </c>
      <c r="I254" s="282"/>
      <c r="J254" s="278"/>
      <c r="K254" s="278"/>
      <c r="L254" s="283"/>
      <c r="M254" s="284"/>
      <c r="N254" s="285"/>
      <c r="O254" s="285"/>
      <c r="P254" s="285"/>
      <c r="Q254" s="285"/>
      <c r="R254" s="285"/>
      <c r="S254" s="285"/>
      <c r="T254" s="286"/>
      <c r="U254" s="13"/>
      <c r="V254" s="13"/>
      <c r="W254" s="13"/>
      <c r="X254" s="13"/>
      <c r="Y254" s="13"/>
      <c r="Z254" s="13"/>
      <c r="AA254" s="13"/>
      <c r="AB254" s="13"/>
      <c r="AC254" s="13"/>
      <c r="AD254" s="13"/>
      <c r="AE254" s="13"/>
      <c r="AT254" s="287" t="s">
        <v>758</v>
      </c>
      <c r="AU254" s="287" t="s">
        <v>86</v>
      </c>
      <c r="AV254" s="13" t="s">
        <v>86</v>
      </c>
      <c r="AW254" s="13" t="s">
        <v>33</v>
      </c>
      <c r="AX254" s="13" t="s">
        <v>76</v>
      </c>
      <c r="AY254" s="287" t="s">
        <v>414</v>
      </c>
    </row>
    <row r="255" s="15" customFormat="1">
      <c r="A255" s="15"/>
      <c r="B255" s="299"/>
      <c r="C255" s="300"/>
      <c r="D255" s="230" t="s">
        <v>758</v>
      </c>
      <c r="E255" s="301" t="s">
        <v>1</v>
      </c>
      <c r="F255" s="302" t="s">
        <v>3393</v>
      </c>
      <c r="G255" s="300"/>
      <c r="H255" s="301" t="s">
        <v>1</v>
      </c>
      <c r="I255" s="303"/>
      <c r="J255" s="300"/>
      <c r="K255" s="300"/>
      <c r="L255" s="304"/>
      <c r="M255" s="305"/>
      <c r="N255" s="306"/>
      <c r="O255" s="306"/>
      <c r="P255" s="306"/>
      <c r="Q255" s="306"/>
      <c r="R255" s="306"/>
      <c r="S255" s="306"/>
      <c r="T255" s="307"/>
      <c r="U255" s="15"/>
      <c r="V255" s="15"/>
      <c r="W255" s="15"/>
      <c r="X255" s="15"/>
      <c r="Y255" s="15"/>
      <c r="Z255" s="15"/>
      <c r="AA255" s="15"/>
      <c r="AB255" s="15"/>
      <c r="AC255" s="15"/>
      <c r="AD255" s="15"/>
      <c r="AE255" s="15"/>
      <c r="AT255" s="308" t="s">
        <v>758</v>
      </c>
      <c r="AU255" s="308" t="s">
        <v>86</v>
      </c>
      <c r="AV255" s="15" t="s">
        <v>84</v>
      </c>
      <c r="AW255" s="15" t="s">
        <v>33</v>
      </c>
      <c r="AX255" s="15" t="s">
        <v>76</v>
      </c>
      <c r="AY255" s="308" t="s">
        <v>414</v>
      </c>
    </row>
    <row r="256" s="13" customFormat="1">
      <c r="A256" s="13"/>
      <c r="B256" s="277"/>
      <c r="C256" s="278"/>
      <c r="D256" s="230" t="s">
        <v>758</v>
      </c>
      <c r="E256" s="279" t="s">
        <v>1</v>
      </c>
      <c r="F256" s="280" t="s">
        <v>3337</v>
      </c>
      <c r="G256" s="278"/>
      <c r="H256" s="281">
        <v>6</v>
      </c>
      <c r="I256" s="282"/>
      <c r="J256" s="278"/>
      <c r="K256" s="278"/>
      <c r="L256" s="283"/>
      <c r="M256" s="284"/>
      <c r="N256" s="285"/>
      <c r="O256" s="285"/>
      <c r="P256" s="285"/>
      <c r="Q256" s="285"/>
      <c r="R256" s="285"/>
      <c r="S256" s="285"/>
      <c r="T256" s="286"/>
      <c r="U256" s="13"/>
      <c r="V256" s="13"/>
      <c r="W256" s="13"/>
      <c r="X256" s="13"/>
      <c r="Y256" s="13"/>
      <c r="Z256" s="13"/>
      <c r="AA256" s="13"/>
      <c r="AB256" s="13"/>
      <c r="AC256" s="13"/>
      <c r="AD256" s="13"/>
      <c r="AE256" s="13"/>
      <c r="AT256" s="287" t="s">
        <v>758</v>
      </c>
      <c r="AU256" s="287" t="s">
        <v>86</v>
      </c>
      <c r="AV256" s="13" t="s">
        <v>86</v>
      </c>
      <c r="AW256" s="13" t="s">
        <v>33</v>
      </c>
      <c r="AX256" s="13" t="s">
        <v>76</v>
      </c>
      <c r="AY256" s="287" t="s">
        <v>414</v>
      </c>
    </row>
    <row r="257" s="15" customFormat="1">
      <c r="A257" s="15"/>
      <c r="B257" s="299"/>
      <c r="C257" s="300"/>
      <c r="D257" s="230" t="s">
        <v>758</v>
      </c>
      <c r="E257" s="301" t="s">
        <v>1</v>
      </c>
      <c r="F257" s="302" t="s">
        <v>3394</v>
      </c>
      <c r="G257" s="300"/>
      <c r="H257" s="301" t="s">
        <v>1</v>
      </c>
      <c r="I257" s="303"/>
      <c r="J257" s="300"/>
      <c r="K257" s="300"/>
      <c r="L257" s="304"/>
      <c r="M257" s="305"/>
      <c r="N257" s="306"/>
      <c r="O257" s="306"/>
      <c r="P257" s="306"/>
      <c r="Q257" s="306"/>
      <c r="R257" s="306"/>
      <c r="S257" s="306"/>
      <c r="T257" s="307"/>
      <c r="U257" s="15"/>
      <c r="V257" s="15"/>
      <c r="W257" s="15"/>
      <c r="X257" s="15"/>
      <c r="Y257" s="15"/>
      <c r="Z257" s="15"/>
      <c r="AA257" s="15"/>
      <c r="AB257" s="15"/>
      <c r="AC257" s="15"/>
      <c r="AD257" s="15"/>
      <c r="AE257" s="15"/>
      <c r="AT257" s="308" t="s">
        <v>758</v>
      </c>
      <c r="AU257" s="308" t="s">
        <v>86</v>
      </c>
      <c r="AV257" s="15" t="s">
        <v>84</v>
      </c>
      <c r="AW257" s="15" t="s">
        <v>33</v>
      </c>
      <c r="AX257" s="15" t="s">
        <v>76</v>
      </c>
      <c r="AY257" s="308" t="s">
        <v>414</v>
      </c>
    </row>
    <row r="258" s="13" customFormat="1">
      <c r="A258" s="13"/>
      <c r="B258" s="277"/>
      <c r="C258" s="278"/>
      <c r="D258" s="230" t="s">
        <v>758</v>
      </c>
      <c r="E258" s="279" t="s">
        <v>1</v>
      </c>
      <c r="F258" s="280" t="s">
        <v>3395</v>
      </c>
      <c r="G258" s="278"/>
      <c r="H258" s="281">
        <v>4</v>
      </c>
      <c r="I258" s="282"/>
      <c r="J258" s="278"/>
      <c r="K258" s="278"/>
      <c r="L258" s="283"/>
      <c r="M258" s="284"/>
      <c r="N258" s="285"/>
      <c r="O258" s="285"/>
      <c r="P258" s="285"/>
      <c r="Q258" s="285"/>
      <c r="R258" s="285"/>
      <c r="S258" s="285"/>
      <c r="T258" s="286"/>
      <c r="U258" s="13"/>
      <c r="V258" s="13"/>
      <c r="W258" s="13"/>
      <c r="X258" s="13"/>
      <c r="Y258" s="13"/>
      <c r="Z258" s="13"/>
      <c r="AA258" s="13"/>
      <c r="AB258" s="13"/>
      <c r="AC258" s="13"/>
      <c r="AD258" s="13"/>
      <c r="AE258" s="13"/>
      <c r="AT258" s="287" t="s">
        <v>758</v>
      </c>
      <c r="AU258" s="287" t="s">
        <v>86</v>
      </c>
      <c r="AV258" s="13" t="s">
        <v>86</v>
      </c>
      <c r="AW258" s="13" t="s">
        <v>33</v>
      </c>
      <c r="AX258" s="13" t="s">
        <v>76</v>
      </c>
      <c r="AY258" s="287" t="s">
        <v>414</v>
      </c>
    </row>
    <row r="259" s="15" customFormat="1">
      <c r="A259" s="15"/>
      <c r="B259" s="299"/>
      <c r="C259" s="300"/>
      <c r="D259" s="230" t="s">
        <v>758</v>
      </c>
      <c r="E259" s="301" t="s">
        <v>1</v>
      </c>
      <c r="F259" s="302" t="s">
        <v>2954</v>
      </c>
      <c r="G259" s="300"/>
      <c r="H259" s="301" t="s">
        <v>1</v>
      </c>
      <c r="I259" s="303"/>
      <c r="J259" s="300"/>
      <c r="K259" s="300"/>
      <c r="L259" s="304"/>
      <c r="M259" s="305"/>
      <c r="N259" s="306"/>
      <c r="O259" s="306"/>
      <c r="P259" s="306"/>
      <c r="Q259" s="306"/>
      <c r="R259" s="306"/>
      <c r="S259" s="306"/>
      <c r="T259" s="307"/>
      <c r="U259" s="15"/>
      <c r="V259" s="15"/>
      <c r="W259" s="15"/>
      <c r="X259" s="15"/>
      <c r="Y259" s="15"/>
      <c r="Z259" s="15"/>
      <c r="AA259" s="15"/>
      <c r="AB259" s="15"/>
      <c r="AC259" s="15"/>
      <c r="AD259" s="15"/>
      <c r="AE259" s="15"/>
      <c r="AT259" s="308" t="s">
        <v>758</v>
      </c>
      <c r="AU259" s="308" t="s">
        <v>86</v>
      </c>
      <c r="AV259" s="15" t="s">
        <v>84</v>
      </c>
      <c r="AW259" s="15" t="s">
        <v>33</v>
      </c>
      <c r="AX259" s="15" t="s">
        <v>76</v>
      </c>
      <c r="AY259" s="308" t="s">
        <v>414</v>
      </c>
    </row>
    <row r="260" s="13" customFormat="1">
      <c r="A260" s="13"/>
      <c r="B260" s="277"/>
      <c r="C260" s="278"/>
      <c r="D260" s="230" t="s">
        <v>758</v>
      </c>
      <c r="E260" s="279" t="s">
        <v>1</v>
      </c>
      <c r="F260" s="280" t="s">
        <v>3396</v>
      </c>
      <c r="G260" s="278"/>
      <c r="H260" s="281">
        <v>11</v>
      </c>
      <c r="I260" s="282"/>
      <c r="J260" s="278"/>
      <c r="K260" s="278"/>
      <c r="L260" s="283"/>
      <c r="M260" s="284"/>
      <c r="N260" s="285"/>
      <c r="O260" s="285"/>
      <c r="P260" s="285"/>
      <c r="Q260" s="285"/>
      <c r="R260" s="285"/>
      <c r="S260" s="285"/>
      <c r="T260" s="286"/>
      <c r="U260" s="13"/>
      <c r="V260" s="13"/>
      <c r="W260" s="13"/>
      <c r="X260" s="13"/>
      <c r="Y260" s="13"/>
      <c r="Z260" s="13"/>
      <c r="AA260" s="13"/>
      <c r="AB260" s="13"/>
      <c r="AC260" s="13"/>
      <c r="AD260" s="13"/>
      <c r="AE260" s="13"/>
      <c r="AT260" s="287" t="s">
        <v>758</v>
      </c>
      <c r="AU260" s="287" t="s">
        <v>86</v>
      </c>
      <c r="AV260" s="13" t="s">
        <v>86</v>
      </c>
      <c r="AW260" s="13" t="s">
        <v>33</v>
      </c>
      <c r="AX260" s="13" t="s">
        <v>76</v>
      </c>
      <c r="AY260" s="287" t="s">
        <v>414</v>
      </c>
    </row>
    <row r="261" s="14" customFormat="1">
      <c r="A261" s="14"/>
      <c r="B261" s="288"/>
      <c r="C261" s="289"/>
      <c r="D261" s="230" t="s">
        <v>758</v>
      </c>
      <c r="E261" s="290" t="s">
        <v>1</v>
      </c>
      <c r="F261" s="291" t="s">
        <v>760</v>
      </c>
      <c r="G261" s="289"/>
      <c r="H261" s="292">
        <v>38</v>
      </c>
      <c r="I261" s="293"/>
      <c r="J261" s="289"/>
      <c r="K261" s="289"/>
      <c r="L261" s="294"/>
      <c r="M261" s="295"/>
      <c r="N261" s="296"/>
      <c r="O261" s="296"/>
      <c r="P261" s="296"/>
      <c r="Q261" s="296"/>
      <c r="R261" s="296"/>
      <c r="S261" s="296"/>
      <c r="T261" s="297"/>
      <c r="U261" s="14"/>
      <c r="V261" s="14"/>
      <c r="W261" s="14"/>
      <c r="X261" s="14"/>
      <c r="Y261" s="14"/>
      <c r="Z261" s="14"/>
      <c r="AA261" s="14"/>
      <c r="AB261" s="14"/>
      <c r="AC261" s="14"/>
      <c r="AD261" s="14"/>
      <c r="AE261" s="14"/>
      <c r="AT261" s="298" t="s">
        <v>758</v>
      </c>
      <c r="AU261" s="298" t="s">
        <v>86</v>
      </c>
      <c r="AV261" s="14" t="s">
        <v>415</v>
      </c>
      <c r="AW261" s="14" t="s">
        <v>33</v>
      </c>
      <c r="AX261" s="14" t="s">
        <v>84</v>
      </c>
      <c r="AY261" s="298" t="s">
        <v>414</v>
      </c>
    </row>
    <row r="262" s="2" customFormat="1" ht="21.75" customHeight="1">
      <c r="A262" s="39"/>
      <c r="B262" s="40"/>
      <c r="C262" s="234" t="s">
        <v>483</v>
      </c>
      <c r="D262" s="234" t="s">
        <v>443</v>
      </c>
      <c r="E262" s="235" t="s">
        <v>3397</v>
      </c>
      <c r="F262" s="236" t="s">
        <v>3398</v>
      </c>
      <c r="G262" s="237" t="s">
        <v>632</v>
      </c>
      <c r="H262" s="238">
        <v>6.7199999999999998</v>
      </c>
      <c r="I262" s="239"/>
      <c r="J262" s="240">
        <f>ROUND(I262*H262,2)</f>
        <v>0</v>
      </c>
      <c r="K262" s="236" t="s">
        <v>720</v>
      </c>
      <c r="L262" s="45"/>
      <c r="M262" s="241" t="s">
        <v>1</v>
      </c>
      <c r="N262" s="242" t="s">
        <v>41</v>
      </c>
      <c r="O262" s="92"/>
      <c r="P262" s="226">
        <f>O262*H262</f>
        <v>0</v>
      </c>
      <c r="Q262" s="226">
        <v>0.039079999999999997</v>
      </c>
      <c r="R262" s="226">
        <f>Q262*H262</f>
        <v>0.26261759999999995</v>
      </c>
      <c r="S262" s="226">
        <v>0</v>
      </c>
      <c r="T262" s="227">
        <f>S262*H262</f>
        <v>0</v>
      </c>
      <c r="U262" s="39"/>
      <c r="V262" s="39"/>
      <c r="W262" s="39"/>
      <c r="X262" s="39"/>
      <c r="Y262" s="39"/>
      <c r="Z262" s="39"/>
      <c r="AA262" s="39"/>
      <c r="AB262" s="39"/>
      <c r="AC262" s="39"/>
      <c r="AD262" s="39"/>
      <c r="AE262" s="39"/>
      <c r="AR262" s="228" t="s">
        <v>415</v>
      </c>
      <c r="AT262" s="228" t="s">
        <v>443</v>
      </c>
      <c r="AU262" s="228" t="s">
        <v>86</v>
      </c>
      <c r="AY262" s="18" t="s">
        <v>414</v>
      </c>
      <c r="BE262" s="229">
        <f>IF(N262="základní",J262,0)</f>
        <v>0</v>
      </c>
      <c r="BF262" s="229">
        <f>IF(N262="snížená",J262,0)</f>
        <v>0</v>
      </c>
      <c r="BG262" s="229">
        <f>IF(N262="zákl. přenesená",J262,0)</f>
        <v>0</v>
      </c>
      <c r="BH262" s="229">
        <f>IF(N262="sníž. přenesená",J262,0)</f>
        <v>0</v>
      </c>
      <c r="BI262" s="229">
        <f>IF(N262="nulová",J262,0)</f>
        <v>0</v>
      </c>
      <c r="BJ262" s="18" t="s">
        <v>84</v>
      </c>
      <c r="BK262" s="229">
        <f>ROUND(I262*H262,2)</f>
        <v>0</v>
      </c>
      <c r="BL262" s="18" t="s">
        <v>415</v>
      </c>
      <c r="BM262" s="228" t="s">
        <v>3399</v>
      </c>
    </row>
    <row r="263" s="2" customFormat="1">
      <c r="A263" s="39"/>
      <c r="B263" s="40"/>
      <c r="C263" s="41"/>
      <c r="D263" s="230" t="s">
        <v>417</v>
      </c>
      <c r="E263" s="41"/>
      <c r="F263" s="231" t="s">
        <v>3400</v>
      </c>
      <c r="G263" s="41"/>
      <c r="H263" s="41"/>
      <c r="I263" s="156"/>
      <c r="J263" s="41"/>
      <c r="K263" s="41"/>
      <c r="L263" s="45"/>
      <c r="M263" s="232"/>
      <c r="N263" s="233"/>
      <c r="O263" s="92"/>
      <c r="P263" s="92"/>
      <c r="Q263" s="92"/>
      <c r="R263" s="92"/>
      <c r="S263" s="92"/>
      <c r="T263" s="93"/>
      <c r="U263" s="39"/>
      <c r="V263" s="39"/>
      <c r="W263" s="39"/>
      <c r="X263" s="39"/>
      <c r="Y263" s="39"/>
      <c r="Z263" s="39"/>
      <c r="AA263" s="39"/>
      <c r="AB263" s="39"/>
      <c r="AC263" s="39"/>
      <c r="AD263" s="39"/>
      <c r="AE263" s="39"/>
      <c r="AT263" s="18" t="s">
        <v>417</v>
      </c>
      <c r="AU263" s="18" t="s">
        <v>86</v>
      </c>
    </row>
    <row r="264" s="15" customFormat="1">
      <c r="A264" s="15"/>
      <c r="B264" s="299"/>
      <c r="C264" s="300"/>
      <c r="D264" s="230" t="s">
        <v>758</v>
      </c>
      <c r="E264" s="301" t="s">
        <v>1</v>
      </c>
      <c r="F264" s="302" t="s">
        <v>3388</v>
      </c>
      <c r="G264" s="300"/>
      <c r="H264" s="301" t="s">
        <v>1</v>
      </c>
      <c r="I264" s="303"/>
      <c r="J264" s="300"/>
      <c r="K264" s="300"/>
      <c r="L264" s="304"/>
      <c r="M264" s="305"/>
      <c r="N264" s="306"/>
      <c r="O264" s="306"/>
      <c r="P264" s="306"/>
      <c r="Q264" s="306"/>
      <c r="R264" s="306"/>
      <c r="S264" s="306"/>
      <c r="T264" s="307"/>
      <c r="U264" s="15"/>
      <c r="V264" s="15"/>
      <c r="W264" s="15"/>
      <c r="X264" s="15"/>
      <c r="Y264" s="15"/>
      <c r="Z264" s="15"/>
      <c r="AA264" s="15"/>
      <c r="AB264" s="15"/>
      <c r="AC264" s="15"/>
      <c r="AD264" s="15"/>
      <c r="AE264" s="15"/>
      <c r="AT264" s="308" t="s">
        <v>758</v>
      </c>
      <c r="AU264" s="308" t="s">
        <v>86</v>
      </c>
      <c r="AV264" s="15" t="s">
        <v>84</v>
      </c>
      <c r="AW264" s="15" t="s">
        <v>33</v>
      </c>
      <c r="AX264" s="15" t="s">
        <v>76</v>
      </c>
      <c r="AY264" s="308" t="s">
        <v>414</v>
      </c>
    </row>
    <row r="265" s="13" customFormat="1">
      <c r="A265" s="13"/>
      <c r="B265" s="277"/>
      <c r="C265" s="278"/>
      <c r="D265" s="230" t="s">
        <v>758</v>
      </c>
      <c r="E265" s="279" t="s">
        <v>1</v>
      </c>
      <c r="F265" s="280" t="s">
        <v>3389</v>
      </c>
      <c r="G265" s="278"/>
      <c r="H265" s="281">
        <v>6.7199999999999998</v>
      </c>
      <c r="I265" s="282"/>
      <c r="J265" s="278"/>
      <c r="K265" s="278"/>
      <c r="L265" s="283"/>
      <c r="M265" s="284"/>
      <c r="N265" s="285"/>
      <c r="O265" s="285"/>
      <c r="P265" s="285"/>
      <c r="Q265" s="285"/>
      <c r="R265" s="285"/>
      <c r="S265" s="285"/>
      <c r="T265" s="286"/>
      <c r="U265" s="13"/>
      <c r="V265" s="13"/>
      <c r="W265" s="13"/>
      <c r="X265" s="13"/>
      <c r="Y265" s="13"/>
      <c r="Z265" s="13"/>
      <c r="AA265" s="13"/>
      <c r="AB265" s="13"/>
      <c r="AC265" s="13"/>
      <c r="AD265" s="13"/>
      <c r="AE265" s="13"/>
      <c r="AT265" s="287" t="s">
        <v>758</v>
      </c>
      <c r="AU265" s="287" t="s">
        <v>86</v>
      </c>
      <c r="AV265" s="13" t="s">
        <v>86</v>
      </c>
      <c r="AW265" s="13" t="s">
        <v>33</v>
      </c>
      <c r="AX265" s="13" t="s">
        <v>84</v>
      </c>
      <c r="AY265" s="287" t="s">
        <v>414</v>
      </c>
    </row>
    <row r="266" s="2" customFormat="1" ht="21.75" customHeight="1">
      <c r="A266" s="39"/>
      <c r="B266" s="40"/>
      <c r="C266" s="234" t="s">
        <v>487</v>
      </c>
      <c r="D266" s="234" t="s">
        <v>443</v>
      </c>
      <c r="E266" s="235" t="s">
        <v>1825</v>
      </c>
      <c r="F266" s="236" t="s">
        <v>1826</v>
      </c>
      <c r="G266" s="237" t="s">
        <v>632</v>
      </c>
      <c r="H266" s="238">
        <v>38</v>
      </c>
      <c r="I266" s="239"/>
      <c r="J266" s="240">
        <f>ROUND(I266*H266,2)</f>
        <v>0</v>
      </c>
      <c r="K266" s="236" t="s">
        <v>720</v>
      </c>
      <c r="L266" s="45"/>
      <c r="M266" s="241" t="s">
        <v>1</v>
      </c>
      <c r="N266" s="242" t="s">
        <v>41</v>
      </c>
      <c r="O266" s="92"/>
      <c r="P266" s="226">
        <f>O266*H266</f>
        <v>0</v>
      </c>
      <c r="Q266" s="226">
        <v>0.078163999999999997</v>
      </c>
      <c r="R266" s="226">
        <f>Q266*H266</f>
        <v>2.9702319999999998</v>
      </c>
      <c r="S266" s="226">
        <v>0</v>
      </c>
      <c r="T266" s="227">
        <f>S266*H266</f>
        <v>0</v>
      </c>
      <c r="U266" s="39"/>
      <c r="V266" s="39"/>
      <c r="W266" s="39"/>
      <c r="X266" s="39"/>
      <c r="Y266" s="39"/>
      <c r="Z266" s="39"/>
      <c r="AA266" s="39"/>
      <c r="AB266" s="39"/>
      <c r="AC266" s="39"/>
      <c r="AD266" s="39"/>
      <c r="AE266" s="39"/>
      <c r="AR266" s="228" t="s">
        <v>415</v>
      </c>
      <c r="AT266" s="228" t="s">
        <v>443</v>
      </c>
      <c r="AU266" s="228" t="s">
        <v>86</v>
      </c>
      <c r="AY266" s="18" t="s">
        <v>414</v>
      </c>
      <c r="BE266" s="229">
        <f>IF(N266="základní",J266,0)</f>
        <v>0</v>
      </c>
      <c r="BF266" s="229">
        <f>IF(N266="snížená",J266,0)</f>
        <v>0</v>
      </c>
      <c r="BG266" s="229">
        <f>IF(N266="zákl. přenesená",J266,0)</f>
        <v>0</v>
      </c>
      <c r="BH266" s="229">
        <f>IF(N266="sníž. přenesená",J266,0)</f>
        <v>0</v>
      </c>
      <c r="BI266" s="229">
        <f>IF(N266="nulová",J266,0)</f>
        <v>0</v>
      </c>
      <c r="BJ266" s="18" t="s">
        <v>84</v>
      </c>
      <c r="BK266" s="229">
        <f>ROUND(I266*H266,2)</f>
        <v>0</v>
      </c>
      <c r="BL266" s="18" t="s">
        <v>415</v>
      </c>
      <c r="BM266" s="228" t="s">
        <v>3401</v>
      </c>
    </row>
    <row r="267" s="2" customFormat="1">
      <c r="A267" s="39"/>
      <c r="B267" s="40"/>
      <c r="C267" s="41"/>
      <c r="D267" s="230" t="s">
        <v>417</v>
      </c>
      <c r="E267" s="41"/>
      <c r="F267" s="231" t="s">
        <v>1828</v>
      </c>
      <c r="G267" s="41"/>
      <c r="H267" s="41"/>
      <c r="I267" s="156"/>
      <c r="J267" s="41"/>
      <c r="K267" s="41"/>
      <c r="L267" s="45"/>
      <c r="M267" s="232"/>
      <c r="N267" s="233"/>
      <c r="O267" s="92"/>
      <c r="P267" s="92"/>
      <c r="Q267" s="92"/>
      <c r="R267" s="92"/>
      <c r="S267" s="92"/>
      <c r="T267" s="93"/>
      <c r="U267" s="39"/>
      <c r="V267" s="39"/>
      <c r="W267" s="39"/>
      <c r="X267" s="39"/>
      <c r="Y267" s="39"/>
      <c r="Z267" s="39"/>
      <c r="AA267" s="39"/>
      <c r="AB267" s="39"/>
      <c r="AC267" s="39"/>
      <c r="AD267" s="39"/>
      <c r="AE267" s="39"/>
      <c r="AT267" s="18" t="s">
        <v>417</v>
      </c>
      <c r="AU267" s="18" t="s">
        <v>86</v>
      </c>
    </row>
    <row r="268" s="15" customFormat="1">
      <c r="A268" s="15"/>
      <c r="B268" s="299"/>
      <c r="C268" s="300"/>
      <c r="D268" s="230" t="s">
        <v>758</v>
      </c>
      <c r="E268" s="301" t="s">
        <v>1</v>
      </c>
      <c r="F268" s="302" t="s">
        <v>3391</v>
      </c>
      <c r="G268" s="300"/>
      <c r="H268" s="301" t="s">
        <v>1</v>
      </c>
      <c r="I268" s="303"/>
      <c r="J268" s="300"/>
      <c r="K268" s="300"/>
      <c r="L268" s="304"/>
      <c r="M268" s="305"/>
      <c r="N268" s="306"/>
      <c r="O268" s="306"/>
      <c r="P268" s="306"/>
      <c r="Q268" s="306"/>
      <c r="R268" s="306"/>
      <c r="S268" s="306"/>
      <c r="T268" s="307"/>
      <c r="U268" s="15"/>
      <c r="V268" s="15"/>
      <c r="W268" s="15"/>
      <c r="X268" s="15"/>
      <c r="Y268" s="15"/>
      <c r="Z268" s="15"/>
      <c r="AA268" s="15"/>
      <c r="AB268" s="15"/>
      <c r="AC268" s="15"/>
      <c r="AD268" s="15"/>
      <c r="AE268" s="15"/>
      <c r="AT268" s="308" t="s">
        <v>758</v>
      </c>
      <c r="AU268" s="308" t="s">
        <v>86</v>
      </c>
      <c r="AV268" s="15" t="s">
        <v>84</v>
      </c>
      <c r="AW268" s="15" t="s">
        <v>33</v>
      </c>
      <c r="AX268" s="15" t="s">
        <v>76</v>
      </c>
      <c r="AY268" s="308" t="s">
        <v>414</v>
      </c>
    </row>
    <row r="269" s="13" customFormat="1">
      <c r="A269" s="13"/>
      <c r="B269" s="277"/>
      <c r="C269" s="278"/>
      <c r="D269" s="230" t="s">
        <v>758</v>
      </c>
      <c r="E269" s="279" t="s">
        <v>1</v>
      </c>
      <c r="F269" s="280" t="s">
        <v>3333</v>
      </c>
      <c r="G269" s="278"/>
      <c r="H269" s="281">
        <v>14</v>
      </c>
      <c r="I269" s="282"/>
      <c r="J269" s="278"/>
      <c r="K269" s="278"/>
      <c r="L269" s="283"/>
      <c r="M269" s="284"/>
      <c r="N269" s="285"/>
      <c r="O269" s="285"/>
      <c r="P269" s="285"/>
      <c r="Q269" s="285"/>
      <c r="R269" s="285"/>
      <c r="S269" s="285"/>
      <c r="T269" s="286"/>
      <c r="U269" s="13"/>
      <c r="V269" s="13"/>
      <c r="W269" s="13"/>
      <c r="X269" s="13"/>
      <c r="Y269" s="13"/>
      <c r="Z269" s="13"/>
      <c r="AA269" s="13"/>
      <c r="AB269" s="13"/>
      <c r="AC269" s="13"/>
      <c r="AD269" s="13"/>
      <c r="AE269" s="13"/>
      <c r="AT269" s="287" t="s">
        <v>758</v>
      </c>
      <c r="AU269" s="287" t="s">
        <v>86</v>
      </c>
      <c r="AV269" s="13" t="s">
        <v>86</v>
      </c>
      <c r="AW269" s="13" t="s">
        <v>33</v>
      </c>
      <c r="AX269" s="13" t="s">
        <v>76</v>
      </c>
      <c r="AY269" s="287" t="s">
        <v>414</v>
      </c>
    </row>
    <row r="270" s="15" customFormat="1">
      <c r="A270" s="15"/>
      <c r="B270" s="299"/>
      <c r="C270" s="300"/>
      <c r="D270" s="230" t="s">
        <v>758</v>
      </c>
      <c r="E270" s="301" t="s">
        <v>1</v>
      </c>
      <c r="F270" s="302" t="s">
        <v>3392</v>
      </c>
      <c r="G270" s="300"/>
      <c r="H270" s="301" t="s">
        <v>1</v>
      </c>
      <c r="I270" s="303"/>
      <c r="J270" s="300"/>
      <c r="K270" s="300"/>
      <c r="L270" s="304"/>
      <c r="M270" s="305"/>
      <c r="N270" s="306"/>
      <c r="O270" s="306"/>
      <c r="P270" s="306"/>
      <c r="Q270" s="306"/>
      <c r="R270" s="306"/>
      <c r="S270" s="306"/>
      <c r="T270" s="307"/>
      <c r="U270" s="15"/>
      <c r="V270" s="15"/>
      <c r="W270" s="15"/>
      <c r="X270" s="15"/>
      <c r="Y270" s="15"/>
      <c r="Z270" s="15"/>
      <c r="AA270" s="15"/>
      <c r="AB270" s="15"/>
      <c r="AC270" s="15"/>
      <c r="AD270" s="15"/>
      <c r="AE270" s="15"/>
      <c r="AT270" s="308" t="s">
        <v>758</v>
      </c>
      <c r="AU270" s="308" t="s">
        <v>86</v>
      </c>
      <c r="AV270" s="15" t="s">
        <v>84</v>
      </c>
      <c r="AW270" s="15" t="s">
        <v>33</v>
      </c>
      <c r="AX270" s="15" t="s">
        <v>76</v>
      </c>
      <c r="AY270" s="308" t="s">
        <v>414</v>
      </c>
    </row>
    <row r="271" s="13" customFormat="1">
      <c r="A271" s="13"/>
      <c r="B271" s="277"/>
      <c r="C271" s="278"/>
      <c r="D271" s="230" t="s">
        <v>758</v>
      </c>
      <c r="E271" s="279" t="s">
        <v>1</v>
      </c>
      <c r="F271" s="280" t="s">
        <v>3335</v>
      </c>
      <c r="G271" s="278"/>
      <c r="H271" s="281">
        <v>3</v>
      </c>
      <c r="I271" s="282"/>
      <c r="J271" s="278"/>
      <c r="K271" s="278"/>
      <c r="L271" s="283"/>
      <c r="M271" s="284"/>
      <c r="N271" s="285"/>
      <c r="O271" s="285"/>
      <c r="P271" s="285"/>
      <c r="Q271" s="285"/>
      <c r="R271" s="285"/>
      <c r="S271" s="285"/>
      <c r="T271" s="286"/>
      <c r="U271" s="13"/>
      <c r="V271" s="13"/>
      <c r="W271" s="13"/>
      <c r="X271" s="13"/>
      <c r="Y271" s="13"/>
      <c r="Z271" s="13"/>
      <c r="AA271" s="13"/>
      <c r="AB271" s="13"/>
      <c r="AC271" s="13"/>
      <c r="AD271" s="13"/>
      <c r="AE271" s="13"/>
      <c r="AT271" s="287" t="s">
        <v>758</v>
      </c>
      <c r="AU271" s="287" t="s">
        <v>86</v>
      </c>
      <c r="AV271" s="13" t="s">
        <v>86</v>
      </c>
      <c r="AW271" s="13" t="s">
        <v>33</v>
      </c>
      <c r="AX271" s="13" t="s">
        <v>76</v>
      </c>
      <c r="AY271" s="287" t="s">
        <v>414</v>
      </c>
    </row>
    <row r="272" s="15" customFormat="1">
      <c r="A272" s="15"/>
      <c r="B272" s="299"/>
      <c r="C272" s="300"/>
      <c r="D272" s="230" t="s">
        <v>758</v>
      </c>
      <c r="E272" s="301" t="s">
        <v>1</v>
      </c>
      <c r="F272" s="302" t="s">
        <v>3393</v>
      </c>
      <c r="G272" s="300"/>
      <c r="H272" s="301" t="s">
        <v>1</v>
      </c>
      <c r="I272" s="303"/>
      <c r="J272" s="300"/>
      <c r="K272" s="300"/>
      <c r="L272" s="304"/>
      <c r="M272" s="305"/>
      <c r="N272" s="306"/>
      <c r="O272" s="306"/>
      <c r="P272" s="306"/>
      <c r="Q272" s="306"/>
      <c r="R272" s="306"/>
      <c r="S272" s="306"/>
      <c r="T272" s="307"/>
      <c r="U272" s="15"/>
      <c r="V272" s="15"/>
      <c r="W272" s="15"/>
      <c r="X272" s="15"/>
      <c r="Y272" s="15"/>
      <c r="Z272" s="15"/>
      <c r="AA272" s="15"/>
      <c r="AB272" s="15"/>
      <c r="AC272" s="15"/>
      <c r="AD272" s="15"/>
      <c r="AE272" s="15"/>
      <c r="AT272" s="308" t="s">
        <v>758</v>
      </c>
      <c r="AU272" s="308" t="s">
        <v>86</v>
      </c>
      <c r="AV272" s="15" t="s">
        <v>84</v>
      </c>
      <c r="AW272" s="15" t="s">
        <v>33</v>
      </c>
      <c r="AX272" s="15" t="s">
        <v>76</v>
      </c>
      <c r="AY272" s="308" t="s">
        <v>414</v>
      </c>
    </row>
    <row r="273" s="13" customFormat="1">
      <c r="A273" s="13"/>
      <c r="B273" s="277"/>
      <c r="C273" s="278"/>
      <c r="D273" s="230" t="s">
        <v>758</v>
      </c>
      <c r="E273" s="279" t="s">
        <v>1</v>
      </c>
      <c r="F273" s="280" t="s">
        <v>3337</v>
      </c>
      <c r="G273" s="278"/>
      <c r="H273" s="281">
        <v>6</v>
      </c>
      <c r="I273" s="282"/>
      <c r="J273" s="278"/>
      <c r="K273" s="278"/>
      <c r="L273" s="283"/>
      <c r="M273" s="284"/>
      <c r="N273" s="285"/>
      <c r="O273" s="285"/>
      <c r="P273" s="285"/>
      <c r="Q273" s="285"/>
      <c r="R273" s="285"/>
      <c r="S273" s="285"/>
      <c r="T273" s="286"/>
      <c r="U273" s="13"/>
      <c r="V273" s="13"/>
      <c r="W273" s="13"/>
      <c r="X273" s="13"/>
      <c r="Y273" s="13"/>
      <c r="Z273" s="13"/>
      <c r="AA273" s="13"/>
      <c r="AB273" s="13"/>
      <c r="AC273" s="13"/>
      <c r="AD273" s="13"/>
      <c r="AE273" s="13"/>
      <c r="AT273" s="287" t="s">
        <v>758</v>
      </c>
      <c r="AU273" s="287" t="s">
        <v>86</v>
      </c>
      <c r="AV273" s="13" t="s">
        <v>86</v>
      </c>
      <c r="AW273" s="13" t="s">
        <v>33</v>
      </c>
      <c r="AX273" s="13" t="s">
        <v>76</v>
      </c>
      <c r="AY273" s="287" t="s">
        <v>414</v>
      </c>
    </row>
    <row r="274" s="15" customFormat="1">
      <c r="A274" s="15"/>
      <c r="B274" s="299"/>
      <c r="C274" s="300"/>
      <c r="D274" s="230" t="s">
        <v>758</v>
      </c>
      <c r="E274" s="301" t="s">
        <v>1</v>
      </c>
      <c r="F274" s="302" t="s">
        <v>3394</v>
      </c>
      <c r="G274" s="300"/>
      <c r="H274" s="301" t="s">
        <v>1</v>
      </c>
      <c r="I274" s="303"/>
      <c r="J274" s="300"/>
      <c r="K274" s="300"/>
      <c r="L274" s="304"/>
      <c r="M274" s="305"/>
      <c r="N274" s="306"/>
      <c r="O274" s="306"/>
      <c r="P274" s="306"/>
      <c r="Q274" s="306"/>
      <c r="R274" s="306"/>
      <c r="S274" s="306"/>
      <c r="T274" s="307"/>
      <c r="U274" s="15"/>
      <c r="V274" s="15"/>
      <c r="W274" s="15"/>
      <c r="X274" s="15"/>
      <c r="Y274" s="15"/>
      <c r="Z274" s="15"/>
      <c r="AA274" s="15"/>
      <c r="AB274" s="15"/>
      <c r="AC274" s="15"/>
      <c r="AD274" s="15"/>
      <c r="AE274" s="15"/>
      <c r="AT274" s="308" t="s">
        <v>758</v>
      </c>
      <c r="AU274" s="308" t="s">
        <v>86</v>
      </c>
      <c r="AV274" s="15" t="s">
        <v>84</v>
      </c>
      <c r="AW274" s="15" t="s">
        <v>33</v>
      </c>
      <c r="AX274" s="15" t="s">
        <v>76</v>
      </c>
      <c r="AY274" s="308" t="s">
        <v>414</v>
      </c>
    </row>
    <row r="275" s="13" customFormat="1">
      <c r="A275" s="13"/>
      <c r="B275" s="277"/>
      <c r="C275" s="278"/>
      <c r="D275" s="230" t="s">
        <v>758</v>
      </c>
      <c r="E275" s="279" t="s">
        <v>1</v>
      </c>
      <c r="F275" s="280" t="s">
        <v>3395</v>
      </c>
      <c r="G275" s="278"/>
      <c r="H275" s="281">
        <v>4</v>
      </c>
      <c r="I275" s="282"/>
      <c r="J275" s="278"/>
      <c r="K275" s="278"/>
      <c r="L275" s="283"/>
      <c r="M275" s="284"/>
      <c r="N275" s="285"/>
      <c r="O275" s="285"/>
      <c r="P275" s="285"/>
      <c r="Q275" s="285"/>
      <c r="R275" s="285"/>
      <c r="S275" s="285"/>
      <c r="T275" s="286"/>
      <c r="U275" s="13"/>
      <c r="V275" s="13"/>
      <c r="W275" s="13"/>
      <c r="X275" s="13"/>
      <c r="Y275" s="13"/>
      <c r="Z275" s="13"/>
      <c r="AA275" s="13"/>
      <c r="AB275" s="13"/>
      <c r="AC275" s="13"/>
      <c r="AD275" s="13"/>
      <c r="AE275" s="13"/>
      <c r="AT275" s="287" t="s">
        <v>758</v>
      </c>
      <c r="AU275" s="287" t="s">
        <v>86</v>
      </c>
      <c r="AV275" s="13" t="s">
        <v>86</v>
      </c>
      <c r="AW275" s="13" t="s">
        <v>33</v>
      </c>
      <c r="AX275" s="13" t="s">
        <v>76</v>
      </c>
      <c r="AY275" s="287" t="s">
        <v>414</v>
      </c>
    </row>
    <row r="276" s="15" customFormat="1">
      <c r="A276" s="15"/>
      <c r="B276" s="299"/>
      <c r="C276" s="300"/>
      <c r="D276" s="230" t="s">
        <v>758</v>
      </c>
      <c r="E276" s="301" t="s">
        <v>1</v>
      </c>
      <c r="F276" s="302" t="s">
        <v>2954</v>
      </c>
      <c r="G276" s="300"/>
      <c r="H276" s="301" t="s">
        <v>1</v>
      </c>
      <c r="I276" s="303"/>
      <c r="J276" s="300"/>
      <c r="K276" s="300"/>
      <c r="L276" s="304"/>
      <c r="M276" s="305"/>
      <c r="N276" s="306"/>
      <c r="O276" s="306"/>
      <c r="P276" s="306"/>
      <c r="Q276" s="306"/>
      <c r="R276" s="306"/>
      <c r="S276" s="306"/>
      <c r="T276" s="307"/>
      <c r="U276" s="15"/>
      <c r="V276" s="15"/>
      <c r="W276" s="15"/>
      <c r="X276" s="15"/>
      <c r="Y276" s="15"/>
      <c r="Z276" s="15"/>
      <c r="AA276" s="15"/>
      <c r="AB276" s="15"/>
      <c r="AC276" s="15"/>
      <c r="AD276" s="15"/>
      <c r="AE276" s="15"/>
      <c r="AT276" s="308" t="s">
        <v>758</v>
      </c>
      <c r="AU276" s="308" t="s">
        <v>86</v>
      </c>
      <c r="AV276" s="15" t="s">
        <v>84</v>
      </c>
      <c r="AW276" s="15" t="s">
        <v>33</v>
      </c>
      <c r="AX276" s="15" t="s">
        <v>76</v>
      </c>
      <c r="AY276" s="308" t="s">
        <v>414</v>
      </c>
    </row>
    <row r="277" s="13" customFormat="1">
      <c r="A277" s="13"/>
      <c r="B277" s="277"/>
      <c r="C277" s="278"/>
      <c r="D277" s="230" t="s">
        <v>758</v>
      </c>
      <c r="E277" s="279" t="s">
        <v>1</v>
      </c>
      <c r="F277" s="280" t="s">
        <v>3396</v>
      </c>
      <c r="G277" s="278"/>
      <c r="H277" s="281">
        <v>11</v>
      </c>
      <c r="I277" s="282"/>
      <c r="J277" s="278"/>
      <c r="K277" s="278"/>
      <c r="L277" s="283"/>
      <c r="M277" s="284"/>
      <c r="N277" s="285"/>
      <c r="O277" s="285"/>
      <c r="P277" s="285"/>
      <c r="Q277" s="285"/>
      <c r="R277" s="285"/>
      <c r="S277" s="285"/>
      <c r="T277" s="286"/>
      <c r="U277" s="13"/>
      <c r="V277" s="13"/>
      <c r="W277" s="13"/>
      <c r="X277" s="13"/>
      <c r="Y277" s="13"/>
      <c r="Z277" s="13"/>
      <c r="AA277" s="13"/>
      <c r="AB277" s="13"/>
      <c r="AC277" s="13"/>
      <c r="AD277" s="13"/>
      <c r="AE277" s="13"/>
      <c r="AT277" s="287" t="s">
        <v>758</v>
      </c>
      <c r="AU277" s="287" t="s">
        <v>86</v>
      </c>
      <c r="AV277" s="13" t="s">
        <v>86</v>
      </c>
      <c r="AW277" s="13" t="s">
        <v>33</v>
      </c>
      <c r="AX277" s="13" t="s">
        <v>76</v>
      </c>
      <c r="AY277" s="287" t="s">
        <v>414</v>
      </c>
    </row>
    <row r="278" s="14" customFormat="1">
      <c r="A278" s="14"/>
      <c r="B278" s="288"/>
      <c r="C278" s="289"/>
      <c r="D278" s="230" t="s">
        <v>758</v>
      </c>
      <c r="E278" s="290" t="s">
        <v>1</v>
      </c>
      <c r="F278" s="291" t="s">
        <v>760</v>
      </c>
      <c r="G278" s="289"/>
      <c r="H278" s="292">
        <v>38</v>
      </c>
      <c r="I278" s="293"/>
      <c r="J278" s="289"/>
      <c r="K278" s="289"/>
      <c r="L278" s="294"/>
      <c r="M278" s="295"/>
      <c r="N278" s="296"/>
      <c r="O278" s="296"/>
      <c r="P278" s="296"/>
      <c r="Q278" s="296"/>
      <c r="R278" s="296"/>
      <c r="S278" s="296"/>
      <c r="T278" s="297"/>
      <c r="U278" s="14"/>
      <c r="V278" s="14"/>
      <c r="W278" s="14"/>
      <c r="X278" s="14"/>
      <c r="Y278" s="14"/>
      <c r="Z278" s="14"/>
      <c r="AA278" s="14"/>
      <c r="AB278" s="14"/>
      <c r="AC278" s="14"/>
      <c r="AD278" s="14"/>
      <c r="AE278" s="14"/>
      <c r="AT278" s="298" t="s">
        <v>758</v>
      </c>
      <c r="AU278" s="298" t="s">
        <v>86</v>
      </c>
      <c r="AV278" s="14" t="s">
        <v>415</v>
      </c>
      <c r="AW278" s="14" t="s">
        <v>33</v>
      </c>
      <c r="AX278" s="14" t="s">
        <v>84</v>
      </c>
      <c r="AY278" s="298" t="s">
        <v>414</v>
      </c>
    </row>
    <row r="279" s="2" customFormat="1" ht="21.75" customHeight="1">
      <c r="A279" s="39"/>
      <c r="B279" s="40"/>
      <c r="C279" s="234" t="s">
        <v>7</v>
      </c>
      <c r="D279" s="234" t="s">
        <v>443</v>
      </c>
      <c r="E279" s="235" t="s">
        <v>3402</v>
      </c>
      <c r="F279" s="236" t="s">
        <v>3403</v>
      </c>
      <c r="G279" s="237" t="s">
        <v>632</v>
      </c>
      <c r="H279" s="238">
        <v>6.7199999999999998</v>
      </c>
      <c r="I279" s="239"/>
      <c r="J279" s="240">
        <f>ROUND(I279*H279,2)</f>
        <v>0</v>
      </c>
      <c r="K279" s="236" t="s">
        <v>720</v>
      </c>
      <c r="L279" s="45"/>
      <c r="M279" s="241" t="s">
        <v>1</v>
      </c>
      <c r="N279" s="242" t="s">
        <v>41</v>
      </c>
      <c r="O279" s="92"/>
      <c r="P279" s="226">
        <f>O279*H279</f>
        <v>0</v>
      </c>
      <c r="Q279" s="226">
        <v>0</v>
      </c>
      <c r="R279" s="226">
        <f>Q279*H279</f>
        <v>0</v>
      </c>
      <c r="S279" s="226">
        <v>0</v>
      </c>
      <c r="T279" s="227">
        <f>S279*H279</f>
        <v>0</v>
      </c>
      <c r="U279" s="39"/>
      <c r="V279" s="39"/>
      <c r="W279" s="39"/>
      <c r="X279" s="39"/>
      <c r="Y279" s="39"/>
      <c r="Z279" s="39"/>
      <c r="AA279" s="39"/>
      <c r="AB279" s="39"/>
      <c r="AC279" s="39"/>
      <c r="AD279" s="39"/>
      <c r="AE279" s="39"/>
      <c r="AR279" s="228" t="s">
        <v>415</v>
      </c>
      <c r="AT279" s="228" t="s">
        <v>443</v>
      </c>
      <c r="AU279" s="228" t="s">
        <v>86</v>
      </c>
      <c r="AY279" s="18" t="s">
        <v>414</v>
      </c>
      <c r="BE279" s="229">
        <f>IF(N279="základní",J279,0)</f>
        <v>0</v>
      </c>
      <c r="BF279" s="229">
        <f>IF(N279="snížená",J279,0)</f>
        <v>0</v>
      </c>
      <c r="BG279" s="229">
        <f>IF(N279="zákl. přenesená",J279,0)</f>
        <v>0</v>
      </c>
      <c r="BH279" s="229">
        <f>IF(N279="sníž. přenesená",J279,0)</f>
        <v>0</v>
      </c>
      <c r="BI279" s="229">
        <f>IF(N279="nulová",J279,0)</f>
        <v>0</v>
      </c>
      <c r="BJ279" s="18" t="s">
        <v>84</v>
      </c>
      <c r="BK279" s="229">
        <f>ROUND(I279*H279,2)</f>
        <v>0</v>
      </c>
      <c r="BL279" s="18" t="s">
        <v>415</v>
      </c>
      <c r="BM279" s="228" t="s">
        <v>3404</v>
      </c>
    </row>
    <row r="280" s="2" customFormat="1">
      <c r="A280" s="39"/>
      <c r="B280" s="40"/>
      <c r="C280" s="41"/>
      <c r="D280" s="230" t="s">
        <v>417</v>
      </c>
      <c r="E280" s="41"/>
      <c r="F280" s="231" t="s">
        <v>3405</v>
      </c>
      <c r="G280" s="41"/>
      <c r="H280" s="41"/>
      <c r="I280" s="156"/>
      <c r="J280" s="41"/>
      <c r="K280" s="41"/>
      <c r="L280" s="45"/>
      <c r="M280" s="232"/>
      <c r="N280" s="233"/>
      <c r="O280" s="92"/>
      <c r="P280" s="92"/>
      <c r="Q280" s="92"/>
      <c r="R280" s="92"/>
      <c r="S280" s="92"/>
      <c r="T280" s="93"/>
      <c r="U280" s="39"/>
      <c r="V280" s="39"/>
      <c r="W280" s="39"/>
      <c r="X280" s="39"/>
      <c r="Y280" s="39"/>
      <c r="Z280" s="39"/>
      <c r="AA280" s="39"/>
      <c r="AB280" s="39"/>
      <c r="AC280" s="39"/>
      <c r="AD280" s="39"/>
      <c r="AE280" s="39"/>
      <c r="AT280" s="18" t="s">
        <v>417</v>
      </c>
      <c r="AU280" s="18" t="s">
        <v>86</v>
      </c>
    </row>
    <row r="281" s="15" customFormat="1">
      <c r="A281" s="15"/>
      <c r="B281" s="299"/>
      <c r="C281" s="300"/>
      <c r="D281" s="230" t="s">
        <v>758</v>
      </c>
      <c r="E281" s="301" t="s">
        <v>1</v>
      </c>
      <c r="F281" s="302" t="s">
        <v>3388</v>
      </c>
      <c r="G281" s="300"/>
      <c r="H281" s="301" t="s">
        <v>1</v>
      </c>
      <c r="I281" s="303"/>
      <c r="J281" s="300"/>
      <c r="K281" s="300"/>
      <c r="L281" s="304"/>
      <c r="M281" s="305"/>
      <c r="N281" s="306"/>
      <c r="O281" s="306"/>
      <c r="P281" s="306"/>
      <c r="Q281" s="306"/>
      <c r="R281" s="306"/>
      <c r="S281" s="306"/>
      <c r="T281" s="307"/>
      <c r="U281" s="15"/>
      <c r="V281" s="15"/>
      <c r="W281" s="15"/>
      <c r="X281" s="15"/>
      <c r="Y281" s="15"/>
      <c r="Z281" s="15"/>
      <c r="AA281" s="15"/>
      <c r="AB281" s="15"/>
      <c r="AC281" s="15"/>
      <c r="AD281" s="15"/>
      <c r="AE281" s="15"/>
      <c r="AT281" s="308" t="s">
        <v>758</v>
      </c>
      <c r="AU281" s="308" t="s">
        <v>86</v>
      </c>
      <c r="AV281" s="15" t="s">
        <v>84</v>
      </c>
      <c r="AW281" s="15" t="s">
        <v>33</v>
      </c>
      <c r="AX281" s="15" t="s">
        <v>76</v>
      </c>
      <c r="AY281" s="308" t="s">
        <v>414</v>
      </c>
    </row>
    <row r="282" s="13" customFormat="1">
      <c r="A282" s="13"/>
      <c r="B282" s="277"/>
      <c r="C282" s="278"/>
      <c r="D282" s="230" t="s">
        <v>758</v>
      </c>
      <c r="E282" s="279" t="s">
        <v>1</v>
      </c>
      <c r="F282" s="280" t="s">
        <v>3389</v>
      </c>
      <c r="G282" s="278"/>
      <c r="H282" s="281">
        <v>6.7199999999999998</v>
      </c>
      <c r="I282" s="282"/>
      <c r="J282" s="278"/>
      <c r="K282" s="278"/>
      <c r="L282" s="283"/>
      <c r="M282" s="284"/>
      <c r="N282" s="285"/>
      <c r="O282" s="285"/>
      <c r="P282" s="285"/>
      <c r="Q282" s="285"/>
      <c r="R282" s="285"/>
      <c r="S282" s="285"/>
      <c r="T282" s="286"/>
      <c r="U282" s="13"/>
      <c r="V282" s="13"/>
      <c r="W282" s="13"/>
      <c r="X282" s="13"/>
      <c r="Y282" s="13"/>
      <c r="Z282" s="13"/>
      <c r="AA282" s="13"/>
      <c r="AB282" s="13"/>
      <c r="AC282" s="13"/>
      <c r="AD282" s="13"/>
      <c r="AE282" s="13"/>
      <c r="AT282" s="287" t="s">
        <v>758</v>
      </c>
      <c r="AU282" s="287" t="s">
        <v>86</v>
      </c>
      <c r="AV282" s="13" t="s">
        <v>86</v>
      </c>
      <c r="AW282" s="13" t="s">
        <v>33</v>
      </c>
      <c r="AX282" s="13" t="s">
        <v>84</v>
      </c>
      <c r="AY282" s="287" t="s">
        <v>414</v>
      </c>
    </row>
    <row r="283" s="2" customFormat="1" ht="21.75" customHeight="1">
      <c r="A283" s="39"/>
      <c r="B283" s="40"/>
      <c r="C283" s="234" t="s">
        <v>494</v>
      </c>
      <c r="D283" s="234" t="s">
        <v>443</v>
      </c>
      <c r="E283" s="235" t="s">
        <v>1830</v>
      </c>
      <c r="F283" s="236" t="s">
        <v>1831</v>
      </c>
      <c r="G283" s="237" t="s">
        <v>632</v>
      </c>
      <c r="H283" s="238">
        <v>38</v>
      </c>
      <c r="I283" s="239"/>
      <c r="J283" s="240">
        <f>ROUND(I283*H283,2)</f>
        <v>0</v>
      </c>
      <c r="K283" s="236" t="s">
        <v>720</v>
      </c>
      <c r="L283" s="45"/>
      <c r="M283" s="241" t="s">
        <v>1</v>
      </c>
      <c r="N283" s="242" t="s">
        <v>41</v>
      </c>
      <c r="O283" s="92"/>
      <c r="P283" s="226">
        <f>O283*H283</f>
        <v>0</v>
      </c>
      <c r="Q283" s="226">
        <v>0</v>
      </c>
      <c r="R283" s="226">
        <f>Q283*H283</f>
        <v>0</v>
      </c>
      <c r="S283" s="226">
        <v>0</v>
      </c>
      <c r="T283" s="227">
        <f>S283*H283</f>
        <v>0</v>
      </c>
      <c r="U283" s="39"/>
      <c r="V283" s="39"/>
      <c r="W283" s="39"/>
      <c r="X283" s="39"/>
      <c r="Y283" s="39"/>
      <c r="Z283" s="39"/>
      <c r="AA283" s="39"/>
      <c r="AB283" s="39"/>
      <c r="AC283" s="39"/>
      <c r="AD283" s="39"/>
      <c r="AE283" s="39"/>
      <c r="AR283" s="228" t="s">
        <v>415</v>
      </c>
      <c r="AT283" s="228" t="s">
        <v>443</v>
      </c>
      <c r="AU283" s="228" t="s">
        <v>86</v>
      </c>
      <c r="AY283" s="18" t="s">
        <v>414</v>
      </c>
      <c r="BE283" s="229">
        <f>IF(N283="základní",J283,0)</f>
        <v>0</v>
      </c>
      <c r="BF283" s="229">
        <f>IF(N283="snížená",J283,0)</f>
        <v>0</v>
      </c>
      <c r="BG283" s="229">
        <f>IF(N283="zákl. přenesená",J283,0)</f>
        <v>0</v>
      </c>
      <c r="BH283" s="229">
        <f>IF(N283="sníž. přenesená",J283,0)</f>
        <v>0</v>
      </c>
      <c r="BI283" s="229">
        <f>IF(N283="nulová",J283,0)</f>
        <v>0</v>
      </c>
      <c r="BJ283" s="18" t="s">
        <v>84</v>
      </c>
      <c r="BK283" s="229">
        <f>ROUND(I283*H283,2)</f>
        <v>0</v>
      </c>
      <c r="BL283" s="18" t="s">
        <v>415</v>
      </c>
      <c r="BM283" s="228" t="s">
        <v>3406</v>
      </c>
    </row>
    <row r="284" s="2" customFormat="1">
      <c r="A284" s="39"/>
      <c r="B284" s="40"/>
      <c r="C284" s="41"/>
      <c r="D284" s="230" t="s">
        <v>417</v>
      </c>
      <c r="E284" s="41"/>
      <c r="F284" s="231" t="s">
        <v>1833</v>
      </c>
      <c r="G284" s="41"/>
      <c r="H284" s="41"/>
      <c r="I284" s="156"/>
      <c r="J284" s="41"/>
      <c r="K284" s="41"/>
      <c r="L284" s="45"/>
      <c r="M284" s="232"/>
      <c r="N284" s="233"/>
      <c r="O284" s="92"/>
      <c r="P284" s="92"/>
      <c r="Q284" s="92"/>
      <c r="R284" s="92"/>
      <c r="S284" s="92"/>
      <c r="T284" s="93"/>
      <c r="U284" s="39"/>
      <c r="V284" s="39"/>
      <c r="W284" s="39"/>
      <c r="X284" s="39"/>
      <c r="Y284" s="39"/>
      <c r="Z284" s="39"/>
      <c r="AA284" s="39"/>
      <c r="AB284" s="39"/>
      <c r="AC284" s="39"/>
      <c r="AD284" s="39"/>
      <c r="AE284" s="39"/>
      <c r="AT284" s="18" t="s">
        <v>417</v>
      </c>
      <c r="AU284" s="18" t="s">
        <v>86</v>
      </c>
    </row>
    <row r="285" s="15" customFormat="1">
      <c r="A285" s="15"/>
      <c r="B285" s="299"/>
      <c r="C285" s="300"/>
      <c r="D285" s="230" t="s">
        <v>758</v>
      </c>
      <c r="E285" s="301" t="s">
        <v>1</v>
      </c>
      <c r="F285" s="302" t="s">
        <v>3391</v>
      </c>
      <c r="G285" s="300"/>
      <c r="H285" s="301" t="s">
        <v>1</v>
      </c>
      <c r="I285" s="303"/>
      <c r="J285" s="300"/>
      <c r="K285" s="300"/>
      <c r="L285" s="304"/>
      <c r="M285" s="305"/>
      <c r="N285" s="306"/>
      <c r="O285" s="306"/>
      <c r="P285" s="306"/>
      <c r="Q285" s="306"/>
      <c r="R285" s="306"/>
      <c r="S285" s="306"/>
      <c r="T285" s="307"/>
      <c r="U285" s="15"/>
      <c r="V285" s="15"/>
      <c r="W285" s="15"/>
      <c r="X285" s="15"/>
      <c r="Y285" s="15"/>
      <c r="Z285" s="15"/>
      <c r="AA285" s="15"/>
      <c r="AB285" s="15"/>
      <c r="AC285" s="15"/>
      <c r="AD285" s="15"/>
      <c r="AE285" s="15"/>
      <c r="AT285" s="308" t="s">
        <v>758</v>
      </c>
      <c r="AU285" s="308" t="s">
        <v>86</v>
      </c>
      <c r="AV285" s="15" t="s">
        <v>84</v>
      </c>
      <c r="AW285" s="15" t="s">
        <v>33</v>
      </c>
      <c r="AX285" s="15" t="s">
        <v>76</v>
      </c>
      <c r="AY285" s="308" t="s">
        <v>414</v>
      </c>
    </row>
    <row r="286" s="13" customFormat="1">
      <c r="A286" s="13"/>
      <c r="B286" s="277"/>
      <c r="C286" s="278"/>
      <c r="D286" s="230" t="s">
        <v>758</v>
      </c>
      <c r="E286" s="279" t="s">
        <v>1</v>
      </c>
      <c r="F286" s="280" t="s">
        <v>3333</v>
      </c>
      <c r="G286" s="278"/>
      <c r="H286" s="281">
        <v>14</v>
      </c>
      <c r="I286" s="282"/>
      <c r="J286" s="278"/>
      <c r="K286" s="278"/>
      <c r="L286" s="283"/>
      <c r="M286" s="284"/>
      <c r="N286" s="285"/>
      <c r="O286" s="285"/>
      <c r="P286" s="285"/>
      <c r="Q286" s="285"/>
      <c r="R286" s="285"/>
      <c r="S286" s="285"/>
      <c r="T286" s="286"/>
      <c r="U286" s="13"/>
      <c r="V286" s="13"/>
      <c r="W286" s="13"/>
      <c r="X286" s="13"/>
      <c r="Y286" s="13"/>
      <c r="Z286" s="13"/>
      <c r="AA286" s="13"/>
      <c r="AB286" s="13"/>
      <c r="AC286" s="13"/>
      <c r="AD286" s="13"/>
      <c r="AE286" s="13"/>
      <c r="AT286" s="287" t="s">
        <v>758</v>
      </c>
      <c r="AU286" s="287" t="s">
        <v>86</v>
      </c>
      <c r="AV286" s="13" t="s">
        <v>86</v>
      </c>
      <c r="AW286" s="13" t="s">
        <v>33</v>
      </c>
      <c r="AX286" s="13" t="s">
        <v>76</v>
      </c>
      <c r="AY286" s="287" t="s">
        <v>414</v>
      </c>
    </row>
    <row r="287" s="15" customFormat="1">
      <c r="A287" s="15"/>
      <c r="B287" s="299"/>
      <c r="C287" s="300"/>
      <c r="D287" s="230" t="s">
        <v>758</v>
      </c>
      <c r="E287" s="301" t="s">
        <v>1</v>
      </c>
      <c r="F287" s="302" t="s">
        <v>3392</v>
      </c>
      <c r="G287" s="300"/>
      <c r="H287" s="301" t="s">
        <v>1</v>
      </c>
      <c r="I287" s="303"/>
      <c r="J287" s="300"/>
      <c r="K287" s="300"/>
      <c r="L287" s="304"/>
      <c r="M287" s="305"/>
      <c r="N287" s="306"/>
      <c r="O287" s="306"/>
      <c r="P287" s="306"/>
      <c r="Q287" s="306"/>
      <c r="R287" s="306"/>
      <c r="S287" s="306"/>
      <c r="T287" s="307"/>
      <c r="U287" s="15"/>
      <c r="V287" s="15"/>
      <c r="W287" s="15"/>
      <c r="X287" s="15"/>
      <c r="Y287" s="15"/>
      <c r="Z287" s="15"/>
      <c r="AA287" s="15"/>
      <c r="AB287" s="15"/>
      <c r="AC287" s="15"/>
      <c r="AD287" s="15"/>
      <c r="AE287" s="15"/>
      <c r="AT287" s="308" t="s">
        <v>758</v>
      </c>
      <c r="AU287" s="308" t="s">
        <v>86</v>
      </c>
      <c r="AV287" s="15" t="s">
        <v>84</v>
      </c>
      <c r="AW287" s="15" t="s">
        <v>33</v>
      </c>
      <c r="AX287" s="15" t="s">
        <v>76</v>
      </c>
      <c r="AY287" s="308" t="s">
        <v>414</v>
      </c>
    </row>
    <row r="288" s="13" customFormat="1">
      <c r="A288" s="13"/>
      <c r="B288" s="277"/>
      <c r="C288" s="278"/>
      <c r="D288" s="230" t="s">
        <v>758</v>
      </c>
      <c r="E288" s="279" t="s">
        <v>1</v>
      </c>
      <c r="F288" s="280" t="s">
        <v>3335</v>
      </c>
      <c r="G288" s="278"/>
      <c r="H288" s="281">
        <v>3</v>
      </c>
      <c r="I288" s="282"/>
      <c r="J288" s="278"/>
      <c r="K288" s="278"/>
      <c r="L288" s="283"/>
      <c r="M288" s="284"/>
      <c r="N288" s="285"/>
      <c r="O288" s="285"/>
      <c r="P288" s="285"/>
      <c r="Q288" s="285"/>
      <c r="R288" s="285"/>
      <c r="S288" s="285"/>
      <c r="T288" s="286"/>
      <c r="U288" s="13"/>
      <c r="V288" s="13"/>
      <c r="W288" s="13"/>
      <c r="X288" s="13"/>
      <c r="Y288" s="13"/>
      <c r="Z288" s="13"/>
      <c r="AA288" s="13"/>
      <c r="AB288" s="13"/>
      <c r="AC288" s="13"/>
      <c r="AD288" s="13"/>
      <c r="AE288" s="13"/>
      <c r="AT288" s="287" t="s">
        <v>758</v>
      </c>
      <c r="AU288" s="287" t="s">
        <v>86</v>
      </c>
      <c r="AV288" s="13" t="s">
        <v>86</v>
      </c>
      <c r="AW288" s="13" t="s">
        <v>33</v>
      </c>
      <c r="AX288" s="13" t="s">
        <v>76</v>
      </c>
      <c r="AY288" s="287" t="s">
        <v>414</v>
      </c>
    </row>
    <row r="289" s="15" customFormat="1">
      <c r="A289" s="15"/>
      <c r="B289" s="299"/>
      <c r="C289" s="300"/>
      <c r="D289" s="230" t="s">
        <v>758</v>
      </c>
      <c r="E289" s="301" t="s">
        <v>1</v>
      </c>
      <c r="F289" s="302" t="s">
        <v>3393</v>
      </c>
      <c r="G289" s="300"/>
      <c r="H289" s="301" t="s">
        <v>1</v>
      </c>
      <c r="I289" s="303"/>
      <c r="J289" s="300"/>
      <c r="K289" s="300"/>
      <c r="L289" s="304"/>
      <c r="M289" s="305"/>
      <c r="N289" s="306"/>
      <c r="O289" s="306"/>
      <c r="P289" s="306"/>
      <c r="Q289" s="306"/>
      <c r="R289" s="306"/>
      <c r="S289" s="306"/>
      <c r="T289" s="307"/>
      <c r="U289" s="15"/>
      <c r="V289" s="15"/>
      <c r="W289" s="15"/>
      <c r="X289" s="15"/>
      <c r="Y289" s="15"/>
      <c r="Z289" s="15"/>
      <c r="AA289" s="15"/>
      <c r="AB289" s="15"/>
      <c r="AC289" s="15"/>
      <c r="AD289" s="15"/>
      <c r="AE289" s="15"/>
      <c r="AT289" s="308" t="s">
        <v>758</v>
      </c>
      <c r="AU289" s="308" t="s">
        <v>86</v>
      </c>
      <c r="AV289" s="15" t="s">
        <v>84</v>
      </c>
      <c r="AW289" s="15" t="s">
        <v>33</v>
      </c>
      <c r="AX289" s="15" t="s">
        <v>76</v>
      </c>
      <c r="AY289" s="308" t="s">
        <v>414</v>
      </c>
    </row>
    <row r="290" s="13" customFormat="1">
      <c r="A290" s="13"/>
      <c r="B290" s="277"/>
      <c r="C290" s="278"/>
      <c r="D290" s="230" t="s">
        <v>758</v>
      </c>
      <c r="E290" s="279" t="s">
        <v>1</v>
      </c>
      <c r="F290" s="280" t="s">
        <v>3337</v>
      </c>
      <c r="G290" s="278"/>
      <c r="H290" s="281">
        <v>6</v>
      </c>
      <c r="I290" s="282"/>
      <c r="J290" s="278"/>
      <c r="K290" s="278"/>
      <c r="L290" s="283"/>
      <c r="M290" s="284"/>
      <c r="N290" s="285"/>
      <c r="O290" s="285"/>
      <c r="P290" s="285"/>
      <c r="Q290" s="285"/>
      <c r="R290" s="285"/>
      <c r="S290" s="285"/>
      <c r="T290" s="286"/>
      <c r="U290" s="13"/>
      <c r="V290" s="13"/>
      <c r="W290" s="13"/>
      <c r="X290" s="13"/>
      <c r="Y290" s="13"/>
      <c r="Z290" s="13"/>
      <c r="AA290" s="13"/>
      <c r="AB290" s="13"/>
      <c r="AC290" s="13"/>
      <c r="AD290" s="13"/>
      <c r="AE290" s="13"/>
      <c r="AT290" s="287" t="s">
        <v>758</v>
      </c>
      <c r="AU290" s="287" t="s">
        <v>86</v>
      </c>
      <c r="AV290" s="13" t="s">
        <v>86</v>
      </c>
      <c r="AW290" s="13" t="s">
        <v>33</v>
      </c>
      <c r="AX290" s="13" t="s">
        <v>76</v>
      </c>
      <c r="AY290" s="287" t="s">
        <v>414</v>
      </c>
    </row>
    <row r="291" s="15" customFormat="1">
      <c r="A291" s="15"/>
      <c r="B291" s="299"/>
      <c r="C291" s="300"/>
      <c r="D291" s="230" t="s">
        <v>758</v>
      </c>
      <c r="E291" s="301" t="s">
        <v>1</v>
      </c>
      <c r="F291" s="302" t="s">
        <v>3394</v>
      </c>
      <c r="G291" s="300"/>
      <c r="H291" s="301" t="s">
        <v>1</v>
      </c>
      <c r="I291" s="303"/>
      <c r="J291" s="300"/>
      <c r="K291" s="300"/>
      <c r="L291" s="304"/>
      <c r="M291" s="305"/>
      <c r="N291" s="306"/>
      <c r="O291" s="306"/>
      <c r="P291" s="306"/>
      <c r="Q291" s="306"/>
      <c r="R291" s="306"/>
      <c r="S291" s="306"/>
      <c r="T291" s="307"/>
      <c r="U291" s="15"/>
      <c r="V291" s="15"/>
      <c r="W291" s="15"/>
      <c r="X291" s="15"/>
      <c r="Y291" s="15"/>
      <c r="Z291" s="15"/>
      <c r="AA291" s="15"/>
      <c r="AB291" s="15"/>
      <c r="AC291" s="15"/>
      <c r="AD291" s="15"/>
      <c r="AE291" s="15"/>
      <c r="AT291" s="308" t="s">
        <v>758</v>
      </c>
      <c r="AU291" s="308" t="s">
        <v>86</v>
      </c>
      <c r="AV291" s="15" t="s">
        <v>84</v>
      </c>
      <c r="AW291" s="15" t="s">
        <v>33</v>
      </c>
      <c r="AX291" s="15" t="s">
        <v>76</v>
      </c>
      <c r="AY291" s="308" t="s">
        <v>414</v>
      </c>
    </row>
    <row r="292" s="13" customFormat="1">
      <c r="A292" s="13"/>
      <c r="B292" s="277"/>
      <c r="C292" s="278"/>
      <c r="D292" s="230" t="s">
        <v>758</v>
      </c>
      <c r="E292" s="279" t="s">
        <v>1</v>
      </c>
      <c r="F292" s="280" t="s">
        <v>3395</v>
      </c>
      <c r="G292" s="278"/>
      <c r="H292" s="281">
        <v>4</v>
      </c>
      <c r="I292" s="282"/>
      <c r="J292" s="278"/>
      <c r="K292" s="278"/>
      <c r="L292" s="283"/>
      <c r="M292" s="284"/>
      <c r="N292" s="285"/>
      <c r="O292" s="285"/>
      <c r="P292" s="285"/>
      <c r="Q292" s="285"/>
      <c r="R292" s="285"/>
      <c r="S292" s="285"/>
      <c r="T292" s="286"/>
      <c r="U292" s="13"/>
      <c r="V292" s="13"/>
      <c r="W292" s="13"/>
      <c r="X292" s="13"/>
      <c r="Y292" s="13"/>
      <c r="Z292" s="13"/>
      <c r="AA292" s="13"/>
      <c r="AB292" s="13"/>
      <c r="AC292" s="13"/>
      <c r="AD292" s="13"/>
      <c r="AE292" s="13"/>
      <c r="AT292" s="287" t="s">
        <v>758</v>
      </c>
      <c r="AU292" s="287" t="s">
        <v>86</v>
      </c>
      <c r="AV292" s="13" t="s">
        <v>86</v>
      </c>
      <c r="AW292" s="13" t="s">
        <v>33</v>
      </c>
      <c r="AX292" s="13" t="s">
        <v>76</v>
      </c>
      <c r="AY292" s="287" t="s">
        <v>414</v>
      </c>
    </row>
    <row r="293" s="15" customFormat="1">
      <c r="A293" s="15"/>
      <c r="B293" s="299"/>
      <c r="C293" s="300"/>
      <c r="D293" s="230" t="s">
        <v>758</v>
      </c>
      <c r="E293" s="301" t="s">
        <v>1</v>
      </c>
      <c r="F293" s="302" t="s">
        <v>2954</v>
      </c>
      <c r="G293" s="300"/>
      <c r="H293" s="301" t="s">
        <v>1</v>
      </c>
      <c r="I293" s="303"/>
      <c r="J293" s="300"/>
      <c r="K293" s="300"/>
      <c r="L293" s="304"/>
      <c r="M293" s="305"/>
      <c r="N293" s="306"/>
      <c r="O293" s="306"/>
      <c r="P293" s="306"/>
      <c r="Q293" s="306"/>
      <c r="R293" s="306"/>
      <c r="S293" s="306"/>
      <c r="T293" s="307"/>
      <c r="U293" s="15"/>
      <c r="V293" s="15"/>
      <c r="W293" s="15"/>
      <c r="X293" s="15"/>
      <c r="Y293" s="15"/>
      <c r="Z293" s="15"/>
      <c r="AA293" s="15"/>
      <c r="AB293" s="15"/>
      <c r="AC293" s="15"/>
      <c r="AD293" s="15"/>
      <c r="AE293" s="15"/>
      <c r="AT293" s="308" t="s">
        <v>758</v>
      </c>
      <c r="AU293" s="308" t="s">
        <v>86</v>
      </c>
      <c r="AV293" s="15" t="s">
        <v>84</v>
      </c>
      <c r="AW293" s="15" t="s">
        <v>33</v>
      </c>
      <c r="AX293" s="15" t="s">
        <v>76</v>
      </c>
      <c r="AY293" s="308" t="s">
        <v>414</v>
      </c>
    </row>
    <row r="294" s="13" customFormat="1">
      <c r="A294" s="13"/>
      <c r="B294" s="277"/>
      <c r="C294" s="278"/>
      <c r="D294" s="230" t="s">
        <v>758</v>
      </c>
      <c r="E294" s="279" t="s">
        <v>1</v>
      </c>
      <c r="F294" s="280" t="s">
        <v>3396</v>
      </c>
      <c r="G294" s="278"/>
      <c r="H294" s="281">
        <v>11</v>
      </c>
      <c r="I294" s="282"/>
      <c r="J294" s="278"/>
      <c r="K294" s="278"/>
      <c r="L294" s="283"/>
      <c r="M294" s="284"/>
      <c r="N294" s="285"/>
      <c r="O294" s="285"/>
      <c r="P294" s="285"/>
      <c r="Q294" s="285"/>
      <c r="R294" s="285"/>
      <c r="S294" s="285"/>
      <c r="T294" s="286"/>
      <c r="U294" s="13"/>
      <c r="V294" s="13"/>
      <c r="W294" s="13"/>
      <c r="X294" s="13"/>
      <c r="Y294" s="13"/>
      <c r="Z294" s="13"/>
      <c r="AA294" s="13"/>
      <c r="AB294" s="13"/>
      <c r="AC294" s="13"/>
      <c r="AD294" s="13"/>
      <c r="AE294" s="13"/>
      <c r="AT294" s="287" t="s">
        <v>758</v>
      </c>
      <c r="AU294" s="287" t="s">
        <v>86</v>
      </c>
      <c r="AV294" s="13" t="s">
        <v>86</v>
      </c>
      <c r="AW294" s="13" t="s">
        <v>33</v>
      </c>
      <c r="AX294" s="13" t="s">
        <v>76</v>
      </c>
      <c r="AY294" s="287" t="s">
        <v>414</v>
      </c>
    </row>
    <row r="295" s="14" customFormat="1">
      <c r="A295" s="14"/>
      <c r="B295" s="288"/>
      <c r="C295" s="289"/>
      <c r="D295" s="230" t="s">
        <v>758</v>
      </c>
      <c r="E295" s="290" t="s">
        <v>1</v>
      </c>
      <c r="F295" s="291" t="s">
        <v>760</v>
      </c>
      <c r="G295" s="289"/>
      <c r="H295" s="292">
        <v>38</v>
      </c>
      <c r="I295" s="293"/>
      <c r="J295" s="289"/>
      <c r="K295" s="289"/>
      <c r="L295" s="294"/>
      <c r="M295" s="295"/>
      <c r="N295" s="296"/>
      <c r="O295" s="296"/>
      <c r="P295" s="296"/>
      <c r="Q295" s="296"/>
      <c r="R295" s="296"/>
      <c r="S295" s="296"/>
      <c r="T295" s="297"/>
      <c r="U295" s="14"/>
      <c r="V295" s="14"/>
      <c r="W295" s="14"/>
      <c r="X295" s="14"/>
      <c r="Y295" s="14"/>
      <c r="Z295" s="14"/>
      <c r="AA295" s="14"/>
      <c r="AB295" s="14"/>
      <c r="AC295" s="14"/>
      <c r="AD295" s="14"/>
      <c r="AE295" s="14"/>
      <c r="AT295" s="298" t="s">
        <v>758</v>
      </c>
      <c r="AU295" s="298" t="s">
        <v>86</v>
      </c>
      <c r="AV295" s="14" t="s">
        <v>415</v>
      </c>
      <c r="AW295" s="14" t="s">
        <v>33</v>
      </c>
      <c r="AX295" s="14" t="s">
        <v>84</v>
      </c>
      <c r="AY295" s="298" t="s">
        <v>414</v>
      </c>
    </row>
    <row r="296" s="2" customFormat="1" ht="21.75" customHeight="1">
      <c r="A296" s="39"/>
      <c r="B296" s="40"/>
      <c r="C296" s="234" t="s">
        <v>498</v>
      </c>
      <c r="D296" s="234" t="s">
        <v>443</v>
      </c>
      <c r="E296" s="235" t="s">
        <v>3407</v>
      </c>
      <c r="F296" s="236" t="s">
        <v>3408</v>
      </c>
      <c r="G296" s="237" t="s">
        <v>632</v>
      </c>
      <c r="H296" s="238">
        <v>0.29999999999999999</v>
      </c>
      <c r="I296" s="239"/>
      <c r="J296" s="240">
        <f>ROUND(I296*H296,2)</f>
        <v>0</v>
      </c>
      <c r="K296" s="236" t="s">
        <v>720</v>
      </c>
      <c r="L296" s="45"/>
      <c r="M296" s="241" t="s">
        <v>1</v>
      </c>
      <c r="N296" s="242" t="s">
        <v>41</v>
      </c>
      <c r="O296" s="92"/>
      <c r="P296" s="226">
        <f>O296*H296</f>
        <v>0</v>
      </c>
      <c r="Q296" s="226">
        <v>0.039899999999999998</v>
      </c>
      <c r="R296" s="226">
        <f>Q296*H296</f>
        <v>0.01197</v>
      </c>
      <c r="S296" s="226">
        <v>0</v>
      </c>
      <c r="T296" s="227">
        <f>S296*H296</f>
        <v>0</v>
      </c>
      <c r="U296" s="39"/>
      <c r="V296" s="39"/>
      <c r="W296" s="39"/>
      <c r="X296" s="39"/>
      <c r="Y296" s="39"/>
      <c r="Z296" s="39"/>
      <c r="AA296" s="39"/>
      <c r="AB296" s="39"/>
      <c r="AC296" s="39"/>
      <c r="AD296" s="39"/>
      <c r="AE296" s="39"/>
      <c r="AR296" s="228" t="s">
        <v>415</v>
      </c>
      <c r="AT296" s="228" t="s">
        <v>443</v>
      </c>
      <c r="AU296" s="228" t="s">
        <v>86</v>
      </c>
      <c r="AY296" s="18" t="s">
        <v>414</v>
      </c>
      <c r="BE296" s="229">
        <f>IF(N296="základní",J296,0)</f>
        <v>0</v>
      </c>
      <c r="BF296" s="229">
        <f>IF(N296="snížená",J296,0)</f>
        <v>0</v>
      </c>
      <c r="BG296" s="229">
        <f>IF(N296="zákl. přenesená",J296,0)</f>
        <v>0</v>
      </c>
      <c r="BH296" s="229">
        <f>IF(N296="sníž. přenesená",J296,0)</f>
        <v>0</v>
      </c>
      <c r="BI296" s="229">
        <f>IF(N296="nulová",J296,0)</f>
        <v>0</v>
      </c>
      <c r="BJ296" s="18" t="s">
        <v>84</v>
      </c>
      <c r="BK296" s="229">
        <f>ROUND(I296*H296,2)</f>
        <v>0</v>
      </c>
      <c r="BL296" s="18" t="s">
        <v>415</v>
      </c>
      <c r="BM296" s="228" t="s">
        <v>3409</v>
      </c>
    </row>
    <row r="297" s="2" customFormat="1">
      <c r="A297" s="39"/>
      <c r="B297" s="40"/>
      <c r="C297" s="41"/>
      <c r="D297" s="230" t="s">
        <v>417</v>
      </c>
      <c r="E297" s="41"/>
      <c r="F297" s="231" t="s">
        <v>3410</v>
      </c>
      <c r="G297" s="41"/>
      <c r="H297" s="41"/>
      <c r="I297" s="156"/>
      <c r="J297" s="41"/>
      <c r="K297" s="41"/>
      <c r="L297" s="45"/>
      <c r="M297" s="232"/>
      <c r="N297" s="233"/>
      <c r="O297" s="92"/>
      <c r="P297" s="92"/>
      <c r="Q297" s="92"/>
      <c r="R297" s="92"/>
      <c r="S297" s="92"/>
      <c r="T297" s="93"/>
      <c r="U297" s="39"/>
      <c r="V297" s="39"/>
      <c r="W297" s="39"/>
      <c r="X297" s="39"/>
      <c r="Y297" s="39"/>
      <c r="Z297" s="39"/>
      <c r="AA297" s="39"/>
      <c r="AB297" s="39"/>
      <c r="AC297" s="39"/>
      <c r="AD297" s="39"/>
      <c r="AE297" s="39"/>
      <c r="AT297" s="18" t="s">
        <v>417</v>
      </c>
      <c r="AU297" s="18" t="s">
        <v>86</v>
      </c>
    </row>
    <row r="298" s="15" customFormat="1">
      <c r="A298" s="15"/>
      <c r="B298" s="299"/>
      <c r="C298" s="300"/>
      <c r="D298" s="230" t="s">
        <v>758</v>
      </c>
      <c r="E298" s="301" t="s">
        <v>1</v>
      </c>
      <c r="F298" s="302" t="s">
        <v>3411</v>
      </c>
      <c r="G298" s="300"/>
      <c r="H298" s="301" t="s">
        <v>1</v>
      </c>
      <c r="I298" s="303"/>
      <c r="J298" s="300"/>
      <c r="K298" s="300"/>
      <c r="L298" s="304"/>
      <c r="M298" s="305"/>
      <c r="N298" s="306"/>
      <c r="O298" s="306"/>
      <c r="P298" s="306"/>
      <c r="Q298" s="306"/>
      <c r="R298" s="306"/>
      <c r="S298" s="306"/>
      <c r="T298" s="307"/>
      <c r="U298" s="15"/>
      <c r="V298" s="15"/>
      <c r="W298" s="15"/>
      <c r="X298" s="15"/>
      <c r="Y298" s="15"/>
      <c r="Z298" s="15"/>
      <c r="AA298" s="15"/>
      <c r="AB298" s="15"/>
      <c r="AC298" s="15"/>
      <c r="AD298" s="15"/>
      <c r="AE298" s="15"/>
      <c r="AT298" s="308" t="s">
        <v>758</v>
      </c>
      <c r="AU298" s="308" t="s">
        <v>86</v>
      </c>
      <c r="AV298" s="15" t="s">
        <v>84</v>
      </c>
      <c r="AW298" s="15" t="s">
        <v>33</v>
      </c>
      <c r="AX298" s="15" t="s">
        <v>76</v>
      </c>
      <c r="AY298" s="308" t="s">
        <v>414</v>
      </c>
    </row>
    <row r="299" s="13" customFormat="1">
      <c r="A299" s="13"/>
      <c r="B299" s="277"/>
      <c r="C299" s="278"/>
      <c r="D299" s="230" t="s">
        <v>758</v>
      </c>
      <c r="E299" s="279" t="s">
        <v>1</v>
      </c>
      <c r="F299" s="280" t="s">
        <v>3412</v>
      </c>
      <c r="G299" s="278"/>
      <c r="H299" s="281">
        <v>0.29999999999999999</v>
      </c>
      <c r="I299" s="282"/>
      <c r="J299" s="278"/>
      <c r="K299" s="278"/>
      <c r="L299" s="283"/>
      <c r="M299" s="284"/>
      <c r="N299" s="285"/>
      <c r="O299" s="285"/>
      <c r="P299" s="285"/>
      <c r="Q299" s="285"/>
      <c r="R299" s="285"/>
      <c r="S299" s="285"/>
      <c r="T299" s="286"/>
      <c r="U299" s="13"/>
      <c r="V299" s="13"/>
      <c r="W299" s="13"/>
      <c r="X299" s="13"/>
      <c r="Y299" s="13"/>
      <c r="Z299" s="13"/>
      <c r="AA299" s="13"/>
      <c r="AB299" s="13"/>
      <c r="AC299" s="13"/>
      <c r="AD299" s="13"/>
      <c r="AE299" s="13"/>
      <c r="AT299" s="287" t="s">
        <v>758</v>
      </c>
      <c r="AU299" s="287" t="s">
        <v>86</v>
      </c>
      <c r="AV299" s="13" t="s">
        <v>86</v>
      </c>
      <c r="AW299" s="13" t="s">
        <v>33</v>
      </c>
      <c r="AX299" s="13" t="s">
        <v>84</v>
      </c>
      <c r="AY299" s="287" t="s">
        <v>414</v>
      </c>
    </row>
    <row r="300" s="2" customFormat="1" ht="21.75" customHeight="1">
      <c r="A300" s="39"/>
      <c r="B300" s="40"/>
      <c r="C300" s="234" t="s">
        <v>502</v>
      </c>
      <c r="D300" s="234" t="s">
        <v>443</v>
      </c>
      <c r="E300" s="235" t="s">
        <v>2975</v>
      </c>
      <c r="F300" s="236" t="s">
        <v>2976</v>
      </c>
      <c r="G300" s="237" t="s">
        <v>632</v>
      </c>
      <c r="H300" s="238">
        <v>0.29999999999999999</v>
      </c>
      <c r="I300" s="239"/>
      <c r="J300" s="240">
        <f>ROUND(I300*H300,2)</f>
        <v>0</v>
      </c>
      <c r="K300" s="236" t="s">
        <v>720</v>
      </c>
      <c r="L300" s="45"/>
      <c r="M300" s="241" t="s">
        <v>1</v>
      </c>
      <c r="N300" s="242" t="s">
        <v>41</v>
      </c>
      <c r="O300" s="92"/>
      <c r="P300" s="226">
        <f>O300*H300</f>
        <v>0</v>
      </c>
      <c r="Q300" s="226">
        <v>0</v>
      </c>
      <c r="R300" s="226">
        <f>Q300*H300</f>
        <v>0</v>
      </c>
      <c r="S300" s="226">
        <v>0</v>
      </c>
      <c r="T300" s="227">
        <f>S300*H300</f>
        <v>0</v>
      </c>
      <c r="U300" s="39"/>
      <c r="V300" s="39"/>
      <c r="W300" s="39"/>
      <c r="X300" s="39"/>
      <c r="Y300" s="39"/>
      <c r="Z300" s="39"/>
      <c r="AA300" s="39"/>
      <c r="AB300" s="39"/>
      <c r="AC300" s="39"/>
      <c r="AD300" s="39"/>
      <c r="AE300" s="39"/>
      <c r="AR300" s="228" t="s">
        <v>415</v>
      </c>
      <c r="AT300" s="228" t="s">
        <v>443</v>
      </c>
      <c r="AU300" s="228" t="s">
        <v>86</v>
      </c>
      <c r="AY300" s="18" t="s">
        <v>414</v>
      </c>
      <c r="BE300" s="229">
        <f>IF(N300="základní",J300,0)</f>
        <v>0</v>
      </c>
      <c r="BF300" s="229">
        <f>IF(N300="snížená",J300,0)</f>
        <v>0</v>
      </c>
      <c r="BG300" s="229">
        <f>IF(N300="zákl. přenesená",J300,0)</f>
        <v>0</v>
      </c>
      <c r="BH300" s="229">
        <f>IF(N300="sníž. přenesená",J300,0)</f>
        <v>0</v>
      </c>
      <c r="BI300" s="229">
        <f>IF(N300="nulová",J300,0)</f>
        <v>0</v>
      </c>
      <c r="BJ300" s="18" t="s">
        <v>84</v>
      </c>
      <c r="BK300" s="229">
        <f>ROUND(I300*H300,2)</f>
        <v>0</v>
      </c>
      <c r="BL300" s="18" t="s">
        <v>415</v>
      </c>
      <c r="BM300" s="228" t="s">
        <v>3413</v>
      </c>
    </row>
    <row r="301" s="2" customFormat="1">
      <c r="A301" s="39"/>
      <c r="B301" s="40"/>
      <c r="C301" s="41"/>
      <c r="D301" s="230" t="s">
        <v>417</v>
      </c>
      <c r="E301" s="41"/>
      <c r="F301" s="231" t="s">
        <v>2978</v>
      </c>
      <c r="G301" s="41"/>
      <c r="H301" s="41"/>
      <c r="I301" s="156"/>
      <c r="J301" s="41"/>
      <c r="K301" s="41"/>
      <c r="L301" s="45"/>
      <c r="M301" s="232"/>
      <c r="N301" s="233"/>
      <c r="O301" s="92"/>
      <c r="P301" s="92"/>
      <c r="Q301" s="92"/>
      <c r="R301" s="92"/>
      <c r="S301" s="92"/>
      <c r="T301" s="93"/>
      <c r="U301" s="39"/>
      <c r="V301" s="39"/>
      <c r="W301" s="39"/>
      <c r="X301" s="39"/>
      <c r="Y301" s="39"/>
      <c r="Z301" s="39"/>
      <c r="AA301" s="39"/>
      <c r="AB301" s="39"/>
      <c r="AC301" s="39"/>
      <c r="AD301" s="39"/>
      <c r="AE301" s="39"/>
      <c r="AT301" s="18" t="s">
        <v>417</v>
      </c>
      <c r="AU301" s="18" t="s">
        <v>86</v>
      </c>
    </row>
    <row r="302" s="2" customFormat="1" ht="21.75" customHeight="1">
      <c r="A302" s="39"/>
      <c r="B302" s="40"/>
      <c r="C302" s="234" t="s">
        <v>875</v>
      </c>
      <c r="D302" s="234" t="s">
        <v>443</v>
      </c>
      <c r="E302" s="235" t="s">
        <v>2024</v>
      </c>
      <c r="F302" s="236" t="s">
        <v>2025</v>
      </c>
      <c r="G302" s="237" t="s">
        <v>632</v>
      </c>
      <c r="H302" s="238">
        <v>0.29999999999999999</v>
      </c>
      <c r="I302" s="239"/>
      <c r="J302" s="240">
        <f>ROUND(I302*H302,2)</f>
        <v>0</v>
      </c>
      <c r="K302" s="236" t="s">
        <v>720</v>
      </c>
      <c r="L302" s="45"/>
      <c r="M302" s="241" t="s">
        <v>1</v>
      </c>
      <c r="N302" s="242" t="s">
        <v>41</v>
      </c>
      <c r="O302" s="92"/>
      <c r="P302" s="226">
        <f>O302*H302</f>
        <v>0</v>
      </c>
      <c r="Q302" s="226">
        <v>0.00158</v>
      </c>
      <c r="R302" s="226">
        <f>Q302*H302</f>
        <v>0.00047399999999999997</v>
      </c>
      <c r="S302" s="226">
        <v>0</v>
      </c>
      <c r="T302" s="227">
        <f>S302*H302</f>
        <v>0</v>
      </c>
      <c r="U302" s="39"/>
      <c r="V302" s="39"/>
      <c r="W302" s="39"/>
      <c r="X302" s="39"/>
      <c r="Y302" s="39"/>
      <c r="Z302" s="39"/>
      <c r="AA302" s="39"/>
      <c r="AB302" s="39"/>
      <c r="AC302" s="39"/>
      <c r="AD302" s="39"/>
      <c r="AE302" s="39"/>
      <c r="AR302" s="228" t="s">
        <v>415</v>
      </c>
      <c r="AT302" s="228" t="s">
        <v>443</v>
      </c>
      <c r="AU302" s="228" t="s">
        <v>86</v>
      </c>
      <c r="AY302" s="18" t="s">
        <v>414</v>
      </c>
      <c r="BE302" s="229">
        <f>IF(N302="základní",J302,0)</f>
        <v>0</v>
      </c>
      <c r="BF302" s="229">
        <f>IF(N302="snížená",J302,0)</f>
        <v>0</v>
      </c>
      <c r="BG302" s="229">
        <f>IF(N302="zákl. přenesená",J302,0)</f>
        <v>0</v>
      </c>
      <c r="BH302" s="229">
        <f>IF(N302="sníž. přenesená",J302,0)</f>
        <v>0</v>
      </c>
      <c r="BI302" s="229">
        <f>IF(N302="nulová",J302,0)</f>
        <v>0</v>
      </c>
      <c r="BJ302" s="18" t="s">
        <v>84</v>
      </c>
      <c r="BK302" s="229">
        <f>ROUND(I302*H302,2)</f>
        <v>0</v>
      </c>
      <c r="BL302" s="18" t="s">
        <v>415</v>
      </c>
      <c r="BM302" s="228" t="s">
        <v>3414</v>
      </c>
    </row>
    <row r="303" s="2" customFormat="1">
      <c r="A303" s="39"/>
      <c r="B303" s="40"/>
      <c r="C303" s="41"/>
      <c r="D303" s="230" t="s">
        <v>417</v>
      </c>
      <c r="E303" s="41"/>
      <c r="F303" s="231" t="s">
        <v>2027</v>
      </c>
      <c r="G303" s="41"/>
      <c r="H303" s="41"/>
      <c r="I303" s="156"/>
      <c r="J303" s="41"/>
      <c r="K303" s="41"/>
      <c r="L303" s="45"/>
      <c r="M303" s="232"/>
      <c r="N303" s="233"/>
      <c r="O303" s="92"/>
      <c r="P303" s="92"/>
      <c r="Q303" s="92"/>
      <c r="R303" s="92"/>
      <c r="S303" s="92"/>
      <c r="T303" s="93"/>
      <c r="U303" s="39"/>
      <c r="V303" s="39"/>
      <c r="W303" s="39"/>
      <c r="X303" s="39"/>
      <c r="Y303" s="39"/>
      <c r="Z303" s="39"/>
      <c r="AA303" s="39"/>
      <c r="AB303" s="39"/>
      <c r="AC303" s="39"/>
      <c r="AD303" s="39"/>
      <c r="AE303" s="39"/>
      <c r="AT303" s="18" t="s">
        <v>417</v>
      </c>
      <c r="AU303" s="18" t="s">
        <v>86</v>
      </c>
    </row>
    <row r="304" s="15" customFormat="1">
      <c r="A304" s="15"/>
      <c r="B304" s="299"/>
      <c r="C304" s="300"/>
      <c r="D304" s="230" t="s">
        <v>758</v>
      </c>
      <c r="E304" s="301" t="s">
        <v>1</v>
      </c>
      <c r="F304" s="302" t="s">
        <v>3415</v>
      </c>
      <c r="G304" s="300"/>
      <c r="H304" s="301" t="s">
        <v>1</v>
      </c>
      <c r="I304" s="303"/>
      <c r="J304" s="300"/>
      <c r="K304" s="300"/>
      <c r="L304" s="304"/>
      <c r="M304" s="305"/>
      <c r="N304" s="306"/>
      <c r="O304" s="306"/>
      <c r="P304" s="306"/>
      <c r="Q304" s="306"/>
      <c r="R304" s="306"/>
      <c r="S304" s="306"/>
      <c r="T304" s="307"/>
      <c r="U304" s="15"/>
      <c r="V304" s="15"/>
      <c r="W304" s="15"/>
      <c r="X304" s="15"/>
      <c r="Y304" s="15"/>
      <c r="Z304" s="15"/>
      <c r="AA304" s="15"/>
      <c r="AB304" s="15"/>
      <c r="AC304" s="15"/>
      <c r="AD304" s="15"/>
      <c r="AE304" s="15"/>
      <c r="AT304" s="308" t="s">
        <v>758</v>
      </c>
      <c r="AU304" s="308" t="s">
        <v>86</v>
      </c>
      <c r="AV304" s="15" t="s">
        <v>84</v>
      </c>
      <c r="AW304" s="15" t="s">
        <v>33</v>
      </c>
      <c r="AX304" s="15" t="s">
        <v>76</v>
      </c>
      <c r="AY304" s="308" t="s">
        <v>414</v>
      </c>
    </row>
    <row r="305" s="13" customFormat="1">
      <c r="A305" s="13"/>
      <c r="B305" s="277"/>
      <c r="C305" s="278"/>
      <c r="D305" s="230" t="s">
        <v>758</v>
      </c>
      <c r="E305" s="279" t="s">
        <v>1</v>
      </c>
      <c r="F305" s="280" t="s">
        <v>3412</v>
      </c>
      <c r="G305" s="278"/>
      <c r="H305" s="281">
        <v>0.29999999999999999</v>
      </c>
      <c r="I305" s="282"/>
      <c r="J305" s="278"/>
      <c r="K305" s="278"/>
      <c r="L305" s="283"/>
      <c r="M305" s="284"/>
      <c r="N305" s="285"/>
      <c r="O305" s="285"/>
      <c r="P305" s="285"/>
      <c r="Q305" s="285"/>
      <c r="R305" s="285"/>
      <c r="S305" s="285"/>
      <c r="T305" s="286"/>
      <c r="U305" s="13"/>
      <c r="V305" s="13"/>
      <c r="W305" s="13"/>
      <c r="X305" s="13"/>
      <c r="Y305" s="13"/>
      <c r="Z305" s="13"/>
      <c r="AA305" s="13"/>
      <c r="AB305" s="13"/>
      <c r="AC305" s="13"/>
      <c r="AD305" s="13"/>
      <c r="AE305" s="13"/>
      <c r="AT305" s="287" t="s">
        <v>758</v>
      </c>
      <c r="AU305" s="287" t="s">
        <v>86</v>
      </c>
      <c r="AV305" s="13" t="s">
        <v>86</v>
      </c>
      <c r="AW305" s="13" t="s">
        <v>33</v>
      </c>
      <c r="AX305" s="13" t="s">
        <v>84</v>
      </c>
      <c r="AY305" s="287" t="s">
        <v>414</v>
      </c>
    </row>
    <row r="306" s="2" customFormat="1" ht="21.75" customHeight="1">
      <c r="A306" s="39"/>
      <c r="B306" s="40"/>
      <c r="C306" s="234" t="s">
        <v>880</v>
      </c>
      <c r="D306" s="234" t="s">
        <v>443</v>
      </c>
      <c r="E306" s="235" t="s">
        <v>2984</v>
      </c>
      <c r="F306" s="236" t="s">
        <v>2985</v>
      </c>
      <c r="G306" s="237" t="s">
        <v>632</v>
      </c>
      <c r="H306" s="238">
        <v>0.29999999999999999</v>
      </c>
      <c r="I306" s="239"/>
      <c r="J306" s="240">
        <f>ROUND(I306*H306,2)</f>
        <v>0</v>
      </c>
      <c r="K306" s="236" t="s">
        <v>720</v>
      </c>
      <c r="L306" s="45"/>
      <c r="M306" s="241" t="s">
        <v>1</v>
      </c>
      <c r="N306" s="242" t="s">
        <v>41</v>
      </c>
      <c r="O306" s="92"/>
      <c r="P306" s="226">
        <f>O306*H306</f>
        <v>0</v>
      </c>
      <c r="Q306" s="226">
        <v>0</v>
      </c>
      <c r="R306" s="226">
        <f>Q306*H306</f>
        <v>0</v>
      </c>
      <c r="S306" s="226">
        <v>0</v>
      </c>
      <c r="T306" s="227">
        <f>S306*H306</f>
        <v>0</v>
      </c>
      <c r="U306" s="39"/>
      <c r="V306" s="39"/>
      <c r="W306" s="39"/>
      <c r="X306" s="39"/>
      <c r="Y306" s="39"/>
      <c r="Z306" s="39"/>
      <c r="AA306" s="39"/>
      <c r="AB306" s="39"/>
      <c r="AC306" s="39"/>
      <c r="AD306" s="39"/>
      <c r="AE306" s="39"/>
      <c r="AR306" s="228" t="s">
        <v>415</v>
      </c>
      <c r="AT306" s="228" t="s">
        <v>443</v>
      </c>
      <c r="AU306" s="228" t="s">
        <v>86</v>
      </c>
      <c r="AY306" s="18" t="s">
        <v>414</v>
      </c>
      <c r="BE306" s="229">
        <f>IF(N306="základní",J306,0)</f>
        <v>0</v>
      </c>
      <c r="BF306" s="229">
        <f>IF(N306="snížená",J306,0)</f>
        <v>0</v>
      </c>
      <c r="BG306" s="229">
        <f>IF(N306="zákl. přenesená",J306,0)</f>
        <v>0</v>
      </c>
      <c r="BH306" s="229">
        <f>IF(N306="sníž. přenesená",J306,0)</f>
        <v>0</v>
      </c>
      <c r="BI306" s="229">
        <f>IF(N306="nulová",J306,0)</f>
        <v>0</v>
      </c>
      <c r="BJ306" s="18" t="s">
        <v>84</v>
      </c>
      <c r="BK306" s="229">
        <f>ROUND(I306*H306,2)</f>
        <v>0</v>
      </c>
      <c r="BL306" s="18" t="s">
        <v>415</v>
      </c>
      <c r="BM306" s="228" t="s">
        <v>3416</v>
      </c>
    </row>
    <row r="307" s="2" customFormat="1">
      <c r="A307" s="39"/>
      <c r="B307" s="40"/>
      <c r="C307" s="41"/>
      <c r="D307" s="230" t="s">
        <v>417</v>
      </c>
      <c r="E307" s="41"/>
      <c r="F307" s="231" t="s">
        <v>2987</v>
      </c>
      <c r="G307" s="41"/>
      <c r="H307" s="41"/>
      <c r="I307" s="156"/>
      <c r="J307" s="41"/>
      <c r="K307" s="41"/>
      <c r="L307" s="45"/>
      <c r="M307" s="232"/>
      <c r="N307" s="233"/>
      <c r="O307" s="92"/>
      <c r="P307" s="92"/>
      <c r="Q307" s="92"/>
      <c r="R307" s="92"/>
      <c r="S307" s="92"/>
      <c r="T307" s="93"/>
      <c r="U307" s="39"/>
      <c r="V307" s="39"/>
      <c r="W307" s="39"/>
      <c r="X307" s="39"/>
      <c r="Y307" s="39"/>
      <c r="Z307" s="39"/>
      <c r="AA307" s="39"/>
      <c r="AB307" s="39"/>
      <c r="AC307" s="39"/>
      <c r="AD307" s="39"/>
      <c r="AE307" s="39"/>
      <c r="AT307" s="18" t="s">
        <v>417</v>
      </c>
      <c r="AU307" s="18" t="s">
        <v>86</v>
      </c>
    </row>
    <row r="308" s="2" customFormat="1" ht="21.75" customHeight="1">
      <c r="A308" s="39"/>
      <c r="B308" s="40"/>
      <c r="C308" s="234" t="s">
        <v>884</v>
      </c>
      <c r="D308" s="234" t="s">
        <v>443</v>
      </c>
      <c r="E308" s="235" t="s">
        <v>1835</v>
      </c>
      <c r="F308" s="236" t="s">
        <v>1836</v>
      </c>
      <c r="G308" s="237" t="s">
        <v>531</v>
      </c>
      <c r="H308" s="238">
        <v>2.8999999999999999</v>
      </c>
      <c r="I308" s="239"/>
      <c r="J308" s="240">
        <f>ROUND(I308*H308,2)</f>
        <v>0</v>
      </c>
      <c r="K308" s="236" t="s">
        <v>720</v>
      </c>
      <c r="L308" s="45"/>
      <c r="M308" s="241" t="s">
        <v>1</v>
      </c>
      <c r="N308" s="242" t="s">
        <v>41</v>
      </c>
      <c r="O308" s="92"/>
      <c r="P308" s="226">
        <f>O308*H308</f>
        <v>0</v>
      </c>
      <c r="Q308" s="226">
        <v>0.00247</v>
      </c>
      <c r="R308" s="226">
        <f>Q308*H308</f>
        <v>0.0071630000000000001</v>
      </c>
      <c r="S308" s="226">
        <v>0</v>
      </c>
      <c r="T308" s="227">
        <f>S308*H308</f>
        <v>0</v>
      </c>
      <c r="U308" s="39"/>
      <c r="V308" s="39"/>
      <c r="W308" s="39"/>
      <c r="X308" s="39"/>
      <c r="Y308" s="39"/>
      <c r="Z308" s="39"/>
      <c r="AA308" s="39"/>
      <c r="AB308" s="39"/>
      <c r="AC308" s="39"/>
      <c r="AD308" s="39"/>
      <c r="AE308" s="39"/>
      <c r="AR308" s="228" t="s">
        <v>415</v>
      </c>
      <c r="AT308" s="228" t="s">
        <v>443</v>
      </c>
      <c r="AU308" s="228" t="s">
        <v>86</v>
      </c>
      <c r="AY308" s="18" t="s">
        <v>414</v>
      </c>
      <c r="BE308" s="229">
        <f>IF(N308="základní",J308,0)</f>
        <v>0</v>
      </c>
      <c r="BF308" s="229">
        <f>IF(N308="snížená",J308,0)</f>
        <v>0</v>
      </c>
      <c r="BG308" s="229">
        <f>IF(N308="zákl. přenesená",J308,0)</f>
        <v>0</v>
      </c>
      <c r="BH308" s="229">
        <f>IF(N308="sníž. přenesená",J308,0)</f>
        <v>0</v>
      </c>
      <c r="BI308" s="229">
        <f>IF(N308="nulová",J308,0)</f>
        <v>0</v>
      </c>
      <c r="BJ308" s="18" t="s">
        <v>84</v>
      </c>
      <c r="BK308" s="229">
        <f>ROUND(I308*H308,2)</f>
        <v>0</v>
      </c>
      <c r="BL308" s="18" t="s">
        <v>415</v>
      </c>
      <c r="BM308" s="228" t="s">
        <v>3417</v>
      </c>
    </row>
    <row r="309" s="2" customFormat="1">
      <c r="A309" s="39"/>
      <c r="B309" s="40"/>
      <c r="C309" s="41"/>
      <c r="D309" s="230" t="s">
        <v>417</v>
      </c>
      <c r="E309" s="41"/>
      <c r="F309" s="231" t="s">
        <v>1838</v>
      </c>
      <c r="G309" s="41"/>
      <c r="H309" s="41"/>
      <c r="I309" s="156"/>
      <c r="J309" s="41"/>
      <c r="K309" s="41"/>
      <c r="L309" s="45"/>
      <c r="M309" s="232"/>
      <c r="N309" s="233"/>
      <c r="O309" s="92"/>
      <c r="P309" s="92"/>
      <c r="Q309" s="92"/>
      <c r="R309" s="92"/>
      <c r="S309" s="92"/>
      <c r="T309" s="93"/>
      <c r="U309" s="39"/>
      <c r="V309" s="39"/>
      <c r="W309" s="39"/>
      <c r="X309" s="39"/>
      <c r="Y309" s="39"/>
      <c r="Z309" s="39"/>
      <c r="AA309" s="39"/>
      <c r="AB309" s="39"/>
      <c r="AC309" s="39"/>
      <c r="AD309" s="39"/>
      <c r="AE309" s="39"/>
      <c r="AT309" s="18" t="s">
        <v>417</v>
      </c>
      <c r="AU309" s="18" t="s">
        <v>86</v>
      </c>
    </row>
    <row r="310" s="15" customFormat="1">
      <c r="A310" s="15"/>
      <c r="B310" s="299"/>
      <c r="C310" s="300"/>
      <c r="D310" s="230" t="s">
        <v>758</v>
      </c>
      <c r="E310" s="301" t="s">
        <v>1</v>
      </c>
      <c r="F310" s="302" t="s">
        <v>1839</v>
      </c>
      <c r="G310" s="300"/>
      <c r="H310" s="301" t="s">
        <v>1</v>
      </c>
      <c r="I310" s="303"/>
      <c r="J310" s="300"/>
      <c r="K310" s="300"/>
      <c r="L310" s="304"/>
      <c r="M310" s="305"/>
      <c r="N310" s="306"/>
      <c r="O310" s="306"/>
      <c r="P310" s="306"/>
      <c r="Q310" s="306"/>
      <c r="R310" s="306"/>
      <c r="S310" s="306"/>
      <c r="T310" s="307"/>
      <c r="U310" s="15"/>
      <c r="V310" s="15"/>
      <c r="W310" s="15"/>
      <c r="X310" s="15"/>
      <c r="Y310" s="15"/>
      <c r="Z310" s="15"/>
      <c r="AA310" s="15"/>
      <c r="AB310" s="15"/>
      <c r="AC310" s="15"/>
      <c r="AD310" s="15"/>
      <c r="AE310" s="15"/>
      <c r="AT310" s="308" t="s">
        <v>758</v>
      </c>
      <c r="AU310" s="308" t="s">
        <v>86</v>
      </c>
      <c r="AV310" s="15" t="s">
        <v>84</v>
      </c>
      <c r="AW310" s="15" t="s">
        <v>33</v>
      </c>
      <c r="AX310" s="15" t="s">
        <v>76</v>
      </c>
      <c r="AY310" s="308" t="s">
        <v>414</v>
      </c>
    </row>
    <row r="311" s="13" customFormat="1">
      <c r="A311" s="13"/>
      <c r="B311" s="277"/>
      <c r="C311" s="278"/>
      <c r="D311" s="230" t="s">
        <v>758</v>
      </c>
      <c r="E311" s="279" t="s">
        <v>1</v>
      </c>
      <c r="F311" s="280" t="s">
        <v>3418</v>
      </c>
      <c r="G311" s="278"/>
      <c r="H311" s="281">
        <v>2.8999999999999999</v>
      </c>
      <c r="I311" s="282"/>
      <c r="J311" s="278"/>
      <c r="K311" s="278"/>
      <c r="L311" s="283"/>
      <c r="M311" s="284"/>
      <c r="N311" s="285"/>
      <c r="O311" s="285"/>
      <c r="P311" s="285"/>
      <c r="Q311" s="285"/>
      <c r="R311" s="285"/>
      <c r="S311" s="285"/>
      <c r="T311" s="286"/>
      <c r="U311" s="13"/>
      <c r="V311" s="13"/>
      <c r="W311" s="13"/>
      <c r="X311" s="13"/>
      <c r="Y311" s="13"/>
      <c r="Z311" s="13"/>
      <c r="AA311" s="13"/>
      <c r="AB311" s="13"/>
      <c r="AC311" s="13"/>
      <c r="AD311" s="13"/>
      <c r="AE311" s="13"/>
      <c r="AT311" s="287" t="s">
        <v>758</v>
      </c>
      <c r="AU311" s="287" t="s">
        <v>86</v>
      </c>
      <c r="AV311" s="13" t="s">
        <v>86</v>
      </c>
      <c r="AW311" s="13" t="s">
        <v>33</v>
      </c>
      <c r="AX311" s="13" t="s">
        <v>84</v>
      </c>
      <c r="AY311" s="287" t="s">
        <v>414</v>
      </c>
    </row>
    <row r="312" s="11" customFormat="1" ht="22.8" customHeight="1">
      <c r="A312" s="11"/>
      <c r="B312" s="254"/>
      <c r="C312" s="255"/>
      <c r="D312" s="256" t="s">
        <v>75</v>
      </c>
      <c r="E312" s="275" t="s">
        <v>892</v>
      </c>
      <c r="F312" s="275" t="s">
        <v>893</v>
      </c>
      <c r="G312" s="255"/>
      <c r="H312" s="255"/>
      <c r="I312" s="258"/>
      <c r="J312" s="276">
        <f>BK312</f>
        <v>0</v>
      </c>
      <c r="K312" s="255"/>
      <c r="L312" s="260"/>
      <c r="M312" s="261"/>
      <c r="N312" s="262"/>
      <c r="O312" s="262"/>
      <c r="P312" s="263">
        <f>SUM(P313:P333)</f>
        <v>0</v>
      </c>
      <c r="Q312" s="262"/>
      <c r="R312" s="263">
        <f>SUM(R313:R333)</f>
        <v>0</v>
      </c>
      <c r="S312" s="262"/>
      <c r="T312" s="264">
        <f>SUM(T313:T333)</f>
        <v>0</v>
      </c>
      <c r="U312" s="11"/>
      <c r="V312" s="11"/>
      <c r="W312" s="11"/>
      <c r="X312" s="11"/>
      <c r="Y312" s="11"/>
      <c r="Z312" s="11"/>
      <c r="AA312" s="11"/>
      <c r="AB312" s="11"/>
      <c r="AC312" s="11"/>
      <c r="AD312" s="11"/>
      <c r="AE312" s="11"/>
      <c r="AR312" s="265" t="s">
        <v>84</v>
      </c>
      <c r="AT312" s="266" t="s">
        <v>75</v>
      </c>
      <c r="AU312" s="266" t="s">
        <v>84</v>
      </c>
      <c r="AY312" s="265" t="s">
        <v>414</v>
      </c>
      <c r="BK312" s="267">
        <f>SUM(BK313:BK333)</f>
        <v>0</v>
      </c>
    </row>
    <row r="313" s="2" customFormat="1" ht="21.75" customHeight="1">
      <c r="A313" s="39"/>
      <c r="B313" s="40"/>
      <c r="C313" s="234" t="s">
        <v>888</v>
      </c>
      <c r="D313" s="234" t="s">
        <v>443</v>
      </c>
      <c r="E313" s="235" t="s">
        <v>2310</v>
      </c>
      <c r="F313" s="236" t="s">
        <v>2311</v>
      </c>
      <c r="G313" s="237" t="s">
        <v>897</v>
      </c>
      <c r="H313" s="238">
        <v>3.2250000000000001</v>
      </c>
      <c r="I313" s="239"/>
      <c r="J313" s="240">
        <f>ROUND(I313*H313,2)</f>
        <v>0</v>
      </c>
      <c r="K313" s="236" t="s">
        <v>720</v>
      </c>
      <c r="L313" s="45"/>
      <c r="M313" s="241" t="s">
        <v>1</v>
      </c>
      <c r="N313" s="242" t="s">
        <v>41</v>
      </c>
      <c r="O313" s="92"/>
      <c r="P313" s="226">
        <f>O313*H313</f>
        <v>0</v>
      </c>
      <c r="Q313" s="226">
        <v>0</v>
      </c>
      <c r="R313" s="226">
        <f>Q313*H313</f>
        <v>0</v>
      </c>
      <c r="S313" s="226">
        <v>0</v>
      </c>
      <c r="T313" s="227">
        <f>S313*H313</f>
        <v>0</v>
      </c>
      <c r="U313" s="39"/>
      <c r="V313" s="39"/>
      <c r="W313" s="39"/>
      <c r="X313" s="39"/>
      <c r="Y313" s="39"/>
      <c r="Z313" s="39"/>
      <c r="AA313" s="39"/>
      <c r="AB313" s="39"/>
      <c r="AC313" s="39"/>
      <c r="AD313" s="39"/>
      <c r="AE313" s="39"/>
      <c r="AR313" s="228" t="s">
        <v>415</v>
      </c>
      <c r="AT313" s="228" t="s">
        <v>443</v>
      </c>
      <c r="AU313" s="228" t="s">
        <v>86</v>
      </c>
      <c r="AY313" s="18" t="s">
        <v>414</v>
      </c>
      <c r="BE313" s="229">
        <f>IF(N313="základní",J313,0)</f>
        <v>0</v>
      </c>
      <c r="BF313" s="229">
        <f>IF(N313="snížená",J313,0)</f>
        <v>0</v>
      </c>
      <c r="BG313" s="229">
        <f>IF(N313="zákl. přenesená",J313,0)</f>
        <v>0</v>
      </c>
      <c r="BH313" s="229">
        <f>IF(N313="sníž. přenesená",J313,0)</f>
        <v>0</v>
      </c>
      <c r="BI313" s="229">
        <f>IF(N313="nulová",J313,0)</f>
        <v>0</v>
      </c>
      <c r="BJ313" s="18" t="s">
        <v>84</v>
      </c>
      <c r="BK313" s="229">
        <f>ROUND(I313*H313,2)</f>
        <v>0</v>
      </c>
      <c r="BL313" s="18" t="s">
        <v>415</v>
      </c>
      <c r="BM313" s="228" t="s">
        <v>3419</v>
      </c>
    </row>
    <row r="314" s="2" customFormat="1">
      <c r="A314" s="39"/>
      <c r="B314" s="40"/>
      <c r="C314" s="41"/>
      <c r="D314" s="230" t="s">
        <v>417</v>
      </c>
      <c r="E314" s="41"/>
      <c r="F314" s="231" t="s">
        <v>2313</v>
      </c>
      <c r="G314" s="41"/>
      <c r="H314" s="41"/>
      <c r="I314" s="156"/>
      <c r="J314" s="41"/>
      <c r="K314" s="41"/>
      <c r="L314" s="45"/>
      <c r="M314" s="232"/>
      <c r="N314" s="233"/>
      <c r="O314" s="92"/>
      <c r="P314" s="92"/>
      <c r="Q314" s="92"/>
      <c r="R314" s="92"/>
      <c r="S314" s="92"/>
      <c r="T314" s="93"/>
      <c r="U314" s="39"/>
      <c r="V314" s="39"/>
      <c r="W314" s="39"/>
      <c r="X314" s="39"/>
      <c r="Y314" s="39"/>
      <c r="Z314" s="39"/>
      <c r="AA314" s="39"/>
      <c r="AB314" s="39"/>
      <c r="AC314" s="39"/>
      <c r="AD314" s="39"/>
      <c r="AE314" s="39"/>
      <c r="AT314" s="18" t="s">
        <v>417</v>
      </c>
      <c r="AU314" s="18" t="s">
        <v>86</v>
      </c>
    </row>
    <row r="315" s="15" customFormat="1">
      <c r="A315" s="15"/>
      <c r="B315" s="299"/>
      <c r="C315" s="300"/>
      <c r="D315" s="230" t="s">
        <v>758</v>
      </c>
      <c r="E315" s="301" t="s">
        <v>1</v>
      </c>
      <c r="F315" s="302" t="s">
        <v>2995</v>
      </c>
      <c r="G315" s="300"/>
      <c r="H315" s="301" t="s">
        <v>1</v>
      </c>
      <c r="I315" s="303"/>
      <c r="J315" s="300"/>
      <c r="K315" s="300"/>
      <c r="L315" s="304"/>
      <c r="M315" s="305"/>
      <c r="N315" s="306"/>
      <c r="O315" s="306"/>
      <c r="P315" s="306"/>
      <c r="Q315" s="306"/>
      <c r="R315" s="306"/>
      <c r="S315" s="306"/>
      <c r="T315" s="307"/>
      <c r="U315" s="15"/>
      <c r="V315" s="15"/>
      <c r="W315" s="15"/>
      <c r="X315" s="15"/>
      <c r="Y315" s="15"/>
      <c r="Z315" s="15"/>
      <c r="AA315" s="15"/>
      <c r="AB315" s="15"/>
      <c r="AC315" s="15"/>
      <c r="AD315" s="15"/>
      <c r="AE315" s="15"/>
      <c r="AT315" s="308" t="s">
        <v>758</v>
      </c>
      <c r="AU315" s="308" t="s">
        <v>86</v>
      </c>
      <c r="AV315" s="15" t="s">
        <v>84</v>
      </c>
      <c r="AW315" s="15" t="s">
        <v>33</v>
      </c>
      <c r="AX315" s="15" t="s">
        <v>76</v>
      </c>
      <c r="AY315" s="308" t="s">
        <v>414</v>
      </c>
    </row>
    <row r="316" s="13" customFormat="1">
      <c r="A316" s="13"/>
      <c r="B316" s="277"/>
      <c r="C316" s="278"/>
      <c r="D316" s="230" t="s">
        <v>758</v>
      </c>
      <c r="E316" s="279" t="s">
        <v>1</v>
      </c>
      <c r="F316" s="280" t="s">
        <v>3420</v>
      </c>
      <c r="G316" s="278"/>
      <c r="H316" s="281">
        <v>3.2250000000000001</v>
      </c>
      <c r="I316" s="282"/>
      <c r="J316" s="278"/>
      <c r="K316" s="278"/>
      <c r="L316" s="283"/>
      <c r="M316" s="284"/>
      <c r="N316" s="285"/>
      <c r="O316" s="285"/>
      <c r="P316" s="285"/>
      <c r="Q316" s="285"/>
      <c r="R316" s="285"/>
      <c r="S316" s="285"/>
      <c r="T316" s="286"/>
      <c r="U316" s="13"/>
      <c r="V316" s="13"/>
      <c r="W316" s="13"/>
      <c r="X316" s="13"/>
      <c r="Y316" s="13"/>
      <c r="Z316" s="13"/>
      <c r="AA316" s="13"/>
      <c r="AB316" s="13"/>
      <c r="AC316" s="13"/>
      <c r="AD316" s="13"/>
      <c r="AE316" s="13"/>
      <c r="AT316" s="287" t="s">
        <v>758</v>
      </c>
      <c r="AU316" s="287" t="s">
        <v>86</v>
      </c>
      <c r="AV316" s="13" t="s">
        <v>86</v>
      </c>
      <c r="AW316" s="13" t="s">
        <v>33</v>
      </c>
      <c r="AX316" s="13" t="s">
        <v>84</v>
      </c>
      <c r="AY316" s="287" t="s">
        <v>414</v>
      </c>
    </row>
    <row r="317" s="2" customFormat="1" ht="33" customHeight="1">
      <c r="A317" s="39"/>
      <c r="B317" s="40"/>
      <c r="C317" s="234" t="s">
        <v>894</v>
      </c>
      <c r="D317" s="234" t="s">
        <v>443</v>
      </c>
      <c r="E317" s="235" t="s">
        <v>3421</v>
      </c>
      <c r="F317" s="236" t="s">
        <v>3422</v>
      </c>
      <c r="G317" s="237" t="s">
        <v>897</v>
      </c>
      <c r="H317" s="238">
        <v>0.187</v>
      </c>
      <c r="I317" s="239"/>
      <c r="J317" s="240">
        <f>ROUND(I317*H317,2)</f>
        <v>0</v>
      </c>
      <c r="K317" s="236" t="s">
        <v>720</v>
      </c>
      <c r="L317" s="45"/>
      <c r="M317" s="241" t="s">
        <v>1</v>
      </c>
      <c r="N317" s="242" t="s">
        <v>41</v>
      </c>
      <c r="O317" s="92"/>
      <c r="P317" s="226">
        <f>O317*H317</f>
        <v>0</v>
      </c>
      <c r="Q317" s="226">
        <v>0</v>
      </c>
      <c r="R317" s="226">
        <f>Q317*H317</f>
        <v>0</v>
      </c>
      <c r="S317" s="226">
        <v>0</v>
      </c>
      <c r="T317" s="227">
        <f>S317*H317</f>
        <v>0</v>
      </c>
      <c r="U317" s="39"/>
      <c r="V317" s="39"/>
      <c r="W317" s="39"/>
      <c r="X317" s="39"/>
      <c r="Y317" s="39"/>
      <c r="Z317" s="39"/>
      <c r="AA317" s="39"/>
      <c r="AB317" s="39"/>
      <c r="AC317" s="39"/>
      <c r="AD317" s="39"/>
      <c r="AE317" s="39"/>
      <c r="AR317" s="228" t="s">
        <v>415</v>
      </c>
      <c r="AT317" s="228" t="s">
        <v>443</v>
      </c>
      <c r="AU317" s="228" t="s">
        <v>86</v>
      </c>
      <c r="AY317" s="18" t="s">
        <v>414</v>
      </c>
      <c r="BE317" s="229">
        <f>IF(N317="základní",J317,0)</f>
        <v>0</v>
      </c>
      <c r="BF317" s="229">
        <f>IF(N317="snížená",J317,0)</f>
        <v>0</v>
      </c>
      <c r="BG317" s="229">
        <f>IF(N317="zákl. přenesená",J317,0)</f>
        <v>0</v>
      </c>
      <c r="BH317" s="229">
        <f>IF(N317="sníž. přenesená",J317,0)</f>
        <v>0</v>
      </c>
      <c r="BI317" s="229">
        <f>IF(N317="nulová",J317,0)</f>
        <v>0</v>
      </c>
      <c r="BJ317" s="18" t="s">
        <v>84</v>
      </c>
      <c r="BK317" s="229">
        <f>ROUND(I317*H317,2)</f>
        <v>0</v>
      </c>
      <c r="BL317" s="18" t="s">
        <v>415</v>
      </c>
      <c r="BM317" s="228" t="s">
        <v>3423</v>
      </c>
    </row>
    <row r="318" s="2" customFormat="1">
      <c r="A318" s="39"/>
      <c r="B318" s="40"/>
      <c r="C318" s="41"/>
      <c r="D318" s="230" t="s">
        <v>417</v>
      </c>
      <c r="E318" s="41"/>
      <c r="F318" s="231" t="s">
        <v>3424</v>
      </c>
      <c r="G318" s="41"/>
      <c r="H318" s="41"/>
      <c r="I318" s="156"/>
      <c r="J318" s="41"/>
      <c r="K318" s="41"/>
      <c r="L318" s="45"/>
      <c r="M318" s="232"/>
      <c r="N318" s="233"/>
      <c r="O318" s="92"/>
      <c r="P318" s="92"/>
      <c r="Q318" s="92"/>
      <c r="R318" s="92"/>
      <c r="S318" s="92"/>
      <c r="T318" s="93"/>
      <c r="U318" s="39"/>
      <c r="V318" s="39"/>
      <c r="W318" s="39"/>
      <c r="X318" s="39"/>
      <c r="Y318" s="39"/>
      <c r="Z318" s="39"/>
      <c r="AA318" s="39"/>
      <c r="AB318" s="39"/>
      <c r="AC318" s="39"/>
      <c r="AD318" s="39"/>
      <c r="AE318" s="39"/>
      <c r="AT318" s="18" t="s">
        <v>417</v>
      </c>
      <c r="AU318" s="18" t="s">
        <v>86</v>
      </c>
    </row>
    <row r="319" s="15" customFormat="1">
      <c r="A319" s="15"/>
      <c r="B319" s="299"/>
      <c r="C319" s="300"/>
      <c r="D319" s="230" t="s">
        <v>758</v>
      </c>
      <c r="E319" s="301" t="s">
        <v>1</v>
      </c>
      <c r="F319" s="302" t="s">
        <v>3425</v>
      </c>
      <c r="G319" s="300"/>
      <c r="H319" s="301" t="s">
        <v>1</v>
      </c>
      <c r="I319" s="303"/>
      <c r="J319" s="300"/>
      <c r="K319" s="300"/>
      <c r="L319" s="304"/>
      <c r="M319" s="305"/>
      <c r="N319" s="306"/>
      <c r="O319" s="306"/>
      <c r="P319" s="306"/>
      <c r="Q319" s="306"/>
      <c r="R319" s="306"/>
      <c r="S319" s="306"/>
      <c r="T319" s="307"/>
      <c r="U319" s="15"/>
      <c r="V319" s="15"/>
      <c r="W319" s="15"/>
      <c r="X319" s="15"/>
      <c r="Y319" s="15"/>
      <c r="Z319" s="15"/>
      <c r="AA319" s="15"/>
      <c r="AB319" s="15"/>
      <c r="AC319" s="15"/>
      <c r="AD319" s="15"/>
      <c r="AE319" s="15"/>
      <c r="AT319" s="308" t="s">
        <v>758</v>
      </c>
      <c r="AU319" s="308" t="s">
        <v>86</v>
      </c>
      <c r="AV319" s="15" t="s">
        <v>84</v>
      </c>
      <c r="AW319" s="15" t="s">
        <v>33</v>
      </c>
      <c r="AX319" s="15" t="s">
        <v>76</v>
      </c>
      <c r="AY319" s="308" t="s">
        <v>414</v>
      </c>
    </row>
    <row r="320" s="13" customFormat="1">
      <c r="A320" s="13"/>
      <c r="B320" s="277"/>
      <c r="C320" s="278"/>
      <c r="D320" s="230" t="s">
        <v>758</v>
      </c>
      <c r="E320" s="279" t="s">
        <v>1</v>
      </c>
      <c r="F320" s="280" t="s">
        <v>3426</v>
      </c>
      <c r="G320" s="278"/>
      <c r="H320" s="281">
        <v>0.187</v>
      </c>
      <c r="I320" s="282"/>
      <c r="J320" s="278"/>
      <c r="K320" s="278"/>
      <c r="L320" s="283"/>
      <c r="M320" s="284"/>
      <c r="N320" s="285"/>
      <c r="O320" s="285"/>
      <c r="P320" s="285"/>
      <c r="Q320" s="285"/>
      <c r="R320" s="285"/>
      <c r="S320" s="285"/>
      <c r="T320" s="286"/>
      <c r="U320" s="13"/>
      <c r="V320" s="13"/>
      <c r="W320" s="13"/>
      <c r="X320" s="13"/>
      <c r="Y320" s="13"/>
      <c r="Z320" s="13"/>
      <c r="AA320" s="13"/>
      <c r="AB320" s="13"/>
      <c r="AC320" s="13"/>
      <c r="AD320" s="13"/>
      <c r="AE320" s="13"/>
      <c r="AT320" s="287" t="s">
        <v>758</v>
      </c>
      <c r="AU320" s="287" t="s">
        <v>86</v>
      </c>
      <c r="AV320" s="13" t="s">
        <v>86</v>
      </c>
      <c r="AW320" s="13" t="s">
        <v>33</v>
      </c>
      <c r="AX320" s="13" t="s">
        <v>84</v>
      </c>
      <c r="AY320" s="287" t="s">
        <v>414</v>
      </c>
    </row>
    <row r="321" s="2" customFormat="1" ht="21.75" customHeight="1">
      <c r="A321" s="39"/>
      <c r="B321" s="40"/>
      <c r="C321" s="234" t="s">
        <v>899</v>
      </c>
      <c r="D321" s="234" t="s">
        <v>443</v>
      </c>
      <c r="E321" s="235" t="s">
        <v>1847</v>
      </c>
      <c r="F321" s="236" t="s">
        <v>1848</v>
      </c>
      <c r="G321" s="237" t="s">
        <v>897</v>
      </c>
      <c r="H321" s="238">
        <v>5.4279999999999999</v>
      </c>
      <c r="I321" s="239"/>
      <c r="J321" s="240">
        <f>ROUND(I321*H321,2)</f>
        <v>0</v>
      </c>
      <c r="K321" s="236" t="s">
        <v>720</v>
      </c>
      <c r="L321" s="45"/>
      <c r="M321" s="241" t="s">
        <v>1</v>
      </c>
      <c r="N321" s="242" t="s">
        <v>41</v>
      </c>
      <c r="O321" s="92"/>
      <c r="P321" s="226">
        <f>O321*H321</f>
        <v>0</v>
      </c>
      <c r="Q321" s="226">
        <v>0</v>
      </c>
      <c r="R321" s="226">
        <f>Q321*H321</f>
        <v>0</v>
      </c>
      <c r="S321" s="226">
        <v>0</v>
      </c>
      <c r="T321" s="227">
        <f>S321*H321</f>
        <v>0</v>
      </c>
      <c r="U321" s="39"/>
      <c r="V321" s="39"/>
      <c r="W321" s="39"/>
      <c r="X321" s="39"/>
      <c r="Y321" s="39"/>
      <c r="Z321" s="39"/>
      <c r="AA321" s="39"/>
      <c r="AB321" s="39"/>
      <c r="AC321" s="39"/>
      <c r="AD321" s="39"/>
      <c r="AE321" s="39"/>
      <c r="AR321" s="228" t="s">
        <v>415</v>
      </c>
      <c r="AT321" s="228" t="s">
        <v>443</v>
      </c>
      <c r="AU321" s="228" t="s">
        <v>86</v>
      </c>
      <c r="AY321" s="18" t="s">
        <v>414</v>
      </c>
      <c r="BE321" s="229">
        <f>IF(N321="základní",J321,0)</f>
        <v>0</v>
      </c>
      <c r="BF321" s="229">
        <f>IF(N321="snížená",J321,0)</f>
        <v>0</v>
      </c>
      <c r="BG321" s="229">
        <f>IF(N321="zákl. přenesená",J321,0)</f>
        <v>0</v>
      </c>
      <c r="BH321" s="229">
        <f>IF(N321="sníž. přenesená",J321,0)</f>
        <v>0</v>
      </c>
      <c r="BI321" s="229">
        <f>IF(N321="nulová",J321,0)</f>
        <v>0</v>
      </c>
      <c r="BJ321" s="18" t="s">
        <v>84</v>
      </c>
      <c r="BK321" s="229">
        <f>ROUND(I321*H321,2)</f>
        <v>0</v>
      </c>
      <c r="BL321" s="18" t="s">
        <v>415</v>
      </c>
      <c r="BM321" s="228" t="s">
        <v>3427</v>
      </c>
    </row>
    <row r="322" s="2" customFormat="1">
      <c r="A322" s="39"/>
      <c r="B322" s="40"/>
      <c r="C322" s="41"/>
      <c r="D322" s="230" t="s">
        <v>417</v>
      </c>
      <c r="E322" s="41"/>
      <c r="F322" s="231" t="s">
        <v>1850</v>
      </c>
      <c r="G322" s="41"/>
      <c r="H322" s="41"/>
      <c r="I322" s="156"/>
      <c r="J322" s="41"/>
      <c r="K322" s="41"/>
      <c r="L322" s="45"/>
      <c r="M322" s="232"/>
      <c r="N322" s="233"/>
      <c r="O322" s="92"/>
      <c r="P322" s="92"/>
      <c r="Q322" s="92"/>
      <c r="R322" s="92"/>
      <c r="S322" s="92"/>
      <c r="T322" s="93"/>
      <c r="U322" s="39"/>
      <c r="V322" s="39"/>
      <c r="W322" s="39"/>
      <c r="X322" s="39"/>
      <c r="Y322" s="39"/>
      <c r="Z322" s="39"/>
      <c r="AA322" s="39"/>
      <c r="AB322" s="39"/>
      <c r="AC322" s="39"/>
      <c r="AD322" s="39"/>
      <c r="AE322" s="39"/>
      <c r="AT322" s="18" t="s">
        <v>417</v>
      </c>
      <c r="AU322" s="18" t="s">
        <v>86</v>
      </c>
    </row>
    <row r="323" s="13" customFormat="1">
      <c r="A323" s="13"/>
      <c r="B323" s="277"/>
      <c r="C323" s="278"/>
      <c r="D323" s="230" t="s">
        <v>758</v>
      </c>
      <c r="E323" s="279" t="s">
        <v>1</v>
      </c>
      <c r="F323" s="280" t="s">
        <v>3428</v>
      </c>
      <c r="G323" s="278"/>
      <c r="H323" s="281">
        <v>5.4279999999999999</v>
      </c>
      <c r="I323" s="282"/>
      <c r="J323" s="278"/>
      <c r="K323" s="278"/>
      <c r="L323" s="283"/>
      <c r="M323" s="284"/>
      <c r="N323" s="285"/>
      <c r="O323" s="285"/>
      <c r="P323" s="285"/>
      <c r="Q323" s="285"/>
      <c r="R323" s="285"/>
      <c r="S323" s="285"/>
      <c r="T323" s="286"/>
      <c r="U323" s="13"/>
      <c r="V323" s="13"/>
      <c r="W323" s="13"/>
      <c r="X323" s="13"/>
      <c r="Y323" s="13"/>
      <c r="Z323" s="13"/>
      <c r="AA323" s="13"/>
      <c r="AB323" s="13"/>
      <c r="AC323" s="13"/>
      <c r="AD323" s="13"/>
      <c r="AE323" s="13"/>
      <c r="AT323" s="287" t="s">
        <v>758</v>
      </c>
      <c r="AU323" s="287" t="s">
        <v>86</v>
      </c>
      <c r="AV323" s="13" t="s">
        <v>86</v>
      </c>
      <c r="AW323" s="13" t="s">
        <v>33</v>
      </c>
      <c r="AX323" s="13" t="s">
        <v>84</v>
      </c>
      <c r="AY323" s="287" t="s">
        <v>414</v>
      </c>
    </row>
    <row r="324" s="2" customFormat="1" ht="16.5" customHeight="1">
      <c r="A324" s="39"/>
      <c r="B324" s="40"/>
      <c r="C324" s="234" t="s">
        <v>903</v>
      </c>
      <c r="D324" s="234" t="s">
        <v>443</v>
      </c>
      <c r="E324" s="235" t="s">
        <v>1851</v>
      </c>
      <c r="F324" s="236" t="s">
        <v>1852</v>
      </c>
      <c r="G324" s="237" t="s">
        <v>897</v>
      </c>
      <c r="H324" s="238">
        <v>75.992000000000004</v>
      </c>
      <c r="I324" s="239"/>
      <c r="J324" s="240">
        <f>ROUND(I324*H324,2)</f>
        <v>0</v>
      </c>
      <c r="K324" s="236" t="s">
        <v>720</v>
      </c>
      <c r="L324" s="45"/>
      <c r="M324" s="241" t="s">
        <v>1</v>
      </c>
      <c r="N324" s="242" t="s">
        <v>41</v>
      </c>
      <c r="O324" s="92"/>
      <c r="P324" s="226">
        <f>O324*H324</f>
        <v>0</v>
      </c>
      <c r="Q324" s="226">
        <v>0</v>
      </c>
      <c r="R324" s="226">
        <f>Q324*H324</f>
        <v>0</v>
      </c>
      <c r="S324" s="226">
        <v>0</v>
      </c>
      <c r="T324" s="227">
        <f>S324*H324</f>
        <v>0</v>
      </c>
      <c r="U324" s="39"/>
      <c r="V324" s="39"/>
      <c r="W324" s="39"/>
      <c r="X324" s="39"/>
      <c r="Y324" s="39"/>
      <c r="Z324" s="39"/>
      <c r="AA324" s="39"/>
      <c r="AB324" s="39"/>
      <c r="AC324" s="39"/>
      <c r="AD324" s="39"/>
      <c r="AE324" s="39"/>
      <c r="AR324" s="228" t="s">
        <v>415</v>
      </c>
      <c r="AT324" s="228" t="s">
        <v>443</v>
      </c>
      <c r="AU324" s="228" t="s">
        <v>86</v>
      </c>
      <c r="AY324" s="18" t="s">
        <v>414</v>
      </c>
      <c r="BE324" s="229">
        <f>IF(N324="základní",J324,0)</f>
        <v>0</v>
      </c>
      <c r="BF324" s="229">
        <f>IF(N324="snížená",J324,0)</f>
        <v>0</v>
      </c>
      <c r="BG324" s="229">
        <f>IF(N324="zákl. přenesená",J324,0)</f>
        <v>0</v>
      </c>
      <c r="BH324" s="229">
        <f>IF(N324="sníž. přenesená",J324,0)</f>
        <v>0</v>
      </c>
      <c r="BI324" s="229">
        <f>IF(N324="nulová",J324,0)</f>
        <v>0</v>
      </c>
      <c r="BJ324" s="18" t="s">
        <v>84</v>
      </c>
      <c r="BK324" s="229">
        <f>ROUND(I324*H324,2)</f>
        <v>0</v>
      </c>
      <c r="BL324" s="18" t="s">
        <v>415</v>
      </c>
      <c r="BM324" s="228" t="s">
        <v>3429</v>
      </c>
    </row>
    <row r="325" s="2" customFormat="1">
      <c r="A325" s="39"/>
      <c r="B325" s="40"/>
      <c r="C325" s="41"/>
      <c r="D325" s="230" t="s">
        <v>417</v>
      </c>
      <c r="E325" s="41"/>
      <c r="F325" s="231" t="s">
        <v>1854</v>
      </c>
      <c r="G325" s="41"/>
      <c r="H325" s="41"/>
      <c r="I325" s="156"/>
      <c r="J325" s="41"/>
      <c r="K325" s="41"/>
      <c r="L325" s="45"/>
      <c r="M325" s="232"/>
      <c r="N325" s="233"/>
      <c r="O325" s="92"/>
      <c r="P325" s="92"/>
      <c r="Q325" s="92"/>
      <c r="R325" s="92"/>
      <c r="S325" s="92"/>
      <c r="T325" s="93"/>
      <c r="U325" s="39"/>
      <c r="V325" s="39"/>
      <c r="W325" s="39"/>
      <c r="X325" s="39"/>
      <c r="Y325" s="39"/>
      <c r="Z325" s="39"/>
      <c r="AA325" s="39"/>
      <c r="AB325" s="39"/>
      <c r="AC325" s="39"/>
      <c r="AD325" s="39"/>
      <c r="AE325" s="39"/>
      <c r="AT325" s="18" t="s">
        <v>417</v>
      </c>
      <c r="AU325" s="18" t="s">
        <v>86</v>
      </c>
    </row>
    <row r="326" s="2" customFormat="1">
      <c r="A326" s="39"/>
      <c r="B326" s="40"/>
      <c r="C326" s="41"/>
      <c r="D326" s="230" t="s">
        <v>722</v>
      </c>
      <c r="E326" s="41"/>
      <c r="F326" s="268" t="s">
        <v>3168</v>
      </c>
      <c r="G326" s="41"/>
      <c r="H326" s="41"/>
      <c r="I326" s="156"/>
      <c r="J326" s="41"/>
      <c r="K326" s="41"/>
      <c r="L326" s="45"/>
      <c r="M326" s="232"/>
      <c r="N326" s="233"/>
      <c r="O326" s="92"/>
      <c r="P326" s="92"/>
      <c r="Q326" s="92"/>
      <c r="R326" s="92"/>
      <c r="S326" s="92"/>
      <c r="T326" s="93"/>
      <c r="U326" s="39"/>
      <c r="V326" s="39"/>
      <c r="W326" s="39"/>
      <c r="X326" s="39"/>
      <c r="Y326" s="39"/>
      <c r="Z326" s="39"/>
      <c r="AA326" s="39"/>
      <c r="AB326" s="39"/>
      <c r="AC326" s="39"/>
      <c r="AD326" s="39"/>
      <c r="AE326" s="39"/>
      <c r="AT326" s="18" t="s">
        <v>722</v>
      </c>
      <c r="AU326" s="18" t="s">
        <v>86</v>
      </c>
    </row>
    <row r="327" s="13" customFormat="1">
      <c r="A327" s="13"/>
      <c r="B327" s="277"/>
      <c r="C327" s="278"/>
      <c r="D327" s="230" t="s">
        <v>758</v>
      </c>
      <c r="E327" s="279" t="s">
        <v>1</v>
      </c>
      <c r="F327" s="280" t="s">
        <v>3430</v>
      </c>
      <c r="G327" s="278"/>
      <c r="H327" s="281">
        <v>75.992000000000004</v>
      </c>
      <c r="I327" s="282"/>
      <c r="J327" s="278"/>
      <c r="K327" s="278"/>
      <c r="L327" s="283"/>
      <c r="M327" s="284"/>
      <c r="N327" s="285"/>
      <c r="O327" s="285"/>
      <c r="P327" s="285"/>
      <c r="Q327" s="285"/>
      <c r="R327" s="285"/>
      <c r="S327" s="285"/>
      <c r="T327" s="286"/>
      <c r="U327" s="13"/>
      <c r="V327" s="13"/>
      <c r="W327" s="13"/>
      <c r="X327" s="13"/>
      <c r="Y327" s="13"/>
      <c r="Z327" s="13"/>
      <c r="AA327" s="13"/>
      <c r="AB327" s="13"/>
      <c r="AC327" s="13"/>
      <c r="AD327" s="13"/>
      <c r="AE327" s="13"/>
      <c r="AT327" s="287" t="s">
        <v>758</v>
      </c>
      <c r="AU327" s="287" t="s">
        <v>86</v>
      </c>
      <c r="AV327" s="13" t="s">
        <v>86</v>
      </c>
      <c r="AW327" s="13" t="s">
        <v>33</v>
      </c>
      <c r="AX327" s="13" t="s">
        <v>84</v>
      </c>
      <c r="AY327" s="287" t="s">
        <v>414</v>
      </c>
    </row>
    <row r="328" s="2" customFormat="1" ht="21.75" customHeight="1">
      <c r="A328" s="39"/>
      <c r="B328" s="40"/>
      <c r="C328" s="234" t="s">
        <v>908</v>
      </c>
      <c r="D328" s="234" t="s">
        <v>443</v>
      </c>
      <c r="E328" s="235" t="s">
        <v>1857</v>
      </c>
      <c r="F328" s="236" t="s">
        <v>1858</v>
      </c>
      <c r="G328" s="237" t="s">
        <v>897</v>
      </c>
      <c r="H328" s="238">
        <v>5.4279999999999999</v>
      </c>
      <c r="I328" s="239"/>
      <c r="J328" s="240">
        <f>ROUND(I328*H328,2)</f>
        <v>0</v>
      </c>
      <c r="K328" s="236" t="s">
        <v>720</v>
      </c>
      <c r="L328" s="45"/>
      <c r="M328" s="241" t="s">
        <v>1</v>
      </c>
      <c r="N328" s="242" t="s">
        <v>41</v>
      </c>
      <c r="O328" s="92"/>
      <c r="P328" s="226">
        <f>O328*H328</f>
        <v>0</v>
      </c>
      <c r="Q328" s="226">
        <v>0</v>
      </c>
      <c r="R328" s="226">
        <f>Q328*H328</f>
        <v>0</v>
      </c>
      <c r="S328" s="226">
        <v>0</v>
      </c>
      <c r="T328" s="227">
        <f>S328*H328</f>
        <v>0</v>
      </c>
      <c r="U328" s="39"/>
      <c r="V328" s="39"/>
      <c r="W328" s="39"/>
      <c r="X328" s="39"/>
      <c r="Y328" s="39"/>
      <c r="Z328" s="39"/>
      <c r="AA328" s="39"/>
      <c r="AB328" s="39"/>
      <c r="AC328" s="39"/>
      <c r="AD328" s="39"/>
      <c r="AE328" s="39"/>
      <c r="AR328" s="228" t="s">
        <v>415</v>
      </c>
      <c r="AT328" s="228" t="s">
        <v>443</v>
      </c>
      <c r="AU328" s="228" t="s">
        <v>86</v>
      </c>
      <c r="AY328" s="18" t="s">
        <v>414</v>
      </c>
      <c r="BE328" s="229">
        <f>IF(N328="základní",J328,0)</f>
        <v>0</v>
      </c>
      <c r="BF328" s="229">
        <f>IF(N328="snížená",J328,0)</f>
        <v>0</v>
      </c>
      <c r="BG328" s="229">
        <f>IF(N328="zákl. přenesená",J328,0)</f>
        <v>0</v>
      </c>
      <c r="BH328" s="229">
        <f>IF(N328="sníž. přenesená",J328,0)</f>
        <v>0</v>
      </c>
      <c r="BI328" s="229">
        <f>IF(N328="nulová",J328,0)</f>
        <v>0</v>
      </c>
      <c r="BJ328" s="18" t="s">
        <v>84</v>
      </c>
      <c r="BK328" s="229">
        <f>ROUND(I328*H328,2)</f>
        <v>0</v>
      </c>
      <c r="BL328" s="18" t="s">
        <v>415</v>
      </c>
      <c r="BM328" s="228" t="s">
        <v>3431</v>
      </c>
    </row>
    <row r="329" s="2" customFormat="1">
      <c r="A329" s="39"/>
      <c r="B329" s="40"/>
      <c r="C329" s="41"/>
      <c r="D329" s="230" t="s">
        <v>417</v>
      </c>
      <c r="E329" s="41"/>
      <c r="F329" s="231" t="s">
        <v>1860</v>
      </c>
      <c r="G329" s="41"/>
      <c r="H329" s="41"/>
      <c r="I329" s="156"/>
      <c r="J329" s="41"/>
      <c r="K329" s="41"/>
      <c r="L329" s="45"/>
      <c r="M329" s="232"/>
      <c r="N329" s="233"/>
      <c r="O329" s="92"/>
      <c r="P329" s="92"/>
      <c r="Q329" s="92"/>
      <c r="R329" s="92"/>
      <c r="S329" s="92"/>
      <c r="T329" s="93"/>
      <c r="U329" s="39"/>
      <c r="V329" s="39"/>
      <c r="W329" s="39"/>
      <c r="X329" s="39"/>
      <c r="Y329" s="39"/>
      <c r="Z329" s="39"/>
      <c r="AA329" s="39"/>
      <c r="AB329" s="39"/>
      <c r="AC329" s="39"/>
      <c r="AD329" s="39"/>
      <c r="AE329" s="39"/>
      <c r="AT329" s="18" t="s">
        <v>417</v>
      </c>
      <c r="AU329" s="18" t="s">
        <v>86</v>
      </c>
    </row>
    <row r="330" s="2" customFormat="1" ht="21.75" customHeight="1">
      <c r="A330" s="39"/>
      <c r="B330" s="40"/>
      <c r="C330" s="234" t="s">
        <v>914</v>
      </c>
      <c r="D330" s="234" t="s">
        <v>443</v>
      </c>
      <c r="E330" s="235" t="s">
        <v>1861</v>
      </c>
      <c r="F330" s="236" t="s">
        <v>1862</v>
      </c>
      <c r="G330" s="237" t="s">
        <v>897</v>
      </c>
      <c r="H330" s="238">
        <v>2.016</v>
      </c>
      <c r="I330" s="239"/>
      <c r="J330" s="240">
        <f>ROUND(I330*H330,2)</f>
        <v>0</v>
      </c>
      <c r="K330" s="236" t="s">
        <v>720</v>
      </c>
      <c r="L330" s="45"/>
      <c r="M330" s="241" t="s">
        <v>1</v>
      </c>
      <c r="N330" s="242" t="s">
        <v>41</v>
      </c>
      <c r="O330" s="92"/>
      <c r="P330" s="226">
        <f>O330*H330</f>
        <v>0</v>
      </c>
      <c r="Q330" s="226">
        <v>0</v>
      </c>
      <c r="R330" s="226">
        <f>Q330*H330</f>
        <v>0</v>
      </c>
      <c r="S330" s="226">
        <v>0</v>
      </c>
      <c r="T330" s="227">
        <f>S330*H330</f>
        <v>0</v>
      </c>
      <c r="U330" s="39"/>
      <c r="V330" s="39"/>
      <c r="W330" s="39"/>
      <c r="X330" s="39"/>
      <c r="Y330" s="39"/>
      <c r="Z330" s="39"/>
      <c r="AA330" s="39"/>
      <c r="AB330" s="39"/>
      <c r="AC330" s="39"/>
      <c r="AD330" s="39"/>
      <c r="AE330" s="39"/>
      <c r="AR330" s="228" t="s">
        <v>415</v>
      </c>
      <c r="AT330" s="228" t="s">
        <v>443</v>
      </c>
      <c r="AU330" s="228" t="s">
        <v>86</v>
      </c>
      <c r="AY330" s="18" t="s">
        <v>414</v>
      </c>
      <c r="BE330" s="229">
        <f>IF(N330="základní",J330,0)</f>
        <v>0</v>
      </c>
      <c r="BF330" s="229">
        <f>IF(N330="snížená",J330,0)</f>
        <v>0</v>
      </c>
      <c r="BG330" s="229">
        <f>IF(N330="zákl. přenesená",J330,0)</f>
        <v>0</v>
      </c>
      <c r="BH330" s="229">
        <f>IF(N330="sníž. přenesená",J330,0)</f>
        <v>0</v>
      </c>
      <c r="BI330" s="229">
        <f>IF(N330="nulová",J330,0)</f>
        <v>0</v>
      </c>
      <c r="BJ330" s="18" t="s">
        <v>84</v>
      </c>
      <c r="BK330" s="229">
        <f>ROUND(I330*H330,2)</f>
        <v>0</v>
      </c>
      <c r="BL330" s="18" t="s">
        <v>415</v>
      </c>
      <c r="BM330" s="228" t="s">
        <v>3432</v>
      </c>
    </row>
    <row r="331" s="2" customFormat="1">
      <c r="A331" s="39"/>
      <c r="B331" s="40"/>
      <c r="C331" s="41"/>
      <c r="D331" s="230" t="s">
        <v>417</v>
      </c>
      <c r="E331" s="41"/>
      <c r="F331" s="231" t="s">
        <v>1864</v>
      </c>
      <c r="G331" s="41"/>
      <c r="H331" s="41"/>
      <c r="I331" s="156"/>
      <c r="J331" s="41"/>
      <c r="K331" s="41"/>
      <c r="L331" s="45"/>
      <c r="M331" s="232"/>
      <c r="N331" s="233"/>
      <c r="O331" s="92"/>
      <c r="P331" s="92"/>
      <c r="Q331" s="92"/>
      <c r="R331" s="92"/>
      <c r="S331" s="92"/>
      <c r="T331" s="93"/>
      <c r="U331" s="39"/>
      <c r="V331" s="39"/>
      <c r="W331" s="39"/>
      <c r="X331" s="39"/>
      <c r="Y331" s="39"/>
      <c r="Z331" s="39"/>
      <c r="AA331" s="39"/>
      <c r="AB331" s="39"/>
      <c r="AC331" s="39"/>
      <c r="AD331" s="39"/>
      <c r="AE331" s="39"/>
      <c r="AT331" s="18" t="s">
        <v>417</v>
      </c>
      <c r="AU331" s="18" t="s">
        <v>86</v>
      </c>
    </row>
    <row r="332" s="15" customFormat="1">
      <c r="A332" s="15"/>
      <c r="B332" s="299"/>
      <c r="C332" s="300"/>
      <c r="D332" s="230" t="s">
        <v>758</v>
      </c>
      <c r="E332" s="301" t="s">
        <v>1</v>
      </c>
      <c r="F332" s="302" t="s">
        <v>3433</v>
      </c>
      <c r="G332" s="300"/>
      <c r="H332" s="301" t="s">
        <v>1</v>
      </c>
      <c r="I332" s="303"/>
      <c r="J332" s="300"/>
      <c r="K332" s="300"/>
      <c r="L332" s="304"/>
      <c r="M332" s="305"/>
      <c r="N332" s="306"/>
      <c r="O332" s="306"/>
      <c r="P332" s="306"/>
      <c r="Q332" s="306"/>
      <c r="R332" s="306"/>
      <c r="S332" s="306"/>
      <c r="T332" s="307"/>
      <c r="U332" s="15"/>
      <c r="V332" s="15"/>
      <c r="W332" s="15"/>
      <c r="X332" s="15"/>
      <c r="Y332" s="15"/>
      <c r="Z332" s="15"/>
      <c r="AA332" s="15"/>
      <c r="AB332" s="15"/>
      <c r="AC332" s="15"/>
      <c r="AD332" s="15"/>
      <c r="AE332" s="15"/>
      <c r="AT332" s="308" t="s">
        <v>758</v>
      </c>
      <c r="AU332" s="308" t="s">
        <v>86</v>
      </c>
      <c r="AV332" s="15" t="s">
        <v>84</v>
      </c>
      <c r="AW332" s="15" t="s">
        <v>33</v>
      </c>
      <c r="AX332" s="15" t="s">
        <v>76</v>
      </c>
      <c r="AY332" s="308" t="s">
        <v>414</v>
      </c>
    </row>
    <row r="333" s="13" customFormat="1">
      <c r="A333" s="13"/>
      <c r="B333" s="277"/>
      <c r="C333" s="278"/>
      <c r="D333" s="230" t="s">
        <v>758</v>
      </c>
      <c r="E333" s="279" t="s">
        <v>1</v>
      </c>
      <c r="F333" s="280" t="s">
        <v>3434</v>
      </c>
      <c r="G333" s="278"/>
      <c r="H333" s="281">
        <v>2.016</v>
      </c>
      <c r="I333" s="282"/>
      <c r="J333" s="278"/>
      <c r="K333" s="278"/>
      <c r="L333" s="283"/>
      <c r="M333" s="284"/>
      <c r="N333" s="285"/>
      <c r="O333" s="285"/>
      <c r="P333" s="285"/>
      <c r="Q333" s="285"/>
      <c r="R333" s="285"/>
      <c r="S333" s="285"/>
      <c r="T333" s="286"/>
      <c r="U333" s="13"/>
      <c r="V333" s="13"/>
      <c r="W333" s="13"/>
      <c r="X333" s="13"/>
      <c r="Y333" s="13"/>
      <c r="Z333" s="13"/>
      <c r="AA333" s="13"/>
      <c r="AB333" s="13"/>
      <c r="AC333" s="13"/>
      <c r="AD333" s="13"/>
      <c r="AE333" s="13"/>
      <c r="AT333" s="287" t="s">
        <v>758</v>
      </c>
      <c r="AU333" s="287" t="s">
        <v>86</v>
      </c>
      <c r="AV333" s="13" t="s">
        <v>86</v>
      </c>
      <c r="AW333" s="13" t="s">
        <v>33</v>
      </c>
      <c r="AX333" s="13" t="s">
        <v>84</v>
      </c>
      <c r="AY333" s="287" t="s">
        <v>414</v>
      </c>
    </row>
    <row r="334" s="11" customFormat="1" ht="22.8" customHeight="1">
      <c r="A334" s="11"/>
      <c r="B334" s="254"/>
      <c r="C334" s="255"/>
      <c r="D334" s="256" t="s">
        <v>75</v>
      </c>
      <c r="E334" s="275" t="s">
        <v>912</v>
      </c>
      <c r="F334" s="275" t="s">
        <v>913</v>
      </c>
      <c r="G334" s="255"/>
      <c r="H334" s="255"/>
      <c r="I334" s="258"/>
      <c r="J334" s="276">
        <f>BK334</f>
        <v>0</v>
      </c>
      <c r="K334" s="255"/>
      <c r="L334" s="260"/>
      <c r="M334" s="261"/>
      <c r="N334" s="262"/>
      <c r="O334" s="262"/>
      <c r="P334" s="263">
        <f>SUM(P335:P337)</f>
        <v>0</v>
      </c>
      <c r="Q334" s="262"/>
      <c r="R334" s="263">
        <f>SUM(R335:R337)</f>
        <v>0</v>
      </c>
      <c r="S334" s="262"/>
      <c r="T334" s="264">
        <f>SUM(T335:T337)</f>
        <v>0</v>
      </c>
      <c r="U334" s="11"/>
      <c r="V334" s="11"/>
      <c r="W334" s="11"/>
      <c r="X334" s="11"/>
      <c r="Y334" s="11"/>
      <c r="Z334" s="11"/>
      <c r="AA334" s="11"/>
      <c r="AB334" s="11"/>
      <c r="AC334" s="11"/>
      <c r="AD334" s="11"/>
      <c r="AE334" s="11"/>
      <c r="AR334" s="265" t="s">
        <v>84</v>
      </c>
      <c r="AT334" s="266" t="s">
        <v>75</v>
      </c>
      <c r="AU334" s="266" t="s">
        <v>84</v>
      </c>
      <c r="AY334" s="265" t="s">
        <v>414</v>
      </c>
      <c r="BK334" s="267">
        <f>SUM(BK335:BK337)</f>
        <v>0</v>
      </c>
    </row>
    <row r="335" s="2" customFormat="1" ht="21.75" customHeight="1">
      <c r="A335" s="39"/>
      <c r="B335" s="40"/>
      <c r="C335" s="234" t="s">
        <v>922</v>
      </c>
      <c r="D335" s="234" t="s">
        <v>443</v>
      </c>
      <c r="E335" s="235" t="s">
        <v>1867</v>
      </c>
      <c r="F335" s="236" t="s">
        <v>1868</v>
      </c>
      <c r="G335" s="237" t="s">
        <v>897</v>
      </c>
      <c r="H335" s="238">
        <v>3.7919999999999998</v>
      </c>
      <c r="I335" s="239"/>
      <c r="J335" s="240">
        <f>ROUND(I335*H335,2)</f>
        <v>0</v>
      </c>
      <c r="K335" s="236" t="s">
        <v>720</v>
      </c>
      <c r="L335" s="45"/>
      <c r="M335" s="241" t="s">
        <v>1</v>
      </c>
      <c r="N335" s="242" t="s">
        <v>41</v>
      </c>
      <c r="O335" s="92"/>
      <c r="P335" s="226">
        <f>O335*H335</f>
        <v>0</v>
      </c>
      <c r="Q335" s="226">
        <v>0</v>
      </c>
      <c r="R335" s="226">
        <f>Q335*H335</f>
        <v>0</v>
      </c>
      <c r="S335" s="226">
        <v>0</v>
      </c>
      <c r="T335" s="227">
        <f>S335*H335</f>
        <v>0</v>
      </c>
      <c r="U335" s="39"/>
      <c r="V335" s="39"/>
      <c r="W335" s="39"/>
      <c r="X335" s="39"/>
      <c r="Y335" s="39"/>
      <c r="Z335" s="39"/>
      <c r="AA335" s="39"/>
      <c r="AB335" s="39"/>
      <c r="AC335" s="39"/>
      <c r="AD335" s="39"/>
      <c r="AE335" s="39"/>
      <c r="AR335" s="228" t="s">
        <v>415</v>
      </c>
      <c r="AT335" s="228" t="s">
        <v>443</v>
      </c>
      <c r="AU335" s="228" t="s">
        <v>86</v>
      </c>
      <c r="AY335" s="18" t="s">
        <v>414</v>
      </c>
      <c r="BE335" s="229">
        <f>IF(N335="základní",J335,0)</f>
        <v>0</v>
      </c>
      <c r="BF335" s="229">
        <f>IF(N335="snížená",J335,0)</f>
        <v>0</v>
      </c>
      <c r="BG335" s="229">
        <f>IF(N335="zákl. přenesená",J335,0)</f>
        <v>0</v>
      </c>
      <c r="BH335" s="229">
        <f>IF(N335="sníž. přenesená",J335,0)</f>
        <v>0</v>
      </c>
      <c r="BI335" s="229">
        <f>IF(N335="nulová",J335,0)</f>
        <v>0</v>
      </c>
      <c r="BJ335" s="18" t="s">
        <v>84</v>
      </c>
      <c r="BK335" s="229">
        <f>ROUND(I335*H335,2)</f>
        <v>0</v>
      </c>
      <c r="BL335" s="18" t="s">
        <v>415</v>
      </c>
      <c r="BM335" s="228" t="s">
        <v>3435</v>
      </c>
    </row>
    <row r="336" s="2" customFormat="1">
      <c r="A336" s="39"/>
      <c r="B336" s="40"/>
      <c r="C336" s="41"/>
      <c r="D336" s="230" t="s">
        <v>417</v>
      </c>
      <c r="E336" s="41"/>
      <c r="F336" s="231" t="s">
        <v>1870</v>
      </c>
      <c r="G336" s="41"/>
      <c r="H336" s="41"/>
      <c r="I336" s="156"/>
      <c r="J336" s="41"/>
      <c r="K336" s="41"/>
      <c r="L336" s="45"/>
      <c r="M336" s="232"/>
      <c r="N336" s="233"/>
      <c r="O336" s="92"/>
      <c r="P336" s="92"/>
      <c r="Q336" s="92"/>
      <c r="R336" s="92"/>
      <c r="S336" s="92"/>
      <c r="T336" s="93"/>
      <c r="U336" s="39"/>
      <c r="V336" s="39"/>
      <c r="W336" s="39"/>
      <c r="X336" s="39"/>
      <c r="Y336" s="39"/>
      <c r="Z336" s="39"/>
      <c r="AA336" s="39"/>
      <c r="AB336" s="39"/>
      <c r="AC336" s="39"/>
      <c r="AD336" s="39"/>
      <c r="AE336" s="39"/>
      <c r="AT336" s="18" t="s">
        <v>417</v>
      </c>
      <c r="AU336" s="18" t="s">
        <v>86</v>
      </c>
    </row>
    <row r="337" s="2" customFormat="1">
      <c r="A337" s="39"/>
      <c r="B337" s="40"/>
      <c r="C337" s="41"/>
      <c r="D337" s="230" t="s">
        <v>722</v>
      </c>
      <c r="E337" s="41"/>
      <c r="F337" s="268" t="s">
        <v>3436</v>
      </c>
      <c r="G337" s="41"/>
      <c r="H337" s="41"/>
      <c r="I337" s="156"/>
      <c r="J337" s="41"/>
      <c r="K337" s="41"/>
      <c r="L337" s="45"/>
      <c r="M337" s="232"/>
      <c r="N337" s="233"/>
      <c r="O337" s="92"/>
      <c r="P337" s="92"/>
      <c r="Q337" s="92"/>
      <c r="R337" s="92"/>
      <c r="S337" s="92"/>
      <c r="T337" s="93"/>
      <c r="U337" s="39"/>
      <c r="V337" s="39"/>
      <c r="W337" s="39"/>
      <c r="X337" s="39"/>
      <c r="Y337" s="39"/>
      <c r="Z337" s="39"/>
      <c r="AA337" s="39"/>
      <c r="AB337" s="39"/>
      <c r="AC337" s="39"/>
      <c r="AD337" s="39"/>
      <c r="AE337" s="39"/>
      <c r="AT337" s="18" t="s">
        <v>722</v>
      </c>
      <c r="AU337" s="18" t="s">
        <v>86</v>
      </c>
    </row>
    <row r="338" s="11" customFormat="1" ht="25.92" customHeight="1">
      <c r="A338" s="11"/>
      <c r="B338" s="254"/>
      <c r="C338" s="255"/>
      <c r="D338" s="256" t="s">
        <v>75</v>
      </c>
      <c r="E338" s="257" t="s">
        <v>918</v>
      </c>
      <c r="F338" s="257" t="s">
        <v>919</v>
      </c>
      <c r="G338" s="255"/>
      <c r="H338" s="255"/>
      <c r="I338" s="258"/>
      <c r="J338" s="259">
        <f>BK338</f>
        <v>0</v>
      </c>
      <c r="K338" s="255"/>
      <c r="L338" s="260"/>
      <c r="M338" s="261"/>
      <c r="N338" s="262"/>
      <c r="O338" s="262"/>
      <c r="P338" s="263">
        <f>P339</f>
        <v>0</v>
      </c>
      <c r="Q338" s="262"/>
      <c r="R338" s="263">
        <f>R339</f>
        <v>0.18158490000000002</v>
      </c>
      <c r="S338" s="262"/>
      <c r="T338" s="264">
        <f>T339</f>
        <v>0</v>
      </c>
      <c r="U338" s="11"/>
      <c r="V338" s="11"/>
      <c r="W338" s="11"/>
      <c r="X338" s="11"/>
      <c r="Y338" s="11"/>
      <c r="Z338" s="11"/>
      <c r="AA338" s="11"/>
      <c r="AB338" s="11"/>
      <c r="AC338" s="11"/>
      <c r="AD338" s="11"/>
      <c r="AE338" s="11"/>
      <c r="AR338" s="265" t="s">
        <v>86</v>
      </c>
      <c r="AT338" s="266" t="s">
        <v>75</v>
      </c>
      <c r="AU338" s="266" t="s">
        <v>76</v>
      </c>
      <c r="AY338" s="265" t="s">
        <v>414</v>
      </c>
      <c r="BK338" s="267">
        <f>BK339</f>
        <v>0</v>
      </c>
    </row>
    <row r="339" s="11" customFormat="1" ht="22.8" customHeight="1">
      <c r="A339" s="11"/>
      <c r="B339" s="254"/>
      <c r="C339" s="255"/>
      <c r="D339" s="256" t="s">
        <v>75</v>
      </c>
      <c r="E339" s="275" t="s">
        <v>1049</v>
      </c>
      <c r="F339" s="275" t="s">
        <v>1050</v>
      </c>
      <c r="G339" s="255"/>
      <c r="H339" s="255"/>
      <c r="I339" s="258"/>
      <c r="J339" s="276">
        <f>BK339</f>
        <v>0</v>
      </c>
      <c r="K339" s="255"/>
      <c r="L339" s="260"/>
      <c r="M339" s="261"/>
      <c r="N339" s="262"/>
      <c r="O339" s="262"/>
      <c r="P339" s="263">
        <f>SUM(P340:P355)</f>
        <v>0</v>
      </c>
      <c r="Q339" s="262"/>
      <c r="R339" s="263">
        <f>SUM(R340:R355)</f>
        <v>0.18158490000000002</v>
      </c>
      <c r="S339" s="262"/>
      <c r="T339" s="264">
        <f>SUM(T340:T355)</f>
        <v>0</v>
      </c>
      <c r="U339" s="11"/>
      <c r="V339" s="11"/>
      <c r="W339" s="11"/>
      <c r="X339" s="11"/>
      <c r="Y339" s="11"/>
      <c r="Z339" s="11"/>
      <c r="AA339" s="11"/>
      <c r="AB339" s="11"/>
      <c r="AC339" s="11"/>
      <c r="AD339" s="11"/>
      <c r="AE339" s="11"/>
      <c r="AR339" s="265" t="s">
        <v>86</v>
      </c>
      <c r="AT339" s="266" t="s">
        <v>75</v>
      </c>
      <c r="AU339" s="266" t="s">
        <v>84</v>
      </c>
      <c r="AY339" s="265" t="s">
        <v>414</v>
      </c>
      <c r="BK339" s="267">
        <f>SUM(BK340:BK355)</f>
        <v>0</v>
      </c>
    </row>
    <row r="340" s="2" customFormat="1" ht="21.75" customHeight="1">
      <c r="A340" s="39"/>
      <c r="B340" s="40"/>
      <c r="C340" s="234" t="s">
        <v>926</v>
      </c>
      <c r="D340" s="234" t="s">
        <v>443</v>
      </c>
      <c r="E340" s="235" t="s">
        <v>1871</v>
      </c>
      <c r="F340" s="236" t="s">
        <v>1872</v>
      </c>
      <c r="G340" s="237" t="s">
        <v>632</v>
      </c>
      <c r="H340" s="238">
        <v>864.69000000000005</v>
      </c>
      <c r="I340" s="239"/>
      <c r="J340" s="240">
        <f>ROUND(I340*H340,2)</f>
        <v>0</v>
      </c>
      <c r="K340" s="236" t="s">
        <v>720</v>
      </c>
      <c r="L340" s="45"/>
      <c r="M340" s="241" t="s">
        <v>1</v>
      </c>
      <c r="N340" s="242" t="s">
        <v>41</v>
      </c>
      <c r="O340" s="92"/>
      <c r="P340" s="226">
        <f>O340*H340</f>
        <v>0</v>
      </c>
      <c r="Q340" s="226">
        <v>0.00021000000000000001</v>
      </c>
      <c r="R340" s="226">
        <f>Q340*H340</f>
        <v>0.18158490000000002</v>
      </c>
      <c r="S340" s="226">
        <v>0</v>
      </c>
      <c r="T340" s="227">
        <f>S340*H340</f>
        <v>0</v>
      </c>
      <c r="U340" s="39"/>
      <c r="V340" s="39"/>
      <c r="W340" s="39"/>
      <c r="X340" s="39"/>
      <c r="Y340" s="39"/>
      <c r="Z340" s="39"/>
      <c r="AA340" s="39"/>
      <c r="AB340" s="39"/>
      <c r="AC340" s="39"/>
      <c r="AD340" s="39"/>
      <c r="AE340" s="39"/>
      <c r="AR340" s="228" t="s">
        <v>470</v>
      </c>
      <c r="AT340" s="228" t="s">
        <v>443</v>
      </c>
      <c r="AU340" s="228" t="s">
        <v>86</v>
      </c>
      <c r="AY340" s="18" t="s">
        <v>414</v>
      </c>
      <c r="BE340" s="229">
        <f>IF(N340="základní",J340,0)</f>
        <v>0</v>
      </c>
      <c r="BF340" s="229">
        <f>IF(N340="snížená",J340,0)</f>
        <v>0</v>
      </c>
      <c r="BG340" s="229">
        <f>IF(N340="zákl. přenesená",J340,0)</f>
        <v>0</v>
      </c>
      <c r="BH340" s="229">
        <f>IF(N340="sníž. přenesená",J340,0)</f>
        <v>0</v>
      </c>
      <c r="BI340" s="229">
        <f>IF(N340="nulová",J340,0)</f>
        <v>0</v>
      </c>
      <c r="BJ340" s="18" t="s">
        <v>84</v>
      </c>
      <c r="BK340" s="229">
        <f>ROUND(I340*H340,2)</f>
        <v>0</v>
      </c>
      <c r="BL340" s="18" t="s">
        <v>470</v>
      </c>
      <c r="BM340" s="228" t="s">
        <v>3437</v>
      </c>
    </row>
    <row r="341" s="2" customFormat="1">
      <c r="A341" s="39"/>
      <c r="B341" s="40"/>
      <c r="C341" s="41"/>
      <c r="D341" s="230" t="s">
        <v>417</v>
      </c>
      <c r="E341" s="41"/>
      <c r="F341" s="231" t="s">
        <v>1874</v>
      </c>
      <c r="G341" s="41"/>
      <c r="H341" s="41"/>
      <c r="I341" s="156"/>
      <c r="J341" s="41"/>
      <c r="K341" s="41"/>
      <c r="L341" s="45"/>
      <c r="M341" s="232"/>
      <c r="N341" s="233"/>
      <c r="O341" s="92"/>
      <c r="P341" s="92"/>
      <c r="Q341" s="92"/>
      <c r="R341" s="92"/>
      <c r="S341" s="92"/>
      <c r="T341" s="93"/>
      <c r="U341" s="39"/>
      <c r="V341" s="39"/>
      <c r="W341" s="39"/>
      <c r="X341" s="39"/>
      <c r="Y341" s="39"/>
      <c r="Z341" s="39"/>
      <c r="AA341" s="39"/>
      <c r="AB341" s="39"/>
      <c r="AC341" s="39"/>
      <c r="AD341" s="39"/>
      <c r="AE341" s="39"/>
      <c r="AT341" s="18" t="s">
        <v>417</v>
      </c>
      <c r="AU341" s="18" t="s">
        <v>86</v>
      </c>
    </row>
    <row r="342" s="2" customFormat="1">
      <c r="A342" s="39"/>
      <c r="B342" s="40"/>
      <c r="C342" s="41"/>
      <c r="D342" s="230" t="s">
        <v>722</v>
      </c>
      <c r="E342" s="41"/>
      <c r="F342" s="268" t="s">
        <v>1875</v>
      </c>
      <c r="G342" s="41"/>
      <c r="H342" s="41"/>
      <c r="I342" s="156"/>
      <c r="J342" s="41"/>
      <c r="K342" s="41"/>
      <c r="L342" s="45"/>
      <c r="M342" s="232"/>
      <c r="N342" s="233"/>
      <c r="O342" s="92"/>
      <c r="P342" s="92"/>
      <c r="Q342" s="92"/>
      <c r="R342" s="92"/>
      <c r="S342" s="92"/>
      <c r="T342" s="93"/>
      <c r="U342" s="39"/>
      <c r="V342" s="39"/>
      <c r="W342" s="39"/>
      <c r="X342" s="39"/>
      <c r="Y342" s="39"/>
      <c r="Z342" s="39"/>
      <c r="AA342" s="39"/>
      <c r="AB342" s="39"/>
      <c r="AC342" s="39"/>
      <c r="AD342" s="39"/>
      <c r="AE342" s="39"/>
      <c r="AT342" s="18" t="s">
        <v>722</v>
      </c>
      <c r="AU342" s="18" t="s">
        <v>86</v>
      </c>
    </row>
    <row r="343" s="15" customFormat="1">
      <c r="A343" s="15"/>
      <c r="B343" s="299"/>
      <c r="C343" s="300"/>
      <c r="D343" s="230" t="s">
        <v>758</v>
      </c>
      <c r="E343" s="301" t="s">
        <v>1</v>
      </c>
      <c r="F343" s="302" t="s">
        <v>3012</v>
      </c>
      <c r="G343" s="300"/>
      <c r="H343" s="301" t="s">
        <v>1</v>
      </c>
      <c r="I343" s="303"/>
      <c r="J343" s="300"/>
      <c r="K343" s="300"/>
      <c r="L343" s="304"/>
      <c r="M343" s="305"/>
      <c r="N343" s="306"/>
      <c r="O343" s="306"/>
      <c r="P343" s="306"/>
      <c r="Q343" s="306"/>
      <c r="R343" s="306"/>
      <c r="S343" s="306"/>
      <c r="T343" s="307"/>
      <c r="U343" s="15"/>
      <c r="V343" s="15"/>
      <c r="W343" s="15"/>
      <c r="X343" s="15"/>
      <c r="Y343" s="15"/>
      <c r="Z343" s="15"/>
      <c r="AA343" s="15"/>
      <c r="AB343" s="15"/>
      <c r="AC343" s="15"/>
      <c r="AD343" s="15"/>
      <c r="AE343" s="15"/>
      <c r="AT343" s="308" t="s">
        <v>758</v>
      </c>
      <c r="AU343" s="308" t="s">
        <v>86</v>
      </c>
      <c r="AV343" s="15" t="s">
        <v>84</v>
      </c>
      <c r="AW343" s="15" t="s">
        <v>33</v>
      </c>
      <c r="AX343" s="15" t="s">
        <v>76</v>
      </c>
      <c r="AY343" s="308" t="s">
        <v>414</v>
      </c>
    </row>
    <row r="344" s="13" customFormat="1">
      <c r="A344" s="13"/>
      <c r="B344" s="277"/>
      <c r="C344" s="278"/>
      <c r="D344" s="230" t="s">
        <v>758</v>
      </c>
      <c r="E344" s="279" t="s">
        <v>1</v>
      </c>
      <c r="F344" s="280" t="s">
        <v>3383</v>
      </c>
      <c r="G344" s="278"/>
      <c r="H344" s="281">
        <v>139.83000000000001</v>
      </c>
      <c r="I344" s="282"/>
      <c r="J344" s="278"/>
      <c r="K344" s="278"/>
      <c r="L344" s="283"/>
      <c r="M344" s="284"/>
      <c r="N344" s="285"/>
      <c r="O344" s="285"/>
      <c r="P344" s="285"/>
      <c r="Q344" s="285"/>
      <c r="R344" s="285"/>
      <c r="S344" s="285"/>
      <c r="T344" s="286"/>
      <c r="U344" s="13"/>
      <c r="V344" s="13"/>
      <c r="W344" s="13"/>
      <c r="X344" s="13"/>
      <c r="Y344" s="13"/>
      <c r="Z344" s="13"/>
      <c r="AA344" s="13"/>
      <c r="AB344" s="13"/>
      <c r="AC344" s="13"/>
      <c r="AD344" s="13"/>
      <c r="AE344" s="13"/>
      <c r="AT344" s="287" t="s">
        <v>758</v>
      </c>
      <c r="AU344" s="287" t="s">
        <v>86</v>
      </c>
      <c r="AV344" s="13" t="s">
        <v>86</v>
      </c>
      <c r="AW344" s="13" t="s">
        <v>33</v>
      </c>
      <c r="AX344" s="13" t="s">
        <v>76</v>
      </c>
      <c r="AY344" s="287" t="s">
        <v>414</v>
      </c>
    </row>
    <row r="345" s="15" customFormat="1">
      <c r="A345" s="15"/>
      <c r="B345" s="299"/>
      <c r="C345" s="300"/>
      <c r="D345" s="230" t="s">
        <v>758</v>
      </c>
      <c r="E345" s="301" t="s">
        <v>1</v>
      </c>
      <c r="F345" s="302" t="s">
        <v>3378</v>
      </c>
      <c r="G345" s="300"/>
      <c r="H345" s="301" t="s">
        <v>1</v>
      </c>
      <c r="I345" s="303"/>
      <c r="J345" s="300"/>
      <c r="K345" s="300"/>
      <c r="L345" s="304"/>
      <c r="M345" s="305"/>
      <c r="N345" s="306"/>
      <c r="O345" s="306"/>
      <c r="P345" s="306"/>
      <c r="Q345" s="306"/>
      <c r="R345" s="306"/>
      <c r="S345" s="306"/>
      <c r="T345" s="307"/>
      <c r="U345" s="15"/>
      <c r="V345" s="15"/>
      <c r="W345" s="15"/>
      <c r="X345" s="15"/>
      <c r="Y345" s="15"/>
      <c r="Z345" s="15"/>
      <c r="AA345" s="15"/>
      <c r="AB345" s="15"/>
      <c r="AC345" s="15"/>
      <c r="AD345" s="15"/>
      <c r="AE345" s="15"/>
      <c r="AT345" s="308" t="s">
        <v>758</v>
      </c>
      <c r="AU345" s="308" t="s">
        <v>86</v>
      </c>
      <c r="AV345" s="15" t="s">
        <v>84</v>
      </c>
      <c r="AW345" s="15" t="s">
        <v>33</v>
      </c>
      <c r="AX345" s="15" t="s">
        <v>76</v>
      </c>
      <c r="AY345" s="308" t="s">
        <v>414</v>
      </c>
    </row>
    <row r="346" s="13" customFormat="1">
      <c r="A346" s="13"/>
      <c r="B346" s="277"/>
      <c r="C346" s="278"/>
      <c r="D346" s="230" t="s">
        <v>758</v>
      </c>
      <c r="E346" s="279" t="s">
        <v>1</v>
      </c>
      <c r="F346" s="280" t="s">
        <v>3379</v>
      </c>
      <c r="G346" s="278"/>
      <c r="H346" s="281">
        <v>44.825000000000003</v>
      </c>
      <c r="I346" s="282"/>
      <c r="J346" s="278"/>
      <c r="K346" s="278"/>
      <c r="L346" s="283"/>
      <c r="M346" s="284"/>
      <c r="N346" s="285"/>
      <c r="O346" s="285"/>
      <c r="P346" s="285"/>
      <c r="Q346" s="285"/>
      <c r="R346" s="285"/>
      <c r="S346" s="285"/>
      <c r="T346" s="286"/>
      <c r="U346" s="13"/>
      <c r="V346" s="13"/>
      <c r="W346" s="13"/>
      <c r="X346" s="13"/>
      <c r="Y346" s="13"/>
      <c r="Z346" s="13"/>
      <c r="AA346" s="13"/>
      <c r="AB346" s="13"/>
      <c r="AC346" s="13"/>
      <c r="AD346" s="13"/>
      <c r="AE346" s="13"/>
      <c r="AT346" s="287" t="s">
        <v>758</v>
      </c>
      <c r="AU346" s="287" t="s">
        <v>86</v>
      </c>
      <c r="AV346" s="13" t="s">
        <v>86</v>
      </c>
      <c r="AW346" s="13" t="s">
        <v>33</v>
      </c>
      <c r="AX346" s="13" t="s">
        <v>76</v>
      </c>
      <c r="AY346" s="287" t="s">
        <v>414</v>
      </c>
    </row>
    <row r="347" s="15" customFormat="1">
      <c r="A347" s="15"/>
      <c r="B347" s="299"/>
      <c r="C347" s="300"/>
      <c r="D347" s="230" t="s">
        <v>758</v>
      </c>
      <c r="E347" s="301" t="s">
        <v>1</v>
      </c>
      <c r="F347" s="302" t="s">
        <v>2943</v>
      </c>
      <c r="G347" s="300"/>
      <c r="H347" s="301" t="s">
        <v>1</v>
      </c>
      <c r="I347" s="303"/>
      <c r="J347" s="300"/>
      <c r="K347" s="300"/>
      <c r="L347" s="304"/>
      <c r="M347" s="305"/>
      <c r="N347" s="306"/>
      <c r="O347" s="306"/>
      <c r="P347" s="306"/>
      <c r="Q347" s="306"/>
      <c r="R347" s="306"/>
      <c r="S347" s="306"/>
      <c r="T347" s="307"/>
      <c r="U347" s="15"/>
      <c r="V347" s="15"/>
      <c r="W347" s="15"/>
      <c r="X347" s="15"/>
      <c r="Y347" s="15"/>
      <c r="Z347" s="15"/>
      <c r="AA347" s="15"/>
      <c r="AB347" s="15"/>
      <c r="AC347" s="15"/>
      <c r="AD347" s="15"/>
      <c r="AE347" s="15"/>
      <c r="AT347" s="308" t="s">
        <v>758</v>
      </c>
      <c r="AU347" s="308" t="s">
        <v>86</v>
      </c>
      <c r="AV347" s="15" t="s">
        <v>84</v>
      </c>
      <c r="AW347" s="15" t="s">
        <v>33</v>
      </c>
      <c r="AX347" s="15" t="s">
        <v>76</v>
      </c>
      <c r="AY347" s="308" t="s">
        <v>414</v>
      </c>
    </row>
    <row r="348" s="13" customFormat="1">
      <c r="A348" s="13"/>
      <c r="B348" s="277"/>
      <c r="C348" s="278"/>
      <c r="D348" s="230" t="s">
        <v>758</v>
      </c>
      <c r="E348" s="279" t="s">
        <v>1</v>
      </c>
      <c r="F348" s="280" t="s">
        <v>3380</v>
      </c>
      <c r="G348" s="278"/>
      <c r="H348" s="281">
        <v>119.52500000000001</v>
      </c>
      <c r="I348" s="282"/>
      <c r="J348" s="278"/>
      <c r="K348" s="278"/>
      <c r="L348" s="283"/>
      <c r="M348" s="284"/>
      <c r="N348" s="285"/>
      <c r="O348" s="285"/>
      <c r="P348" s="285"/>
      <c r="Q348" s="285"/>
      <c r="R348" s="285"/>
      <c r="S348" s="285"/>
      <c r="T348" s="286"/>
      <c r="U348" s="13"/>
      <c r="V348" s="13"/>
      <c r="W348" s="13"/>
      <c r="X348" s="13"/>
      <c r="Y348" s="13"/>
      <c r="Z348" s="13"/>
      <c r="AA348" s="13"/>
      <c r="AB348" s="13"/>
      <c r="AC348" s="13"/>
      <c r="AD348" s="13"/>
      <c r="AE348" s="13"/>
      <c r="AT348" s="287" t="s">
        <v>758</v>
      </c>
      <c r="AU348" s="287" t="s">
        <v>86</v>
      </c>
      <c r="AV348" s="13" t="s">
        <v>86</v>
      </c>
      <c r="AW348" s="13" t="s">
        <v>33</v>
      </c>
      <c r="AX348" s="13" t="s">
        <v>76</v>
      </c>
      <c r="AY348" s="287" t="s">
        <v>414</v>
      </c>
    </row>
    <row r="349" s="15" customFormat="1">
      <c r="A349" s="15"/>
      <c r="B349" s="299"/>
      <c r="C349" s="300"/>
      <c r="D349" s="230" t="s">
        <v>758</v>
      </c>
      <c r="E349" s="301" t="s">
        <v>1</v>
      </c>
      <c r="F349" s="302" t="s">
        <v>2945</v>
      </c>
      <c r="G349" s="300"/>
      <c r="H349" s="301" t="s">
        <v>1</v>
      </c>
      <c r="I349" s="303"/>
      <c r="J349" s="300"/>
      <c r="K349" s="300"/>
      <c r="L349" s="304"/>
      <c r="M349" s="305"/>
      <c r="N349" s="306"/>
      <c r="O349" s="306"/>
      <c r="P349" s="306"/>
      <c r="Q349" s="306"/>
      <c r="R349" s="306"/>
      <c r="S349" s="306"/>
      <c r="T349" s="307"/>
      <c r="U349" s="15"/>
      <c r="V349" s="15"/>
      <c r="W349" s="15"/>
      <c r="X349" s="15"/>
      <c r="Y349" s="15"/>
      <c r="Z349" s="15"/>
      <c r="AA349" s="15"/>
      <c r="AB349" s="15"/>
      <c r="AC349" s="15"/>
      <c r="AD349" s="15"/>
      <c r="AE349" s="15"/>
      <c r="AT349" s="308" t="s">
        <v>758</v>
      </c>
      <c r="AU349" s="308" t="s">
        <v>86</v>
      </c>
      <c r="AV349" s="15" t="s">
        <v>84</v>
      </c>
      <c r="AW349" s="15" t="s">
        <v>33</v>
      </c>
      <c r="AX349" s="15" t="s">
        <v>76</v>
      </c>
      <c r="AY349" s="308" t="s">
        <v>414</v>
      </c>
    </row>
    <row r="350" s="13" customFormat="1">
      <c r="A350" s="13"/>
      <c r="B350" s="277"/>
      <c r="C350" s="278"/>
      <c r="D350" s="230" t="s">
        <v>758</v>
      </c>
      <c r="E350" s="279" t="s">
        <v>1</v>
      </c>
      <c r="F350" s="280" t="s">
        <v>3381</v>
      </c>
      <c r="G350" s="278"/>
      <c r="H350" s="281">
        <v>89.489999999999995</v>
      </c>
      <c r="I350" s="282"/>
      <c r="J350" s="278"/>
      <c r="K350" s="278"/>
      <c r="L350" s="283"/>
      <c r="M350" s="284"/>
      <c r="N350" s="285"/>
      <c r="O350" s="285"/>
      <c r="P350" s="285"/>
      <c r="Q350" s="285"/>
      <c r="R350" s="285"/>
      <c r="S350" s="285"/>
      <c r="T350" s="286"/>
      <c r="U350" s="13"/>
      <c r="V350" s="13"/>
      <c r="W350" s="13"/>
      <c r="X350" s="13"/>
      <c r="Y350" s="13"/>
      <c r="Z350" s="13"/>
      <c r="AA350" s="13"/>
      <c r="AB350" s="13"/>
      <c r="AC350" s="13"/>
      <c r="AD350" s="13"/>
      <c r="AE350" s="13"/>
      <c r="AT350" s="287" t="s">
        <v>758</v>
      </c>
      <c r="AU350" s="287" t="s">
        <v>86</v>
      </c>
      <c r="AV350" s="13" t="s">
        <v>86</v>
      </c>
      <c r="AW350" s="13" t="s">
        <v>33</v>
      </c>
      <c r="AX350" s="13" t="s">
        <v>76</v>
      </c>
      <c r="AY350" s="287" t="s">
        <v>414</v>
      </c>
    </row>
    <row r="351" s="13" customFormat="1">
      <c r="A351" s="13"/>
      <c r="B351" s="277"/>
      <c r="C351" s="278"/>
      <c r="D351" s="230" t="s">
        <v>758</v>
      </c>
      <c r="E351" s="279" t="s">
        <v>1</v>
      </c>
      <c r="F351" s="280" t="s">
        <v>3348</v>
      </c>
      <c r="G351" s="278"/>
      <c r="H351" s="281">
        <v>38.674999999999997</v>
      </c>
      <c r="I351" s="282"/>
      <c r="J351" s="278"/>
      <c r="K351" s="278"/>
      <c r="L351" s="283"/>
      <c r="M351" s="284"/>
      <c r="N351" s="285"/>
      <c r="O351" s="285"/>
      <c r="P351" s="285"/>
      <c r="Q351" s="285"/>
      <c r="R351" s="285"/>
      <c r="S351" s="285"/>
      <c r="T351" s="286"/>
      <c r="U351" s="13"/>
      <c r="V351" s="13"/>
      <c r="W351" s="13"/>
      <c r="X351" s="13"/>
      <c r="Y351" s="13"/>
      <c r="Z351" s="13"/>
      <c r="AA351" s="13"/>
      <c r="AB351" s="13"/>
      <c r="AC351" s="13"/>
      <c r="AD351" s="13"/>
      <c r="AE351" s="13"/>
      <c r="AT351" s="287" t="s">
        <v>758</v>
      </c>
      <c r="AU351" s="287" t="s">
        <v>86</v>
      </c>
      <c r="AV351" s="13" t="s">
        <v>86</v>
      </c>
      <c r="AW351" s="13" t="s">
        <v>33</v>
      </c>
      <c r="AX351" s="13" t="s">
        <v>76</v>
      </c>
      <c r="AY351" s="287" t="s">
        <v>414</v>
      </c>
    </row>
    <row r="352" s="16" customFormat="1">
      <c r="A352" s="16"/>
      <c r="B352" s="317"/>
      <c r="C352" s="318"/>
      <c r="D352" s="230" t="s">
        <v>758</v>
      </c>
      <c r="E352" s="319" t="s">
        <v>1</v>
      </c>
      <c r="F352" s="320" t="s">
        <v>1745</v>
      </c>
      <c r="G352" s="318"/>
      <c r="H352" s="321">
        <v>432.34500000000008</v>
      </c>
      <c r="I352" s="322"/>
      <c r="J352" s="318"/>
      <c r="K352" s="318"/>
      <c r="L352" s="323"/>
      <c r="M352" s="324"/>
      <c r="N352" s="325"/>
      <c r="O352" s="325"/>
      <c r="P352" s="325"/>
      <c r="Q352" s="325"/>
      <c r="R352" s="325"/>
      <c r="S352" s="325"/>
      <c r="T352" s="326"/>
      <c r="U352" s="16"/>
      <c r="V352" s="16"/>
      <c r="W352" s="16"/>
      <c r="X352" s="16"/>
      <c r="Y352" s="16"/>
      <c r="Z352" s="16"/>
      <c r="AA352" s="16"/>
      <c r="AB352" s="16"/>
      <c r="AC352" s="16"/>
      <c r="AD352" s="16"/>
      <c r="AE352" s="16"/>
      <c r="AT352" s="327" t="s">
        <v>758</v>
      </c>
      <c r="AU352" s="327" t="s">
        <v>86</v>
      </c>
      <c r="AV352" s="16" t="s">
        <v>114</v>
      </c>
      <c r="AW352" s="16" t="s">
        <v>33</v>
      </c>
      <c r="AX352" s="16" t="s">
        <v>76</v>
      </c>
      <c r="AY352" s="327" t="s">
        <v>414</v>
      </c>
    </row>
    <row r="353" s="15" customFormat="1">
      <c r="A353" s="15"/>
      <c r="B353" s="299"/>
      <c r="C353" s="300"/>
      <c r="D353" s="230" t="s">
        <v>758</v>
      </c>
      <c r="E353" s="301" t="s">
        <v>1</v>
      </c>
      <c r="F353" s="302" t="s">
        <v>1876</v>
      </c>
      <c r="G353" s="300"/>
      <c r="H353" s="301" t="s">
        <v>1</v>
      </c>
      <c r="I353" s="303"/>
      <c r="J353" s="300"/>
      <c r="K353" s="300"/>
      <c r="L353" s="304"/>
      <c r="M353" s="305"/>
      <c r="N353" s="306"/>
      <c r="O353" s="306"/>
      <c r="P353" s="306"/>
      <c r="Q353" s="306"/>
      <c r="R353" s="306"/>
      <c r="S353" s="306"/>
      <c r="T353" s="307"/>
      <c r="U353" s="15"/>
      <c r="V353" s="15"/>
      <c r="W353" s="15"/>
      <c r="X353" s="15"/>
      <c r="Y353" s="15"/>
      <c r="Z353" s="15"/>
      <c r="AA353" s="15"/>
      <c r="AB353" s="15"/>
      <c r="AC353" s="15"/>
      <c r="AD353" s="15"/>
      <c r="AE353" s="15"/>
      <c r="AT353" s="308" t="s">
        <v>758</v>
      </c>
      <c r="AU353" s="308" t="s">
        <v>86</v>
      </c>
      <c r="AV353" s="15" t="s">
        <v>84</v>
      </c>
      <c r="AW353" s="15" t="s">
        <v>33</v>
      </c>
      <c r="AX353" s="15" t="s">
        <v>76</v>
      </c>
      <c r="AY353" s="308" t="s">
        <v>414</v>
      </c>
    </row>
    <row r="354" s="13" customFormat="1">
      <c r="A354" s="13"/>
      <c r="B354" s="277"/>
      <c r="C354" s="278"/>
      <c r="D354" s="230" t="s">
        <v>758</v>
      </c>
      <c r="E354" s="279" t="s">
        <v>1</v>
      </c>
      <c r="F354" s="280" t="s">
        <v>3438</v>
      </c>
      <c r="G354" s="278"/>
      <c r="H354" s="281">
        <v>432.34500000000003</v>
      </c>
      <c r="I354" s="282"/>
      <c r="J354" s="278"/>
      <c r="K354" s="278"/>
      <c r="L354" s="283"/>
      <c r="M354" s="284"/>
      <c r="N354" s="285"/>
      <c r="O354" s="285"/>
      <c r="P354" s="285"/>
      <c r="Q354" s="285"/>
      <c r="R354" s="285"/>
      <c r="S354" s="285"/>
      <c r="T354" s="286"/>
      <c r="U354" s="13"/>
      <c r="V354" s="13"/>
      <c r="W354" s="13"/>
      <c r="X354" s="13"/>
      <c r="Y354" s="13"/>
      <c r="Z354" s="13"/>
      <c r="AA354" s="13"/>
      <c r="AB354" s="13"/>
      <c r="AC354" s="13"/>
      <c r="AD354" s="13"/>
      <c r="AE354" s="13"/>
      <c r="AT354" s="287" t="s">
        <v>758</v>
      </c>
      <c r="AU354" s="287" t="s">
        <v>86</v>
      </c>
      <c r="AV354" s="13" t="s">
        <v>86</v>
      </c>
      <c r="AW354" s="13" t="s">
        <v>33</v>
      </c>
      <c r="AX354" s="13" t="s">
        <v>76</v>
      </c>
      <c r="AY354" s="287" t="s">
        <v>414</v>
      </c>
    </row>
    <row r="355" s="14" customFormat="1">
      <c r="A355" s="14"/>
      <c r="B355" s="288"/>
      <c r="C355" s="289"/>
      <c r="D355" s="230" t="s">
        <v>758</v>
      </c>
      <c r="E355" s="290" t="s">
        <v>1</v>
      </c>
      <c r="F355" s="291" t="s">
        <v>760</v>
      </c>
      <c r="G355" s="289"/>
      <c r="H355" s="292">
        <v>864.69000000000005</v>
      </c>
      <c r="I355" s="293"/>
      <c r="J355" s="289"/>
      <c r="K355" s="289"/>
      <c r="L355" s="294"/>
      <c r="M355" s="314"/>
      <c r="N355" s="315"/>
      <c r="O355" s="315"/>
      <c r="P355" s="315"/>
      <c r="Q355" s="315"/>
      <c r="R355" s="315"/>
      <c r="S355" s="315"/>
      <c r="T355" s="316"/>
      <c r="U355" s="14"/>
      <c r="V355" s="14"/>
      <c r="W355" s="14"/>
      <c r="X355" s="14"/>
      <c r="Y355" s="14"/>
      <c r="Z355" s="14"/>
      <c r="AA355" s="14"/>
      <c r="AB355" s="14"/>
      <c r="AC355" s="14"/>
      <c r="AD355" s="14"/>
      <c r="AE355" s="14"/>
      <c r="AT355" s="298" t="s">
        <v>758</v>
      </c>
      <c r="AU355" s="298" t="s">
        <v>86</v>
      </c>
      <c r="AV355" s="14" t="s">
        <v>415</v>
      </c>
      <c r="AW355" s="14" t="s">
        <v>33</v>
      </c>
      <c r="AX355" s="14" t="s">
        <v>84</v>
      </c>
      <c r="AY355" s="298" t="s">
        <v>414</v>
      </c>
    </row>
    <row r="356" s="2" customFormat="1" ht="6.96" customHeight="1">
      <c r="A356" s="39"/>
      <c r="B356" s="67"/>
      <c r="C356" s="68"/>
      <c r="D356" s="68"/>
      <c r="E356" s="68"/>
      <c r="F356" s="68"/>
      <c r="G356" s="68"/>
      <c r="H356" s="68"/>
      <c r="I356" s="194"/>
      <c r="J356" s="68"/>
      <c r="K356" s="68"/>
      <c r="L356" s="45"/>
      <c r="M356" s="39"/>
      <c r="O356" s="39"/>
      <c r="P356" s="39"/>
      <c r="Q356" s="39"/>
      <c r="R356" s="39"/>
      <c r="S356" s="39"/>
      <c r="T356" s="39"/>
      <c r="U356" s="39"/>
      <c r="V356" s="39"/>
      <c r="W356" s="39"/>
      <c r="X356" s="39"/>
      <c r="Y356" s="39"/>
      <c r="Z356" s="39"/>
      <c r="AA356" s="39"/>
      <c r="AB356" s="39"/>
      <c r="AC356" s="39"/>
      <c r="AD356" s="39"/>
      <c r="AE356" s="39"/>
    </row>
  </sheetData>
  <sheetProtection sheet="1" autoFilter="0" formatColumns="0" formatRows="0" objects="1" scenarios="1" spinCount="100000" saltValue="ueWFmH5vwxO9ylM6VwMnpuAW+cAiySSZSgx6VTiD/+ad+iSPAg5p//iULar7LyN5eiNKoOPVWdKJAkefDPWKhA==" hashValue="yD4nUL2yMmgtxSlXl0jC3TkpfToarVKRApuDF4hS+zT7X6L1FgYsvepMu7iRyT/sshKsU36mH2WwE7aO6Mc9jQ==" algorithmName="SHA-512" password="CC35"/>
  <autoFilter ref="C127:K355"/>
  <mergeCells count="12">
    <mergeCell ref="E7:H7"/>
    <mergeCell ref="E9:H9"/>
    <mergeCell ref="E11:H11"/>
    <mergeCell ref="E20:H20"/>
    <mergeCell ref="E29:H29"/>
    <mergeCell ref="E85:H85"/>
    <mergeCell ref="E87:H87"/>
    <mergeCell ref="E89:H89"/>
    <mergeCell ref="E116:H116"/>
    <mergeCell ref="E118:H118"/>
    <mergeCell ref="E120:H120"/>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44.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233</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3311</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3439</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ROUND(J123,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ROUND((SUM(BE123:BE132)),  2)</f>
        <v>0</v>
      </c>
      <c r="G35" s="39"/>
      <c r="H35" s="39"/>
      <c r="I35" s="173">
        <v>0.20999999999999999</v>
      </c>
      <c r="J35" s="172">
        <f>ROUND(((SUM(BE123:BE132))*I35),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ROUND((SUM(BF123:BF132)),  2)</f>
        <v>0</v>
      </c>
      <c r="G36" s="39"/>
      <c r="H36" s="39"/>
      <c r="I36" s="173">
        <v>0.14999999999999999</v>
      </c>
      <c r="J36" s="172">
        <f>ROUND(((SUM(BF123:BF132))*I36),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ROUND((SUM(BG123:BG132)),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ROUND((SUM(BH123:BH132)),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ROUND((SUM(BI123:BI132)),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3311</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002 - VRN - most v km 9,914</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J123</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746</v>
      </c>
      <c r="E99" s="250"/>
      <c r="F99" s="250"/>
      <c r="G99" s="250"/>
      <c r="H99" s="250"/>
      <c r="I99" s="251"/>
      <c r="J99" s="252">
        <f>J124</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747</v>
      </c>
      <c r="E100" s="271"/>
      <c r="F100" s="271"/>
      <c r="G100" s="271"/>
      <c r="H100" s="271"/>
      <c r="I100" s="272"/>
      <c r="J100" s="273">
        <f>J125</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2422</v>
      </c>
      <c r="E101" s="271"/>
      <c r="F101" s="271"/>
      <c r="G101" s="271"/>
      <c r="H101" s="271"/>
      <c r="I101" s="272"/>
      <c r="J101" s="273">
        <f>J129</f>
        <v>0</v>
      </c>
      <c r="K101" s="134"/>
      <c r="L101" s="274"/>
      <c r="S101" s="12"/>
      <c r="T101" s="12"/>
      <c r="U101" s="12"/>
      <c r="V101" s="12"/>
      <c r="W101" s="12"/>
      <c r="X101" s="12"/>
      <c r="Y101" s="12"/>
      <c r="Z101" s="12"/>
      <c r="AA101" s="12"/>
      <c r="AB101" s="12"/>
      <c r="AC101" s="12"/>
      <c r="AD101" s="12"/>
      <c r="AE101" s="12"/>
    </row>
    <row r="102" hidden="1" s="2" customFormat="1" ht="21.84" customHeight="1">
      <c r="A102" s="39"/>
      <c r="B102" s="40"/>
      <c r="C102" s="41"/>
      <c r="D102" s="41"/>
      <c r="E102" s="41"/>
      <c r="F102" s="41"/>
      <c r="G102" s="41"/>
      <c r="H102" s="41"/>
      <c r="I102" s="156"/>
      <c r="J102" s="41"/>
      <c r="K102" s="41"/>
      <c r="L102" s="64"/>
      <c r="S102" s="39"/>
      <c r="T102" s="39"/>
      <c r="U102" s="39"/>
      <c r="V102" s="39"/>
      <c r="W102" s="39"/>
      <c r="X102" s="39"/>
      <c r="Y102" s="39"/>
      <c r="Z102" s="39"/>
      <c r="AA102" s="39"/>
      <c r="AB102" s="39"/>
      <c r="AC102" s="39"/>
      <c r="AD102" s="39"/>
      <c r="AE102" s="39"/>
    </row>
    <row r="103" hidden="1" s="2" customFormat="1" ht="6.96" customHeight="1">
      <c r="A103" s="39"/>
      <c r="B103" s="67"/>
      <c r="C103" s="68"/>
      <c r="D103" s="68"/>
      <c r="E103" s="68"/>
      <c r="F103" s="68"/>
      <c r="G103" s="68"/>
      <c r="H103" s="68"/>
      <c r="I103" s="194"/>
      <c r="J103" s="68"/>
      <c r="K103" s="68"/>
      <c r="L103" s="64"/>
      <c r="S103" s="39"/>
      <c r="T103" s="39"/>
      <c r="U103" s="39"/>
      <c r="V103" s="39"/>
      <c r="W103" s="39"/>
      <c r="X103" s="39"/>
      <c r="Y103" s="39"/>
      <c r="Z103" s="39"/>
      <c r="AA103" s="39"/>
      <c r="AB103" s="39"/>
      <c r="AC103" s="39"/>
      <c r="AD103" s="39"/>
      <c r="AE103" s="39"/>
    </row>
    <row r="104" hidden="1"/>
    <row r="105" hidden="1"/>
    <row r="106" hidden="1"/>
    <row r="107" s="2" customFormat="1" ht="6.96" customHeight="1">
      <c r="A107" s="39"/>
      <c r="B107" s="69"/>
      <c r="C107" s="70"/>
      <c r="D107" s="70"/>
      <c r="E107" s="70"/>
      <c r="F107" s="70"/>
      <c r="G107" s="70"/>
      <c r="H107" s="70"/>
      <c r="I107" s="197"/>
      <c r="J107" s="70"/>
      <c r="K107" s="70"/>
      <c r="L107" s="64"/>
      <c r="S107" s="39"/>
      <c r="T107" s="39"/>
      <c r="U107" s="39"/>
      <c r="V107" s="39"/>
      <c r="W107" s="39"/>
      <c r="X107" s="39"/>
      <c r="Y107" s="39"/>
      <c r="Z107" s="39"/>
      <c r="AA107" s="39"/>
      <c r="AB107" s="39"/>
      <c r="AC107" s="39"/>
      <c r="AD107" s="39"/>
      <c r="AE107" s="39"/>
    </row>
    <row r="108" s="2" customFormat="1" ht="24.96" customHeight="1">
      <c r="A108" s="39"/>
      <c r="B108" s="40"/>
      <c r="C108" s="24" t="s">
        <v>396</v>
      </c>
      <c r="D108" s="41"/>
      <c r="E108" s="41"/>
      <c r="F108" s="41"/>
      <c r="G108" s="41"/>
      <c r="H108" s="41"/>
      <c r="I108" s="156"/>
      <c r="J108" s="41"/>
      <c r="K108" s="41"/>
      <c r="L108" s="64"/>
      <c r="S108" s="39"/>
      <c r="T108" s="39"/>
      <c r="U108" s="39"/>
      <c r="V108" s="39"/>
      <c r="W108" s="39"/>
      <c r="X108" s="39"/>
      <c r="Y108" s="39"/>
      <c r="Z108" s="39"/>
      <c r="AA108" s="39"/>
      <c r="AB108" s="39"/>
      <c r="AC108" s="39"/>
      <c r="AD108" s="39"/>
      <c r="AE108" s="39"/>
    </row>
    <row r="109" s="2" customFormat="1" ht="6.96" customHeight="1">
      <c r="A109" s="39"/>
      <c r="B109" s="40"/>
      <c r="C109" s="41"/>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s="2" customFormat="1" ht="12" customHeight="1">
      <c r="A110" s="39"/>
      <c r="B110" s="40"/>
      <c r="C110" s="33" t="s">
        <v>16</v>
      </c>
      <c r="D110" s="41"/>
      <c r="E110" s="41"/>
      <c r="F110" s="41"/>
      <c r="G110" s="41"/>
      <c r="H110" s="41"/>
      <c r="I110" s="156"/>
      <c r="J110" s="41"/>
      <c r="K110" s="41"/>
      <c r="L110" s="64"/>
      <c r="S110" s="39"/>
      <c r="T110" s="39"/>
      <c r="U110" s="39"/>
      <c r="V110" s="39"/>
      <c r="W110" s="39"/>
      <c r="X110" s="39"/>
      <c r="Y110" s="39"/>
      <c r="Z110" s="39"/>
      <c r="AA110" s="39"/>
      <c r="AB110" s="39"/>
      <c r="AC110" s="39"/>
      <c r="AD110" s="39"/>
      <c r="AE110" s="39"/>
    </row>
    <row r="111" s="2" customFormat="1" ht="23.25" customHeight="1">
      <c r="A111" s="39"/>
      <c r="B111" s="40"/>
      <c r="C111" s="41"/>
      <c r="D111" s="41"/>
      <c r="E111" s="198" t="str">
        <f>E7</f>
        <v>Oprava trati v úseku 1.TK a 2.TK Děčín Prostřední Žleb - Dolní Žleb_OPRAVA č. 2</v>
      </c>
      <c r="F111" s="33"/>
      <c r="G111" s="33"/>
      <c r="H111" s="33"/>
      <c r="I111" s="156"/>
      <c r="J111" s="41"/>
      <c r="K111" s="41"/>
      <c r="L111" s="64"/>
      <c r="S111" s="39"/>
      <c r="T111" s="39"/>
      <c r="U111" s="39"/>
      <c r="V111" s="39"/>
      <c r="W111" s="39"/>
      <c r="X111" s="39"/>
      <c r="Y111" s="39"/>
      <c r="Z111" s="39"/>
      <c r="AA111" s="39"/>
      <c r="AB111" s="39"/>
      <c r="AC111" s="39"/>
      <c r="AD111" s="39"/>
      <c r="AE111" s="39"/>
    </row>
    <row r="112" s="1" customFormat="1" ht="12" customHeight="1">
      <c r="B112" s="22"/>
      <c r="C112" s="33" t="s">
        <v>389</v>
      </c>
      <c r="D112" s="23"/>
      <c r="E112" s="23"/>
      <c r="F112" s="23"/>
      <c r="G112" s="23"/>
      <c r="H112" s="23"/>
      <c r="I112" s="148"/>
      <c r="J112" s="23"/>
      <c r="K112" s="23"/>
      <c r="L112" s="21"/>
    </row>
    <row r="113" s="2" customFormat="1" ht="16.5" customHeight="1">
      <c r="A113" s="39"/>
      <c r="B113" s="40"/>
      <c r="C113" s="41"/>
      <c r="D113" s="41"/>
      <c r="E113" s="198" t="s">
        <v>3311</v>
      </c>
      <c r="F113" s="41"/>
      <c r="G113" s="41"/>
      <c r="H113" s="41"/>
      <c r="I113" s="156"/>
      <c r="J113" s="41"/>
      <c r="K113" s="41"/>
      <c r="L113" s="64"/>
      <c r="S113" s="39"/>
      <c r="T113" s="39"/>
      <c r="U113" s="39"/>
      <c r="V113" s="39"/>
      <c r="W113" s="39"/>
      <c r="X113" s="39"/>
      <c r="Y113" s="39"/>
      <c r="Z113" s="39"/>
      <c r="AA113" s="39"/>
      <c r="AB113" s="39"/>
      <c r="AC113" s="39"/>
      <c r="AD113" s="39"/>
      <c r="AE113" s="39"/>
    </row>
    <row r="114" s="2" customFormat="1" ht="12" customHeight="1">
      <c r="A114" s="39"/>
      <c r="B114" s="40"/>
      <c r="C114" s="33" t="s">
        <v>715</v>
      </c>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2" customFormat="1" ht="16.5" customHeight="1">
      <c r="A115" s="39"/>
      <c r="B115" s="40"/>
      <c r="C115" s="41"/>
      <c r="D115" s="41"/>
      <c r="E115" s="77" t="str">
        <f>E11</f>
        <v>002 - VRN - most v km 9,914</v>
      </c>
      <c r="F115" s="41"/>
      <c r="G115" s="41"/>
      <c r="H115" s="41"/>
      <c r="I115" s="156"/>
      <c r="J115" s="41"/>
      <c r="K115" s="41"/>
      <c r="L115" s="64"/>
      <c r="S115" s="39"/>
      <c r="T115" s="39"/>
      <c r="U115" s="39"/>
      <c r="V115" s="39"/>
      <c r="W115" s="39"/>
      <c r="X115" s="39"/>
      <c r="Y115" s="39"/>
      <c r="Z115" s="39"/>
      <c r="AA115" s="39"/>
      <c r="AB115" s="39"/>
      <c r="AC115" s="39"/>
      <c r="AD115" s="39"/>
      <c r="AE115" s="39"/>
    </row>
    <row r="116" s="2" customFormat="1" ht="6.96" customHeight="1">
      <c r="A116" s="39"/>
      <c r="B116" s="40"/>
      <c r="C116" s="41"/>
      <c r="D116" s="41"/>
      <c r="E116" s="41"/>
      <c r="F116" s="41"/>
      <c r="G116" s="41"/>
      <c r="H116" s="41"/>
      <c r="I116" s="156"/>
      <c r="J116" s="41"/>
      <c r="K116" s="41"/>
      <c r="L116" s="64"/>
      <c r="S116" s="39"/>
      <c r="T116" s="39"/>
      <c r="U116" s="39"/>
      <c r="V116" s="39"/>
      <c r="W116" s="39"/>
      <c r="X116" s="39"/>
      <c r="Y116" s="39"/>
      <c r="Z116" s="39"/>
      <c r="AA116" s="39"/>
      <c r="AB116" s="39"/>
      <c r="AC116" s="39"/>
      <c r="AD116" s="39"/>
      <c r="AE116" s="39"/>
    </row>
    <row r="117" s="2" customFormat="1" ht="12" customHeight="1">
      <c r="A117" s="39"/>
      <c r="B117" s="40"/>
      <c r="C117" s="33" t="s">
        <v>20</v>
      </c>
      <c r="D117" s="41"/>
      <c r="E117" s="41"/>
      <c r="F117" s="28" t="str">
        <f>F14</f>
        <v xml:space="preserve"> </v>
      </c>
      <c r="G117" s="41"/>
      <c r="H117" s="41"/>
      <c r="I117" s="158" t="s">
        <v>22</v>
      </c>
      <c r="J117" s="80" t="str">
        <f>IF(J14="","",J14)</f>
        <v>21. 11. 2019</v>
      </c>
      <c r="K117" s="41"/>
      <c r="L117" s="64"/>
      <c r="S117" s="39"/>
      <c r="T117" s="39"/>
      <c r="U117" s="39"/>
      <c r="V117" s="39"/>
      <c r="W117" s="39"/>
      <c r="X117" s="39"/>
      <c r="Y117" s="39"/>
      <c r="Z117" s="39"/>
      <c r="AA117" s="39"/>
      <c r="AB117" s="39"/>
      <c r="AC117" s="39"/>
      <c r="AD117" s="39"/>
      <c r="AE117" s="39"/>
    </row>
    <row r="118" s="2" customFormat="1" ht="6.96" customHeight="1">
      <c r="A118" s="39"/>
      <c r="B118" s="40"/>
      <c r="C118" s="41"/>
      <c r="D118" s="41"/>
      <c r="E118" s="41"/>
      <c r="F118" s="41"/>
      <c r="G118" s="41"/>
      <c r="H118" s="41"/>
      <c r="I118" s="156"/>
      <c r="J118" s="41"/>
      <c r="K118" s="41"/>
      <c r="L118" s="64"/>
      <c r="S118" s="39"/>
      <c r="T118" s="39"/>
      <c r="U118" s="39"/>
      <c r="V118" s="39"/>
      <c r="W118" s="39"/>
      <c r="X118" s="39"/>
      <c r="Y118" s="39"/>
      <c r="Z118" s="39"/>
      <c r="AA118" s="39"/>
      <c r="AB118" s="39"/>
      <c r="AC118" s="39"/>
      <c r="AD118" s="39"/>
      <c r="AE118" s="39"/>
    </row>
    <row r="119" s="2" customFormat="1" ht="15.15" customHeight="1">
      <c r="A119" s="39"/>
      <c r="B119" s="40"/>
      <c r="C119" s="33" t="s">
        <v>24</v>
      </c>
      <c r="D119" s="41"/>
      <c r="E119" s="41"/>
      <c r="F119" s="28" t="str">
        <f>E17</f>
        <v/>
      </c>
      <c r="G119" s="41"/>
      <c r="H119" s="41"/>
      <c r="I119" s="158" t="s">
        <v>32</v>
      </c>
      <c r="J119" s="37" t="str">
        <f>E23</f>
        <v xml:space="preserve"> </v>
      </c>
      <c r="K119" s="41"/>
      <c r="L119" s="64"/>
      <c r="S119" s="39"/>
      <c r="T119" s="39"/>
      <c r="U119" s="39"/>
      <c r="V119" s="39"/>
      <c r="W119" s="39"/>
      <c r="X119" s="39"/>
      <c r="Y119" s="39"/>
      <c r="Z119" s="39"/>
      <c r="AA119" s="39"/>
      <c r="AB119" s="39"/>
      <c r="AC119" s="39"/>
      <c r="AD119" s="39"/>
      <c r="AE119" s="39"/>
    </row>
    <row r="120" s="2" customFormat="1" ht="15.15" customHeight="1">
      <c r="A120" s="39"/>
      <c r="B120" s="40"/>
      <c r="C120" s="33" t="s">
        <v>30</v>
      </c>
      <c r="D120" s="41"/>
      <c r="E120" s="41"/>
      <c r="F120" s="28" t="str">
        <f>IF(E20="","",E20)</f>
        <v>Vyplň údaj</v>
      </c>
      <c r="G120" s="41"/>
      <c r="H120" s="41"/>
      <c r="I120" s="158" t="s">
        <v>34</v>
      </c>
      <c r="J120" s="37" t="str">
        <f>E26</f>
        <v xml:space="preserve"> </v>
      </c>
      <c r="K120" s="41"/>
      <c r="L120" s="64"/>
      <c r="S120" s="39"/>
      <c r="T120" s="39"/>
      <c r="U120" s="39"/>
      <c r="V120" s="39"/>
      <c r="W120" s="39"/>
      <c r="X120" s="39"/>
      <c r="Y120" s="39"/>
      <c r="Z120" s="39"/>
      <c r="AA120" s="39"/>
      <c r="AB120" s="39"/>
      <c r="AC120" s="39"/>
      <c r="AD120" s="39"/>
      <c r="AE120" s="39"/>
    </row>
    <row r="121" s="2" customFormat="1" ht="10.32" customHeight="1">
      <c r="A121" s="39"/>
      <c r="B121" s="40"/>
      <c r="C121" s="41"/>
      <c r="D121" s="41"/>
      <c r="E121" s="41"/>
      <c r="F121" s="41"/>
      <c r="G121" s="41"/>
      <c r="H121" s="41"/>
      <c r="I121" s="156"/>
      <c r="J121" s="41"/>
      <c r="K121" s="41"/>
      <c r="L121" s="64"/>
      <c r="S121" s="39"/>
      <c r="T121" s="39"/>
      <c r="U121" s="39"/>
      <c r="V121" s="39"/>
      <c r="W121" s="39"/>
      <c r="X121" s="39"/>
      <c r="Y121" s="39"/>
      <c r="Z121" s="39"/>
      <c r="AA121" s="39"/>
      <c r="AB121" s="39"/>
      <c r="AC121" s="39"/>
      <c r="AD121" s="39"/>
      <c r="AE121" s="39"/>
    </row>
    <row r="122" s="9" customFormat="1" ht="29.28" customHeight="1">
      <c r="A122" s="204"/>
      <c r="B122" s="205"/>
      <c r="C122" s="206" t="s">
        <v>397</v>
      </c>
      <c r="D122" s="207" t="s">
        <v>61</v>
      </c>
      <c r="E122" s="207" t="s">
        <v>57</v>
      </c>
      <c r="F122" s="207" t="s">
        <v>58</v>
      </c>
      <c r="G122" s="207" t="s">
        <v>398</v>
      </c>
      <c r="H122" s="207" t="s">
        <v>399</v>
      </c>
      <c r="I122" s="208" t="s">
        <v>400</v>
      </c>
      <c r="J122" s="207" t="s">
        <v>393</v>
      </c>
      <c r="K122" s="209" t="s">
        <v>401</v>
      </c>
      <c r="L122" s="210"/>
      <c r="M122" s="101" t="s">
        <v>1</v>
      </c>
      <c r="N122" s="102" t="s">
        <v>40</v>
      </c>
      <c r="O122" s="102" t="s">
        <v>402</v>
      </c>
      <c r="P122" s="102" t="s">
        <v>403</v>
      </c>
      <c r="Q122" s="102" t="s">
        <v>404</v>
      </c>
      <c r="R122" s="102" t="s">
        <v>405</v>
      </c>
      <c r="S122" s="102" t="s">
        <v>406</v>
      </c>
      <c r="T122" s="103" t="s">
        <v>407</v>
      </c>
      <c r="U122" s="204"/>
      <c r="V122" s="204"/>
      <c r="W122" s="204"/>
      <c r="X122" s="204"/>
      <c r="Y122" s="204"/>
      <c r="Z122" s="204"/>
      <c r="AA122" s="204"/>
      <c r="AB122" s="204"/>
      <c r="AC122" s="204"/>
      <c r="AD122" s="204"/>
      <c r="AE122" s="204"/>
    </row>
    <row r="123" s="2" customFormat="1" ht="22.8" customHeight="1">
      <c r="A123" s="39"/>
      <c r="B123" s="40"/>
      <c r="C123" s="108" t="s">
        <v>408</v>
      </c>
      <c r="D123" s="41"/>
      <c r="E123" s="41"/>
      <c r="F123" s="41"/>
      <c r="G123" s="41"/>
      <c r="H123" s="41"/>
      <c r="I123" s="156"/>
      <c r="J123" s="211">
        <f>BK123</f>
        <v>0</v>
      </c>
      <c r="K123" s="41"/>
      <c r="L123" s="45"/>
      <c r="M123" s="104"/>
      <c r="N123" s="212"/>
      <c r="O123" s="105"/>
      <c r="P123" s="213">
        <f>P124</f>
        <v>0</v>
      </c>
      <c r="Q123" s="105"/>
      <c r="R123" s="213">
        <f>R124</f>
        <v>0</v>
      </c>
      <c r="S123" s="105"/>
      <c r="T123" s="214">
        <f>T124</f>
        <v>0</v>
      </c>
      <c r="U123" s="39"/>
      <c r="V123" s="39"/>
      <c r="W123" s="39"/>
      <c r="X123" s="39"/>
      <c r="Y123" s="39"/>
      <c r="Z123" s="39"/>
      <c r="AA123" s="39"/>
      <c r="AB123" s="39"/>
      <c r="AC123" s="39"/>
      <c r="AD123" s="39"/>
      <c r="AE123" s="39"/>
      <c r="AT123" s="18" t="s">
        <v>75</v>
      </c>
      <c r="AU123" s="18" t="s">
        <v>395</v>
      </c>
      <c r="BK123" s="215">
        <f>BK124</f>
        <v>0</v>
      </c>
    </row>
    <row r="124" s="11" customFormat="1" ht="25.92" customHeight="1">
      <c r="A124" s="11"/>
      <c r="B124" s="254"/>
      <c r="C124" s="255"/>
      <c r="D124" s="256" t="s">
        <v>75</v>
      </c>
      <c r="E124" s="257" t="s">
        <v>128</v>
      </c>
      <c r="F124" s="257" t="s">
        <v>1096</v>
      </c>
      <c r="G124" s="255"/>
      <c r="H124" s="255"/>
      <c r="I124" s="258"/>
      <c r="J124" s="259">
        <f>BK124</f>
        <v>0</v>
      </c>
      <c r="K124" s="255"/>
      <c r="L124" s="260"/>
      <c r="M124" s="261"/>
      <c r="N124" s="262"/>
      <c r="O124" s="262"/>
      <c r="P124" s="263">
        <f>P125+P129</f>
        <v>0</v>
      </c>
      <c r="Q124" s="262"/>
      <c r="R124" s="263">
        <f>R125+R129</f>
        <v>0</v>
      </c>
      <c r="S124" s="262"/>
      <c r="T124" s="264">
        <f>T125+T129</f>
        <v>0</v>
      </c>
      <c r="U124" s="11"/>
      <c r="V124" s="11"/>
      <c r="W124" s="11"/>
      <c r="X124" s="11"/>
      <c r="Y124" s="11"/>
      <c r="Z124" s="11"/>
      <c r="AA124" s="11"/>
      <c r="AB124" s="11"/>
      <c r="AC124" s="11"/>
      <c r="AD124" s="11"/>
      <c r="AE124" s="11"/>
      <c r="AR124" s="265" t="s">
        <v>427</v>
      </c>
      <c r="AT124" s="266" t="s">
        <v>75</v>
      </c>
      <c r="AU124" s="266" t="s">
        <v>76</v>
      </c>
      <c r="AY124" s="265" t="s">
        <v>414</v>
      </c>
      <c r="BK124" s="267">
        <f>BK125+BK129</f>
        <v>0</v>
      </c>
    </row>
    <row r="125" s="11" customFormat="1" ht="22.8" customHeight="1">
      <c r="A125" s="11"/>
      <c r="B125" s="254"/>
      <c r="C125" s="255"/>
      <c r="D125" s="256" t="s">
        <v>75</v>
      </c>
      <c r="E125" s="275" t="s">
        <v>1097</v>
      </c>
      <c r="F125" s="275" t="s">
        <v>1098</v>
      </c>
      <c r="G125" s="255"/>
      <c r="H125" s="255"/>
      <c r="I125" s="258"/>
      <c r="J125" s="276">
        <f>BK125</f>
        <v>0</v>
      </c>
      <c r="K125" s="255"/>
      <c r="L125" s="260"/>
      <c r="M125" s="261"/>
      <c r="N125" s="262"/>
      <c r="O125" s="262"/>
      <c r="P125" s="263">
        <f>SUM(P126:P128)</f>
        <v>0</v>
      </c>
      <c r="Q125" s="262"/>
      <c r="R125" s="263">
        <f>SUM(R126:R128)</f>
        <v>0</v>
      </c>
      <c r="S125" s="262"/>
      <c r="T125" s="264">
        <f>SUM(T126:T128)</f>
        <v>0</v>
      </c>
      <c r="U125" s="11"/>
      <c r="V125" s="11"/>
      <c r="W125" s="11"/>
      <c r="X125" s="11"/>
      <c r="Y125" s="11"/>
      <c r="Z125" s="11"/>
      <c r="AA125" s="11"/>
      <c r="AB125" s="11"/>
      <c r="AC125" s="11"/>
      <c r="AD125" s="11"/>
      <c r="AE125" s="11"/>
      <c r="AR125" s="265" t="s">
        <v>427</v>
      </c>
      <c r="AT125" s="266" t="s">
        <v>75</v>
      </c>
      <c r="AU125" s="266" t="s">
        <v>84</v>
      </c>
      <c r="AY125" s="265" t="s">
        <v>414</v>
      </c>
      <c r="BK125" s="267">
        <f>SUM(BK126:BK128)</f>
        <v>0</v>
      </c>
    </row>
    <row r="126" s="2" customFormat="1" ht="16.5" customHeight="1">
      <c r="A126" s="39"/>
      <c r="B126" s="40"/>
      <c r="C126" s="234" t="s">
        <v>84</v>
      </c>
      <c r="D126" s="234" t="s">
        <v>443</v>
      </c>
      <c r="E126" s="235" t="s">
        <v>1100</v>
      </c>
      <c r="F126" s="236" t="s">
        <v>1098</v>
      </c>
      <c r="G126" s="237" t="s">
        <v>1686</v>
      </c>
      <c r="H126" s="238">
        <v>3618.5100000000002</v>
      </c>
      <c r="I126" s="239"/>
      <c r="J126" s="240">
        <f>ROUND(I126*H126,2)</f>
        <v>0</v>
      </c>
      <c r="K126" s="236" t="s">
        <v>720</v>
      </c>
      <c r="L126" s="45"/>
      <c r="M126" s="241" t="s">
        <v>1</v>
      </c>
      <c r="N126" s="242" t="s">
        <v>41</v>
      </c>
      <c r="O126" s="92"/>
      <c r="P126" s="226">
        <f>O126*H126</f>
        <v>0</v>
      </c>
      <c r="Q126" s="226">
        <v>0</v>
      </c>
      <c r="R126" s="226">
        <f>Q126*H126</f>
        <v>0</v>
      </c>
      <c r="S126" s="226">
        <v>0</v>
      </c>
      <c r="T126" s="227">
        <f>S126*H126</f>
        <v>0</v>
      </c>
      <c r="U126" s="39"/>
      <c r="V126" s="39"/>
      <c r="W126" s="39"/>
      <c r="X126" s="39"/>
      <c r="Y126" s="39"/>
      <c r="Z126" s="39"/>
      <c r="AA126" s="39"/>
      <c r="AB126" s="39"/>
      <c r="AC126" s="39"/>
      <c r="AD126" s="39"/>
      <c r="AE126" s="39"/>
      <c r="AR126" s="228" t="s">
        <v>1102</v>
      </c>
      <c r="AT126" s="228" t="s">
        <v>443</v>
      </c>
      <c r="AU126" s="228" t="s">
        <v>86</v>
      </c>
      <c r="AY126" s="18" t="s">
        <v>414</v>
      </c>
      <c r="BE126" s="229">
        <f>IF(N126="základní",J126,0)</f>
        <v>0</v>
      </c>
      <c r="BF126" s="229">
        <f>IF(N126="snížená",J126,0)</f>
        <v>0</v>
      </c>
      <c r="BG126" s="229">
        <f>IF(N126="zákl. přenesená",J126,0)</f>
        <v>0</v>
      </c>
      <c r="BH126" s="229">
        <f>IF(N126="sníž. přenesená",J126,0)</f>
        <v>0</v>
      </c>
      <c r="BI126" s="229">
        <f>IF(N126="nulová",J126,0)</f>
        <v>0</v>
      </c>
      <c r="BJ126" s="18" t="s">
        <v>84</v>
      </c>
      <c r="BK126" s="229">
        <f>ROUND(I126*H126,2)</f>
        <v>0</v>
      </c>
      <c r="BL126" s="18" t="s">
        <v>1102</v>
      </c>
      <c r="BM126" s="228" t="s">
        <v>3440</v>
      </c>
    </row>
    <row r="127" s="2" customFormat="1">
      <c r="A127" s="39"/>
      <c r="B127" s="40"/>
      <c r="C127" s="41"/>
      <c r="D127" s="230" t="s">
        <v>417</v>
      </c>
      <c r="E127" s="41"/>
      <c r="F127" s="231" t="s">
        <v>1098</v>
      </c>
      <c r="G127" s="41"/>
      <c r="H127" s="41"/>
      <c r="I127" s="156"/>
      <c r="J127" s="41"/>
      <c r="K127" s="41"/>
      <c r="L127" s="45"/>
      <c r="M127" s="232"/>
      <c r="N127" s="233"/>
      <c r="O127" s="92"/>
      <c r="P127" s="92"/>
      <c r="Q127" s="92"/>
      <c r="R127" s="92"/>
      <c r="S127" s="92"/>
      <c r="T127" s="93"/>
      <c r="U127" s="39"/>
      <c r="V127" s="39"/>
      <c r="W127" s="39"/>
      <c r="X127" s="39"/>
      <c r="Y127" s="39"/>
      <c r="Z127" s="39"/>
      <c r="AA127" s="39"/>
      <c r="AB127" s="39"/>
      <c r="AC127" s="39"/>
      <c r="AD127" s="39"/>
      <c r="AE127" s="39"/>
      <c r="AT127" s="18" t="s">
        <v>417</v>
      </c>
      <c r="AU127" s="18" t="s">
        <v>86</v>
      </c>
    </row>
    <row r="128" s="2" customFormat="1">
      <c r="A128" s="39"/>
      <c r="B128" s="40"/>
      <c r="C128" s="41"/>
      <c r="D128" s="230" t="s">
        <v>722</v>
      </c>
      <c r="E128" s="41"/>
      <c r="F128" s="268" t="s">
        <v>3441</v>
      </c>
      <c r="G128" s="41"/>
      <c r="H128" s="41"/>
      <c r="I128" s="156"/>
      <c r="J128" s="41"/>
      <c r="K128" s="41"/>
      <c r="L128" s="45"/>
      <c r="M128" s="232"/>
      <c r="N128" s="233"/>
      <c r="O128" s="92"/>
      <c r="P128" s="92"/>
      <c r="Q128" s="92"/>
      <c r="R128" s="92"/>
      <c r="S128" s="92"/>
      <c r="T128" s="93"/>
      <c r="U128" s="39"/>
      <c r="V128" s="39"/>
      <c r="W128" s="39"/>
      <c r="X128" s="39"/>
      <c r="Y128" s="39"/>
      <c r="Z128" s="39"/>
      <c r="AA128" s="39"/>
      <c r="AB128" s="39"/>
      <c r="AC128" s="39"/>
      <c r="AD128" s="39"/>
      <c r="AE128" s="39"/>
      <c r="AT128" s="18" t="s">
        <v>722</v>
      </c>
      <c r="AU128" s="18" t="s">
        <v>86</v>
      </c>
    </row>
    <row r="129" s="11" customFormat="1" ht="22.8" customHeight="1">
      <c r="A129" s="11"/>
      <c r="B129" s="254"/>
      <c r="C129" s="255"/>
      <c r="D129" s="256" t="s">
        <v>75</v>
      </c>
      <c r="E129" s="275" t="s">
        <v>2431</v>
      </c>
      <c r="F129" s="275" t="s">
        <v>2432</v>
      </c>
      <c r="G129" s="255"/>
      <c r="H129" s="255"/>
      <c r="I129" s="258"/>
      <c r="J129" s="276">
        <f>BK129</f>
        <v>0</v>
      </c>
      <c r="K129" s="255"/>
      <c r="L129" s="260"/>
      <c r="M129" s="261"/>
      <c r="N129" s="262"/>
      <c r="O129" s="262"/>
      <c r="P129" s="263">
        <f>SUM(P130:P132)</f>
        <v>0</v>
      </c>
      <c r="Q129" s="262"/>
      <c r="R129" s="263">
        <f>SUM(R130:R132)</f>
        <v>0</v>
      </c>
      <c r="S129" s="262"/>
      <c r="T129" s="264">
        <f>SUM(T130:T132)</f>
        <v>0</v>
      </c>
      <c r="U129" s="11"/>
      <c r="V129" s="11"/>
      <c r="W129" s="11"/>
      <c r="X129" s="11"/>
      <c r="Y129" s="11"/>
      <c r="Z129" s="11"/>
      <c r="AA129" s="11"/>
      <c r="AB129" s="11"/>
      <c r="AC129" s="11"/>
      <c r="AD129" s="11"/>
      <c r="AE129" s="11"/>
      <c r="AR129" s="265" t="s">
        <v>427</v>
      </c>
      <c r="AT129" s="266" t="s">
        <v>75</v>
      </c>
      <c r="AU129" s="266" t="s">
        <v>84</v>
      </c>
      <c r="AY129" s="265" t="s">
        <v>414</v>
      </c>
      <c r="BK129" s="267">
        <f>SUM(BK130:BK132)</f>
        <v>0</v>
      </c>
    </row>
    <row r="130" s="2" customFormat="1" ht="16.5" customHeight="1">
      <c r="A130" s="39"/>
      <c r="B130" s="40"/>
      <c r="C130" s="234" t="s">
        <v>86</v>
      </c>
      <c r="D130" s="234" t="s">
        <v>443</v>
      </c>
      <c r="E130" s="235" t="s">
        <v>2433</v>
      </c>
      <c r="F130" s="236" t="s">
        <v>2434</v>
      </c>
      <c r="G130" s="237" t="s">
        <v>1686</v>
      </c>
      <c r="H130" s="238">
        <v>1</v>
      </c>
      <c r="I130" s="239"/>
      <c r="J130" s="240">
        <f>ROUND(I130*H130,2)</f>
        <v>0</v>
      </c>
      <c r="K130" s="236" t="s">
        <v>720</v>
      </c>
      <c r="L130" s="45"/>
      <c r="M130" s="241" t="s">
        <v>1</v>
      </c>
      <c r="N130" s="242" t="s">
        <v>41</v>
      </c>
      <c r="O130" s="92"/>
      <c r="P130" s="226">
        <f>O130*H130</f>
        <v>0</v>
      </c>
      <c r="Q130" s="226">
        <v>0</v>
      </c>
      <c r="R130" s="226">
        <f>Q130*H130</f>
        <v>0</v>
      </c>
      <c r="S130" s="226">
        <v>0</v>
      </c>
      <c r="T130" s="227">
        <f>S130*H130</f>
        <v>0</v>
      </c>
      <c r="U130" s="39"/>
      <c r="V130" s="39"/>
      <c r="W130" s="39"/>
      <c r="X130" s="39"/>
      <c r="Y130" s="39"/>
      <c r="Z130" s="39"/>
      <c r="AA130" s="39"/>
      <c r="AB130" s="39"/>
      <c r="AC130" s="39"/>
      <c r="AD130" s="39"/>
      <c r="AE130" s="39"/>
      <c r="AR130" s="228" t="s">
        <v>1102</v>
      </c>
      <c r="AT130" s="228" t="s">
        <v>443</v>
      </c>
      <c r="AU130" s="228" t="s">
        <v>86</v>
      </c>
      <c r="AY130" s="18" t="s">
        <v>414</v>
      </c>
      <c r="BE130" s="229">
        <f>IF(N130="základní",J130,0)</f>
        <v>0</v>
      </c>
      <c r="BF130" s="229">
        <f>IF(N130="snížená",J130,0)</f>
        <v>0</v>
      </c>
      <c r="BG130" s="229">
        <f>IF(N130="zákl. přenesená",J130,0)</f>
        <v>0</v>
      </c>
      <c r="BH130" s="229">
        <f>IF(N130="sníž. přenesená",J130,0)</f>
        <v>0</v>
      </c>
      <c r="BI130" s="229">
        <f>IF(N130="nulová",J130,0)</f>
        <v>0</v>
      </c>
      <c r="BJ130" s="18" t="s">
        <v>84</v>
      </c>
      <c r="BK130" s="229">
        <f>ROUND(I130*H130,2)</f>
        <v>0</v>
      </c>
      <c r="BL130" s="18" t="s">
        <v>1102</v>
      </c>
      <c r="BM130" s="228" t="s">
        <v>3442</v>
      </c>
    </row>
    <row r="131" s="2" customFormat="1">
      <c r="A131" s="39"/>
      <c r="B131" s="40"/>
      <c r="C131" s="41"/>
      <c r="D131" s="230" t="s">
        <v>417</v>
      </c>
      <c r="E131" s="41"/>
      <c r="F131" s="231" t="s">
        <v>2434</v>
      </c>
      <c r="G131" s="41"/>
      <c r="H131" s="41"/>
      <c r="I131" s="156"/>
      <c r="J131" s="41"/>
      <c r="K131" s="41"/>
      <c r="L131" s="45"/>
      <c r="M131" s="232"/>
      <c r="N131" s="233"/>
      <c r="O131" s="92"/>
      <c r="P131" s="92"/>
      <c r="Q131" s="92"/>
      <c r="R131" s="92"/>
      <c r="S131" s="92"/>
      <c r="T131" s="93"/>
      <c r="U131" s="39"/>
      <c r="V131" s="39"/>
      <c r="W131" s="39"/>
      <c r="X131" s="39"/>
      <c r="Y131" s="39"/>
      <c r="Z131" s="39"/>
      <c r="AA131" s="39"/>
      <c r="AB131" s="39"/>
      <c r="AC131" s="39"/>
      <c r="AD131" s="39"/>
      <c r="AE131" s="39"/>
      <c r="AT131" s="18" t="s">
        <v>417</v>
      </c>
      <c r="AU131" s="18" t="s">
        <v>86</v>
      </c>
    </row>
    <row r="132" s="2" customFormat="1">
      <c r="A132" s="39"/>
      <c r="B132" s="40"/>
      <c r="C132" s="41"/>
      <c r="D132" s="230" t="s">
        <v>722</v>
      </c>
      <c r="E132" s="41"/>
      <c r="F132" s="268" t="s">
        <v>3443</v>
      </c>
      <c r="G132" s="41"/>
      <c r="H132" s="41"/>
      <c r="I132" s="156"/>
      <c r="J132" s="41"/>
      <c r="K132" s="41"/>
      <c r="L132" s="45"/>
      <c r="M132" s="243"/>
      <c r="N132" s="244"/>
      <c r="O132" s="245"/>
      <c r="P132" s="245"/>
      <c r="Q132" s="245"/>
      <c r="R132" s="245"/>
      <c r="S132" s="245"/>
      <c r="T132" s="246"/>
      <c r="U132" s="39"/>
      <c r="V132" s="39"/>
      <c r="W132" s="39"/>
      <c r="X132" s="39"/>
      <c r="Y132" s="39"/>
      <c r="Z132" s="39"/>
      <c r="AA132" s="39"/>
      <c r="AB132" s="39"/>
      <c r="AC132" s="39"/>
      <c r="AD132" s="39"/>
      <c r="AE132" s="39"/>
      <c r="AT132" s="18" t="s">
        <v>722</v>
      </c>
      <c r="AU132" s="18" t="s">
        <v>86</v>
      </c>
    </row>
    <row r="133" s="2" customFormat="1" ht="6.96" customHeight="1">
      <c r="A133" s="39"/>
      <c r="B133" s="67"/>
      <c r="C133" s="68"/>
      <c r="D133" s="68"/>
      <c r="E133" s="68"/>
      <c r="F133" s="68"/>
      <c r="G133" s="68"/>
      <c r="H133" s="68"/>
      <c r="I133" s="194"/>
      <c r="J133" s="68"/>
      <c r="K133" s="68"/>
      <c r="L133" s="45"/>
      <c r="M133" s="39"/>
      <c r="O133" s="39"/>
      <c r="P133" s="39"/>
      <c r="Q133" s="39"/>
      <c r="R133" s="39"/>
      <c r="S133" s="39"/>
      <c r="T133" s="39"/>
      <c r="U133" s="39"/>
      <c r="V133" s="39"/>
      <c r="W133" s="39"/>
      <c r="X133" s="39"/>
      <c r="Y133" s="39"/>
      <c r="Z133" s="39"/>
      <c r="AA133" s="39"/>
      <c r="AB133" s="39"/>
      <c r="AC133" s="39"/>
      <c r="AD133" s="39"/>
      <c r="AE133" s="39"/>
    </row>
  </sheetData>
  <sheetProtection sheet="1" autoFilter="0" formatColumns="0" formatRows="0" objects="1" scenarios="1" spinCount="100000" saltValue="lXEGt/WurysTnfD6KHLBh512Y4vzjDGwcK4kvRUYINOnG8Fe+YH+OEwSBXYN/c3MzG87BaDc6j+DN9qopoIs4g==" hashValue="QtGKYmbZjc8r3EqjWHBZgbddPewDgfAgwV7nHbI9MfJ06g6wGSnMDCBH1WVcK+dLsIJGrdt+gzrTDPSeRKMuAQ==" algorithmName="SHA-512" password="CC35"/>
  <autoFilter ref="C122:K132"/>
  <mergeCells count="12">
    <mergeCell ref="E7:H7"/>
    <mergeCell ref="E9:H9"/>
    <mergeCell ref="E11:H11"/>
    <mergeCell ref="E20:H20"/>
    <mergeCell ref="E29:H29"/>
    <mergeCell ref="E85:H85"/>
    <mergeCell ref="E87:H87"/>
    <mergeCell ref="E89:H89"/>
    <mergeCell ref="E111:H111"/>
    <mergeCell ref="E113:H113"/>
    <mergeCell ref="E115:H115"/>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45.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238</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3444</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3445</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ROUND(J129,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ROUND((SUM(BE129:BE231)),  2)</f>
        <v>0</v>
      </c>
      <c r="G35" s="39"/>
      <c r="H35" s="39"/>
      <c r="I35" s="173">
        <v>0.20999999999999999</v>
      </c>
      <c r="J35" s="172">
        <f>ROUND(((SUM(BE129:BE231))*I35),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ROUND((SUM(BF129:BF231)),  2)</f>
        <v>0</v>
      </c>
      <c r="G36" s="39"/>
      <c r="H36" s="39"/>
      <c r="I36" s="173">
        <v>0.14999999999999999</v>
      </c>
      <c r="J36" s="172">
        <f>ROUND(((SUM(BF129:BF231))*I36),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ROUND((SUM(BG129:BG231)),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ROUND((SUM(BH129:BH231)),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ROUND((SUM(BI129:BI231)),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3444</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001 - ZRN - propustek v km 4,987</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J129</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732</v>
      </c>
      <c r="E99" s="250"/>
      <c r="F99" s="250"/>
      <c r="G99" s="250"/>
      <c r="H99" s="250"/>
      <c r="I99" s="251"/>
      <c r="J99" s="252">
        <f>J130</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1712</v>
      </c>
      <c r="E100" s="271"/>
      <c r="F100" s="271"/>
      <c r="G100" s="271"/>
      <c r="H100" s="271"/>
      <c r="I100" s="272"/>
      <c r="J100" s="273">
        <f>J131</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734</v>
      </c>
      <c r="E101" s="271"/>
      <c r="F101" s="271"/>
      <c r="G101" s="271"/>
      <c r="H101" s="271"/>
      <c r="I101" s="272"/>
      <c r="J101" s="273">
        <f>J140</f>
        <v>0</v>
      </c>
      <c r="K101" s="134"/>
      <c r="L101" s="274"/>
      <c r="S101" s="12"/>
      <c r="T101" s="12"/>
      <c r="U101" s="12"/>
      <c r="V101" s="12"/>
      <c r="W101" s="12"/>
      <c r="X101" s="12"/>
      <c r="Y101" s="12"/>
      <c r="Z101" s="12"/>
      <c r="AA101" s="12"/>
      <c r="AB101" s="12"/>
      <c r="AC101" s="12"/>
      <c r="AD101" s="12"/>
      <c r="AE101" s="12"/>
    </row>
    <row r="102" hidden="1" s="12" customFormat="1" ht="19.92" customHeight="1">
      <c r="A102" s="12"/>
      <c r="B102" s="269"/>
      <c r="C102" s="134"/>
      <c r="D102" s="270" t="s">
        <v>736</v>
      </c>
      <c r="E102" s="271"/>
      <c r="F102" s="271"/>
      <c r="G102" s="271"/>
      <c r="H102" s="271"/>
      <c r="I102" s="272"/>
      <c r="J102" s="273">
        <f>J147</f>
        <v>0</v>
      </c>
      <c r="K102" s="134"/>
      <c r="L102" s="274"/>
      <c r="S102" s="12"/>
      <c r="T102" s="12"/>
      <c r="U102" s="12"/>
      <c r="V102" s="12"/>
      <c r="W102" s="12"/>
      <c r="X102" s="12"/>
      <c r="Y102" s="12"/>
      <c r="Z102" s="12"/>
      <c r="AA102" s="12"/>
      <c r="AB102" s="12"/>
      <c r="AC102" s="12"/>
      <c r="AD102" s="12"/>
      <c r="AE102" s="12"/>
    </row>
    <row r="103" hidden="1" s="12" customFormat="1" ht="19.92" customHeight="1">
      <c r="A103" s="12"/>
      <c r="B103" s="269"/>
      <c r="C103" s="134"/>
      <c r="D103" s="270" t="s">
        <v>737</v>
      </c>
      <c r="E103" s="271"/>
      <c r="F103" s="271"/>
      <c r="G103" s="271"/>
      <c r="H103" s="271"/>
      <c r="I103" s="272"/>
      <c r="J103" s="273">
        <f>J172</f>
        <v>0</v>
      </c>
      <c r="K103" s="134"/>
      <c r="L103" s="274"/>
      <c r="S103" s="12"/>
      <c r="T103" s="12"/>
      <c r="U103" s="12"/>
      <c r="V103" s="12"/>
      <c r="W103" s="12"/>
      <c r="X103" s="12"/>
      <c r="Y103" s="12"/>
      <c r="Z103" s="12"/>
      <c r="AA103" s="12"/>
      <c r="AB103" s="12"/>
      <c r="AC103" s="12"/>
      <c r="AD103" s="12"/>
      <c r="AE103" s="12"/>
    </row>
    <row r="104" hidden="1" s="12" customFormat="1" ht="19.92" customHeight="1">
      <c r="A104" s="12"/>
      <c r="B104" s="269"/>
      <c r="C104" s="134"/>
      <c r="D104" s="270" t="s">
        <v>738</v>
      </c>
      <c r="E104" s="271"/>
      <c r="F104" s="271"/>
      <c r="G104" s="271"/>
      <c r="H104" s="271"/>
      <c r="I104" s="272"/>
      <c r="J104" s="273">
        <f>J203</f>
        <v>0</v>
      </c>
      <c r="K104" s="134"/>
      <c r="L104" s="274"/>
      <c r="S104" s="12"/>
      <c r="T104" s="12"/>
      <c r="U104" s="12"/>
      <c r="V104" s="12"/>
      <c r="W104" s="12"/>
      <c r="X104" s="12"/>
      <c r="Y104" s="12"/>
      <c r="Z104" s="12"/>
      <c r="AA104" s="12"/>
      <c r="AB104" s="12"/>
      <c r="AC104" s="12"/>
      <c r="AD104" s="12"/>
      <c r="AE104" s="12"/>
    </row>
    <row r="105" hidden="1" s="12" customFormat="1" ht="19.92" customHeight="1">
      <c r="A105" s="12"/>
      <c r="B105" s="269"/>
      <c r="C105" s="134"/>
      <c r="D105" s="270" t="s">
        <v>739</v>
      </c>
      <c r="E105" s="271"/>
      <c r="F105" s="271"/>
      <c r="G105" s="271"/>
      <c r="H105" s="271"/>
      <c r="I105" s="272"/>
      <c r="J105" s="273">
        <f>J219</f>
        <v>0</v>
      </c>
      <c r="K105" s="134"/>
      <c r="L105" s="274"/>
      <c r="S105" s="12"/>
      <c r="T105" s="12"/>
      <c r="U105" s="12"/>
      <c r="V105" s="12"/>
      <c r="W105" s="12"/>
      <c r="X105" s="12"/>
      <c r="Y105" s="12"/>
      <c r="Z105" s="12"/>
      <c r="AA105" s="12"/>
      <c r="AB105" s="12"/>
      <c r="AC105" s="12"/>
      <c r="AD105" s="12"/>
      <c r="AE105" s="12"/>
    </row>
    <row r="106" hidden="1" s="10" customFormat="1" ht="24.96" customHeight="1">
      <c r="A106" s="10"/>
      <c r="B106" s="247"/>
      <c r="C106" s="248"/>
      <c r="D106" s="249" t="s">
        <v>740</v>
      </c>
      <c r="E106" s="250"/>
      <c r="F106" s="250"/>
      <c r="G106" s="250"/>
      <c r="H106" s="250"/>
      <c r="I106" s="251"/>
      <c r="J106" s="252">
        <f>J222</f>
        <v>0</v>
      </c>
      <c r="K106" s="248"/>
      <c r="L106" s="253"/>
      <c r="S106" s="10"/>
      <c r="T106" s="10"/>
      <c r="U106" s="10"/>
      <c r="V106" s="10"/>
      <c r="W106" s="10"/>
      <c r="X106" s="10"/>
      <c r="Y106" s="10"/>
      <c r="Z106" s="10"/>
      <c r="AA106" s="10"/>
      <c r="AB106" s="10"/>
      <c r="AC106" s="10"/>
      <c r="AD106" s="10"/>
      <c r="AE106" s="10"/>
    </row>
    <row r="107" hidden="1" s="12" customFormat="1" ht="19.92" customHeight="1">
      <c r="A107" s="12"/>
      <c r="B107" s="269"/>
      <c r="C107" s="134"/>
      <c r="D107" s="270" t="s">
        <v>1713</v>
      </c>
      <c r="E107" s="271"/>
      <c r="F107" s="271"/>
      <c r="G107" s="271"/>
      <c r="H107" s="271"/>
      <c r="I107" s="272"/>
      <c r="J107" s="273">
        <f>J223</f>
        <v>0</v>
      </c>
      <c r="K107" s="134"/>
      <c r="L107" s="274"/>
      <c r="S107" s="12"/>
      <c r="T107" s="12"/>
      <c r="U107" s="12"/>
      <c r="V107" s="12"/>
      <c r="W107" s="12"/>
      <c r="X107" s="12"/>
      <c r="Y107" s="12"/>
      <c r="Z107" s="12"/>
      <c r="AA107" s="12"/>
      <c r="AB107" s="12"/>
      <c r="AC107" s="12"/>
      <c r="AD107" s="12"/>
      <c r="AE107" s="12"/>
    </row>
    <row r="108" hidden="1" s="2" customFormat="1" ht="21.84" customHeight="1">
      <c r="A108" s="39"/>
      <c r="B108" s="40"/>
      <c r="C108" s="41"/>
      <c r="D108" s="41"/>
      <c r="E108" s="41"/>
      <c r="F108" s="41"/>
      <c r="G108" s="41"/>
      <c r="H108" s="41"/>
      <c r="I108" s="156"/>
      <c r="J108" s="41"/>
      <c r="K108" s="41"/>
      <c r="L108" s="64"/>
      <c r="S108" s="39"/>
      <c r="T108" s="39"/>
      <c r="U108" s="39"/>
      <c r="V108" s="39"/>
      <c r="W108" s="39"/>
      <c r="X108" s="39"/>
      <c r="Y108" s="39"/>
      <c r="Z108" s="39"/>
      <c r="AA108" s="39"/>
      <c r="AB108" s="39"/>
      <c r="AC108" s="39"/>
      <c r="AD108" s="39"/>
      <c r="AE108" s="39"/>
    </row>
    <row r="109" hidden="1" s="2" customFormat="1" ht="6.96" customHeight="1">
      <c r="A109" s="39"/>
      <c r="B109" s="67"/>
      <c r="C109" s="68"/>
      <c r="D109" s="68"/>
      <c r="E109" s="68"/>
      <c r="F109" s="68"/>
      <c r="G109" s="68"/>
      <c r="H109" s="68"/>
      <c r="I109" s="194"/>
      <c r="J109" s="68"/>
      <c r="K109" s="68"/>
      <c r="L109" s="64"/>
      <c r="S109" s="39"/>
      <c r="T109" s="39"/>
      <c r="U109" s="39"/>
      <c r="V109" s="39"/>
      <c r="W109" s="39"/>
      <c r="X109" s="39"/>
      <c r="Y109" s="39"/>
      <c r="Z109" s="39"/>
      <c r="AA109" s="39"/>
      <c r="AB109" s="39"/>
      <c r="AC109" s="39"/>
      <c r="AD109" s="39"/>
      <c r="AE109" s="39"/>
    </row>
    <row r="110" hidden="1"/>
    <row r="111" hidden="1"/>
    <row r="112" hidden="1"/>
    <row r="113" s="2" customFormat="1" ht="6.96" customHeight="1">
      <c r="A113" s="39"/>
      <c r="B113" s="69"/>
      <c r="C113" s="70"/>
      <c r="D113" s="70"/>
      <c r="E113" s="70"/>
      <c r="F113" s="70"/>
      <c r="G113" s="70"/>
      <c r="H113" s="70"/>
      <c r="I113" s="197"/>
      <c r="J113" s="70"/>
      <c r="K113" s="70"/>
      <c r="L113" s="64"/>
      <c r="S113" s="39"/>
      <c r="T113" s="39"/>
      <c r="U113" s="39"/>
      <c r="V113" s="39"/>
      <c r="W113" s="39"/>
      <c r="X113" s="39"/>
      <c r="Y113" s="39"/>
      <c r="Z113" s="39"/>
      <c r="AA113" s="39"/>
      <c r="AB113" s="39"/>
      <c r="AC113" s="39"/>
      <c r="AD113" s="39"/>
      <c r="AE113" s="39"/>
    </row>
    <row r="114" s="2" customFormat="1" ht="24.96" customHeight="1">
      <c r="A114" s="39"/>
      <c r="B114" s="40"/>
      <c r="C114" s="24" t="s">
        <v>396</v>
      </c>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2" customFormat="1" ht="6.96" customHeight="1">
      <c r="A115" s="39"/>
      <c r="B115" s="40"/>
      <c r="C115" s="41"/>
      <c r="D115" s="41"/>
      <c r="E115" s="41"/>
      <c r="F115" s="41"/>
      <c r="G115" s="41"/>
      <c r="H115" s="41"/>
      <c r="I115" s="156"/>
      <c r="J115" s="41"/>
      <c r="K115" s="41"/>
      <c r="L115" s="64"/>
      <c r="S115" s="39"/>
      <c r="T115" s="39"/>
      <c r="U115" s="39"/>
      <c r="V115" s="39"/>
      <c r="W115" s="39"/>
      <c r="X115" s="39"/>
      <c r="Y115" s="39"/>
      <c r="Z115" s="39"/>
      <c r="AA115" s="39"/>
      <c r="AB115" s="39"/>
      <c r="AC115" s="39"/>
      <c r="AD115" s="39"/>
      <c r="AE115" s="39"/>
    </row>
    <row r="116" s="2" customFormat="1" ht="12" customHeight="1">
      <c r="A116" s="39"/>
      <c r="B116" s="40"/>
      <c r="C116" s="33" t="s">
        <v>16</v>
      </c>
      <c r="D116" s="41"/>
      <c r="E116" s="41"/>
      <c r="F116" s="41"/>
      <c r="G116" s="41"/>
      <c r="H116" s="41"/>
      <c r="I116" s="156"/>
      <c r="J116" s="41"/>
      <c r="K116" s="41"/>
      <c r="L116" s="64"/>
      <c r="S116" s="39"/>
      <c r="T116" s="39"/>
      <c r="U116" s="39"/>
      <c r="V116" s="39"/>
      <c r="W116" s="39"/>
      <c r="X116" s="39"/>
      <c r="Y116" s="39"/>
      <c r="Z116" s="39"/>
      <c r="AA116" s="39"/>
      <c r="AB116" s="39"/>
      <c r="AC116" s="39"/>
      <c r="AD116" s="39"/>
      <c r="AE116" s="39"/>
    </row>
    <row r="117" s="2" customFormat="1" ht="23.25" customHeight="1">
      <c r="A117" s="39"/>
      <c r="B117" s="40"/>
      <c r="C117" s="41"/>
      <c r="D117" s="41"/>
      <c r="E117" s="198" t="str">
        <f>E7</f>
        <v>Oprava trati v úseku 1.TK a 2.TK Děčín Prostřední Žleb - Dolní Žleb_OPRAVA č. 2</v>
      </c>
      <c r="F117" s="33"/>
      <c r="G117" s="33"/>
      <c r="H117" s="33"/>
      <c r="I117" s="156"/>
      <c r="J117" s="41"/>
      <c r="K117" s="41"/>
      <c r="L117" s="64"/>
      <c r="S117" s="39"/>
      <c r="T117" s="39"/>
      <c r="U117" s="39"/>
      <c r="V117" s="39"/>
      <c r="W117" s="39"/>
      <c r="X117" s="39"/>
      <c r="Y117" s="39"/>
      <c r="Z117" s="39"/>
      <c r="AA117" s="39"/>
      <c r="AB117" s="39"/>
      <c r="AC117" s="39"/>
      <c r="AD117" s="39"/>
      <c r="AE117" s="39"/>
    </row>
    <row r="118" s="1" customFormat="1" ht="12" customHeight="1">
      <c r="B118" s="22"/>
      <c r="C118" s="33" t="s">
        <v>389</v>
      </c>
      <c r="D118" s="23"/>
      <c r="E118" s="23"/>
      <c r="F118" s="23"/>
      <c r="G118" s="23"/>
      <c r="H118" s="23"/>
      <c r="I118" s="148"/>
      <c r="J118" s="23"/>
      <c r="K118" s="23"/>
      <c r="L118" s="21"/>
    </row>
    <row r="119" s="2" customFormat="1" ht="16.5" customHeight="1">
      <c r="A119" s="39"/>
      <c r="B119" s="40"/>
      <c r="C119" s="41"/>
      <c r="D119" s="41"/>
      <c r="E119" s="198" t="s">
        <v>3444</v>
      </c>
      <c r="F119" s="41"/>
      <c r="G119" s="41"/>
      <c r="H119" s="41"/>
      <c r="I119" s="156"/>
      <c r="J119" s="41"/>
      <c r="K119" s="41"/>
      <c r="L119" s="64"/>
      <c r="S119" s="39"/>
      <c r="T119" s="39"/>
      <c r="U119" s="39"/>
      <c r="V119" s="39"/>
      <c r="W119" s="39"/>
      <c r="X119" s="39"/>
      <c r="Y119" s="39"/>
      <c r="Z119" s="39"/>
      <c r="AA119" s="39"/>
      <c r="AB119" s="39"/>
      <c r="AC119" s="39"/>
      <c r="AD119" s="39"/>
      <c r="AE119" s="39"/>
    </row>
    <row r="120" s="2" customFormat="1" ht="12" customHeight="1">
      <c r="A120" s="39"/>
      <c r="B120" s="40"/>
      <c r="C120" s="33" t="s">
        <v>715</v>
      </c>
      <c r="D120" s="41"/>
      <c r="E120" s="41"/>
      <c r="F120" s="41"/>
      <c r="G120" s="41"/>
      <c r="H120" s="41"/>
      <c r="I120" s="156"/>
      <c r="J120" s="41"/>
      <c r="K120" s="41"/>
      <c r="L120" s="64"/>
      <c r="S120" s="39"/>
      <c r="T120" s="39"/>
      <c r="U120" s="39"/>
      <c r="V120" s="39"/>
      <c r="W120" s="39"/>
      <c r="X120" s="39"/>
      <c r="Y120" s="39"/>
      <c r="Z120" s="39"/>
      <c r="AA120" s="39"/>
      <c r="AB120" s="39"/>
      <c r="AC120" s="39"/>
      <c r="AD120" s="39"/>
      <c r="AE120" s="39"/>
    </row>
    <row r="121" s="2" customFormat="1" ht="16.5" customHeight="1">
      <c r="A121" s="39"/>
      <c r="B121" s="40"/>
      <c r="C121" s="41"/>
      <c r="D121" s="41"/>
      <c r="E121" s="77" t="str">
        <f>E11</f>
        <v>001 - ZRN - propustek v km 4,987</v>
      </c>
      <c r="F121" s="41"/>
      <c r="G121" s="41"/>
      <c r="H121" s="41"/>
      <c r="I121" s="156"/>
      <c r="J121" s="41"/>
      <c r="K121" s="41"/>
      <c r="L121" s="64"/>
      <c r="S121" s="39"/>
      <c r="T121" s="39"/>
      <c r="U121" s="39"/>
      <c r="V121" s="39"/>
      <c r="W121" s="39"/>
      <c r="X121" s="39"/>
      <c r="Y121" s="39"/>
      <c r="Z121" s="39"/>
      <c r="AA121" s="39"/>
      <c r="AB121" s="39"/>
      <c r="AC121" s="39"/>
      <c r="AD121" s="39"/>
      <c r="AE121" s="39"/>
    </row>
    <row r="122" s="2" customFormat="1" ht="6.96" customHeight="1">
      <c r="A122" s="39"/>
      <c r="B122" s="40"/>
      <c r="C122" s="41"/>
      <c r="D122" s="41"/>
      <c r="E122" s="41"/>
      <c r="F122" s="41"/>
      <c r="G122" s="41"/>
      <c r="H122" s="41"/>
      <c r="I122" s="156"/>
      <c r="J122" s="41"/>
      <c r="K122" s="41"/>
      <c r="L122" s="64"/>
      <c r="S122" s="39"/>
      <c r="T122" s="39"/>
      <c r="U122" s="39"/>
      <c r="V122" s="39"/>
      <c r="W122" s="39"/>
      <c r="X122" s="39"/>
      <c r="Y122" s="39"/>
      <c r="Z122" s="39"/>
      <c r="AA122" s="39"/>
      <c r="AB122" s="39"/>
      <c r="AC122" s="39"/>
      <c r="AD122" s="39"/>
      <c r="AE122" s="39"/>
    </row>
    <row r="123" s="2" customFormat="1" ht="12" customHeight="1">
      <c r="A123" s="39"/>
      <c r="B123" s="40"/>
      <c r="C123" s="33" t="s">
        <v>20</v>
      </c>
      <c r="D123" s="41"/>
      <c r="E123" s="41"/>
      <c r="F123" s="28" t="str">
        <f>F14</f>
        <v xml:space="preserve"> </v>
      </c>
      <c r="G123" s="41"/>
      <c r="H123" s="41"/>
      <c r="I123" s="158" t="s">
        <v>22</v>
      </c>
      <c r="J123" s="80" t="str">
        <f>IF(J14="","",J14)</f>
        <v>21. 11. 2019</v>
      </c>
      <c r="K123" s="41"/>
      <c r="L123" s="64"/>
      <c r="S123" s="39"/>
      <c r="T123" s="39"/>
      <c r="U123" s="39"/>
      <c r="V123" s="39"/>
      <c r="W123" s="39"/>
      <c r="X123" s="39"/>
      <c r="Y123" s="39"/>
      <c r="Z123" s="39"/>
      <c r="AA123" s="39"/>
      <c r="AB123" s="39"/>
      <c r="AC123" s="39"/>
      <c r="AD123" s="39"/>
      <c r="AE123" s="39"/>
    </row>
    <row r="124" s="2" customFormat="1" ht="6.96" customHeight="1">
      <c r="A124" s="39"/>
      <c r="B124" s="40"/>
      <c r="C124" s="41"/>
      <c r="D124" s="41"/>
      <c r="E124" s="41"/>
      <c r="F124" s="41"/>
      <c r="G124" s="41"/>
      <c r="H124" s="41"/>
      <c r="I124" s="156"/>
      <c r="J124" s="41"/>
      <c r="K124" s="41"/>
      <c r="L124" s="64"/>
      <c r="S124" s="39"/>
      <c r="T124" s="39"/>
      <c r="U124" s="39"/>
      <c r="V124" s="39"/>
      <c r="W124" s="39"/>
      <c r="X124" s="39"/>
      <c r="Y124" s="39"/>
      <c r="Z124" s="39"/>
      <c r="AA124" s="39"/>
      <c r="AB124" s="39"/>
      <c r="AC124" s="39"/>
      <c r="AD124" s="39"/>
      <c r="AE124" s="39"/>
    </row>
    <row r="125" s="2" customFormat="1" ht="15.15" customHeight="1">
      <c r="A125" s="39"/>
      <c r="B125" s="40"/>
      <c r="C125" s="33" t="s">
        <v>24</v>
      </c>
      <c r="D125" s="41"/>
      <c r="E125" s="41"/>
      <c r="F125" s="28" t="str">
        <f>E17</f>
        <v/>
      </c>
      <c r="G125" s="41"/>
      <c r="H125" s="41"/>
      <c r="I125" s="158" t="s">
        <v>32</v>
      </c>
      <c r="J125" s="37" t="str">
        <f>E23</f>
        <v xml:space="preserve"> </v>
      </c>
      <c r="K125" s="41"/>
      <c r="L125" s="64"/>
      <c r="S125" s="39"/>
      <c r="T125" s="39"/>
      <c r="U125" s="39"/>
      <c r="V125" s="39"/>
      <c r="W125" s="39"/>
      <c r="X125" s="39"/>
      <c r="Y125" s="39"/>
      <c r="Z125" s="39"/>
      <c r="AA125" s="39"/>
      <c r="AB125" s="39"/>
      <c r="AC125" s="39"/>
      <c r="AD125" s="39"/>
      <c r="AE125" s="39"/>
    </row>
    <row r="126" s="2" customFormat="1" ht="15.15" customHeight="1">
      <c r="A126" s="39"/>
      <c r="B126" s="40"/>
      <c r="C126" s="33" t="s">
        <v>30</v>
      </c>
      <c r="D126" s="41"/>
      <c r="E126" s="41"/>
      <c r="F126" s="28" t="str">
        <f>IF(E20="","",E20)</f>
        <v>Vyplň údaj</v>
      </c>
      <c r="G126" s="41"/>
      <c r="H126" s="41"/>
      <c r="I126" s="158" t="s">
        <v>34</v>
      </c>
      <c r="J126" s="37" t="str">
        <f>E26</f>
        <v xml:space="preserve"> </v>
      </c>
      <c r="K126" s="41"/>
      <c r="L126" s="64"/>
      <c r="S126" s="39"/>
      <c r="T126" s="39"/>
      <c r="U126" s="39"/>
      <c r="V126" s="39"/>
      <c r="W126" s="39"/>
      <c r="X126" s="39"/>
      <c r="Y126" s="39"/>
      <c r="Z126" s="39"/>
      <c r="AA126" s="39"/>
      <c r="AB126" s="39"/>
      <c r="AC126" s="39"/>
      <c r="AD126" s="39"/>
      <c r="AE126" s="39"/>
    </row>
    <row r="127" s="2" customFormat="1" ht="10.32" customHeight="1">
      <c r="A127" s="39"/>
      <c r="B127" s="40"/>
      <c r="C127" s="41"/>
      <c r="D127" s="41"/>
      <c r="E127" s="41"/>
      <c r="F127" s="41"/>
      <c r="G127" s="41"/>
      <c r="H127" s="41"/>
      <c r="I127" s="156"/>
      <c r="J127" s="41"/>
      <c r="K127" s="41"/>
      <c r="L127" s="64"/>
      <c r="S127" s="39"/>
      <c r="T127" s="39"/>
      <c r="U127" s="39"/>
      <c r="V127" s="39"/>
      <c r="W127" s="39"/>
      <c r="X127" s="39"/>
      <c r="Y127" s="39"/>
      <c r="Z127" s="39"/>
      <c r="AA127" s="39"/>
      <c r="AB127" s="39"/>
      <c r="AC127" s="39"/>
      <c r="AD127" s="39"/>
      <c r="AE127" s="39"/>
    </row>
    <row r="128" s="9" customFormat="1" ht="29.28" customHeight="1">
      <c r="A128" s="204"/>
      <c r="B128" s="205"/>
      <c r="C128" s="206" t="s">
        <v>397</v>
      </c>
      <c r="D128" s="207" t="s">
        <v>61</v>
      </c>
      <c r="E128" s="207" t="s">
        <v>57</v>
      </c>
      <c r="F128" s="207" t="s">
        <v>58</v>
      </c>
      <c r="G128" s="207" t="s">
        <v>398</v>
      </c>
      <c r="H128" s="207" t="s">
        <v>399</v>
      </c>
      <c r="I128" s="208" t="s">
        <v>400</v>
      </c>
      <c r="J128" s="207" t="s">
        <v>393</v>
      </c>
      <c r="K128" s="209" t="s">
        <v>401</v>
      </c>
      <c r="L128" s="210"/>
      <c r="M128" s="101" t="s">
        <v>1</v>
      </c>
      <c r="N128" s="102" t="s">
        <v>40</v>
      </c>
      <c r="O128" s="102" t="s">
        <v>402</v>
      </c>
      <c r="P128" s="102" t="s">
        <v>403</v>
      </c>
      <c r="Q128" s="102" t="s">
        <v>404</v>
      </c>
      <c r="R128" s="102" t="s">
        <v>405</v>
      </c>
      <c r="S128" s="102" t="s">
        <v>406</v>
      </c>
      <c r="T128" s="103" t="s">
        <v>407</v>
      </c>
      <c r="U128" s="204"/>
      <c r="V128" s="204"/>
      <c r="W128" s="204"/>
      <c r="X128" s="204"/>
      <c r="Y128" s="204"/>
      <c r="Z128" s="204"/>
      <c r="AA128" s="204"/>
      <c r="AB128" s="204"/>
      <c r="AC128" s="204"/>
      <c r="AD128" s="204"/>
      <c r="AE128" s="204"/>
    </row>
    <row r="129" s="2" customFormat="1" ht="22.8" customHeight="1">
      <c r="A129" s="39"/>
      <c r="B129" s="40"/>
      <c r="C129" s="108" t="s">
        <v>408</v>
      </c>
      <c r="D129" s="41"/>
      <c r="E129" s="41"/>
      <c r="F129" s="41"/>
      <c r="G129" s="41"/>
      <c r="H129" s="41"/>
      <c r="I129" s="156"/>
      <c r="J129" s="211">
        <f>BK129</f>
        <v>0</v>
      </c>
      <c r="K129" s="41"/>
      <c r="L129" s="45"/>
      <c r="M129" s="104"/>
      <c r="N129" s="212"/>
      <c r="O129" s="105"/>
      <c r="P129" s="213">
        <f>P130+P222</f>
        <v>0</v>
      </c>
      <c r="Q129" s="105"/>
      <c r="R129" s="213">
        <f>R130+R222</f>
        <v>0.072653459445600005</v>
      </c>
      <c r="S129" s="105"/>
      <c r="T129" s="214">
        <f>T130+T222</f>
        <v>4.2782999999999998</v>
      </c>
      <c r="U129" s="39"/>
      <c r="V129" s="39"/>
      <c r="W129" s="39"/>
      <c r="X129" s="39"/>
      <c r="Y129" s="39"/>
      <c r="Z129" s="39"/>
      <c r="AA129" s="39"/>
      <c r="AB129" s="39"/>
      <c r="AC129" s="39"/>
      <c r="AD129" s="39"/>
      <c r="AE129" s="39"/>
      <c r="AT129" s="18" t="s">
        <v>75</v>
      </c>
      <c r="AU129" s="18" t="s">
        <v>395</v>
      </c>
      <c r="BK129" s="215">
        <f>BK130+BK222</f>
        <v>0</v>
      </c>
    </row>
    <row r="130" s="11" customFormat="1" ht="25.92" customHeight="1">
      <c r="A130" s="11"/>
      <c r="B130" s="254"/>
      <c r="C130" s="255"/>
      <c r="D130" s="256" t="s">
        <v>75</v>
      </c>
      <c r="E130" s="257" t="s">
        <v>750</v>
      </c>
      <c r="F130" s="257" t="s">
        <v>751</v>
      </c>
      <c r="G130" s="255"/>
      <c r="H130" s="255"/>
      <c r="I130" s="258"/>
      <c r="J130" s="259">
        <f>BK130</f>
        <v>0</v>
      </c>
      <c r="K130" s="255"/>
      <c r="L130" s="260"/>
      <c r="M130" s="261"/>
      <c r="N130" s="262"/>
      <c r="O130" s="262"/>
      <c r="P130" s="263">
        <f>P131+P140+P147+P172+P203+P219</f>
        <v>0</v>
      </c>
      <c r="Q130" s="262"/>
      <c r="R130" s="263">
        <f>R131+R140+R147+R172+R203+R219</f>
        <v>0.072653459445600005</v>
      </c>
      <c r="S130" s="262"/>
      <c r="T130" s="264">
        <f>T131+T140+T147+T172+T203+T219</f>
        <v>4.2782999999999998</v>
      </c>
      <c r="U130" s="11"/>
      <c r="V130" s="11"/>
      <c r="W130" s="11"/>
      <c r="X130" s="11"/>
      <c r="Y130" s="11"/>
      <c r="Z130" s="11"/>
      <c r="AA130" s="11"/>
      <c r="AB130" s="11"/>
      <c r="AC130" s="11"/>
      <c r="AD130" s="11"/>
      <c r="AE130" s="11"/>
      <c r="AR130" s="265" t="s">
        <v>84</v>
      </c>
      <c r="AT130" s="266" t="s">
        <v>75</v>
      </c>
      <c r="AU130" s="266" t="s">
        <v>76</v>
      </c>
      <c r="AY130" s="265" t="s">
        <v>414</v>
      </c>
      <c r="BK130" s="267">
        <f>BK131+BK140+BK147+BK172+BK203+BK219</f>
        <v>0</v>
      </c>
    </row>
    <row r="131" s="11" customFormat="1" ht="22.8" customHeight="1">
      <c r="A131" s="11"/>
      <c r="B131" s="254"/>
      <c r="C131" s="255"/>
      <c r="D131" s="256" t="s">
        <v>75</v>
      </c>
      <c r="E131" s="275" t="s">
        <v>84</v>
      </c>
      <c r="F131" s="275" t="s">
        <v>1714</v>
      </c>
      <c r="G131" s="255"/>
      <c r="H131" s="255"/>
      <c r="I131" s="258"/>
      <c r="J131" s="276">
        <f>BK131</f>
        <v>0</v>
      </c>
      <c r="K131" s="255"/>
      <c r="L131" s="260"/>
      <c r="M131" s="261"/>
      <c r="N131" s="262"/>
      <c r="O131" s="262"/>
      <c r="P131" s="263">
        <f>SUM(P132:P139)</f>
        <v>0</v>
      </c>
      <c r="Q131" s="262"/>
      <c r="R131" s="263">
        <f>SUM(R132:R139)</f>
        <v>0</v>
      </c>
      <c r="S131" s="262"/>
      <c r="T131" s="264">
        <f>SUM(T132:T139)</f>
        <v>0</v>
      </c>
      <c r="U131" s="11"/>
      <c r="V131" s="11"/>
      <c r="W131" s="11"/>
      <c r="X131" s="11"/>
      <c r="Y131" s="11"/>
      <c r="Z131" s="11"/>
      <c r="AA131" s="11"/>
      <c r="AB131" s="11"/>
      <c r="AC131" s="11"/>
      <c r="AD131" s="11"/>
      <c r="AE131" s="11"/>
      <c r="AR131" s="265" t="s">
        <v>84</v>
      </c>
      <c r="AT131" s="266" t="s">
        <v>75</v>
      </c>
      <c r="AU131" s="266" t="s">
        <v>84</v>
      </c>
      <c r="AY131" s="265" t="s">
        <v>414</v>
      </c>
      <c r="BK131" s="267">
        <f>SUM(BK132:BK139)</f>
        <v>0</v>
      </c>
    </row>
    <row r="132" s="2" customFormat="1" ht="21.75" customHeight="1">
      <c r="A132" s="39"/>
      <c r="B132" s="40"/>
      <c r="C132" s="234" t="s">
        <v>84</v>
      </c>
      <c r="D132" s="234" t="s">
        <v>443</v>
      </c>
      <c r="E132" s="235" t="s">
        <v>1715</v>
      </c>
      <c r="F132" s="236" t="s">
        <v>1716</v>
      </c>
      <c r="G132" s="237" t="s">
        <v>632</v>
      </c>
      <c r="H132" s="238">
        <v>80</v>
      </c>
      <c r="I132" s="239"/>
      <c r="J132" s="240">
        <f>ROUND(I132*H132,2)</f>
        <v>0</v>
      </c>
      <c r="K132" s="236" t="s">
        <v>720</v>
      </c>
      <c r="L132" s="45"/>
      <c r="M132" s="241" t="s">
        <v>1</v>
      </c>
      <c r="N132" s="242" t="s">
        <v>41</v>
      </c>
      <c r="O132" s="92"/>
      <c r="P132" s="226">
        <f>O132*H132</f>
        <v>0</v>
      </c>
      <c r="Q132" s="226">
        <v>0</v>
      </c>
      <c r="R132" s="226">
        <f>Q132*H132</f>
        <v>0</v>
      </c>
      <c r="S132" s="226">
        <v>0</v>
      </c>
      <c r="T132" s="227">
        <f>S132*H132</f>
        <v>0</v>
      </c>
      <c r="U132" s="39"/>
      <c r="V132" s="39"/>
      <c r="W132" s="39"/>
      <c r="X132" s="39"/>
      <c r="Y132" s="39"/>
      <c r="Z132" s="39"/>
      <c r="AA132" s="39"/>
      <c r="AB132" s="39"/>
      <c r="AC132" s="39"/>
      <c r="AD132" s="39"/>
      <c r="AE132" s="39"/>
      <c r="AR132" s="228" t="s">
        <v>415</v>
      </c>
      <c r="AT132" s="228" t="s">
        <v>443</v>
      </c>
      <c r="AU132" s="228" t="s">
        <v>86</v>
      </c>
      <c r="AY132" s="18" t="s">
        <v>414</v>
      </c>
      <c r="BE132" s="229">
        <f>IF(N132="základní",J132,0)</f>
        <v>0</v>
      </c>
      <c r="BF132" s="229">
        <f>IF(N132="snížená",J132,0)</f>
        <v>0</v>
      </c>
      <c r="BG132" s="229">
        <f>IF(N132="zákl. přenesená",J132,0)</f>
        <v>0</v>
      </c>
      <c r="BH132" s="229">
        <f>IF(N132="sníž. přenesená",J132,0)</f>
        <v>0</v>
      </c>
      <c r="BI132" s="229">
        <f>IF(N132="nulová",J132,0)</f>
        <v>0</v>
      </c>
      <c r="BJ132" s="18" t="s">
        <v>84</v>
      </c>
      <c r="BK132" s="229">
        <f>ROUND(I132*H132,2)</f>
        <v>0</v>
      </c>
      <c r="BL132" s="18" t="s">
        <v>415</v>
      </c>
      <c r="BM132" s="228" t="s">
        <v>3446</v>
      </c>
    </row>
    <row r="133" s="2" customFormat="1">
      <c r="A133" s="39"/>
      <c r="B133" s="40"/>
      <c r="C133" s="41"/>
      <c r="D133" s="230" t="s">
        <v>417</v>
      </c>
      <c r="E133" s="41"/>
      <c r="F133" s="231" t="s">
        <v>1718</v>
      </c>
      <c r="G133" s="41"/>
      <c r="H133" s="41"/>
      <c r="I133" s="156"/>
      <c r="J133" s="41"/>
      <c r="K133" s="41"/>
      <c r="L133" s="45"/>
      <c r="M133" s="232"/>
      <c r="N133" s="233"/>
      <c r="O133" s="92"/>
      <c r="P133" s="92"/>
      <c r="Q133" s="92"/>
      <c r="R133" s="92"/>
      <c r="S133" s="92"/>
      <c r="T133" s="93"/>
      <c r="U133" s="39"/>
      <c r="V133" s="39"/>
      <c r="W133" s="39"/>
      <c r="X133" s="39"/>
      <c r="Y133" s="39"/>
      <c r="Z133" s="39"/>
      <c r="AA133" s="39"/>
      <c r="AB133" s="39"/>
      <c r="AC133" s="39"/>
      <c r="AD133" s="39"/>
      <c r="AE133" s="39"/>
      <c r="AT133" s="18" t="s">
        <v>417</v>
      </c>
      <c r="AU133" s="18" t="s">
        <v>86</v>
      </c>
    </row>
    <row r="134" s="15" customFormat="1">
      <c r="A134" s="15"/>
      <c r="B134" s="299"/>
      <c r="C134" s="300"/>
      <c r="D134" s="230" t="s">
        <v>758</v>
      </c>
      <c r="E134" s="301" t="s">
        <v>1</v>
      </c>
      <c r="F134" s="302" t="s">
        <v>1719</v>
      </c>
      <c r="G134" s="300"/>
      <c r="H134" s="301" t="s">
        <v>1</v>
      </c>
      <c r="I134" s="303"/>
      <c r="J134" s="300"/>
      <c r="K134" s="300"/>
      <c r="L134" s="304"/>
      <c r="M134" s="305"/>
      <c r="N134" s="306"/>
      <c r="O134" s="306"/>
      <c r="P134" s="306"/>
      <c r="Q134" s="306"/>
      <c r="R134" s="306"/>
      <c r="S134" s="306"/>
      <c r="T134" s="307"/>
      <c r="U134" s="15"/>
      <c r="V134" s="15"/>
      <c r="W134" s="15"/>
      <c r="X134" s="15"/>
      <c r="Y134" s="15"/>
      <c r="Z134" s="15"/>
      <c r="AA134" s="15"/>
      <c r="AB134" s="15"/>
      <c r="AC134" s="15"/>
      <c r="AD134" s="15"/>
      <c r="AE134" s="15"/>
      <c r="AT134" s="308" t="s">
        <v>758</v>
      </c>
      <c r="AU134" s="308" t="s">
        <v>86</v>
      </c>
      <c r="AV134" s="15" t="s">
        <v>84</v>
      </c>
      <c r="AW134" s="15" t="s">
        <v>33</v>
      </c>
      <c r="AX134" s="15" t="s">
        <v>76</v>
      </c>
      <c r="AY134" s="308" t="s">
        <v>414</v>
      </c>
    </row>
    <row r="135" s="13" customFormat="1">
      <c r="A135" s="13"/>
      <c r="B135" s="277"/>
      <c r="C135" s="278"/>
      <c r="D135" s="230" t="s">
        <v>758</v>
      </c>
      <c r="E135" s="279" t="s">
        <v>1</v>
      </c>
      <c r="F135" s="280" t="s">
        <v>3447</v>
      </c>
      <c r="G135" s="278"/>
      <c r="H135" s="281">
        <v>80</v>
      </c>
      <c r="I135" s="282"/>
      <c r="J135" s="278"/>
      <c r="K135" s="278"/>
      <c r="L135" s="283"/>
      <c r="M135" s="284"/>
      <c r="N135" s="285"/>
      <c r="O135" s="285"/>
      <c r="P135" s="285"/>
      <c r="Q135" s="285"/>
      <c r="R135" s="285"/>
      <c r="S135" s="285"/>
      <c r="T135" s="286"/>
      <c r="U135" s="13"/>
      <c r="V135" s="13"/>
      <c r="W135" s="13"/>
      <c r="X135" s="13"/>
      <c r="Y135" s="13"/>
      <c r="Z135" s="13"/>
      <c r="AA135" s="13"/>
      <c r="AB135" s="13"/>
      <c r="AC135" s="13"/>
      <c r="AD135" s="13"/>
      <c r="AE135" s="13"/>
      <c r="AT135" s="287" t="s">
        <v>758</v>
      </c>
      <c r="AU135" s="287" t="s">
        <v>86</v>
      </c>
      <c r="AV135" s="13" t="s">
        <v>86</v>
      </c>
      <c r="AW135" s="13" t="s">
        <v>33</v>
      </c>
      <c r="AX135" s="13" t="s">
        <v>76</v>
      </c>
      <c r="AY135" s="287" t="s">
        <v>414</v>
      </c>
    </row>
    <row r="136" s="14" customFormat="1">
      <c r="A136" s="14"/>
      <c r="B136" s="288"/>
      <c r="C136" s="289"/>
      <c r="D136" s="230" t="s">
        <v>758</v>
      </c>
      <c r="E136" s="290" t="s">
        <v>1</v>
      </c>
      <c r="F136" s="291" t="s">
        <v>760</v>
      </c>
      <c r="G136" s="289"/>
      <c r="H136" s="292">
        <v>80</v>
      </c>
      <c r="I136" s="293"/>
      <c r="J136" s="289"/>
      <c r="K136" s="289"/>
      <c r="L136" s="294"/>
      <c r="M136" s="295"/>
      <c r="N136" s="296"/>
      <c r="O136" s="296"/>
      <c r="P136" s="296"/>
      <c r="Q136" s="296"/>
      <c r="R136" s="296"/>
      <c r="S136" s="296"/>
      <c r="T136" s="297"/>
      <c r="U136" s="14"/>
      <c r="V136" s="14"/>
      <c r="W136" s="14"/>
      <c r="X136" s="14"/>
      <c r="Y136" s="14"/>
      <c r="Z136" s="14"/>
      <c r="AA136" s="14"/>
      <c r="AB136" s="14"/>
      <c r="AC136" s="14"/>
      <c r="AD136" s="14"/>
      <c r="AE136" s="14"/>
      <c r="AT136" s="298" t="s">
        <v>758</v>
      </c>
      <c r="AU136" s="298" t="s">
        <v>86</v>
      </c>
      <c r="AV136" s="14" t="s">
        <v>415</v>
      </c>
      <c r="AW136" s="14" t="s">
        <v>33</v>
      </c>
      <c r="AX136" s="14" t="s">
        <v>84</v>
      </c>
      <c r="AY136" s="298" t="s">
        <v>414</v>
      </c>
    </row>
    <row r="137" s="2" customFormat="1" ht="21.75" customHeight="1">
      <c r="A137" s="39"/>
      <c r="B137" s="40"/>
      <c r="C137" s="234" t="s">
        <v>86</v>
      </c>
      <c r="D137" s="234" t="s">
        <v>443</v>
      </c>
      <c r="E137" s="235" t="s">
        <v>1721</v>
      </c>
      <c r="F137" s="236" t="s">
        <v>1722</v>
      </c>
      <c r="G137" s="237" t="s">
        <v>755</v>
      </c>
      <c r="H137" s="238">
        <v>0.80000000000000004</v>
      </c>
      <c r="I137" s="239"/>
      <c r="J137" s="240">
        <f>ROUND(I137*H137,2)</f>
        <v>0</v>
      </c>
      <c r="K137" s="236" t="s">
        <v>720</v>
      </c>
      <c r="L137" s="45"/>
      <c r="M137" s="241" t="s">
        <v>1</v>
      </c>
      <c r="N137" s="242" t="s">
        <v>41</v>
      </c>
      <c r="O137" s="92"/>
      <c r="P137" s="226">
        <f>O137*H137</f>
        <v>0</v>
      </c>
      <c r="Q137" s="226">
        <v>0</v>
      </c>
      <c r="R137" s="226">
        <f>Q137*H137</f>
        <v>0</v>
      </c>
      <c r="S137" s="226">
        <v>0</v>
      </c>
      <c r="T137" s="227">
        <f>S137*H137</f>
        <v>0</v>
      </c>
      <c r="U137" s="39"/>
      <c r="V137" s="39"/>
      <c r="W137" s="39"/>
      <c r="X137" s="39"/>
      <c r="Y137" s="39"/>
      <c r="Z137" s="39"/>
      <c r="AA137" s="39"/>
      <c r="AB137" s="39"/>
      <c r="AC137" s="39"/>
      <c r="AD137" s="39"/>
      <c r="AE137" s="39"/>
      <c r="AR137" s="228" t="s">
        <v>415</v>
      </c>
      <c r="AT137" s="228" t="s">
        <v>443</v>
      </c>
      <c r="AU137" s="228" t="s">
        <v>86</v>
      </c>
      <c r="AY137" s="18" t="s">
        <v>414</v>
      </c>
      <c r="BE137" s="229">
        <f>IF(N137="základní",J137,0)</f>
        <v>0</v>
      </c>
      <c r="BF137" s="229">
        <f>IF(N137="snížená",J137,0)</f>
        <v>0</v>
      </c>
      <c r="BG137" s="229">
        <f>IF(N137="zákl. přenesená",J137,0)</f>
        <v>0</v>
      </c>
      <c r="BH137" s="229">
        <f>IF(N137="sníž. přenesená",J137,0)</f>
        <v>0</v>
      </c>
      <c r="BI137" s="229">
        <f>IF(N137="nulová",J137,0)</f>
        <v>0</v>
      </c>
      <c r="BJ137" s="18" t="s">
        <v>84</v>
      </c>
      <c r="BK137" s="229">
        <f>ROUND(I137*H137,2)</f>
        <v>0</v>
      </c>
      <c r="BL137" s="18" t="s">
        <v>415</v>
      </c>
      <c r="BM137" s="228" t="s">
        <v>3448</v>
      </c>
    </row>
    <row r="138" s="2" customFormat="1">
      <c r="A138" s="39"/>
      <c r="B138" s="40"/>
      <c r="C138" s="41"/>
      <c r="D138" s="230" t="s">
        <v>417</v>
      </c>
      <c r="E138" s="41"/>
      <c r="F138" s="231" t="s">
        <v>1724</v>
      </c>
      <c r="G138" s="41"/>
      <c r="H138" s="41"/>
      <c r="I138" s="156"/>
      <c r="J138" s="41"/>
      <c r="K138" s="41"/>
      <c r="L138" s="45"/>
      <c r="M138" s="232"/>
      <c r="N138" s="233"/>
      <c r="O138" s="92"/>
      <c r="P138" s="92"/>
      <c r="Q138" s="92"/>
      <c r="R138" s="92"/>
      <c r="S138" s="92"/>
      <c r="T138" s="93"/>
      <c r="U138" s="39"/>
      <c r="V138" s="39"/>
      <c r="W138" s="39"/>
      <c r="X138" s="39"/>
      <c r="Y138" s="39"/>
      <c r="Z138" s="39"/>
      <c r="AA138" s="39"/>
      <c r="AB138" s="39"/>
      <c r="AC138" s="39"/>
      <c r="AD138" s="39"/>
      <c r="AE138" s="39"/>
      <c r="AT138" s="18" t="s">
        <v>417</v>
      </c>
      <c r="AU138" s="18" t="s">
        <v>86</v>
      </c>
    </row>
    <row r="139" s="13" customFormat="1">
      <c r="A139" s="13"/>
      <c r="B139" s="277"/>
      <c r="C139" s="278"/>
      <c r="D139" s="230" t="s">
        <v>758</v>
      </c>
      <c r="E139" s="279" t="s">
        <v>1</v>
      </c>
      <c r="F139" s="280" t="s">
        <v>3449</v>
      </c>
      <c r="G139" s="278"/>
      <c r="H139" s="281">
        <v>0.80000000000000004</v>
      </c>
      <c r="I139" s="282"/>
      <c r="J139" s="278"/>
      <c r="K139" s="278"/>
      <c r="L139" s="283"/>
      <c r="M139" s="284"/>
      <c r="N139" s="285"/>
      <c r="O139" s="285"/>
      <c r="P139" s="285"/>
      <c r="Q139" s="285"/>
      <c r="R139" s="285"/>
      <c r="S139" s="285"/>
      <c r="T139" s="286"/>
      <c r="U139" s="13"/>
      <c r="V139" s="13"/>
      <c r="W139" s="13"/>
      <c r="X139" s="13"/>
      <c r="Y139" s="13"/>
      <c r="Z139" s="13"/>
      <c r="AA139" s="13"/>
      <c r="AB139" s="13"/>
      <c r="AC139" s="13"/>
      <c r="AD139" s="13"/>
      <c r="AE139" s="13"/>
      <c r="AT139" s="287" t="s">
        <v>758</v>
      </c>
      <c r="AU139" s="287" t="s">
        <v>86</v>
      </c>
      <c r="AV139" s="13" t="s">
        <v>86</v>
      </c>
      <c r="AW139" s="13" t="s">
        <v>33</v>
      </c>
      <c r="AX139" s="13" t="s">
        <v>84</v>
      </c>
      <c r="AY139" s="287" t="s">
        <v>414</v>
      </c>
    </row>
    <row r="140" s="11" customFormat="1" ht="22.8" customHeight="1">
      <c r="A140" s="11"/>
      <c r="B140" s="254"/>
      <c r="C140" s="255"/>
      <c r="D140" s="256" t="s">
        <v>75</v>
      </c>
      <c r="E140" s="275" t="s">
        <v>415</v>
      </c>
      <c r="F140" s="275" t="s">
        <v>761</v>
      </c>
      <c r="G140" s="255"/>
      <c r="H140" s="255"/>
      <c r="I140" s="258"/>
      <c r="J140" s="276">
        <f>BK140</f>
        <v>0</v>
      </c>
      <c r="K140" s="255"/>
      <c r="L140" s="260"/>
      <c r="M140" s="261"/>
      <c r="N140" s="262"/>
      <c r="O140" s="262"/>
      <c r="P140" s="263">
        <f>SUM(P141:P146)</f>
        <v>0</v>
      </c>
      <c r="Q140" s="262"/>
      <c r="R140" s="263">
        <f>SUM(R141:R146)</f>
        <v>0.024215040000000004</v>
      </c>
      <c r="S140" s="262"/>
      <c r="T140" s="264">
        <f>SUM(T141:T146)</f>
        <v>0</v>
      </c>
      <c r="U140" s="11"/>
      <c r="V140" s="11"/>
      <c r="W140" s="11"/>
      <c r="X140" s="11"/>
      <c r="Y140" s="11"/>
      <c r="Z140" s="11"/>
      <c r="AA140" s="11"/>
      <c r="AB140" s="11"/>
      <c r="AC140" s="11"/>
      <c r="AD140" s="11"/>
      <c r="AE140" s="11"/>
      <c r="AR140" s="265" t="s">
        <v>84</v>
      </c>
      <c r="AT140" s="266" t="s">
        <v>75</v>
      </c>
      <c r="AU140" s="266" t="s">
        <v>84</v>
      </c>
      <c r="AY140" s="265" t="s">
        <v>414</v>
      </c>
      <c r="BK140" s="267">
        <f>SUM(BK141:BK146)</f>
        <v>0</v>
      </c>
    </row>
    <row r="141" s="2" customFormat="1" ht="21.75" customHeight="1">
      <c r="A141" s="39"/>
      <c r="B141" s="40"/>
      <c r="C141" s="234" t="s">
        <v>114</v>
      </c>
      <c r="D141" s="234" t="s">
        <v>443</v>
      </c>
      <c r="E141" s="235" t="s">
        <v>1726</v>
      </c>
      <c r="F141" s="236" t="s">
        <v>1727</v>
      </c>
      <c r="G141" s="237" t="s">
        <v>632</v>
      </c>
      <c r="H141" s="238">
        <v>0.058000000000000003</v>
      </c>
      <c r="I141" s="239"/>
      <c r="J141" s="240">
        <f>ROUND(I141*H141,2)</f>
        <v>0</v>
      </c>
      <c r="K141" s="236" t="s">
        <v>720</v>
      </c>
      <c r="L141" s="45"/>
      <c r="M141" s="241" t="s">
        <v>1</v>
      </c>
      <c r="N141" s="242" t="s">
        <v>41</v>
      </c>
      <c r="O141" s="92"/>
      <c r="P141" s="226">
        <f>O141*H141</f>
        <v>0</v>
      </c>
      <c r="Q141" s="226">
        <v>0.02102</v>
      </c>
      <c r="R141" s="226">
        <f>Q141*H141</f>
        <v>0.0012191600000000002</v>
      </c>
      <c r="S141" s="226">
        <v>0</v>
      </c>
      <c r="T141" s="227">
        <f>S141*H141</f>
        <v>0</v>
      </c>
      <c r="U141" s="39"/>
      <c r="V141" s="39"/>
      <c r="W141" s="39"/>
      <c r="X141" s="39"/>
      <c r="Y141" s="39"/>
      <c r="Z141" s="39"/>
      <c r="AA141" s="39"/>
      <c r="AB141" s="39"/>
      <c r="AC141" s="39"/>
      <c r="AD141" s="39"/>
      <c r="AE141" s="39"/>
      <c r="AR141" s="228" t="s">
        <v>415</v>
      </c>
      <c r="AT141" s="228" t="s">
        <v>443</v>
      </c>
      <c r="AU141" s="228" t="s">
        <v>86</v>
      </c>
      <c r="AY141" s="18" t="s">
        <v>414</v>
      </c>
      <c r="BE141" s="229">
        <f>IF(N141="základní",J141,0)</f>
        <v>0</v>
      </c>
      <c r="BF141" s="229">
        <f>IF(N141="snížená",J141,0)</f>
        <v>0</v>
      </c>
      <c r="BG141" s="229">
        <f>IF(N141="zákl. přenesená",J141,0)</f>
        <v>0</v>
      </c>
      <c r="BH141" s="229">
        <f>IF(N141="sníž. přenesená",J141,0)</f>
        <v>0</v>
      </c>
      <c r="BI141" s="229">
        <f>IF(N141="nulová",J141,0)</f>
        <v>0</v>
      </c>
      <c r="BJ141" s="18" t="s">
        <v>84</v>
      </c>
      <c r="BK141" s="229">
        <f>ROUND(I141*H141,2)</f>
        <v>0</v>
      </c>
      <c r="BL141" s="18" t="s">
        <v>415</v>
      </c>
      <c r="BM141" s="228" t="s">
        <v>3450</v>
      </c>
    </row>
    <row r="142" s="2" customFormat="1">
      <c r="A142" s="39"/>
      <c r="B142" s="40"/>
      <c r="C142" s="41"/>
      <c r="D142" s="230" t="s">
        <v>417</v>
      </c>
      <c r="E142" s="41"/>
      <c r="F142" s="231" t="s">
        <v>1729</v>
      </c>
      <c r="G142" s="41"/>
      <c r="H142" s="41"/>
      <c r="I142" s="156"/>
      <c r="J142" s="41"/>
      <c r="K142" s="41"/>
      <c r="L142" s="45"/>
      <c r="M142" s="232"/>
      <c r="N142" s="233"/>
      <c r="O142" s="92"/>
      <c r="P142" s="92"/>
      <c r="Q142" s="92"/>
      <c r="R142" s="92"/>
      <c r="S142" s="92"/>
      <c r="T142" s="93"/>
      <c r="U142" s="39"/>
      <c r="V142" s="39"/>
      <c r="W142" s="39"/>
      <c r="X142" s="39"/>
      <c r="Y142" s="39"/>
      <c r="Z142" s="39"/>
      <c r="AA142" s="39"/>
      <c r="AB142" s="39"/>
      <c r="AC142" s="39"/>
      <c r="AD142" s="39"/>
      <c r="AE142" s="39"/>
      <c r="AT142" s="18" t="s">
        <v>417</v>
      </c>
      <c r="AU142" s="18" t="s">
        <v>86</v>
      </c>
    </row>
    <row r="143" s="13" customFormat="1">
      <c r="A143" s="13"/>
      <c r="B143" s="277"/>
      <c r="C143" s="278"/>
      <c r="D143" s="230" t="s">
        <v>758</v>
      </c>
      <c r="E143" s="279" t="s">
        <v>1</v>
      </c>
      <c r="F143" s="280" t="s">
        <v>3451</v>
      </c>
      <c r="G143" s="278"/>
      <c r="H143" s="281">
        <v>0.058000000000000003</v>
      </c>
      <c r="I143" s="282"/>
      <c r="J143" s="278"/>
      <c r="K143" s="278"/>
      <c r="L143" s="283"/>
      <c r="M143" s="284"/>
      <c r="N143" s="285"/>
      <c r="O143" s="285"/>
      <c r="P143" s="285"/>
      <c r="Q143" s="285"/>
      <c r="R143" s="285"/>
      <c r="S143" s="285"/>
      <c r="T143" s="286"/>
      <c r="U143" s="13"/>
      <c r="V143" s="13"/>
      <c r="W143" s="13"/>
      <c r="X143" s="13"/>
      <c r="Y143" s="13"/>
      <c r="Z143" s="13"/>
      <c r="AA143" s="13"/>
      <c r="AB143" s="13"/>
      <c r="AC143" s="13"/>
      <c r="AD143" s="13"/>
      <c r="AE143" s="13"/>
      <c r="AT143" s="287" t="s">
        <v>758</v>
      </c>
      <c r="AU143" s="287" t="s">
        <v>86</v>
      </c>
      <c r="AV143" s="13" t="s">
        <v>86</v>
      </c>
      <c r="AW143" s="13" t="s">
        <v>33</v>
      </c>
      <c r="AX143" s="13" t="s">
        <v>84</v>
      </c>
      <c r="AY143" s="287" t="s">
        <v>414</v>
      </c>
    </row>
    <row r="144" s="2" customFormat="1" ht="21.75" customHeight="1">
      <c r="A144" s="39"/>
      <c r="B144" s="40"/>
      <c r="C144" s="234" t="s">
        <v>415</v>
      </c>
      <c r="D144" s="234" t="s">
        <v>443</v>
      </c>
      <c r="E144" s="235" t="s">
        <v>1731</v>
      </c>
      <c r="F144" s="236" t="s">
        <v>1732</v>
      </c>
      <c r="G144" s="237" t="s">
        <v>632</v>
      </c>
      <c r="H144" s="238">
        <v>1.0940000000000001</v>
      </c>
      <c r="I144" s="239"/>
      <c r="J144" s="240">
        <f>ROUND(I144*H144,2)</f>
        <v>0</v>
      </c>
      <c r="K144" s="236" t="s">
        <v>720</v>
      </c>
      <c r="L144" s="45"/>
      <c r="M144" s="241" t="s">
        <v>1</v>
      </c>
      <c r="N144" s="242" t="s">
        <v>41</v>
      </c>
      <c r="O144" s="92"/>
      <c r="P144" s="226">
        <f>O144*H144</f>
        <v>0</v>
      </c>
      <c r="Q144" s="226">
        <v>0.02102</v>
      </c>
      <c r="R144" s="226">
        <f>Q144*H144</f>
        <v>0.022995880000000003</v>
      </c>
      <c r="S144" s="226">
        <v>0</v>
      </c>
      <c r="T144" s="227">
        <f>S144*H144</f>
        <v>0</v>
      </c>
      <c r="U144" s="39"/>
      <c r="V144" s="39"/>
      <c r="W144" s="39"/>
      <c r="X144" s="39"/>
      <c r="Y144" s="39"/>
      <c r="Z144" s="39"/>
      <c r="AA144" s="39"/>
      <c r="AB144" s="39"/>
      <c r="AC144" s="39"/>
      <c r="AD144" s="39"/>
      <c r="AE144" s="39"/>
      <c r="AR144" s="228" t="s">
        <v>415</v>
      </c>
      <c r="AT144" s="228" t="s">
        <v>443</v>
      </c>
      <c r="AU144" s="228" t="s">
        <v>86</v>
      </c>
      <c r="AY144" s="18" t="s">
        <v>414</v>
      </c>
      <c r="BE144" s="229">
        <f>IF(N144="základní",J144,0)</f>
        <v>0</v>
      </c>
      <c r="BF144" s="229">
        <f>IF(N144="snížená",J144,0)</f>
        <v>0</v>
      </c>
      <c r="BG144" s="229">
        <f>IF(N144="zákl. přenesená",J144,0)</f>
        <v>0</v>
      </c>
      <c r="BH144" s="229">
        <f>IF(N144="sníž. přenesená",J144,0)</f>
        <v>0</v>
      </c>
      <c r="BI144" s="229">
        <f>IF(N144="nulová",J144,0)</f>
        <v>0</v>
      </c>
      <c r="BJ144" s="18" t="s">
        <v>84</v>
      </c>
      <c r="BK144" s="229">
        <f>ROUND(I144*H144,2)</f>
        <v>0</v>
      </c>
      <c r="BL144" s="18" t="s">
        <v>415</v>
      </c>
      <c r="BM144" s="228" t="s">
        <v>3452</v>
      </c>
    </row>
    <row r="145" s="2" customFormat="1">
      <c r="A145" s="39"/>
      <c r="B145" s="40"/>
      <c r="C145" s="41"/>
      <c r="D145" s="230" t="s">
        <v>417</v>
      </c>
      <c r="E145" s="41"/>
      <c r="F145" s="231" t="s">
        <v>1734</v>
      </c>
      <c r="G145" s="41"/>
      <c r="H145" s="41"/>
      <c r="I145" s="156"/>
      <c r="J145" s="41"/>
      <c r="K145" s="41"/>
      <c r="L145" s="45"/>
      <c r="M145" s="232"/>
      <c r="N145" s="233"/>
      <c r="O145" s="92"/>
      <c r="P145" s="92"/>
      <c r="Q145" s="92"/>
      <c r="R145" s="92"/>
      <c r="S145" s="92"/>
      <c r="T145" s="93"/>
      <c r="U145" s="39"/>
      <c r="V145" s="39"/>
      <c r="W145" s="39"/>
      <c r="X145" s="39"/>
      <c r="Y145" s="39"/>
      <c r="Z145" s="39"/>
      <c r="AA145" s="39"/>
      <c r="AB145" s="39"/>
      <c r="AC145" s="39"/>
      <c r="AD145" s="39"/>
      <c r="AE145" s="39"/>
      <c r="AT145" s="18" t="s">
        <v>417</v>
      </c>
      <c r="AU145" s="18" t="s">
        <v>86</v>
      </c>
    </row>
    <row r="146" s="13" customFormat="1">
      <c r="A146" s="13"/>
      <c r="B146" s="277"/>
      <c r="C146" s="278"/>
      <c r="D146" s="230" t="s">
        <v>758</v>
      </c>
      <c r="E146" s="279" t="s">
        <v>1</v>
      </c>
      <c r="F146" s="280" t="s">
        <v>3453</v>
      </c>
      <c r="G146" s="278"/>
      <c r="H146" s="281">
        <v>1.0940000000000001</v>
      </c>
      <c r="I146" s="282"/>
      <c r="J146" s="278"/>
      <c r="K146" s="278"/>
      <c r="L146" s="283"/>
      <c r="M146" s="284"/>
      <c r="N146" s="285"/>
      <c r="O146" s="285"/>
      <c r="P146" s="285"/>
      <c r="Q146" s="285"/>
      <c r="R146" s="285"/>
      <c r="S146" s="285"/>
      <c r="T146" s="286"/>
      <c r="U146" s="13"/>
      <c r="V146" s="13"/>
      <c r="W146" s="13"/>
      <c r="X146" s="13"/>
      <c r="Y146" s="13"/>
      <c r="Z146" s="13"/>
      <c r="AA146" s="13"/>
      <c r="AB146" s="13"/>
      <c r="AC146" s="13"/>
      <c r="AD146" s="13"/>
      <c r="AE146" s="13"/>
      <c r="AT146" s="287" t="s">
        <v>758</v>
      </c>
      <c r="AU146" s="287" t="s">
        <v>86</v>
      </c>
      <c r="AV146" s="13" t="s">
        <v>86</v>
      </c>
      <c r="AW146" s="13" t="s">
        <v>33</v>
      </c>
      <c r="AX146" s="13" t="s">
        <v>84</v>
      </c>
      <c r="AY146" s="287" t="s">
        <v>414</v>
      </c>
    </row>
    <row r="147" s="11" customFormat="1" ht="22.8" customHeight="1">
      <c r="A147" s="11"/>
      <c r="B147" s="254"/>
      <c r="C147" s="255"/>
      <c r="D147" s="256" t="s">
        <v>75</v>
      </c>
      <c r="E147" s="275" t="s">
        <v>431</v>
      </c>
      <c r="F147" s="275" t="s">
        <v>798</v>
      </c>
      <c r="G147" s="255"/>
      <c r="H147" s="255"/>
      <c r="I147" s="258"/>
      <c r="J147" s="276">
        <f>BK147</f>
        <v>0</v>
      </c>
      <c r="K147" s="255"/>
      <c r="L147" s="260"/>
      <c r="M147" s="261"/>
      <c r="N147" s="262"/>
      <c r="O147" s="262"/>
      <c r="P147" s="263">
        <f>SUM(P148:P171)</f>
        <v>0</v>
      </c>
      <c r="Q147" s="262"/>
      <c r="R147" s="263">
        <f>SUM(R148:R171)</f>
        <v>0.048438419445599998</v>
      </c>
      <c r="S147" s="262"/>
      <c r="T147" s="264">
        <f>SUM(T148:T171)</f>
        <v>0</v>
      </c>
      <c r="U147" s="11"/>
      <c r="V147" s="11"/>
      <c r="W147" s="11"/>
      <c r="X147" s="11"/>
      <c r="Y147" s="11"/>
      <c r="Z147" s="11"/>
      <c r="AA147" s="11"/>
      <c r="AB147" s="11"/>
      <c r="AC147" s="11"/>
      <c r="AD147" s="11"/>
      <c r="AE147" s="11"/>
      <c r="AR147" s="265" t="s">
        <v>84</v>
      </c>
      <c r="AT147" s="266" t="s">
        <v>75</v>
      </c>
      <c r="AU147" s="266" t="s">
        <v>84</v>
      </c>
      <c r="AY147" s="265" t="s">
        <v>414</v>
      </c>
      <c r="BK147" s="267">
        <f>SUM(BK148:BK171)</f>
        <v>0</v>
      </c>
    </row>
    <row r="148" s="2" customFormat="1" ht="21.75" customHeight="1">
      <c r="A148" s="39"/>
      <c r="B148" s="40"/>
      <c r="C148" s="234" t="s">
        <v>427</v>
      </c>
      <c r="D148" s="234" t="s">
        <v>443</v>
      </c>
      <c r="E148" s="235" t="s">
        <v>1736</v>
      </c>
      <c r="F148" s="236" t="s">
        <v>1737</v>
      </c>
      <c r="G148" s="237" t="s">
        <v>632</v>
      </c>
      <c r="H148" s="238">
        <v>25.550000000000001</v>
      </c>
      <c r="I148" s="239"/>
      <c r="J148" s="240">
        <f>ROUND(I148*H148,2)</f>
        <v>0</v>
      </c>
      <c r="K148" s="236" t="s">
        <v>720</v>
      </c>
      <c r="L148" s="45"/>
      <c r="M148" s="241" t="s">
        <v>1</v>
      </c>
      <c r="N148" s="242" t="s">
        <v>41</v>
      </c>
      <c r="O148" s="92"/>
      <c r="P148" s="226">
        <f>O148*H148</f>
        <v>0</v>
      </c>
      <c r="Q148" s="226">
        <v>0.0010198399999999999</v>
      </c>
      <c r="R148" s="226">
        <f>Q148*H148</f>
        <v>0.026056911999999998</v>
      </c>
      <c r="S148" s="226">
        <v>0</v>
      </c>
      <c r="T148" s="227">
        <f>S148*H148</f>
        <v>0</v>
      </c>
      <c r="U148" s="39"/>
      <c r="V148" s="39"/>
      <c r="W148" s="39"/>
      <c r="X148" s="39"/>
      <c r="Y148" s="39"/>
      <c r="Z148" s="39"/>
      <c r="AA148" s="39"/>
      <c r="AB148" s="39"/>
      <c r="AC148" s="39"/>
      <c r="AD148" s="39"/>
      <c r="AE148" s="39"/>
      <c r="AR148" s="228" t="s">
        <v>415</v>
      </c>
      <c r="AT148" s="228" t="s">
        <v>443</v>
      </c>
      <c r="AU148" s="228" t="s">
        <v>86</v>
      </c>
      <c r="AY148" s="18" t="s">
        <v>414</v>
      </c>
      <c r="BE148" s="229">
        <f>IF(N148="základní",J148,0)</f>
        <v>0</v>
      </c>
      <c r="BF148" s="229">
        <f>IF(N148="snížená",J148,0)</f>
        <v>0</v>
      </c>
      <c r="BG148" s="229">
        <f>IF(N148="zákl. přenesená",J148,0)</f>
        <v>0</v>
      </c>
      <c r="BH148" s="229">
        <f>IF(N148="sníž. přenesená",J148,0)</f>
        <v>0</v>
      </c>
      <c r="BI148" s="229">
        <f>IF(N148="nulová",J148,0)</f>
        <v>0</v>
      </c>
      <c r="BJ148" s="18" t="s">
        <v>84</v>
      </c>
      <c r="BK148" s="229">
        <f>ROUND(I148*H148,2)</f>
        <v>0</v>
      </c>
      <c r="BL148" s="18" t="s">
        <v>415</v>
      </c>
      <c r="BM148" s="228" t="s">
        <v>3454</v>
      </c>
    </row>
    <row r="149" s="2" customFormat="1">
      <c r="A149" s="39"/>
      <c r="B149" s="40"/>
      <c r="C149" s="41"/>
      <c r="D149" s="230" t="s">
        <v>417</v>
      </c>
      <c r="E149" s="41"/>
      <c r="F149" s="231" t="s">
        <v>1739</v>
      </c>
      <c r="G149" s="41"/>
      <c r="H149" s="41"/>
      <c r="I149" s="156"/>
      <c r="J149" s="41"/>
      <c r="K149" s="41"/>
      <c r="L149" s="45"/>
      <c r="M149" s="232"/>
      <c r="N149" s="233"/>
      <c r="O149" s="92"/>
      <c r="P149" s="92"/>
      <c r="Q149" s="92"/>
      <c r="R149" s="92"/>
      <c r="S149" s="92"/>
      <c r="T149" s="93"/>
      <c r="U149" s="39"/>
      <c r="V149" s="39"/>
      <c r="W149" s="39"/>
      <c r="X149" s="39"/>
      <c r="Y149" s="39"/>
      <c r="Z149" s="39"/>
      <c r="AA149" s="39"/>
      <c r="AB149" s="39"/>
      <c r="AC149" s="39"/>
      <c r="AD149" s="39"/>
      <c r="AE149" s="39"/>
      <c r="AT149" s="18" t="s">
        <v>417</v>
      </c>
      <c r="AU149" s="18" t="s">
        <v>86</v>
      </c>
    </row>
    <row r="150" s="15" customFormat="1">
      <c r="A150" s="15"/>
      <c r="B150" s="299"/>
      <c r="C150" s="300"/>
      <c r="D150" s="230" t="s">
        <v>758</v>
      </c>
      <c r="E150" s="301" t="s">
        <v>1</v>
      </c>
      <c r="F150" s="302" t="s">
        <v>1740</v>
      </c>
      <c r="G150" s="300"/>
      <c r="H150" s="301" t="s">
        <v>1</v>
      </c>
      <c r="I150" s="303"/>
      <c r="J150" s="300"/>
      <c r="K150" s="300"/>
      <c r="L150" s="304"/>
      <c r="M150" s="305"/>
      <c r="N150" s="306"/>
      <c r="O150" s="306"/>
      <c r="P150" s="306"/>
      <c r="Q150" s="306"/>
      <c r="R150" s="306"/>
      <c r="S150" s="306"/>
      <c r="T150" s="307"/>
      <c r="U150" s="15"/>
      <c r="V150" s="15"/>
      <c r="W150" s="15"/>
      <c r="X150" s="15"/>
      <c r="Y150" s="15"/>
      <c r="Z150" s="15"/>
      <c r="AA150" s="15"/>
      <c r="AB150" s="15"/>
      <c r="AC150" s="15"/>
      <c r="AD150" s="15"/>
      <c r="AE150" s="15"/>
      <c r="AT150" s="308" t="s">
        <v>758</v>
      </c>
      <c r="AU150" s="308" t="s">
        <v>86</v>
      </c>
      <c r="AV150" s="15" t="s">
        <v>84</v>
      </c>
      <c r="AW150" s="15" t="s">
        <v>33</v>
      </c>
      <c r="AX150" s="15" t="s">
        <v>76</v>
      </c>
      <c r="AY150" s="308" t="s">
        <v>414</v>
      </c>
    </row>
    <row r="151" s="15" customFormat="1">
      <c r="A151" s="15"/>
      <c r="B151" s="299"/>
      <c r="C151" s="300"/>
      <c r="D151" s="230" t="s">
        <v>758</v>
      </c>
      <c r="E151" s="301" t="s">
        <v>1</v>
      </c>
      <c r="F151" s="302" t="s">
        <v>1741</v>
      </c>
      <c r="G151" s="300"/>
      <c r="H151" s="301" t="s">
        <v>1</v>
      </c>
      <c r="I151" s="303"/>
      <c r="J151" s="300"/>
      <c r="K151" s="300"/>
      <c r="L151" s="304"/>
      <c r="M151" s="305"/>
      <c r="N151" s="306"/>
      <c r="O151" s="306"/>
      <c r="P151" s="306"/>
      <c r="Q151" s="306"/>
      <c r="R151" s="306"/>
      <c r="S151" s="306"/>
      <c r="T151" s="307"/>
      <c r="U151" s="15"/>
      <c r="V151" s="15"/>
      <c r="W151" s="15"/>
      <c r="X151" s="15"/>
      <c r="Y151" s="15"/>
      <c r="Z151" s="15"/>
      <c r="AA151" s="15"/>
      <c r="AB151" s="15"/>
      <c r="AC151" s="15"/>
      <c r="AD151" s="15"/>
      <c r="AE151" s="15"/>
      <c r="AT151" s="308" t="s">
        <v>758</v>
      </c>
      <c r="AU151" s="308" t="s">
        <v>86</v>
      </c>
      <c r="AV151" s="15" t="s">
        <v>84</v>
      </c>
      <c r="AW151" s="15" t="s">
        <v>33</v>
      </c>
      <c r="AX151" s="15" t="s">
        <v>76</v>
      </c>
      <c r="AY151" s="308" t="s">
        <v>414</v>
      </c>
    </row>
    <row r="152" s="13" customFormat="1">
      <c r="A152" s="13"/>
      <c r="B152" s="277"/>
      <c r="C152" s="278"/>
      <c r="D152" s="230" t="s">
        <v>758</v>
      </c>
      <c r="E152" s="279" t="s">
        <v>1</v>
      </c>
      <c r="F152" s="280" t="s">
        <v>3455</v>
      </c>
      <c r="G152" s="278"/>
      <c r="H152" s="281">
        <v>6.4000000000000004</v>
      </c>
      <c r="I152" s="282"/>
      <c r="J152" s="278"/>
      <c r="K152" s="278"/>
      <c r="L152" s="283"/>
      <c r="M152" s="284"/>
      <c r="N152" s="285"/>
      <c r="O152" s="285"/>
      <c r="P152" s="285"/>
      <c r="Q152" s="285"/>
      <c r="R152" s="285"/>
      <c r="S152" s="285"/>
      <c r="T152" s="286"/>
      <c r="U152" s="13"/>
      <c r="V152" s="13"/>
      <c r="W152" s="13"/>
      <c r="X152" s="13"/>
      <c r="Y152" s="13"/>
      <c r="Z152" s="13"/>
      <c r="AA152" s="13"/>
      <c r="AB152" s="13"/>
      <c r="AC152" s="13"/>
      <c r="AD152" s="13"/>
      <c r="AE152" s="13"/>
      <c r="AT152" s="287" t="s">
        <v>758</v>
      </c>
      <c r="AU152" s="287" t="s">
        <v>86</v>
      </c>
      <c r="AV152" s="13" t="s">
        <v>86</v>
      </c>
      <c r="AW152" s="13" t="s">
        <v>33</v>
      </c>
      <c r="AX152" s="13" t="s">
        <v>76</v>
      </c>
      <c r="AY152" s="287" t="s">
        <v>414</v>
      </c>
    </row>
    <row r="153" s="15" customFormat="1">
      <c r="A153" s="15"/>
      <c r="B153" s="299"/>
      <c r="C153" s="300"/>
      <c r="D153" s="230" t="s">
        <v>758</v>
      </c>
      <c r="E153" s="301" t="s">
        <v>1</v>
      </c>
      <c r="F153" s="302" t="s">
        <v>1746</v>
      </c>
      <c r="G153" s="300"/>
      <c r="H153" s="301" t="s">
        <v>1</v>
      </c>
      <c r="I153" s="303"/>
      <c r="J153" s="300"/>
      <c r="K153" s="300"/>
      <c r="L153" s="304"/>
      <c r="M153" s="305"/>
      <c r="N153" s="306"/>
      <c r="O153" s="306"/>
      <c r="P153" s="306"/>
      <c r="Q153" s="306"/>
      <c r="R153" s="306"/>
      <c r="S153" s="306"/>
      <c r="T153" s="307"/>
      <c r="U153" s="15"/>
      <c r="V153" s="15"/>
      <c r="W153" s="15"/>
      <c r="X153" s="15"/>
      <c r="Y153" s="15"/>
      <c r="Z153" s="15"/>
      <c r="AA153" s="15"/>
      <c r="AB153" s="15"/>
      <c r="AC153" s="15"/>
      <c r="AD153" s="15"/>
      <c r="AE153" s="15"/>
      <c r="AT153" s="308" t="s">
        <v>758</v>
      </c>
      <c r="AU153" s="308" t="s">
        <v>86</v>
      </c>
      <c r="AV153" s="15" t="s">
        <v>84</v>
      </c>
      <c r="AW153" s="15" t="s">
        <v>33</v>
      </c>
      <c r="AX153" s="15" t="s">
        <v>76</v>
      </c>
      <c r="AY153" s="308" t="s">
        <v>414</v>
      </c>
    </row>
    <row r="154" s="13" customFormat="1">
      <c r="A154" s="13"/>
      <c r="B154" s="277"/>
      <c r="C154" s="278"/>
      <c r="D154" s="230" t="s">
        <v>758</v>
      </c>
      <c r="E154" s="279" t="s">
        <v>1</v>
      </c>
      <c r="F154" s="280" t="s">
        <v>3456</v>
      </c>
      <c r="G154" s="278"/>
      <c r="H154" s="281">
        <v>4.5</v>
      </c>
      <c r="I154" s="282"/>
      <c r="J154" s="278"/>
      <c r="K154" s="278"/>
      <c r="L154" s="283"/>
      <c r="M154" s="284"/>
      <c r="N154" s="285"/>
      <c r="O154" s="285"/>
      <c r="P154" s="285"/>
      <c r="Q154" s="285"/>
      <c r="R154" s="285"/>
      <c r="S154" s="285"/>
      <c r="T154" s="286"/>
      <c r="U154" s="13"/>
      <c r="V154" s="13"/>
      <c r="W154" s="13"/>
      <c r="X154" s="13"/>
      <c r="Y154" s="13"/>
      <c r="Z154" s="13"/>
      <c r="AA154" s="13"/>
      <c r="AB154" s="13"/>
      <c r="AC154" s="13"/>
      <c r="AD154" s="13"/>
      <c r="AE154" s="13"/>
      <c r="AT154" s="287" t="s">
        <v>758</v>
      </c>
      <c r="AU154" s="287" t="s">
        <v>86</v>
      </c>
      <c r="AV154" s="13" t="s">
        <v>86</v>
      </c>
      <c r="AW154" s="13" t="s">
        <v>33</v>
      </c>
      <c r="AX154" s="13" t="s">
        <v>76</v>
      </c>
      <c r="AY154" s="287" t="s">
        <v>414</v>
      </c>
    </row>
    <row r="155" s="16" customFormat="1">
      <c r="A155" s="16"/>
      <c r="B155" s="317"/>
      <c r="C155" s="318"/>
      <c r="D155" s="230" t="s">
        <v>758</v>
      </c>
      <c r="E155" s="319" t="s">
        <v>1</v>
      </c>
      <c r="F155" s="320" t="s">
        <v>1745</v>
      </c>
      <c r="G155" s="318"/>
      <c r="H155" s="321">
        <v>10.9</v>
      </c>
      <c r="I155" s="322"/>
      <c r="J155" s="318"/>
      <c r="K155" s="318"/>
      <c r="L155" s="323"/>
      <c r="M155" s="324"/>
      <c r="N155" s="325"/>
      <c r="O155" s="325"/>
      <c r="P155" s="325"/>
      <c r="Q155" s="325"/>
      <c r="R155" s="325"/>
      <c r="S155" s="325"/>
      <c r="T155" s="326"/>
      <c r="U155" s="16"/>
      <c r="V155" s="16"/>
      <c r="W155" s="16"/>
      <c r="X155" s="16"/>
      <c r="Y155" s="16"/>
      <c r="Z155" s="16"/>
      <c r="AA155" s="16"/>
      <c r="AB155" s="16"/>
      <c r="AC155" s="16"/>
      <c r="AD155" s="16"/>
      <c r="AE155" s="16"/>
      <c r="AT155" s="327" t="s">
        <v>758</v>
      </c>
      <c r="AU155" s="327" t="s">
        <v>86</v>
      </c>
      <c r="AV155" s="16" t="s">
        <v>114</v>
      </c>
      <c r="AW155" s="16" t="s">
        <v>33</v>
      </c>
      <c r="AX155" s="16" t="s">
        <v>76</v>
      </c>
      <c r="AY155" s="327" t="s">
        <v>414</v>
      </c>
    </row>
    <row r="156" s="15" customFormat="1">
      <c r="A156" s="15"/>
      <c r="B156" s="299"/>
      <c r="C156" s="300"/>
      <c r="D156" s="230" t="s">
        <v>758</v>
      </c>
      <c r="E156" s="301" t="s">
        <v>1</v>
      </c>
      <c r="F156" s="302" t="s">
        <v>3457</v>
      </c>
      <c r="G156" s="300"/>
      <c r="H156" s="301" t="s">
        <v>1</v>
      </c>
      <c r="I156" s="303"/>
      <c r="J156" s="300"/>
      <c r="K156" s="300"/>
      <c r="L156" s="304"/>
      <c r="M156" s="305"/>
      <c r="N156" s="306"/>
      <c r="O156" s="306"/>
      <c r="P156" s="306"/>
      <c r="Q156" s="306"/>
      <c r="R156" s="306"/>
      <c r="S156" s="306"/>
      <c r="T156" s="307"/>
      <c r="U156" s="15"/>
      <c r="V156" s="15"/>
      <c r="W156" s="15"/>
      <c r="X156" s="15"/>
      <c r="Y156" s="15"/>
      <c r="Z156" s="15"/>
      <c r="AA156" s="15"/>
      <c r="AB156" s="15"/>
      <c r="AC156" s="15"/>
      <c r="AD156" s="15"/>
      <c r="AE156" s="15"/>
      <c r="AT156" s="308" t="s">
        <v>758</v>
      </c>
      <c r="AU156" s="308" t="s">
        <v>86</v>
      </c>
      <c r="AV156" s="15" t="s">
        <v>84</v>
      </c>
      <c r="AW156" s="15" t="s">
        <v>33</v>
      </c>
      <c r="AX156" s="15" t="s">
        <v>76</v>
      </c>
      <c r="AY156" s="308" t="s">
        <v>414</v>
      </c>
    </row>
    <row r="157" s="15" customFormat="1">
      <c r="A157" s="15"/>
      <c r="B157" s="299"/>
      <c r="C157" s="300"/>
      <c r="D157" s="230" t="s">
        <v>758</v>
      </c>
      <c r="E157" s="301" t="s">
        <v>1</v>
      </c>
      <c r="F157" s="302" t="s">
        <v>1741</v>
      </c>
      <c r="G157" s="300"/>
      <c r="H157" s="301" t="s">
        <v>1</v>
      </c>
      <c r="I157" s="303"/>
      <c r="J157" s="300"/>
      <c r="K157" s="300"/>
      <c r="L157" s="304"/>
      <c r="M157" s="305"/>
      <c r="N157" s="306"/>
      <c r="O157" s="306"/>
      <c r="P157" s="306"/>
      <c r="Q157" s="306"/>
      <c r="R157" s="306"/>
      <c r="S157" s="306"/>
      <c r="T157" s="307"/>
      <c r="U157" s="15"/>
      <c r="V157" s="15"/>
      <c r="W157" s="15"/>
      <c r="X157" s="15"/>
      <c r="Y157" s="15"/>
      <c r="Z157" s="15"/>
      <c r="AA157" s="15"/>
      <c r="AB157" s="15"/>
      <c r="AC157" s="15"/>
      <c r="AD157" s="15"/>
      <c r="AE157" s="15"/>
      <c r="AT157" s="308" t="s">
        <v>758</v>
      </c>
      <c r="AU157" s="308" t="s">
        <v>86</v>
      </c>
      <c r="AV157" s="15" t="s">
        <v>84</v>
      </c>
      <c r="AW157" s="15" t="s">
        <v>33</v>
      </c>
      <c r="AX157" s="15" t="s">
        <v>76</v>
      </c>
      <c r="AY157" s="308" t="s">
        <v>414</v>
      </c>
    </row>
    <row r="158" s="13" customFormat="1">
      <c r="A158" s="13"/>
      <c r="B158" s="277"/>
      <c r="C158" s="278"/>
      <c r="D158" s="230" t="s">
        <v>758</v>
      </c>
      <c r="E158" s="279" t="s">
        <v>1</v>
      </c>
      <c r="F158" s="280" t="s">
        <v>3458</v>
      </c>
      <c r="G158" s="278"/>
      <c r="H158" s="281">
        <v>7.9000000000000004</v>
      </c>
      <c r="I158" s="282"/>
      <c r="J158" s="278"/>
      <c r="K158" s="278"/>
      <c r="L158" s="283"/>
      <c r="M158" s="284"/>
      <c r="N158" s="285"/>
      <c r="O158" s="285"/>
      <c r="P158" s="285"/>
      <c r="Q158" s="285"/>
      <c r="R158" s="285"/>
      <c r="S158" s="285"/>
      <c r="T158" s="286"/>
      <c r="U158" s="13"/>
      <c r="V158" s="13"/>
      <c r="W158" s="13"/>
      <c r="X158" s="13"/>
      <c r="Y158" s="13"/>
      <c r="Z158" s="13"/>
      <c r="AA158" s="13"/>
      <c r="AB158" s="13"/>
      <c r="AC158" s="13"/>
      <c r="AD158" s="13"/>
      <c r="AE158" s="13"/>
      <c r="AT158" s="287" t="s">
        <v>758</v>
      </c>
      <c r="AU158" s="287" t="s">
        <v>86</v>
      </c>
      <c r="AV158" s="13" t="s">
        <v>86</v>
      </c>
      <c r="AW158" s="13" t="s">
        <v>33</v>
      </c>
      <c r="AX158" s="13" t="s">
        <v>76</v>
      </c>
      <c r="AY158" s="287" t="s">
        <v>414</v>
      </c>
    </row>
    <row r="159" s="15" customFormat="1">
      <c r="A159" s="15"/>
      <c r="B159" s="299"/>
      <c r="C159" s="300"/>
      <c r="D159" s="230" t="s">
        <v>758</v>
      </c>
      <c r="E159" s="301" t="s">
        <v>1</v>
      </c>
      <c r="F159" s="302" t="s">
        <v>1746</v>
      </c>
      <c r="G159" s="300"/>
      <c r="H159" s="301" t="s">
        <v>1</v>
      </c>
      <c r="I159" s="303"/>
      <c r="J159" s="300"/>
      <c r="K159" s="300"/>
      <c r="L159" s="304"/>
      <c r="M159" s="305"/>
      <c r="N159" s="306"/>
      <c r="O159" s="306"/>
      <c r="P159" s="306"/>
      <c r="Q159" s="306"/>
      <c r="R159" s="306"/>
      <c r="S159" s="306"/>
      <c r="T159" s="307"/>
      <c r="U159" s="15"/>
      <c r="V159" s="15"/>
      <c r="W159" s="15"/>
      <c r="X159" s="15"/>
      <c r="Y159" s="15"/>
      <c r="Z159" s="15"/>
      <c r="AA159" s="15"/>
      <c r="AB159" s="15"/>
      <c r="AC159" s="15"/>
      <c r="AD159" s="15"/>
      <c r="AE159" s="15"/>
      <c r="AT159" s="308" t="s">
        <v>758</v>
      </c>
      <c r="AU159" s="308" t="s">
        <v>86</v>
      </c>
      <c r="AV159" s="15" t="s">
        <v>84</v>
      </c>
      <c r="AW159" s="15" t="s">
        <v>33</v>
      </c>
      <c r="AX159" s="15" t="s">
        <v>76</v>
      </c>
      <c r="AY159" s="308" t="s">
        <v>414</v>
      </c>
    </row>
    <row r="160" s="13" customFormat="1">
      <c r="A160" s="13"/>
      <c r="B160" s="277"/>
      <c r="C160" s="278"/>
      <c r="D160" s="230" t="s">
        <v>758</v>
      </c>
      <c r="E160" s="279" t="s">
        <v>1</v>
      </c>
      <c r="F160" s="280" t="s">
        <v>3459</v>
      </c>
      <c r="G160" s="278"/>
      <c r="H160" s="281">
        <v>6.75</v>
      </c>
      <c r="I160" s="282"/>
      <c r="J160" s="278"/>
      <c r="K160" s="278"/>
      <c r="L160" s="283"/>
      <c r="M160" s="284"/>
      <c r="N160" s="285"/>
      <c r="O160" s="285"/>
      <c r="P160" s="285"/>
      <c r="Q160" s="285"/>
      <c r="R160" s="285"/>
      <c r="S160" s="285"/>
      <c r="T160" s="286"/>
      <c r="U160" s="13"/>
      <c r="V160" s="13"/>
      <c r="W160" s="13"/>
      <c r="X160" s="13"/>
      <c r="Y160" s="13"/>
      <c r="Z160" s="13"/>
      <c r="AA160" s="13"/>
      <c r="AB160" s="13"/>
      <c r="AC160" s="13"/>
      <c r="AD160" s="13"/>
      <c r="AE160" s="13"/>
      <c r="AT160" s="287" t="s">
        <v>758</v>
      </c>
      <c r="AU160" s="287" t="s">
        <v>86</v>
      </c>
      <c r="AV160" s="13" t="s">
        <v>86</v>
      </c>
      <c r="AW160" s="13" t="s">
        <v>33</v>
      </c>
      <c r="AX160" s="13" t="s">
        <v>76</v>
      </c>
      <c r="AY160" s="287" t="s">
        <v>414</v>
      </c>
    </row>
    <row r="161" s="16" customFormat="1">
      <c r="A161" s="16"/>
      <c r="B161" s="317"/>
      <c r="C161" s="318"/>
      <c r="D161" s="230" t="s">
        <v>758</v>
      </c>
      <c r="E161" s="319" t="s">
        <v>1</v>
      </c>
      <c r="F161" s="320" t="s">
        <v>1745</v>
      </c>
      <c r="G161" s="318"/>
      <c r="H161" s="321">
        <v>14.65</v>
      </c>
      <c r="I161" s="322"/>
      <c r="J161" s="318"/>
      <c r="K161" s="318"/>
      <c r="L161" s="323"/>
      <c r="M161" s="324"/>
      <c r="N161" s="325"/>
      <c r="O161" s="325"/>
      <c r="P161" s="325"/>
      <c r="Q161" s="325"/>
      <c r="R161" s="325"/>
      <c r="S161" s="325"/>
      <c r="T161" s="326"/>
      <c r="U161" s="16"/>
      <c r="V161" s="16"/>
      <c r="W161" s="16"/>
      <c r="X161" s="16"/>
      <c r="Y161" s="16"/>
      <c r="Z161" s="16"/>
      <c r="AA161" s="16"/>
      <c r="AB161" s="16"/>
      <c r="AC161" s="16"/>
      <c r="AD161" s="16"/>
      <c r="AE161" s="16"/>
      <c r="AT161" s="327" t="s">
        <v>758</v>
      </c>
      <c r="AU161" s="327" t="s">
        <v>86</v>
      </c>
      <c r="AV161" s="16" t="s">
        <v>114</v>
      </c>
      <c r="AW161" s="16" t="s">
        <v>33</v>
      </c>
      <c r="AX161" s="16" t="s">
        <v>76</v>
      </c>
      <c r="AY161" s="327" t="s">
        <v>414</v>
      </c>
    </row>
    <row r="162" s="14" customFormat="1">
      <c r="A162" s="14"/>
      <c r="B162" s="288"/>
      <c r="C162" s="289"/>
      <c r="D162" s="230" t="s">
        <v>758</v>
      </c>
      <c r="E162" s="290" t="s">
        <v>1</v>
      </c>
      <c r="F162" s="291" t="s">
        <v>760</v>
      </c>
      <c r="G162" s="289"/>
      <c r="H162" s="292">
        <v>25.550000000000001</v>
      </c>
      <c r="I162" s="293"/>
      <c r="J162" s="289"/>
      <c r="K162" s="289"/>
      <c r="L162" s="294"/>
      <c r="M162" s="295"/>
      <c r="N162" s="296"/>
      <c r="O162" s="296"/>
      <c r="P162" s="296"/>
      <c r="Q162" s="296"/>
      <c r="R162" s="296"/>
      <c r="S162" s="296"/>
      <c r="T162" s="297"/>
      <c r="U162" s="14"/>
      <c r="V162" s="14"/>
      <c r="W162" s="14"/>
      <c r="X162" s="14"/>
      <c r="Y162" s="14"/>
      <c r="Z162" s="14"/>
      <c r="AA162" s="14"/>
      <c r="AB162" s="14"/>
      <c r="AC162" s="14"/>
      <c r="AD162" s="14"/>
      <c r="AE162" s="14"/>
      <c r="AT162" s="298" t="s">
        <v>758</v>
      </c>
      <c r="AU162" s="298" t="s">
        <v>86</v>
      </c>
      <c r="AV162" s="14" t="s">
        <v>415</v>
      </c>
      <c r="AW162" s="14" t="s">
        <v>33</v>
      </c>
      <c r="AX162" s="14" t="s">
        <v>84</v>
      </c>
      <c r="AY162" s="298" t="s">
        <v>414</v>
      </c>
    </row>
    <row r="163" s="2" customFormat="1" ht="21.75" customHeight="1">
      <c r="A163" s="39"/>
      <c r="B163" s="40"/>
      <c r="C163" s="234" t="s">
        <v>431</v>
      </c>
      <c r="D163" s="234" t="s">
        <v>443</v>
      </c>
      <c r="E163" s="235" t="s">
        <v>1750</v>
      </c>
      <c r="F163" s="236" t="s">
        <v>1751</v>
      </c>
      <c r="G163" s="237" t="s">
        <v>632</v>
      </c>
      <c r="H163" s="238">
        <v>6.4669999999999996</v>
      </c>
      <c r="I163" s="239"/>
      <c r="J163" s="240">
        <f>ROUND(I163*H163,2)</f>
        <v>0</v>
      </c>
      <c r="K163" s="236" t="s">
        <v>720</v>
      </c>
      <c r="L163" s="45"/>
      <c r="M163" s="241" t="s">
        <v>1</v>
      </c>
      <c r="N163" s="242" t="s">
        <v>41</v>
      </c>
      <c r="O163" s="92"/>
      <c r="P163" s="226">
        <f>O163*H163</f>
        <v>0</v>
      </c>
      <c r="Q163" s="226">
        <v>0.001110364</v>
      </c>
      <c r="R163" s="226">
        <f>Q163*H163</f>
        <v>0.0071807239879999995</v>
      </c>
      <c r="S163" s="226">
        <v>0</v>
      </c>
      <c r="T163" s="227">
        <f>S163*H163</f>
        <v>0</v>
      </c>
      <c r="U163" s="39"/>
      <c r="V163" s="39"/>
      <c r="W163" s="39"/>
      <c r="X163" s="39"/>
      <c r="Y163" s="39"/>
      <c r="Z163" s="39"/>
      <c r="AA163" s="39"/>
      <c r="AB163" s="39"/>
      <c r="AC163" s="39"/>
      <c r="AD163" s="39"/>
      <c r="AE163" s="39"/>
      <c r="AR163" s="228" t="s">
        <v>415</v>
      </c>
      <c r="AT163" s="228" t="s">
        <v>443</v>
      </c>
      <c r="AU163" s="228" t="s">
        <v>86</v>
      </c>
      <c r="AY163" s="18" t="s">
        <v>414</v>
      </c>
      <c r="BE163" s="229">
        <f>IF(N163="základní",J163,0)</f>
        <v>0</v>
      </c>
      <c r="BF163" s="229">
        <f>IF(N163="snížená",J163,0)</f>
        <v>0</v>
      </c>
      <c r="BG163" s="229">
        <f>IF(N163="zákl. přenesená",J163,0)</f>
        <v>0</v>
      </c>
      <c r="BH163" s="229">
        <f>IF(N163="sníž. přenesená",J163,0)</f>
        <v>0</v>
      </c>
      <c r="BI163" s="229">
        <f>IF(N163="nulová",J163,0)</f>
        <v>0</v>
      </c>
      <c r="BJ163" s="18" t="s">
        <v>84</v>
      </c>
      <c r="BK163" s="229">
        <f>ROUND(I163*H163,2)</f>
        <v>0</v>
      </c>
      <c r="BL163" s="18" t="s">
        <v>415</v>
      </c>
      <c r="BM163" s="228" t="s">
        <v>3460</v>
      </c>
    </row>
    <row r="164" s="2" customFormat="1">
      <c r="A164" s="39"/>
      <c r="B164" s="40"/>
      <c r="C164" s="41"/>
      <c r="D164" s="230" t="s">
        <v>417</v>
      </c>
      <c r="E164" s="41"/>
      <c r="F164" s="231" t="s">
        <v>1753</v>
      </c>
      <c r="G164" s="41"/>
      <c r="H164" s="41"/>
      <c r="I164" s="156"/>
      <c r="J164" s="41"/>
      <c r="K164" s="41"/>
      <c r="L164" s="45"/>
      <c r="M164" s="232"/>
      <c r="N164" s="233"/>
      <c r="O164" s="92"/>
      <c r="P164" s="92"/>
      <c r="Q164" s="92"/>
      <c r="R164" s="92"/>
      <c r="S164" s="92"/>
      <c r="T164" s="93"/>
      <c r="U164" s="39"/>
      <c r="V164" s="39"/>
      <c r="W164" s="39"/>
      <c r="X164" s="39"/>
      <c r="Y164" s="39"/>
      <c r="Z164" s="39"/>
      <c r="AA164" s="39"/>
      <c r="AB164" s="39"/>
      <c r="AC164" s="39"/>
      <c r="AD164" s="39"/>
      <c r="AE164" s="39"/>
      <c r="AT164" s="18" t="s">
        <v>417</v>
      </c>
      <c r="AU164" s="18" t="s">
        <v>86</v>
      </c>
    </row>
    <row r="165" s="15" customFormat="1">
      <c r="A165" s="15"/>
      <c r="B165" s="299"/>
      <c r="C165" s="300"/>
      <c r="D165" s="230" t="s">
        <v>758</v>
      </c>
      <c r="E165" s="301" t="s">
        <v>1</v>
      </c>
      <c r="F165" s="302" t="s">
        <v>1754</v>
      </c>
      <c r="G165" s="300"/>
      <c r="H165" s="301" t="s">
        <v>1</v>
      </c>
      <c r="I165" s="303"/>
      <c r="J165" s="300"/>
      <c r="K165" s="300"/>
      <c r="L165" s="304"/>
      <c r="M165" s="305"/>
      <c r="N165" s="306"/>
      <c r="O165" s="306"/>
      <c r="P165" s="306"/>
      <c r="Q165" s="306"/>
      <c r="R165" s="306"/>
      <c r="S165" s="306"/>
      <c r="T165" s="307"/>
      <c r="U165" s="15"/>
      <c r="V165" s="15"/>
      <c r="W165" s="15"/>
      <c r="X165" s="15"/>
      <c r="Y165" s="15"/>
      <c r="Z165" s="15"/>
      <c r="AA165" s="15"/>
      <c r="AB165" s="15"/>
      <c r="AC165" s="15"/>
      <c r="AD165" s="15"/>
      <c r="AE165" s="15"/>
      <c r="AT165" s="308" t="s">
        <v>758</v>
      </c>
      <c r="AU165" s="308" t="s">
        <v>86</v>
      </c>
      <c r="AV165" s="15" t="s">
        <v>84</v>
      </c>
      <c r="AW165" s="15" t="s">
        <v>33</v>
      </c>
      <c r="AX165" s="15" t="s">
        <v>76</v>
      </c>
      <c r="AY165" s="308" t="s">
        <v>414</v>
      </c>
    </row>
    <row r="166" s="13" customFormat="1">
      <c r="A166" s="13"/>
      <c r="B166" s="277"/>
      <c r="C166" s="278"/>
      <c r="D166" s="230" t="s">
        <v>758</v>
      </c>
      <c r="E166" s="279" t="s">
        <v>1</v>
      </c>
      <c r="F166" s="280" t="s">
        <v>3461</v>
      </c>
      <c r="G166" s="278"/>
      <c r="H166" s="281">
        <v>5.2610000000000001</v>
      </c>
      <c r="I166" s="282"/>
      <c r="J166" s="278"/>
      <c r="K166" s="278"/>
      <c r="L166" s="283"/>
      <c r="M166" s="284"/>
      <c r="N166" s="285"/>
      <c r="O166" s="285"/>
      <c r="P166" s="285"/>
      <c r="Q166" s="285"/>
      <c r="R166" s="285"/>
      <c r="S166" s="285"/>
      <c r="T166" s="286"/>
      <c r="U166" s="13"/>
      <c r="V166" s="13"/>
      <c r="W166" s="13"/>
      <c r="X166" s="13"/>
      <c r="Y166" s="13"/>
      <c r="Z166" s="13"/>
      <c r="AA166" s="13"/>
      <c r="AB166" s="13"/>
      <c r="AC166" s="13"/>
      <c r="AD166" s="13"/>
      <c r="AE166" s="13"/>
      <c r="AT166" s="287" t="s">
        <v>758</v>
      </c>
      <c r="AU166" s="287" t="s">
        <v>86</v>
      </c>
      <c r="AV166" s="13" t="s">
        <v>86</v>
      </c>
      <c r="AW166" s="13" t="s">
        <v>33</v>
      </c>
      <c r="AX166" s="13" t="s">
        <v>76</v>
      </c>
      <c r="AY166" s="287" t="s">
        <v>414</v>
      </c>
    </row>
    <row r="167" s="13" customFormat="1">
      <c r="A167" s="13"/>
      <c r="B167" s="277"/>
      <c r="C167" s="278"/>
      <c r="D167" s="230" t="s">
        <v>758</v>
      </c>
      <c r="E167" s="279" t="s">
        <v>1</v>
      </c>
      <c r="F167" s="280" t="s">
        <v>3462</v>
      </c>
      <c r="G167" s="278"/>
      <c r="H167" s="281">
        <v>1.206</v>
      </c>
      <c r="I167" s="282"/>
      <c r="J167" s="278"/>
      <c r="K167" s="278"/>
      <c r="L167" s="283"/>
      <c r="M167" s="284"/>
      <c r="N167" s="285"/>
      <c r="O167" s="285"/>
      <c r="P167" s="285"/>
      <c r="Q167" s="285"/>
      <c r="R167" s="285"/>
      <c r="S167" s="285"/>
      <c r="T167" s="286"/>
      <c r="U167" s="13"/>
      <c r="V167" s="13"/>
      <c r="W167" s="13"/>
      <c r="X167" s="13"/>
      <c r="Y167" s="13"/>
      <c r="Z167" s="13"/>
      <c r="AA167" s="13"/>
      <c r="AB167" s="13"/>
      <c r="AC167" s="13"/>
      <c r="AD167" s="13"/>
      <c r="AE167" s="13"/>
      <c r="AT167" s="287" t="s">
        <v>758</v>
      </c>
      <c r="AU167" s="287" t="s">
        <v>86</v>
      </c>
      <c r="AV167" s="13" t="s">
        <v>86</v>
      </c>
      <c r="AW167" s="13" t="s">
        <v>33</v>
      </c>
      <c r="AX167" s="13" t="s">
        <v>76</v>
      </c>
      <c r="AY167" s="287" t="s">
        <v>414</v>
      </c>
    </row>
    <row r="168" s="14" customFormat="1">
      <c r="A168" s="14"/>
      <c r="B168" s="288"/>
      <c r="C168" s="289"/>
      <c r="D168" s="230" t="s">
        <v>758</v>
      </c>
      <c r="E168" s="290" t="s">
        <v>1</v>
      </c>
      <c r="F168" s="291" t="s">
        <v>760</v>
      </c>
      <c r="G168" s="289"/>
      <c r="H168" s="292">
        <v>6.4670000000000005</v>
      </c>
      <c r="I168" s="293"/>
      <c r="J168" s="289"/>
      <c r="K168" s="289"/>
      <c r="L168" s="294"/>
      <c r="M168" s="295"/>
      <c r="N168" s="296"/>
      <c r="O168" s="296"/>
      <c r="P168" s="296"/>
      <c r="Q168" s="296"/>
      <c r="R168" s="296"/>
      <c r="S168" s="296"/>
      <c r="T168" s="297"/>
      <c r="U168" s="14"/>
      <c r="V168" s="14"/>
      <c r="W168" s="14"/>
      <c r="X168" s="14"/>
      <c r="Y168" s="14"/>
      <c r="Z168" s="14"/>
      <c r="AA168" s="14"/>
      <c r="AB168" s="14"/>
      <c r="AC168" s="14"/>
      <c r="AD168" s="14"/>
      <c r="AE168" s="14"/>
      <c r="AT168" s="298" t="s">
        <v>758</v>
      </c>
      <c r="AU168" s="298" t="s">
        <v>86</v>
      </c>
      <c r="AV168" s="14" t="s">
        <v>415</v>
      </c>
      <c r="AW168" s="14" t="s">
        <v>33</v>
      </c>
      <c r="AX168" s="14" t="s">
        <v>84</v>
      </c>
      <c r="AY168" s="298" t="s">
        <v>414</v>
      </c>
    </row>
    <row r="169" s="2" customFormat="1" ht="21.75" customHeight="1">
      <c r="A169" s="39"/>
      <c r="B169" s="40"/>
      <c r="C169" s="234" t="s">
        <v>435</v>
      </c>
      <c r="D169" s="234" t="s">
        <v>443</v>
      </c>
      <c r="E169" s="235" t="s">
        <v>2246</v>
      </c>
      <c r="F169" s="236" t="s">
        <v>2247</v>
      </c>
      <c r="G169" s="237" t="s">
        <v>531</v>
      </c>
      <c r="H169" s="238">
        <v>32.655999999999999</v>
      </c>
      <c r="I169" s="239"/>
      <c r="J169" s="240">
        <f>ROUND(I169*H169,2)</f>
        <v>0</v>
      </c>
      <c r="K169" s="236" t="s">
        <v>720</v>
      </c>
      <c r="L169" s="45"/>
      <c r="M169" s="241" t="s">
        <v>1</v>
      </c>
      <c r="N169" s="242" t="s">
        <v>41</v>
      </c>
      <c r="O169" s="92"/>
      <c r="P169" s="226">
        <f>O169*H169</f>
        <v>0</v>
      </c>
      <c r="Q169" s="226">
        <v>0.00046548210000000001</v>
      </c>
      <c r="R169" s="226">
        <f>Q169*H169</f>
        <v>0.0152007834576</v>
      </c>
      <c r="S169" s="226">
        <v>0</v>
      </c>
      <c r="T169" s="227">
        <f>S169*H169</f>
        <v>0</v>
      </c>
      <c r="U169" s="39"/>
      <c r="V169" s="39"/>
      <c r="W169" s="39"/>
      <c r="X169" s="39"/>
      <c r="Y169" s="39"/>
      <c r="Z169" s="39"/>
      <c r="AA169" s="39"/>
      <c r="AB169" s="39"/>
      <c r="AC169" s="39"/>
      <c r="AD169" s="39"/>
      <c r="AE169" s="39"/>
      <c r="AR169" s="228" t="s">
        <v>415</v>
      </c>
      <c r="AT169" s="228" t="s">
        <v>443</v>
      </c>
      <c r="AU169" s="228" t="s">
        <v>86</v>
      </c>
      <c r="AY169" s="18" t="s">
        <v>414</v>
      </c>
      <c r="BE169" s="229">
        <f>IF(N169="základní",J169,0)</f>
        <v>0</v>
      </c>
      <c r="BF169" s="229">
        <f>IF(N169="snížená",J169,0)</f>
        <v>0</v>
      </c>
      <c r="BG169" s="229">
        <f>IF(N169="zákl. přenesená",J169,0)</f>
        <v>0</v>
      </c>
      <c r="BH169" s="229">
        <f>IF(N169="sníž. přenesená",J169,0)</f>
        <v>0</v>
      </c>
      <c r="BI169" s="229">
        <f>IF(N169="nulová",J169,0)</f>
        <v>0</v>
      </c>
      <c r="BJ169" s="18" t="s">
        <v>84</v>
      </c>
      <c r="BK169" s="229">
        <f>ROUND(I169*H169,2)</f>
        <v>0</v>
      </c>
      <c r="BL169" s="18" t="s">
        <v>415</v>
      </c>
      <c r="BM169" s="228" t="s">
        <v>3463</v>
      </c>
    </row>
    <row r="170" s="2" customFormat="1">
      <c r="A170" s="39"/>
      <c r="B170" s="40"/>
      <c r="C170" s="41"/>
      <c r="D170" s="230" t="s">
        <v>417</v>
      </c>
      <c r="E170" s="41"/>
      <c r="F170" s="231" t="s">
        <v>2249</v>
      </c>
      <c r="G170" s="41"/>
      <c r="H170" s="41"/>
      <c r="I170" s="156"/>
      <c r="J170" s="41"/>
      <c r="K170" s="41"/>
      <c r="L170" s="45"/>
      <c r="M170" s="232"/>
      <c r="N170" s="233"/>
      <c r="O170" s="92"/>
      <c r="P170" s="92"/>
      <c r="Q170" s="92"/>
      <c r="R170" s="92"/>
      <c r="S170" s="92"/>
      <c r="T170" s="93"/>
      <c r="U170" s="39"/>
      <c r="V170" s="39"/>
      <c r="W170" s="39"/>
      <c r="X170" s="39"/>
      <c r="Y170" s="39"/>
      <c r="Z170" s="39"/>
      <c r="AA170" s="39"/>
      <c r="AB170" s="39"/>
      <c r="AC170" s="39"/>
      <c r="AD170" s="39"/>
      <c r="AE170" s="39"/>
      <c r="AT170" s="18" t="s">
        <v>417</v>
      </c>
      <c r="AU170" s="18" t="s">
        <v>86</v>
      </c>
    </row>
    <row r="171" s="13" customFormat="1">
      <c r="A171" s="13"/>
      <c r="B171" s="277"/>
      <c r="C171" s="278"/>
      <c r="D171" s="230" t="s">
        <v>758</v>
      </c>
      <c r="E171" s="279" t="s">
        <v>1</v>
      </c>
      <c r="F171" s="280" t="s">
        <v>3464</v>
      </c>
      <c r="G171" s="278"/>
      <c r="H171" s="281">
        <v>32.655999999999999</v>
      </c>
      <c r="I171" s="282"/>
      <c r="J171" s="278"/>
      <c r="K171" s="278"/>
      <c r="L171" s="283"/>
      <c r="M171" s="284"/>
      <c r="N171" s="285"/>
      <c r="O171" s="285"/>
      <c r="P171" s="285"/>
      <c r="Q171" s="285"/>
      <c r="R171" s="285"/>
      <c r="S171" s="285"/>
      <c r="T171" s="286"/>
      <c r="U171" s="13"/>
      <c r="V171" s="13"/>
      <c r="W171" s="13"/>
      <c r="X171" s="13"/>
      <c r="Y171" s="13"/>
      <c r="Z171" s="13"/>
      <c r="AA171" s="13"/>
      <c r="AB171" s="13"/>
      <c r="AC171" s="13"/>
      <c r="AD171" s="13"/>
      <c r="AE171" s="13"/>
      <c r="AT171" s="287" t="s">
        <v>758</v>
      </c>
      <c r="AU171" s="287" t="s">
        <v>86</v>
      </c>
      <c r="AV171" s="13" t="s">
        <v>86</v>
      </c>
      <c r="AW171" s="13" t="s">
        <v>33</v>
      </c>
      <c r="AX171" s="13" t="s">
        <v>84</v>
      </c>
      <c r="AY171" s="287" t="s">
        <v>414</v>
      </c>
    </row>
    <row r="172" s="11" customFormat="1" ht="22.8" customHeight="1">
      <c r="A172" s="11"/>
      <c r="B172" s="254"/>
      <c r="C172" s="255"/>
      <c r="D172" s="256" t="s">
        <v>75</v>
      </c>
      <c r="E172" s="275" t="s">
        <v>442</v>
      </c>
      <c r="F172" s="275" t="s">
        <v>850</v>
      </c>
      <c r="G172" s="255"/>
      <c r="H172" s="255"/>
      <c r="I172" s="258"/>
      <c r="J172" s="276">
        <f>BK172</f>
        <v>0</v>
      </c>
      <c r="K172" s="255"/>
      <c r="L172" s="260"/>
      <c r="M172" s="261"/>
      <c r="N172" s="262"/>
      <c r="O172" s="262"/>
      <c r="P172" s="263">
        <f>SUM(P173:P202)</f>
        <v>0</v>
      </c>
      <c r="Q172" s="262"/>
      <c r="R172" s="263">
        <f>SUM(R173:R202)</f>
        <v>0</v>
      </c>
      <c r="S172" s="262"/>
      <c r="T172" s="264">
        <f>SUM(T173:T202)</f>
        <v>4.2782999999999998</v>
      </c>
      <c r="U172" s="11"/>
      <c r="V172" s="11"/>
      <c r="W172" s="11"/>
      <c r="X172" s="11"/>
      <c r="Y172" s="11"/>
      <c r="Z172" s="11"/>
      <c r="AA172" s="11"/>
      <c r="AB172" s="11"/>
      <c r="AC172" s="11"/>
      <c r="AD172" s="11"/>
      <c r="AE172" s="11"/>
      <c r="AR172" s="265" t="s">
        <v>84</v>
      </c>
      <c r="AT172" s="266" t="s">
        <v>75</v>
      </c>
      <c r="AU172" s="266" t="s">
        <v>84</v>
      </c>
      <c r="AY172" s="265" t="s">
        <v>414</v>
      </c>
      <c r="BK172" s="267">
        <f>SUM(BK173:BK202)</f>
        <v>0</v>
      </c>
    </row>
    <row r="173" s="2" customFormat="1" ht="21.75" customHeight="1">
      <c r="A173" s="39"/>
      <c r="B173" s="40"/>
      <c r="C173" s="234" t="s">
        <v>413</v>
      </c>
      <c r="D173" s="234" t="s">
        <v>443</v>
      </c>
      <c r="E173" s="235" t="s">
        <v>3338</v>
      </c>
      <c r="F173" s="236" t="s">
        <v>3339</v>
      </c>
      <c r="G173" s="237" t="s">
        <v>755</v>
      </c>
      <c r="H173" s="238">
        <v>2.363</v>
      </c>
      <c r="I173" s="239"/>
      <c r="J173" s="240">
        <f>ROUND(I173*H173,2)</f>
        <v>0</v>
      </c>
      <c r="K173" s="236" t="s">
        <v>720</v>
      </c>
      <c r="L173" s="45"/>
      <c r="M173" s="241" t="s">
        <v>1</v>
      </c>
      <c r="N173" s="242" t="s">
        <v>41</v>
      </c>
      <c r="O173" s="92"/>
      <c r="P173" s="226">
        <f>O173*H173</f>
        <v>0</v>
      </c>
      <c r="Q173" s="226">
        <v>0</v>
      </c>
      <c r="R173" s="226">
        <f>Q173*H173</f>
        <v>0</v>
      </c>
      <c r="S173" s="226">
        <v>1.8</v>
      </c>
      <c r="T173" s="227">
        <f>S173*H173</f>
        <v>4.2534000000000001</v>
      </c>
      <c r="U173" s="39"/>
      <c r="V173" s="39"/>
      <c r="W173" s="39"/>
      <c r="X173" s="39"/>
      <c r="Y173" s="39"/>
      <c r="Z173" s="39"/>
      <c r="AA173" s="39"/>
      <c r="AB173" s="39"/>
      <c r="AC173" s="39"/>
      <c r="AD173" s="39"/>
      <c r="AE173" s="39"/>
      <c r="AR173" s="228" t="s">
        <v>415</v>
      </c>
      <c r="AT173" s="228" t="s">
        <v>443</v>
      </c>
      <c r="AU173" s="228" t="s">
        <v>86</v>
      </c>
      <c r="AY173" s="18" t="s">
        <v>414</v>
      </c>
      <c r="BE173" s="229">
        <f>IF(N173="základní",J173,0)</f>
        <v>0</v>
      </c>
      <c r="BF173" s="229">
        <f>IF(N173="snížená",J173,0)</f>
        <v>0</v>
      </c>
      <c r="BG173" s="229">
        <f>IF(N173="zákl. přenesená",J173,0)</f>
        <v>0</v>
      </c>
      <c r="BH173" s="229">
        <f>IF(N173="sníž. přenesená",J173,0)</f>
        <v>0</v>
      </c>
      <c r="BI173" s="229">
        <f>IF(N173="nulová",J173,0)</f>
        <v>0</v>
      </c>
      <c r="BJ173" s="18" t="s">
        <v>84</v>
      </c>
      <c r="BK173" s="229">
        <f>ROUND(I173*H173,2)</f>
        <v>0</v>
      </c>
      <c r="BL173" s="18" t="s">
        <v>415</v>
      </c>
      <c r="BM173" s="228" t="s">
        <v>3465</v>
      </c>
    </row>
    <row r="174" s="2" customFormat="1">
      <c r="A174" s="39"/>
      <c r="B174" s="40"/>
      <c r="C174" s="41"/>
      <c r="D174" s="230" t="s">
        <v>417</v>
      </c>
      <c r="E174" s="41"/>
      <c r="F174" s="231" t="s">
        <v>3339</v>
      </c>
      <c r="G174" s="41"/>
      <c r="H174" s="41"/>
      <c r="I174" s="156"/>
      <c r="J174" s="41"/>
      <c r="K174" s="41"/>
      <c r="L174" s="45"/>
      <c r="M174" s="232"/>
      <c r="N174" s="233"/>
      <c r="O174" s="92"/>
      <c r="P174" s="92"/>
      <c r="Q174" s="92"/>
      <c r="R174" s="92"/>
      <c r="S174" s="92"/>
      <c r="T174" s="93"/>
      <c r="U174" s="39"/>
      <c r="V174" s="39"/>
      <c r="W174" s="39"/>
      <c r="X174" s="39"/>
      <c r="Y174" s="39"/>
      <c r="Z174" s="39"/>
      <c r="AA174" s="39"/>
      <c r="AB174" s="39"/>
      <c r="AC174" s="39"/>
      <c r="AD174" s="39"/>
      <c r="AE174" s="39"/>
      <c r="AT174" s="18" t="s">
        <v>417</v>
      </c>
      <c r="AU174" s="18" t="s">
        <v>86</v>
      </c>
    </row>
    <row r="175" s="15" customFormat="1">
      <c r="A175" s="15"/>
      <c r="B175" s="299"/>
      <c r="C175" s="300"/>
      <c r="D175" s="230" t="s">
        <v>758</v>
      </c>
      <c r="E175" s="301" t="s">
        <v>1</v>
      </c>
      <c r="F175" s="302" t="s">
        <v>3466</v>
      </c>
      <c r="G175" s="300"/>
      <c r="H175" s="301" t="s">
        <v>1</v>
      </c>
      <c r="I175" s="303"/>
      <c r="J175" s="300"/>
      <c r="K175" s="300"/>
      <c r="L175" s="304"/>
      <c r="M175" s="305"/>
      <c r="N175" s="306"/>
      <c r="O175" s="306"/>
      <c r="P175" s="306"/>
      <c r="Q175" s="306"/>
      <c r="R175" s="306"/>
      <c r="S175" s="306"/>
      <c r="T175" s="307"/>
      <c r="U175" s="15"/>
      <c r="V175" s="15"/>
      <c r="W175" s="15"/>
      <c r="X175" s="15"/>
      <c r="Y175" s="15"/>
      <c r="Z175" s="15"/>
      <c r="AA175" s="15"/>
      <c r="AB175" s="15"/>
      <c r="AC175" s="15"/>
      <c r="AD175" s="15"/>
      <c r="AE175" s="15"/>
      <c r="AT175" s="308" t="s">
        <v>758</v>
      </c>
      <c r="AU175" s="308" t="s">
        <v>86</v>
      </c>
      <c r="AV175" s="15" t="s">
        <v>84</v>
      </c>
      <c r="AW175" s="15" t="s">
        <v>33</v>
      </c>
      <c r="AX175" s="15" t="s">
        <v>76</v>
      </c>
      <c r="AY175" s="308" t="s">
        <v>414</v>
      </c>
    </row>
    <row r="176" s="13" customFormat="1">
      <c r="A176" s="13"/>
      <c r="B176" s="277"/>
      <c r="C176" s="278"/>
      <c r="D176" s="230" t="s">
        <v>758</v>
      </c>
      <c r="E176" s="279" t="s">
        <v>1</v>
      </c>
      <c r="F176" s="280" t="s">
        <v>3467</v>
      </c>
      <c r="G176" s="278"/>
      <c r="H176" s="281">
        <v>1.4630000000000001</v>
      </c>
      <c r="I176" s="282"/>
      <c r="J176" s="278"/>
      <c r="K176" s="278"/>
      <c r="L176" s="283"/>
      <c r="M176" s="284"/>
      <c r="N176" s="285"/>
      <c r="O176" s="285"/>
      <c r="P176" s="285"/>
      <c r="Q176" s="285"/>
      <c r="R176" s="285"/>
      <c r="S176" s="285"/>
      <c r="T176" s="286"/>
      <c r="U176" s="13"/>
      <c r="V176" s="13"/>
      <c r="W176" s="13"/>
      <c r="X176" s="13"/>
      <c r="Y176" s="13"/>
      <c r="Z176" s="13"/>
      <c r="AA176" s="13"/>
      <c r="AB176" s="13"/>
      <c r="AC176" s="13"/>
      <c r="AD176" s="13"/>
      <c r="AE176" s="13"/>
      <c r="AT176" s="287" t="s">
        <v>758</v>
      </c>
      <c r="AU176" s="287" t="s">
        <v>86</v>
      </c>
      <c r="AV176" s="13" t="s">
        <v>86</v>
      </c>
      <c r="AW176" s="13" t="s">
        <v>33</v>
      </c>
      <c r="AX176" s="13" t="s">
        <v>76</v>
      </c>
      <c r="AY176" s="287" t="s">
        <v>414</v>
      </c>
    </row>
    <row r="177" s="15" customFormat="1">
      <c r="A177" s="15"/>
      <c r="B177" s="299"/>
      <c r="C177" s="300"/>
      <c r="D177" s="230" t="s">
        <v>758</v>
      </c>
      <c r="E177" s="301" t="s">
        <v>1</v>
      </c>
      <c r="F177" s="302" t="s">
        <v>1746</v>
      </c>
      <c r="G177" s="300"/>
      <c r="H177" s="301" t="s">
        <v>1</v>
      </c>
      <c r="I177" s="303"/>
      <c r="J177" s="300"/>
      <c r="K177" s="300"/>
      <c r="L177" s="304"/>
      <c r="M177" s="305"/>
      <c r="N177" s="306"/>
      <c r="O177" s="306"/>
      <c r="P177" s="306"/>
      <c r="Q177" s="306"/>
      <c r="R177" s="306"/>
      <c r="S177" s="306"/>
      <c r="T177" s="307"/>
      <c r="U177" s="15"/>
      <c r="V177" s="15"/>
      <c r="W177" s="15"/>
      <c r="X177" s="15"/>
      <c r="Y177" s="15"/>
      <c r="Z177" s="15"/>
      <c r="AA177" s="15"/>
      <c r="AB177" s="15"/>
      <c r="AC177" s="15"/>
      <c r="AD177" s="15"/>
      <c r="AE177" s="15"/>
      <c r="AT177" s="308" t="s">
        <v>758</v>
      </c>
      <c r="AU177" s="308" t="s">
        <v>86</v>
      </c>
      <c r="AV177" s="15" t="s">
        <v>84</v>
      </c>
      <c r="AW177" s="15" t="s">
        <v>33</v>
      </c>
      <c r="AX177" s="15" t="s">
        <v>76</v>
      </c>
      <c r="AY177" s="308" t="s">
        <v>414</v>
      </c>
    </row>
    <row r="178" s="13" customFormat="1">
      <c r="A178" s="13"/>
      <c r="B178" s="277"/>
      <c r="C178" s="278"/>
      <c r="D178" s="230" t="s">
        <v>758</v>
      </c>
      <c r="E178" s="279" t="s">
        <v>1</v>
      </c>
      <c r="F178" s="280" t="s">
        <v>3468</v>
      </c>
      <c r="G178" s="278"/>
      <c r="H178" s="281">
        <v>0.90000000000000002</v>
      </c>
      <c r="I178" s="282"/>
      <c r="J178" s="278"/>
      <c r="K178" s="278"/>
      <c r="L178" s="283"/>
      <c r="M178" s="284"/>
      <c r="N178" s="285"/>
      <c r="O178" s="285"/>
      <c r="P178" s="285"/>
      <c r="Q178" s="285"/>
      <c r="R178" s="285"/>
      <c r="S178" s="285"/>
      <c r="T178" s="286"/>
      <c r="U178" s="13"/>
      <c r="V178" s="13"/>
      <c r="W178" s="13"/>
      <c r="X178" s="13"/>
      <c r="Y178" s="13"/>
      <c r="Z178" s="13"/>
      <c r="AA178" s="13"/>
      <c r="AB178" s="13"/>
      <c r="AC178" s="13"/>
      <c r="AD178" s="13"/>
      <c r="AE178" s="13"/>
      <c r="AT178" s="287" t="s">
        <v>758</v>
      </c>
      <c r="AU178" s="287" t="s">
        <v>86</v>
      </c>
      <c r="AV178" s="13" t="s">
        <v>86</v>
      </c>
      <c r="AW178" s="13" t="s">
        <v>33</v>
      </c>
      <c r="AX178" s="13" t="s">
        <v>76</v>
      </c>
      <c r="AY178" s="287" t="s">
        <v>414</v>
      </c>
    </row>
    <row r="179" s="14" customFormat="1">
      <c r="A179" s="14"/>
      <c r="B179" s="288"/>
      <c r="C179" s="289"/>
      <c r="D179" s="230" t="s">
        <v>758</v>
      </c>
      <c r="E179" s="290" t="s">
        <v>1</v>
      </c>
      <c r="F179" s="291" t="s">
        <v>760</v>
      </c>
      <c r="G179" s="289"/>
      <c r="H179" s="292">
        <v>2.363</v>
      </c>
      <c r="I179" s="293"/>
      <c r="J179" s="289"/>
      <c r="K179" s="289"/>
      <c r="L179" s="294"/>
      <c r="M179" s="295"/>
      <c r="N179" s="296"/>
      <c r="O179" s="296"/>
      <c r="P179" s="296"/>
      <c r="Q179" s="296"/>
      <c r="R179" s="296"/>
      <c r="S179" s="296"/>
      <c r="T179" s="297"/>
      <c r="U179" s="14"/>
      <c r="V179" s="14"/>
      <c r="W179" s="14"/>
      <c r="X179" s="14"/>
      <c r="Y179" s="14"/>
      <c r="Z179" s="14"/>
      <c r="AA179" s="14"/>
      <c r="AB179" s="14"/>
      <c r="AC179" s="14"/>
      <c r="AD179" s="14"/>
      <c r="AE179" s="14"/>
      <c r="AT179" s="298" t="s">
        <v>758</v>
      </c>
      <c r="AU179" s="298" t="s">
        <v>86</v>
      </c>
      <c r="AV179" s="14" t="s">
        <v>415</v>
      </c>
      <c r="AW179" s="14" t="s">
        <v>33</v>
      </c>
      <c r="AX179" s="14" t="s">
        <v>84</v>
      </c>
      <c r="AY179" s="298" t="s">
        <v>414</v>
      </c>
    </row>
    <row r="180" s="2" customFormat="1" ht="16.5" customHeight="1">
      <c r="A180" s="39"/>
      <c r="B180" s="40"/>
      <c r="C180" s="234" t="s">
        <v>442</v>
      </c>
      <c r="D180" s="234" t="s">
        <v>443</v>
      </c>
      <c r="E180" s="235" t="s">
        <v>1794</v>
      </c>
      <c r="F180" s="236" t="s">
        <v>1795</v>
      </c>
      <c r="G180" s="237" t="s">
        <v>531</v>
      </c>
      <c r="H180" s="238">
        <v>15.800000000000001</v>
      </c>
      <c r="I180" s="239"/>
      <c r="J180" s="240">
        <f>ROUND(I180*H180,2)</f>
        <v>0</v>
      </c>
      <c r="K180" s="236" t="s">
        <v>720</v>
      </c>
      <c r="L180" s="45"/>
      <c r="M180" s="241" t="s">
        <v>1</v>
      </c>
      <c r="N180" s="242" t="s">
        <v>41</v>
      </c>
      <c r="O180" s="92"/>
      <c r="P180" s="226">
        <f>O180*H180</f>
        <v>0</v>
      </c>
      <c r="Q180" s="226">
        <v>0</v>
      </c>
      <c r="R180" s="226">
        <f>Q180*H180</f>
        <v>0</v>
      </c>
      <c r="S180" s="226">
        <v>0.00050000000000000001</v>
      </c>
      <c r="T180" s="227">
        <f>S180*H180</f>
        <v>0.0079000000000000008</v>
      </c>
      <c r="U180" s="39"/>
      <c r="V180" s="39"/>
      <c r="W180" s="39"/>
      <c r="X180" s="39"/>
      <c r="Y180" s="39"/>
      <c r="Z180" s="39"/>
      <c r="AA180" s="39"/>
      <c r="AB180" s="39"/>
      <c r="AC180" s="39"/>
      <c r="AD180" s="39"/>
      <c r="AE180" s="39"/>
      <c r="AR180" s="228" t="s">
        <v>415</v>
      </c>
      <c r="AT180" s="228" t="s">
        <v>443</v>
      </c>
      <c r="AU180" s="228" t="s">
        <v>86</v>
      </c>
      <c r="AY180" s="18" t="s">
        <v>414</v>
      </c>
      <c r="BE180" s="229">
        <f>IF(N180="základní",J180,0)</f>
        <v>0</v>
      </c>
      <c r="BF180" s="229">
        <f>IF(N180="snížená",J180,0)</f>
        <v>0</v>
      </c>
      <c r="BG180" s="229">
        <f>IF(N180="zákl. přenesená",J180,0)</f>
        <v>0</v>
      </c>
      <c r="BH180" s="229">
        <f>IF(N180="sníž. přenesená",J180,0)</f>
        <v>0</v>
      </c>
      <c r="BI180" s="229">
        <f>IF(N180="nulová",J180,0)</f>
        <v>0</v>
      </c>
      <c r="BJ180" s="18" t="s">
        <v>84</v>
      </c>
      <c r="BK180" s="229">
        <f>ROUND(I180*H180,2)</f>
        <v>0</v>
      </c>
      <c r="BL180" s="18" t="s">
        <v>415</v>
      </c>
      <c r="BM180" s="228" t="s">
        <v>3469</v>
      </c>
    </row>
    <row r="181" s="2" customFormat="1">
      <c r="A181" s="39"/>
      <c r="B181" s="40"/>
      <c r="C181" s="41"/>
      <c r="D181" s="230" t="s">
        <v>417</v>
      </c>
      <c r="E181" s="41"/>
      <c r="F181" s="231" t="s">
        <v>1797</v>
      </c>
      <c r="G181" s="41"/>
      <c r="H181" s="41"/>
      <c r="I181" s="156"/>
      <c r="J181" s="41"/>
      <c r="K181" s="41"/>
      <c r="L181" s="45"/>
      <c r="M181" s="232"/>
      <c r="N181" s="233"/>
      <c r="O181" s="92"/>
      <c r="P181" s="92"/>
      <c r="Q181" s="92"/>
      <c r="R181" s="92"/>
      <c r="S181" s="92"/>
      <c r="T181" s="93"/>
      <c r="U181" s="39"/>
      <c r="V181" s="39"/>
      <c r="W181" s="39"/>
      <c r="X181" s="39"/>
      <c r="Y181" s="39"/>
      <c r="Z181" s="39"/>
      <c r="AA181" s="39"/>
      <c r="AB181" s="39"/>
      <c r="AC181" s="39"/>
      <c r="AD181" s="39"/>
      <c r="AE181" s="39"/>
      <c r="AT181" s="18" t="s">
        <v>417</v>
      </c>
      <c r="AU181" s="18" t="s">
        <v>86</v>
      </c>
    </row>
    <row r="182" s="2" customFormat="1" ht="21.75" customHeight="1">
      <c r="A182" s="39"/>
      <c r="B182" s="40"/>
      <c r="C182" s="234" t="s">
        <v>447</v>
      </c>
      <c r="D182" s="234" t="s">
        <v>443</v>
      </c>
      <c r="E182" s="235" t="s">
        <v>3470</v>
      </c>
      <c r="F182" s="236" t="s">
        <v>3471</v>
      </c>
      <c r="G182" s="237" t="s">
        <v>755</v>
      </c>
      <c r="H182" s="238">
        <v>1</v>
      </c>
      <c r="I182" s="239"/>
      <c r="J182" s="240">
        <f>ROUND(I182*H182,2)</f>
        <v>0</v>
      </c>
      <c r="K182" s="236" t="s">
        <v>720</v>
      </c>
      <c r="L182" s="45"/>
      <c r="M182" s="241" t="s">
        <v>1</v>
      </c>
      <c r="N182" s="242" t="s">
        <v>41</v>
      </c>
      <c r="O182" s="92"/>
      <c r="P182" s="226">
        <f>O182*H182</f>
        <v>0</v>
      </c>
      <c r="Q182" s="226">
        <v>0</v>
      </c>
      <c r="R182" s="226">
        <f>Q182*H182</f>
        <v>0</v>
      </c>
      <c r="S182" s="226">
        <v>0.001</v>
      </c>
      <c r="T182" s="227">
        <f>S182*H182</f>
        <v>0.001</v>
      </c>
      <c r="U182" s="39"/>
      <c r="V182" s="39"/>
      <c r="W182" s="39"/>
      <c r="X182" s="39"/>
      <c r="Y182" s="39"/>
      <c r="Z182" s="39"/>
      <c r="AA182" s="39"/>
      <c r="AB182" s="39"/>
      <c r="AC182" s="39"/>
      <c r="AD182" s="39"/>
      <c r="AE182" s="39"/>
      <c r="AR182" s="228" t="s">
        <v>415</v>
      </c>
      <c r="AT182" s="228" t="s">
        <v>443</v>
      </c>
      <c r="AU182" s="228" t="s">
        <v>86</v>
      </c>
      <c r="AY182" s="18" t="s">
        <v>414</v>
      </c>
      <c r="BE182" s="229">
        <f>IF(N182="základní",J182,0)</f>
        <v>0</v>
      </c>
      <c r="BF182" s="229">
        <f>IF(N182="snížená",J182,0)</f>
        <v>0</v>
      </c>
      <c r="BG182" s="229">
        <f>IF(N182="zákl. přenesená",J182,0)</f>
        <v>0</v>
      </c>
      <c r="BH182" s="229">
        <f>IF(N182="sníž. přenesená",J182,0)</f>
        <v>0</v>
      </c>
      <c r="BI182" s="229">
        <f>IF(N182="nulová",J182,0)</f>
        <v>0</v>
      </c>
      <c r="BJ182" s="18" t="s">
        <v>84</v>
      </c>
      <c r="BK182" s="229">
        <f>ROUND(I182*H182,2)</f>
        <v>0</v>
      </c>
      <c r="BL182" s="18" t="s">
        <v>415</v>
      </c>
      <c r="BM182" s="228" t="s">
        <v>3472</v>
      </c>
    </row>
    <row r="183" s="2" customFormat="1">
      <c r="A183" s="39"/>
      <c r="B183" s="40"/>
      <c r="C183" s="41"/>
      <c r="D183" s="230" t="s">
        <v>417</v>
      </c>
      <c r="E183" s="41"/>
      <c r="F183" s="231" t="s">
        <v>3473</v>
      </c>
      <c r="G183" s="41"/>
      <c r="H183" s="41"/>
      <c r="I183" s="156"/>
      <c r="J183" s="41"/>
      <c r="K183" s="41"/>
      <c r="L183" s="45"/>
      <c r="M183" s="232"/>
      <c r="N183" s="233"/>
      <c r="O183" s="92"/>
      <c r="P183" s="92"/>
      <c r="Q183" s="92"/>
      <c r="R183" s="92"/>
      <c r="S183" s="92"/>
      <c r="T183" s="93"/>
      <c r="U183" s="39"/>
      <c r="V183" s="39"/>
      <c r="W183" s="39"/>
      <c r="X183" s="39"/>
      <c r="Y183" s="39"/>
      <c r="Z183" s="39"/>
      <c r="AA183" s="39"/>
      <c r="AB183" s="39"/>
      <c r="AC183" s="39"/>
      <c r="AD183" s="39"/>
      <c r="AE183" s="39"/>
      <c r="AT183" s="18" t="s">
        <v>417</v>
      </c>
      <c r="AU183" s="18" t="s">
        <v>86</v>
      </c>
    </row>
    <row r="184" s="15" customFormat="1">
      <c r="A184" s="15"/>
      <c r="B184" s="299"/>
      <c r="C184" s="300"/>
      <c r="D184" s="230" t="s">
        <v>758</v>
      </c>
      <c r="E184" s="301" t="s">
        <v>1</v>
      </c>
      <c r="F184" s="302" t="s">
        <v>1930</v>
      </c>
      <c r="G184" s="300"/>
      <c r="H184" s="301" t="s">
        <v>1</v>
      </c>
      <c r="I184" s="303"/>
      <c r="J184" s="300"/>
      <c r="K184" s="300"/>
      <c r="L184" s="304"/>
      <c r="M184" s="305"/>
      <c r="N184" s="306"/>
      <c r="O184" s="306"/>
      <c r="P184" s="306"/>
      <c r="Q184" s="306"/>
      <c r="R184" s="306"/>
      <c r="S184" s="306"/>
      <c r="T184" s="307"/>
      <c r="U184" s="15"/>
      <c r="V184" s="15"/>
      <c r="W184" s="15"/>
      <c r="X184" s="15"/>
      <c r="Y184" s="15"/>
      <c r="Z184" s="15"/>
      <c r="AA184" s="15"/>
      <c r="AB184" s="15"/>
      <c r="AC184" s="15"/>
      <c r="AD184" s="15"/>
      <c r="AE184" s="15"/>
      <c r="AT184" s="308" t="s">
        <v>758</v>
      </c>
      <c r="AU184" s="308" t="s">
        <v>86</v>
      </c>
      <c r="AV184" s="15" t="s">
        <v>84</v>
      </c>
      <c r="AW184" s="15" t="s">
        <v>33</v>
      </c>
      <c r="AX184" s="15" t="s">
        <v>76</v>
      </c>
      <c r="AY184" s="308" t="s">
        <v>414</v>
      </c>
    </row>
    <row r="185" s="13" customFormat="1">
      <c r="A185" s="13"/>
      <c r="B185" s="277"/>
      <c r="C185" s="278"/>
      <c r="D185" s="230" t="s">
        <v>758</v>
      </c>
      <c r="E185" s="279" t="s">
        <v>1</v>
      </c>
      <c r="F185" s="280" t="s">
        <v>3474</v>
      </c>
      <c r="G185" s="278"/>
      <c r="H185" s="281">
        <v>1</v>
      </c>
      <c r="I185" s="282"/>
      <c r="J185" s="278"/>
      <c r="K185" s="278"/>
      <c r="L185" s="283"/>
      <c r="M185" s="284"/>
      <c r="N185" s="285"/>
      <c r="O185" s="285"/>
      <c r="P185" s="285"/>
      <c r="Q185" s="285"/>
      <c r="R185" s="285"/>
      <c r="S185" s="285"/>
      <c r="T185" s="286"/>
      <c r="U185" s="13"/>
      <c r="V185" s="13"/>
      <c r="W185" s="13"/>
      <c r="X185" s="13"/>
      <c r="Y185" s="13"/>
      <c r="Z185" s="13"/>
      <c r="AA185" s="13"/>
      <c r="AB185" s="13"/>
      <c r="AC185" s="13"/>
      <c r="AD185" s="13"/>
      <c r="AE185" s="13"/>
      <c r="AT185" s="287" t="s">
        <v>758</v>
      </c>
      <c r="AU185" s="287" t="s">
        <v>86</v>
      </c>
      <c r="AV185" s="13" t="s">
        <v>86</v>
      </c>
      <c r="AW185" s="13" t="s">
        <v>33</v>
      </c>
      <c r="AX185" s="13" t="s">
        <v>84</v>
      </c>
      <c r="AY185" s="287" t="s">
        <v>414</v>
      </c>
    </row>
    <row r="186" s="2" customFormat="1" ht="21.75" customHeight="1">
      <c r="A186" s="39"/>
      <c r="B186" s="40"/>
      <c r="C186" s="234" t="s">
        <v>451</v>
      </c>
      <c r="D186" s="234" t="s">
        <v>443</v>
      </c>
      <c r="E186" s="235" t="s">
        <v>1804</v>
      </c>
      <c r="F186" s="236" t="s">
        <v>1805</v>
      </c>
      <c r="G186" s="237" t="s">
        <v>509</v>
      </c>
      <c r="H186" s="238">
        <v>4</v>
      </c>
      <c r="I186" s="239"/>
      <c r="J186" s="240">
        <f>ROUND(I186*H186,2)</f>
        <v>0</v>
      </c>
      <c r="K186" s="236" t="s">
        <v>720</v>
      </c>
      <c r="L186" s="45"/>
      <c r="M186" s="241" t="s">
        <v>1</v>
      </c>
      <c r="N186" s="242" t="s">
        <v>41</v>
      </c>
      <c r="O186" s="92"/>
      <c r="P186" s="226">
        <f>O186*H186</f>
        <v>0</v>
      </c>
      <c r="Q186" s="226">
        <v>0</v>
      </c>
      <c r="R186" s="226">
        <f>Q186*H186</f>
        <v>0</v>
      </c>
      <c r="S186" s="226">
        <v>0.0040000000000000001</v>
      </c>
      <c r="T186" s="227">
        <f>S186*H186</f>
        <v>0.016</v>
      </c>
      <c r="U186" s="39"/>
      <c r="V186" s="39"/>
      <c r="W186" s="39"/>
      <c r="X186" s="39"/>
      <c r="Y186" s="39"/>
      <c r="Z186" s="39"/>
      <c r="AA186" s="39"/>
      <c r="AB186" s="39"/>
      <c r="AC186" s="39"/>
      <c r="AD186" s="39"/>
      <c r="AE186" s="39"/>
      <c r="AR186" s="228" t="s">
        <v>415</v>
      </c>
      <c r="AT186" s="228" t="s">
        <v>443</v>
      </c>
      <c r="AU186" s="228" t="s">
        <v>86</v>
      </c>
      <c r="AY186" s="18" t="s">
        <v>414</v>
      </c>
      <c r="BE186" s="229">
        <f>IF(N186="základní",J186,0)</f>
        <v>0</v>
      </c>
      <c r="BF186" s="229">
        <f>IF(N186="snížená",J186,0)</f>
        <v>0</v>
      </c>
      <c r="BG186" s="229">
        <f>IF(N186="zákl. přenesená",J186,0)</f>
        <v>0</v>
      </c>
      <c r="BH186" s="229">
        <f>IF(N186="sníž. přenesená",J186,0)</f>
        <v>0</v>
      </c>
      <c r="BI186" s="229">
        <f>IF(N186="nulová",J186,0)</f>
        <v>0</v>
      </c>
      <c r="BJ186" s="18" t="s">
        <v>84</v>
      </c>
      <c r="BK186" s="229">
        <f>ROUND(I186*H186,2)</f>
        <v>0</v>
      </c>
      <c r="BL186" s="18" t="s">
        <v>415</v>
      </c>
      <c r="BM186" s="228" t="s">
        <v>3475</v>
      </c>
    </row>
    <row r="187" s="2" customFormat="1">
      <c r="A187" s="39"/>
      <c r="B187" s="40"/>
      <c r="C187" s="41"/>
      <c r="D187" s="230" t="s">
        <v>417</v>
      </c>
      <c r="E187" s="41"/>
      <c r="F187" s="231" t="s">
        <v>1807</v>
      </c>
      <c r="G187" s="41"/>
      <c r="H187" s="41"/>
      <c r="I187" s="156"/>
      <c r="J187" s="41"/>
      <c r="K187" s="41"/>
      <c r="L187" s="45"/>
      <c r="M187" s="232"/>
      <c r="N187" s="233"/>
      <c r="O187" s="92"/>
      <c r="P187" s="92"/>
      <c r="Q187" s="92"/>
      <c r="R187" s="92"/>
      <c r="S187" s="92"/>
      <c r="T187" s="93"/>
      <c r="U187" s="39"/>
      <c r="V187" s="39"/>
      <c r="W187" s="39"/>
      <c r="X187" s="39"/>
      <c r="Y187" s="39"/>
      <c r="Z187" s="39"/>
      <c r="AA187" s="39"/>
      <c r="AB187" s="39"/>
      <c r="AC187" s="39"/>
      <c r="AD187" s="39"/>
      <c r="AE187" s="39"/>
      <c r="AT187" s="18" t="s">
        <v>417</v>
      </c>
      <c r="AU187" s="18" t="s">
        <v>86</v>
      </c>
    </row>
    <row r="188" s="2" customFormat="1" ht="21.75" customHeight="1">
      <c r="A188" s="39"/>
      <c r="B188" s="40"/>
      <c r="C188" s="234" t="s">
        <v>455</v>
      </c>
      <c r="D188" s="234" t="s">
        <v>443</v>
      </c>
      <c r="E188" s="235" t="s">
        <v>1810</v>
      </c>
      <c r="F188" s="236" t="s">
        <v>1811</v>
      </c>
      <c r="G188" s="237" t="s">
        <v>632</v>
      </c>
      <c r="H188" s="238">
        <v>24.460000000000001</v>
      </c>
      <c r="I188" s="239"/>
      <c r="J188" s="240">
        <f>ROUND(I188*H188,2)</f>
        <v>0</v>
      </c>
      <c r="K188" s="236" t="s">
        <v>720</v>
      </c>
      <c r="L188" s="45"/>
      <c r="M188" s="241" t="s">
        <v>1</v>
      </c>
      <c r="N188" s="242" t="s">
        <v>41</v>
      </c>
      <c r="O188" s="92"/>
      <c r="P188" s="226">
        <f>O188*H188</f>
        <v>0</v>
      </c>
      <c r="Q188" s="226">
        <v>0</v>
      </c>
      <c r="R188" s="226">
        <f>Q188*H188</f>
        <v>0</v>
      </c>
      <c r="S188" s="226">
        <v>0</v>
      </c>
      <c r="T188" s="227">
        <f>S188*H188</f>
        <v>0</v>
      </c>
      <c r="U188" s="39"/>
      <c r="V188" s="39"/>
      <c r="W188" s="39"/>
      <c r="X188" s="39"/>
      <c r="Y188" s="39"/>
      <c r="Z188" s="39"/>
      <c r="AA188" s="39"/>
      <c r="AB188" s="39"/>
      <c r="AC188" s="39"/>
      <c r="AD188" s="39"/>
      <c r="AE188" s="39"/>
      <c r="AR188" s="228" t="s">
        <v>415</v>
      </c>
      <c r="AT188" s="228" t="s">
        <v>443</v>
      </c>
      <c r="AU188" s="228" t="s">
        <v>86</v>
      </c>
      <c r="AY188" s="18" t="s">
        <v>414</v>
      </c>
      <c r="BE188" s="229">
        <f>IF(N188="základní",J188,0)</f>
        <v>0</v>
      </c>
      <c r="BF188" s="229">
        <f>IF(N188="snížená",J188,0)</f>
        <v>0</v>
      </c>
      <c r="BG188" s="229">
        <f>IF(N188="zákl. přenesená",J188,0)</f>
        <v>0</v>
      </c>
      <c r="BH188" s="229">
        <f>IF(N188="sníž. přenesená",J188,0)</f>
        <v>0</v>
      </c>
      <c r="BI188" s="229">
        <f>IF(N188="nulová",J188,0)</f>
        <v>0</v>
      </c>
      <c r="BJ188" s="18" t="s">
        <v>84</v>
      </c>
      <c r="BK188" s="229">
        <f>ROUND(I188*H188,2)</f>
        <v>0</v>
      </c>
      <c r="BL188" s="18" t="s">
        <v>415</v>
      </c>
      <c r="BM188" s="228" t="s">
        <v>3476</v>
      </c>
    </row>
    <row r="189" s="2" customFormat="1">
      <c r="A189" s="39"/>
      <c r="B189" s="40"/>
      <c r="C189" s="41"/>
      <c r="D189" s="230" t="s">
        <v>417</v>
      </c>
      <c r="E189" s="41"/>
      <c r="F189" s="231" t="s">
        <v>1811</v>
      </c>
      <c r="G189" s="41"/>
      <c r="H189" s="41"/>
      <c r="I189" s="156"/>
      <c r="J189" s="41"/>
      <c r="K189" s="41"/>
      <c r="L189" s="45"/>
      <c r="M189" s="232"/>
      <c r="N189" s="233"/>
      <c r="O189" s="92"/>
      <c r="P189" s="92"/>
      <c r="Q189" s="92"/>
      <c r="R189" s="92"/>
      <c r="S189" s="92"/>
      <c r="T189" s="93"/>
      <c r="U189" s="39"/>
      <c r="V189" s="39"/>
      <c r="W189" s="39"/>
      <c r="X189" s="39"/>
      <c r="Y189" s="39"/>
      <c r="Z189" s="39"/>
      <c r="AA189" s="39"/>
      <c r="AB189" s="39"/>
      <c r="AC189" s="39"/>
      <c r="AD189" s="39"/>
      <c r="AE189" s="39"/>
      <c r="AT189" s="18" t="s">
        <v>417</v>
      </c>
      <c r="AU189" s="18" t="s">
        <v>86</v>
      </c>
    </row>
    <row r="190" s="15" customFormat="1">
      <c r="A190" s="15"/>
      <c r="B190" s="299"/>
      <c r="C190" s="300"/>
      <c r="D190" s="230" t="s">
        <v>758</v>
      </c>
      <c r="E190" s="301" t="s">
        <v>1</v>
      </c>
      <c r="F190" s="302" t="s">
        <v>1740</v>
      </c>
      <c r="G190" s="300"/>
      <c r="H190" s="301" t="s">
        <v>1</v>
      </c>
      <c r="I190" s="303"/>
      <c r="J190" s="300"/>
      <c r="K190" s="300"/>
      <c r="L190" s="304"/>
      <c r="M190" s="305"/>
      <c r="N190" s="306"/>
      <c r="O190" s="306"/>
      <c r="P190" s="306"/>
      <c r="Q190" s="306"/>
      <c r="R190" s="306"/>
      <c r="S190" s="306"/>
      <c r="T190" s="307"/>
      <c r="U190" s="15"/>
      <c r="V190" s="15"/>
      <c r="W190" s="15"/>
      <c r="X190" s="15"/>
      <c r="Y190" s="15"/>
      <c r="Z190" s="15"/>
      <c r="AA190" s="15"/>
      <c r="AB190" s="15"/>
      <c r="AC190" s="15"/>
      <c r="AD190" s="15"/>
      <c r="AE190" s="15"/>
      <c r="AT190" s="308" t="s">
        <v>758</v>
      </c>
      <c r="AU190" s="308" t="s">
        <v>86</v>
      </c>
      <c r="AV190" s="15" t="s">
        <v>84</v>
      </c>
      <c r="AW190" s="15" t="s">
        <v>33</v>
      </c>
      <c r="AX190" s="15" t="s">
        <v>76</v>
      </c>
      <c r="AY190" s="308" t="s">
        <v>414</v>
      </c>
    </row>
    <row r="191" s="15" customFormat="1">
      <c r="A191" s="15"/>
      <c r="B191" s="299"/>
      <c r="C191" s="300"/>
      <c r="D191" s="230" t="s">
        <v>758</v>
      </c>
      <c r="E191" s="301" t="s">
        <v>1</v>
      </c>
      <c r="F191" s="302" t="s">
        <v>1741</v>
      </c>
      <c r="G191" s="300"/>
      <c r="H191" s="301" t="s">
        <v>1</v>
      </c>
      <c r="I191" s="303"/>
      <c r="J191" s="300"/>
      <c r="K191" s="300"/>
      <c r="L191" s="304"/>
      <c r="M191" s="305"/>
      <c r="N191" s="306"/>
      <c r="O191" s="306"/>
      <c r="P191" s="306"/>
      <c r="Q191" s="306"/>
      <c r="R191" s="306"/>
      <c r="S191" s="306"/>
      <c r="T191" s="307"/>
      <c r="U191" s="15"/>
      <c r="V191" s="15"/>
      <c r="W191" s="15"/>
      <c r="X191" s="15"/>
      <c r="Y191" s="15"/>
      <c r="Z191" s="15"/>
      <c r="AA191" s="15"/>
      <c r="AB191" s="15"/>
      <c r="AC191" s="15"/>
      <c r="AD191" s="15"/>
      <c r="AE191" s="15"/>
      <c r="AT191" s="308" t="s">
        <v>758</v>
      </c>
      <c r="AU191" s="308" t="s">
        <v>86</v>
      </c>
      <c r="AV191" s="15" t="s">
        <v>84</v>
      </c>
      <c r="AW191" s="15" t="s">
        <v>33</v>
      </c>
      <c r="AX191" s="15" t="s">
        <v>76</v>
      </c>
      <c r="AY191" s="308" t="s">
        <v>414</v>
      </c>
    </row>
    <row r="192" s="13" customFormat="1">
      <c r="A192" s="13"/>
      <c r="B192" s="277"/>
      <c r="C192" s="278"/>
      <c r="D192" s="230" t="s">
        <v>758</v>
      </c>
      <c r="E192" s="279" t="s">
        <v>1</v>
      </c>
      <c r="F192" s="280" t="s">
        <v>3477</v>
      </c>
      <c r="G192" s="278"/>
      <c r="H192" s="281">
        <v>5.7599999999999998</v>
      </c>
      <c r="I192" s="282"/>
      <c r="J192" s="278"/>
      <c r="K192" s="278"/>
      <c r="L192" s="283"/>
      <c r="M192" s="284"/>
      <c r="N192" s="285"/>
      <c r="O192" s="285"/>
      <c r="P192" s="285"/>
      <c r="Q192" s="285"/>
      <c r="R192" s="285"/>
      <c r="S192" s="285"/>
      <c r="T192" s="286"/>
      <c r="U192" s="13"/>
      <c r="V192" s="13"/>
      <c r="W192" s="13"/>
      <c r="X192" s="13"/>
      <c r="Y192" s="13"/>
      <c r="Z192" s="13"/>
      <c r="AA192" s="13"/>
      <c r="AB192" s="13"/>
      <c r="AC192" s="13"/>
      <c r="AD192" s="13"/>
      <c r="AE192" s="13"/>
      <c r="AT192" s="287" t="s">
        <v>758</v>
      </c>
      <c r="AU192" s="287" t="s">
        <v>86</v>
      </c>
      <c r="AV192" s="13" t="s">
        <v>86</v>
      </c>
      <c r="AW192" s="13" t="s">
        <v>33</v>
      </c>
      <c r="AX192" s="13" t="s">
        <v>76</v>
      </c>
      <c r="AY192" s="287" t="s">
        <v>414</v>
      </c>
    </row>
    <row r="193" s="15" customFormat="1">
      <c r="A193" s="15"/>
      <c r="B193" s="299"/>
      <c r="C193" s="300"/>
      <c r="D193" s="230" t="s">
        <v>758</v>
      </c>
      <c r="E193" s="301" t="s">
        <v>1</v>
      </c>
      <c r="F193" s="302" t="s">
        <v>1746</v>
      </c>
      <c r="G193" s="300"/>
      <c r="H193" s="301" t="s">
        <v>1</v>
      </c>
      <c r="I193" s="303"/>
      <c r="J193" s="300"/>
      <c r="K193" s="300"/>
      <c r="L193" s="304"/>
      <c r="M193" s="305"/>
      <c r="N193" s="306"/>
      <c r="O193" s="306"/>
      <c r="P193" s="306"/>
      <c r="Q193" s="306"/>
      <c r="R193" s="306"/>
      <c r="S193" s="306"/>
      <c r="T193" s="307"/>
      <c r="U193" s="15"/>
      <c r="V193" s="15"/>
      <c r="W193" s="15"/>
      <c r="X193" s="15"/>
      <c r="Y193" s="15"/>
      <c r="Z193" s="15"/>
      <c r="AA193" s="15"/>
      <c r="AB193" s="15"/>
      <c r="AC193" s="15"/>
      <c r="AD193" s="15"/>
      <c r="AE193" s="15"/>
      <c r="AT193" s="308" t="s">
        <v>758</v>
      </c>
      <c r="AU193" s="308" t="s">
        <v>86</v>
      </c>
      <c r="AV193" s="15" t="s">
        <v>84</v>
      </c>
      <c r="AW193" s="15" t="s">
        <v>33</v>
      </c>
      <c r="AX193" s="15" t="s">
        <v>76</v>
      </c>
      <c r="AY193" s="308" t="s">
        <v>414</v>
      </c>
    </row>
    <row r="194" s="13" customFormat="1">
      <c r="A194" s="13"/>
      <c r="B194" s="277"/>
      <c r="C194" s="278"/>
      <c r="D194" s="230" t="s">
        <v>758</v>
      </c>
      <c r="E194" s="279" t="s">
        <v>1</v>
      </c>
      <c r="F194" s="280" t="s">
        <v>3478</v>
      </c>
      <c r="G194" s="278"/>
      <c r="H194" s="281">
        <v>4.0499999999999998</v>
      </c>
      <c r="I194" s="282"/>
      <c r="J194" s="278"/>
      <c r="K194" s="278"/>
      <c r="L194" s="283"/>
      <c r="M194" s="284"/>
      <c r="N194" s="285"/>
      <c r="O194" s="285"/>
      <c r="P194" s="285"/>
      <c r="Q194" s="285"/>
      <c r="R194" s="285"/>
      <c r="S194" s="285"/>
      <c r="T194" s="286"/>
      <c r="U194" s="13"/>
      <c r="V194" s="13"/>
      <c r="W194" s="13"/>
      <c r="X194" s="13"/>
      <c r="Y194" s="13"/>
      <c r="Z194" s="13"/>
      <c r="AA194" s="13"/>
      <c r="AB194" s="13"/>
      <c r="AC194" s="13"/>
      <c r="AD194" s="13"/>
      <c r="AE194" s="13"/>
      <c r="AT194" s="287" t="s">
        <v>758</v>
      </c>
      <c r="AU194" s="287" t="s">
        <v>86</v>
      </c>
      <c r="AV194" s="13" t="s">
        <v>86</v>
      </c>
      <c r="AW194" s="13" t="s">
        <v>33</v>
      </c>
      <c r="AX194" s="13" t="s">
        <v>76</v>
      </c>
      <c r="AY194" s="287" t="s">
        <v>414</v>
      </c>
    </row>
    <row r="195" s="16" customFormat="1">
      <c r="A195" s="16"/>
      <c r="B195" s="317"/>
      <c r="C195" s="318"/>
      <c r="D195" s="230" t="s">
        <v>758</v>
      </c>
      <c r="E195" s="319" t="s">
        <v>1</v>
      </c>
      <c r="F195" s="320" t="s">
        <v>1745</v>
      </c>
      <c r="G195" s="318"/>
      <c r="H195" s="321">
        <v>9.8099999999999987</v>
      </c>
      <c r="I195" s="322"/>
      <c r="J195" s="318"/>
      <c r="K195" s="318"/>
      <c r="L195" s="323"/>
      <c r="M195" s="324"/>
      <c r="N195" s="325"/>
      <c r="O195" s="325"/>
      <c r="P195" s="325"/>
      <c r="Q195" s="325"/>
      <c r="R195" s="325"/>
      <c r="S195" s="325"/>
      <c r="T195" s="326"/>
      <c r="U195" s="16"/>
      <c r="V195" s="16"/>
      <c r="W195" s="16"/>
      <c r="X195" s="16"/>
      <c r="Y195" s="16"/>
      <c r="Z195" s="16"/>
      <c r="AA195" s="16"/>
      <c r="AB195" s="16"/>
      <c r="AC195" s="16"/>
      <c r="AD195" s="16"/>
      <c r="AE195" s="16"/>
      <c r="AT195" s="327" t="s">
        <v>758</v>
      </c>
      <c r="AU195" s="327" t="s">
        <v>86</v>
      </c>
      <c r="AV195" s="16" t="s">
        <v>114</v>
      </c>
      <c r="AW195" s="16" t="s">
        <v>33</v>
      </c>
      <c r="AX195" s="16" t="s">
        <v>76</v>
      </c>
      <c r="AY195" s="327" t="s">
        <v>414</v>
      </c>
    </row>
    <row r="196" s="15" customFormat="1">
      <c r="A196" s="15"/>
      <c r="B196" s="299"/>
      <c r="C196" s="300"/>
      <c r="D196" s="230" t="s">
        <v>758</v>
      </c>
      <c r="E196" s="301" t="s">
        <v>1</v>
      </c>
      <c r="F196" s="302" t="s">
        <v>3457</v>
      </c>
      <c r="G196" s="300"/>
      <c r="H196" s="301" t="s">
        <v>1</v>
      </c>
      <c r="I196" s="303"/>
      <c r="J196" s="300"/>
      <c r="K196" s="300"/>
      <c r="L196" s="304"/>
      <c r="M196" s="305"/>
      <c r="N196" s="306"/>
      <c r="O196" s="306"/>
      <c r="P196" s="306"/>
      <c r="Q196" s="306"/>
      <c r="R196" s="306"/>
      <c r="S196" s="306"/>
      <c r="T196" s="307"/>
      <c r="U196" s="15"/>
      <c r="V196" s="15"/>
      <c r="W196" s="15"/>
      <c r="X196" s="15"/>
      <c r="Y196" s="15"/>
      <c r="Z196" s="15"/>
      <c r="AA196" s="15"/>
      <c r="AB196" s="15"/>
      <c r="AC196" s="15"/>
      <c r="AD196" s="15"/>
      <c r="AE196" s="15"/>
      <c r="AT196" s="308" t="s">
        <v>758</v>
      </c>
      <c r="AU196" s="308" t="s">
        <v>86</v>
      </c>
      <c r="AV196" s="15" t="s">
        <v>84</v>
      </c>
      <c r="AW196" s="15" t="s">
        <v>33</v>
      </c>
      <c r="AX196" s="15" t="s">
        <v>76</v>
      </c>
      <c r="AY196" s="308" t="s">
        <v>414</v>
      </c>
    </row>
    <row r="197" s="15" customFormat="1">
      <c r="A197" s="15"/>
      <c r="B197" s="299"/>
      <c r="C197" s="300"/>
      <c r="D197" s="230" t="s">
        <v>758</v>
      </c>
      <c r="E197" s="301" t="s">
        <v>1</v>
      </c>
      <c r="F197" s="302" t="s">
        <v>1741</v>
      </c>
      <c r="G197" s="300"/>
      <c r="H197" s="301" t="s">
        <v>1</v>
      </c>
      <c r="I197" s="303"/>
      <c r="J197" s="300"/>
      <c r="K197" s="300"/>
      <c r="L197" s="304"/>
      <c r="M197" s="305"/>
      <c r="N197" s="306"/>
      <c r="O197" s="306"/>
      <c r="P197" s="306"/>
      <c r="Q197" s="306"/>
      <c r="R197" s="306"/>
      <c r="S197" s="306"/>
      <c r="T197" s="307"/>
      <c r="U197" s="15"/>
      <c r="V197" s="15"/>
      <c r="W197" s="15"/>
      <c r="X197" s="15"/>
      <c r="Y197" s="15"/>
      <c r="Z197" s="15"/>
      <c r="AA197" s="15"/>
      <c r="AB197" s="15"/>
      <c r="AC197" s="15"/>
      <c r="AD197" s="15"/>
      <c r="AE197" s="15"/>
      <c r="AT197" s="308" t="s">
        <v>758</v>
      </c>
      <c r="AU197" s="308" t="s">
        <v>86</v>
      </c>
      <c r="AV197" s="15" t="s">
        <v>84</v>
      </c>
      <c r="AW197" s="15" t="s">
        <v>33</v>
      </c>
      <c r="AX197" s="15" t="s">
        <v>76</v>
      </c>
      <c r="AY197" s="308" t="s">
        <v>414</v>
      </c>
    </row>
    <row r="198" s="13" customFormat="1">
      <c r="A198" s="13"/>
      <c r="B198" s="277"/>
      <c r="C198" s="278"/>
      <c r="D198" s="230" t="s">
        <v>758</v>
      </c>
      <c r="E198" s="279" t="s">
        <v>1</v>
      </c>
      <c r="F198" s="280" t="s">
        <v>3458</v>
      </c>
      <c r="G198" s="278"/>
      <c r="H198" s="281">
        <v>7.9000000000000004</v>
      </c>
      <c r="I198" s="282"/>
      <c r="J198" s="278"/>
      <c r="K198" s="278"/>
      <c r="L198" s="283"/>
      <c r="M198" s="284"/>
      <c r="N198" s="285"/>
      <c r="O198" s="285"/>
      <c r="P198" s="285"/>
      <c r="Q198" s="285"/>
      <c r="R198" s="285"/>
      <c r="S198" s="285"/>
      <c r="T198" s="286"/>
      <c r="U198" s="13"/>
      <c r="V198" s="13"/>
      <c r="W198" s="13"/>
      <c r="X198" s="13"/>
      <c r="Y198" s="13"/>
      <c r="Z198" s="13"/>
      <c r="AA198" s="13"/>
      <c r="AB198" s="13"/>
      <c r="AC198" s="13"/>
      <c r="AD198" s="13"/>
      <c r="AE198" s="13"/>
      <c r="AT198" s="287" t="s">
        <v>758</v>
      </c>
      <c r="AU198" s="287" t="s">
        <v>86</v>
      </c>
      <c r="AV198" s="13" t="s">
        <v>86</v>
      </c>
      <c r="AW198" s="13" t="s">
        <v>33</v>
      </c>
      <c r="AX198" s="13" t="s">
        <v>76</v>
      </c>
      <c r="AY198" s="287" t="s">
        <v>414</v>
      </c>
    </row>
    <row r="199" s="15" customFormat="1">
      <c r="A199" s="15"/>
      <c r="B199" s="299"/>
      <c r="C199" s="300"/>
      <c r="D199" s="230" t="s">
        <v>758</v>
      </c>
      <c r="E199" s="301" t="s">
        <v>1</v>
      </c>
      <c r="F199" s="302" t="s">
        <v>1746</v>
      </c>
      <c r="G199" s="300"/>
      <c r="H199" s="301" t="s">
        <v>1</v>
      </c>
      <c r="I199" s="303"/>
      <c r="J199" s="300"/>
      <c r="K199" s="300"/>
      <c r="L199" s="304"/>
      <c r="M199" s="305"/>
      <c r="N199" s="306"/>
      <c r="O199" s="306"/>
      <c r="P199" s="306"/>
      <c r="Q199" s="306"/>
      <c r="R199" s="306"/>
      <c r="S199" s="306"/>
      <c r="T199" s="307"/>
      <c r="U199" s="15"/>
      <c r="V199" s="15"/>
      <c r="W199" s="15"/>
      <c r="X199" s="15"/>
      <c r="Y199" s="15"/>
      <c r="Z199" s="15"/>
      <c r="AA199" s="15"/>
      <c r="AB199" s="15"/>
      <c r="AC199" s="15"/>
      <c r="AD199" s="15"/>
      <c r="AE199" s="15"/>
      <c r="AT199" s="308" t="s">
        <v>758</v>
      </c>
      <c r="AU199" s="308" t="s">
        <v>86</v>
      </c>
      <c r="AV199" s="15" t="s">
        <v>84</v>
      </c>
      <c r="AW199" s="15" t="s">
        <v>33</v>
      </c>
      <c r="AX199" s="15" t="s">
        <v>76</v>
      </c>
      <c r="AY199" s="308" t="s">
        <v>414</v>
      </c>
    </row>
    <row r="200" s="13" customFormat="1">
      <c r="A200" s="13"/>
      <c r="B200" s="277"/>
      <c r="C200" s="278"/>
      <c r="D200" s="230" t="s">
        <v>758</v>
      </c>
      <c r="E200" s="279" t="s">
        <v>1</v>
      </c>
      <c r="F200" s="280" t="s">
        <v>3459</v>
      </c>
      <c r="G200" s="278"/>
      <c r="H200" s="281">
        <v>6.75</v>
      </c>
      <c r="I200" s="282"/>
      <c r="J200" s="278"/>
      <c r="K200" s="278"/>
      <c r="L200" s="283"/>
      <c r="M200" s="284"/>
      <c r="N200" s="285"/>
      <c r="O200" s="285"/>
      <c r="P200" s="285"/>
      <c r="Q200" s="285"/>
      <c r="R200" s="285"/>
      <c r="S200" s="285"/>
      <c r="T200" s="286"/>
      <c r="U200" s="13"/>
      <c r="V200" s="13"/>
      <c r="W200" s="13"/>
      <c r="X200" s="13"/>
      <c r="Y200" s="13"/>
      <c r="Z200" s="13"/>
      <c r="AA200" s="13"/>
      <c r="AB200" s="13"/>
      <c r="AC200" s="13"/>
      <c r="AD200" s="13"/>
      <c r="AE200" s="13"/>
      <c r="AT200" s="287" t="s">
        <v>758</v>
      </c>
      <c r="AU200" s="287" t="s">
        <v>86</v>
      </c>
      <c r="AV200" s="13" t="s">
        <v>86</v>
      </c>
      <c r="AW200" s="13" t="s">
        <v>33</v>
      </c>
      <c r="AX200" s="13" t="s">
        <v>76</v>
      </c>
      <c r="AY200" s="287" t="s">
        <v>414</v>
      </c>
    </row>
    <row r="201" s="16" customFormat="1">
      <c r="A201" s="16"/>
      <c r="B201" s="317"/>
      <c r="C201" s="318"/>
      <c r="D201" s="230" t="s">
        <v>758</v>
      </c>
      <c r="E201" s="319" t="s">
        <v>1</v>
      </c>
      <c r="F201" s="320" t="s">
        <v>1745</v>
      </c>
      <c r="G201" s="318"/>
      <c r="H201" s="321">
        <v>14.65</v>
      </c>
      <c r="I201" s="322"/>
      <c r="J201" s="318"/>
      <c r="K201" s="318"/>
      <c r="L201" s="323"/>
      <c r="M201" s="324"/>
      <c r="N201" s="325"/>
      <c r="O201" s="325"/>
      <c r="P201" s="325"/>
      <c r="Q201" s="325"/>
      <c r="R201" s="325"/>
      <c r="S201" s="325"/>
      <c r="T201" s="326"/>
      <c r="U201" s="16"/>
      <c r="V201" s="16"/>
      <c r="W201" s="16"/>
      <c r="X201" s="16"/>
      <c r="Y201" s="16"/>
      <c r="Z201" s="16"/>
      <c r="AA201" s="16"/>
      <c r="AB201" s="16"/>
      <c r="AC201" s="16"/>
      <c r="AD201" s="16"/>
      <c r="AE201" s="16"/>
      <c r="AT201" s="327" t="s">
        <v>758</v>
      </c>
      <c r="AU201" s="327" t="s">
        <v>86</v>
      </c>
      <c r="AV201" s="16" t="s">
        <v>114</v>
      </c>
      <c r="AW201" s="16" t="s">
        <v>33</v>
      </c>
      <c r="AX201" s="16" t="s">
        <v>76</v>
      </c>
      <c r="AY201" s="327" t="s">
        <v>414</v>
      </c>
    </row>
    <row r="202" s="14" customFormat="1">
      <c r="A202" s="14"/>
      <c r="B202" s="288"/>
      <c r="C202" s="289"/>
      <c r="D202" s="230" t="s">
        <v>758</v>
      </c>
      <c r="E202" s="290" t="s">
        <v>1</v>
      </c>
      <c r="F202" s="291" t="s">
        <v>760</v>
      </c>
      <c r="G202" s="289"/>
      <c r="H202" s="292">
        <v>24.460000000000001</v>
      </c>
      <c r="I202" s="293"/>
      <c r="J202" s="289"/>
      <c r="K202" s="289"/>
      <c r="L202" s="294"/>
      <c r="M202" s="295"/>
      <c r="N202" s="296"/>
      <c r="O202" s="296"/>
      <c r="P202" s="296"/>
      <c r="Q202" s="296"/>
      <c r="R202" s="296"/>
      <c r="S202" s="296"/>
      <c r="T202" s="297"/>
      <c r="U202" s="14"/>
      <c r="V202" s="14"/>
      <c r="W202" s="14"/>
      <c r="X202" s="14"/>
      <c r="Y202" s="14"/>
      <c r="Z202" s="14"/>
      <c r="AA202" s="14"/>
      <c r="AB202" s="14"/>
      <c r="AC202" s="14"/>
      <c r="AD202" s="14"/>
      <c r="AE202" s="14"/>
      <c r="AT202" s="298" t="s">
        <v>758</v>
      </c>
      <c r="AU202" s="298" t="s">
        <v>86</v>
      </c>
      <c r="AV202" s="14" t="s">
        <v>415</v>
      </c>
      <c r="AW202" s="14" t="s">
        <v>33</v>
      </c>
      <c r="AX202" s="14" t="s">
        <v>84</v>
      </c>
      <c r="AY202" s="298" t="s">
        <v>414</v>
      </c>
    </row>
    <row r="203" s="11" customFormat="1" ht="22.8" customHeight="1">
      <c r="A203" s="11"/>
      <c r="B203" s="254"/>
      <c r="C203" s="255"/>
      <c r="D203" s="256" t="s">
        <v>75</v>
      </c>
      <c r="E203" s="275" t="s">
        <v>892</v>
      </c>
      <c r="F203" s="275" t="s">
        <v>893</v>
      </c>
      <c r="G203" s="255"/>
      <c r="H203" s="255"/>
      <c r="I203" s="258"/>
      <c r="J203" s="276">
        <f>BK203</f>
        <v>0</v>
      </c>
      <c r="K203" s="255"/>
      <c r="L203" s="260"/>
      <c r="M203" s="261"/>
      <c r="N203" s="262"/>
      <c r="O203" s="262"/>
      <c r="P203" s="263">
        <f>SUM(P204:P218)</f>
        <v>0</v>
      </c>
      <c r="Q203" s="262"/>
      <c r="R203" s="263">
        <f>SUM(R204:R218)</f>
        <v>0</v>
      </c>
      <c r="S203" s="262"/>
      <c r="T203" s="264">
        <f>SUM(T204:T218)</f>
        <v>0</v>
      </c>
      <c r="U203" s="11"/>
      <c r="V203" s="11"/>
      <c r="W203" s="11"/>
      <c r="X203" s="11"/>
      <c r="Y203" s="11"/>
      <c r="Z203" s="11"/>
      <c r="AA203" s="11"/>
      <c r="AB203" s="11"/>
      <c r="AC203" s="11"/>
      <c r="AD203" s="11"/>
      <c r="AE203" s="11"/>
      <c r="AR203" s="265" t="s">
        <v>84</v>
      </c>
      <c r="AT203" s="266" t="s">
        <v>75</v>
      </c>
      <c r="AU203" s="266" t="s">
        <v>84</v>
      </c>
      <c r="AY203" s="265" t="s">
        <v>414</v>
      </c>
      <c r="BK203" s="267">
        <f>SUM(BK204:BK218)</f>
        <v>0</v>
      </c>
    </row>
    <row r="204" s="2" customFormat="1" ht="21.75" customHeight="1">
      <c r="A204" s="39"/>
      <c r="B204" s="40"/>
      <c r="C204" s="234" t="s">
        <v>459</v>
      </c>
      <c r="D204" s="234" t="s">
        <v>443</v>
      </c>
      <c r="E204" s="235" t="s">
        <v>1847</v>
      </c>
      <c r="F204" s="236" t="s">
        <v>1848</v>
      </c>
      <c r="G204" s="237" t="s">
        <v>897</v>
      </c>
      <c r="H204" s="238">
        <v>6.2779999999999996</v>
      </c>
      <c r="I204" s="239"/>
      <c r="J204" s="240">
        <f>ROUND(I204*H204,2)</f>
        <v>0</v>
      </c>
      <c r="K204" s="236" t="s">
        <v>720</v>
      </c>
      <c r="L204" s="45"/>
      <c r="M204" s="241" t="s">
        <v>1</v>
      </c>
      <c r="N204" s="242" t="s">
        <v>41</v>
      </c>
      <c r="O204" s="92"/>
      <c r="P204" s="226">
        <f>O204*H204</f>
        <v>0</v>
      </c>
      <c r="Q204" s="226">
        <v>0</v>
      </c>
      <c r="R204" s="226">
        <f>Q204*H204</f>
        <v>0</v>
      </c>
      <c r="S204" s="226">
        <v>0</v>
      </c>
      <c r="T204" s="227">
        <f>S204*H204</f>
        <v>0</v>
      </c>
      <c r="U204" s="39"/>
      <c r="V204" s="39"/>
      <c r="W204" s="39"/>
      <c r="X204" s="39"/>
      <c r="Y204" s="39"/>
      <c r="Z204" s="39"/>
      <c r="AA204" s="39"/>
      <c r="AB204" s="39"/>
      <c r="AC204" s="39"/>
      <c r="AD204" s="39"/>
      <c r="AE204" s="39"/>
      <c r="AR204" s="228" t="s">
        <v>415</v>
      </c>
      <c r="AT204" s="228" t="s">
        <v>443</v>
      </c>
      <c r="AU204" s="228" t="s">
        <v>86</v>
      </c>
      <c r="AY204" s="18" t="s">
        <v>414</v>
      </c>
      <c r="BE204" s="229">
        <f>IF(N204="základní",J204,0)</f>
        <v>0</v>
      </c>
      <c r="BF204" s="229">
        <f>IF(N204="snížená",J204,0)</f>
        <v>0</v>
      </c>
      <c r="BG204" s="229">
        <f>IF(N204="zákl. přenesená",J204,0)</f>
        <v>0</v>
      </c>
      <c r="BH204" s="229">
        <f>IF(N204="sníž. přenesená",J204,0)</f>
        <v>0</v>
      </c>
      <c r="BI204" s="229">
        <f>IF(N204="nulová",J204,0)</f>
        <v>0</v>
      </c>
      <c r="BJ204" s="18" t="s">
        <v>84</v>
      </c>
      <c r="BK204" s="229">
        <f>ROUND(I204*H204,2)</f>
        <v>0</v>
      </c>
      <c r="BL204" s="18" t="s">
        <v>415</v>
      </c>
      <c r="BM204" s="228" t="s">
        <v>3479</v>
      </c>
    </row>
    <row r="205" s="2" customFormat="1">
      <c r="A205" s="39"/>
      <c r="B205" s="40"/>
      <c r="C205" s="41"/>
      <c r="D205" s="230" t="s">
        <v>417</v>
      </c>
      <c r="E205" s="41"/>
      <c r="F205" s="231" t="s">
        <v>1850</v>
      </c>
      <c r="G205" s="41"/>
      <c r="H205" s="41"/>
      <c r="I205" s="156"/>
      <c r="J205" s="41"/>
      <c r="K205" s="41"/>
      <c r="L205" s="45"/>
      <c r="M205" s="232"/>
      <c r="N205" s="233"/>
      <c r="O205" s="92"/>
      <c r="P205" s="92"/>
      <c r="Q205" s="92"/>
      <c r="R205" s="92"/>
      <c r="S205" s="92"/>
      <c r="T205" s="93"/>
      <c r="U205" s="39"/>
      <c r="V205" s="39"/>
      <c r="W205" s="39"/>
      <c r="X205" s="39"/>
      <c r="Y205" s="39"/>
      <c r="Z205" s="39"/>
      <c r="AA205" s="39"/>
      <c r="AB205" s="39"/>
      <c r="AC205" s="39"/>
      <c r="AD205" s="39"/>
      <c r="AE205" s="39"/>
      <c r="AT205" s="18" t="s">
        <v>417</v>
      </c>
      <c r="AU205" s="18" t="s">
        <v>86</v>
      </c>
    </row>
    <row r="206" s="15" customFormat="1">
      <c r="A206" s="15"/>
      <c r="B206" s="299"/>
      <c r="C206" s="300"/>
      <c r="D206" s="230" t="s">
        <v>758</v>
      </c>
      <c r="E206" s="301" t="s">
        <v>1</v>
      </c>
      <c r="F206" s="302" t="s">
        <v>3480</v>
      </c>
      <c r="G206" s="300"/>
      <c r="H206" s="301" t="s">
        <v>1</v>
      </c>
      <c r="I206" s="303"/>
      <c r="J206" s="300"/>
      <c r="K206" s="300"/>
      <c r="L206" s="304"/>
      <c r="M206" s="305"/>
      <c r="N206" s="306"/>
      <c r="O206" s="306"/>
      <c r="P206" s="306"/>
      <c r="Q206" s="306"/>
      <c r="R206" s="306"/>
      <c r="S206" s="306"/>
      <c r="T206" s="307"/>
      <c r="U206" s="15"/>
      <c r="V206" s="15"/>
      <c r="W206" s="15"/>
      <c r="X206" s="15"/>
      <c r="Y206" s="15"/>
      <c r="Z206" s="15"/>
      <c r="AA206" s="15"/>
      <c r="AB206" s="15"/>
      <c r="AC206" s="15"/>
      <c r="AD206" s="15"/>
      <c r="AE206" s="15"/>
      <c r="AT206" s="308" t="s">
        <v>758</v>
      </c>
      <c r="AU206" s="308" t="s">
        <v>86</v>
      </c>
      <c r="AV206" s="15" t="s">
        <v>84</v>
      </c>
      <c r="AW206" s="15" t="s">
        <v>33</v>
      </c>
      <c r="AX206" s="15" t="s">
        <v>76</v>
      </c>
      <c r="AY206" s="308" t="s">
        <v>414</v>
      </c>
    </row>
    <row r="207" s="13" customFormat="1">
      <c r="A207" s="13"/>
      <c r="B207" s="277"/>
      <c r="C207" s="278"/>
      <c r="D207" s="230" t="s">
        <v>758</v>
      </c>
      <c r="E207" s="279" t="s">
        <v>1</v>
      </c>
      <c r="F207" s="280" t="s">
        <v>3481</v>
      </c>
      <c r="G207" s="278"/>
      <c r="H207" s="281">
        <v>4.2779999999999996</v>
      </c>
      <c r="I207" s="282"/>
      <c r="J207" s="278"/>
      <c r="K207" s="278"/>
      <c r="L207" s="283"/>
      <c r="M207" s="284"/>
      <c r="N207" s="285"/>
      <c r="O207" s="285"/>
      <c r="P207" s="285"/>
      <c r="Q207" s="285"/>
      <c r="R207" s="285"/>
      <c r="S207" s="285"/>
      <c r="T207" s="286"/>
      <c r="U207" s="13"/>
      <c r="V207" s="13"/>
      <c r="W207" s="13"/>
      <c r="X207" s="13"/>
      <c r="Y207" s="13"/>
      <c r="Z207" s="13"/>
      <c r="AA207" s="13"/>
      <c r="AB207" s="13"/>
      <c r="AC207" s="13"/>
      <c r="AD207" s="13"/>
      <c r="AE207" s="13"/>
      <c r="AT207" s="287" t="s">
        <v>758</v>
      </c>
      <c r="AU207" s="287" t="s">
        <v>86</v>
      </c>
      <c r="AV207" s="13" t="s">
        <v>86</v>
      </c>
      <c r="AW207" s="13" t="s">
        <v>33</v>
      </c>
      <c r="AX207" s="13" t="s">
        <v>76</v>
      </c>
      <c r="AY207" s="287" t="s">
        <v>414</v>
      </c>
    </row>
    <row r="208" s="15" customFormat="1">
      <c r="A208" s="15"/>
      <c r="B208" s="299"/>
      <c r="C208" s="300"/>
      <c r="D208" s="230" t="s">
        <v>758</v>
      </c>
      <c r="E208" s="301" t="s">
        <v>1</v>
      </c>
      <c r="F208" s="302" t="s">
        <v>3482</v>
      </c>
      <c r="G208" s="300"/>
      <c r="H208" s="301" t="s">
        <v>1</v>
      </c>
      <c r="I208" s="303"/>
      <c r="J208" s="300"/>
      <c r="K208" s="300"/>
      <c r="L208" s="304"/>
      <c r="M208" s="305"/>
      <c r="N208" s="306"/>
      <c r="O208" s="306"/>
      <c r="P208" s="306"/>
      <c r="Q208" s="306"/>
      <c r="R208" s="306"/>
      <c r="S208" s="306"/>
      <c r="T208" s="307"/>
      <c r="U208" s="15"/>
      <c r="V208" s="15"/>
      <c r="W208" s="15"/>
      <c r="X208" s="15"/>
      <c r="Y208" s="15"/>
      <c r="Z208" s="15"/>
      <c r="AA208" s="15"/>
      <c r="AB208" s="15"/>
      <c r="AC208" s="15"/>
      <c r="AD208" s="15"/>
      <c r="AE208" s="15"/>
      <c r="AT208" s="308" t="s">
        <v>758</v>
      </c>
      <c r="AU208" s="308" t="s">
        <v>86</v>
      </c>
      <c r="AV208" s="15" t="s">
        <v>84</v>
      </c>
      <c r="AW208" s="15" t="s">
        <v>33</v>
      </c>
      <c r="AX208" s="15" t="s">
        <v>76</v>
      </c>
      <c r="AY208" s="308" t="s">
        <v>414</v>
      </c>
    </row>
    <row r="209" s="13" customFormat="1">
      <c r="A209" s="13"/>
      <c r="B209" s="277"/>
      <c r="C209" s="278"/>
      <c r="D209" s="230" t="s">
        <v>758</v>
      </c>
      <c r="E209" s="279" t="s">
        <v>1</v>
      </c>
      <c r="F209" s="280" t="s">
        <v>3483</v>
      </c>
      <c r="G209" s="278"/>
      <c r="H209" s="281">
        <v>2</v>
      </c>
      <c r="I209" s="282"/>
      <c r="J209" s="278"/>
      <c r="K209" s="278"/>
      <c r="L209" s="283"/>
      <c r="M209" s="284"/>
      <c r="N209" s="285"/>
      <c r="O209" s="285"/>
      <c r="P209" s="285"/>
      <c r="Q209" s="285"/>
      <c r="R209" s="285"/>
      <c r="S209" s="285"/>
      <c r="T209" s="286"/>
      <c r="U209" s="13"/>
      <c r="V209" s="13"/>
      <c r="W209" s="13"/>
      <c r="X209" s="13"/>
      <c r="Y209" s="13"/>
      <c r="Z209" s="13"/>
      <c r="AA209" s="13"/>
      <c r="AB209" s="13"/>
      <c r="AC209" s="13"/>
      <c r="AD209" s="13"/>
      <c r="AE209" s="13"/>
      <c r="AT209" s="287" t="s">
        <v>758</v>
      </c>
      <c r="AU209" s="287" t="s">
        <v>86</v>
      </c>
      <c r="AV209" s="13" t="s">
        <v>86</v>
      </c>
      <c r="AW209" s="13" t="s">
        <v>33</v>
      </c>
      <c r="AX209" s="13" t="s">
        <v>76</v>
      </c>
      <c r="AY209" s="287" t="s">
        <v>414</v>
      </c>
    </row>
    <row r="210" s="14" customFormat="1">
      <c r="A210" s="14"/>
      <c r="B210" s="288"/>
      <c r="C210" s="289"/>
      <c r="D210" s="230" t="s">
        <v>758</v>
      </c>
      <c r="E210" s="290" t="s">
        <v>1</v>
      </c>
      <c r="F210" s="291" t="s">
        <v>760</v>
      </c>
      <c r="G210" s="289"/>
      <c r="H210" s="292">
        <v>6.2779999999999996</v>
      </c>
      <c r="I210" s="293"/>
      <c r="J210" s="289"/>
      <c r="K210" s="289"/>
      <c r="L210" s="294"/>
      <c r="M210" s="295"/>
      <c r="N210" s="296"/>
      <c r="O210" s="296"/>
      <c r="P210" s="296"/>
      <c r="Q210" s="296"/>
      <c r="R210" s="296"/>
      <c r="S210" s="296"/>
      <c r="T210" s="297"/>
      <c r="U210" s="14"/>
      <c r="V210" s="14"/>
      <c r="W210" s="14"/>
      <c r="X210" s="14"/>
      <c r="Y210" s="14"/>
      <c r="Z210" s="14"/>
      <c r="AA210" s="14"/>
      <c r="AB210" s="14"/>
      <c r="AC210" s="14"/>
      <c r="AD210" s="14"/>
      <c r="AE210" s="14"/>
      <c r="AT210" s="298" t="s">
        <v>758</v>
      </c>
      <c r="AU210" s="298" t="s">
        <v>86</v>
      </c>
      <c r="AV210" s="14" t="s">
        <v>415</v>
      </c>
      <c r="AW210" s="14" t="s">
        <v>33</v>
      </c>
      <c r="AX210" s="14" t="s">
        <v>84</v>
      </c>
      <c r="AY210" s="298" t="s">
        <v>414</v>
      </c>
    </row>
    <row r="211" s="2" customFormat="1" ht="16.5" customHeight="1">
      <c r="A211" s="39"/>
      <c r="B211" s="40"/>
      <c r="C211" s="234" t="s">
        <v>463</v>
      </c>
      <c r="D211" s="234" t="s">
        <v>443</v>
      </c>
      <c r="E211" s="235" t="s">
        <v>1851</v>
      </c>
      <c r="F211" s="236" t="s">
        <v>1852</v>
      </c>
      <c r="G211" s="237" t="s">
        <v>897</v>
      </c>
      <c r="H211" s="238">
        <v>69.058000000000007</v>
      </c>
      <c r="I211" s="239"/>
      <c r="J211" s="240">
        <f>ROUND(I211*H211,2)</f>
        <v>0</v>
      </c>
      <c r="K211" s="236" t="s">
        <v>720</v>
      </c>
      <c r="L211" s="45"/>
      <c r="M211" s="241" t="s">
        <v>1</v>
      </c>
      <c r="N211" s="242" t="s">
        <v>41</v>
      </c>
      <c r="O211" s="92"/>
      <c r="P211" s="226">
        <f>O211*H211</f>
        <v>0</v>
      </c>
      <c r="Q211" s="226">
        <v>0</v>
      </c>
      <c r="R211" s="226">
        <f>Q211*H211</f>
        <v>0</v>
      </c>
      <c r="S211" s="226">
        <v>0</v>
      </c>
      <c r="T211" s="227">
        <f>S211*H211</f>
        <v>0</v>
      </c>
      <c r="U211" s="39"/>
      <c r="V211" s="39"/>
      <c r="W211" s="39"/>
      <c r="X211" s="39"/>
      <c r="Y211" s="39"/>
      <c r="Z211" s="39"/>
      <c r="AA211" s="39"/>
      <c r="AB211" s="39"/>
      <c r="AC211" s="39"/>
      <c r="AD211" s="39"/>
      <c r="AE211" s="39"/>
      <c r="AR211" s="228" t="s">
        <v>415</v>
      </c>
      <c r="AT211" s="228" t="s">
        <v>443</v>
      </c>
      <c r="AU211" s="228" t="s">
        <v>86</v>
      </c>
      <c r="AY211" s="18" t="s">
        <v>414</v>
      </c>
      <c r="BE211" s="229">
        <f>IF(N211="základní",J211,0)</f>
        <v>0</v>
      </c>
      <c r="BF211" s="229">
        <f>IF(N211="snížená",J211,0)</f>
        <v>0</v>
      </c>
      <c r="BG211" s="229">
        <f>IF(N211="zákl. přenesená",J211,0)</f>
        <v>0</v>
      </c>
      <c r="BH211" s="229">
        <f>IF(N211="sníž. přenesená",J211,0)</f>
        <v>0</v>
      </c>
      <c r="BI211" s="229">
        <f>IF(N211="nulová",J211,0)</f>
        <v>0</v>
      </c>
      <c r="BJ211" s="18" t="s">
        <v>84</v>
      </c>
      <c r="BK211" s="229">
        <f>ROUND(I211*H211,2)</f>
        <v>0</v>
      </c>
      <c r="BL211" s="18" t="s">
        <v>415</v>
      </c>
      <c r="BM211" s="228" t="s">
        <v>3484</v>
      </c>
    </row>
    <row r="212" s="2" customFormat="1">
      <c r="A212" s="39"/>
      <c r="B212" s="40"/>
      <c r="C212" s="41"/>
      <c r="D212" s="230" t="s">
        <v>417</v>
      </c>
      <c r="E212" s="41"/>
      <c r="F212" s="231" t="s">
        <v>1854</v>
      </c>
      <c r="G212" s="41"/>
      <c r="H212" s="41"/>
      <c r="I212" s="156"/>
      <c r="J212" s="41"/>
      <c r="K212" s="41"/>
      <c r="L212" s="45"/>
      <c r="M212" s="232"/>
      <c r="N212" s="233"/>
      <c r="O212" s="92"/>
      <c r="P212" s="92"/>
      <c r="Q212" s="92"/>
      <c r="R212" s="92"/>
      <c r="S212" s="92"/>
      <c r="T212" s="93"/>
      <c r="U212" s="39"/>
      <c r="V212" s="39"/>
      <c r="W212" s="39"/>
      <c r="X212" s="39"/>
      <c r="Y212" s="39"/>
      <c r="Z212" s="39"/>
      <c r="AA212" s="39"/>
      <c r="AB212" s="39"/>
      <c r="AC212" s="39"/>
      <c r="AD212" s="39"/>
      <c r="AE212" s="39"/>
      <c r="AT212" s="18" t="s">
        <v>417</v>
      </c>
      <c r="AU212" s="18" t="s">
        <v>86</v>
      </c>
    </row>
    <row r="213" s="15" customFormat="1">
      <c r="A213" s="15"/>
      <c r="B213" s="299"/>
      <c r="C213" s="300"/>
      <c r="D213" s="230" t="s">
        <v>758</v>
      </c>
      <c r="E213" s="301" t="s">
        <v>1</v>
      </c>
      <c r="F213" s="302" t="s">
        <v>1855</v>
      </c>
      <c r="G213" s="300"/>
      <c r="H213" s="301" t="s">
        <v>1</v>
      </c>
      <c r="I213" s="303"/>
      <c r="J213" s="300"/>
      <c r="K213" s="300"/>
      <c r="L213" s="304"/>
      <c r="M213" s="305"/>
      <c r="N213" s="306"/>
      <c r="O213" s="306"/>
      <c r="P213" s="306"/>
      <c r="Q213" s="306"/>
      <c r="R213" s="306"/>
      <c r="S213" s="306"/>
      <c r="T213" s="307"/>
      <c r="U213" s="15"/>
      <c r="V213" s="15"/>
      <c r="W213" s="15"/>
      <c r="X213" s="15"/>
      <c r="Y213" s="15"/>
      <c r="Z213" s="15"/>
      <c r="AA213" s="15"/>
      <c r="AB213" s="15"/>
      <c r="AC213" s="15"/>
      <c r="AD213" s="15"/>
      <c r="AE213" s="15"/>
      <c r="AT213" s="308" t="s">
        <v>758</v>
      </c>
      <c r="AU213" s="308" t="s">
        <v>86</v>
      </c>
      <c r="AV213" s="15" t="s">
        <v>84</v>
      </c>
      <c r="AW213" s="15" t="s">
        <v>33</v>
      </c>
      <c r="AX213" s="15" t="s">
        <v>76</v>
      </c>
      <c r="AY213" s="308" t="s">
        <v>414</v>
      </c>
    </row>
    <row r="214" s="13" customFormat="1">
      <c r="A214" s="13"/>
      <c r="B214" s="277"/>
      <c r="C214" s="278"/>
      <c r="D214" s="230" t="s">
        <v>758</v>
      </c>
      <c r="E214" s="279" t="s">
        <v>1</v>
      </c>
      <c r="F214" s="280" t="s">
        <v>3485</v>
      </c>
      <c r="G214" s="278"/>
      <c r="H214" s="281">
        <v>69.058000000000007</v>
      </c>
      <c r="I214" s="282"/>
      <c r="J214" s="278"/>
      <c r="K214" s="278"/>
      <c r="L214" s="283"/>
      <c r="M214" s="284"/>
      <c r="N214" s="285"/>
      <c r="O214" s="285"/>
      <c r="P214" s="285"/>
      <c r="Q214" s="285"/>
      <c r="R214" s="285"/>
      <c r="S214" s="285"/>
      <c r="T214" s="286"/>
      <c r="U214" s="13"/>
      <c r="V214" s="13"/>
      <c r="W214" s="13"/>
      <c r="X214" s="13"/>
      <c r="Y214" s="13"/>
      <c r="Z214" s="13"/>
      <c r="AA214" s="13"/>
      <c r="AB214" s="13"/>
      <c r="AC214" s="13"/>
      <c r="AD214" s="13"/>
      <c r="AE214" s="13"/>
      <c r="AT214" s="287" t="s">
        <v>758</v>
      </c>
      <c r="AU214" s="287" t="s">
        <v>86</v>
      </c>
      <c r="AV214" s="13" t="s">
        <v>86</v>
      </c>
      <c r="AW214" s="13" t="s">
        <v>33</v>
      </c>
      <c r="AX214" s="13" t="s">
        <v>84</v>
      </c>
      <c r="AY214" s="287" t="s">
        <v>414</v>
      </c>
    </row>
    <row r="215" s="2" customFormat="1" ht="21.75" customHeight="1">
      <c r="A215" s="39"/>
      <c r="B215" s="40"/>
      <c r="C215" s="234" t="s">
        <v>8</v>
      </c>
      <c r="D215" s="234" t="s">
        <v>443</v>
      </c>
      <c r="E215" s="235" t="s">
        <v>1857</v>
      </c>
      <c r="F215" s="236" t="s">
        <v>1858</v>
      </c>
      <c r="G215" s="237" t="s">
        <v>897</v>
      </c>
      <c r="H215" s="238">
        <v>6.2779999999999996</v>
      </c>
      <c r="I215" s="239"/>
      <c r="J215" s="240">
        <f>ROUND(I215*H215,2)</f>
        <v>0</v>
      </c>
      <c r="K215" s="236" t="s">
        <v>720</v>
      </c>
      <c r="L215" s="45"/>
      <c r="M215" s="241" t="s">
        <v>1</v>
      </c>
      <c r="N215" s="242" t="s">
        <v>41</v>
      </c>
      <c r="O215" s="92"/>
      <c r="P215" s="226">
        <f>O215*H215</f>
        <v>0</v>
      </c>
      <c r="Q215" s="226">
        <v>0</v>
      </c>
      <c r="R215" s="226">
        <f>Q215*H215</f>
        <v>0</v>
      </c>
      <c r="S215" s="226">
        <v>0</v>
      </c>
      <c r="T215" s="227">
        <f>S215*H215</f>
        <v>0</v>
      </c>
      <c r="U215" s="39"/>
      <c r="V215" s="39"/>
      <c r="W215" s="39"/>
      <c r="X215" s="39"/>
      <c r="Y215" s="39"/>
      <c r="Z215" s="39"/>
      <c r="AA215" s="39"/>
      <c r="AB215" s="39"/>
      <c r="AC215" s="39"/>
      <c r="AD215" s="39"/>
      <c r="AE215" s="39"/>
      <c r="AR215" s="228" t="s">
        <v>415</v>
      </c>
      <c r="AT215" s="228" t="s">
        <v>443</v>
      </c>
      <c r="AU215" s="228" t="s">
        <v>86</v>
      </c>
      <c r="AY215" s="18" t="s">
        <v>414</v>
      </c>
      <c r="BE215" s="229">
        <f>IF(N215="základní",J215,0)</f>
        <v>0</v>
      </c>
      <c r="BF215" s="229">
        <f>IF(N215="snížená",J215,0)</f>
        <v>0</v>
      </c>
      <c r="BG215" s="229">
        <f>IF(N215="zákl. přenesená",J215,0)</f>
        <v>0</v>
      </c>
      <c r="BH215" s="229">
        <f>IF(N215="sníž. přenesená",J215,0)</f>
        <v>0</v>
      </c>
      <c r="BI215" s="229">
        <f>IF(N215="nulová",J215,0)</f>
        <v>0</v>
      </c>
      <c r="BJ215" s="18" t="s">
        <v>84</v>
      </c>
      <c r="BK215" s="229">
        <f>ROUND(I215*H215,2)</f>
        <v>0</v>
      </c>
      <c r="BL215" s="18" t="s">
        <v>415</v>
      </c>
      <c r="BM215" s="228" t="s">
        <v>3486</v>
      </c>
    </row>
    <row r="216" s="2" customFormat="1">
      <c r="A216" s="39"/>
      <c r="B216" s="40"/>
      <c r="C216" s="41"/>
      <c r="D216" s="230" t="s">
        <v>417</v>
      </c>
      <c r="E216" s="41"/>
      <c r="F216" s="231" t="s">
        <v>1860</v>
      </c>
      <c r="G216" s="41"/>
      <c r="H216" s="41"/>
      <c r="I216" s="156"/>
      <c r="J216" s="41"/>
      <c r="K216" s="41"/>
      <c r="L216" s="45"/>
      <c r="M216" s="232"/>
      <c r="N216" s="233"/>
      <c r="O216" s="92"/>
      <c r="P216" s="92"/>
      <c r="Q216" s="92"/>
      <c r="R216" s="92"/>
      <c r="S216" s="92"/>
      <c r="T216" s="93"/>
      <c r="U216" s="39"/>
      <c r="V216" s="39"/>
      <c r="W216" s="39"/>
      <c r="X216" s="39"/>
      <c r="Y216" s="39"/>
      <c r="Z216" s="39"/>
      <c r="AA216" s="39"/>
      <c r="AB216" s="39"/>
      <c r="AC216" s="39"/>
      <c r="AD216" s="39"/>
      <c r="AE216" s="39"/>
      <c r="AT216" s="18" t="s">
        <v>417</v>
      </c>
      <c r="AU216" s="18" t="s">
        <v>86</v>
      </c>
    </row>
    <row r="217" s="2" customFormat="1" ht="21.75" customHeight="1">
      <c r="A217" s="39"/>
      <c r="B217" s="40"/>
      <c r="C217" s="234" t="s">
        <v>470</v>
      </c>
      <c r="D217" s="234" t="s">
        <v>443</v>
      </c>
      <c r="E217" s="235" t="s">
        <v>1861</v>
      </c>
      <c r="F217" s="236" t="s">
        <v>1862</v>
      </c>
      <c r="G217" s="237" t="s">
        <v>897</v>
      </c>
      <c r="H217" s="238">
        <v>6.2779999999999996</v>
      </c>
      <c r="I217" s="239"/>
      <c r="J217" s="240">
        <f>ROUND(I217*H217,2)</f>
        <v>0</v>
      </c>
      <c r="K217" s="236" t="s">
        <v>720</v>
      </c>
      <c r="L217" s="45"/>
      <c r="M217" s="241" t="s">
        <v>1</v>
      </c>
      <c r="N217" s="242" t="s">
        <v>41</v>
      </c>
      <c r="O217" s="92"/>
      <c r="P217" s="226">
        <f>O217*H217</f>
        <v>0</v>
      </c>
      <c r="Q217" s="226">
        <v>0</v>
      </c>
      <c r="R217" s="226">
        <f>Q217*H217</f>
        <v>0</v>
      </c>
      <c r="S217" s="226">
        <v>0</v>
      </c>
      <c r="T217" s="227">
        <f>S217*H217</f>
        <v>0</v>
      </c>
      <c r="U217" s="39"/>
      <c r="V217" s="39"/>
      <c r="W217" s="39"/>
      <c r="X217" s="39"/>
      <c r="Y217" s="39"/>
      <c r="Z217" s="39"/>
      <c r="AA217" s="39"/>
      <c r="AB217" s="39"/>
      <c r="AC217" s="39"/>
      <c r="AD217" s="39"/>
      <c r="AE217" s="39"/>
      <c r="AR217" s="228" t="s">
        <v>415</v>
      </c>
      <c r="AT217" s="228" t="s">
        <v>443</v>
      </c>
      <c r="AU217" s="228" t="s">
        <v>86</v>
      </c>
      <c r="AY217" s="18" t="s">
        <v>414</v>
      </c>
      <c r="BE217" s="229">
        <f>IF(N217="základní",J217,0)</f>
        <v>0</v>
      </c>
      <c r="BF217" s="229">
        <f>IF(N217="snížená",J217,0)</f>
        <v>0</v>
      </c>
      <c r="BG217" s="229">
        <f>IF(N217="zákl. přenesená",J217,0)</f>
        <v>0</v>
      </c>
      <c r="BH217" s="229">
        <f>IF(N217="sníž. přenesená",J217,0)</f>
        <v>0</v>
      </c>
      <c r="BI217" s="229">
        <f>IF(N217="nulová",J217,0)</f>
        <v>0</v>
      </c>
      <c r="BJ217" s="18" t="s">
        <v>84</v>
      </c>
      <c r="BK217" s="229">
        <f>ROUND(I217*H217,2)</f>
        <v>0</v>
      </c>
      <c r="BL217" s="18" t="s">
        <v>415</v>
      </c>
      <c r="BM217" s="228" t="s">
        <v>3487</v>
      </c>
    </row>
    <row r="218" s="2" customFormat="1">
      <c r="A218" s="39"/>
      <c r="B218" s="40"/>
      <c r="C218" s="41"/>
      <c r="D218" s="230" t="s">
        <v>417</v>
      </c>
      <c r="E218" s="41"/>
      <c r="F218" s="231" t="s">
        <v>1864</v>
      </c>
      <c r="G218" s="41"/>
      <c r="H218" s="41"/>
      <c r="I218" s="156"/>
      <c r="J218" s="41"/>
      <c r="K218" s="41"/>
      <c r="L218" s="45"/>
      <c r="M218" s="232"/>
      <c r="N218" s="233"/>
      <c r="O218" s="92"/>
      <c r="P218" s="92"/>
      <c r="Q218" s="92"/>
      <c r="R218" s="92"/>
      <c r="S218" s="92"/>
      <c r="T218" s="93"/>
      <c r="U218" s="39"/>
      <c r="V218" s="39"/>
      <c r="W218" s="39"/>
      <c r="X218" s="39"/>
      <c r="Y218" s="39"/>
      <c r="Z218" s="39"/>
      <c r="AA218" s="39"/>
      <c r="AB218" s="39"/>
      <c r="AC218" s="39"/>
      <c r="AD218" s="39"/>
      <c r="AE218" s="39"/>
      <c r="AT218" s="18" t="s">
        <v>417</v>
      </c>
      <c r="AU218" s="18" t="s">
        <v>86</v>
      </c>
    </row>
    <row r="219" s="11" customFormat="1" ht="22.8" customHeight="1">
      <c r="A219" s="11"/>
      <c r="B219" s="254"/>
      <c r="C219" s="255"/>
      <c r="D219" s="256" t="s">
        <v>75</v>
      </c>
      <c r="E219" s="275" t="s">
        <v>912</v>
      </c>
      <c r="F219" s="275" t="s">
        <v>913</v>
      </c>
      <c r="G219" s="255"/>
      <c r="H219" s="255"/>
      <c r="I219" s="258"/>
      <c r="J219" s="276">
        <f>BK219</f>
        <v>0</v>
      </c>
      <c r="K219" s="255"/>
      <c r="L219" s="260"/>
      <c r="M219" s="261"/>
      <c r="N219" s="262"/>
      <c r="O219" s="262"/>
      <c r="P219" s="263">
        <f>SUM(P220:P221)</f>
        <v>0</v>
      </c>
      <c r="Q219" s="262"/>
      <c r="R219" s="263">
        <f>SUM(R220:R221)</f>
        <v>0</v>
      </c>
      <c r="S219" s="262"/>
      <c r="T219" s="264">
        <f>SUM(T220:T221)</f>
        <v>0</v>
      </c>
      <c r="U219" s="11"/>
      <c r="V219" s="11"/>
      <c r="W219" s="11"/>
      <c r="X219" s="11"/>
      <c r="Y219" s="11"/>
      <c r="Z219" s="11"/>
      <c r="AA219" s="11"/>
      <c r="AB219" s="11"/>
      <c r="AC219" s="11"/>
      <c r="AD219" s="11"/>
      <c r="AE219" s="11"/>
      <c r="AR219" s="265" t="s">
        <v>84</v>
      </c>
      <c r="AT219" s="266" t="s">
        <v>75</v>
      </c>
      <c r="AU219" s="266" t="s">
        <v>84</v>
      </c>
      <c r="AY219" s="265" t="s">
        <v>414</v>
      </c>
      <c r="BK219" s="267">
        <f>SUM(BK220:BK221)</f>
        <v>0</v>
      </c>
    </row>
    <row r="220" s="2" customFormat="1" ht="21.75" customHeight="1">
      <c r="A220" s="39"/>
      <c r="B220" s="40"/>
      <c r="C220" s="234" t="s">
        <v>475</v>
      </c>
      <c r="D220" s="234" t="s">
        <v>443</v>
      </c>
      <c r="E220" s="235" t="s">
        <v>1867</v>
      </c>
      <c r="F220" s="236" t="s">
        <v>1868</v>
      </c>
      <c r="G220" s="237" t="s">
        <v>897</v>
      </c>
      <c r="H220" s="238">
        <v>0.072999999999999995</v>
      </c>
      <c r="I220" s="239"/>
      <c r="J220" s="240">
        <f>ROUND(I220*H220,2)</f>
        <v>0</v>
      </c>
      <c r="K220" s="236" t="s">
        <v>720</v>
      </c>
      <c r="L220" s="45"/>
      <c r="M220" s="241" t="s">
        <v>1</v>
      </c>
      <c r="N220" s="242" t="s">
        <v>41</v>
      </c>
      <c r="O220" s="92"/>
      <c r="P220" s="226">
        <f>O220*H220</f>
        <v>0</v>
      </c>
      <c r="Q220" s="226">
        <v>0</v>
      </c>
      <c r="R220" s="226">
        <f>Q220*H220</f>
        <v>0</v>
      </c>
      <c r="S220" s="226">
        <v>0</v>
      </c>
      <c r="T220" s="227">
        <f>S220*H220</f>
        <v>0</v>
      </c>
      <c r="U220" s="39"/>
      <c r="V220" s="39"/>
      <c r="W220" s="39"/>
      <c r="X220" s="39"/>
      <c r="Y220" s="39"/>
      <c r="Z220" s="39"/>
      <c r="AA220" s="39"/>
      <c r="AB220" s="39"/>
      <c r="AC220" s="39"/>
      <c r="AD220" s="39"/>
      <c r="AE220" s="39"/>
      <c r="AR220" s="228" t="s">
        <v>415</v>
      </c>
      <c r="AT220" s="228" t="s">
        <v>443</v>
      </c>
      <c r="AU220" s="228" t="s">
        <v>86</v>
      </c>
      <c r="AY220" s="18" t="s">
        <v>414</v>
      </c>
      <c r="BE220" s="229">
        <f>IF(N220="základní",J220,0)</f>
        <v>0</v>
      </c>
      <c r="BF220" s="229">
        <f>IF(N220="snížená",J220,0)</f>
        <v>0</v>
      </c>
      <c r="BG220" s="229">
        <f>IF(N220="zákl. přenesená",J220,0)</f>
        <v>0</v>
      </c>
      <c r="BH220" s="229">
        <f>IF(N220="sníž. přenesená",J220,0)</f>
        <v>0</v>
      </c>
      <c r="BI220" s="229">
        <f>IF(N220="nulová",J220,0)</f>
        <v>0</v>
      </c>
      <c r="BJ220" s="18" t="s">
        <v>84</v>
      </c>
      <c r="BK220" s="229">
        <f>ROUND(I220*H220,2)</f>
        <v>0</v>
      </c>
      <c r="BL220" s="18" t="s">
        <v>415</v>
      </c>
      <c r="BM220" s="228" t="s">
        <v>3488</v>
      </c>
    </row>
    <row r="221" s="2" customFormat="1">
      <c r="A221" s="39"/>
      <c r="B221" s="40"/>
      <c r="C221" s="41"/>
      <c r="D221" s="230" t="s">
        <v>417</v>
      </c>
      <c r="E221" s="41"/>
      <c r="F221" s="231" t="s">
        <v>1870</v>
      </c>
      <c r="G221" s="41"/>
      <c r="H221" s="41"/>
      <c r="I221" s="156"/>
      <c r="J221" s="41"/>
      <c r="K221" s="41"/>
      <c r="L221" s="45"/>
      <c r="M221" s="232"/>
      <c r="N221" s="233"/>
      <c r="O221" s="92"/>
      <c r="P221" s="92"/>
      <c r="Q221" s="92"/>
      <c r="R221" s="92"/>
      <c r="S221" s="92"/>
      <c r="T221" s="93"/>
      <c r="U221" s="39"/>
      <c r="V221" s="39"/>
      <c r="W221" s="39"/>
      <c r="X221" s="39"/>
      <c r="Y221" s="39"/>
      <c r="Z221" s="39"/>
      <c r="AA221" s="39"/>
      <c r="AB221" s="39"/>
      <c r="AC221" s="39"/>
      <c r="AD221" s="39"/>
      <c r="AE221" s="39"/>
      <c r="AT221" s="18" t="s">
        <v>417</v>
      </c>
      <c r="AU221" s="18" t="s">
        <v>86</v>
      </c>
    </row>
    <row r="222" s="11" customFormat="1" ht="25.92" customHeight="1">
      <c r="A222" s="11"/>
      <c r="B222" s="254"/>
      <c r="C222" s="255"/>
      <c r="D222" s="256" t="s">
        <v>75</v>
      </c>
      <c r="E222" s="257" t="s">
        <v>918</v>
      </c>
      <c r="F222" s="257" t="s">
        <v>919</v>
      </c>
      <c r="G222" s="255"/>
      <c r="H222" s="255"/>
      <c r="I222" s="258"/>
      <c r="J222" s="259">
        <f>BK222</f>
        <v>0</v>
      </c>
      <c r="K222" s="255"/>
      <c r="L222" s="260"/>
      <c r="M222" s="261"/>
      <c r="N222" s="262"/>
      <c r="O222" s="262"/>
      <c r="P222" s="263">
        <f>P223</f>
        <v>0</v>
      </c>
      <c r="Q222" s="262"/>
      <c r="R222" s="263">
        <f>R223</f>
        <v>0</v>
      </c>
      <c r="S222" s="262"/>
      <c r="T222" s="264">
        <f>T223</f>
        <v>0</v>
      </c>
      <c r="U222" s="11"/>
      <c r="V222" s="11"/>
      <c r="W222" s="11"/>
      <c r="X222" s="11"/>
      <c r="Y222" s="11"/>
      <c r="Z222" s="11"/>
      <c r="AA222" s="11"/>
      <c r="AB222" s="11"/>
      <c r="AC222" s="11"/>
      <c r="AD222" s="11"/>
      <c r="AE222" s="11"/>
      <c r="AR222" s="265" t="s">
        <v>86</v>
      </c>
      <c r="AT222" s="266" t="s">
        <v>75</v>
      </c>
      <c r="AU222" s="266" t="s">
        <v>76</v>
      </c>
      <c r="AY222" s="265" t="s">
        <v>414</v>
      </c>
      <c r="BK222" s="267">
        <f>BK223</f>
        <v>0</v>
      </c>
    </row>
    <row r="223" s="11" customFormat="1" ht="22.8" customHeight="1">
      <c r="A223" s="11"/>
      <c r="B223" s="254"/>
      <c r="C223" s="255"/>
      <c r="D223" s="256" t="s">
        <v>75</v>
      </c>
      <c r="E223" s="275" t="s">
        <v>1878</v>
      </c>
      <c r="F223" s="275" t="s">
        <v>1879</v>
      </c>
      <c r="G223" s="255"/>
      <c r="H223" s="255"/>
      <c r="I223" s="258"/>
      <c r="J223" s="276">
        <f>BK223</f>
        <v>0</v>
      </c>
      <c r="K223" s="255"/>
      <c r="L223" s="260"/>
      <c r="M223" s="261"/>
      <c r="N223" s="262"/>
      <c r="O223" s="262"/>
      <c r="P223" s="263">
        <f>SUM(P224:P231)</f>
        <v>0</v>
      </c>
      <c r="Q223" s="262"/>
      <c r="R223" s="263">
        <f>SUM(R224:R231)</f>
        <v>0</v>
      </c>
      <c r="S223" s="262"/>
      <c r="T223" s="264">
        <f>SUM(T224:T231)</f>
        <v>0</v>
      </c>
      <c r="U223" s="11"/>
      <c r="V223" s="11"/>
      <c r="W223" s="11"/>
      <c r="X223" s="11"/>
      <c r="Y223" s="11"/>
      <c r="Z223" s="11"/>
      <c r="AA223" s="11"/>
      <c r="AB223" s="11"/>
      <c r="AC223" s="11"/>
      <c r="AD223" s="11"/>
      <c r="AE223" s="11"/>
      <c r="AR223" s="265" t="s">
        <v>86</v>
      </c>
      <c r="AT223" s="266" t="s">
        <v>75</v>
      </c>
      <c r="AU223" s="266" t="s">
        <v>84</v>
      </c>
      <c r="AY223" s="265" t="s">
        <v>414</v>
      </c>
      <c r="BK223" s="267">
        <f>SUM(BK224:BK231)</f>
        <v>0</v>
      </c>
    </row>
    <row r="224" s="2" customFormat="1" ht="21.75" customHeight="1">
      <c r="A224" s="39"/>
      <c r="B224" s="40"/>
      <c r="C224" s="234" t="s">
        <v>479</v>
      </c>
      <c r="D224" s="234" t="s">
        <v>443</v>
      </c>
      <c r="E224" s="235" t="s">
        <v>1880</v>
      </c>
      <c r="F224" s="236" t="s">
        <v>1881</v>
      </c>
      <c r="G224" s="237" t="s">
        <v>632</v>
      </c>
      <c r="H224" s="238">
        <v>6.4669999999999996</v>
      </c>
      <c r="I224" s="239"/>
      <c r="J224" s="240">
        <f>ROUND(I224*H224,2)</f>
        <v>0</v>
      </c>
      <c r="K224" s="236" t="s">
        <v>720</v>
      </c>
      <c r="L224" s="45"/>
      <c r="M224" s="241" t="s">
        <v>1</v>
      </c>
      <c r="N224" s="242" t="s">
        <v>41</v>
      </c>
      <c r="O224" s="92"/>
      <c r="P224" s="226">
        <f>O224*H224</f>
        <v>0</v>
      </c>
      <c r="Q224" s="226">
        <v>0</v>
      </c>
      <c r="R224" s="226">
        <f>Q224*H224</f>
        <v>0</v>
      </c>
      <c r="S224" s="226">
        <v>0</v>
      </c>
      <c r="T224" s="227">
        <f>S224*H224</f>
        <v>0</v>
      </c>
      <c r="U224" s="39"/>
      <c r="V224" s="39"/>
      <c r="W224" s="39"/>
      <c r="X224" s="39"/>
      <c r="Y224" s="39"/>
      <c r="Z224" s="39"/>
      <c r="AA224" s="39"/>
      <c r="AB224" s="39"/>
      <c r="AC224" s="39"/>
      <c r="AD224" s="39"/>
      <c r="AE224" s="39"/>
      <c r="AR224" s="228" t="s">
        <v>470</v>
      </c>
      <c r="AT224" s="228" t="s">
        <v>443</v>
      </c>
      <c r="AU224" s="228" t="s">
        <v>86</v>
      </c>
      <c r="AY224" s="18" t="s">
        <v>414</v>
      </c>
      <c r="BE224" s="229">
        <f>IF(N224="základní",J224,0)</f>
        <v>0</v>
      </c>
      <c r="BF224" s="229">
        <f>IF(N224="snížená",J224,0)</f>
        <v>0</v>
      </c>
      <c r="BG224" s="229">
        <f>IF(N224="zákl. přenesená",J224,0)</f>
        <v>0</v>
      </c>
      <c r="BH224" s="229">
        <f>IF(N224="sníž. přenesená",J224,0)</f>
        <v>0</v>
      </c>
      <c r="BI224" s="229">
        <f>IF(N224="nulová",J224,0)</f>
        <v>0</v>
      </c>
      <c r="BJ224" s="18" t="s">
        <v>84</v>
      </c>
      <c r="BK224" s="229">
        <f>ROUND(I224*H224,2)</f>
        <v>0</v>
      </c>
      <c r="BL224" s="18" t="s">
        <v>470</v>
      </c>
      <c r="BM224" s="228" t="s">
        <v>3489</v>
      </c>
    </row>
    <row r="225" s="2" customFormat="1">
      <c r="A225" s="39"/>
      <c r="B225" s="40"/>
      <c r="C225" s="41"/>
      <c r="D225" s="230" t="s">
        <v>417</v>
      </c>
      <c r="E225" s="41"/>
      <c r="F225" s="231" t="s">
        <v>1883</v>
      </c>
      <c r="G225" s="41"/>
      <c r="H225" s="41"/>
      <c r="I225" s="156"/>
      <c r="J225" s="41"/>
      <c r="K225" s="41"/>
      <c r="L225" s="45"/>
      <c r="M225" s="232"/>
      <c r="N225" s="233"/>
      <c r="O225" s="92"/>
      <c r="P225" s="92"/>
      <c r="Q225" s="92"/>
      <c r="R225" s="92"/>
      <c r="S225" s="92"/>
      <c r="T225" s="93"/>
      <c r="U225" s="39"/>
      <c r="V225" s="39"/>
      <c r="W225" s="39"/>
      <c r="X225" s="39"/>
      <c r="Y225" s="39"/>
      <c r="Z225" s="39"/>
      <c r="AA225" s="39"/>
      <c r="AB225" s="39"/>
      <c r="AC225" s="39"/>
      <c r="AD225" s="39"/>
      <c r="AE225" s="39"/>
      <c r="AT225" s="18" t="s">
        <v>417</v>
      </c>
      <c r="AU225" s="18" t="s">
        <v>86</v>
      </c>
    </row>
    <row r="226" s="15" customFormat="1">
      <c r="A226" s="15"/>
      <c r="B226" s="299"/>
      <c r="C226" s="300"/>
      <c r="D226" s="230" t="s">
        <v>758</v>
      </c>
      <c r="E226" s="301" t="s">
        <v>1</v>
      </c>
      <c r="F226" s="302" t="s">
        <v>1754</v>
      </c>
      <c r="G226" s="300"/>
      <c r="H226" s="301" t="s">
        <v>1</v>
      </c>
      <c r="I226" s="303"/>
      <c r="J226" s="300"/>
      <c r="K226" s="300"/>
      <c r="L226" s="304"/>
      <c r="M226" s="305"/>
      <c r="N226" s="306"/>
      <c r="O226" s="306"/>
      <c r="P226" s="306"/>
      <c r="Q226" s="306"/>
      <c r="R226" s="306"/>
      <c r="S226" s="306"/>
      <c r="T226" s="307"/>
      <c r="U226" s="15"/>
      <c r="V226" s="15"/>
      <c r="W226" s="15"/>
      <c r="X226" s="15"/>
      <c r="Y226" s="15"/>
      <c r="Z226" s="15"/>
      <c r="AA226" s="15"/>
      <c r="AB226" s="15"/>
      <c r="AC226" s="15"/>
      <c r="AD226" s="15"/>
      <c r="AE226" s="15"/>
      <c r="AT226" s="308" t="s">
        <v>758</v>
      </c>
      <c r="AU226" s="308" t="s">
        <v>86</v>
      </c>
      <c r="AV226" s="15" t="s">
        <v>84</v>
      </c>
      <c r="AW226" s="15" t="s">
        <v>33</v>
      </c>
      <c r="AX226" s="15" t="s">
        <v>76</v>
      </c>
      <c r="AY226" s="308" t="s">
        <v>414</v>
      </c>
    </row>
    <row r="227" s="13" customFormat="1">
      <c r="A227" s="13"/>
      <c r="B227" s="277"/>
      <c r="C227" s="278"/>
      <c r="D227" s="230" t="s">
        <v>758</v>
      </c>
      <c r="E227" s="279" t="s">
        <v>1</v>
      </c>
      <c r="F227" s="280" t="s">
        <v>3461</v>
      </c>
      <c r="G227" s="278"/>
      <c r="H227" s="281">
        <v>5.2610000000000001</v>
      </c>
      <c r="I227" s="282"/>
      <c r="J227" s="278"/>
      <c r="K227" s="278"/>
      <c r="L227" s="283"/>
      <c r="M227" s="284"/>
      <c r="N227" s="285"/>
      <c r="O227" s="285"/>
      <c r="P227" s="285"/>
      <c r="Q227" s="285"/>
      <c r="R227" s="285"/>
      <c r="S227" s="285"/>
      <c r="T227" s="286"/>
      <c r="U227" s="13"/>
      <c r="V227" s="13"/>
      <c r="W227" s="13"/>
      <c r="X227" s="13"/>
      <c r="Y227" s="13"/>
      <c r="Z227" s="13"/>
      <c r="AA227" s="13"/>
      <c r="AB227" s="13"/>
      <c r="AC227" s="13"/>
      <c r="AD227" s="13"/>
      <c r="AE227" s="13"/>
      <c r="AT227" s="287" t="s">
        <v>758</v>
      </c>
      <c r="AU227" s="287" t="s">
        <v>86</v>
      </c>
      <c r="AV227" s="13" t="s">
        <v>86</v>
      </c>
      <c r="AW227" s="13" t="s">
        <v>33</v>
      </c>
      <c r="AX227" s="13" t="s">
        <v>76</v>
      </c>
      <c r="AY227" s="287" t="s">
        <v>414</v>
      </c>
    </row>
    <row r="228" s="13" customFormat="1">
      <c r="A228" s="13"/>
      <c r="B228" s="277"/>
      <c r="C228" s="278"/>
      <c r="D228" s="230" t="s">
        <v>758</v>
      </c>
      <c r="E228" s="279" t="s">
        <v>1</v>
      </c>
      <c r="F228" s="280" t="s">
        <v>3462</v>
      </c>
      <c r="G228" s="278"/>
      <c r="H228" s="281">
        <v>1.206</v>
      </c>
      <c r="I228" s="282"/>
      <c r="J228" s="278"/>
      <c r="K228" s="278"/>
      <c r="L228" s="283"/>
      <c r="M228" s="284"/>
      <c r="N228" s="285"/>
      <c r="O228" s="285"/>
      <c r="P228" s="285"/>
      <c r="Q228" s="285"/>
      <c r="R228" s="285"/>
      <c r="S228" s="285"/>
      <c r="T228" s="286"/>
      <c r="U228" s="13"/>
      <c r="V228" s="13"/>
      <c r="W228" s="13"/>
      <c r="X228" s="13"/>
      <c r="Y228" s="13"/>
      <c r="Z228" s="13"/>
      <c r="AA228" s="13"/>
      <c r="AB228" s="13"/>
      <c r="AC228" s="13"/>
      <c r="AD228" s="13"/>
      <c r="AE228" s="13"/>
      <c r="AT228" s="287" t="s">
        <v>758</v>
      </c>
      <c r="AU228" s="287" t="s">
        <v>86</v>
      </c>
      <c r="AV228" s="13" t="s">
        <v>86</v>
      </c>
      <c r="AW228" s="13" t="s">
        <v>33</v>
      </c>
      <c r="AX228" s="13" t="s">
        <v>76</v>
      </c>
      <c r="AY228" s="287" t="s">
        <v>414</v>
      </c>
    </row>
    <row r="229" s="14" customFormat="1">
      <c r="A229" s="14"/>
      <c r="B229" s="288"/>
      <c r="C229" s="289"/>
      <c r="D229" s="230" t="s">
        <v>758</v>
      </c>
      <c r="E229" s="290" t="s">
        <v>1</v>
      </c>
      <c r="F229" s="291" t="s">
        <v>760</v>
      </c>
      <c r="G229" s="289"/>
      <c r="H229" s="292">
        <v>6.4670000000000005</v>
      </c>
      <c r="I229" s="293"/>
      <c r="J229" s="289"/>
      <c r="K229" s="289"/>
      <c r="L229" s="294"/>
      <c r="M229" s="295"/>
      <c r="N229" s="296"/>
      <c r="O229" s="296"/>
      <c r="P229" s="296"/>
      <c r="Q229" s="296"/>
      <c r="R229" s="296"/>
      <c r="S229" s="296"/>
      <c r="T229" s="297"/>
      <c r="U229" s="14"/>
      <c r="V229" s="14"/>
      <c r="W229" s="14"/>
      <c r="X229" s="14"/>
      <c r="Y229" s="14"/>
      <c r="Z229" s="14"/>
      <c r="AA229" s="14"/>
      <c r="AB229" s="14"/>
      <c r="AC229" s="14"/>
      <c r="AD229" s="14"/>
      <c r="AE229" s="14"/>
      <c r="AT229" s="298" t="s">
        <v>758</v>
      </c>
      <c r="AU229" s="298" t="s">
        <v>86</v>
      </c>
      <c r="AV229" s="14" t="s">
        <v>415</v>
      </c>
      <c r="AW229" s="14" t="s">
        <v>33</v>
      </c>
      <c r="AX229" s="14" t="s">
        <v>84</v>
      </c>
      <c r="AY229" s="298" t="s">
        <v>414</v>
      </c>
    </row>
    <row r="230" s="2" customFormat="1" ht="16.5" customHeight="1">
      <c r="A230" s="39"/>
      <c r="B230" s="40"/>
      <c r="C230" s="234" t="s">
        <v>483</v>
      </c>
      <c r="D230" s="234" t="s">
        <v>443</v>
      </c>
      <c r="E230" s="235" t="s">
        <v>1884</v>
      </c>
      <c r="F230" s="236" t="s">
        <v>1885</v>
      </c>
      <c r="G230" s="237" t="s">
        <v>632</v>
      </c>
      <c r="H230" s="238">
        <v>6.4669999999999996</v>
      </c>
      <c r="I230" s="239"/>
      <c r="J230" s="240">
        <f>ROUND(I230*H230,2)</f>
        <v>0</v>
      </c>
      <c r="K230" s="236" t="s">
        <v>720</v>
      </c>
      <c r="L230" s="45"/>
      <c r="M230" s="241" t="s">
        <v>1</v>
      </c>
      <c r="N230" s="242" t="s">
        <v>41</v>
      </c>
      <c r="O230" s="92"/>
      <c r="P230" s="226">
        <f>O230*H230</f>
        <v>0</v>
      </c>
      <c r="Q230" s="226">
        <v>0</v>
      </c>
      <c r="R230" s="226">
        <f>Q230*H230</f>
        <v>0</v>
      </c>
      <c r="S230" s="226">
        <v>0</v>
      </c>
      <c r="T230" s="227">
        <f>S230*H230</f>
        <v>0</v>
      </c>
      <c r="U230" s="39"/>
      <c r="V230" s="39"/>
      <c r="W230" s="39"/>
      <c r="X230" s="39"/>
      <c r="Y230" s="39"/>
      <c r="Z230" s="39"/>
      <c r="AA230" s="39"/>
      <c r="AB230" s="39"/>
      <c r="AC230" s="39"/>
      <c r="AD230" s="39"/>
      <c r="AE230" s="39"/>
      <c r="AR230" s="228" t="s">
        <v>470</v>
      </c>
      <c r="AT230" s="228" t="s">
        <v>443</v>
      </c>
      <c r="AU230" s="228" t="s">
        <v>86</v>
      </c>
      <c r="AY230" s="18" t="s">
        <v>414</v>
      </c>
      <c r="BE230" s="229">
        <f>IF(N230="základní",J230,0)</f>
        <v>0</v>
      </c>
      <c r="BF230" s="229">
        <f>IF(N230="snížená",J230,0)</f>
        <v>0</v>
      </c>
      <c r="BG230" s="229">
        <f>IF(N230="zákl. přenesená",J230,0)</f>
        <v>0</v>
      </c>
      <c r="BH230" s="229">
        <f>IF(N230="sníž. přenesená",J230,0)</f>
        <v>0</v>
      </c>
      <c r="BI230" s="229">
        <f>IF(N230="nulová",J230,0)</f>
        <v>0</v>
      </c>
      <c r="BJ230" s="18" t="s">
        <v>84</v>
      </c>
      <c r="BK230" s="229">
        <f>ROUND(I230*H230,2)</f>
        <v>0</v>
      </c>
      <c r="BL230" s="18" t="s">
        <v>470</v>
      </c>
      <c r="BM230" s="228" t="s">
        <v>3490</v>
      </c>
    </row>
    <row r="231" s="2" customFormat="1">
      <c r="A231" s="39"/>
      <c r="B231" s="40"/>
      <c r="C231" s="41"/>
      <c r="D231" s="230" t="s">
        <v>417</v>
      </c>
      <c r="E231" s="41"/>
      <c r="F231" s="231" t="s">
        <v>1887</v>
      </c>
      <c r="G231" s="41"/>
      <c r="H231" s="41"/>
      <c r="I231" s="156"/>
      <c r="J231" s="41"/>
      <c r="K231" s="41"/>
      <c r="L231" s="45"/>
      <c r="M231" s="243"/>
      <c r="N231" s="244"/>
      <c r="O231" s="245"/>
      <c r="P231" s="245"/>
      <c r="Q231" s="245"/>
      <c r="R231" s="245"/>
      <c r="S231" s="245"/>
      <c r="T231" s="246"/>
      <c r="U231" s="39"/>
      <c r="V231" s="39"/>
      <c r="W231" s="39"/>
      <c r="X231" s="39"/>
      <c r="Y231" s="39"/>
      <c r="Z231" s="39"/>
      <c r="AA231" s="39"/>
      <c r="AB231" s="39"/>
      <c r="AC231" s="39"/>
      <c r="AD231" s="39"/>
      <c r="AE231" s="39"/>
      <c r="AT231" s="18" t="s">
        <v>417</v>
      </c>
      <c r="AU231" s="18" t="s">
        <v>86</v>
      </c>
    </row>
    <row r="232" s="2" customFormat="1" ht="6.96" customHeight="1">
      <c r="A232" s="39"/>
      <c r="B232" s="67"/>
      <c r="C232" s="68"/>
      <c r="D232" s="68"/>
      <c r="E232" s="68"/>
      <c r="F232" s="68"/>
      <c r="G232" s="68"/>
      <c r="H232" s="68"/>
      <c r="I232" s="194"/>
      <c r="J232" s="68"/>
      <c r="K232" s="68"/>
      <c r="L232" s="45"/>
      <c r="M232" s="39"/>
      <c r="O232" s="39"/>
      <c r="P232" s="39"/>
      <c r="Q232" s="39"/>
      <c r="R232" s="39"/>
      <c r="S232" s="39"/>
      <c r="T232" s="39"/>
      <c r="U232" s="39"/>
      <c r="V232" s="39"/>
      <c r="W232" s="39"/>
      <c r="X232" s="39"/>
      <c r="Y232" s="39"/>
      <c r="Z232" s="39"/>
      <c r="AA232" s="39"/>
      <c r="AB232" s="39"/>
      <c r="AC232" s="39"/>
      <c r="AD232" s="39"/>
      <c r="AE232" s="39"/>
    </row>
  </sheetData>
  <sheetProtection sheet="1" autoFilter="0" formatColumns="0" formatRows="0" objects="1" scenarios="1" spinCount="100000" saltValue="ggN7LidE7HRwPkcHCqKPLEmEQZxzoOrIw7+z0tMxTCVljUGEn4n9aW81QJRl8TLTEMjaBLkTHMZrVbuYhtio9g==" hashValue="9gKSB49A4KhZY9rnH3/G9WIhpy653NmLUI5iUE3TO0E3/0GxBt8XbHQFJOioXXUKMeEbVRNkPd6HHvKH4MOE9A==" algorithmName="SHA-512" password="CC35"/>
  <autoFilter ref="C128:K231"/>
  <mergeCells count="12">
    <mergeCell ref="E7:H7"/>
    <mergeCell ref="E9:H9"/>
    <mergeCell ref="E11:H11"/>
    <mergeCell ref="E20:H20"/>
    <mergeCell ref="E29:H29"/>
    <mergeCell ref="E85:H85"/>
    <mergeCell ref="E87:H87"/>
    <mergeCell ref="E89:H89"/>
    <mergeCell ref="E117:H117"/>
    <mergeCell ref="E119:H119"/>
    <mergeCell ref="E121:H121"/>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46.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240</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3444</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3491</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ROUND(J123,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ROUND((SUM(BE123:BE132)),  2)</f>
        <v>0</v>
      </c>
      <c r="G35" s="39"/>
      <c r="H35" s="39"/>
      <c r="I35" s="173">
        <v>0.20999999999999999</v>
      </c>
      <c r="J35" s="172">
        <f>ROUND(((SUM(BE123:BE132))*I35),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ROUND((SUM(BF123:BF132)),  2)</f>
        <v>0</v>
      </c>
      <c r="G36" s="39"/>
      <c r="H36" s="39"/>
      <c r="I36" s="173">
        <v>0.14999999999999999</v>
      </c>
      <c r="J36" s="172">
        <f>ROUND(((SUM(BF123:BF132))*I36),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ROUND((SUM(BG123:BG132)),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ROUND((SUM(BH123:BH132)),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ROUND((SUM(BI123:BI132)),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3444</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002 - VRN - propustek v km 4,987</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J123</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746</v>
      </c>
      <c r="E99" s="250"/>
      <c r="F99" s="250"/>
      <c r="G99" s="250"/>
      <c r="H99" s="250"/>
      <c r="I99" s="251"/>
      <c r="J99" s="252">
        <f>J124</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747</v>
      </c>
      <c r="E100" s="271"/>
      <c r="F100" s="271"/>
      <c r="G100" s="271"/>
      <c r="H100" s="271"/>
      <c r="I100" s="272"/>
      <c r="J100" s="273">
        <f>J125</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748</v>
      </c>
      <c r="E101" s="271"/>
      <c r="F101" s="271"/>
      <c r="G101" s="271"/>
      <c r="H101" s="271"/>
      <c r="I101" s="272"/>
      <c r="J101" s="273">
        <f>J129</f>
        <v>0</v>
      </c>
      <c r="K101" s="134"/>
      <c r="L101" s="274"/>
      <c r="S101" s="12"/>
      <c r="T101" s="12"/>
      <c r="U101" s="12"/>
      <c r="V101" s="12"/>
      <c r="W101" s="12"/>
      <c r="X101" s="12"/>
      <c r="Y101" s="12"/>
      <c r="Z101" s="12"/>
      <c r="AA101" s="12"/>
      <c r="AB101" s="12"/>
      <c r="AC101" s="12"/>
      <c r="AD101" s="12"/>
      <c r="AE101" s="12"/>
    </row>
    <row r="102" hidden="1" s="2" customFormat="1" ht="21.84" customHeight="1">
      <c r="A102" s="39"/>
      <c r="B102" s="40"/>
      <c r="C102" s="41"/>
      <c r="D102" s="41"/>
      <c r="E102" s="41"/>
      <c r="F102" s="41"/>
      <c r="G102" s="41"/>
      <c r="H102" s="41"/>
      <c r="I102" s="156"/>
      <c r="J102" s="41"/>
      <c r="K102" s="41"/>
      <c r="L102" s="64"/>
      <c r="S102" s="39"/>
      <c r="T102" s="39"/>
      <c r="U102" s="39"/>
      <c r="V102" s="39"/>
      <c r="W102" s="39"/>
      <c r="X102" s="39"/>
      <c r="Y102" s="39"/>
      <c r="Z102" s="39"/>
      <c r="AA102" s="39"/>
      <c r="AB102" s="39"/>
      <c r="AC102" s="39"/>
      <c r="AD102" s="39"/>
      <c r="AE102" s="39"/>
    </row>
    <row r="103" hidden="1" s="2" customFormat="1" ht="6.96" customHeight="1">
      <c r="A103" s="39"/>
      <c r="B103" s="67"/>
      <c r="C103" s="68"/>
      <c r="D103" s="68"/>
      <c r="E103" s="68"/>
      <c r="F103" s="68"/>
      <c r="G103" s="68"/>
      <c r="H103" s="68"/>
      <c r="I103" s="194"/>
      <c r="J103" s="68"/>
      <c r="K103" s="68"/>
      <c r="L103" s="64"/>
      <c r="S103" s="39"/>
      <c r="T103" s="39"/>
      <c r="U103" s="39"/>
      <c r="V103" s="39"/>
      <c r="W103" s="39"/>
      <c r="X103" s="39"/>
      <c r="Y103" s="39"/>
      <c r="Z103" s="39"/>
      <c r="AA103" s="39"/>
      <c r="AB103" s="39"/>
      <c r="AC103" s="39"/>
      <c r="AD103" s="39"/>
      <c r="AE103" s="39"/>
    </row>
    <row r="104" hidden="1"/>
    <row r="105" hidden="1"/>
    <row r="106" hidden="1"/>
    <row r="107" s="2" customFormat="1" ht="6.96" customHeight="1">
      <c r="A107" s="39"/>
      <c r="B107" s="69"/>
      <c r="C107" s="70"/>
      <c r="D107" s="70"/>
      <c r="E107" s="70"/>
      <c r="F107" s="70"/>
      <c r="G107" s="70"/>
      <c r="H107" s="70"/>
      <c r="I107" s="197"/>
      <c r="J107" s="70"/>
      <c r="K107" s="70"/>
      <c r="L107" s="64"/>
      <c r="S107" s="39"/>
      <c r="T107" s="39"/>
      <c r="U107" s="39"/>
      <c r="V107" s="39"/>
      <c r="W107" s="39"/>
      <c r="X107" s="39"/>
      <c r="Y107" s="39"/>
      <c r="Z107" s="39"/>
      <c r="AA107" s="39"/>
      <c r="AB107" s="39"/>
      <c r="AC107" s="39"/>
      <c r="AD107" s="39"/>
      <c r="AE107" s="39"/>
    </row>
    <row r="108" s="2" customFormat="1" ht="24.96" customHeight="1">
      <c r="A108" s="39"/>
      <c r="B108" s="40"/>
      <c r="C108" s="24" t="s">
        <v>396</v>
      </c>
      <c r="D108" s="41"/>
      <c r="E108" s="41"/>
      <c r="F108" s="41"/>
      <c r="G108" s="41"/>
      <c r="H108" s="41"/>
      <c r="I108" s="156"/>
      <c r="J108" s="41"/>
      <c r="K108" s="41"/>
      <c r="L108" s="64"/>
      <c r="S108" s="39"/>
      <c r="T108" s="39"/>
      <c r="U108" s="39"/>
      <c r="V108" s="39"/>
      <c r="W108" s="39"/>
      <c r="X108" s="39"/>
      <c r="Y108" s="39"/>
      <c r="Z108" s="39"/>
      <c r="AA108" s="39"/>
      <c r="AB108" s="39"/>
      <c r="AC108" s="39"/>
      <c r="AD108" s="39"/>
      <c r="AE108" s="39"/>
    </row>
    <row r="109" s="2" customFormat="1" ht="6.96" customHeight="1">
      <c r="A109" s="39"/>
      <c r="B109" s="40"/>
      <c r="C109" s="41"/>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s="2" customFormat="1" ht="12" customHeight="1">
      <c r="A110" s="39"/>
      <c r="B110" s="40"/>
      <c r="C110" s="33" t="s">
        <v>16</v>
      </c>
      <c r="D110" s="41"/>
      <c r="E110" s="41"/>
      <c r="F110" s="41"/>
      <c r="G110" s="41"/>
      <c r="H110" s="41"/>
      <c r="I110" s="156"/>
      <c r="J110" s="41"/>
      <c r="K110" s="41"/>
      <c r="L110" s="64"/>
      <c r="S110" s="39"/>
      <c r="T110" s="39"/>
      <c r="U110" s="39"/>
      <c r="V110" s="39"/>
      <c r="W110" s="39"/>
      <c r="X110" s="39"/>
      <c r="Y110" s="39"/>
      <c r="Z110" s="39"/>
      <c r="AA110" s="39"/>
      <c r="AB110" s="39"/>
      <c r="AC110" s="39"/>
      <c r="AD110" s="39"/>
      <c r="AE110" s="39"/>
    </row>
    <row r="111" s="2" customFormat="1" ht="23.25" customHeight="1">
      <c r="A111" s="39"/>
      <c r="B111" s="40"/>
      <c r="C111" s="41"/>
      <c r="D111" s="41"/>
      <c r="E111" s="198" t="str">
        <f>E7</f>
        <v>Oprava trati v úseku 1.TK a 2.TK Děčín Prostřední Žleb - Dolní Žleb_OPRAVA č. 2</v>
      </c>
      <c r="F111" s="33"/>
      <c r="G111" s="33"/>
      <c r="H111" s="33"/>
      <c r="I111" s="156"/>
      <c r="J111" s="41"/>
      <c r="K111" s="41"/>
      <c r="L111" s="64"/>
      <c r="S111" s="39"/>
      <c r="T111" s="39"/>
      <c r="U111" s="39"/>
      <c r="V111" s="39"/>
      <c r="W111" s="39"/>
      <c r="X111" s="39"/>
      <c r="Y111" s="39"/>
      <c r="Z111" s="39"/>
      <c r="AA111" s="39"/>
      <c r="AB111" s="39"/>
      <c r="AC111" s="39"/>
      <c r="AD111" s="39"/>
      <c r="AE111" s="39"/>
    </row>
    <row r="112" s="1" customFormat="1" ht="12" customHeight="1">
      <c r="B112" s="22"/>
      <c r="C112" s="33" t="s">
        <v>389</v>
      </c>
      <c r="D112" s="23"/>
      <c r="E112" s="23"/>
      <c r="F112" s="23"/>
      <c r="G112" s="23"/>
      <c r="H112" s="23"/>
      <c r="I112" s="148"/>
      <c r="J112" s="23"/>
      <c r="K112" s="23"/>
      <c r="L112" s="21"/>
    </row>
    <row r="113" s="2" customFormat="1" ht="16.5" customHeight="1">
      <c r="A113" s="39"/>
      <c r="B113" s="40"/>
      <c r="C113" s="41"/>
      <c r="D113" s="41"/>
      <c r="E113" s="198" t="s">
        <v>3444</v>
      </c>
      <c r="F113" s="41"/>
      <c r="G113" s="41"/>
      <c r="H113" s="41"/>
      <c r="I113" s="156"/>
      <c r="J113" s="41"/>
      <c r="K113" s="41"/>
      <c r="L113" s="64"/>
      <c r="S113" s="39"/>
      <c r="T113" s="39"/>
      <c r="U113" s="39"/>
      <c r="V113" s="39"/>
      <c r="W113" s="39"/>
      <c r="X113" s="39"/>
      <c r="Y113" s="39"/>
      <c r="Z113" s="39"/>
      <c r="AA113" s="39"/>
      <c r="AB113" s="39"/>
      <c r="AC113" s="39"/>
      <c r="AD113" s="39"/>
      <c r="AE113" s="39"/>
    </row>
    <row r="114" s="2" customFormat="1" ht="12" customHeight="1">
      <c r="A114" s="39"/>
      <c r="B114" s="40"/>
      <c r="C114" s="33" t="s">
        <v>715</v>
      </c>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2" customFormat="1" ht="16.5" customHeight="1">
      <c r="A115" s="39"/>
      <c r="B115" s="40"/>
      <c r="C115" s="41"/>
      <c r="D115" s="41"/>
      <c r="E115" s="77" t="str">
        <f>E11</f>
        <v>002 - VRN - propustek v km 4,987</v>
      </c>
      <c r="F115" s="41"/>
      <c r="G115" s="41"/>
      <c r="H115" s="41"/>
      <c r="I115" s="156"/>
      <c r="J115" s="41"/>
      <c r="K115" s="41"/>
      <c r="L115" s="64"/>
      <c r="S115" s="39"/>
      <c r="T115" s="39"/>
      <c r="U115" s="39"/>
      <c r="V115" s="39"/>
      <c r="W115" s="39"/>
      <c r="X115" s="39"/>
      <c r="Y115" s="39"/>
      <c r="Z115" s="39"/>
      <c r="AA115" s="39"/>
      <c r="AB115" s="39"/>
      <c r="AC115" s="39"/>
      <c r="AD115" s="39"/>
      <c r="AE115" s="39"/>
    </row>
    <row r="116" s="2" customFormat="1" ht="6.96" customHeight="1">
      <c r="A116" s="39"/>
      <c r="B116" s="40"/>
      <c r="C116" s="41"/>
      <c r="D116" s="41"/>
      <c r="E116" s="41"/>
      <c r="F116" s="41"/>
      <c r="G116" s="41"/>
      <c r="H116" s="41"/>
      <c r="I116" s="156"/>
      <c r="J116" s="41"/>
      <c r="K116" s="41"/>
      <c r="L116" s="64"/>
      <c r="S116" s="39"/>
      <c r="T116" s="39"/>
      <c r="U116" s="39"/>
      <c r="V116" s="39"/>
      <c r="W116" s="39"/>
      <c r="X116" s="39"/>
      <c r="Y116" s="39"/>
      <c r="Z116" s="39"/>
      <c r="AA116" s="39"/>
      <c r="AB116" s="39"/>
      <c r="AC116" s="39"/>
      <c r="AD116" s="39"/>
      <c r="AE116" s="39"/>
    </row>
    <row r="117" s="2" customFormat="1" ht="12" customHeight="1">
      <c r="A117" s="39"/>
      <c r="B117" s="40"/>
      <c r="C117" s="33" t="s">
        <v>20</v>
      </c>
      <c r="D117" s="41"/>
      <c r="E117" s="41"/>
      <c r="F117" s="28" t="str">
        <f>F14</f>
        <v xml:space="preserve"> </v>
      </c>
      <c r="G117" s="41"/>
      <c r="H117" s="41"/>
      <c r="I117" s="158" t="s">
        <v>22</v>
      </c>
      <c r="J117" s="80" t="str">
        <f>IF(J14="","",J14)</f>
        <v>21. 11. 2019</v>
      </c>
      <c r="K117" s="41"/>
      <c r="L117" s="64"/>
      <c r="S117" s="39"/>
      <c r="T117" s="39"/>
      <c r="U117" s="39"/>
      <c r="V117" s="39"/>
      <c r="W117" s="39"/>
      <c r="X117" s="39"/>
      <c r="Y117" s="39"/>
      <c r="Z117" s="39"/>
      <c r="AA117" s="39"/>
      <c r="AB117" s="39"/>
      <c r="AC117" s="39"/>
      <c r="AD117" s="39"/>
      <c r="AE117" s="39"/>
    </row>
    <row r="118" s="2" customFormat="1" ht="6.96" customHeight="1">
      <c r="A118" s="39"/>
      <c r="B118" s="40"/>
      <c r="C118" s="41"/>
      <c r="D118" s="41"/>
      <c r="E118" s="41"/>
      <c r="F118" s="41"/>
      <c r="G118" s="41"/>
      <c r="H118" s="41"/>
      <c r="I118" s="156"/>
      <c r="J118" s="41"/>
      <c r="K118" s="41"/>
      <c r="L118" s="64"/>
      <c r="S118" s="39"/>
      <c r="T118" s="39"/>
      <c r="U118" s="39"/>
      <c r="V118" s="39"/>
      <c r="W118" s="39"/>
      <c r="X118" s="39"/>
      <c r="Y118" s="39"/>
      <c r="Z118" s="39"/>
      <c r="AA118" s="39"/>
      <c r="AB118" s="39"/>
      <c r="AC118" s="39"/>
      <c r="AD118" s="39"/>
      <c r="AE118" s="39"/>
    </row>
    <row r="119" s="2" customFormat="1" ht="15.15" customHeight="1">
      <c r="A119" s="39"/>
      <c r="B119" s="40"/>
      <c r="C119" s="33" t="s">
        <v>24</v>
      </c>
      <c r="D119" s="41"/>
      <c r="E119" s="41"/>
      <c r="F119" s="28" t="str">
        <f>E17</f>
        <v/>
      </c>
      <c r="G119" s="41"/>
      <c r="H119" s="41"/>
      <c r="I119" s="158" t="s">
        <v>32</v>
      </c>
      <c r="J119" s="37" t="str">
        <f>E23</f>
        <v xml:space="preserve"> </v>
      </c>
      <c r="K119" s="41"/>
      <c r="L119" s="64"/>
      <c r="S119" s="39"/>
      <c r="T119" s="39"/>
      <c r="U119" s="39"/>
      <c r="V119" s="39"/>
      <c r="W119" s="39"/>
      <c r="X119" s="39"/>
      <c r="Y119" s="39"/>
      <c r="Z119" s="39"/>
      <c r="AA119" s="39"/>
      <c r="AB119" s="39"/>
      <c r="AC119" s="39"/>
      <c r="AD119" s="39"/>
      <c r="AE119" s="39"/>
    </row>
    <row r="120" s="2" customFormat="1" ht="15.15" customHeight="1">
      <c r="A120" s="39"/>
      <c r="B120" s="40"/>
      <c r="C120" s="33" t="s">
        <v>30</v>
      </c>
      <c r="D120" s="41"/>
      <c r="E120" s="41"/>
      <c r="F120" s="28" t="str">
        <f>IF(E20="","",E20)</f>
        <v>Vyplň údaj</v>
      </c>
      <c r="G120" s="41"/>
      <c r="H120" s="41"/>
      <c r="I120" s="158" t="s">
        <v>34</v>
      </c>
      <c r="J120" s="37" t="str">
        <f>E26</f>
        <v xml:space="preserve"> </v>
      </c>
      <c r="K120" s="41"/>
      <c r="L120" s="64"/>
      <c r="S120" s="39"/>
      <c r="T120" s="39"/>
      <c r="U120" s="39"/>
      <c r="V120" s="39"/>
      <c r="W120" s="39"/>
      <c r="X120" s="39"/>
      <c r="Y120" s="39"/>
      <c r="Z120" s="39"/>
      <c r="AA120" s="39"/>
      <c r="AB120" s="39"/>
      <c r="AC120" s="39"/>
      <c r="AD120" s="39"/>
      <c r="AE120" s="39"/>
    </row>
    <row r="121" s="2" customFormat="1" ht="10.32" customHeight="1">
      <c r="A121" s="39"/>
      <c r="B121" s="40"/>
      <c r="C121" s="41"/>
      <c r="D121" s="41"/>
      <c r="E121" s="41"/>
      <c r="F121" s="41"/>
      <c r="G121" s="41"/>
      <c r="H121" s="41"/>
      <c r="I121" s="156"/>
      <c r="J121" s="41"/>
      <c r="K121" s="41"/>
      <c r="L121" s="64"/>
      <c r="S121" s="39"/>
      <c r="T121" s="39"/>
      <c r="U121" s="39"/>
      <c r="V121" s="39"/>
      <c r="W121" s="39"/>
      <c r="X121" s="39"/>
      <c r="Y121" s="39"/>
      <c r="Z121" s="39"/>
      <c r="AA121" s="39"/>
      <c r="AB121" s="39"/>
      <c r="AC121" s="39"/>
      <c r="AD121" s="39"/>
      <c r="AE121" s="39"/>
    </row>
    <row r="122" s="9" customFormat="1" ht="29.28" customHeight="1">
      <c r="A122" s="204"/>
      <c r="B122" s="205"/>
      <c r="C122" s="206" t="s">
        <v>397</v>
      </c>
      <c r="D122" s="207" t="s">
        <v>61</v>
      </c>
      <c r="E122" s="207" t="s">
        <v>57</v>
      </c>
      <c r="F122" s="207" t="s">
        <v>58</v>
      </c>
      <c r="G122" s="207" t="s">
        <v>398</v>
      </c>
      <c r="H122" s="207" t="s">
        <v>399</v>
      </c>
      <c r="I122" s="208" t="s">
        <v>400</v>
      </c>
      <c r="J122" s="207" t="s">
        <v>393</v>
      </c>
      <c r="K122" s="209" t="s">
        <v>401</v>
      </c>
      <c r="L122" s="210"/>
      <c r="M122" s="101" t="s">
        <v>1</v>
      </c>
      <c r="N122" s="102" t="s">
        <v>40</v>
      </c>
      <c r="O122" s="102" t="s">
        <v>402</v>
      </c>
      <c r="P122" s="102" t="s">
        <v>403</v>
      </c>
      <c r="Q122" s="102" t="s">
        <v>404</v>
      </c>
      <c r="R122" s="102" t="s">
        <v>405</v>
      </c>
      <c r="S122" s="102" t="s">
        <v>406</v>
      </c>
      <c r="T122" s="103" t="s">
        <v>407</v>
      </c>
      <c r="U122" s="204"/>
      <c r="V122" s="204"/>
      <c r="W122" s="204"/>
      <c r="X122" s="204"/>
      <c r="Y122" s="204"/>
      <c r="Z122" s="204"/>
      <c r="AA122" s="204"/>
      <c r="AB122" s="204"/>
      <c r="AC122" s="204"/>
      <c r="AD122" s="204"/>
      <c r="AE122" s="204"/>
    </row>
    <row r="123" s="2" customFormat="1" ht="22.8" customHeight="1">
      <c r="A123" s="39"/>
      <c r="B123" s="40"/>
      <c r="C123" s="108" t="s">
        <v>408</v>
      </c>
      <c r="D123" s="41"/>
      <c r="E123" s="41"/>
      <c r="F123" s="41"/>
      <c r="G123" s="41"/>
      <c r="H123" s="41"/>
      <c r="I123" s="156"/>
      <c r="J123" s="211">
        <f>BK123</f>
        <v>0</v>
      </c>
      <c r="K123" s="41"/>
      <c r="L123" s="45"/>
      <c r="M123" s="104"/>
      <c r="N123" s="212"/>
      <c r="O123" s="105"/>
      <c r="P123" s="213">
        <f>P124</f>
        <v>0</v>
      </c>
      <c r="Q123" s="105"/>
      <c r="R123" s="213">
        <f>R124</f>
        <v>0</v>
      </c>
      <c r="S123" s="105"/>
      <c r="T123" s="214">
        <f>T124</f>
        <v>0</v>
      </c>
      <c r="U123" s="39"/>
      <c r="V123" s="39"/>
      <c r="W123" s="39"/>
      <c r="X123" s="39"/>
      <c r="Y123" s="39"/>
      <c r="Z123" s="39"/>
      <c r="AA123" s="39"/>
      <c r="AB123" s="39"/>
      <c r="AC123" s="39"/>
      <c r="AD123" s="39"/>
      <c r="AE123" s="39"/>
      <c r="AT123" s="18" t="s">
        <v>75</v>
      </c>
      <c r="AU123" s="18" t="s">
        <v>395</v>
      </c>
      <c r="BK123" s="215">
        <f>BK124</f>
        <v>0</v>
      </c>
    </row>
    <row r="124" s="11" customFormat="1" ht="25.92" customHeight="1">
      <c r="A124" s="11"/>
      <c r="B124" s="254"/>
      <c r="C124" s="255"/>
      <c r="D124" s="256" t="s">
        <v>75</v>
      </c>
      <c r="E124" s="257" t="s">
        <v>128</v>
      </c>
      <c r="F124" s="257" t="s">
        <v>1096</v>
      </c>
      <c r="G124" s="255"/>
      <c r="H124" s="255"/>
      <c r="I124" s="258"/>
      <c r="J124" s="259">
        <f>BK124</f>
        <v>0</v>
      </c>
      <c r="K124" s="255"/>
      <c r="L124" s="260"/>
      <c r="M124" s="261"/>
      <c r="N124" s="262"/>
      <c r="O124" s="262"/>
      <c r="P124" s="263">
        <f>P125+P129</f>
        <v>0</v>
      </c>
      <c r="Q124" s="262"/>
      <c r="R124" s="263">
        <f>R125+R129</f>
        <v>0</v>
      </c>
      <c r="S124" s="262"/>
      <c r="T124" s="264">
        <f>T125+T129</f>
        <v>0</v>
      </c>
      <c r="U124" s="11"/>
      <c r="V124" s="11"/>
      <c r="W124" s="11"/>
      <c r="X124" s="11"/>
      <c r="Y124" s="11"/>
      <c r="Z124" s="11"/>
      <c r="AA124" s="11"/>
      <c r="AB124" s="11"/>
      <c r="AC124" s="11"/>
      <c r="AD124" s="11"/>
      <c r="AE124" s="11"/>
      <c r="AR124" s="265" t="s">
        <v>427</v>
      </c>
      <c r="AT124" s="266" t="s">
        <v>75</v>
      </c>
      <c r="AU124" s="266" t="s">
        <v>76</v>
      </c>
      <c r="AY124" s="265" t="s">
        <v>414</v>
      </c>
      <c r="BK124" s="267">
        <f>BK125+BK129</f>
        <v>0</v>
      </c>
    </row>
    <row r="125" s="11" customFormat="1" ht="22.8" customHeight="1">
      <c r="A125" s="11"/>
      <c r="B125" s="254"/>
      <c r="C125" s="255"/>
      <c r="D125" s="256" t="s">
        <v>75</v>
      </c>
      <c r="E125" s="275" t="s">
        <v>1097</v>
      </c>
      <c r="F125" s="275" t="s">
        <v>1098</v>
      </c>
      <c r="G125" s="255"/>
      <c r="H125" s="255"/>
      <c r="I125" s="258"/>
      <c r="J125" s="276">
        <f>BK125</f>
        <v>0</v>
      </c>
      <c r="K125" s="255"/>
      <c r="L125" s="260"/>
      <c r="M125" s="261"/>
      <c r="N125" s="262"/>
      <c r="O125" s="262"/>
      <c r="P125" s="263">
        <f>SUM(P126:P128)</f>
        <v>0</v>
      </c>
      <c r="Q125" s="262"/>
      <c r="R125" s="263">
        <f>SUM(R126:R128)</f>
        <v>0</v>
      </c>
      <c r="S125" s="262"/>
      <c r="T125" s="264">
        <f>SUM(T126:T128)</f>
        <v>0</v>
      </c>
      <c r="U125" s="11"/>
      <c r="V125" s="11"/>
      <c r="W125" s="11"/>
      <c r="X125" s="11"/>
      <c r="Y125" s="11"/>
      <c r="Z125" s="11"/>
      <c r="AA125" s="11"/>
      <c r="AB125" s="11"/>
      <c r="AC125" s="11"/>
      <c r="AD125" s="11"/>
      <c r="AE125" s="11"/>
      <c r="AR125" s="265" t="s">
        <v>427</v>
      </c>
      <c r="AT125" s="266" t="s">
        <v>75</v>
      </c>
      <c r="AU125" s="266" t="s">
        <v>84</v>
      </c>
      <c r="AY125" s="265" t="s">
        <v>414</v>
      </c>
      <c r="BK125" s="267">
        <f>SUM(BK126:BK128)</f>
        <v>0</v>
      </c>
    </row>
    <row r="126" s="2" customFormat="1" ht="16.5" customHeight="1">
      <c r="A126" s="39"/>
      <c r="B126" s="40"/>
      <c r="C126" s="234" t="s">
        <v>84</v>
      </c>
      <c r="D126" s="234" t="s">
        <v>443</v>
      </c>
      <c r="E126" s="235" t="s">
        <v>1100</v>
      </c>
      <c r="F126" s="236" t="s">
        <v>1098</v>
      </c>
      <c r="G126" s="237" t="s">
        <v>1686</v>
      </c>
      <c r="H126" s="238">
        <v>452.73000000000002</v>
      </c>
      <c r="I126" s="239"/>
      <c r="J126" s="240">
        <f>ROUND(I126*H126,2)</f>
        <v>0</v>
      </c>
      <c r="K126" s="236" t="s">
        <v>720</v>
      </c>
      <c r="L126" s="45"/>
      <c r="M126" s="241" t="s">
        <v>1</v>
      </c>
      <c r="N126" s="242" t="s">
        <v>41</v>
      </c>
      <c r="O126" s="92"/>
      <c r="P126" s="226">
        <f>O126*H126</f>
        <v>0</v>
      </c>
      <c r="Q126" s="226">
        <v>0</v>
      </c>
      <c r="R126" s="226">
        <f>Q126*H126</f>
        <v>0</v>
      </c>
      <c r="S126" s="226">
        <v>0</v>
      </c>
      <c r="T126" s="227">
        <f>S126*H126</f>
        <v>0</v>
      </c>
      <c r="U126" s="39"/>
      <c r="V126" s="39"/>
      <c r="W126" s="39"/>
      <c r="X126" s="39"/>
      <c r="Y126" s="39"/>
      <c r="Z126" s="39"/>
      <c r="AA126" s="39"/>
      <c r="AB126" s="39"/>
      <c r="AC126" s="39"/>
      <c r="AD126" s="39"/>
      <c r="AE126" s="39"/>
      <c r="AR126" s="228" t="s">
        <v>1102</v>
      </c>
      <c r="AT126" s="228" t="s">
        <v>443</v>
      </c>
      <c r="AU126" s="228" t="s">
        <v>86</v>
      </c>
      <c r="AY126" s="18" t="s">
        <v>414</v>
      </c>
      <c r="BE126" s="229">
        <f>IF(N126="základní",J126,0)</f>
        <v>0</v>
      </c>
      <c r="BF126" s="229">
        <f>IF(N126="snížená",J126,0)</f>
        <v>0</v>
      </c>
      <c r="BG126" s="229">
        <f>IF(N126="zákl. přenesená",J126,0)</f>
        <v>0</v>
      </c>
      <c r="BH126" s="229">
        <f>IF(N126="sníž. přenesená",J126,0)</f>
        <v>0</v>
      </c>
      <c r="BI126" s="229">
        <f>IF(N126="nulová",J126,0)</f>
        <v>0</v>
      </c>
      <c r="BJ126" s="18" t="s">
        <v>84</v>
      </c>
      <c r="BK126" s="229">
        <f>ROUND(I126*H126,2)</f>
        <v>0</v>
      </c>
      <c r="BL126" s="18" t="s">
        <v>1102</v>
      </c>
      <c r="BM126" s="228" t="s">
        <v>3492</v>
      </c>
    </row>
    <row r="127" s="2" customFormat="1">
      <c r="A127" s="39"/>
      <c r="B127" s="40"/>
      <c r="C127" s="41"/>
      <c r="D127" s="230" t="s">
        <v>417</v>
      </c>
      <c r="E127" s="41"/>
      <c r="F127" s="231" t="s">
        <v>1098</v>
      </c>
      <c r="G127" s="41"/>
      <c r="H127" s="41"/>
      <c r="I127" s="156"/>
      <c r="J127" s="41"/>
      <c r="K127" s="41"/>
      <c r="L127" s="45"/>
      <c r="M127" s="232"/>
      <c r="N127" s="233"/>
      <c r="O127" s="92"/>
      <c r="P127" s="92"/>
      <c r="Q127" s="92"/>
      <c r="R127" s="92"/>
      <c r="S127" s="92"/>
      <c r="T127" s="93"/>
      <c r="U127" s="39"/>
      <c r="V127" s="39"/>
      <c r="W127" s="39"/>
      <c r="X127" s="39"/>
      <c r="Y127" s="39"/>
      <c r="Z127" s="39"/>
      <c r="AA127" s="39"/>
      <c r="AB127" s="39"/>
      <c r="AC127" s="39"/>
      <c r="AD127" s="39"/>
      <c r="AE127" s="39"/>
      <c r="AT127" s="18" t="s">
        <v>417</v>
      </c>
      <c r="AU127" s="18" t="s">
        <v>86</v>
      </c>
    </row>
    <row r="128" s="2" customFormat="1">
      <c r="A128" s="39"/>
      <c r="B128" s="40"/>
      <c r="C128" s="41"/>
      <c r="D128" s="230" t="s">
        <v>722</v>
      </c>
      <c r="E128" s="41"/>
      <c r="F128" s="268" t="s">
        <v>1897</v>
      </c>
      <c r="G128" s="41"/>
      <c r="H128" s="41"/>
      <c r="I128" s="156"/>
      <c r="J128" s="41"/>
      <c r="K128" s="41"/>
      <c r="L128" s="45"/>
      <c r="M128" s="232"/>
      <c r="N128" s="233"/>
      <c r="O128" s="92"/>
      <c r="P128" s="92"/>
      <c r="Q128" s="92"/>
      <c r="R128" s="92"/>
      <c r="S128" s="92"/>
      <c r="T128" s="93"/>
      <c r="U128" s="39"/>
      <c r="V128" s="39"/>
      <c r="W128" s="39"/>
      <c r="X128" s="39"/>
      <c r="Y128" s="39"/>
      <c r="Z128" s="39"/>
      <c r="AA128" s="39"/>
      <c r="AB128" s="39"/>
      <c r="AC128" s="39"/>
      <c r="AD128" s="39"/>
      <c r="AE128" s="39"/>
      <c r="AT128" s="18" t="s">
        <v>722</v>
      </c>
      <c r="AU128" s="18" t="s">
        <v>86</v>
      </c>
    </row>
    <row r="129" s="11" customFormat="1" ht="22.8" customHeight="1">
      <c r="A129" s="11"/>
      <c r="B129" s="254"/>
      <c r="C129" s="255"/>
      <c r="D129" s="256" t="s">
        <v>75</v>
      </c>
      <c r="E129" s="275" t="s">
        <v>1108</v>
      </c>
      <c r="F129" s="275" t="s">
        <v>1109</v>
      </c>
      <c r="G129" s="255"/>
      <c r="H129" s="255"/>
      <c r="I129" s="258"/>
      <c r="J129" s="276">
        <f>BK129</f>
        <v>0</v>
      </c>
      <c r="K129" s="255"/>
      <c r="L129" s="260"/>
      <c r="M129" s="261"/>
      <c r="N129" s="262"/>
      <c r="O129" s="262"/>
      <c r="P129" s="263">
        <f>SUM(P130:P132)</f>
        <v>0</v>
      </c>
      <c r="Q129" s="262"/>
      <c r="R129" s="263">
        <f>SUM(R130:R132)</f>
        <v>0</v>
      </c>
      <c r="S129" s="262"/>
      <c r="T129" s="264">
        <f>SUM(T130:T132)</f>
        <v>0</v>
      </c>
      <c r="U129" s="11"/>
      <c r="V129" s="11"/>
      <c r="W129" s="11"/>
      <c r="X129" s="11"/>
      <c r="Y129" s="11"/>
      <c r="Z129" s="11"/>
      <c r="AA129" s="11"/>
      <c r="AB129" s="11"/>
      <c r="AC129" s="11"/>
      <c r="AD129" s="11"/>
      <c r="AE129" s="11"/>
      <c r="AR129" s="265" t="s">
        <v>427</v>
      </c>
      <c r="AT129" s="266" t="s">
        <v>75</v>
      </c>
      <c r="AU129" s="266" t="s">
        <v>84</v>
      </c>
      <c r="AY129" s="265" t="s">
        <v>414</v>
      </c>
      <c r="BK129" s="267">
        <f>SUM(BK130:BK132)</f>
        <v>0</v>
      </c>
    </row>
    <row r="130" s="2" customFormat="1" ht="16.5" customHeight="1">
      <c r="A130" s="39"/>
      <c r="B130" s="40"/>
      <c r="C130" s="234" t="s">
        <v>86</v>
      </c>
      <c r="D130" s="234" t="s">
        <v>443</v>
      </c>
      <c r="E130" s="235" t="s">
        <v>1898</v>
      </c>
      <c r="F130" s="236" t="s">
        <v>1109</v>
      </c>
      <c r="G130" s="237" t="s">
        <v>1686</v>
      </c>
      <c r="H130" s="238">
        <v>452.73000000000002</v>
      </c>
      <c r="I130" s="239"/>
      <c r="J130" s="240">
        <f>ROUND(I130*H130,2)</f>
        <v>0</v>
      </c>
      <c r="K130" s="236" t="s">
        <v>720</v>
      </c>
      <c r="L130" s="45"/>
      <c r="M130" s="241" t="s">
        <v>1</v>
      </c>
      <c r="N130" s="242" t="s">
        <v>41</v>
      </c>
      <c r="O130" s="92"/>
      <c r="P130" s="226">
        <f>O130*H130</f>
        <v>0</v>
      </c>
      <c r="Q130" s="226">
        <v>0</v>
      </c>
      <c r="R130" s="226">
        <f>Q130*H130</f>
        <v>0</v>
      </c>
      <c r="S130" s="226">
        <v>0</v>
      </c>
      <c r="T130" s="227">
        <f>S130*H130</f>
        <v>0</v>
      </c>
      <c r="U130" s="39"/>
      <c r="V130" s="39"/>
      <c r="W130" s="39"/>
      <c r="X130" s="39"/>
      <c r="Y130" s="39"/>
      <c r="Z130" s="39"/>
      <c r="AA130" s="39"/>
      <c r="AB130" s="39"/>
      <c r="AC130" s="39"/>
      <c r="AD130" s="39"/>
      <c r="AE130" s="39"/>
      <c r="AR130" s="228" t="s">
        <v>1102</v>
      </c>
      <c r="AT130" s="228" t="s">
        <v>443</v>
      </c>
      <c r="AU130" s="228" t="s">
        <v>86</v>
      </c>
      <c r="AY130" s="18" t="s">
        <v>414</v>
      </c>
      <c r="BE130" s="229">
        <f>IF(N130="základní",J130,0)</f>
        <v>0</v>
      </c>
      <c r="BF130" s="229">
        <f>IF(N130="snížená",J130,0)</f>
        <v>0</v>
      </c>
      <c r="BG130" s="229">
        <f>IF(N130="zákl. přenesená",J130,0)</f>
        <v>0</v>
      </c>
      <c r="BH130" s="229">
        <f>IF(N130="sníž. přenesená",J130,0)</f>
        <v>0</v>
      </c>
      <c r="BI130" s="229">
        <f>IF(N130="nulová",J130,0)</f>
        <v>0</v>
      </c>
      <c r="BJ130" s="18" t="s">
        <v>84</v>
      </c>
      <c r="BK130" s="229">
        <f>ROUND(I130*H130,2)</f>
        <v>0</v>
      </c>
      <c r="BL130" s="18" t="s">
        <v>1102</v>
      </c>
      <c r="BM130" s="228" t="s">
        <v>3493</v>
      </c>
    </row>
    <row r="131" s="2" customFormat="1">
      <c r="A131" s="39"/>
      <c r="B131" s="40"/>
      <c r="C131" s="41"/>
      <c r="D131" s="230" t="s">
        <v>417</v>
      </c>
      <c r="E131" s="41"/>
      <c r="F131" s="231" t="s">
        <v>1109</v>
      </c>
      <c r="G131" s="41"/>
      <c r="H131" s="41"/>
      <c r="I131" s="156"/>
      <c r="J131" s="41"/>
      <c r="K131" s="41"/>
      <c r="L131" s="45"/>
      <c r="M131" s="232"/>
      <c r="N131" s="233"/>
      <c r="O131" s="92"/>
      <c r="P131" s="92"/>
      <c r="Q131" s="92"/>
      <c r="R131" s="92"/>
      <c r="S131" s="92"/>
      <c r="T131" s="93"/>
      <c r="U131" s="39"/>
      <c r="V131" s="39"/>
      <c r="W131" s="39"/>
      <c r="X131" s="39"/>
      <c r="Y131" s="39"/>
      <c r="Z131" s="39"/>
      <c r="AA131" s="39"/>
      <c r="AB131" s="39"/>
      <c r="AC131" s="39"/>
      <c r="AD131" s="39"/>
      <c r="AE131" s="39"/>
      <c r="AT131" s="18" t="s">
        <v>417</v>
      </c>
      <c r="AU131" s="18" t="s">
        <v>86</v>
      </c>
    </row>
    <row r="132" s="2" customFormat="1">
      <c r="A132" s="39"/>
      <c r="B132" s="40"/>
      <c r="C132" s="41"/>
      <c r="D132" s="230" t="s">
        <v>722</v>
      </c>
      <c r="E132" s="41"/>
      <c r="F132" s="268" t="s">
        <v>3494</v>
      </c>
      <c r="G132" s="41"/>
      <c r="H132" s="41"/>
      <c r="I132" s="156"/>
      <c r="J132" s="41"/>
      <c r="K132" s="41"/>
      <c r="L132" s="45"/>
      <c r="M132" s="243"/>
      <c r="N132" s="244"/>
      <c r="O132" s="245"/>
      <c r="P132" s="245"/>
      <c r="Q132" s="245"/>
      <c r="R132" s="245"/>
      <c r="S132" s="245"/>
      <c r="T132" s="246"/>
      <c r="U132" s="39"/>
      <c r="V132" s="39"/>
      <c r="W132" s="39"/>
      <c r="X132" s="39"/>
      <c r="Y132" s="39"/>
      <c r="Z132" s="39"/>
      <c r="AA132" s="39"/>
      <c r="AB132" s="39"/>
      <c r="AC132" s="39"/>
      <c r="AD132" s="39"/>
      <c r="AE132" s="39"/>
      <c r="AT132" s="18" t="s">
        <v>722</v>
      </c>
      <c r="AU132" s="18" t="s">
        <v>86</v>
      </c>
    </row>
    <row r="133" s="2" customFormat="1" ht="6.96" customHeight="1">
      <c r="A133" s="39"/>
      <c r="B133" s="67"/>
      <c r="C133" s="68"/>
      <c r="D133" s="68"/>
      <c r="E133" s="68"/>
      <c r="F133" s="68"/>
      <c r="G133" s="68"/>
      <c r="H133" s="68"/>
      <c r="I133" s="194"/>
      <c r="J133" s="68"/>
      <c r="K133" s="68"/>
      <c r="L133" s="45"/>
      <c r="M133" s="39"/>
      <c r="O133" s="39"/>
      <c r="P133" s="39"/>
      <c r="Q133" s="39"/>
      <c r="R133" s="39"/>
      <c r="S133" s="39"/>
      <c r="T133" s="39"/>
      <c r="U133" s="39"/>
      <c r="V133" s="39"/>
      <c r="W133" s="39"/>
      <c r="X133" s="39"/>
      <c r="Y133" s="39"/>
      <c r="Z133" s="39"/>
      <c r="AA133" s="39"/>
      <c r="AB133" s="39"/>
      <c r="AC133" s="39"/>
      <c r="AD133" s="39"/>
      <c r="AE133" s="39"/>
    </row>
  </sheetData>
  <sheetProtection sheet="1" autoFilter="0" formatColumns="0" formatRows="0" objects="1" scenarios="1" spinCount="100000" saltValue="HJjtgsVtCAuNj+UHzyja/S4hsNI/XD2kaiNFRG9D05SDqUI9plamYpBlY44Fxx5uF0oFZJh4Mrg2fBPlS0G6sw==" hashValue="UKlxw0M9SyRyGO2uREdOgin7+WEt+DNgfjGPj4p0FWgGtPBcpUmn/e+UfB1oS0wbFpI400eBVk339z85CfSBjw==" algorithmName="SHA-512" password="CC35"/>
  <autoFilter ref="C122:K132"/>
  <mergeCells count="12">
    <mergeCell ref="E7:H7"/>
    <mergeCell ref="E9:H9"/>
    <mergeCell ref="E11:H11"/>
    <mergeCell ref="E20:H20"/>
    <mergeCell ref="E29:H29"/>
    <mergeCell ref="E85:H85"/>
    <mergeCell ref="E87:H87"/>
    <mergeCell ref="E89:H89"/>
    <mergeCell ref="E111:H111"/>
    <mergeCell ref="E113:H113"/>
    <mergeCell ref="E115:H115"/>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47.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245</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3495</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3496</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ROUND(J129,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ROUND((SUM(BE129:BE252)),  2)</f>
        <v>0</v>
      </c>
      <c r="G35" s="39"/>
      <c r="H35" s="39"/>
      <c r="I35" s="173">
        <v>0.20999999999999999</v>
      </c>
      <c r="J35" s="172">
        <f>ROUND(((SUM(BE129:BE252))*I35),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ROUND((SUM(BF129:BF252)),  2)</f>
        <v>0</v>
      </c>
      <c r="G36" s="39"/>
      <c r="H36" s="39"/>
      <c r="I36" s="173">
        <v>0.14999999999999999</v>
      </c>
      <c r="J36" s="172">
        <f>ROUND(((SUM(BF129:BF252))*I36),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ROUND((SUM(BG129:BG252)),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ROUND((SUM(BH129:BH252)),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ROUND((SUM(BI129:BI252)),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3495</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001 - ZRN - propustek v km 5,282</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J129</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732</v>
      </c>
      <c r="E99" s="250"/>
      <c r="F99" s="250"/>
      <c r="G99" s="250"/>
      <c r="H99" s="250"/>
      <c r="I99" s="251"/>
      <c r="J99" s="252">
        <f>J130</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1712</v>
      </c>
      <c r="E100" s="271"/>
      <c r="F100" s="271"/>
      <c r="G100" s="271"/>
      <c r="H100" s="271"/>
      <c r="I100" s="272"/>
      <c r="J100" s="273">
        <f>J131</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734</v>
      </c>
      <c r="E101" s="271"/>
      <c r="F101" s="271"/>
      <c r="G101" s="271"/>
      <c r="H101" s="271"/>
      <c r="I101" s="272"/>
      <c r="J101" s="273">
        <f>J140</f>
        <v>0</v>
      </c>
      <c r="K101" s="134"/>
      <c r="L101" s="274"/>
      <c r="S101" s="12"/>
      <c r="T101" s="12"/>
      <c r="U101" s="12"/>
      <c r="V101" s="12"/>
      <c r="W101" s="12"/>
      <c r="X101" s="12"/>
      <c r="Y101" s="12"/>
      <c r="Z101" s="12"/>
      <c r="AA101" s="12"/>
      <c r="AB101" s="12"/>
      <c r="AC101" s="12"/>
      <c r="AD101" s="12"/>
      <c r="AE101" s="12"/>
    </row>
    <row r="102" hidden="1" s="12" customFormat="1" ht="19.92" customHeight="1">
      <c r="A102" s="12"/>
      <c r="B102" s="269"/>
      <c r="C102" s="134"/>
      <c r="D102" s="270" t="s">
        <v>736</v>
      </c>
      <c r="E102" s="271"/>
      <c r="F102" s="271"/>
      <c r="G102" s="271"/>
      <c r="H102" s="271"/>
      <c r="I102" s="272"/>
      <c r="J102" s="273">
        <f>J149</f>
        <v>0</v>
      </c>
      <c r="K102" s="134"/>
      <c r="L102" s="274"/>
      <c r="S102" s="12"/>
      <c r="T102" s="12"/>
      <c r="U102" s="12"/>
      <c r="V102" s="12"/>
      <c r="W102" s="12"/>
      <c r="X102" s="12"/>
      <c r="Y102" s="12"/>
      <c r="Z102" s="12"/>
      <c r="AA102" s="12"/>
      <c r="AB102" s="12"/>
      <c r="AC102" s="12"/>
      <c r="AD102" s="12"/>
      <c r="AE102" s="12"/>
    </row>
    <row r="103" hidden="1" s="12" customFormat="1" ht="19.92" customHeight="1">
      <c r="A103" s="12"/>
      <c r="B103" s="269"/>
      <c r="C103" s="134"/>
      <c r="D103" s="270" t="s">
        <v>737</v>
      </c>
      <c r="E103" s="271"/>
      <c r="F103" s="271"/>
      <c r="G103" s="271"/>
      <c r="H103" s="271"/>
      <c r="I103" s="272"/>
      <c r="J103" s="273">
        <f>J159</f>
        <v>0</v>
      </c>
      <c r="K103" s="134"/>
      <c r="L103" s="274"/>
      <c r="S103" s="12"/>
      <c r="T103" s="12"/>
      <c r="U103" s="12"/>
      <c r="V103" s="12"/>
      <c r="W103" s="12"/>
      <c r="X103" s="12"/>
      <c r="Y103" s="12"/>
      <c r="Z103" s="12"/>
      <c r="AA103" s="12"/>
      <c r="AB103" s="12"/>
      <c r="AC103" s="12"/>
      <c r="AD103" s="12"/>
      <c r="AE103" s="12"/>
    </row>
    <row r="104" hidden="1" s="12" customFormat="1" ht="19.92" customHeight="1">
      <c r="A104" s="12"/>
      <c r="B104" s="269"/>
      <c r="C104" s="134"/>
      <c r="D104" s="270" t="s">
        <v>738</v>
      </c>
      <c r="E104" s="271"/>
      <c r="F104" s="271"/>
      <c r="G104" s="271"/>
      <c r="H104" s="271"/>
      <c r="I104" s="272"/>
      <c r="J104" s="273">
        <f>J227</f>
        <v>0</v>
      </c>
      <c r="K104" s="134"/>
      <c r="L104" s="274"/>
      <c r="S104" s="12"/>
      <c r="T104" s="12"/>
      <c r="U104" s="12"/>
      <c r="V104" s="12"/>
      <c r="W104" s="12"/>
      <c r="X104" s="12"/>
      <c r="Y104" s="12"/>
      <c r="Z104" s="12"/>
      <c r="AA104" s="12"/>
      <c r="AB104" s="12"/>
      <c r="AC104" s="12"/>
      <c r="AD104" s="12"/>
      <c r="AE104" s="12"/>
    </row>
    <row r="105" hidden="1" s="12" customFormat="1" ht="19.92" customHeight="1">
      <c r="A105" s="12"/>
      <c r="B105" s="269"/>
      <c r="C105" s="134"/>
      <c r="D105" s="270" t="s">
        <v>739</v>
      </c>
      <c r="E105" s="271"/>
      <c r="F105" s="271"/>
      <c r="G105" s="271"/>
      <c r="H105" s="271"/>
      <c r="I105" s="272"/>
      <c r="J105" s="273">
        <f>J238</f>
        <v>0</v>
      </c>
      <c r="K105" s="134"/>
      <c r="L105" s="274"/>
      <c r="S105" s="12"/>
      <c r="T105" s="12"/>
      <c r="U105" s="12"/>
      <c r="V105" s="12"/>
      <c r="W105" s="12"/>
      <c r="X105" s="12"/>
      <c r="Y105" s="12"/>
      <c r="Z105" s="12"/>
      <c r="AA105" s="12"/>
      <c r="AB105" s="12"/>
      <c r="AC105" s="12"/>
      <c r="AD105" s="12"/>
      <c r="AE105" s="12"/>
    </row>
    <row r="106" hidden="1" s="10" customFormat="1" ht="24.96" customHeight="1">
      <c r="A106" s="10"/>
      <c r="B106" s="247"/>
      <c r="C106" s="248"/>
      <c r="D106" s="249" t="s">
        <v>740</v>
      </c>
      <c r="E106" s="250"/>
      <c r="F106" s="250"/>
      <c r="G106" s="250"/>
      <c r="H106" s="250"/>
      <c r="I106" s="251"/>
      <c r="J106" s="252">
        <f>J241</f>
        <v>0</v>
      </c>
      <c r="K106" s="248"/>
      <c r="L106" s="253"/>
      <c r="S106" s="10"/>
      <c r="T106" s="10"/>
      <c r="U106" s="10"/>
      <c r="V106" s="10"/>
      <c r="W106" s="10"/>
      <c r="X106" s="10"/>
      <c r="Y106" s="10"/>
      <c r="Z106" s="10"/>
      <c r="AA106" s="10"/>
      <c r="AB106" s="10"/>
      <c r="AC106" s="10"/>
      <c r="AD106" s="10"/>
      <c r="AE106" s="10"/>
    </row>
    <row r="107" hidden="1" s="12" customFormat="1" ht="19.92" customHeight="1">
      <c r="A107" s="12"/>
      <c r="B107" s="269"/>
      <c r="C107" s="134"/>
      <c r="D107" s="270" t="s">
        <v>1713</v>
      </c>
      <c r="E107" s="271"/>
      <c r="F107" s="271"/>
      <c r="G107" s="271"/>
      <c r="H107" s="271"/>
      <c r="I107" s="272"/>
      <c r="J107" s="273">
        <f>J242</f>
        <v>0</v>
      </c>
      <c r="K107" s="134"/>
      <c r="L107" s="274"/>
      <c r="S107" s="12"/>
      <c r="T107" s="12"/>
      <c r="U107" s="12"/>
      <c r="V107" s="12"/>
      <c r="W107" s="12"/>
      <c r="X107" s="12"/>
      <c r="Y107" s="12"/>
      <c r="Z107" s="12"/>
      <c r="AA107" s="12"/>
      <c r="AB107" s="12"/>
      <c r="AC107" s="12"/>
      <c r="AD107" s="12"/>
      <c r="AE107" s="12"/>
    </row>
    <row r="108" hidden="1" s="2" customFormat="1" ht="21.84" customHeight="1">
      <c r="A108" s="39"/>
      <c r="B108" s="40"/>
      <c r="C108" s="41"/>
      <c r="D108" s="41"/>
      <c r="E108" s="41"/>
      <c r="F108" s="41"/>
      <c r="G108" s="41"/>
      <c r="H108" s="41"/>
      <c r="I108" s="156"/>
      <c r="J108" s="41"/>
      <c r="K108" s="41"/>
      <c r="L108" s="64"/>
      <c r="S108" s="39"/>
      <c r="T108" s="39"/>
      <c r="U108" s="39"/>
      <c r="V108" s="39"/>
      <c r="W108" s="39"/>
      <c r="X108" s="39"/>
      <c r="Y108" s="39"/>
      <c r="Z108" s="39"/>
      <c r="AA108" s="39"/>
      <c r="AB108" s="39"/>
      <c r="AC108" s="39"/>
      <c r="AD108" s="39"/>
      <c r="AE108" s="39"/>
    </row>
    <row r="109" hidden="1" s="2" customFormat="1" ht="6.96" customHeight="1">
      <c r="A109" s="39"/>
      <c r="B109" s="67"/>
      <c r="C109" s="68"/>
      <c r="D109" s="68"/>
      <c r="E109" s="68"/>
      <c r="F109" s="68"/>
      <c r="G109" s="68"/>
      <c r="H109" s="68"/>
      <c r="I109" s="194"/>
      <c r="J109" s="68"/>
      <c r="K109" s="68"/>
      <c r="L109" s="64"/>
      <c r="S109" s="39"/>
      <c r="T109" s="39"/>
      <c r="U109" s="39"/>
      <c r="V109" s="39"/>
      <c r="W109" s="39"/>
      <c r="X109" s="39"/>
      <c r="Y109" s="39"/>
      <c r="Z109" s="39"/>
      <c r="AA109" s="39"/>
      <c r="AB109" s="39"/>
      <c r="AC109" s="39"/>
      <c r="AD109" s="39"/>
      <c r="AE109" s="39"/>
    </row>
    <row r="110" hidden="1"/>
    <row r="111" hidden="1"/>
    <row r="112" hidden="1"/>
    <row r="113" s="2" customFormat="1" ht="6.96" customHeight="1">
      <c r="A113" s="39"/>
      <c r="B113" s="69"/>
      <c r="C113" s="70"/>
      <c r="D113" s="70"/>
      <c r="E113" s="70"/>
      <c r="F113" s="70"/>
      <c r="G113" s="70"/>
      <c r="H113" s="70"/>
      <c r="I113" s="197"/>
      <c r="J113" s="70"/>
      <c r="K113" s="70"/>
      <c r="L113" s="64"/>
      <c r="S113" s="39"/>
      <c r="T113" s="39"/>
      <c r="U113" s="39"/>
      <c r="V113" s="39"/>
      <c r="W113" s="39"/>
      <c r="X113" s="39"/>
      <c r="Y113" s="39"/>
      <c r="Z113" s="39"/>
      <c r="AA113" s="39"/>
      <c r="AB113" s="39"/>
      <c r="AC113" s="39"/>
      <c r="AD113" s="39"/>
      <c r="AE113" s="39"/>
    </row>
    <row r="114" s="2" customFormat="1" ht="24.96" customHeight="1">
      <c r="A114" s="39"/>
      <c r="B114" s="40"/>
      <c r="C114" s="24" t="s">
        <v>396</v>
      </c>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2" customFormat="1" ht="6.96" customHeight="1">
      <c r="A115" s="39"/>
      <c r="B115" s="40"/>
      <c r="C115" s="41"/>
      <c r="D115" s="41"/>
      <c r="E115" s="41"/>
      <c r="F115" s="41"/>
      <c r="G115" s="41"/>
      <c r="H115" s="41"/>
      <c r="I115" s="156"/>
      <c r="J115" s="41"/>
      <c r="K115" s="41"/>
      <c r="L115" s="64"/>
      <c r="S115" s="39"/>
      <c r="T115" s="39"/>
      <c r="U115" s="39"/>
      <c r="V115" s="39"/>
      <c r="W115" s="39"/>
      <c r="X115" s="39"/>
      <c r="Y115" s="39"/>
      <c r="Z115" s="39"/>
      <c r="AA115" s="39"/>
      <c r="AB115" s="39"/>
      <c r="AC115" s="39"/>
      <c r="AD115" s="39"/>
      <c r="AE115" s="39"/>
    </row>
    <row r="116" s="2" customFormat="1" ht="12" customHeight="1">
      <c r="A116" s="39"/>
      <c r="B116" s="40"/>
      <c r="C116" s="33" t="s">
        <v>16</v>
      </c>
      <c r="D116" s="41"/>
      <c r="E116" s="41"/>
      <c r="F116" s="41"/>
      <c r="G116" s="41"/>
      <c r="H116" s="41"/>
      <c r="I116" s="156"/>
      <c r="J116" s="41"/>
      <c r="K116" s="41"/>
      <c r="L116" s="64"/>
      <c r="S116" s="39"/>
      <c r="T116" s="39"/>
      <c r="U116" s="39"/>
      <c r="V116" s="39"/>
      <c r="W116" s="39"/>
      <c r="X116" s="39"/>
      <c r="Y116" s="39"/>
      <c r="Z116" s="39"/>
      <c r="AA116" s="39"/>
      <c r="AB116" s="39"/>
      <c r="AC116" s="39"/>
      <c r="AD116" s="39"/>
      <c r="AE116" s="39"/>
    </row>
    <row r="117" s="2" customFormat="1" ht="23.25" customHeight="1">
      <c r="A117" s="39"/>
      <c r="B117" s="40"/>
      <c r="C117" s="41"/>
      <c r="D117" s="41"/>
      <c r="E117" s="198" t="str">
        <f>E7</f>
        <v>Oprava trati v úseku 1.TK a 2.TK Děčín Prostřední Žleb - Dolní Žleb_OPRAVA č. 2</v>
      </c>
      <c r="F117" s="33"/>
      <c r="G117" s="33"/>
      <c r="H117" s="33"/>
      <c r="I117" s="156"/>
      <c r="J117" s="41"/>
      <c r="K117" s="41"/>
      <c r="L117" s="64"/>
      <c r="S117" s="39"/>
      <c r="T117" s="39"/>
      <c r="U117" s="39"/>
      <c r="V117" s="39"/>
      <c r="W117" s="39"/>
      <c r="X117" s="39"/>
      <c r="Y117" s="39"/>
      <c r="Z117" s="39"/>
      <c r="AA117" s="39"/>
      <c r="AB117" s="39"/>
      <c r="AC117" s="39"/>
      <c r="AD117" s="39"/>
      <c r="AE117" s="39"/>
    </row>
    <row r="118" s="1" customFormat="1" ht="12" customHeight="1">
      <c r="B118" s="22"/>
      <c r="C118" s="33" t="s">
        <v>389</v>
      </c>
      <c r="D118" s="23"/>
      <c r="E118" s="23"/>
      <c r="F118" s="23"/>
      <c r="G118" s="23"/>
      <c r="H118" s="23"/>
      <c r="I118" s="148"/>
      <c r="J118" s="23"/>
      <c r="K118" s="23"/>
      <c r="L118" s="21"/>
    </row>
    <row r="119" s="2" customFormat="1" ht="16.5" customHeight="1">
      <c r="A119" s="39"/>
      <c r="B119" s="40"/>
      <c r="C119" s="41"/>
      <c r="D119" s="41"/>
      <c r="E119" s="198" t="s">
        <v>3495</v>
      </c>
      <c r="F119" s="41"/>
      <c r="G119" s="41"/>
      <c r="H119" s="41"/>
      <c r="I119" s="156"/>
      <c r="J119" s="41"/>
      <c r="K119" s="41"/>
      <c r="L119" s="64"/>
      <c r="S119" s="39"/>
      <c r="T119" s="39"/>
      <c r="U119" s="39"/>
      <c r="V119" s="39"/>
      <c r="W119" s="39"/>
      <c r="X119" s="39"/>
      <c r="Y119" s="39"/>
      <c r="Z119" s="39"/>
      <c r="AA119" s="39"/>
      <c r="AB119" s="39"/>
      <c r="AC119" s="39"/>
      <c r="AD119" s="39"/>
      <c r="AE119" s="39"/>
    </row>
    <row r="120" s="2" customFormat="1" ht="12" customHeight="1">
      <c r="A120" s="39"/>
      <c r="B120" s="40"/>
      <c r="C120" s="33" t="s">
        <v>715</v>
      </c>
      <c r="D120" s="41"/>
      <c r="E120" s="41"/>
      <c r="F120" s="41"/>
      <c r="G120" s="41"/>
      <c r="H120" s="41"/>
      <c r="I120" s="156"/>
      <c r="J120" s="41"/>
      <c r="K120" s="41"/>
      <c r="L120" s="64"/>
      <c r="S120" s="39"/>
      <c r="T120" s="39"/>
      <c r="U120" s="39"/>
      <c r="V120" s="39"/>
      <c r="W120" s="39"/>
      <c r="X120" s="39"/>
      <c r="Y120" s="39"/>
      <c r="Z120" s="39"/>
      <c r="AA120" s="39"/>
      <c r="AB120" s="39"/>
      <c r="AC120" s="39"/>
      <c r="AD120" s="39"/>
      <c r="AE120" s="39"/>
    </row>
    <row r="121" s="2" customFormat="1" ht="16.5" customHeight="1">
      <c r="A121" s="39"/>
      <c r="B121" s="40"/>
      <c r="C121" s="41"/>
      <c r="D121" s="41"/>
      <c r="E121" s="77" t="str">
        <f>E11</f>
        <v>001 - ZRN - propustek v km 5,282</v>
      </c>
      <c r="F121" s="41"/>
      <c r="G121" s="41"/>
      <c r="H121" s="41"/>
      <c r="I121" s="156"/>
      <c r="J121" s="41"/>
      <c r="K121" s="41"/>
      <c r="L121" s="64"/>
      <c r="S121" s="39"/>
      <c r="T121" s="39"/>
      <c r="U121" s="39"/>
      <c r="V121" s="39"/>
      <c r="W121" s="39"/>
      <c r="X121" s="39"/>
      <c r="Y121" s="39"/>
      <c r="Z121" s="39"/>
      <c r="AA121" s="39"/>
      <c r="AB121" s="39"/>
      <c r="AC121" s="39"/>
      <c r="AD121" s="39"/>
      <c r="AE121" s="39"/>
    </row>
    <row r="122" s="2" customFormat="1" ht="6.96" customHeight="1">
      <c r="A122" s="39"/>
      <c r="B122" s="40"/>
      <c r="C122" s="41"/>
      <c r="D122" s="41"/>
      <c r="E122" s="41"/>
      <c r="F122" s="41"/>
      <c r="G122" s="41"/>
      <c r="H122" s="41"/>
      <c r="I122" s="156"/>
      <c r="J122" s="41"/>
      <c r="K122" s="41"/>
      <c r="L122" s="64"/>
      <c r="S122" s="39"/>
      <c r="T122" s="39"/>
      <c r="U122" s="39"/>
      <c r="V122" s="39"/>
      <c r="W122" s="39"/>
      <c r="X122" s="39"/>
      <c r="Y122" s="39"/>
      <c r="Z122" s="39"/>
      <c r="AA122" s="39"/>
      <c r="AB122" s="39"/>
      <c r="AC122" s="39"/>
      <c r="AD122" s="39"/>
      <c r="AE122" s="39"/>
    </row>
    <row r="123" s="2" customFormat="1" ht="12" customHeight="1">
      <c r="A123" s="39"/>
      <c r="B123" s="40"/>
      <c r="C123" s="33" t="s">
        <v>20</v>
      </c>
      <c r="D123" s="41"/>
      <c r="E123" s="41"/>
      <c r="F123" s="28" t="str">
        <f>F14</f>
        <v xml:space="preserve"> </v>
      </c>
      <c r="G123" s="41"/>
      <c r="H123" s="41"/>
      <c r="I123" s="158" t="s">
        <v>22</v>
      </c>
      <c r="J123" s="80" t="str">
        <f>IF(J14="","",J14)</f>
        <v>21. 11. 2019</v>
      </c>
      <c r="K123" s="41"/>
      <c r="L123" s="64"/>
      <c r="S123" s="39"/>
      <c r="T123" s="39"/>
      <c r="U123" s="39"/>
      <c r="V123" s="39"/>
      <c r="W123" s="39"/>
      <c r="X123" s="39"/>
      <c r="Y123" s="39"/>
      <c r="Z123" s="39"/>
      <c r="AA123" s="39"/>
      <c r="AB123" s="39"/>
      <c r="AC123" s="39"/>
      <c r="AD123" s="39"/>
      <c r="AE123" s="39"/>
    </row>
    <row r="124" s="2" customFormat="1" ht="6.96" customHeight="1">
      <c r="A124" s="39"/>
      <c r="B124" s="40"/>
      <c r="C124" s="41"/>
      <c r="D124" s="41"/>
      <c r="E124" s="41"/>
      <c r="F124" s="41"/>
      <c r="G124" s="41"/>
      <c r="H124" s="41"/>
      <c r="I124" s="156"/>
      <c r="J124" s="41"/>
      <c r="K124" s="41"/>
      <c r="L124" s="64"/>
      <c r="S124" s="39"/>
      <c r="T124" s="39"/>
      <c r="U124" s="39"/>
      <c r="V124" s="39"/>
      <c r="W124" s="39"/>
      <c r="X124" s="39"/>
      <c r="Y124" s="39"/>
      <c r="Z124" s="39"/>
      <c r="AA124" s="39"/>
      <c r="AB124" s="39"/>
      <c r="AC124" s="39"/>
      <c r="AD124" s="39"/>
      <c r="AE124" s="39"/>
    </row>
    <row r="125" s="2" customFormat="1" ht="15.15" customHeight="1">
      <c r="A125" s="39"/>
      <c r="B125" s="40"/>
      <c r="C125" s="33" t="s">
        <v>24</v>
      </c>
      <c r="D125" s="41"/>
      <c r="E125" s="41"/>
      <c r="F125" s="28" t="str">
        <f>E17</f>
        <v/>
      </c>
      <c r="G125" s="41"/>
      <c r="H125" s="41"/>
      <c r="I125" s="158" t="s">
        <v>32</v>
      </c>
      <c r="J125" s="37" t="str">
        <f>E23</f>
        <v xml:space="preserve"> </v>
      </c>
      <c r="K125" s="41"/>
      <c r="L125" s="64"/>
      <c r="S125" s="39"/>
      <c r="T125" s="39"/>
      <c r="U125" s="39"/>
      <c r="V125" s="39"/>
      <c r="W125" s="39"/>
      <c r="X125" s="39"/>
      <c r="Y125" s="39"/>
      <c r="Z125" s="39"/>
      <c r="AA125" s="39"/>
      <c r="AB125" s="39"/>
      <c r="AC125" s="39"/>
      <c r="AD125" s="39"/>
      <c r="AE125" s="39"/>
    </row>
    <row r="126" s="2" customFormat="1" ht="15.15" customHeight="1">
      <c r="A126" s="39"/>
      <c r="B126" s="40"/>
      <c r="C126" s="33" t="s">
        <v>30</v>
      </c>
      <c r="D126" s="41"/>
      <c r="E126" s="41"/>
      <c r="F126" s="28" t="str">
        <f>IF(E20="","",E20)</f>
        <v>Vyplň údaj</v>
      </c>
      <c r="G126" s="41"/>
      <c r="H126" s="41"/>
      <c r="I126" s="158" t="s">
        <v>34</v>
      </c>
      <c r="J126" s="37" t="str">
        <f>E26</f>
        <v xml:space="preserve"> </v>
      </c>
      <c r="K126" s="41"/>
      <c r="L126" s="64"/>
      <c r="S126" s="39"/>
      <c r="T126" s="39"/>
      <c r="U126" s="39"/>
      <c r="V126" s="39"/>
      <c r="W126" s="39"/>
      <c r="X126" s="39"/>
      <c r="Y126" s="39"/>
      <c r="Z126" s="39"/>
      <c r="AA126" s="39"/>
      <c r="AB126" s="39"/>
      <c r="AC126" s="39"/>
      <c r="AD126" s="39"/>
      <c r="AE126" s="39"/>
    </row>
    <row r="127" s="2" customFormat="1" ht="10.32" customHeight="1">
      <c r="A127" s="39"/>
      <c r="B127" s="40"/>
      <c r="C127" s="41"/>
      <c r="D127" s="41"/>
      <c r="E127" s="41"/>
      <c r="F127" s="41"/>
      <c r="G127" s="41"/>
      <c r="H127" s="41"/>
      <c r="I127" s="156"/>
      <c r="J127" s="41"/>
      <c r="K127" s="41"/>
      <c r="L127" s="64"/>
      <c r="S127" s="39"/>
      <c r="T127" s="39"/>
      <c r="U127" s="39"/>
      <c r="V127" s="39"/>
      <c r="W127" s="39"/>
      <c r="X127" s="39"/>
      <c r="Y127" s="39"/>
      <c r="Z127" s="39"/>
      <c r="AA127" s="39"/>
      <c r="AB127" s="39"/>
      <c r="AC127" s="39"/>
      <c r="AD127" s="39"/>
      <c r="AE127" s="39"/>
    </row>
    <row r="128" s="9" customFormat="1" ht="29.28" customHeight="1">
      <c r="A128" s="204"/>
      <c r="B128" s="205"/>
      <c r="C128" s="206" t="s">
        <v>397</v>
      </c>
      <c r="D128" s="207" t="s">
        <v>61</v>
      </c>
      <c r="E128" s="207" t="s">
        <v>57</v>
      </c>
      <c r="F128" s="207" t="s">
        <v>58</v>
      </c>
      <c r="G128" s="207" t="s">
        <v>398</v>
      </c>
      <c r="H128" s="207" t="s">
        <v>399</v>
      </c>
      <c r="I128" s="208" t="s">
        <v>400</v>
      </c>
      <c r="J128" s="207" t="s">
        <v>393</v>
      </c>
      <c r="K128" s="209" t="s">
        <v>401</v>
      </c>
      <c r="L128" s="210"/>
      <c r="M128" s="101" t="s">
        <v>1</v>
      </c>
      <c r="N128" s="102" t="s">
        <v>40</v>
      </c>
      <c r="O128" s="102" t="s">
        <v>402</v>
      </c>
      <c r="P128" s="102" t="s">
        <v>403</v>
      </c>
      <c r="Q128" s="102" t="s">
        <v>404</v>
      </c>
      <c r="R128" s="102" t="s">
        <v>405</v>
      </c>
      <c r="S128" s="102" t="s">
        <v>406</v>
      </c>
      <c r="T128" s="103" t="s">
        <v>407</v>
      </c>
      <c r="U128" s="204"/>
      <c r="V128" s="204"/>
      <c r="W128" s="204"/>
      <c r="X128" s="204"/>
      <c r="Y128" s="204"/>
      <c r="Z128" s="204"/>
      <c r="AA128" s="204"/>
      <c r="AB128" s="204"/>
      <c r="AC128" s="204"/>
      <c r="AD128" s="204"/>
      <c r="AE128" s="204"/>
    </row>
    <row r="129" s="2" customFormat="1" ht="22.8" customHeight="1">
      <c r="A129" s="39"/>
      <c r="B129" s="40"/>
      <c r="C129" s="108" t="s">
        <v>408</v>
      </c>
      <c r="D129" s="41"/>
      <c r="E129" s="41"/>
      <c r="F129" s="41"/>
      <c r="G129" s="41"/>
      <c r="H129" s="41"/>
      <c r="I129" s="156"/>
      <c r="J129" s="211">
        <f>BK129</f>
        <v>0</v>
      </c>
      <c r="K129" s="41"/>
      <c r="L129" s="45"/>
      <c r="M129" s="104"/>
      <c r="N129" s="212"/>
      <c r="O129" s="105"/>
      <c r="P129" s="213">
        <f>P130+P241</f>
        <v>0</v>
      </c>
      <c r="Q129" s="105"/>
      <c r="R129" s="213">
        <f>R130+R241</f>
        <v>0.64122831171000005</v>
      </c>
      <c r="S129" s="105"/>
      <c r="T129" s="214">
        <f>T130+T241</f>
        <v>5.0077499999999997</v>
      </c>
      <c r="U129" s="39"/>
      <c r="V129" s="39"/>
      <c r="W129" s="39"/>
      <c r="X129" s="39"/>
      <c r="Y129" s="39"/>
      <c r="Z129" s="39"/>
      <c r="AA129" s="39"/>
      <c r="AB129" s="39"/>
      <c r="AC129" s="39"/>
      <c r="AD129" s="39"/>
      <c r="AE129" s="39"/>
      <c r="AT129" s="18" t="s">
        <v>75</v>
      </c>
      <c r="AU129" s="18" t="s">
        <v>395</v>
      </c>
      <c r="BK129" s="215">
        <f>BK130+BK241</f>
        <v>0</v>
      </c>
    </row>
    <row r="130" s="11" customFormat="1" ht="25.92" customHeight="1">
      <c r="A130" s="11"/>
      <c r="B130" s="254"/>
      <c r="C130" s="255"/>
      <c r="D130" s="256" t="s">
        <v>75</v>
      </c>
      <c r="E130" s="257" t="s">
        <v>750</v>
      </c>
      <c r="F130" s="257" t="s">
        <v>751</v>
      </c>
      <c r="G130" s="255"/>
      <c r="H130" s="255"/>
      <c r="I130" s="258"/>
      <c r="J130" s="259">
        <f>BK130</f>
        <v>0</v>
      </c>
      <c r="K130" s="255"/>
      <c r="L130" s="260"/>
      <c r="M130" s="261"/>
      <c r="N130" s="262"/>
      <c r="O130" s="262"/>
      <c r="P130" s="263">
        <f>P131+P140+P149+P159+P227+P238</f>
        <v>0</v>
      </c>
      <c r="Q130" s="262"/>
      <c r="R130" s="263">
        <f>R131+R140+R149+R159+R227+R238</f>
        <v>0.64122831171000005</v>
      </c>
      <c r="S130" s="262"/>
      <c r="T130" s="264">
        <f>T131+T140+T149+T159+T227+T238</f>
        <v>5.0077499999999997</v>
      </c>
      <c r="U130" s="11"/>
      <c r="V130" s="11"/>
      <c r="W130" s="11"/>
      <c r="X130" s="11"/>
      <c r="Y130" s="11"/>
      <c r="Z130" s="11"/>
      <c r="AA130" s="11"/>
      <c r="AB130" s="11"/>
      <c r="AC130" s="11"/>
      <c r="AD130" s="11"/>
      <c r="AE130" s="11"/>
      <c r="AR130" s="265" t="s">
        <v>84</v>
      </c>
      <c r="AT130" s="266" t="s">
        <v>75</v>
      </c>
      <c r="AU130" s="266" t="s">
        <v>76</v>
      </c>
      <c r="AY130" s="265" t="s">
        <v>414</v>
      </c>
      <c r="BK130" s="267">
        <f>BK131+BK140+BK149+BK159+BK227+BK238</f>
        <v>0</v>
      </c>
    </row>
    <row r="131" s="11" customFormat="1" ht="22.8" customHeight="1">
      <c r="A131" s="11"/>
      <c r="B131" s="254"/>
      <c r="C131" s="255"/>
      <c r="D131" s="256" t="s">
        <v>75</v>
      </c>
      <c r="E131" s="275" t="s">
        <v>84</v>
      </c>
      <c r="F131" s="275" t="s">
        <v>1714</v>
      </c>
      <c r="G131" s="255"/>
      <c r="H131" s="255"/>
      <c r="I131" s="258"/>
      <c r="J131" s="276">
        <f>BK131</f>
        <v>0</v>
      </c>
      <c r="K131" s="255"/>
      <c r="L131" s="260"/>
      <c r="M131" s="261"/>
      <c r="N131" s="262"/>
      <c r="O131" s="262"/>
      <c r="P131" s="263">
        <f>SUM(P132:P139)</f>
        <v>0</v>
      </c>
      <c r="Q131" s="262"/>
      <c r="R131" s="263">
        <f>SUM(R132:R139)</f>
        <v>0</v>
      </c>
      <c r="S131" s="262"/>
      <c r="T131" s="264">
        <f>SUM(T132:T139)</f>
        <v>0</v>
      </c>
      <c r="U131" s="11"/>
      <c r="V131" s="11"/>
      <c r="W131" s="11"/>
      <c r="X131" s="11"/>
      <c r="Y131" s="11"/>
      <c r="Z131" s="11"/>
      <c r="AA131" s="11"/>
      <c r="AB131" s="11"/>
      <c r="AC131" s="11"/>
      <c r="AD131" s="11"/>
      <c r="AE131" s="11"/>
      <c r="AR131" s="265" t="s">
        <v>84</v>
      </c>
      <c r="AT131" s="266" t="s">
        <v>75</v>
      </c>
      <c r="AU131" s="266" t="s">
        <v>84</v>
      </c>
      <c r="AY131" s="265" t="s">
        <v>414</v>
      </c>
      <c r="BK131" s="267">
        <f>SUM(BK132:BK139)</f>
        <v>0</v>
      </c>
    </row>
    <row r="132" s="2" customFormat="1" ht="21.75" customHeight="1">
      <c r="A132" s="39"/>
      <c r="B132" s="40"/>
      <c r="C132" s="234" t="s">
        <v>84</v>
      </c>
      <c r="D132" s="234" t="s">
        <v>443</v>
      </c>
      <c r="E132" s="235" t="s">
        <v>1715</v>
      </c>
      <c r="F132" s="236" t="s">
        <v>1716</v>
      </c>
      <c r="G132" s="237" t="s">
        <v>632</v>
      </c>
      <c r="H132" s="238">
        <v>100</v>
      </c>
      <c r="I132" s="239"/>
      <c r="J132" s="240">
        <f>ROUND(I132*H132,2)</f>
        <v>0</v>
      </c>
      <c r="K132" s="236" t="s">
        <v>720</v>
      </c>
      <c r="L132" s="45"/>
      <c r="M132" s="241" t="s">
        <v>1</v>
      </c>
      <c r="N132" s="242" t="s">
        <v>41</v>
      </c>
      <c r="O132" s="92"/>
      <c r="P132" s="226">
        <f>O132*H132</f>
        <v>0</v>
      </c>
      <c r="Q132" s="226">
        <v>0</v>
      </c>
      <c r="R132" s="226">
        <f>Q132*H132</f>
        <v>0</v>
      </c>
      <c r="S132" s="226">
        <v>0</v>
      </c>
      <c r="T132" s="227">
        <f>S132*H132</f>
        <v>0</v>
      </c>
      <c r="U132" s="39"/>
      <c r="V132" s="39"/>
      <c r="W132" s="39"/>
      <c r="X132" s="39"/>
      <c r="Y132" s="39"/>
      <c r="Z132" s="39"/>
      <c r="AA132" s="39"/>
      <c r="AB132" s="39"/>
      <c r="AC132" s="39"/>
      <c r="AD132" s="39"/>
      <c r="AE132" s="39"/>
      <c r="AR132" s="228" t="s">
        <v>415</v>
      </c>
      <c r="AT132" s="228" t="s">
        <v>443</v>
      </c>
      <c r="AU132" s="228" t="s">
        <v>86</v>
      </c>
      <c r="AY132" s="18" t="s">
        <v>414</v>
      </c>
      <c r="BE132" s="229">
        <f>IF(N132="základní",J132,0)</f>
        <v>0</v>
      </c>
      <c r="BF132" s="229">
        <f>IF(N132="snížená",J132,0)</f>
        <v>0</v>
      </c>
      <c r="BG132" s="229">
        <f>IF(N132="zákl. přenesená",J132,0)</f>
        <v>0</v>
      </c>
      <c r="BH132" s="229">
        <f>IF(N132="sníž. přenesená",J132,0)</f>
        <v>0</v>
      </c>
      <c r="BI132" s="229">
        <f>IF(N132="nulová",J132,0)</f>
        <v>0</v>
      </c>
      <c r="BJ132" s="18" t="s">
        <v>84</v>
      </c>
      <c r="BK132" s="229">
        <f>ROUND(I132*H132,2)</f>
        <v>0</v>
      </c>
      <c r="BL132" s="18" t="s">
        <v>415</v>
      </c>
      <c r="BM132" s="228" t="s">
        <v>3497</v>
      </c>
    </row>
    <row r="133" s="2" customFormat="1">
      <c r="A133" s="39"/>
      <c r="B133" s="40"/>
      <c r="C133" s="41"/>
      <c r="D133" s="230" t="s">
        <v>417</v>
      </c>
      <c r="E133" s="41"/>
      <c r="F133" s="231" t="s">
        <v>1718</v>
      </c>
      <c r="G133" s="41"/>
      <c r="H133" s="41"/>
      <c r="I133" s="156"/>
      <c r="J133" s="41"/>
      <c r="K133" s="41"/>
      <c r="L133" s="45"/>
      <c r="M133" s="232"/>
      <c r="N133" s="233"/>
      <c r="O133" s="92"/>
      <c r="P133" s="92"/>
      <c r="Q133" s="92"/>
      <c r="R133" s="92"/>
      <c r="S133" s="92"/>
      <c r="T133" s="93"/>
      <c r="U133" s="39"/>
      <c r="V133" s="39"/>
      <c r="W133" s="39"/>
      <c r="X133" s="39"/>
      <c r="Y133" s="39"/>
      <c r="Z133" s="39"/>
      <c r="AA133" s="39"/>
      <c r="AB133" s="39"/>
      <c r="AC133" s="39"/>
      <c r="AD133" s="39"/>
      <c r="AE133" s="39"/>
      <c r="AT133" s="18" t="s">
        <v>417</v>
      </c>
      <c r="AU133" s="18" t="s">
        <v>86</v>
      </c>
    </row>
    <row r="134" s="15" customFormat="1">
      <c r="A134" s="15"/>
      <c r="B134" s="299"/>
      <c r="C134" s="300"/>
      <c r="D134" s="230" t="s">
        <v>758</v>
      </c>
      <c r="E134" s="301" t="s">
        <v>1</v>
      </c>
      <c r="F134" s="302" t="s">
        <v>1719</v>
      </c>
      <c r="G134" s="300"/>
      <c r="H134" s="301" t="s">
        <v>1</v>
      </c>
      <c r="I134" s="303"/>
      <c r="J134" s="300"/>
      <c r="K134" s="300"/>
      <c r="L134" s="304"/>
      <c r="M134" s="305"/>
      <c r="N134" s="306"/>
      <c r="O134" s="306"/>
      <c r="P134" s="306"/>
      <c r="Q134" s="306"/>
      <c r="R134" s="306"/>
      <c r="S134" s="306"/>
      <c r="T134" s="307"/>
      <c r="U134" s="15"/>
      <c r="V134" s="15"/>
      <c r="W134" s="15"/>
      <c r="X134" s="15"/>
      <c r="Y134" s="15"/>
      <c r="Z134" s="15"/>
      <c r="AA134" s="15"/>
      <c r="AB134" s="15"/>
      <c r="AC134" s="15"/>
      <c r="AD134" s="15"/>
      <c r="AE134" s="15"/>
      <c r="AT134" s="308" t="s">
        <v>758</v>
      </c>
      <c r="AU134" s="308" t="s">
        <v>86</v>
      </c>
      <c r="AV134" s="15" t="s">
        <v>84</v>
      </c>
      <c r="AW134" s="15" t="s">
        <v>33</v>
      </c>
      <c r="AX134" s="15" t="s">
        <v>76</v>
      </c>
      <c r="AY134" s="308" t="s">
        <v>414</v>
      </c>
    </row>
    <row r="135" s="13" customFormat="1">
      <c r="A135" s="13"/>
      <c r="B135" s="277"/>
      <c r="C135" s="278"/>
      <c r="D135" s="230" t="s">
        <v>758</v>
      </c>
      <c r="E135" s="279" t="s">
        <v>1</v>
      </c>
      <c r="F135" s="280" t="s">
        <v>3498</v>
      </c>
      <c r="G135" s="278"/>
      <c r="H135" s="281">
        <v>100</v>
      </c>
      <c r="I135" s="282"/>
      <c r="J135" s="278"/>
      <c r="K135" s="278"/>
      <c r="L135" s="283"/>
      <c r="M135" s="284"/>
      <c r="N135" s="285"/>
      <c r="O135" s="285"/>
      <c r="P135" s="285"/>
      <c r="Q135" s="285"/>
      <c r="R135" s="285"/>
      <c r="S135" s="285"/>
      <c r="T135" s="286"/>
      <c r="U135" s="13"/>
      <c r="V135" s="13"/>
      <c r="W135" s="13"/>
      <c r="X135" s="13"/>
      <c r="Y135" s="13"/>
      <c r="Z135" s="13"/>
      <c r="AA135" s="13"/>
      <c r="AB135" s="13"/>
      <c r="AC135" s="13"/>
      <c r="AD135" s="13"/>
      <c r="AE135" s="13"/>
      <c r="AT135" s="287" t="s">
        <v>758</v>
      </c>
      <c r="AU135" s="287" t="s">
        <v>86</v>
      </c>
      <c r="AV135" s="13" t="s">
        <v>86</v>
      </c>
      <c r="AW135" s="13" t="s">
        <v>33</v>
      </c>
      <c r="AX135" s="13" t="s">
        <v>76</v>
      </c>
      <c r="AY135" s="287" t="s">
        <v>414</v>
      </c>
    </row>
    <row r="136" s="14" customFormat="1">
      <c r="A136" s="14"/>
      <c r="B136" s="288"/>
      <c r="C136" s="289"/>
      <c r="D136" s="230" t="s">
        <v>758</v>
      </c>
      <c r="E136" s="290" t="s">
        <v>1</v>
      </c>
      <c r="F136" s="291" t="s">
        <v>760</v>
      </c>
      <c r="G136" s="289"/>
      <c r="H136" s="292">
        <v>100</v>
      </c>
      <c r="I136" s="293"/>
      <c r="J136" s="289"/>
      <c r="K136" s="289"/>
      <c r="L136" s="294"/>
      <c r="M136" s="295"/>
      <c r="N136" s="296"/>
      <c r="O136" s="296"/>
      <c r="P136" s="296"/>
      <c r="Q136" s="296"/>
      <c r="R136" s="296"/>
      <c r="S136" s="296"/>
      <c r="T136" s="297"/>
      <c r="U136" s="14"/>
      <c r="V136" s="14"/>
      <c r="W136" s="14"/>
      <c r="X136" s="14"/>
      <c r="Y136" s="14"/>
      <c r="Z136" s="14"/>
      <c r="AA136" s="14"/>
      <c r="AB136" s="14"/>
      <c r="AC136" s="14"/>
      <c r="AD136" s="14"/>
      <c r="AE136" s="14"/>
      <c r="AT136" s="298" t="s">
        <v>758</v>
      </c>
      <c r="AU136" s="298" t="s">
        <v>86</v>
      </c>
      <c r="AV136" s="14" t="s">
        <v>415</v>
      </c>
      <c r="AW136" s="14" t="s">
        <v>33</v>
      </c>
      <c r="AX136" s="14" t="s">
        <v>84</v>
      </c>
      <c r="AY136" s="298" t="s">
        <v>414</v>
      </c>
    </row>
    <row r="137" s="2" customFormat="1" ht="21.75" customHeight="1">
      <c r="A137" s="39"/>
      <c r="B137" s="40"/>
      <c r="C137" s="234" t="s">
        <v>86</v>
      </c>
      <c r="D137" s="234" t="s">
        <v>443</v>
      </c>
      <c r="E137" s="235" t="s">
        <v>1721</v>
      </c>
      <c r="F137" s="236" t="s">
        <v>1722</v>
      </c>
      <c r="G137" s="237" t="s">
        <v>755</v>
      </c>
      <c r="H137" s="238">
        <v>1</v>
      </c>
      <c r="I137" s="239"/>
      <c r="J137" s="240">
        <f>ROUND(I137*H137,2)</f>
        <v>0</v>
      </c>
      <c r="K137" s="236" t="s">
        <v>720</v>
      </c>
      <c r="L137" s="45"/>
      <c r="M137" s="241" t="s">
        <v>1</v>
      </c>
      <c r="N137" s="242" t="s">
        <v>41</v>
      </c>
      <c r="O137" s="92"/>
      <c r="P137" s="226">
        <f>O137*H137</f>
        <v>0</v>
      </c>
      <c r="Q137" s="226">
        <v>0</v>
      </c>
      <c r="R137" s="226">
        <f>Q137*H137</f>
        <v>0</v>
      </c>
      <c r="S137" s="226">
        <v>0</v>
      </c>
      <c r="T137" s="227">
        <f>S137*H137</f>
        <v>0</v>
      </c>
      <c r="U137" s="39"/>
      <c r="V137" s="39"/>
      <c r="W137" s="39"/>
      <c r="X137" s="39"/>
      <c r="Y137" s="39"/>
      <c r="Z137" s="39"/>
      <c r="AA137" s="39"/>
      <c r="AB137" s="39"/>
      <c r="AC137" s="39"/>
      <c r="AD137" s="39"/>
      <c r="AE137" s="39"/>
      <c r="AR137" s="228" t="s">
        <v>415</v>
      </c>
      <c r="AT137" s="228" t="s">
        <v>443</v>
      </c>
      <c r="AU137" s="228" t="s">
        <v>86</v>
      </c>
      <c r="AY137" s="18" t="s">
        <v>414</v>
      </c>
      <c r="BE137" s="229">
        <f>IF(N137="základní",J137,0)</f>
        <v>0</v>
      </c>
      <c r="BF137" s="229">
        <f>IF(N137="snížená",J137,0)</f>
        <v>0</v>
      </c>
      <c r="BG137" s="229">
        <f>IF(N137="zákl. přenesená",J137,0)</f>
        <v>0</v>
      </c>
      <c r="BH137" s="229">
        <f>IF(N137="sníž. přenesená",J137,0)</f>
        <v>0</v>
      </c>
      <c r="BI137" s="229">
        <f>IF(N137="nulová",J137,0)</f>
        <v>0</v>
      </c>
      <c r="BJ137" s="18" t="s">
        <v>84</v>
      </c>
      <c r="BK137" s="229">
        <f>ROUND(I137*H137,2)</f>
        <v>0</v>
      </c>
      <c r="BL137" s="18" t="s">
        <v>415</v>
      </c>
      <c r="BM137" s="228" t="s">
        <v>3499</v>
      </c>
    </row>
    <row r="138" s="2" customFormat="1">
      <c r="A138" s="39"/>
      <c r="B138" s="40"/>
      <c r="C138" s="41"/>
      <c r="D138" s="230" t="s">
        <v>417</v>
      </c>
      <c r="E138" s="41"/>
      <c r="F138" s="231" t="s">
        <v>1724</v>
      </c>
      <c r="G138" s="41"/>
      <c r="H138" s="41"/>
      <c r="I138" s="156"/>
      <c r="J138" s="41"/>
      <c r="K138" s="41"/>
      <c r="L138" s="45"/>
      <c r="M138" s="232"/>
      <c r="N138" s="233"/>
      <c r="O138" s="92"/>
      <c r="P138" s="92"/>
      <c r="Q138" s="92"/>
      <c r="R138" s="92"/>
      <c r="S138" s="92"/>
      <c r="T138" s="93"/>
      <c r="U138" s="39"/>
      <c r="V138" s="39"/>
      <c r="W138" s="39"/>
      <c r="X138" s="39"/>
      <c r="Y138" s="39"/>
      <c r="Z138" s="39"/>
      <c r="AA138" s="39"/>
      <c r="AB138" s="39"/>
      <c r="AC138" s="39"/>
      <c r="AD138" s="39"/>
      <c r="AE138" s="39"/>
      <c r="AT138" s="18" t="s">
        <v>417</v>
      </c>
      <c r="AU138" s="18" t="s">
        <v>86</v>
      </c>
    </row>
    <row r="139" s="13" customFormat="1">
      <c r="A139" s="13"/>
      <c r="B139" s="277"/>
      <c r="C139" s="278"/>
      <c r="D139" s="230" t="s">
        <v>758</v>
      </c>
      <c r="E139" s="279" t="s">
        <v>1</v>
      </c>
      <c r="F139" s="280" t="s">
        <v>3500</v>
      </c>
      <c r="G139" s="278"/>
      <c r="H139" s="281">
        <v>1</v>
      </c>
      <c r="I139" s="282"/>
      <c r="J139" s="278"/>
      <c r="K139" s="278"/>
      <c r="L139" s="283"/>
      <c r="M139" s="284"/>
      <c r="N139" s="285"/>
      <c r="O139" s="285"/>
      <c r="P139" s="285"/>
      <c r="Q139" s="285"/>
      <c r="R139" s="285"/>
      <c r="S139" s="285"/>
      <c r="T139" s="286"/>
      <c r="U139" s="13"/>
      <c r="V139" s="13"/>
      <c r="W139" s="13"/>
      <c r="X139" s="13"/>
      <c r="Y139" s="13"/>
      <c r="Z139" s="13"/>
      <c r="AA139" s="13"/>
      <c r="AB139" s="13"/>
      <c r="AC139" s="13"/>
      <c r="AD139" s="13"/>
      <c r="AE139" s="13"/>
      <c r="AT139" s="287" t="s">
        <v>758</v>
      </c>
      <c r="AU139" s="287" t="s">
        <v>86</v>
      </c>
      <c r="AV139" s="13" t="s">
        <v>86</v>
      </c>
      <c r="AW139" s="13" t="s">
        <v>33</v>
      </c>
      <c r="AX139" s="13" t="s">
        <v>84</v>
      </c>
      <c r="AY139" s="287" t="s">
        <v>414</v>
      </c>
    </row>
    <row r="140" s="11" customFormat="1" ht="22.8" customHeight="1">
      <c r="A140" s="11"/>
      <c r="B140" s="254"/>
      <c r="C140" s="255"/>
      <c r="D140" s="256" t="s">
        <v>75</v>
      </c>
      <c r="E140" s="275" t="s">
        <v>415</v>
      </c>
      <c r="F140" s="275" t="s">
        <v>761</v>
      </c>
      <c r="G140" s="255"/>
      <c r="H140" s="255"/>
      <c r="I140" s="258"/>
      <c r="J140" s="276">
        <f>BK140</f>
        <v>0</v>
      </c>
      <c r="K140" s="255"/>
      <c r="L140" s="260"/>
      <c r="M140" s="261"/>
      <c r="N140" s="262"/>
      <c r="O140" s="262"/>
      <c r="P140" s="263">
        <f>SUM(P141:P148)</f>
        <v>0</v>
      </c>
      <c r="Q140" s="262"/>
      <c r="R140" s="263">
        <f>SUM(R141:R148)</f>
        <v>0.04843008</v>
      </c>
      <c r="S140" s="262"/>
      <c r="T140" s="264">
        <f>SUM(T141:T148)</f>
        <v>0</v>
      </c>
      <c r="U140" s="11"/>
      <c r="V140" s="11"/>
      <c r="W140" s="11"/>
      <c r="X140" s="11"/>
      <c r="Y140" s="11"/>
      <c r="Z140" s="11"/>
      <c r="AA140" s="11"/>
      <c r="AB140" s="11"/>
      <c r="AC140" s="11"/>
      <c r="AD140" s="11"/>
      <c r="AE140" s="11"/>
      <c r="AR140" s="265" t="s">
        <v>84</v>
      </c>
      <c r="AT140" s="266" t="s">
        <v>75</v>
      </c>
      <c r="AU140" s="266" t="s">
        <v>84</v>
      </c>
      <c r="AY140" s="265" t="s">
        <v>414</v>
      </c>
      <c r="BK140" s="267">
        <f>SUM(BK141:BK148)</f>
        <v>0</v>
      </c>
    </row>
    <row r="141" s="2" customFormat="1" ht="21.75" customHeight="1">
      <c r="A141" s="39"/>
      <c r="B141" s="40"/>
      <c r="C141" s="234" t="s">
        <v>114</v>
      </c>
      <c r="D141" s="234" t="s">
        <v>443</v>
      </c>
      <c r="E141" s="235" t="s">
        <v>1726</v>
      </c>
      <c r="F141" s="236" t="s">
        <v>1727</v>
      </c>
      <c r="G141" s="237" t="s">
        <v>632</v>
      </c>
      <c r="H141" s="238">
        <v>0.11500000000000001</v>
      </c>
      <c r="I141" s="239"/>
      <c r="J141" s="240">
        <f>ROUND(I141*H141,2)</f>
        <v>0</v>
      </c>
      <c r="K141" s="236" t="s">
        <v>720</v>
      </c>
      <c r="L141" s="45"/>
      <c r="M141" s="241" t="s">
        <v>1</v>
      </c>
      <c r="N141" s="242" t="s">
        <v>41</v>
      </c>
      <c r="O141" s="92"/>
      <c r="P141" s="226">
        <f>O141*H141</f>
        <v>0</v>
      </c>
      <c r="Q141" s="226">
        <v>0.02102</v>
      </c>
      <c r="R141" s="226">
        <f>Q141*H141</f>
        <v>0.0024173000000000003</v>
      </c>
      <c r="S141" s="226">
        <v>0</v>
      </c>
      <c r="T141" s="227">
        <f>S141*H141</f>
        <v>0</v>
      </c>
      <c r="U141" s="39"/>
      <c r="V141" s="39"/>
      <c r="W141" s="39"/>
      <c r="X141" s="39"/>
      <c r="Y141" s="39"/>
      <c r="Z141" s="39"/>
      <c r="AA141" s="39"/>
      <c r="AB141" s="39"/>
      <c r="AC141" s="39"/>
      <c r="AD141" s="39"/>
      <c r="AE141" s="39"/>
      <c r="AR141" s="228" t="s">
        <v>415</v>
      </c>
      <c r="AT141" s="228" t="s">
        <v>443</v>
      </c>
      <c r="AU141" s="228" t="s">
        <v>86</v>
      </c>
      <c r="AY141" s="18" t="s">
        <v>414</v>
      </c>
      <c r="BE141" s="229">
        <f>IF(N141="základní",J141,0)</f>
        <v>0</v>
      </c>
      <c r="BF141" s="229">
        <f>IF(N141="snížená",J141,0)</f>
        <v>0</v>
      </c>
      <c r="BG141" s="229">
        <f>IF(N141="zákl. přenesená",J141,0)</f>
        <v>0</v>
      </c>
      <c r="BH141" s="229">
        <f>IF(N141="sníž. přenesená",J141,0)</f>
        <v>0</v>
      </c>
      <c r="BI141" s="229">
        <f>IF(N141="nulová",J141,0)</f>
        <v>0</v>
      </c>
      <c r="BJ141" s="18" t="s">
        <v>84</v>
      </c>
      <c r="BK141" s="229">
        <f>ROUND(I141*H141,2)</f>
        <v>0</v>
      </c>
      <c r="BL141" s="18" t="s">
        <v>415</v>
      </c>
      <c r="BM141" s="228" t="s">
        <v>3501</v>
      </c>
    </row>
    <row r="142" s="2" customFormat="1">
      <c r="A142" s="39"/>
      <c r="B142" s="40"/>
      <c r="C142" s="41"/>
      <c r="D142" s="230" t="s">
        <v>417</v>
      </c>
      <c r="E142" s="41"/>
      <c r="F142" s="231" t="s">
        <v>1729</v>
      </c>
      <c r="G142" s="41"/>
      <c r="H142" s="41"/>
      <c r="I142" s="156"/>
      <c r="J142" s="41"/>
      <c r="K142" s="41"/>
      <c r="L142" s="45"/>
      <c r="M142" s="232"/>
      <c r="N142" s="233"/>
      <c r="O142" s="92"/>
      <c r="P142" s="92"/>
      <c r="Q142" s="92"/>
      <c r="R142" s="92"/>
      <c r="S142" s="92"/>
      <c r="T142" s="93"/>
      <c r="U142" s="39"/>
      <c r="V142" s="39"/>
      <c r="W142" s="39"/>
      <c r="X142" s="39"/>
      <c r="Y142" s="39"/>
      <c r="Z142" s="39"/>
      <c r="AA142" s="39"/>
      <c r="AB142" s="39"/>
      <c r="AC142" s="39"/>
      <c r="AD142" s="39"/>
      <c r="AE142" s="39"/>
      <c r="AT142" s="18" t="s">
        <v>417</v>
      </c>
      <c r="AU142" s="18" t="s">
        <v>86</v>
      </c>
    </row>
    <row r="143" s="13" customFormat="1">
      <c r="A143" s="13"/>
      <c r="B143" s="277"/>
      <c r="C143" s="278"/>
      <c r="D143" s="230" t="s">
        <v>758</v>
      </c>
      <c r="E143" s="279" t="s">
        <v>1</v>
      </c>
      <c r="F143" s="280" t="s">
        <v>3502</v>
      </c>
      <c r="G143" s="278"/>
      <c r="H143" s="281">
        <v>0.042999999999999997</v>
      </c>
      <c r="I143" s="282"/>
      <c r="J143" s="278"/>
      <c r="K143" s="278"/>
      <c r="L143" s="283"/>
      <c r="M143" s="284"/>
      <c r="N143" s="285"/>
      <c r="O143" s="285"/>
      <c r="P143" s="285"/>
      <c r="Q143" s="285"/>
      <c r="R143" s="285"/>
      <c r="S143" s="285"/>
      <c r="T143" s="286"/>
      <c r="U143" s="13"/>
      <c r="V143" s="13"/>
      <c r="W143" s="13"/>
      <c r="X143" s="13"/>
      <c r="Y143" s="13"/>
      <c r="Z143" s="13"/>
      <c r="AA143" s="13"/>
      <c r="AB143" s="13"/>
      <c r="AC143" s="13"/>
      <c r="AD143" s="13"/>
      <c r="AE143" s="13"/>
      <c r="AT143" s="287" t="s">
        <v>758</v>
      </c>
      <c r="AU143" s="287" t="s">
        <v>86</v>
      </c>
      <c r="AV143" s="13" t="s">
        <v>86</v>
      </c>
      <c r="AW143" s="13" t="s">
        <v>33</v>
      </c>
      <c r="AX143" s="13" t="s">
        <v>76</v>
      </c>
      <c r="AY143" s="287" t="s">
        <v>414</v>
      </c>
    </row>
    <row r="144" s="13" customFormat="1">
      <c r="A144" s="13"/>
      <c r="B144" s="277"/>
      <c r="C144" s="278"/>
      <c r="D144" s="230" t="s">
        <v>758</v>
      </c>
      <c r="E144" s="279" t="s">
        <v>1</v>
      </c>
      <c r="F144" s="280" t="s">
        <v>3503</v>
      </c>
      <c r="G144" s="278"/>
      <c r="H144" s="281">
        <v>0.071999999999999995</v>
      </c>
      <c r="I144" s="282"/>
      <c r="J144" s="278"/>
      <c r="K144" s="278"/>
      <c r="L144" s="283"/>
      <c r="M144" s="284"/>
      <c r="N144" s="285"/>
      <c r="O144" s="285"/>
      <c r="P144" s="285"/>
      <c r="Q144" s="285"/>
      <c r="R144" s="285"/>
      <c r="S144" s="285"/>
      <c r="T144" s="286"/>
      <c r="U144" s="13"/>
      <c r="V144" s="13"/>
      <c r="W144" s="13"/>
      <c r="X144" s="13"/>
      <c r="Y144" s="13"/>
      <c r="Z144" s="13"/>
      <c r="AA144" s="13"/>
      <c r="AB144" s="13"/>
      <c r="AC144" s="13"/>
      <c r="AD144" s="13"/>
      <c r="AE144" s="13"/>
      <c r="AT144" s="287" t="s">
        <v>758</v>
      </c>
      <c r="AU144" s="287" t="s">
        <v>86</v>
      </c>
      <c r="AV144" s="13" t="s">
        <v>86</v>
      </c>
      <c r="AW144" s="13" t="s">
        <v>33</v>
      </c>
      <c r="AX144" s="13" t="s">
        <v>76</v>
      </c>
      <c r="AY144" s="287" t="s">
        <v>414</v>
      </c>
    </row>
    <row r="145" s="14" customFormat="1">
      <c r="A145" s="14"/>
      <c r="B145" s="288"/>
      <c r="C145" s="289"/>
      <c r="D145" s="230" t="s">
        <v>758</v>
      </c>
      <c r="E145" s="290" t="s">
        <v>1</v>
      </c>
      <c r="F145" s="291" t="s">
        <v>760</v>
      </c>
      <c r="G145" s="289"/>
      <c r="H145" s="292">
        <v>0.11499999999999999</v>
      </c>
      <c r="I145" s="293"/>
      <c r="J145" s="289"/>
      <c r="K145" s="289"/>
      <c r="L145" s="294"/>
      <c r="M145" s="295"/>
      <c r="N145" s="296"/>
      <c r="O145" s="296"/>
      <c r="P145" s="296"/>
      <c r="Q145" s="296"/>
      <c r="R145" s="296"/>
      <c r="S145" s="296"/>
      <c r="T145" s="297"/>
      <c r="U145" s="14"/>
      <c r="V145" s="14"/>
      <c r="W145" s="14"/>
      <c r="X145" s="14"/>
      <c r="Y145" s="14"/>
      <c r="Z145" s="14"/>
      <c r="AA145" s="14"/>
      <c r="AB145" s="14"/>
      <c r="AC145" s="14"/>
      <c r="AD145" s="14"/>
      <c r="AE145" s="14"/>
      <c r="AT145" s="298" t="s">
        <v>758</v>
      </c>
      <c r="AU145" s="298" t="s">
        <v>86</v>
      </c>
      <c r="AV145" s="14" t="s">
        <v>415</v>
      </c>
      <c r="AW145" s="14" t="s">
        <v>33</v>
      </c>
      <c r="AX145" s="14" t="s">
        <v>84</v>
      </c>
      <c r="AY145" s="298" t="s">
        <v>414</v>
      </c>
    </row>
    <row r="146" s="2" customFormat="1" ht="21.75" customHeight="1">
      <c r="A146" s="39"/>
      <c r="B146" s="40"/>
      <c r="C146" s="234" t="s">
        <v>415</v>
      </c>
      <c r="D146" s="234" t="s">
        <v>443</v>
      </c>
      <c r="E146" s="235" t="s">
        <v>1731</v>
      </c>
      <c r="F146" s="236" t="s">
        <v>1732</v>
      </c>
      <c r="G146" s="237" t="s">
        <v>632</v>
      </c>
      <c r="H146" s="238">
        <v>2.1890000000000001</v>
      </c>
      <c r="I146" s="239"/>
      <c r="J146" s="240">
        <f>ROUND(I146*H146,2)</f>
        <v>0</v>
      </c>
      <c r="K146" s="236" t="s">
        <v>720</v>
      </c>
      <c r="L146" s="45"/>
      <c r="M146" s="241" t="s">
        <v>1</v>
      </c>
      <c r="N146" s="242" t="s">
        <v>41</v>
      </c>
      <c r="O146" s="92"/>
      <c r="P146" s="226">
        <f>O146*H146</f>
        <v>0</v>
      </c>
      <c r="Q146" s="226">
        <v>0.02102</v>
      </c>
      <c r="R146" s="226">
        <f>Q146*H146</f>
        <v>0.046012780000000003</v>
      </c>
      <c r="S146" s="226">
        <v>0</v>
      </c>
      <c r="T146" s="227">
        <f>S146*H146</f>
        <v>0</v>
      </c>
      <c r="U146" s="39"/>
      <c r="V146" s="39"/>
      <c r="W146" s="39"/>
      <c r="X146" s="39"/>
      <c r="Y146" s="39"/>
      <c r="Z146" s="39"/>
      <c r="AA146" s="39"/>
      <c r="AB146" s="39"/>
      <c r="AC146" s="39"/>
      <c r="AD146" s="39"/>
      <c r="AE146" s="39"/>
      <c r="AR146" s="228" t="s">
        <v>415</v>
      </c>
      <c r="AT146" s="228" t="s">
        <v>443</v>
      </c>
      <c r="AU146" s="228" t="s">
        <v>86</v>
      </c>
      <c r="AY146" s="18" t="s">
        <v>414</v>
      </c>
      <c r="BE146" s="229">
        <f>IF(N146="základní",J146,0)</f>
        <v>0</v>
      </c>
      <c r="BF146" s="229">
        <f>IF(N146="snížená",J146,0)</f>
        <v>0</v>
      </c>
      <c r="BG146" s="229">
        <f>IF(N146="zákl. přenesená",J146,0)</f>
        <v>0</v>
      </c>
      <c r="BH146" s="229">
        <f>IF(N146="sníž. přenesená",J146,0)</f>
        <v>0</v>
      </c>
      <c r="BI146" s="229">
        <f>IF(N146="nulová",J146,0)</f>
        <v>0</v>
      </c>
      <c r="BJ146" s="18" t="s">
        <v>84</v>
      </c>
      <c r="BK146" s="229">
        <f>ROUND(I146*H146,2)</f>
        <v>0</v>
      </c>
      <c r="BL146" s="18" t="s">
        <v>415</v>
      </c>
      <c r="BM146" s="228" t="s">
        <v>3504</v>
      </c>
    </row>
    <row r="147" s="2" customFormat="1">
      <c r="A147" s="39"/>
      <c r="B147" s="40"/>
      <c r="C147" s="41"/>
      <c r="D147" s="230" t="s">
        <v>417</v>
      </c>
      <c r="E147" s="41"/>
      <c r="F147" s="231" t="s">
        <v>1734</v>
      </c>
      <c r="G147" s="41"/>
      <c r="H147" s="41"/>
      <c r="I147" s="156"/>
      <c r="J147" s="41"/>
      <c r="K147" s="41"/>
      <c r="L147" s="45"/>
      <c r="M147" s="232"/>
      <c r="N147" s="233"/>
      <c r="O147" s="92"/>
      <c r="P147" s="92"/>
      <c r="Q147" s="92"/>
      <c r="R147" s="92"/>
      <c r="S147" s="92"/>
      <c r="T147" s="93"/>
      <c r="U147" s="39"/>
      <c r="V147" s="39"/>
      <c r="W147" s="39"/>
      <c r="X147" s="39"/>
      <c r="Y147" s="39"/>
      <c r="Z147" s="39"/>
      <c r="AA147" s="39"/>
      <c r="AB147" s="39"/>
      <c r="AC147" s="39"/>
      <c r="AD147" s="39"/>
      <c r="AE147" s="39"/>
      <c r="AT147" s="18" t="s">
        <v>417</v>
      </c>
      <c r="AU147" s="18" t="s">
        <v>86</v>
      </c>
    </row>
    <row r="148" s="13" customFormat="1">
      <c r="A148" s="13"/>
      <c r="B148" s="277"/>
      <c r="C148" s="278"/>
      <c r="D148" s="230" t="s">
        <v>758</v>
      </c>
      <c r="E148" s="279" t="s">
        <v>1</v>
      </c>
      <c r="F148" s="280" t="s">
        <v>3505</v>
      </c>
      <c r="G148" s="278"/>
      <c r="H148" s="281">
        <v>2.1890000000000001</v>
      </c>
      <c r="I148" s="282"/>
      <c r="J148" s="278"/>
      <c r="K148" s="278"/>
      <c r="L148" s="283"/>
      <c r="M148" s="284"/>
      <c r="N148" s="285"/>
      <c r="O148" s="285"/>
      <c r="P148" s="285"/>
      <c r="Q148" s="285"/>
      <c r="R148" s="285"/>
      <c r="S148" s="285"/>
      <c r="T148" s="286"/>
      <c r="U148" s="13"/>
      <c r="V148" s="13"/>
      <c r="W148" s="13"/>
      <c r="X148" s="13"/>
      <c r="Y148" s="13"/>
      <c r="Z148" s="13"/>
      <c r="AA148" s="13"/>
      <c r="AB148" s="13"/>
      <c r="AC148" s="13"/>
      <c r="AD148" s="13"/>
      <c r="AE148" s="13"/>
      <c r="AT148" s="287" t="s">
        <v>758</v>
      </c>
      <c r="AU148" s="287" t="s">
        <v>86</v>
      </c>
      <c r="AV148" s="13" t="s">
        <v>86</v>
      </c>
      <c r="AW148" s="13" t="s">
        <v>33</v>
      </c>
      <c r="AX148" s="13" t="s">
        <v>84</v>
      </c>
      <c r="AY148" s="287" t="s">
        <v>414</v>
      </c>
    </row>
    <row r="149" s="11" customFormat="1" ht="22.8" customHeight="1">
      <c r="A149" s="11"/>
      <c r="B149" s="254"/>
      <c r="C149" s="255"/>
      <c r="D149" s="256" t="s">
        <v>75</v>
      </c>
      <c r="E149" s="275" t="s">
        <v>431</v>
      </c>
      <c r="F149" s="275" t="s">
        <v>798</v>
      </c>
      <c r="G149" s="255"/>
      <c r="H149" s="255"/>
      <c r="I149" s="258"/>
      <c r="J149" s="276">
        <f>BK149</f>
        <v>0</v>
      </c>
      <c r="K149" s="255"/>
      <c r="L149" s="260"/>
      <c r="M149" s="261"/>
      <c r="N149" s="262"/>
      <c r="O149" s="262"/>
      <c r="P149" s="263">
        <f>SUM(P150:P158)</f>
        <v>0</v>
      </c>
      <c r="Q149" s="262"/>
      <c r="R149" s="263">
        <f>SUM(R150:R158)</f>
        <v>0.024349602710000001</v>
      </c>
      <c r="S149" s="262"/>
      <c r="T149" s="264">
        <f>SUM(T150:T158)</f>
        <v>0</v>
      </c>
      <c r="U149" s="11"/>
      <c r="V149" s="11"/>
      <c r="W149" s="11"/>
      <c r="X149" s="11"/>
      <c r="Y149" s="11"/>
      <c r="Z149" s="11"/>
      <c r="AA149" s="11"/>
      <c r="AB149" s="11"/>
      <c r="AC149" s="11"/>
      <c r="AD149" s="11"/>
      <c r="AE149" s="11"/>
      <c r="AR149" s="265" t="s">
        <v>84</v>
      </c>
      <c r="AT149" s="266" t="s">
        <v>75</v>
      </c>
      <c r="AU149" s="266" t="s">
        <v>84</v>
      </c>
      <c r="AY149" s="265" t="s">
        <v>414</v>
      </c>
      <c r="BK149" s="267">
        <f>SUM(BK150:BK158)</f>
        <v>0</v>
      </c>
    </row>
    <row r="150" s="2" customFormat="1" ht="21.75" customHeight="1">
      <c r="A150" s="39"/>
      <c r="B150" s="40"/>
      <c r="C150" s="234" t="s">
        <v>427</v>
      </c>
      <c r="D150" s="234" t="s">
        <v>443</v>
      </c>
      <c r="E150" s="235" t="s">
        <v>1750</v>
      </c>
      <c r="F150" s="236" t="s">
        <v>1751</v>
      </c>
      <c r="G150" s="237" t="s">
        <v>632</v>
      </c>
      <c r="H150" s="238">
        <v>4.8170000000000002</v>
      </c>
      <c r="I150" s="239"/>
      <c r="J150" s="240">
        <f>ROUND(I150*H150,2)</f>
        <v>0</v>
      </c>
      <c r="K150" s="236" t="s">
        <v>720</v>
      </c>
      <c r="L150" s="45"/>
      <c r="M150" s="241" t="s">
        <v>1</v>
      </c>
      <c r="N150" s="242" t="s">
        <v>41</v>
      </c>
      <c r="O150" s="92"/>
      <c r="P150" s="226">
        <f>O150*H150</f>
        <v>0</v>
      </c>
      <c r="Q150" s="226">
        <v>0.001110364</v>
      </c>
      <c r="R150" s="226">
        <f>Q150*H150</f>
        <v>0.0053486233880000005</v>
      </c>
      <c r="S150" s="226">
        <v>0</v>
      </c>
      <c r="T150" s="227">
        <f>S150*H150</f>
        <v>0</v>
      </c>
      <c r="U150" s="39"/>
      <c r="V150" s="39"/>
      <c r="W150" s="39"/>
      <c r="X150" s="39"/>
      <c r="Y150" s="39"/>
      <c r="Z150" s="39"/>
      <c r="AA150" s="39"/>
      <c r="AB150" s="39"/>
      <c r="AC150" s="39"/>
      <c r="AD150" s="39"/>
      <c r="AE150" s="39"/>
      <c r="AR150" s="228" t="s">
        <v>415</v>
      </c>
      <c r="AT150" s="228" t="s">
        <v>443</v>
      </c>
      <c r="AU150" s="228" t="s">
        <v>86</v>
      </c>
      <c r="AY150" s="18" t="s">
        <v>414</v>
      </c>
      <c r="BE150" s="229">
        <f>IF(N150="základní",J150,0)</f>
        <v>0</v>
      </c>
      <c r="BF150" s="229">
        <f>IF(N150="snížená",J150,0)</f>
        <v>0</v>
      </c>
      <c r="BG150" s="229">
        <f>IF(N150="zákl. přenesená",J150,0)</f>
        <v>0</v>
      </c>
      <c r="BH150" s="229">
        <f>IF(N150="sníž. přenesená",J150,0)</f>
        <v>0</v>
      </c>
      <c r="BI150" s="229">
        <f>IF(N150="nulová",J150,0)</f>
        <v>0</v>
      </c>
      <c r="BJ150" s="18" t="s">
        <v>84</v>
      </c>
      <c r="BK150" s="229">
        <f>ROUND(I150*H150,2)</f>
        <v>0</v>
      </c>
      <c r="BL150" s="18" t="s">
        <v>415</v>
      </c>
      <c r="BM150" s="228" t="s">
        <v>3506</v>
      </c>
    </row>
    <row r="151" s="2" customFormat="1">
      <c r="A151" s="39"/>
      <c r="B151" s="40"/>
      <c r="C151" s="41"/>
      <c r="D151" s="230" t="s">
        <v>417</v>
      </c>
      <c r="E151" s="41"/>
      <c r="F151" s="231" t="s">
        <v>1753</v>
      </c>
      <c r="G151" s="41"/>
      <c r="H151" s="41"/>
      <c r="I151" s="156"/>
      <c r="J151" s="41"/>
      <c r="K151" s="41"/>
      <c r="L151" s="45"/>
      <c r="M151" s="232"/>
      <c r="N151" s="233"/>
      <c r="O151" s="92"/>
      <c r="P151" s="92"/>
      <c r="Q151" s="92"/>
      <c r="R151" s="92"/>
      <c r="S151" s="92"/>
      <c r="T151" s="93"/>
      <c r="U151" s="39"/>
      <c r="V151" s="39"/>
      <c r="W151" s="39"/>
      <c r="X151" s="39"/>
      <c r="Y151" s="39"/>
      <c r="Z151" s="39"/>
      <c r="AA151" s="39"/>
      <c r="AB151" s="39"/>
      <c r="AC151" s="39"/>
      <c r="AD151" s="39"/>
      <c r="AE151" s="39"/>
      <c r="AT151" s="18" t="s">
        <v>417</v>
      </c>
      <c r="AU151" s="18" t="s">
        <v>86</v>
      </c>
    </row>
    <row r="152" s="15" customFormat="1">
      <c r="A152" s="15"/>
      <c r="B152" s="299"/>
      <c r="C152" s="300"/>
      <c r="D152" s="230" t="s">
        <v>758</v>
      </c>
      <c r="E152" s="301" t="s">
        <v>1</v>
      </c>
      <c r="F152" s="302" t="s">
        <v>1754</v>
      </c>
      <c r="G152" s="300"/>
      <c r="H152" s="301" t="s">
        <v>1</v>
      </c>
      <c r="I152" s="303"/>
      <c r="J152" s="300"/>
      <c r="K152" s="300"/>
      <c r="L152" s="304"/>
      <c r="M152" s="305"/>
      <c r="N152" s="306"/>
      <c r="O152" s="306"/>
      <c r="P152" s="306"/>
      <c r="Q152" s="306"/>
      <c r="R152" s="306"/>
      <c r="S152" s="306"/>
      <c r="T152" s="307"/>
      <c r="U152" s="15"/>
      <c r="V152" s="15"/>
      <c r="W152" s="15"/>
      <c r="X152" s="15"/>
      <c r="Y152" s="15"/>
      <c r="Z152" s="15"/>
      <c r="AA152" s="15"/>
      <c r="AB152" s="15"/>
      <c r="AC152" s="15"/>
      <c r="AD152" s="15"/>
      <c r="AE152" s="15"/>
      <c r="AT152" s="308" t="s">
        <v>758</v>
      </c>
      <c r="AU152" s="308" t="s">
        <v>86</v>
      </c>
      <c r="AV152" s="15" t="s">
        <v>84</v>
      </c>
      <c r="AW152" s="15" t="s">
        <v>33</v>
      </c>
      <c r="AX152" s="15" t="s">
        <v>76</v>
      </c>
      <c r="AY152" s="308" t="s">
        <v>414</v>
      </c>
    </row>
    <row r="153" s="13" customFormat="1">
      <c r="A153" s="13"/>
      <c r="B153" s="277"/>
      <c r="C153" s="278"/>
      <c r="D153" s="230" t="s">
        <v>758</v>
      </c>
      <c r="E153" s="279" t="s">
        <v>1</v>
      </c>
      <c r="F153" s="280" t="s">
        <v>3507</v>
      </c>
      <c r="G153" s="278"/>
      <c r="H153" s="281">
        <v>3.7810000000000001</v>
      </c>
      <c r="I153" s="282"/>
      <c r="J153" s="278"/>
      <c r="K153" s="278"/>
      <c r="L153" s="283"/>
      <c r="M153" s="284"/>
      <c r="N153" s="285"/>
      <c r="O153" s="285"/>
      <c r="P153" s="285"/>
      <c r="Q153" s="285"/>
      <c r="R153" s="285"/>
      <c r="S153" s="285"/>
      <c r="T153" s="286"/>
      <c r="U153" s="13"/>
      <c r="V153" s="13"/>
      <c r="W153" s="13"/>
      <c r="X153" s="13"/>
      <c r="Y153" s="13"/>
      <c r="Z153" s="13"/>
      <c r="AA153" s="13"/>
      <c r="AB153" s="13"/>
      <c r="AC153" s="13"/>
      <c r="AD153" s="13"/>
      <c r="AE153" s="13"/>
      <c r="AT153" s="287" t="s">
        <v>758</v>
      </c>
      <c r="AU153" s="287" t="s">
        <v>86</v>
      </c>
      <c r="AV153" s="13" t="s">
        <v>86</v>
      </c>
      <c r="AW153" s="13" t="s">
        <v>33</v>
      </c>
      <c r="AX153" s="13" t="s">
        <v>76</v>
      </c>
      <c r="AY153" s="287" t="s">
        <v>414</v>
      </c>
    </row>
    <row r="154" s="13" customFormat="1">
      <c r="A154" s="13"/>
      <c r="B154" s="277"/>
      <c r="C154" s="278"/>
      <c r="D154" s="230" t="s">
        <v>758</v>
      </c>
      <c r="E154" s="279" t="s">
        <v>1</v>
      </c>
      <c r="F154" s="280" t="s">
        <v>3508</v>
      </c>
      <c r="G154" s="278"/>
      <c r="H154" s="281">
        <v>1.036</v>
      </c>
      <c r="I154" s="282"/>
      <c r="J154" s="278"/>
      <c r="K154" s="278"/>
      <c r="L154" s="283"/>
      <c r="M154" s="284"/>
      <c r="N154" s="285"/>
      <c r="O154" s="285"/>
      <c r="P154" s="285"/>
      <c r="Q154" s="285"/>
      <c r="R154" s="285"/>
      <c r="S154" s="285"/>
      <c r="T154" s="286"/>
      <c r="U154" s="13"/>
      <c r="V154" s="13"/>
      <c r="W154" s="13"/>
      <c r="X154" s="13"/>
      <c r="Y154" s="13"/>
      <c r="Z154" s="13"/>
      <c r="AA154" s="13"/>
      <c r="AB154" s="13"/>
      <c r="AC154" s="13"/>
      <c r="AD154" s="13"/>
      <c r="AE154" s="13"/>
      <c r="AT154" s="287" t="s">
        <v>758</v>
      </c>
      <c r="AU154" s="287" t="s">
        <v>86</v>
      </c>
      <c r="AV154" s="13" t="s">
        <v>86</v>
      </c>
      <c r="AW154" s="13" t="s">
        <v>33</v>
      </c>
      <c r="AX154" s="13" t="s">
        <v>76</v>
      </c>
      <c r="AY154" s="287" t="s">
        <v>414</v>
      </c>
    </row>
    <row r="155" s="14" customFormat="1">
      <c r="A155" s="14"/>
      <c r="B155" s="288"/>
      <c r="C155" s="289"/>
      <c r="D155" s="230" t="s">
        <v>758</v>
      </c>
      <c r="E155" s="290" t="s">
        <v>1</v>
      </c>
      <c r="F155" s="291" t="s">
        <v>760</v>
      </c>
      <c r="G155" s="289"/>
      <c r="H155" s="292">
        <v>4.8170000000000002</v>
      </c>
      <c r="I155" s="293"/>
      <c r="J155" s="289"/>
      <c r="K155" s="289"/>
      <c r="L155" s="294"/>
      <c r="M155" s="295"/>
      <c r="N155" s="296"/>
      <c r="O155" s="296"/>
      <c r="P155" s="296"/>
      <c r="Q155" s="296"/>
      <c r="R155" s="296"/>
      <c r="S155" s="296"/>
      <c r="T155" s="297"/>
      <c r="U155" s="14"/>
      <c r="V155" s="14"/>
      <c r="W155" s="14"/>
      <c r="X155" s="14"/>
      <c r="Y155" s="14"/>
      <c r="Z155" s="14"/>
      <c r="AA155" s="14"/>
      <c r="AB155" s="14"/>
      <c r="AC155" s="14"/>
      <c r="AD155" s="14"/>
      <c r="AE155" s="14"/>
      <c r="AT155" s="298" t="s">
        <v>758</v>
      </c>
      <c r="AU155" s="298" t="s">
        <v>86</v>
      </c>
      <c r="AV155" s="14" t="s">
        <v>415</v>
      </c>
      <c r="AW155" s="14" t="s">
        <v>33</v>
      </c>
      <c r="AX155" s="14" t="s">
        <v>84</v>
      </c>
      <c r="AY155" s="298" t="s">
        <v>414</v>
      </c>
    </row>
    <row r="156" s="2" customFormat="1" ht="21.75" customHeight="1">
      <c r="A156" s="39"/>
      <c r="B156" s="40"/>
      <c r="C156" s="234" t="s">
        <v>431</v>
      </c>
      <c r="D156" s="234" t="s">
        <v>443</v>
      </c>
      <c r="E156" s="235" t="s">
        <v>2246</v>
      </c>
      <c r="F156" s="236" t="s">
        <v>2247</v>
      </c>
      <c r="G156" s="237" t="s">
        <v>531</v>
      </c>
      <c r="H156" s="238">
        <v>40.82</v>
      </c>
      <c r="I156" s="239"/>
      <c r="J156" s="240">
        <f>ROUND(I156*H156,2)</f>
        <v>0</v>
      </c>
      <c r="K156" s="236" t="s">
        <v>720</v>
      </c>
      <c r="L156" s="45"/>
      <c r="M156" s="241" t="s">
        <v>1</v>
      </c>
      <c r="N156" s="242" t="s">
        <v>41</v>
      </c>
      <c r="O156" s="92"/>
      <c r="P156" s="226">
        <f>O156*H156</f>
        <v>0</v>
      </c>
      <c r="Q156" s="226">
        <v>0.00046548210000000001</v>
      </c>
      <c r="R156" s="226">
        <f>Q156*H156</f>
        <v>0.019000979322000001</v>
      </c>
      <c r="S156" s="226">
        <v>0</v>
      </c>
      <c r="T156" s="227">
        <f>S156*H156</f>
        <v>0</v>
      </c>
      <c r="U156" s="39"/>
      <c r="V156" s="39"/>
      <c r="W156" s="39"/>
      <c r="X156" s="39"/>
      <c r="Y156" s="39"/>
      <c r="Z156" s="39"/>
      <c r="AA156" s="39"/>
      <c r="AB156" s="39"/>
      <c r="AC156" s="39"/>
      <c r="AD156" s="39"/>
      <c r="AE156" s="39"/>
      <c r="AR156" s="228" t="s">
        <v>415</v>
      </c>
      <c r="AT156" s="228" t="s">
        <v>443</v>
      </c>
      <c r="AU156" s="228" t="s">
        <v>86</v>
      </c>
      <c r="AY156" s="18" t="s">
        <v>414</v>
      </c>
      <c r="BE156" s="229">
        <f>IF(N156="základní",J156,0)</f>
        <v>0</v>
      </c>
      <c r="BF156" s="229">
        <f>IF(N156="snížená",J156,0)</f>
        <v>0</v>
      </c>
      <c r="BG156" s="229">
        <f>IF(N156="zákl. přenesená",J156,0)</f>
        <v>0</v>
      </c>
      <c r="BH156" s="229">
        <f>IF(N156="sníž. přenesená",J156,0)</f>
        <v>0</v>
      </c>
      <c r="BI156" s="229">
        <f>IF(N156="nulová",J156,0)</f>
        <v>0</v>
      </c>
      <c r="BJ156" s="18" t="s">
        <v>84</v>
      </c>
      <c r="BK156" s="229">
        <f>ROUND(I156*H156,2)</f>
        <v>0</v>
      </c>
      <c r="BL156" s="18" t="s">
        <v>415</v>
      </c>
      <c r="BM156" s="228" t="s">
        <v>3509</v>
      </c>
    </row>
    <row r="157" s="2" customFormat="1">
      <c r="A157" s="39"/>
      <c r="B157" s="40"/>
      <c r="C157" s="41"/>
      <c r="D157" s="230" t="s">
        <v>417</v>
      </c>
      <c r="E157" s="41"/>
      <c r="F157" s="231" t="s">
        <v>2249</v>
      </c>
      <c r="G157" s="41"/>
      <c r="H157" s="41"/>
      <c r="I157" s="156"/>
      <c r="J157" s="41"/>
      <c r="K157" s="41"/>
      <c r="L157" s="45"/>
      <c r="M157" s="232"/>
      <c r="N157" s="233"/>
      <c r="O157" s="92"/>
      <c r="P157" s="92"/>
      <c r="Q157" s="92"/>
      <c r="R157" s="92"/>
      <c r="S157" s="92"/>
      <c r="T157" s="93"/>
      <c r="U157" s="39"/>
      <c r="V157" s="39"/>
      <c r="W157" s="39"/>
      <c r="X157" s="39"/>
      <c r="Y157" s="39"/>
      <c r="Z157" s="39"/>
      <c r="AA157" s="39"/>
      <c r="AB157" s="39"/>
      <c r="AC157" s="39"/>
      <c r="AD157" s="39"/>
      <c r="AE157" s="39"/>
      <c r="AT157" s="18" t="s">
        <v>417</v>
      </c>
      <c r="AU157" s="18" t="s">
        <v>86</v>
      </c>
    </row>
    <row r="158" s="13" customFormat="1">
      <c r="A158" s="13"/>
      <c r="B158" s="277"/>
      <c r="C158" s="278"/>
      <c r="D158" s="230" t="s">
        <v>758</v>
      </c>
      <c r="E158" s="279" t="s">
        <v>1</v>
      </c>
      <c r="F158" s="280" t="s">
        <v>3510</v>
      </c>
      <c r="G158" s="278"/>
      <c r="H158" s="281">
        <v>40.82</v>
      </c>
      <c r="I158" s="282"/>
      <c r="J158" s="278"/>
      <c r="K158" s="278"/>
      <c r="L158" s="283"/>
      <c r="M158" s="284"/>
      <c r="N158" s="285"/>
      <c r="O158" s="285"/>
      <c r="P158" s="285"/>
      <c r="Q158" s="285"/>
      <c r="R158" s="285"/>
      <c r="S158" s="285"/>
      <c r="T158" s="286"/>
      <c r="U158" s="13"/>
      <c r="V158" s="13"/>
      <c r="W158" s="13"/>
      <c r="X158" s="13"/>
      <c r="Y158" s="13"/>
      <c r="Z158" s="13"/>
      <c r="AA158" s="13"/>
      <c r="AB158" s="13"/>
      <c r="AC158" s="13"/>
      <c r="AD158" s="13"/>
      <c r="AE158" s="13"/>
      <c r="AT158" s="287" t="s">
        <v>758</v>
      </c>
      <c r="AU158" s="287" t="s">
        <v>86</v>
      </c>
      <c r="AV158" s="13" t="s">
        <v>86</v>
      </c>
      <c r="AW158" s="13" t="s">
        <v>33</v>
      </c>
      <c r="AX158" s="13" t="s">
        <v>84</v>
      </c>
      <c r="AY158" s="287" t="s">
        <v>414</v>
      </c>
    </row>
    <row r="159" s="11" customFormat="1" ht="22.8" customHeight="1">
      <c r="A159" s="11"/>
      <c r="B159" s="254"/>
      <c r="C159" s="255"/>
      <c r="D159" s="256" t="s">
        <v>75</v>
      </c>
      <c r="E159" s="275" t="s">
        <v>442</v>
      </c>
      <c r="F159" s="275" t="s">
        <v>850</v>
      </c>
      <c r="G159" s="255"/>
      <c r="H159" s="255"/>
      <c r="I159" s="258"/>
      <c r="J159" s="276">
        <f>BK159</f>
        <v>0</v>
      </c>
      <c r="K159" s="255"/>
      <c r="L159" s="260"/>
      <c r="M159" s="261"/>
      <c r="N159" s="262"/>
      <c r="O159" s="262"/>
      <c r="P159" s="263">
        <f>SUM(P160:P226)</f>
        <v>0</v>
      </c>
      <c r="Q159" s="262"/>
      <c r="R159" s="263">
        <f>SUM(R160:R226)</f>
        <v>0.56844862900000004</v>
      </c>
      <c r="S159" s="262"/>
      <c r="T159" s="264">
        <f>SUM(T160:T226)</f>
        <v>5.0077499999999997</v>
      </c>
      <c r="U159" s="11"/>
      <c r="V159" s="11"/>
      <c r="W159" s="11"/>
      <c r="X159" s="11"/>
      <c r="Y159" s="11"/>
      <c r="Z159" s="11"/>
      <c r="AA159" s="11"/>
      <c r="AB159" s="11"/>
      <c r="AC159" s="11"/>
      <c r="AD159" s="11"/>
      <c r="AE159" s="11"/>
      <c r="AR159" s="265" t="s">
        <v>84</v>
      </c>
      <c r="AT159" s="266" t="s">
        <v>75</v>
      </c>
      <c r="AU159" s="266" t="s">
        <v>84</v>
      </c>
      <c r="AY159" s="265" t="s">
        <v>414</v>
      </c>
      <c r="BK159" s="267">
        <f>SUM(BK160:BK226)</f>
        <v>0</v>
      </c>
    </row>
    <row r="160" s="2" customFormat="1" ht="21.75" customHeight="1">
      <c r="A160" s="39"/>
      <c r="B160" s="40"/>
      <c r="C160" s="234" t="s">
        <v>435</v>
      </c>
      <c r="D160" s="234" t="s">
        <v>443</v>
      </c>
      <c r="E160" s="235" t="s">
        <v>3338</v>
      </c>
      <c r="F160" s="236" t="s">
        <v>3339</v>
      </c>
      <c r="G160" s="237" t="s">
        <v>755</v>
      </c>
      <c r="H160" s="238">
        <v>2.7599999999999998</v>
      </c>
      <c r="I160" s="239"/>
      <c r="J160" s="240">
        <f>ROUND(I160*H160,2)</f>
        <v>0</v>
      </c>
      <c r="K160" s="236" t="s">
        <v>720</v>
      </c>
      <c r="L160" s="45"/>
      <c r="M160" s="241" t="s">
        <v>1</v>
      </c>
      <c r="N160" s="242" t="s">
        <v>41</v>
      </c>
      <c r="O160" s="92"/>
      <c r="P160" s="226">
        <f>O160*H160</f>
        <v>0</v>
      </c>
      <c r="Q160" s="226">
        <v>0</v>
      </c>
      <c r="R160" s="226">
        <f>Q160*H160</f>
        <v>0</v>
      </c>
      <c r="S160" s="226">
        <v>1.8</v>
      </c>
      <c r="T160" s="227">
        <f>S160*H160</f>
        <v>4.968</v>
      </c>
      <c r="U160" s="39"/>
      <c r="V160" s="39"/>
      <c r="W160" s="39"/>
      <c r="X160" s="39"/>
      <c r="Y160" s="39"/>
      <c r="Z160" s="39"/>
      <c r="AA160" s="39"/>
      <c r="AB160" s="39"/>
      <c r="AC160" s="39"/>
      <c r="AD160" s="39"/>
      <c r="AE160" s="39"/>
      <c r="AR160" s="228" t="s">
        <v>415</v>
      </c>
      <c r="AT160" s="228" t="s">
        <v>443</v>
      </c>
      <c r="AU160" s="228" t="s">
        <v>86</v>
      </c>
      <c r="AY160" s="18" t="s">
        <v>414</v>
      </c>
      <c r="BE160" s="229">
        <f>IF(N160="základní",J160,0)</f>
        <v>0</v>
      </c>
      <c r="BF160" s="229">
        <f>IF(N160="snížená",J160,0)</f>
        <v>0</v>
      </c>
      <c r="BG160" s="229">
        <f>IF(N160="zákl. přenesená",J160,0)</f>
        <v>0</v>
      </c>
      <c r="BH160" s="229">
        <f>IF(N160="sníž. přenesená",J160,0)</f>
        <v>0</v>
      </c>
      <c r="BI160" s="229">
        <f>IF(N160="nulová",J160,0)</f>
        <v>0</v>
      </c>
      <c r="BJ160" s="18" t="s">
        <v>84</v>
      </c>
      <c r="BK160" s="229">
        <f>ROUND(I160*H160,2)</f>
        <v>0</v>
      </c>
      <c r="BL160" s="18" t="s">
        <v>415</v>
      </c>
      <c r="BM160" s="228" t="s">
        <v>3511</v>
      </c>
    </row>
    <row r="161" s="2" customFormat="1">
      <c r="A161" s="39"/>
      <c r="B161" s="40"/>
      <c r="C161" s="41"/>
      <c r="D161" s="230" t="s">
        <v>417</v>
      </c>
      <c r="E161" s="41"/>
      <c r="F161" s="231" t="s">
        <v>3339</v>
      </c>
      <c r="G161" s="41"/>
      <c r="H161" s="41"/>
      <c r="I161" s="156"/>
      <c r="J161" s="41"/>
      <c r="K161" s="41"/>
      <c r="L161" s="45"/>
      <c r="M161" s="232"/>
      <c r="N161" s="233"/>
      <c r="O161" s="92"/>
      <c r="P161" s="92"/>
      <c r="Q161" s="92"/>
      <c r="R161" s="92"/>
      <c r="S161" s="92"/>
      <c r="T161" s="93"/>
      <c r="U161" s="39"/>
      <c r="V161" s="39"/>
      <c r="W161" s="39"/>
      <c r="X161" s="39"/>
      <c r="Y161" s="39"/>
      <c r="Z161" s="39"/>
      <c r="AA161" s="39"/>
      <c r="AB161" s="39"/>
      <c r="AC161" s="39"/>
      <c r="AD161" s="39"/>
      <c r="AE161" s="39"/>
      <c r="AT161" s="18" t="s">
        <v>417</v>
      </c>
      <c r="AU161" s="18" t="s">
        <v>86</v>
      </c>
    </row>
    <row r="162" s="15" customFormat="1">
      <c r="A162" s="15"/>
      <c r="B162" s="299"/>
      <c r="C162" s="300"/>
      <c r="D162" s="230" t="s">
        <v>758</v>
      </c>
      <c r="E162" s="301" t="s">
        <v>1</v>
      </c>
      <c r="F162" s="302" t="s">
        <v>3466</v>
      </c>
      <c r="G162" s="300"/>
      <c r="H162" s="301" t="s">
        <v>1</v>
      </c>
      <c r="I162" s="303"/>
      <c r="J162" s="300"/>
      <c r="K162" s="300"/>
      <c r="L162" s="304"/>
      <c r="M162" s="305"/>
      <c r="N162" s="306"/>
      <c r="O162" s="306"/>
      <c r="P162" s="306"/>
      <c r="Q162" s="306"/>
      <c r="R162" s="306"/>
      <c r="S162" s="306"/>
      <c r="T162" s="307"/>
      <c r="U162" s="15"/>
      <c r="V162" s="15"/>
      <c r="W162" s="15"/>
      <c r="X162" s="15"/>
      <c r="Y162" s="15"/>
      <c r="Z162" s="15"/>
      <c r="AA162" s="15"/>
      <c r="AB162" s="15"/>
      <c r="AC162" s="15"/>
      <c r="AD162" s="15"/>
      <c r="AE162" s="15"/>
      <c r="AT162" s="308" t="s">
        <v>758</v>
      </c>
      <c r="AU162" s="308" t="s">
        <v>86</v>
      </c>
      <c r="AV162" s="15" t="s">
        <v>84</v>
      </c>
      <c r="AW162" s="15" t="s">
        <v>33</v>
      </c>
      <c r="AX162" s="15" t="s">
        <v>76</v>
      </c>
      <c r="AY162" s="308" t="s">
        <v>414</v>
      </c>
    </row>
    <row r="163" s="13" customFormat="1">
      <c r="A163" s="13"/>
      <c r="B163" s="277"/>
      <c r="C163" s="278"/>
      <c r="D163" s="230" t="s">
        <v>758</v>
      </c>
      <c r="E163" s="279" t="s">
        <v>1</v>
      </c>
      <c r="F163" s="280" t="s">
        <v>3512</v>
      </c>
      <c r="G163" s="278"/>
      <c r="H163" s="281">
        <v>2.7599999999999998</v>
      </c>
      <c r="I163" s="282"/>
      <c r="J163" s="278"/>
      <c r="K163" s="278"/>
      <c r="L163" s="283"/>
      <c r="M163" s="284"/>
      <c r="N163" s="285"/>
      <c r="O163" s="285"/>
      <c r="P163" s="285"/>
      <c r="Q163" s="285"/>
      <c r="R163" s="285"/>
      <c r="S163" s="285"/>
      <c r="T163" s="286"/>
      <c r="U163" s="13"/>
      <c r="V163" s="13"/>
      <c r="W163" s="13"/>
      <c r="X163" s="13"/>
      <c r="Y163" s="13"/>
      <c r="Z163" s="13"/>
      <c r="AA163" s="13"/>
      <c r="AB163" s="13"/>
      <c r="AC163" s="13"/>
      <c r="AD163" s="13"/>
      <c r="AE163" s="13"/>
      <c r="AT163" s="287" t="s">
        <v>758</v>
      </c>
      <c r="AU163" s="287" t="s">
        <v>86</v>
      </c>
      <c r="AV163" s="13" t="s">
        <v>86</v>
      </c>
      <c r="AW163" s="13" t="s">
        <v>33</v>
      </c>
      <c r="AX163" s="13" t="s">
        <v>76</v>
      </c>
      <c r="AY163" s="287" t="s">
        <v>414</v>
      </c>
    </row>
    <row r="164" s="14" customFormat="1">
      <c r="A164" s="14"/>
      <c r="B164" s="288"/>
      <c r="C164" s="289"/>
      <c r="D164" s="230" t="s">
        <v>758</v>
      </c>
      <c r="E164" s="290" t="s">
        <v>1</v>
      </c>
      <c r="F164" s="291" t="s">
        <v>760</v>
      </c>
      <c r="G164" s="289"/>
      <c r="H164" s="292">
        <v>2.7599999999999998</v>
      </c>
      <c r="I164" s="293"/>
      <c r="J164" s="289"/>
      <c r="K164" s="289"/>
      <c r="L164" s="294"/>
      <c r="M164" s="295"/>
      <c r="N164" s="296"/>
      <c r="O164" s="296"/>
      <c r="P164" s="296"/>
      <c r="Q164" s="296"/>
      <c r="R164" s="296"/>
      <c r="S164" s="296"/>
      <c r="T164" s="297"/>
      <c r="U164" s="14"/>
      <c r="V164" s="14"/>
      <c r="W164" s="14"/>
      <c r="X164" s="14"/>
      <c r="Y164" s="14"/>
      <c r="Z164" s="14"/>
      <c r="AA164" s="14"/>
      <c r="AB164" s="14"/>
      <c r="AC164" s="14"/>
      <c r="AD164" s="14"/>
      <c r="AE164" s="14"/>
      <c r="AT164" s="298" t="s">
        <v>758</v>
      </c>
      <c r="AU164" s="298" t="s">
        <v>86</v>
      </c>
      <c r="AV164" s="14" t="s">
        <v>415</v>
      </c>
      <c r="AW164" s="14" t="s">
        <v>33</v>
      </c>
      <c r="AX164" s="14" t="s">
        <v>84</v>
      </c>
      <c r="AY164" s="298" t="s">
        <v>414</v>
      </c>
    </row>
    <row r="165" s="2" customFormat="1" ht="16.5" customHeight="1">
      <c r="A165" s="39"/>
      <c r="B165" s="40"/>
      <c r="C165" s="234" t="s">
        <v>413</v>
      </c>
      <c r="D165" s="234" t="s">
        <v>443</v>
      </c>
      <c r="E165" s="235" t="s">
        <v>1794</v>
      </c>
      <c r="F165" s="236" t="s">
        <v>1795</v>
      </c>
      <c r="G165" s="237" t="s">
        <v>531</v>
      </c>
      <c r="H165" s="238">
        <v>15.5</v>
      </c>
      <c r="I165" s="239"/>
      <c r="J165" s="240">
        <f>ROUND(I165*H165,2)</f>
        <v>0</v>
      </c>
      <c r="K165" s="236" t="s">
        <v>720</v>
      </c>
      <c r="L165" s="45"/>
      <c r="M165" s="241" t="s">
        <v>1</v>
      </c>
      <c r="N165" s="242" t="s">
        <v>41</v>
      </c>
      <c r="O165" s="92"/>
      <c r="P165" s="226">
        <f>O165*H165</f>
        <v>0</v>
      </c>
      <c r="Q165" s="226">
        <v>0</v>
      </c>
      <c r="R165" s="226">
        <f>Q165*H165</f>
        <v>0</v>
      </c>
      <c r="S165" s="226">
        <v>0.00050000000000000001</v>
      </c>
      <c r="T165" s="227">
        <f>S165*H165</f>
        <v>0.0077499999999999999</v>
      </c>
      <c r="U165" s="39"/>
      <c r="V165" s="39"/>
      <c r="W165" s="39"/>
      <c r="X165" s="39"/>
      <c r="Y165" s="39"/>
      <c r="Z165" s="39"/>
      <c r="AA165" s="39"/>
      <c r="AB165" s="39"/>
      <c r="AC165" s="39"/>
      <c r="AD165" s="39"/>
      <c r="AE165" s="39"/>
      <c r="AR165" s="228" t="s">
        <v>415</v>
      </c>
      <c r="AT165" s="228" t="s">
        <v>443</v>
      </c>
      <c r="AU165" s="228" t="s">
        <v>86</v>
      </c>
      <c r="AY165" s="18" t="s">
        <v>414</v>
      </c>
      <c r="BE165" s="229">
        <f>IF(N165="základní",J165,0)</f>
        <v>0</v>
      </c>
      <c r="BF165" s="229">
        <f>IF(N165="snížená",J165,0)</f>
        <v>0</v>
      </c>
      <c r="BG165" s="229">
        <f>IF(N165="zákl. přenesená",J165,0)</f>
        <v>0</v>
      </c>
      <c r="BH165" s="229">
        <f>IF(N165="sníž. přenesená",J165,0)</f>
        <v>0</v>
      </c>
      <c r="BI165" s="229">
        <f>IF(N165="nulová",J165,0)</f>
        <v>0</v>
      </c>
      <c r="BJ165" s="18" t="s">
        <v>84</v>
      </c>
      <c r="BK165" s="229">
        <f>ROUND(I165*H165,2)</f>
        <v>0</v>
      </c>
      <c r="BL165" s="18" t="s">
        <v>415</v>
      </c>
      <c r="BM165" s="228" t="s">
        <v>3513</v>
      </c>
    </row>
    <row r="166" s="2" customFormat="1">
      <c r="A166" s="39"/>
      <c r="B166" s="40"/>
      <c r="C166" s="41"/>
      <c r="D166" s="230" t="s">
        <v>417</v>
      </c>
      <c r="E166" s="41"/>
      <c r="F166" s="231" t="s">
        <v>1797</v>
      </c>
      <c r="G166" s="41"/>
      <c r="H166" s="41"/>
      <c r="I166" s="156"/>
      <c r="J166" s="41"/>
      <c r="K166" s="41"/>
      <c r="L166" s="45"/>
      <c r="M166" s="232"/>
      <c r="N166" s="233"/>
      <c r="O166" s="92"/>
      <c r="P166" s="92"/>
      <c r="Q166" s="92"/>
      <c r="R166" s="92"/>
      <c r="S166" s="92"/>
      <c r="T166" s="93"/>
      <c r="U166" s="39"/>
      <c r="V166" s="39"/>
      <c r="W166" s="39"/>
      <c r="X166" s="39"/>
      <c r="Y166" s="39"/>
      <c r="Z166" s="39"/>
      <c r="AA166" s="39"/>
      <c r="AB166" s="39"/>
      <c r="AC166" s="39"/>
      <c r="AD166" s="39"/>
      <c r="AE166" s="39"/>
      <c r="AT166" s="18" t="s">
        <v>417</v>
      </c>
      <c r="AU166" s="18" t="s">
        <v>86</v>
      </c>
    </row>
    <row r="167" s="13" customFormat="1">
      <c r="A167" s="13"/>
      <c r="B167" s="277"/>
      <c r="C167" s="278"/>
      <c r="D167" s="230" t="s">
        <v>758</v>
      </c>
      <c r="E167" s="279" t="s">
        <v>1</v>
      </c>
      <c r="F167" s="280" t="s">
        <v>3514</v>
      </c>
      <c r="G167" s="278"/>
      <c r="H167" s="281">
        <v>15.5</v>
      </c>
      <c r="I167" s="282"/>
      <c r="J167" s="278"/>
      <c r="K167" s="278"/>
      <c r="L167" s="283"/>
      <c r="M167" s="284"/>
      <c r="N167" s="285"/>
      <c r="O167" s="285"/>
      <c r="P167" s="285"/>
      <c r="Q167" s="285"/>
      <c r="R167" s="285"/>
      <c r="S167" s="285"/>
      <c r="T167" s="286"/>
      <c r="U167" s="13"/>
      <c r="V167" s="13"/>
      <c r="W167" s="13"/>
      <c r="X167" s="13"/>
      <c r="Y167" s="13"/>
      <c r="Z167" s="13"/>
      <c r="AA167" s="13"/>
      <c r="AB167" s="13"/>
      <c r="AC167" s="13"/>
      <c r="AD167" s="13"/>
      <c r="AE167" s="13"/>
      <c r="AT167" s="287" t="s">
        <v>758</v>
      </c>
      <c r="AU167" s="287" t="s">
        <v>86</v>
      </c>
      <c r="AV167" s="13" t="s">
        <v>86</v>
      </c>
      <c r="AW167" s="13" t="s">
        <v>33</v>
      </c>
      <c r="AX167" s="13" t="s">
        <v>84</v>
      </c>
      <c r="AY167" s="287" t="s">
        <v>414</v>
      </c>
    </row>
    <row r="168" s="2" customFormat="1" ht="21.75" customHeight="1">
      <c r="A168" s="39"/>
      <c r="B168" s="40"/>
      <c r="C168" s="234" t="s">
        <v>442</v>
      </c>
      <c r="D168" s="234" t="s">
        <v>443</v>
      </c>
      <c r="E168" s="235" t="s">
        <v>1804</v>
      </c>
      <c r="F168" s="236" t="s">
        <v>1805</v>
      </c>
      <c r="G168" s="237" t="s">
        <v>509</v>
      </c>
      <c r="H168" s="238">
        <v>8</v>
      </c>
      <c r="I168" s="239"/>
      <c r="J168" s="240">
        <f>ROUND(I168*H168,2)</f>
        <v>0</v>
      </c>
      <c r="K168" s="236" t="s">
        <v>720</v>
      </c>
      <c r="L168" s="45"/>
      <c r="M168" s="241" t="s">
        <v>1</v>
      </c>
      <c r="N168" s="242" t="s">
        <v>41</v>
      </c>
      <c r="O168" s="92"/>
      <c r="P168" s="226">
        <f>O168*H168</f>
        <v>0</v>
      </c>
      <c r="Q168" s="226">
        <v>0</v>
      </c>
      <c r="R168" s="226">
        <f>Q168*H168</f>
        <v>0</v>
      </c>
      <c r="S168" s="226">
        <v>0.0040000000000000001</v>
      </c>
      <c r="T168" s="227">
        <f>S168*H168</f>
        <v>0.032000000000000001</v>
      </c>
      <c r="U168" s="39"/>
      <c r="V168" s="39"/>
      <c r="W168" s="39"/>
      <c r="X168" s="39"/>
      <c r="Y168" s="39"/>
      <c r="Z168" s="39"/>
      <c r="AA168" s="39"/>
      <c r="AB168" s="39"/>
      <c r="AC168" s="39"/>
      <c r="AD168" s="39"/>
      <c r="AE168" s="39"/>
      <c r="AR168" s="228" t="s">
        <v>415</v>
      </c>
      <c r="AT168" s="228" t="s">
        <v>443</v>
      </c>
      <c r="AU168" s="228" t="s">
        <v>86</v>
      </c>
      <c r="AY168" s="18" t="s">
        <v>414</v>
      </c>
      <c r="BE168" s="229">
        <f>IF(N168="základní",J168,0)</f>
        <v>0</v>
      </c>
      <c r="BF168" s="229">
        <f>IF(N168="snížená",J168,0)</f>
        <v>0</v>
      </c>
      <c r="BG168" s="229">
        <f>IF(N168="zákl. přenesená",J168,0)</f>
        <v>0</v>
      </c>
      <c r="BH168" s="229">
        <f>IF(N168="sníž. přenesená",J168,0)</f>
        <v>0</v>
      </c>
      <c r="BI168" s="229">
        <f>IF(N168="nulová",J168,0)</f>
        <v>0</v>
      </c>
      <c r="BJ168" s="18" t="s">
        <v>84</v>
      </c>
      <c r="BK168" s="229">
        <f>ROUND(I168*H168,2)</f>
        <v>0</v>
      </c>
      <c r="BL168" s="18" t="s">
        <v>415</v>
      </c>
      <c r="BM168" s="228" t="s">
        <v>3515</v>
      </c>
    </row>
    <row r="169" s="2" customFormat="1">
      <c r="A169" s="39"/>
      <c r="B169" s="40"/>
      <c r="C169" s="41"/>
      <c r="D169" s="230" t="s">
        <v>417</v>
      </c>
      <c r="E169" s="41"/>
      <c r="F169" s="231" t="s">
        <v>1807</v>
      </c>
      <c r="G169" s="41"/>
      <c r="H169" s="41"/>
      <c r="I169" s="156"/>
      <c r="J169" s="41"/>
      <c r="K169" s="41"/>
      <c r="L169" s="45"/>
      <c r="M169" s="232"/>
      <c r="N169" s="233"/>
      <c r="O169" s="92"/>
      <c r="P169" s="92"/>
      <c r="Q169" s="92"/>
      <c r="R169" s="92"/>
      <c r="S169" s="92"/>
      <c r="T169" s="93"/>
      <c r="U169" s="39"/>
      <c r="V169" s="39"/>
      <c r="W169" s="39"/>
      <c r="X169" s="39"/>
      <c r="Y169" s="39"/>
      <c r="Z169" s="39"/>
      <c r="AA169" s="39"/>
      <c r="AB169" s="39"/>
      <c r="AC169" s="39"/>
      <c r="AD169" s="39"/>
      <c r="AE169" s="39"/>
      <c r="AT169" s="18" t="s">
        <v>417</v>
      </c>
      <c r="AU169" s="18" t="s">
        <v>86</v>
      </c>
    </row>
    <row r="170" s="15" customFormat="1">
      <c r="A170" s="15"/>
      <c r="B170" s="299"/>
      <c r="C170" s="300"/>
      <c r="D170" s="230" t="s">
        <v>758</v>
      </c>
      <c r="E170" s="301" t="s">
        <v>1</v>
      </c>
      <c r="F170" s="302" t="s">
        <v>1808</v>
      </c>
      <c r="G170" s="300"/>
      <c r="H170" s="301" t="s">
        <v>1</v>
      </c>
      <c r="I170" s="303"/>
      <c r="J170" s="300"/>
      <c r="K170" s="300"/>
      <c r="L170" s="304"/>
      <c r="M170" s="305"/>
      <c r="N170" s="306"/>
      <c r="O170" s="306"/>
      <c r="P170" s="306"/>
      <c r="Q170" s="306"/>
      <c r="R170" s="306"/>
      <c r="S170" s="306"/>
      <c r="T170" s="307"/>
      <c r="U170" s="15"/>
      <c r="V170" s="15"/>
      <c r="W170" s="15"/>
      <c r="X170" s="15"/>
      <c r="Y170" s="15"/>
      <c r="Z170" s="15"/>
      <c r="AA170" s="15"/>
      <c r="AB170" s="15"/>
      <c r="AC170" s="15"/>
      <c r="AD170" s="15"/>
      <c r="AE170" s="15"/>
      <c r="AT170" s="308" t="s">
        <v>758</v>
      </c>
      <c r="AU170" s="308" t="s">
        <v>86</v>
      </c>
      <c r="AV170" s="15" t="s">
        <v>84</v>
      </c>
      <c r="AW170" s="15" t="s">
        <v>33</v>
      </c>
      <c r="AX170" s="15" t="s">
        <v>76</v>
      </c>
      <c r="AY170" s="308" t="s">
        <v>414</v>
      </c>
    </row>
    <row r="171" s="13" customFormat="1">
      <c r="A171" s="13"/>
      <c r="B171" s="277"/>
      <c r="C171" s="278"/>
      <c r="D171" s="230" t="s">
        <v>758</v>
      </c>
      <c r="E171" s="279" t="s">
        <v>1</v>
      </c>
      <c r="F171" s="280" t="s">
        <v>3516</v>
      </c>
      <c r="G171" s="278"/>
      <c r="H171" s="281">
        <v>8</v>
      </c>
      <c r="I171" s="282"/>
      <c r="J171" s="278"/>
      <c r="K171" s="278"/>
      <c r="L171" s="283"/>
      <c r="M171" s="284"/>
      <c r="N171" s="285"/>
      <c r="O171" s="285"/>
      <c r="P171" s="285"/>
      <c r="Q171" s="285"/>
      <c r="R171" s="285"/>
      <c r="S171" s="285"/>
      <c r="T171" s="286"/>
      <c r="U171" s="13"/>
      <c r="V171" s="13"/>
      <c r="W171" s="13"/>
      <c r="X171" s="13"/>
      <c r="Y171" s="13"/>
      <c r="Z171" s="13"/>
      <c r="AA171" s="13"/>
      <c r="AB171" s="13"/>
      <c r="AC171" s="13"/>
      <c r="AD171" s="13"/>
      <c r="AE171" s="13"/>
      <c r="AT171" s="287" t="s">
        <v>758</v>
      </c>
      <c r="AU171" s="287" t="s">
        <v>86</v>
      </c>
      <c r="AV171" s="13" t="s">
        <v>86</v>
      </c>
      <c r="AW171" s="13" t="s">
        <v>33</v>
      </c>
      <c r="AX171" s="13" t="s">
        <v>84</v>
      </c>
      <c r="AY171" s="287" t="s">
        <v>414</v>
      </c>
    </row>
    <row r="172" s="2" customFormat="1" ht="21.75" customHeight="1">
      <c r="A172" s="39"/>
      <c r="B172" s="40"/>
      <c r="C172" s="234" t="s">
        <v>447</v>
      </c>
      <c r="D172" s="234" t="s">
        <v>443</v>
      </c>
      <c r="E172" s="235" t="s">
        <v>1810</v>
      </c>
      <c r="F172" s="236" t="s">
        <v>1811</v>
      </c>
      <c r="G172" s="237" t="s">
        <v>632</v>
      </c>
      <c r="H172" s="238">
        <v>23.305</v>
      </c>
      <c r="I172" s="239"/>
      <c r="J172" s="240">
        <f>ROUND(I172*H172,2)</f>
        <v>0</v>
      </c>
      <c r="K172" s="236" t="s">
        <v>720</v>
      </c>
      <c r="L172" s="45"/>
      <c r="M172" s="241" t="s">
        <v>1</v>
      </c>
      <c r="N172" s="242" t="s">
        <v>41</v>
      </c>
      <c r="O172" s="92"/>
      <c r="P172" s="226">
        <f>O172*H172</f>
        <v>0</v>
      </c>
      <c r="Q172" s="226">
        <v>0</v>
      </c>
      <c r="R172" s="226">
        <f>Q172*H172</f>
        <v>0</v>
      </c>
      <c r="S172" s="226">
        <v>0</v>
      </c>
      <c r="T172" s="227">
        <f>S172*H172</f>
        <v>0</v>
      </c>
      <c r="U172" s="39"/>
      <c r="V172" s="39"/>
      <c r="W172" s="39"/>
      <c r="X172" s="39"/>
      <c r="Y172" s="39"/>
      <c r="Z172" s="39"/>
      <c r="AA172" s="39"/>
      <c r="AB172" s="39"/>
      <c r="AC172" s="39"/>
      <c r="AD172" s="39"/>
      <c r="AE172" s="39"/>
      <c r="AR172" s="228" t="s">
        <v>415</v>
      </c>
      <c r="AT172" s="228" t="s">
        <v>443</v>
      </c>
      <c r="AU172" s="228" t="s">
        <v>86</v>
      </c>
      <c r="AY172" s="18" t="s">
        <v>414</v>
      </c>
      <c r="BE172" s="229">
        <f>IF(N172="základní",J172,0)</f>
        <v>0</v>
      </c>
      <c r="BF172" s="229">
        <f>IF(N172="snížená",J172,0)</f>
        <v>0</v>
      </c>
      <c r="BG172" s="229">
        <f>IF(N172="zákl. přenesená",J172,0)</f>
        <v>0</v>
      </c>
      <c r="BH172" s="229">
        <f>IF(N172="sníž. přenesená",J172,0)</f>
        <v>0</v>
      </c>
      <c r="BI172" s="229">
        <f>IF(N172="nulová",J172,0)</f>
        <v>0</v>
      </c>
      <c r="BJ172" s="18" t="s">
        <v>84</v>
      </c>
      <c r="BK172" s="229">
        <f>ROUND(I172*H172,2)</f>
        <v>0</v>
      </c>
      <c r="BL172" s="18" t="s">
        <v>415</v>
      </c>
      <c r="BM172" s="228" t="s">
        <v>3517</v>
      </c>
    </row>
    <row r="173" s="2" customFormat="1">
      <c r="A173" s="39"/>
      <c r="B173" s="40"/>
      <c r="C173" s="41"/>
      <c r="D173" s="230" t="s">
        <v>417</v>
      </c>
      <c r="E173" s="41"/>
      <c r="F173" s="231" t="s">
        <v>1811</v>
      </c>
      <c r="G173" s="41"/>
      <c r="H173" s="41"/>
      <c r="I173" s="156"/>
      <c r="J173" s="41"/>
      <c r="K173" s="41"/>
      <c r="L173" s="45"/>
      <c r="M173" s="232"/>
      <c r="N173" s="233"/>
      <c r="O173" s="92"/>
      <c r="P173" s="92"/>
      <c r="Q173" s="92"/>
      <c r="R173" s="92"/>
      <c r="S173" s="92"/>
      <c r="T173" s="93"/>
      <c r="U173" s="39"/>
      <c r="V173" s="39"/>
      <c r="W173" s="39"/>
      <c r="X173" s="39"/>
      <c r="Y173" s="39"/>
      <c r="Z173" s="39"/>
      <c r="AA173" s="39"/>
      <c r="AB173" s="39"/>
      <c r="AC173" s="39"/>
      <c r="AD173" s="39"/>
      <c r="AE173" s="39"/>
      <c r="AT173" s="18" t="s">
        <v>417</v>
      </c>
      <c r="AU173" s="18" t="s">
        <v>86</v>
      </c>
    </row>
    <row r="174" s="15" customFormat="1">
      <c r="A174" s="15"/>
      <c r="B174" s="299"/>
      <c r="C174" s="300"/>
      <c r="D174" s="230" t="s">
        <v>758</v>
      </c>
      <c r="E174" s="301" t="s">
        <v>1</v>
      </c>
      <c r="F174" s="302" t="s">
        <v>1740</v>
      </c>
      <c r="G174" s="300"/>
      <c r="H174" s="301" t="s">
        <v>1</v>
      </c>
      <c r="I174" s="303"/>
      <c r="J174" s="300"/>
      <c r="K174" s="300"/>
      <c r="L174" s="304"/>
      <c r="M174" s="305"/>
      <c r="N174" s="306"/>
      <c r="O174" s="306"/>
      <c r="P174" s="306"/>
      <c r="Q174" s="306"/>
      <c r="R174" s="306"/>
      <c r="S174" s="306"/>
      <c r="T174" s="307"/>
      <c r="U174" s="15"/>
      <c r="V174" s="15"/>
      <c r="W174" s="15"/>
      <c r="X174" s="15"/>
      <c r="Y174" s="15"/>
      <c r="Z174" s="15"/>
      <c r="AA174" s="15"/>
      <c r="AB174" s="15"/>
      <c r="AC174" s="15"/>
      <c r="AD174" s="15"/>
      <c r="AE174" s="15"/>
      <c r="AT174" s="308" t="s">
        <v>758</v>
      </c>
      <c r="AU174" s="308" t="s">
        <v>86</v>
      </c>
      <c r="AV174" s="15" t="s">
        <v>84</v>
      </c>
      <c r="AW174" s="15" t="s">
        <v>33</v>
      </c>
      <c r="AX174" s="15" t="s">
        <v>76</v>
      </c>
      <c r="AY174" s="308" t="s">
        <v>414</v>
      </c>
    </row>
    <row r="175" s="15" customFormat="1">
      <c r="A175" s="15"/>
      <c r="B175" s="299"/>
      <c r="C175" s="300"/>
      <c r="D175" s="230" t="s">
        <v>758</v>
      </c>
      <c r="E175" s="301" t="s">
        <v>1</v>
      </c>
      <c r="F175" s="302" t="s">
        <v>1741</v>
      </c>
      <c r="G175" s="300"/>
      <c r="H175" s="301" t="s">
        <v>1</v>
      </c>
      <c r="I175" s="303"/>
      <c r="J175" s="300"/>
      <c r="K175" s="300"/>
      <c r="L175" s="304"/>
      <c r="M175" s="305"/>
      <c r="N175" s="306"/>
      <c r="O175" s="306"/>
      <c r="P175" s="306"/>
      <c r="Q175" s="306"/>
      <c r="R175" s="306"/>
      <c r="S175" s="306"/>
      <c r="T175" s="307"/>
      <c r="U175" s="15"/>
      <c r="V175" s="15"/>
      <c r="W175" s="15"/>
      <c r="X175" s="15"/>
      <c r="Y175" s="15"/>
      <c r="Z175" s="15"/>
      <c r="AA175" s="15"/>
      <c r="AB175" s="15"/>
      <c r="AC175" s="15"/>
      <c r="AD175" s="15"/>
      <c r="AE175" s="15"/>
      <c r="AT175" s="308" t="s">
        <v>758</v>
      </c>
      <c r="AU175" s="308" t="s">
        <v>86</v>
      </c>
      <c r="AV175" s="15" t="s">
        <v>84</v>
      </c>
      <c r="AW175" s="15" t="s">
        <v>33</v>
      </c>
      <c r="AX175" s="15" t="s">
        <v>76</v>
      </c>
      <c r="AY175" s="308" t="s">
        <v>414</v>
      </c>
    </row>
    <row r="176" s="13" customFormat="1">
      <c r="A176" s="13"/>
      <c r="B176" s="277"/>
      <c r="C176" s="278"/>
      <c r="D176" s="230" t="s">
        <v>758</v>
      </c>
      <c r="E176" s="279" t="s">
        <v>1</v>
      </c>
      <c r="F176" s="280" t="s">
        <v>3518</v>
      </c>
      <c r="G176" s="278"/>
      <c r="H176" s="281">
        <v>4.1399999999999997</v>
      </c>
      <c r="I176" s="282"/>
      <c r="J176" s="278"/>
      <c r="K176" s="278"/>
      <c r="L176" s="283"/>
      <c r="M176" s="284"/>
      <c r="N176" s="285"/>
      <c r="O176" s="285"/>
      <c r="P176" s="285"/>
      <c r="Q176" s="285"/>
      <c r="R176" s="285"/>
      <c r="S176" s="285"/>
      <c r="T176" s="286"/>
      <c r="U176" s="13"/>
      <c r="V176" s="13"/>
      <c r="W176" s="13"/>
      <c r="X176" s="13"/>
      <c r="Y176" s="13"/>
      <c r="Z176" s="13"/>
      <c r="AA176" s="13"/>
      <c r="AB176" s="13"/>
      <c r="AC176" s="13"/>
      <c r="AD176" s="13"/>
      <c r="AE176" s="13"/>
      <c r="AT176" s="287" t="s">
        <v>758</v>
      </c>
      <c r="AU176" s="287" t="s">
        <v>86</v>
      </c>
      <c r="AV176" s="13" t="s">
        <v>86</v>
      </c>
      <c r="AW176" s="13" t="s">
        <v>33</v>
      </c>
      <c r="AX176" s="13" t="s">
        <v>76</v>
      </c>
      <c r="AY176" s="287" t="s">
        <v>414</v>
      </c>
    </row>
    <row r="177" s="15" customFormat="1">
      <c r="A177" s="15"/>
      <c r="B177" s="299"/>
      <c r="C177" s="300"/>
      <c r="D177" s="230" t="s">
        <v>758</v>
      </c>
      <c r="E177" s="301" t="s">
        <v>1</v>
      </c>
      <c r="F177" s="302" t="s">
        <v>1746</v>
      </c>
      <c r="G177" s="300"/>
      <c r="H177" s="301" t="s">
        <v>1</v>
      </c>
      <c r="I177" s="303"/>
      <c r="J177" s="300"/>
      <c r="K177" s="300"/>
      <c r="L177" s="304"/>
      <c r="M177" s="305"/>
      <c r="N177" s="306"/>
      <c r="O177" s="306"/>
      <c r="P177" s="306"/>
      <c r="Q177" s="306"/>
      <c r="R177" s="306"/>
      <c r="S177" s="306"/>
      <c r="T177" s="307"/>
      <c r="U177" s="15"/>
      <c r="V177" s="15"/>
      <c r="W177" s="15"/>
      <c r="X177" s="15"/>
      <c r="Y177" s="15"/>
      <c r="Z177" s="15"/>
      <c r="AA177" s="15"/>
      <c r="AB177" s="15"/>
      <c r="AC177" s="15"/>
      <c r="AD177" s="15"/>
      <c r="AE177" s="15"/>
      <c r="AT177" s="308" t="s">
        <v>758</v>
      </c>
      <c r="AU177" s="308" t="s">
        <v>86</v>
      </c>
      <c r="AV177" s="15" t="s">
        <v>84</v>
      </c>
      <c r="AW177" s="15" t="s">
        <v>33</v>
      </c>
      <c r="AX177" s="15" t="s">
        <v>76</v>
      </c>
      <c r="AY177" s="308" t="s">
        <v>414</v>
      </c>
    </row>
    <row r="178" s="13" customFormat="1">
      <c r="A178" s="13"/>
      <c r="B178" s="277"/>
      <c r="C178" s="278"/>
      <c r="D178" s="230" t="s">
        <v>758</v>
      </c>
      <c r="E178" s="279" t="s">
        <v>1</v>
      </c>
      <c r="F178" s="280" t="s">
        <v>3519</v>
      </c>
      <c r="G178" s="278"/>
      <c r="H178" s="281">
        <v>7.2000000000000002</v>
      </c>
      <c r="I178" s="282"/>
      <c r="J178" s="278"/>
      <c r="K178" s="278"/>
      <c r="L178" s="283"/>
      <c r="M178" s="284"/>
      <c r="N178" s="285"/>
      <c r="O178" s="285"/>
      <c r="P178" s="285"/>
      <c r="Q178" s="285"/>
      <c r="R178" s="285"/>
      <c r="S178" s="285"/>
      <c r="T178" s="286"/>
      <c r="U178" s="13"/>
      <c r="V178" s="13"/>
      <c r="W178" s="13"/>
      <c r="X178" s="13"/>
      <c r="Y178" s="13"/>
      <c r="Z178" s="13"/>
      <c r="AA178" s="13"/>
      <c r="AB178" s="13"/>
      <c r="AC178" s="13"/>
      <c r="AD178" s="13"/>
      <c r="AE178" s="13"/>
      <c r="AT178" s="287" t="s">
        <v>758</v>
      </c>
      <c r="AU178" s="287" t="s">
        <v>86</v>
      </c>
      <c r="AV178" s="13" t="s">
        <v>86</v>
      </c>
      <c r="AW178" s="13" t="s">
        <v>33</v>
      </c>
      <c r="AX178" s="13" t="s">
        <v>76</v>
      </c>
      <c r="AY178" s="287" t="s">
        <v>414</v>
      </c>
    </row>
    <row r="179" s="16" customFormat="1">
      <c r="A179" s="16"/>
      <c r="B179" s="317"/>
      <c r="C179" s="318"/>
      <c r="D179" s="230" t="s">
        <v>758</v>
      </c>
      <c r="E179" s="319" t="s">
        <v>1</v>
      </c>
      <c r="F179" s="320" t="s">
        <v>1745</v>
      </c>
      <c r="G179" s="318"/>
      <c r="H179" s="321">
        <v>11.34</v>
      </c>
      <c r="I179" s="322"/>
      <c r="J179" s="318"/>
      <c r="K179" s="318"/>
      <c r="L179" s="323"/>
      <c r="M179" s="324"/>
      <c r="N179" s="325"/>
      <c r="O179" s="325"/>
      <c r="P179" s="325"/>
      <c r="Q179" s="325"/>
      <c r="R179" s="325"/>
      <c r="S179" s="325"/>
      <c r="T179" s="326"/>
      <c r="U179" s="16"/>
      <c r="V179" s="16"/>
      <c r="W179" s="16"/>
      <c r="X179" s="16"/>
      <c r="Y179" s="16"/>
      <c r="Z179" s="16"/>
      <c r="AA179" s="16"/>
      <c r="AB179" s="16"/>
      <c r="AC179" s="16"/>
      <c r="AD179" s="16"/>
      <c r="AE179" s="16"/>
      <c r="AT179" s="327" t="s">
        <v>758</v>
      </c>
      <c r="AU179" s="327" t="s">
        <v>86</v>
      </c>
      <c r="AV179" s="16" t="s">
        <v>114</v>
      </c>
      <c r="AW179" s="16" t="s">
        <v>33</v>
      </c>
      <c r="AX179" s="16" t="s">
        <v>76</v>
      </c>
      <c r="AY179" s="327" t="s">
        <v>414</v>
      </c>
    </row>
    <row r="180" s="15" customFormat="1">
      <c r="A180" s="15"/>
      <c r="B180" s="299"/>
      <c r="C180" s="300"/>
      <c r="D180" s="230" t="s">
        <v>758</v>
      </c>
      <c r="E180" s="301" t="s">
        <v>1</v>
      </c>
      <c r="F180" s="302" t="s">
        <v>3457</v>
      </c>
      <c r="G180" s="300"/>
      <c r="H180" s="301" t="s">
        <v>1</v>
      </c>
      <c r="I180" s="303"/>
      <c r="J180" s="300"/>
      <c r="K180" s="300"/>
      <c r="L180" s="304"/>
      <c r="M180" s="305"/>
      <c r="N180" s="306"/>
      <c r="O180" s="306"/>
      <c r="P180" s="306"/>
      <c r="Q180" s="306"/>
      <c r="R180" s="306"/>
      <c r="S180" s="306"/>
      <c r="T180" s="307"/>
      <c r="U180" s="15"/>
      <c r="V180" s="15"/>
      <c r="W180" s="15"/>
      <c r="X180" s="15"/>
      <c r="Y180" s="15"/>
      <c r="Z180" s="15"/>
      <c r="AA180" s="15"/>
      <c r="AB180" s="15"/>
      <c r="AC180" s="15"/>
      <c r="AD180" s="15"/>
      <c r="AE180" s="15"/>
      <c r="AT180" s="308" t="s">
        <v>758</v>
      </c>
      <c r="AU180" s="308" t="s">
        <v>86</v>
      </c>
      <c r="AV180" s="15" t="s">
        <v>84</v>
      </c>
      <c r="AW180" s="15" t="s">
        <v>33</v>
      </c>
      <c r="AX180" s="15" t="s">
        <v>76</v>
      </c>
      <c r="AY180" s="308" t="s">
        <v>414</v>
      </c>
    </row>
    <row r="181" s="15" customFormat="1">
      <c r="A181" s="15"/>
      <c r="B181" s="299"/>
      <c r="C181" s="300"/>
      <c r="D181" s="230" t="s">
        <v>758</v>
      </c>
      <c r="E181" s="301" t="s">
        <v>1</v>
      </c>
      <c r="F181" s="302" t="s">
        <v>1741</v>
      </c>
      <c r="G181" s="300"/>
      <c r="H181" s="301" t="s">
        <v>1</v>
      </c>
      <c r="I181" s="303"/>
      <c r="J181" s="300"/>
      <c r="K181" s="300"/>
      <c r="L181" s="304"/>
      <c r="M181" s="305"/>
      <c r="N181" s="306"/>
      <c r="O181" s="306"/>
      <c r="P181" s="306"/>
      <c r="Q181" s="306"/>
      <c r="R181" s="306"/>
      <c r="S181" s="306"/>
      <c r="T181" s="307"/>
      <c r="U181" s="15"/>
      <c r="V181" s="15"/>
      <c r="W181" s="15"/>
      <c r="X181" s="15"/>
      <c r="Y181" s="15"/>
      <c r="Z181" s="15"/>
      <c r="AA181" s="15"/>
      <c r="AB181" s="15"/>
      <c r="AC181" s="15"/>
      <c r="AD181" s="15"/>
      <c r="AE181" s="15"/>
      <c r="AT181" s="308" t="s">
        <v>758</v>
      </c>
      <c r="AU181" s="308" t="s">
        <v>86</v>
      </c>
      <c r="AV181" s="15" t="s">
        <v>84</v>
      </c>
      <c r="AW181" s="15" t="s">
        <v>33</v>
      </c>
      <c r="AX181" s="15" t="s">
        <v>76</v>
      </c>
      <c r="AY181" s="308" t="s">
        <v>414</v>
      </c>
    </row>
    <row r="182" s="13" customFormat="1">
      <c r="A182" s="13"/>
      <c r="B182" s="277"/>
      <c r="C182" s="278"/>
      <c r="D182" s="230" t="s">
        <v>758</v>
      </c>
      <c r="E182" s="279" t="s">
        <v>1</v>
      </c>
      <c r="F182" s="280" t="s">
        <v>3520</v>
      </c>
      <c r="G182" s="278"/>
      <c r="H182" s="281">
        <v>3.9649999999999999</v>
      </c>
      <c r="I182" s="282"/>
      <c r="J182" s="278"/>
      <c r="K182" s="278"/>
      <c r="L182" s="283"/>
      <c r="M182" s="284"/>
      <c r="N182" s="285"/>
      <c r="O182" s="285"/>
      <c r="P182" s="285"/>
      <c r="Q182" s="285"/>
      <c r="R182" s="285"/>
      <c r="S182" s="285"/>
      <c r="T182" s="286"/>
      <c r="U182" s="13"/>
      <c r="V182" s="13"/>
      <c r="W182" s="13"/>
      <c r="X182" s="13"/>
      <c r="Y182" s="13"/>
      <c r="Z182" s="13"/>
      <c r="AA182" s="13"/>
      <c r="AB182" s="13"/>
      <c r="AC182" s="13"/>
      <c r="AD182" s="13"/>
      <c r="AE182" s="13"/>
      <c r="AT182" s="287" t="s">
        <v>758</v>
      </c>
      <c r="AU182" s="287" t="s">
        <v>86</v>
      </c>
      <c r="AV182" s="13" t="s">
        <v>86</v>
      </c>
      <c r="AW182" s="13" t="s">
        <v>33</v>
      </c>
      <c r="AX182" s="13" t="s">
        <v>76</v>
      </c>
      <c r="AY182" s="287" t="s">
        <v>414</v>
      </c>
    </row>
    <row r="183" s="15" customFormat="1">
      <c r="A183" s="15"/>
      <c r="B183" s="299"/>
      <c r="C183" s="300"/>
      <c r="D183" s="230" t="s">
        <v>758</v>
      </c>
      <c r="E183" s="301" t="s">
        <v>1</v>
      </c>
      <c r="F183" s="302" t="s">
        <v>1746</v>
      </c>
      <c r="G183" s="300"/>
      <c r="H183" s="301" t="s">
        <v>1</v>
      </c>
      <c r="I183" s="303"/>
      <c r="J183" s="300"/>
      <c r="K183" s="300"/>
      <c r="L183" s="304"/>
      <c r="M183" s="305"/>
      <c r="N183" s="306"/>
      <c r="O183" s="306"/>
      <c r="P183" s="306"/>
      <c r="Q183" s="306"/>
      <c r="R183" s="306"/>
      <c r="S183" s="306"/>
      <c r="T183" s="307"/>
      <c r="U183" s="15"/>
      <c r="V183" s="15"/>
      <c r="W183" s="15"/>
      <c r="X183" s="15"/>
      <c r="Y183" s="15"/>
      <c r="Z183" s="15"/>
      <c r="AA183" s="15"/>
      <c r="AB183" s="15"/>
      <c r="AC183" s="15"/>
      <c r="AD183" s="15"/>
      <c r="AE183" s="15"/>
      <c r="AT183" s="308" t="s">
        <v>758</v>
      </c>
      <c r="AU183" s="308" t="s">
        <v>86</v>
      </c>
      <c r="AV183" s="15" t="s">
        <v>84</v>
      </c>
      <c r="AW183" s="15" t="s">
        <v>33</v>
      </c>
      <c r="AX183" s="15" t="s">
        <v>76</v>
      </c>
      <c r="AY183" s="308" t="s">
        <v>414</v>
      </c>
    </row>
    <row r="184" s="13" customFormat="1">
      <c r="A184" s="13"/>
      <c r="B184" s="277"/>
      <c r="C184" s="278"/>
      <c r="D184" s="230" t="s">
        <v>758</v>
      </c>
      <c r="E184" s="279" t="s">
        <v>1</v>
      </c>
      <c r="F184" s="280" t="s">
        <v>3521</v>
      </c>
      <c r="G184" s="278"/>
      <c r="H184" s="281">
        <v>8</v>
      </c>
      <c r="I184" s="282"/>
      <c r="J184" s="278"/>
      <c r="K184" s="278"/>
      <c r="L184" s="283"/>
      <c r="M184" s="284"/>
      <c r="N184" s="285"/>
      <c r="O184" s="285"/>
      <c r="P184" s="285"/>
      <c r="Q184" s="285"/>
      <c r="R184" s="285"/>
      <c r="S184" s="285"/>
      <c r="T184" s="286"/>
      <c r="U184" s="13"/>
      <c r="V184" s="13"/>
      <c r="W184" s="13"/>
      <c r="X184" s="13"/>
      <c r="Y184" s="13"/>
      <c r="Z184" s="13"/>
      <c r="AA184" s="13"/>
      <c r="AB184" s="13"/>
      <c r="AC184" s="13"/>
      <c r="AD184" s="13"/>
      <c r="AE184" s="13"/>
      <c r="AT184" s="287" t="s">
        <v>758</v>
      </c>
      <c r="AU184" s="287" t="s">
        <v>86</v>
      </c>
      <c r="AV184" s="13" t="s">
        <v>86</v>
      </c>
      <c r="AW184" s="13" t="s">
        <v>33</v>
      </c>
      <c r="AX184" s="13" t="s">
        <v>76</v>
      </c>
      <c r="AY184" s="287" t="s">
        <v>414</v>
      </c>
    </row>
    <row r="185" s="16" customFormat="1">
      <c r="A185" s="16"/>
      <c r="B185" s="317"/>
      <c r="C185" s="318"/>
      <c r="D185" s="230" t="s">
        <v>758</v>
      </c>
      <c r="E185" s="319" t="s">
        <v>1</v>
      </c>
      <c r="F185" s="320" t="s">
        <v>1745</v>
      </c>
      <c r="G185" s="318"/>
      <c r="H185" s="321">
        <v>11.965</v>
      </c>
      <c r="I185" s="322"/>
      <c r="J185" s="318"/>
      <c r="K185" s="318"/>
      <c r="L185" s="323"/>
      <c r="M185" s="324"/>
      <c r="N185" s="325"/>
      <c r="O185" s="325"/>
      <c r="P185" s="325"/>
      <c r="Q185" s="325"/>
      <c r="R185" s="325"/>
      <c r="S185" s="325"/>
      <c r="T185" s="326"/>
      <c r="U185" s="16"/>
      <c r="V185" s="16"/>
      <c r="W185" s="16"/>
      <c r="X185" s="16"/>
      <c r="Y185" s="16"/>
      <c r="Z185" s="16"/>
      <c r="AA185" s="16"/>
      <c r="AB185" s="16"/>
      <c r="AC185" s="16"/>
      <c r="AD185" s="16"/>
      <c r="AE185" s="16"/>
      <c r="AT185" s="327" t="s">
        <v>758</v>
      </c>
      <c r="AU185" s="327" t="s">
        <v>86</v>
      </c>
      <c r="AV185" s="16" t="s">
        <v>114</v>
      </c>
      <c r="AW185" s="16" t="s">
        <v>33</v>
      </c>
      <c r="AX185" s="16" t="s">
        <v>76</v>
      </c>
      <c r="AY185" s="327" t="s">
        <v>414</v>
      </c>
    </row>
    <row r="186" s="14" customFormat="1">
      <c r="A186" s="14"/>
      <c r="B186" s="288"/>
      <c r="C186" s="289"/>
      <c r="D186" s="230" t="s">
        <v>758</v>
      </c>
      <c r="E186" s="290" t="s">
        <v>1</v>
      </c>
      <c r="F186" s="291" t="s">
        <v>760</v>
      </c>
      <c r="G186" s="289"/>
      <c r="H186" s="292">
        <v>23.305</v>
      </c>
      <c r="I186" s="293"/>
      <c r="J186" s="289"/>
      <c r="K186" s="289"/>
      <c r="L186" s="294"/>
      <c r="M186" s="295"/>
      <c r="N186" s="296"/>
      <c r="O186" s="296"/>
      <c r="P186" s="296"/>
      <c r="Q186" s="296"/>
      <c r="R186" s="296"/>
      <c r="S186" s="296"/>
      <c r="T186" s="297"/>
      <c r="U186" s="14"/>
      <c r="V186" s="14"/>
      <c r="W186" s="14"/>
      <c r="X186" s="14"/>
      <c r="Y186" s="14"/>
      <c r="Z186" s="14"/>
      <c r="AA186" s="14"/>
      <c r="AB186" s="14"/>
      <c r="AC186" s="14"/>
      <c r="AD186" s="14"/>
      <c r="AE186" s="14"/>
      <c r="AT186" s="298" t="s">
        <v>758</v>
      </c>
      <c r="AU186" s="298" t="s">
        <v>86</v>
      </c>
      <c r="AV186" s="14" t="s">
        <v>415</v>
      </c>
      <c r="AW186" s="14" t="s">
        <v>33</v>
      </c>
      <c r="AX186" s="14" t="s">
        <v>84</v>
      </c>
      <c r="AY186" s="298" t="s">
        <v>414</v>
      </c>
    </row>
    <row r="187" s="2" customFormat="1" ht="21.75" customHeight="1">
      <c r="A187" s="39"/>
      <c r="B187" s="40"/>
      <c r="C187" s="234" t="s">
        <v>451</v>
      </c>
      <c r="D187" s="234" t="s">
        <v>443</v>
      </c>
      <c r="E187" s="235" t="s">
        <v>2020</v>
      </c>
      <c r="F187" s="236" t="s">
        <v>2021</v>
      </c>
      <c r="G187" s="237" t="s">
        <v>632</v>
      </c>
      <c r="H187" s="238">
        <v>23.305</v>
      </c>
      <c r="I187" s="239"/>
      <c r="J187" s="240">
        <f>ROUND(I187*H187,2)</f>
        <v>0</v>
      </c>
      <c r="K187" s="236" t="s">
        <v>720</v>
      </c>
      <c r="L187" s="45"/>
      <c r="M187" s="241" t="s">
        <v>1</v>
      </c>
      <c r="N187" s="242" t="s">
        <v>41</v>
      </c>
      <c r="O187" s="92"/>
      <c r="P187" s="226">
        <f>O187*H187</f>
        <v>0</v>
      </c>
      <c r="Q187" s="226">
        <v>0.019425000000000001</v>
      </c>
      <c r="R187" s="226">
        <f>Q187*H187</f>
        <v>0.45269962500000005</v>
      </c>
      <c r="S187" s="226">
        <v>0</v>
      </c>
      <c r="T187" s="227">
        <f>S187*H187</f>
        <v>0</v>
      </c>
      <c r="U187" s="39"/>
      <c r="V187" s="39"/>
      <c r="W187" s="39"/>
      <c r="X187" s="39"/>
      <c r="Y187" s="39"/>
      <c r="Z187" s="39"/>
      <c r="AA187" s="39"/>
      <c r="AB187" s="39"/>
      <c r="AC187" s="39"/>
      <c r="AD187" s="39"/>
      <c r="AE187" s="39"/>
      <c r="AR187" s="228" t="s">
        <v>415</v>
      </c>
      <c r="AT187" s="228" t="s">
        <v>443</v>
      </c>
      <c r="AU187" s="228" t="s">
        <v>86</v>
      </c>
      <c r="AY187" s="18" t="s">
        <v>414</v>
      </c>
      <c r="BE187" s="229">
        <f>IF(N187="základní",J187,0)</f>
        <v>0</v>
      </c>
      <c r="BF187" s="229">
        <f>IF(N187="snížená",J187,0)</f>
        <v>0</v>
      </c>
      <c r="BG187" s="229">
        <f>IF(N187="zákl. přenesená",J187,0)</f>
        <v>0</v>
      </c>
      <c r="BH187" s="229">
        <f>IF(N187="sníž. přenesená",J187,0)</f>
        <v>0</v>
      </c>
      <c r="BI187" s="229">
        <f>IF(N187="nulová",J187,0)</f>
        <v>0</v>
      </c>
      <c r="BJ187" s="18" t="s">
        <v>84</v>
      </c>
      <c r="BK187" s="229">
        <f>ROUND(I187*H187,2)</f>
        <v>0</v>
      </c>
      <c r="BL187" s="18" t="s">
        <v>415</v>
      </c>
      <c r="BM187" s="228" t="s">
        <v>3522</v>
      </c>
    </row>
    <row r="188" s="2" customFormat="1">
      <c r="A188" s="39"/>
      <c r="B188" s="40"/>
      <c r="C188" s="41"/>
      <c r="D188" s="230" t="s">
        <v>417</v>
      </c>
      <c r="E188" s="41"/>
      <c r="F188" s="231" t="s">
        <v>2023</v>
      </c>
      <c r="G188" s="41"/>
      <c r="H188" s="41"/>
      <c r="I188" s="156"/>
      <c r="J188" s="41"/>
      <c r="K188" s="41"/>
      <c r="L188" s="45"/>
      <c r="M188" s="232"/>
      <c r="N188" s="233"/>
      <c r="O188" s="92"/>
      <c r="P188" s="92"/>
      <c r="Q188" s="92"/>
      <c r="R188" s="92"/>
      <c r="S188" s="92"/>
      <c r="T188" s="93"/>
      <c r="U188" s="39"/>
      <c r="V188" s="39"/>
      <c r="W188" s="39"/>
      <c r="X188" s="39"/>
      <c r="Y188" s="39"/>
      <c r="Z188" s="39"/>
      <c r="AA188" s="39"/>
      <c r="AB188" s="39"/>
      <c r="AC188" s="39"/>
      <c r="AD188" s="39"/>
      <c r="AE188" s="39"/>
      <c r="AT188" s="18" t="s">
        <v>417</v>
      </c>
      <c r="AU188" s="18" t="s">
        <v>86</v>
      </c>
    </row>
    <row r="189" s="15" customFormat="1">
      <c r="A189" s="15"/>
      <c r="B189" s="299"/>
      <c r="C189" s="300"/>
      <c r="D189" s="230" t="s">
        <v>758</v>
      </c>
      <c r="E189" s="301" t="s">
        <v>1</v>
      </c>
      <c r="F189" s="302" t="s">
        <v>1740</v>
      </c>
      <c r="G189" s="300"/>
      <c r="H189" s="301" t="s">
        <v>1</v>
      </c>
      <c r="I189" s="303"/>
      <c r="J189" s="300"/>
      <c r="K189" s="300"/>
      <c r="L189" s="304"/>
      <c r="M189" s="305"/>
      <c r="N189" s="306"/>
      <c r="O189" s="306"/>
      <c r="P189" s="306"/>
      <c r="Q189" s="306"/>
      <c r="R189" s="306"/>
      <c r="S189" s="306"/>
      <c r="T189" s="307"/>
      <c r="U189" s="15"/>
      <c r="V189" s="15"/>
      <c r="W189" s="15"/>
      <c r="X189" s="15"/>
      <c r="Y189" s="15"/>
      <c r="Z189" s="15"/>
      <c r="AA189" s="15"/>
      <c r="AB189" s="15"/>
      <c r="AC189" s="15"/>
      <c r="AD189" s="15"/>
      <c r="AE189" s="15"/>
      <c r="AT189" s="308" t="s">
        <v>758</v>
      </c>
      <c r="AU189" s="308" t="s">
        <v>86</v>
      </c>
      <c r="AV189" s="15" t="s">
        <v>84</v>
      </c>
      <c r="AW189" s="15" t="s">
        <v>33</v>
      </c>
      <c r="AX189" s="15" t="s">
        <v>76</v>
      </c>
      <c r="AY189" s="308" t="s">
        <v>414</v>
      </c>
    </row>
    <row r="190" s="15" customFormat="1">
      <c r="A190" s="15"/>
      <c r="B190" s="299"/>
      <c r="C190" s="300"/>
      <c r="D190" s="230" t="s">
        <v>758</v>
      </c>
      <c r="E190" s="301" t="s">
        <v>1</v>
      </c>
      <c r="F190" s="302" t="s">
        <v>1741</v>
      </c>
      <c r="G190" s="300"/>
      <c r="H190" s="301" t="s">
        <v>1</v>
      </c>
      <c r="I190" s="303"/>
      <c r="J190" s="300"/>
      <c r="K190" s="300"/>
      <c r="L190" s="304"/>
      <c r="M190" s="305"/>
      <c r="N190" s="306"/>
      <c r="O190" s="306"/>
      <c r="P190" s="306"/>
      <c r="Q190" s="306"/>
      <c r="R190" s="306"/>
      <c r="S190" s="306"/>
      <c r="T190" s="307"/>
      <c r="U190" s="15"/>
      <c r="V190" s="15"/>
      <c r="W190" s="15"/>
      <c r="X190" s="15"/>
      <c r="Y190" s="15"/>
      <c r="Z190" s="15"/>
      <c r="AA190" s="15"/>
      <c r="AB190" s="15"/>
      <c r="AC190" s="15"/>
      <c r="AD190" s="15"/>
      <c r="AE190" s="15"/>
      <c r="AT190" s="308" t="s">
        <v>758</v>
      </c>
      <c r="AU190" s="308" t="s">
        <v>86</v>
      </c>
      <c r="AV190" s="15" t="s">
        <v>84</v>
      </c>
      <c r="AW190" s="15" t="s">
        <v>33</v>
      </c>
      <c r="AX190" s="15" t="s">
        <v>76</v>
      </c>
      <c r="AY190" s="308" t="s">
        <v>414</v>
      </c>
    </row>
    <row r="191" s="13" customFormat="1">
      <c r="A191" s="13"/>
      <c r="B191" s="277"/>
      <c r="C191" s="278"/>
      <c r="D191" s="230" t="s">
        <v>758</v>
      </c>
      <c r="E191" s="279" t="s">
        <v>1</v>
      </c>
      <c r="F191" s="280" t="s">
        <v>3518</v>
      </c>
      <c r="G191" s="278"/>
      <c r="H191" s="281">
        <v>4.1399999999999997</v>
      </c>
      <c r="I191" s="282"/>
      <c r="J191" s="278"/>
      <c r="K191" s="278"/>
      <c r="L191" s="283"/>
      <c r="M191" s="284"/>
      <c r="N191" s="285"/>
      <c r="O191" s="285"/>
      <c r="P191" s="285"/>
      <c r="Q191" s="285"/>
      <c r="R191" s="285"/>
      <c r="S191" s="285"/>
      <c r="T191" s="286"/>
      <c r="U191" s="13"/>
      <c r="V191" s="13"/>
      <c r="W191" s="13"/>
      <c r="X191" s="13"/>
      <c r="Y191" s="13"/>
      <c r="Z191" s="13"/>
      <c r="AA191" s="13"/>
      <c r="AB191" s="13"/>
      <c r="AC191" s="13"/>
      <c r="AD191" s="13"/>
      <c r="AE191" s="13"/>
      <c r="AT191" s="287" t="s">
        <v>758</v>
      </c>
      <c r="AU191" s="287" t="s">
        <v>86</v>
      </c>
      <c r="AV191" s="13" t="s">
        <v>86</v>
      </c>
      <c r="AW191" s="13" t="s">
        <v>33</v>
      </c>
      <c r="AX191" s="13" t="s">
        <v>76</v>
      </c>
      <c r="AY191" s="287" t="s">
        <v>414</v>
      </c>
    </row>
    <row r="192" s="15" customFormat="1">
      <c r="A192" s="15"/>
      <c r="B192" s="299"/>
      <c r="C192" s="300"/>
      <c r="D192" s="230" t="s">
        <v>758</v>
      </c>
      <c r="E192" s="301" t="s">
        <v>1</v>
      </c>
      <c r="F192" s="302" t="s">
        <v>1746</v>
      </c>
      <c r="G192" s="300"/>
      <c r="H192" s="301" t="s">
        <v>1</v>
      </c>
      <c r="I192" s="303"/>
      <c r="J192" s="300"/>
      <c r="K192" s="300"/>
      <c r="L192" s="304"/>
      <c r="M192" s="305"/>
      <c r="N192" s="306"/>
      <c r="O192" s="306"/>
      <c r="P192" s="306"/>
      <c r="Q192" s="306"/>
      <c r="R192" s="306"/>
      <c r="S192" s="306"/>
      <c r="T192" s="307"/>
      <c r="U192" s="15"/>
      <c r="V192" s="15"/>
      <c r="W192" s="15"/>
      <c r="X192" s="15"/>
      <c r="Y192" s="15"/>
      <c r="Z192" s="15"/>
      <c r="AA192" s="15"/>
      <c r="AB192" s="15"/>
      <c r="AC192" s="15"/>
      <c r="AD192" s="15"/>
      <c r="AE192" s="15"/>
      <c r="AT192" s="308" t="s">
        <v>758</v>
      </c>
      <c r="AU192" s="308" t="s">
        <v>86</v>
      </c>
      <c r="AV192" s="15" t="s">
        <v>84</v>
      </c>
      <c r="AW192" s="15" t="s">
        <v>33</v>
      </c>
      <c r="AX192" s="15" t="s">
        <v>76</v>
      </c>
      <c r="AY192" s="308" t="s">
        <v>414</v>
      </c>
    </row>
    <row r="193" s="13" customFormat="1">
      <c r="A193" s="13"/>
      <c r="B193" s="277"/>
      <c r="C193" s="278"/>
      <c r="D193" s="230" t="s">
        <v>758</v>
      </c>
      <c r="E193" s="279" t="s">
        <v>1</v>
      </c>
      <c r="F193" s="280" t="s">
        <v>3519</v>
      </c>
      <c r="G193" s="278"/>
      <c r="H193" s="281">
        <v>7.2000000000000002</v>
      </c>
      <c r="I193" s="282"/>
      <c r="J193" s="278"/>
      <c r="K193" s="278"/>
      <c r="L193" s="283"/>
      <c r="M193" s="284"/>
      <c r="N193" s="285"/>
      <c r="O193" s="285"/>
      <c r="P193" s="285"/>
      <c r="Q193" s="285"/>
      <c r="R193" s="285"/>
      <c r="S193" s="285"/>
      <c r="T193" s="286"/>
      <c r="U193" s="13"/>
      <c r="V193" s="13"/>
      <c r="W193" s="13"/>
      <c r="X193" s="13"/>
      <c r="Y193" s="13"/>
      <c r="Z193" s="13"/>
      <c r="AA193" s="13"/>
      <c r="AB193" s="13"/>
      <c r="AC193" s="13"/>
      <c r="AD193" s="13"/>
      <c r="AE193" s="13"/>
      <c r="AT193" s="287" t="s">
        <v>758</v>
      </c>
      <c r="AU193" s="287" t="s">
        <v>86</v>
      </c>
      <c r="AV193" s="13" t="s">
        <v>86</v>
      </c>
      <c r="AW193" s="13" t="s">
        <v>33</v>
      </c>
      <c r="AX193" s="13" t="s">
        <v>76</v>
      </c>
      <c r="AY193" s="287" t="s">
        <v>414</v>
      </c>
    </row>
    <row r="194" s="16" customFormat="1">
      <c r="A194" s="16"/>
      <c r="B194" s="317"/>
      <c r="C194" s="318"/>
      <c r="D194" s="230" t="s">
        <v>758</v>
      </c>
      <c r="E194" s="319" t="s">
        <v>1</v>
      </c>
      <c r="F194" s="320" t="s">
        <v>1745</v>
      </c>
      <c r="G194" s="318"/>
      <c r="H194" s="321">
        <v>11.34</v>
      </c>
      <c r="I194" s="322"/>
      <c r="J194" s="318"/>
      <c r="K194" s="318"/>
      <c r="L194" s="323"/>
      <c r="M194" s="324"/>
      <c r="N194" s="325"/>
      <c r="O194" s="325"/>
      <c r="P194" s="325"/>
      <c r="Q194" s="325"/>
      <c r="R194" s="325"/>
      <c r="S194" s="325"/>
      <c r="T194" s="326"/>
      <c r="U194" s="16"/>
      <c r="V194" s="16"/>
      <c r="W194" s="16"/>
      <c r="X194" s="16"/>
      <c r="Y194" s="16"/>
      <c r="Z194" s="16"/>
      <c r="AA194" s="16"/>
      <c r="AB194" s="16"/>
      <c r="AC194" s="16"/>
      <c r="AD194" s="16"/>
      <c r="AE194" s="16"/>
      <c r="AT194" s="327" t="s">
        <v>758</v>
      </c>
      <c r="AU194" s="327" t="s">
        <v>86</v>
      </c>
      <c r="AV194" s="16" t="s">
        <v>114</v>
      </c>
      <c r="AW194" s="16" t="s">
        <v>33</v>
      </c>
      <c r="AX194" s="16" t="s">
        <v>76</v>
      </c>
      <c r="AY194" s="327" t="s">
        <v>414</v>
      </c>
    </row>
    <row r="195" s="15" customFormat="1">
      <c r="A195" s="15"/>
      <c r="B195" s="299"/>
      <c r="C195" s="300"/>
      <c r="D195" s="230" t="s">
        <v>758</v>
      </c>
      <c r="E195" s="301" t="s">
        <v>1</v>
      </c>
      <c r="F195" s="302" t="s">
        <v>3457</v>
      </c>
      <c r="G195" s="300"/>
      <c r="H195" s="301" t="s">
        <v>1</v>
      </c>
      <c r="I195" s="303"/>
      <c r="J195" s="300"/>
      <c r="K195" s="300"/>
      <c r="L195" s="304"/>
      <c r="M195" s="305"/>
      <c r="N195" s="306"/>
      <c r="O195" s="306"/>
      <c r="P195" s="306"/>
      <c r="Q195" s="306"/>
      <c r="R195" s="306"/>
      <c r="S195" s="306"/>
      <c r="T195" s="307"/>
      <c r="U195" s="15"/>
      <c r="V195" s="15"/>
      <c r="W195" s="15"/>
      <c r="X195" s="15"/>
      <c r="Y195" s="15"/>
      <c r="Z195" s="15"/>
      <c r="AA195" s="15"/>
      <c r="AB195" s="15"/>
      <c r="AC195" s="15"/>
      <c r="AD195" s="15"/>
      <c r="AE195" s="15"/>
      <c r="AT195" s="308" t="s">
        <v>758</v>
      </c>
      <c r="AU195" s="308" t="s">
        <v>86</v>
      </c>
      <c r="AV195" s="15" t="s">
        <v>84</v>
      </c>
      <c r="AW195" s="15" t="s">
        <v>33</v>
      </c>
      <c r="AX195" s="15" t="s">
        <v>76</v>
      </c>
      <c r="AY195" s="308" t="s">
        <v>414</v>
      </c>
    </row>
    <row r="196" s="15" customFormat="1">
      <c r="A196" s="15"/>
      <c r="B196" s="299"/>
      <c r="C196" s="300"/>
      <c r="D196" s="230" t="s">
        <v>758</v>
      </c>
      <c r="E196" s="301" t="s">
        <v>1</v>
      </c>
      <c r="F196" s="302" t="s">
        <v>1741</v>
      </c>
      <c r="G196" s="300"/>
      <c r="H196" s="301" t="s">
        <v>1</v>
      </c>
      <c r="I196" s="303"/>
      <c r="J196" s="300"/>
      <c r="K196" s="300"/>
      <c r="L196" s="304"/>
      <c r="M196" s="305"/>
      <c r="N196" s="306"/>
      <c r="O196" s="306"/>
      <c r="P196" s="306"/>
      <c r="Q196" s="306"/>
      <c r="R196" s="306"/>
      <c r="S196" s="306"/>
      <c r="T196" s="307"/>
      <c r="U196" s="15"/>
      <c r="V196" s="15"/>
      <c r="W196" s="15"/>
      <c r="X196" s="15"/>
      <c r="Y196" s="15"/>
      <c r="Z196" s="15"/>
      <c r="AA196" s="15"/>
      <c r="AB196" s="15"/>
      <c r="AC196" s="15"/>
      <c r="AD196" s="15"/>
      <c r="AE196" s="15"/>
      <c r="AT196" s="308" t="s">
        <v>758</v>
      </c>
      <c r="AU196" s="308" t="s">
        <v>86</v>
      </c>
      <c r="AV196" s="15" t="s">
        <v>84</v>
      </c>
      <c r="AW196" s="15" t="s">
        <v>33</v>
      </c>
      <c r="AX196" s="15" t="s">
        <v>76</v>
      </c>
      <c r="AY196" s="308" t="s">
        <v>414</v>
      </c>
    </row>
    <row r="197" s="13" customFormat="1">
      <c r="A197" s="13"/>
      <c r="B197" s="277"/>
      <c r="C197" s="278"/>
      <c r="D197" s="230" t="s">
        <v>758</v>
      </c>
      <c r="E197" s="279" t="s">
        <v>1</v>
      </c>
      <c r="F197" s="280" t="s">
        <v>3520</v>
      </c>
      <c r="G197" s="278"/>
      <c r="H197" s="281">
        <v>3.9649999999999999</v>
      </c>
      <c r="I197" s="282"/>
      <c r="J197" s="278"/>
      <c r="K197" s="278"/>
      <c r="L197" s="283"/>
      <c r="M197" s="284"/>
      <c r="N197" s="285"/>
      <c r="O197" s="285"/>
      <c r="P197" s="285"/>
      <c r="Q197" s="285"/>
      <c r="R197" s="285"/>
      <c r="S197" s="285"/>
      <c r="T197" s="286"/>
      <c r="U197" s="13"/>
      <c r="V197" s="13"/>
      <c r="W197" s="13"/>
      <c r="X197" s="13"/>
      <c r="Y197" s="13"/>
      <c r="Z197" s="13"/>
      <c r="AA197" s="13"/>
      <c r="AB197" s="13"/>
      <c r="AC197" s="13"/>
      <c r="AD197" s="13"/>
      <c r="AE197" s="13"/>
      <c r="AT197" s="287" t="s">
        <v>758</v>
      </c>
      <c r="AU197" s="287" t="s">
        <v>86</v>
      </c>
      <c r="AV197" s="13" t="s">
        <v>86</v>
      </c>
      <c r="AW197" s="13" t="s">
        <v>33</v>
      </c>
      <c r="AX197" s="13" t="s">
        <v>76</v>
      </c>
      <c r="AY197" s="287" t="s">
        <v>414</v>
      </c>
    </row>
    <row r="198" s="15" customFormat="1">
      <c r="A198" s="15"/>
      <c r="B198" s="299"/>
      <c r="C198" s="300"/>
      <c r="D198" s="230" t="s">
        <v>758</v>
      </c>
      <c r="E198" s="301" t="s">
        <v>1</v>
      </c>
      <c r="F198" s="302" t="s">
        <v>1746</v>
      </c>
      <c r="G198" s="300"/>
      <c r="H198" s="301" t="s">
        <v>1</v>
      </c>
      <c r="I198" s="303"/>
      <c r="J198" s="300"/>
      <c r="K198" s="300"/>
      <c r="L198" s="304"/>
      <c r="M198" s="305"/>
      <c r="N198" s="306"/>
      <c r="O198" s="306"/>
      <c r="P198" s="306"/>
      <c r="Q198" s="306"/>
      <c r="R198" s="306"/>
      <c r="S198" s="306"/>
      <c r="T198" s="307"/>
      <c r="U198" s="15"/>
      <c r="V198" s="15"/>
      <c r="W198" s="15"/>
      <c r="X198" s="15"/>
      <c r="Y198" s="15"/>
      <c r="Z198" s="15"/>
      <c r="AA198" s="15"/>
      <c r="AB198" s="15"/>
      <c r="AC198" s="15"/>
      <c r="AD198" s="15"/>
      <c r="AE198" s="15"/>
      <c r="AT198" s="308" t="s">
        <v>758</v>
      </c>
      <c r="AU198" s="308" t="s">
        <v>86</v>
      </c>
      <c r="AV198" s="15" t="s">
        <v>84</v>
      </c>
      <c r="AW198" s="15" t="s">
        <v>33</v>
      </c>
      <c r="AX198" s="15" t="s">
        <v>76</v>
      </c>
      <c r="AY198" s="308" t="s">
        <v>414</v>
      </c>
    </row>
    <row r="199" s="13" customFormat="1">
      <c r="A199" s="13"/>
      <c r="B199" s="277"/>
      <c r="C199" s="278"/>
      <c r="D199" s="230" t="s">
        <v>758</v>
      </c>
      <c r="E199" s="279" t="s">
        <v>1</v>
      </c>
      <c r="F199" s="280" t="s">
        <v>3521</v>
      </c>
      <c r="G199" s="278"/>
      <c r="H199" s="281">
        <v>8</v>
      </c>
      <c r="I199" s="282"/>
      <c r="J199" s="278"/>
      <c r="K199" s="278"/>
      <c r="L199" s="283"/>
      <c r="M199" s="284"/>
      <c r="N199" s="285"/>
      <c r="O199" s="285"/>
      <c r="P199" s="285"/>
      <c r="Q199" s="285"/>
      <c r="R199" s="285"/>
      <c r="S199" s="285"/>
      <c r="T199" s="286"/>
      <c r="U199" s="13"/>
      <c r="V199" s="13"/>
      <c r="W199" s="13"/>
      <c r="X199" s="13"/>
      <c r="Y199" s="13"/>
      <c r="Z199" s="13"/>
      <c r="AA199" s="13"/>
      <c r="AB199" s="13"/>
      <c r="AC199" s="13"/>
      <c r="AD199" s="13"/>
      <c r="AE199" s="13"/>
      <c r="AT199" s="287" t="s">
        <v>758</v>
      </c>
      <c r="AU199" s="287" t="s">
        <v>86</v>
      </c>
      <c r="AV199" s="13" t="s">
        <v>86</v>
      </c>
      <c r="AW199" s="13" t="s">
        <v>33</v>
      </c>
      <c r="AX199" s="13" t="s">
        <v>76</v>
      </c>
      <c r="AY199" s="287" t="s">
        <v>414</v>
      </c>
    </row>
    <row r="200" s="16" customFormat="1">
      <c r="A200" s="16"/>
      <c r="B200" s="317"/>
      <c r="C200" s="318"/>
      <c r="D200" s="230" t="s">
        <v>758</v>
      </c>
      <c r="E200" s="319" t="s">
        <v>1</v>
      </c>
      <c r="F200" s="320" t="s">
        <v>1745</v>
      </c>
      <c r="G200" s="318"/>
      <c r="H200" s="321">
        <v>11.965</v>
      </c>
      <c r="I200" s="322"/>
      <c r="J200" s="318"/>
      <c r="K200" s="318"/>
      <c r="L200" s="323"/>
      <c r="M200" s="324"/>
      <c r="N200" s="325"/>
      <c r="O200" s="325"/>
      <c r="P200" s="325"/>
      <c r="Q200" s="325"/>
      <c r="R200" s="325"/>
      <c r="S200" s="325"/>
      <c r="T200" s="326"/>
      <c r="U200" s="16"/>
      <c r="V200" s="16"/>
      <c r="W200" s="16"/>
      <c r="X200" s="16"/>
      <c r="Y200" s="16"/>
      <c r="Z200" s="16"/>
      <c r="AA200" s="16"/>
      <c r="AB200" s="16"/>
      <c r="AC200" s="16"/>
      <c r="AD200" s="16"/>
      <c r="AE200" s="16"/>
      <c r="AT200" s="327" t="s">
        <v>758</v>
      </c>
      <c r="AU200" s="327" t="s">
        <v>86</v>
      </c>
      <c r="AV200" s="16" t="s">
        <v>114</v>
      </c>
      <c r="AW200" s="16" t="s">
        <v>33</v>
      </c>
      <c r="AX200" s="16" t="s">
        <v>76</v>
      </c>
      <c r="AY200" s="327" t="s">
        <v>414</v>
      </c>
    </row>
    <row r="201" s="14" customFormat="1">
      <c r="A201" s="14"/>
      <c r="B201" s="288"/>
      <c r="C201" s="289"/>
      <c r="D201" s="230" t="s">
        <v>758</v>
      </c>
      <c r="E201" s="290" t="s">
        <v>1</v>
      </c>
      <c r="F201" s="291" t="s">
        <v>760</v>
      </c>
      <c r="G201" s="289"/>
      <c r="H201" s="292">
        <v>23.305</v>
      </c>
      <c r="I201" s="293"/>
      <c r="J201" s="289"/>
      <c r="K201" s="289"/>
      <c r="L201" s="294"/>
      <c r="M201" s="295"/>
      <c r="N201" s="296"/>
      <c r="O201" s="296"/>
      <c r="P201" s="296"/>
      <c r="Q201" s="296"/>
      <c r="R201" s="296"/>
      <c r="S201" s="296"/>
      <c r="T201" s="297"/>
      <c r="U201" s="14"/>
      <c r="V201" s="14"/>
      <c r="W201" s="14"/>
      <c r="X201" s="14"/>
      <c r="Y201" s="14"/>
      <c r="Z201" s="14"/>
      <c r="AA201" s="14"/>
      <c r="AB201" s="14"/>
      <c r="AC201" s="14"/>
      <c r="AD201" s="14"/>
      <c r="AE201" s="14"/>
      <c r="AT201" s="298" t="s">
        <v>758</v>
      </c>
      <c r="AU201" s="298" t="s">
        <v>86</v>
      </c>
      <c r="AV201" s="14" t="s">
        <v>415</v>
      </c>
      <c r="AW201" s="14" t="s">
        <v>33</v>
      </c>
      <c r="AX201" s="14" t="s">
        <v>84</v>
      </c>
      <c r="AY201" s="298" t="s">
        <v>414</v>
      </c>
    </row>
    <row r="202" s="2" customFormat="1" ht="21.75" customHeight="1">
      <c r="A202" s="39"/>
      <c r="B202" s="40"/>
      <c r="C202" s="234" t="s">
        <v>455</v>
      </c>
      <c r="D202" s="234" t="s">
        <v>443</v>
      </c>
      <c r="E202" s="235" t="s">
        <v>2975</v>
      </c>
      <c r="F202" s="236" t="s">
        <v>2976</v>
      </c>
      <c r="G202" s="237" t="s">
        <v>632</v>
      </c>
      <c r="H202" s="238">
        <v>23.305</v>
      </c>
      <c r="I202" s="239"/>
      <c r="J202" s="240">
        <f>ROUND(I202*H202,2)</f>
        <v>0</v>
      </c>
      <c r="K202" s="236" t="s">
        <v>720</v>
      </c>
      <c r="L202" s="45"/>
      <c r="M202" s="241" t="s">
        <v>1</v>
      </c>
      <c r="N202" s="242" t="s">
        <v>41</v>
      </c>
      <c r="O202" s="92"/>
      <c r="P202" s="226">
        <f>O202*H202</f>
        <v>0</v>
      </c>
      <c r="Q202" s="226">
        <v>0</v>
      </c>
      <c r="R202" s="226">
        <f>Q202*H202</f>
        <v>0</v>
      </c>
      <c r="S202" s="226">
        <v>0</v>
      </c>
      <c r="T202" s="227">
        <f>S202*H202</f>
        <v>0</v>
      </c>
      <c r="U202" s="39"/>
      <c r="V202" s="39"/>
      <c r="W202" s="39"/>
      <c r="X202" s="39"/>
      <c r="Y202" s="39"/>
      <c r="Z202" s="39"/>
      <c r="AA202" s="39"/>
      <c r="AB202" s="39"/>
      <c r="AC202" s="39"/>
      <c r="AD202" s="39"/>
      <c r="AE202" s="39"/>
      <c r="AR202" s="228" t="s">
        <v>415</v>
      </c>
      <c r="AT202" s="228" t="s">
        <v>443</v>
      </c>
      <c r="AU202" s="228" t="s">
        <v>86</v>
      </c>
      <c r="AY202" s="18" t="s">
        <v>414</v>
      </c>
      <c r="BE202" s="229">
        <f>IF(N202="základní",J202,0)</f>
        <v>0</v>
      </c>
      <c r="BF202" s="229">
        <f>IF(N202="snížená",J202,0)</f>
        <v>0</v>
      </c>
      <c r="BG202" s="229">
        <f>IF(N202="zákl. přenesená",J202,0)</f>
        <v>0</v>
      </c>
      <c r="BH202" s="229">
        <f>IF(N202="sníž. přenesená",J202,0)</f>
        <v>0</v>
      </c>
      <c r="BI202" s="229">
        <f>IF(N202="nulová",J202,0)</f>
        <v>0</v>
      </c>
      <c r="BJ202" s="18" t="s">
        <v>84</v>
      </c>
      <c r="BK202" s="229">
        <f>ROUND(I202*H202,2)</f>
        <v>0</v>
      </c>
      <c r="BL202" s="18" t="s">
        <v>415</v>
      </c>
      <c r="BM202" s="228" t="s">
        <v>3523</v>
      </c>
    </row>
    <row r="203" s="2" customFormat="1">
      <c r="A203" s="39"/>
      <c r="B203" s="40"/>
      <c r="C203" s="41"/>
      <c r="D203" s="230" t="s">
        <v>417</v>
      </c>
      <c r="E203" s="41"/>
      <c r="F203" s="231" t="s">
        <v>2978</v>
      </c>
      <c r="G203" s="41"/>
      <c r="H203" s="41"/>
      <c r="I203" s="156"/>
      <c r="J203" s="41"/>
      <c r="K203" s="41"/>
      <c r="L203" s="45"/>
      <c r="M203" s="232"/>
      <c r="N203" s="233"/>
      <c r="O203" s="92"/>
      <c r="P203" s="92"/>
      <c r="Q203" s="92"/>
      <c r="R203" s="92"/>
      <c r="S203" s="92"/>
      <c r="T203" s="93"/>
      <c r="U203" s="39"/>
      <c r="V203" s="39"/>
      <c r="W203" s="39"/>
      <c r="X203" s="39"/>
      <c r="Y203" s="39"/>
      <c r="Z203" s="39"/>
      <c r="AA203" s="39"/>
      <c r="AB203" s="39"/>
      <c r="AC203" s="39"/>
      <c r="AD203" s="39"/>
      <c r="AE203" s="39"/>
      <c r="AT203" s="18" t="s">
        <v>417</v>
      </c>
      <c r="AU203" s="18" t="s">
        <v>86</v>
      </c>
    </row>
    <row r="204" s="2" customFormat="1" ht="21.75" customHeight="1">
      <c r="A204" s="39"/>
      <c r="B204" s="40"/>
      <c r="C204" s="234" t="s">
        <v>459</v>
      </c>
      <c r="D204" s="234" t="s">
        <v>443</v>
      </c>
      <c r="E204" s="235" t="s">
        <v>3524</v>
      </c>
      <c r="F204" s="236" t="s">
        <v>3525</v>
      </c>
      <c r="G204" s="237" t="s">
        <v>632</v>
      </c>
      <c r="H204" s="238">
        <v>23.305</v>
      </c>
      <c r="I204" s="239"/>
      <c r="J204" s="240">
        <f>ROUND(I204*H204,2)</f>
        <v>0</v>
      </c>
      <c r="K204" s="236" t="s">
        <v>720</v>
      </c>
      <c r="L204" s="45"/>
      <c r="M204" s="241" t="s">
        <v>1</v>
      </c>
      <c r="N204" s="242" t="s">
        <v>41</v>
      </c>
      <c r="O204" s="92"/>
      <c r="P204" s="226">
        <f>O204*H204</f>
        <v>0</v>
      </c>
      <c r="Q204" s="226">
        <v>0</v>
      </c>
      <c r="R204" s="226">
        <f>Q204*H204</f>
        <v>0</v>
      </c>
      <c r="S204" s="226">
        <v>0</v>
      </c>
      <c r="T204" s="227">
        <f>S204*H204</f>
        <v>0</v>
      </c>
      <c r="U204" s="39"/>
      <c r="V204" s="39"/>
      <c r="W204" s="39"/>
      <c r="X204" s="39"/>
      <c r="Y204" s="39"/>
      <c r="Z204" s="39"/>
      <c r="AA204" s="39"/>
      <c r="AB204" s="39"/>
      <c r="AC204" s="39"/>
      <c r="AD204" s="39"/>
      <c r="AE204" s="39"/>
      <c r="AR204" s="228" t="s">
        <v>415</v>
      </c>
      <c r="AT204" s="228" t="s">
        <v>443</v>
      </c>
      <c r="AU204" s="228" t="s">
        <v>86</v>
      </c>
      <c r="AY204" s="18" t="s">
        <v>414</v>
      </c>
      <c r="BE204" s="229">
        <f>IF(N204="základní",J204,0)</f>
        <v>0</v>
      </c>
      <c r="BF204" s="229">
        <f>IF(N204="snížená",J204,0)</f>
        <v>0</v>
      </c>
      <c r="BG204" s="229">
        <f>IF(N204="zákl. přenesená",J204,0)</f>
        <v>0</v>
      </c>
      <c r="BH204" s="229">
        <f>IF(N204="sníž. přenesená",J204,0)</f>
        <v>0</v>
      </c>
      <c r="BI204" s="229">
        <f>IF(N204="nulová",J204,0)</f>
        <v>0</v>
      </c>
      <c r="BJ204" s="18" t="s">
        <v>84</v>
      </c>
      <c r="BK204" s="229">
        <f>ROUND(I204*H204,2)</f>
        <v>0</v>
      </c>
      <c r="BL204" s="18" t="s">
        <v>415</v>
      </c>
      <c r="BM204" s="228" t="s">
        <v>3526</v>
      </c>
    </row>
    <row r="205" s="2" customFormat="1">
      <c r="A205" s="39"/>
      <c r="B205" s="40"/>
      <c r="C205" s="41"/>
      <c r="D205" s="230" t="s">
        <v>417</v>
      </c>
      <c r="E205" s="41"/>
      <c r="F205" s="231" t="s">
        <v>3527</v>
      </c>
      <c r="G205" s="41"/>
      <c r="H205" s="41"/>
      <c r="I205" s="156"/>
      <c r="J205" s="41"/>
      <c r="K205" s="41"/>
      <c r="L205" s="45"/>
      <c r="M205" s="232"/>
      <c r="N205" s="233"/>
      <c r="O205" s="92"/>
      <c r="P205" s="92"/>
      <c r="Q205" s="92"/>
      <c r="R205" s="92"/>
      <c r="S205" s="92"/>
      <c r="T205" s="93"/>
      <c r="U205" s="39"/>
      <c r="V205" s="39"/>
      <c r="W205" s="39"/>
      <c r="X205" s="39"/>
      <c r="Y205" s="39"/>
      <c r="Z205" s="39"/>
      <c r="AA205" s="39"/>
      <c r="AB205" s="39"/>
      <c r="AC205" s="39"/>
      <c r="AD205" s="39"/>
      <c r="AE205" s="39"/>
      <c r="AT205" s="18" t="s">
        <v>417</v>
      </c>
      <c r="AU205" s="18" t="s">
        <v>86</v>
      </c>
    </row>
    <row r="206" s="2" customFormat="1" ht="21.75" customHeight="1">
      <c r="A206" s="39"/>
      <c r="B206" s="40"/>
      <c r="C206" s="234" t="s">
        <v>463</v>
      </c>
      <c r="D206" s="234" t="s">
        <v>443</v>
      </c>
      <c r="E206" s="235" t="s">
        <v>2024</v>
      </c>
      <c r="F206" s="236" t="s">
        <v>2025</v>
      </c>
      <c r="G206" s="237" t="s">
        <v>632</v>
      </c>
      <c r="H206" s="238">
        <v>23.305</v>
      </c>
      <c r="I206" s="239"/>
      <c r="J206" s="240">
        <f>ROUND(I206*H206,2)</f>
        <v>0</v>
      </c>
      <c r="K206" s="236" t="s">
        <v>720</v>
      </c>
      <c r="L206" s="45"/>
      <c r="M206" s="241" t="s">
        <v>1</v>
      </c>
      <c r="N206" s="242" t="s">
        <v>41</v>
      </c>
      <c r="O206" s="92"/>
      <c r="P206" s="226">
        <f>O206*H206</f>
        <v>0</v>
      </c>
      <c r="Q206" s="226">
        <v>0.00158</v>
      </c>
      <c r="R206" s="226">
        <f>Q206*H206</f>
        <v>0.036821899999999998</v>
      </c>
      <c r="S206" s="226">
        <v>0</v>
      </c>
      <c r="T206" s="227">
        <f>S206*H206</f>
        <v>0</v>
      </c>
      <c r="U206" s="39"/>
      <c r="V206" s="39"/>
      <c r="W206" s="39"/>
      <c r="X206" s="39"/>
      <c r="Y206" s="39"/>
      <c r="Z206" s="39"/>
      <c r="AA206" s="39"/>
      <c r="AB206" s="39"/>
      <c r="AC206" s="39"/>
      <c r="AD206" s="39"/>
      <c r="AE206" s="39"/>
      <c r="AR206" s="228" t="s">
        <v>415</v>
      </c>
      <c r="AT206" s="228" t="s">
        <v>443</v>
      </c>
      <c r="AU206" s="228" t="s">
        <v>86</v>
      </c>
      <c r="AY206" s="18" t="s">
        <v>414</v>
      </c>
      <c r="BE206" s="229">
        <f>IF(N206="základní",J206,0)</f>
        <v>0</v>
      </c>
      <c r="BF206" s="229">
        <f>IF(N206="snížená",J206,0)</f>
        <v>0</v>
      </c>
      <c r="BG206" s="229">
        <f>IF(N206="zákl. přenesená",J206,0)</f>
        <v>0</v>
      </c>
      <c r="BH206" s="229">
        <f>IF(N206="sníž. přenesená",J206,0)</f>
        <v>0</v>
      </c>
      <c r="BI206" s="229">
        <f>IF(N206="nulová",J206,0)</f>
        <v>0</v>
      </c>
      <c r="BJ206" s="18" t="s">
        <v>84</v>
      </c>
      <c r="BK206" s="229">
        <f>ROUND(I206*H206,2)</f>
        <v>0</v>
      </c>
      <c r="BL206" s="18" t="s">
        <v>415</v>
      </c>
      <c r="BM206" s="228" t="s">
        <v>3528</v>
      </c>
    </row>
    <row r="207" s="2" customFormat="1">
      <c r="A207" s="39"/>
      <c r="B207" s="40"/>
      <c r="C207" s="41"/>
      <c r="D207" s="230" t="s">
        <v>417</v>
      </c>
      <c r="E207" s="41"/>
      <c r="F207" s="231" t="s">
        <v>2027</v>
      </c>
      <c r="G207" s="41"/>
      <c r="H207" s="41"/>
      <c r="I207" s="156"/>
      <c r="J207" s="41"/>
      <c r="K207" s="41"/>
      <c r="L207" s="45"/>
      <c r="M207" s="232"/>
      <c r="N207" s="233"/>
      <c r="O207" s="92"/>
      <c r="P207" s="92"/>
      <c r="Q207" s="92"/>
      <c r="R207" s="92"/>
      <c r="S207" s="92"/>
      <c r="T207" s="93"/>
      <c r="U207" s="39"/>
      <c r="V207" s="39"/>
      <c r="W207" s="39"/>
      <c r="X207" s="39"/>
      <c r="Y207" s="39"/>
      <c r="Z207" s="39"/>
      <c r="AA207" s="39"/>
      <c r="AB207" s="39"/>
      <c r="AC207" s="39"/>
      <c r="AD207" s="39"/>
      <c r="AE207" s="39"/>
      <c r="AT207" s="18" t="s">
        <v>417</v>
      </c>
      <c r="AU207" s="18" t="s">
        <v>86</v>
      </c>
    </row>
    <row r="208" s="2" customFormat="1" ht="21.75" customHeight="1">
      <c r="A208" s="39"/>
      <c r="B208" s="40"/>
      <c r="C208" s="234" t="s">
        <v>8</v>
      </c>
      <c r="D208" s="234" t="s">
        <v>443</v>
      </c>
      <c r="E208" s="235" t="s">
        <v>2028</v>
      </c>
      <c r="F208" s="236" t="s">
        <v>2029</v>
      </c>
      <c r="G208" s="237" t="s">
        <v>632</v>
      </c>
      <c r="H208" s="238">
        <v>23.305</v>
      </c>
      <c r="I208" s="239"/>
      <c r="J208" s="240">
        <f>ROUND(I208*H208,2)</f>
        <v>0</v>
      </c>
      <c r="K208" s="236" t="s">
        <v>720</v>
      </c>
      <c r="L208" s="45"/>
      <c r="M208" s="241" t="s">
        <v>1</v>
      </c>
      <c r="N208" s="242" t="s">
        <v>41</v>
      </c>
      <c r="O208" s="92"/>
      <c r="P208" s="226">
        <f>O208*H208</f>
        <v>0</v>
      </c>
      <c r="Q208" s="226">
        <v>0.0030300000000000001</v>
      </c>
      <c r="R208" s="226">
        <f>Q208*H208</f>
        <v>0.070614150000000001</v>
      </c>
      <c r="S208" s="226">
        <v>0</v>
      </c>
      <c r="T208" s="227">
        <f>S208*H208</f>
        <v>0</v>
      </c>
      <c r="U208" s="39"/>
      <c r="V208" s="39"/>
      <c r="W208" s="39"/>
      <c r="X208" s="39"/>
      <c r="Y208" s="39"/>
      <c r="Z208" s="39"/>
      <c r="AA208" s="39"/>
      <c r="AB208" s="39"/>
      <c r="AC208" s="39"/>
      <c r="AD208" s="39"/>
      <c r="AE208" s="39"/>
      <c r="AR208" s="228" t="s">
        <v>415</v>
      </c>
      <c r="AT208" s="228" t="s">
        <v>443</v>
      </c>
      <c r="AU208" s="228" t="s">
        <v>86</v>
      </c>
      <c r="AY208" s="18" t="s">
        <v>414</v>
      </c>
      <c r="BE208" s="229">
        <f>IF(N208="základní",J208,0)</f>
        <v>0</v>
      </c>
      <c r="BF208" s="229">
        <f>IF(N208="snížená",J208,0)</f>
        <v>0</v>
      </c>
      <c r="BG208" s="229">
        <f>IF(N208="zákl. přenesená",J208,0)</f>
        <v>0</v>
      </c>
      <c r="BH208" s="229">
        <f>IF(N208="sníž. přenesená",J208,0)</f>
        <v>0</v>
      </c>
      <c r="BI208" s="229">
        <f>IF(N208="nulová",J208,0)</f>
        <v>0</v>
      </c>
      <c r="BJ208" s="18" t="s">
        <v>84</v>
      </c>
      <c r="BK208" s="229">
        <f>ROUND(I208*H208,2)</f>
        <v>0</v>
      </c>
      <c r="BL208" s="18" t="s">
        <v>415</v>
      </c>
      <c r="BM208" s="228" t="s">
        <v>3529</v>
      </c>
    </row>
    <row r="209" s="2" customFormat="1">
      <c r="A209" s="39"/>
      <c r="B209" s="40"/>
      <c r="C209" s="41"/>
      <c r="D209" s="230" t="s">
        <v>417</v>
      </c>
      <c r="E209" s="41"/>
      <c r="F209" s="231" t="s">
        <v>2031</v>
      </c>
      <c r="G209" s="41"/>
      <c r="H209" s="41"/>
      <c r="I209" s="156"/>
      <c r="J209" s="41"/>
      <c r="K209" s="41"/>
      <c r="L209" s="45"/>
      <c r="M209" s="232"/>
      <c r="N209" s="233"/>
      <c r="O209" s="92"/>
      <c r="P209" s="92"/>
      <c r="Q209" s="92"/>
      <c r="R209" s="92"/>
      <c r="S209" s="92"/>
      <c r="T209" s="93"/>
      <c r="U209" s="39"/>
      <c r="V209" s="39"/>
      <c r="W209" s="39"/>
      <c r="X209" s="39"/>
      <c r="Y209" s="39"/>
      <c r="Z209" s="39"/>
      <c r="AA209" s="39"/>
      <c r="AB209" s="39"/>
      <c r="AC209" s="39"/>
      <c r="AD209" s="39"/>
      <c r="AE209" s="39"/>
      <c r="AT209" s="18" t="s">
        <v>417</v>
      </c>
      <c r="AU209" s="18" t="s">
        <v>86</v>
      </c>
    </row>
    <row r="210" s="15" customFormat="1">
      <c r="A210" s="15"/>
      <c r="B210" s="299"/>
      <c r="C210" s="300"/>
      <c r="D210" s="230" t="s">
        <v>758</v>
      </c>
      <c r="E210" s="301" t="s">
        <v>1</v>
      </c>
      <c r="F210" s="302" t="s">
        <v>1740</v>
      </c>
      <c r="G210" s="300"/>
      <c r="H210" s="301" t="s">
        <v>1</v>
      </c>
      <c r="I210" s="303"/>
      <c r="J210" s="300"/>
      <c r="K210" s="300"/>
      <c r="L210" s="304"/>
      <c r="M210" s="305"/>
      <c r="N210" s="306"/>
      <c r="O210" s="306"/>
      <c r="P210" s="306"/>
      <c r="Q210" s="306"/>
      <c r="R210" s="306"/>
      <c r="S210" s="306"/>
      <c r="T210" s="307"/>
      <c r="U210" s="15"/>
      <c r="V210" s="15"/>
      <c r="W210" s="15"/>
      <c r="X210" s="15"/>
      <c r="Y210" s="15"/>
      <c r="Z210" s="15"/>
      <c r="AA210" s="15"/>
      <c r="AB210" s="15"/>
      <c r="AC210" s="15"/>
      <c r="AD210" s="15"/>
      <c r="AE210" s="15"/>
      <c r="AT210" s="308" t="s">
        <v>758</v>
      </c>
      <c r="AU210" s="308" t="s">
        <v>86</v>
      </c>
      <c r="AV210" s="15" t="s">
        <v>84</v>
      </c>
      <c r="AW210" s="15" t="s">
        <v>33</v>
      </c>
      <c r="AX210" s="15" t="s">
        <v>76</v>
      </c>
      <c r="AY210" s="308" t="s">
        <v>414</v>
      </c>
    </row>
    <row r="211" s="15" customFormat="1">
      <c r="A211" s="15"/>
      <c r="B211" s="299"/>
      <c r="C211" s="300"/>
      <c r="D211" s="230" t="s">
        <v>758</v>
      </c>
      <c r="E211" s="301" t="s">
        <v>1</v>
      </c>
      <c r="F211" s="302" t="s">
        <v>1741</v>
      </c>
      <c r="G211" s="300"/>
      <c r="H211" s="301" t="s">
        <v>1</v>
      </c>
      <c r="I211" s="303"/>
      <c r="J211" s="300"/>
      <c r="K211" s="300"/>
      <c r="L211" s="304"/>
      <c r="M211" s="305"/>
      <c r="N211" s="306"/>
      <c r="O211" s="306"/>
      <c r="P211" s="306"/>
      <c r="Q211" s="306"/>
      <c r="R211" s="306"/>
      <c r="S211" s="306"/>
      <c r="T211" s="307"/>
      <c r="U211" s="15"/>
      <c r="V211" s="15"/>
      <c r="W211" s="15"/>
      <c r="X211" s="15"/>
      <c r="Y211" s="15"/>
      <c r="Z211" s="15"/>
      <c r="AA211" s="15"/>
      <c r="AB211" s="15"/>
      <c r="AC211" s="15"/>
      <c r="AD211" s="15"/>
      <c r="AE211" s="15"/>
      <c r="AT211" s="308" t="s">
        <v>758</v>
      </c>
      <c r="AU211" s="308" t="s">
        <v>86</v>
      </c>
      <c r="AV211" s="15" t="s">
        <v>84</v>
      </c>
      <c r="AW211" s="15" t="s">
        <v>33</v>
      </c>
      <c r="AX211" s="15" t="s">
        <v>76</v>
      </c>
      <c r="AY211" s="308" t="s">
        <v>414</v>
      </c>
    </row>
    <row r="212" s="13" customFormat="1">
      <c r="A212" s="13"/>
      <c r="B212" s="277"/>
      <c r="C212" s="278"/>
      <c r="D212" s="230" t="s">
        <v>758</v>
      </c>
      <c r="E212" s="279" t="s">
        <v>1</v>
      </c>
      <c r="F212" s="280" t="s">
        <v>3518</v>
      </c>
      <c r="G212" s="278"/>
      <c r="H212" s="281">
        <v>4.1399999999999997</v>
      </c>
      <c r="I212" s="282"/>
      <c r="J212" s="278"/>
      <c r="K212" s="278"/>
      <c r="L212" s="283"/>
      <c r="M212" s="284"/>
      <c r="N212" s="285"/>
      <c r="O212" s="285"/>
      <c r="P212" s="285"/>
      <c r="Q212" s="285"/>
      <c r="R212" s="285"/>
      <c r="S212" s="285"/>
      <c r="T212" s="286"/>
      <c r="U212" s="13"/>
      <c r="V212" s="13"/>
      <c r="W212" s="13"/>
      <c r="X212" s="13"/>
      <c r="Y212" s="13"/>
      <c r="Z212" s="13"/>
      <c r="AA212" s="13"/>
      <c r="AB212" s="13"/>
      <c r="AC212" s="13"/>
      <c r="AD212" s="13"/>
      <c r="AE212" s="13"/>
      <c r="AT212" s="287" t="s">
        <v>758</v>
      </c>
      <c r="AU212" s="287" t="s">
        <v>86</v>
      </c>
      <c r="AV212" s="13" t="s">
        <v>86</v>
      </c>
      <c r="AW212" s="13" t="s">
        <v>33</v>
      </c>
      <c r="AX212" s="13" t="s">
        <v>76</v>
      </c>
      <c r="AY212" s="287" t="s">
        <v>414</v>
      </c>
    </row>
    <row r="213" s="15" customFormat="1">
      <c r="A213" s="15"/>
      <c r="B213" s="299"/>
      <c r="C213" s="300"/>
      <c r="D213" s="230" t="s">
        <v>758</v>
      </c>
      <c r="E213" s="301" t="s">
        <v>1</v>
      </c>
      <c r="F213" s="302" t="s">
        <v>1746</v>
      </c>
      <c r="G213" s="300"/>
      <c r="H213" s="301" t="s">
        <v>1</v>
      </c>
      <c r="I213" s="303"/>
      <c r="J213" s="300"/>
      <c r="K213" s="300"/>
      <c r="L213" s="304"/>
      <c r="M213" s="305"/>
      <c r="N213" s="306"/>
      <c r="O213" s="306"/>
      <c r="P213" s="306"/>
      <c r="Q213" s="306"/>
      <c r="R213" s="306"/>
      <c r="S213" s="306"/>
      <c r="T213" s="307"/>
      <c r="U213" s="15"/>
      <c r="V213" s="15"/>
      <c r="W213" s="15"/>
      <c r="X213" s="15"/>
      <c r="Y213" s="15"/>
      <c r="Z213" s="15"/>
      <c r="AA213" s="15"/>
      <c r="AB213" s="15"/>
      <c r="AC213" s="15"/>
      <c r="AD213" s="15"/>
      <c r="AE213" s="15"/>
      <c r="AT213" s="308" t="s">
        <v>758</v>
      </c>
      <c r="AU213" s="308" t="s">
        <v>86</v>
      </c>
      <c r="AV213" s="15" t="s">
        <v>84</v>
      </c>
      <c r="AW213" s="15" t="s">
        <v>33</v>
      </c>
      <c r="AX213" s="15" t="s">
        <v>76</v>
      </c>
      <c r="AY213" s="308" t="s">
        <v>414</v>
      </c>
    </row>
    <row r="214" s="13" customFormat="1">
      <c r="A214" s="13"/>
      <c r="B214" s="277"/>
      <c r="C214" s="278"/>
      <c r="D214" s="230" t="s">
        <v>758</v>
      </c>
      <c r="E214" s="279" t="s">
        <v>1</v>
      </c>
      <c r="F214" s="280" t="s">
        <v>3519</v>
      </c>
      <c r="G214" s="278"/>
      <c r="H214" s="281">
        <v>7.2000000000000002</v>
      </c>
      <c r="I214" s="282"/>
      <c r="J214" s="278"/>
      <c r="K214" s="278"/>
      <c r="L214" s="283"/>
      <c r="M214" s="284"/>
      <c r="N214" s="285"/>
      <c r="O214" s="285"/>
      <c r="P214" s="285"/>
      <c r="Q214" s="285"/>
      <c r="R214" s="285"/>
      <c r="S214" s="285"/>
      <c r="T214" s="286"/>
      <c r="U214" s="13"/>
      <c r="V214" s="13"/>
      <c r="W214" s="13"/>
      <c r="X214" s="13"/>
      <c r="Y214" s="13"/>
      <c r="Z214" s="13"/>
      <c r="AA214" s="13"/>
      <c r="AB214" s="13"/>
      <c r="AC214" s="13"/>
      <c r="AD214" s="13"/>
      <c r="AE214" s="13"/>
      <c r="AT214" s="287" t="s">
        <v>758</v>
      </c>
      <c r="AU214" s="287" t="s">
        <v>86</v>
      </c>
      <c r="AV214" s="13" t="s">
        <v>86</v>
      </c>
      <c r="AW214" s="13" t="s">
        <v>33</v>
      </c>
      <c r="AX214" s="13" t="s">
        <v>76</v>
      </c>
      <c r="AY214" s="287" t="s">
        <v>414</v>
      </c>
    </row>
    <row r="215" s="16" customFormat="1">
      <c r="A215" s="16"/>
      <c r="B215" s="317"/>
      <c r="C215" s="318"/>
      <c r="D215" s="230" t="s">
        <v>758</v>
      </c>
      <c r="E215" s="319" t="s">
        <v>1</v>
      </c>
      <c r="F215" s="320" t="s">
        <v>1745</v>
      </c>
      <c r="G215" s="318"/>
      <c r="H215" s="321">
        <v>11.34</v>
      </c>
      <c r="I215" s="322"/>
      <c r="J215" s="318"/>
      <c r="K215" s="318"/>
      <c r="L215" s="323"/>
      <c r="M215" s="324"/>
      <c r="N215" s="325"/>
      <c r="O215" s="325"/>
      <c r="P215" s="325"/>
      <c r="Q215" s="325"/>
      <c r="R215" s="325"/>
      <c r="S215" s="325"/>
      <c r="T215" s="326"/>
      <c r="U215" s="16"/>
      <c r="V215" s="16"/>
      <c r="W215" s="16"/>
      <c r="X215" s="16"/>
      <c r="Y215" s="16"/>
      <c r="Z215" s="16"/>
      <c r="AA215" s="16"/>
      <c r="AB215" s="16"/>
      <c r="AC215" s="16"/>
      <c r="AD215" s="16"/>
      <c r="AE215" s="16"/>
      <c r="AT215" s="327" t="s">
        <v>758</v>
      </c>
      <c r="AU215" s="327" t="s">
        <v>86</v>
      </c>
      <c r="AV215" s="16" t="s">
        <v>114</v>
      </c>
      <c r="AW215" s="16" t="s">
        <v>33</v>
      </c>
      <c r="AX215" s="16" t="s">
        <v>76</v>
      </c>
      <c r="AY215" s="327" t="s">
        <v>414</v>
      </c>
    </row>
    <row r="216" s="15" customFormat="1">
      <c r="A216" s="15"/>
      <c r="B216" s="299"/>
      <c r="C216" s="300"/>
      <c r="D216" s="230" t="s">
        <v>758</v>
      </c>
      <c r="E216" s="301" t="s">
        <v>1</v>
      </c>
      <c r="F216" s="302" t="s">
        <v>3457</v>
      </c>
      <c r="G216" s="300"/>
      <c r="H216" s="301" t="s">
        <v>1</v>
      </c>
      <c r="I216" s="303"/>
      <c r="J216" s="300"/>
      <c r="K216" s="300"/>
      <c r="L216" s="304"/>
      <c r="M216" s="305"/>
      <c r="N216" s="306"/>
      <c r="O216" s="306"/>
      <c r="P216" s="306"/>
      <c r="Q216" s="306"/>
      <c r="R216" s="306"/>
      <c r="S216" s="306"/>
      <c r="T216" s="307"/>
      <c r="U216" s="15"/>
      <c r="V216" s="15"/>
      <c r="W216" s="15"/>
      <c r="X216" s="15"/>
      <c r="Y216" s="15"/>
      <c r="Z216" s="15"/>
      <c r="AA216" s="15"/>
      <c r="AB216" s="15"/>
      <c r="AC216" s="15"/>
      <c r="AD216" s="15"/>
      <c r="AE216" s="15"/>
      <c r="AT216" s="308" t="s">
        <v>758</v>
      </c>
      <c r="AU216" s="308" t="s">
        <v>86</v>
      </c>
      <c r="AV216" s="15" t="s">
        <v>84</v>
      </c>
      <c r="AW216" s="15" t="s">
        <v>33</v>
      </c>
      <c r="AX216" s="15" t="s">
        <v>76</v>
      </c>
      <c r="AY216" s="308" t="s">
        <v>414</v>
      </c>
    </row>
    <row r="217" s="15" customFormat="1">
      <c r="A217" s="15"/>
      <c r="B217" s="299"/>
      <c r="C217" s="300"/>
      <c r="D217" s="230" t="s">
        <v>758</v>
      </c>
      <c r="E217" s="301" t="s">
        <v>1</v>
      </c>
      <c r="F217" s="302" t="s">
        <v>1741</v>
      </c>
      <c r="G217" s="300"/>
      <c r="H217" s="301" t="s">
        <v>1</v>
      </c>
      <c r="I217" s="303"/>
      <c r="J217" s="300"/>
      <c r="K217" s="300"/>
      <c r="L217" s="304"/>
      <c r="M217" s="305"/>
      <c r="N217" s="306"/>
      <c r="O217" s="306"/>
      <c r="P217" s="306"/>
      <c r="Q217" s="306"/>
      <c r="R217" s="306"/>
      <c r="S217" s="306"/>
      <c r="T217" s="307"/>
      <c r="U217" s="15"/>
      <c r="V217" s="15"/>
      <c r="W217" s="15"/>
      <c r="X217" s="15"/>
      <c r="Y217" s="15"/>
      <c r="Z217" s="15"/>
      <c r="AA217" s="15"/>
      <c r="AB217" s="15"/>
      <c r="AC217" s="15"/>
      <c r="AD217" s="15"/>
      <c r="AE217" s="15"/>
      <c r="AT217" s="308" t="s">
        <v>758</v>
      </c>
      <c r="AU217" s="308" t="s">
        <v>86</v>
      </c>
      <c r="AV217" s="15" t="s">
        <v>84</v>
      </c>
      <c r="AW217" s="15" t="s">
        <v>33</v>
      </c>
      <c r="AX217" s="15" t="s">
        <v>76</v>
      </c>
      <c r="AY217" s="308" t="s">
        <v>414</v>
      </c>
    </row>
    <row r="218" s="13" customFormat="1">
      <c r="A218" s="13"/>
      <c r="B218" s="277"/>
      <c r="C218" s="278"/>
      <c r="D218" s="230" t="s">
        <v>758</v>
      </c>
      <c r="E218" s="279" t="s">
        <v>1</v>
      </c>
      <c r="F218" s="280" t="s">
        <v>3520</v>
      </c>
      <c r="G218" s="278"/>
      <c r="H218" s="281">
        <v>3.9649999999999999</v>
      </c>
      <c r="I218" s="282"/>
      <c r="J218" s="278"/>
      <c r="K218" s="278"/>
      <c r="L218" s="283"/>
      <c r="M218" s="284"/>
      <c r="N218" s="285"/>
      <c r="O218" s="285"/>
      <c r="P218" s="285"/>
      <c r="Q218" s="285"/>
      <c r="R218" s="285"/>
      <c r="S218" s="285"/>
      <c r="T218" s="286"/>
      <c r="U218" s="13"/>
      <c r="V218" s="13"/>
      <c r="W218" s="13"/>
      <c r="X218" s="13"/>
      <c r="Y218" s="13"/>
      <c r="Z218" s="13"/>
      <c r="AA218" s="13"/>
      <c r="AB218" s="13"/>
      <c r="AC218" s="13"/>
      <c r="AD218" s="13"/>
      <c r="AE218" s="13"/>
      <c r="AT218" s="287" t="s">
        <v>758</v>
      </c>
      <c r="AU218" s="287" t="s">
        <v>86</v>
      </c>
      <c r="AV218" s="13" t="s">
        <v>86</v>
      </c>
      <c r="AW218" s="13" t="s">
        <v>33</v>
      </c>
      <c r="AX218" s="13" t="s">
        <v>76</v>
      </c>
      <c r="AY218" s="287" t="s">
        <v>414</v>
      </c>
    </row>
    <row r="219" s="15" customFormat="1">
      <c r="A219" s="15"/>
      <c r="B219" s="299"/>
      <c r="C219" s="300"/>
      <c r="D219" s="230" t="s">
        <v>758</v>
      </c>
      <c r="E219" s="301" t="s">
        <v>1</v>
      </c>
      <c r="F219" s="302" t="s">
        <v>1746</v>
      </c>
      <c r="G219" s="300"/>
      <c r="H219" s="301" t="s">
        <v>1</v>
      </c>
      <c r="I219" s="303"/>
      <c r="J219" s="300"/>
      <c r="K219" s="300"/>
      <c r="L219" s="304"/>
      <c r="M219" s="305"/>
      <c r="N219" s="306"/>
      <c r="O219" s="306"/>
      <c r="P219" s="306"/>
      <c r="Q219" s="306"/>
      <c r="R219" s="306"/>
      <c r="S219" s="306"/>
      <c r="T219" s="307"/>
      <c r="U219" s="15"/>
      <c r="V219" s="15"/>
      <c r="W219" s="15"/>
      <c r="X219" s="15"/>
      <c r="Y219" s="15"/>
      <c r="Z219" s="15"/>
      <c r="AA219" s="15"/>
      <c r="AB219" s="15"/>
      <c r="AC219" s="15"/>
      <c r="AD219" s="15"/>
      <c r="AE219" s="15"/>
      <c r="AT219" s="308" t="s">
        <v>758</v>
      </c>
      <c r="AU219" s="308" t="s">
        <v>86</v>
      </c>
      <c r="AV219" s="15" t="s">
        <v>84</v>
      </c>
      <c r="AW219" s="15" t="s">
        <v>33</v>
      </c>
      <c r="AX219" s="15" t="s">
        <v>76</v>
      </c>
      <c r="AY219" s="308" t="s">
        <v>414</v>
      </c>
    </row>
    <row r="220" s="13" customFormat="1">
      <c r="A220" s="13"/>
      <c r="B220" s="277"/>
      <c r="C220" s="278"/>
      <c r="D220" s="230" t="s">
        <v>758</v>
      </c>
      <c r="E220" s="279" t="s">
        <v>1</v>
      </c>
      <c r="F220" s="280" t="s">
        <v>3521</v>
      </c>
      <c r="G220" s="278"/>
      <c r="H220" s="281">
        <v>8</v>
      </c>
      <c r="I220" s="282"/>
      <c r="J220" s="278"/>
      <c r="K220" s="278"/>
      <c r="L220" s="283"/>
      <c r="M220" s="284"/>
      <c r="N220" s="285"/>
      <c r="O220" s="285"/>
      <c r="P220" s="285"/>
      <c r="Q220" s="285"/>
      <c r="R220" s="285"/>
      <c r="S220" s="285"/>
      <c r="T220" s="286"/>
      <c r="U220" s="13"/>
      <c r="V220" s="13"/>
      <c r="W220" s="13"/>
      <c r="X220" s="13"/>
      <c r="Y220" s="13"/>
      <c r="Z220" s="13"/>
      <c r="AA220" s="13"/>
      <c r="AB220" s="13"/>
      <c r="AC220" s="13"/>
      <c r="AD220" s="13"/>
      <c r="AE220" s="13"/>
      <c r="AT220" s="287" t="s">
        <v>758</v>
      </c>
      <c r="AU220" s="287" t="s">
        <v>86</v>
      </c>
      <c r="AV220" s="13" t="s">
        <v>86</v>
      </c>
      <c r="AW220" s="13" t="s">
        <v>33</v>
      </c>
      <c r="AX220" s="13" t="s">
        <v>76</v>
      </c>
      <c r="AY220" s="287" t="s">
        <v>414</v>
      </c>
    </row>
    <row r="221" s="16" customFormat="1">
      <c r="A221" s="16"/>
      <c r="B221" s="317"/>
      <c r="C221" s="318"/>
      <c r="D221" s="230" t="s">
        <v>758</v>
      </c>
      <c r="E221" s="319" t="s">
        <v>1</v>
      </c>
      <c r="F221" s="320" t="s">
        <v>1745</v>
      </c>
      <c r="G221" s="318"/>
      <c r="H221" s="321">
        <v>11.965</v>
      </c>
      <c r="I221" s="322"/>
      <c r="J221" s="318"/>
      <c r="K221" s="318"/>
      <c r="L221" s="323"/>
      <c r="M221" s="324"/>
      <c r="N221" s="325"/>
      <c r="O221" s="325"/>
      <c r="P221" s="325"/>
      <c r="Q221" s="325"/>
      <c r="R221" s="325"/>
      <c r="S221" s="325"/>
      <c r="T221" s="326"/>
      <c r="U221" s="16"/>
      <c r="V221" s="16"/>
      <c r="W221" s="16"/>
      <c r="X221" s="16"/>
      <c r="Y221" s="16"/>
      <c r="Z221" s="16"/>
      <c r="AA221" s="16"/>
      <c r="AB221" s="16"/>
      <c r="AC221" s="16"/>
      <c r="AD221" s="16"/>
      <c r="AE221" s="16"/>
      <c r="AT221" s="327" t="s">
        <v>758</v>
      </c>
      <c r="AU221" s="327" t="s">
        <v>86</v>
      </c>
      <c r="AV221" s="16" t="s">
        <v>114</v>
      </c>
      <c r="AW221" s="16" t="s">
        <v>33</v>
      </c>
      <c r="AX221" s="16" t="s">
        <v>76</v>
      </c>
      <c r="AY221" s="327" t="s">
        <v>414</v>
      </c>
    </row>
    <row r="222" s="14" customFormat="1">
      <c r="A222" s="14"/>
      <c r="B222" s="288"/>
      <c r="C222" s="289"/>
      <c r="D222" s="230" t="s">
        <v>758</v>
      </c>
      <c r="E222" s="290" t="s">
        <v>1</v>
      </c>
      <c r="F222" s="291" t="s">
        <v>760</v>
      </c>
      <c r="G222" s="289"/>
      <c r="H222" s="292">
        <v>23.305</v>
      </c>
      <c r="I222" s="293"/>
      <c r="J222" s="289"/>
      <c r="K222" s="289"/>
      <c r="L222" s="294"/>
      <c r="M222" s="295"/>
      <c r="N222" s="296"/>
      <c r="O222" s="296"/>
      <c r="P222" s="296"/>
      <c r="Q222" s="296"/>
      <c r="R222" s="296"/>
      <c r="S222" s="296"/>
      <c r="T222" s="297"/>
      <c r="U222" s="14"/>
      <c r="V222" s="14"/>
      <c r="W222" s="14"/>
      <c r="X222" s="14"/>
      <c r="Y222" s="14"/>
      <c r="Z222" s="14"/>
      <c r="AA222" s="14"/>
      <c r="AB222" s="14"/>
      <c r="AC222" s="14"/>
      <c r="AD222" s="14"/>
      <c r="AE222" s="14"/>
      <c r="AT222" s="298" t="s">
        <v>758</v>
      </c>
      <c r="AU222" s="298" t="s">
        <v>86</v>
      </c>
      <c r="AV222" s="14" t="s">
        <v>415</v>
      </c>
      <c r="AW222" s="14" t="s">
        <v>33</v>
      </c>
      <c r="AX222" s="14" t="s">
        <v>84</v>
      </c>
      <c r="AY222" s="298" t="s">
        <v>414</v>
      </c>
    </row>
    <row r="223" s="2" customFormat="1" ht="21.75" customHeight="1">
      <c r="A223" s="39"/>
      <c r="B223" s="40"/>
      <c r="C223" s="234" t="s">
        <v>470</v>
      </c>
      <c r="D223" s="234" t="s">
        <v>443</v>
      </c>
      <c r="E223" s="235" t="s">
        <v>3530</v>
      </c>
      <c r="F223" s="236" t="s">
        <v>3531</v>
      </c>
      <c r="G223" s="237" t="s">
        <v>632</v>
      </c>
      <c r="H223" s="238">
        <v>23.305</v>
      </c>
      <c r="I223" s="239"/>
      <c r="J223" s="240">
        <f>ROUND(I223*H223,2)</f>
        <v>0</v>
      </c>
      <c r="K223" s="236" t="s">
        <v>720</v>
      </c>
      <c r="L223" s="45"/>
      <c r="M223" s="241" t="s">
        <v>1</v>
      </c>
      <c r="N223" s="242" t="s">
        <v>41</v>
      </c>
      <c r="O223" s="92"/>
      <c r="P223" s="226">
        <f>O223*H223</f>
        <v>0</v>
      </c>
      <c r="Q223" s="226">
        <v>0</v>
      </c>
      <c r="R223" s="226">
        <f>Q223*H223</f>
        <v>0</v>
      </c>
      <c r="S223" s="226">
        <v>0</v>
      </c>
      <c r="T223" s="227">
        <f>S223*H223</f>
        <v>0</v>
      </c>
      <c r="U223" s="39"/>
      <c r="V223" s="39"/>
      <c r="W223" s="39"/>
      <c r="X223" s="39"/>
      <c r="Y223" s="39"/>
      <c r="Z223" s="39"/>
      <c r="AA223" s="39"/>
      <c r="AB223" s="39"/>
      <c r="AC223" s="39"/>
      <c r="AD223" s="39"/>
      <c r="AE223" s="39"/>
      <c r="AR223" s="228" t="s">
        <v>415</v>
      </c>
      <c r="AT223" s="228" t="s">
        <v>443</v>
      </c>
      <c r="AU223" s="228" t="s">
        <v>86</v>
      </c>
      <c r="AY223" s="18" t="s">
        <v>414</v>
      </c>
      <c r="BE223" s="229">
        <f>IF(N223="základní",J223,0)</f>
        <v>0</v>
      </c>
      <c r="BF223" s="229">
        <f>IF(N223="snížená",J223,0)</f>
        <v>0</v>
      </c>
      <c r="BG223" s="229">
        <f>IF(N223="zákl. přenesená",J223,0)</f>
        <v>0</v>
      </c>
      <c r="BH223" s="229">
        <f>IF(N223="sníž. přenesená",J223,0)</f>
        <v>0</v>
      </c>
      <c r="BI223" s="229">
        <f>IF(N223="nulová",J223,0)</f>
        <v>0</v>
      </c>
      <c r="BJ223" s="18" t="s">
        <v>84</v>
      </c>
      <c r="BK223" s="229">
        <f>ROUND(I223*H223,2)</f>
        <v>0</v>
      </c>
      <c r="BL223" s="18" t="s">
        <v>415</v>
      </c>
      <c r="BM223" s="228" t="s">
        <v>3532</v>
      </c>
    </row>
    <row r="224" s="2" customFormat="1">
      <c r="A224" s="39"/>
      <c r="B224" s="40"/>
      <c r="C224" s="41"/>
      <c r="D224" s="230" t="s">
        <v>417</v>
      </c>
      <c r="E224" s="41"/>
      <c r="F224" s="231" t="s">
        <v>3533</v>
      </c>
      <c r="G224" s="41"/>
      <c r="H224" s="41"/>
      <c r="I224" s="156"/>
      <c r="J224" s="41"/>
      <c r="K224" s="41"/>
      <c r="L224" s="45"/>
      <c r="M224" s="232"/>
      <c r="N224" s="233"/>
      <c r="O224" s="92"/>
      <c r="P224" s="92"/>
      <c r="Q224" s="92"/>
      <c r="R224" s="92"/>
      <c r="S224" s="92"/>
      <c r="T224" s="93"/>
      <c r="U224" s="39"/>
      <c r="V224" s="39"/>
      <c r="W224" s="39"/>
      <c r="X224" s="39"/>
      <c r="Y224" s="39"/>
      <c r="Z224" s="39"/>
      <c r="AA224" s="39"/>
      <c r="AB224" s="39"/>
      <c r="AC224" s="39"/>
      <c r="AD224" s="39"/>
      <c r="AE224" s="39"/>
      <c r="AT224" s="18" t="s">
        <v>417</v>
      </c>
      <c r="AU224" s="18" t="s">
        <v>86</v>
      </c>
    </row>
    <row r="225" s="2" customFormat="1" ht="21.75" customHeight="1">
      <c r="A225" s="39"/>
      <c r="B225" s="40"/>
      <c r="C225" s="234" t="s">
        <v>475</v>
      </c>
      <c r="D225" s="234" t="s">
        <v>443</v>
      </c>
      <c r="E225" s="235" t="s">
        <v>3534</v>
      </c>
      <c r="F225" s="236" t="s">
        <v>3535</v>
      </c>
      <c r="G225" s="237" t="s">
        <v>531</v>
      </c>
      <c r="H225" s="238">
        <v>1.3</v>
      </c>
      <c r="I225" s="239"/>
      <c r="J225" s="240">
        <f>ROUND(I225*H225,2)</f>
        <v>0</v>
      </c>
      <c r="K225" s="236" t="s">
        <v>720</v>
      </c>
      <c r="L225" s="45"/>
      <c r="M225" s="241" t="s">
        <v>1</v>
      </c>
      <c r="N225" s="242" t="s">
        <v>41</v>
      </c>
      <c r="O225" s="92"/>
      <c r="P225" s="226">
        <f>O225*H225</f>
        <v>0</v>
      </c>
      <c r="Q225" s="226">
        <v>0.0063945800000000004</v>
      </c>
      <c r="R225" s="226">
        <f>Q225*H225</f>
        <v>0.0083129540000000009</v>
      </c>
      <c r="S225" s="226">
        <v>0</v>
      </c>
      <c r="T225" s="227">
        <f>S225*H225</f>
        <v>0</v>
      </c>
      <c r="U225" s="39"/>
      <c r="V225" s="39"/>
      <c r="W225" s="39"/>
      <c r="X225" s="39"/>
      <c r="Y225" s="39"/>
      <c r="Z225" s="39"/>
      <c r="AA225" s="39"/>
      <c r="AB225" s="39"/>
      <c r="AC225" s="39"/>
      <c r="AD225" s="39"/>
      <c r="AE225" s="39"/>
      <c r="AR225" s="228" t="s">
        <v>415</v>
      </c>
      <c r="AT225" s="228" t="s">
        <v>443</v>
      </c>
      <c r="AU225" s="228" t="s">
        <v>86</v>
      </c>
      <c r="AY225" s="18" t="s">
        <v>414</v>
      </c>
      <c r="BE225" s="229">
        <f>IF(N225="základní",J225,0)</f>
        <v>0</v>
      </c>
      <c r="BF225" s="229">
        <f>IF(N225="snížená",J225,0)</f>
        <v>0</v>
      </c>
      <c r="BG225" s="229">
        <f>IF(N225="zákl. přenesená",J225,0)</f>
        <v>0</v>
      </c>
      <c r="BH225" s="229">
        <f>IF(N225="sníž. přenesená",J225,0)</f>
        <v>0</v>
      </c>
      <c r="BI225" s="229">
        <f>IF(N225="nulová",J225,0)</f>
        <v>0</v>
      </c>
      <c r="BJ225" s="18" t="s">
        <v>84</v>
      </c>
      <c r="BK225" s="229">
        <f>ROUND(I225*H225,2)</f>
        <v>0</v>
      </c>
      <c r="BL225" s="18" t="s">
        <v>415</v>
      </c>
      <c r="BM225" s="228" t="s">
        <v>3536</v>
      </c>
    </row>
    <row r="226" s="2" customFormat="1">
      <c r="A226" s="39"/>
      <c r="B226" s="40"/>
      <c r="C226" s="41"/>
      <c r="D226" s="230" t="s">
        <v>417</v>
      </c>
      <c r="E226" s="41"/>
      <c r="F226" s="231" t="s">
        <v>3537</v>
      </c>
      <c r="G226" s="41"/>
      <c r="H226" s="41"/>
      <c r="I226" s="156"/>
      <c r="J226" s="41"/>
      <c r="K226" s="41"/>
      <c r="L226" s="45"/>
      <c r="M226" s="232"/>
      <c r="N226" s="233"/>
      <c r="O226" s="92"/>
      <c r="P226" s="92"/>
      <c r="Q226" s="92"/>
      <c r="R226" s="92"/>
      <c r="S226" s="92"/>
      <c r="T226" s="93"/>
      <c r="U226" s="39"/>
      <c r="V226" s="39"/>
      <c r="W226" s="39"/>
      <c r="X226" s="39"/>
      <c r="Y226" s="39"/>
      <c r="Z226" s="39"/>
      <c r="AA226" s="39"/>
      <c r="AB226" s="39"/>
      <c r="AC226" s="39"/>
      <c r="AD226" s="39"/>
      <c r="AE226" s="39"/>
      <c r="AT226" s="18" t="s">
        <v>417</v>
      </c>
      <c r="AU226" s="18" t="s">
        <v>86</v>
      </c>
    </row>
    <row r="227" s="11" customFormat="1" ht="22.8" customHeight="1">
      <c r="A227" s="11"/>
      <c r="B227" s="254"/>
      <c r="C227" s="255"/>
      <c r="D227" s="256" t="s">
        <v>75</v>
      </c>
      <c r="E227" s="275" t="s">
        <v>892</v>
      </c>
      <c r="F227" s="275" t="s">
        <v>893</v>
      </c>
      <c r="G227" s="255"/>
      <c r="H227" s="255"/>
      <c r="I227" s="258"/>
      <c r="J227" s="276">
        <f>BK227</f>
        <v>0</v>
      </c>
      <c r="K227" s="255"/>
      <c r="L227" s="260"/>
      <c r="M227" s="261"/>
      <c r="N227" s="262"/>
      <c r="O227" s="262"/>
      <c r="P227" s="263">
        <f>SUM(P228:P237)</f>
        <v>0</v>
      </c>
      <c r="Q227" s="262"/>
      <c r="R227" s="263">
        <f>SUM(R228:R237)</f>
        <v>0</v>
      </c>
      <c r="S227" s="262"/>
      <c r="T227" s="264">
        <f>SUM(T228:T237)</f>
        <v>0</v>
      </c>
      <c r="U227" s="11"/>
      <c r="V227" s="11"/>
      <c r="W227" s="11"/>
      <c r="X227" s="11"/>
      <c r="Y227" s="11"/>
      <c r="Z227" s="11"/>
      <c r="AA227" s="11"/>
      <c r="AB227" s="11"/>
      <c r="AC227" s="11"/>
      <c r="AD227" s="11"/>
      <c r="AE227" s="11"/>
      <c r="AR227" s="265" t="s">
        <v>84</v>
      </c>
      <c r="AT227" s="266" t="s">
        <v>75</v>
      </c>
      <c r="AU227" s="266" t="s">
        <v>84</v>
      </c>
      <c r="AY227" s="265" t="s">
        <v>414</v>
      </c>
      <c r="BK227" s="267">
        <f>SUM(BK228:BK237)</f>
        <v>0</v>
      </c>
    </row>
    <row r="228" s="2" customFormat="1" ht="21.75" customHeight="1">
      <c r="A228" s="39"/>
      <c r="B228" s="40"/>
      <c r="C228" s="234" t="s">
        <v>479</v>
      </c>
      <c r="D228" s="234" t="s">
        <v>443</v>
      </c>
      <c r="E228" s="235" t="s">
        <v>1847</v>
      </c>
      <c r="F228" s="236" t="s">
        <v>1848</v>
      </c>
      <c r="G228" s="237" t="s">
        <v>897</v>
      </c>
      <c r="H228" s="238">
        <v>5.008</v>
      </c>
      <c r="I228" s="239"/>
      <c r="J228" s="240">
        <f>ROUND(I228*H228,2)</f>
        <v>0</v>
      </c>
      <c r="K228" s="236" t="s">
        <v>720</v>
      </c>
      <c r="L228" s="45"/>
      <c r="M228" s="241" t="s">
        <v>1</v>
      </c>
      <c r="N228" s="242" t="s">
        <v>41</v>
      </c>
      <c r="O228" s="92"/>
      <c r="P228" s="226">
        <f>O228*H228</f>
        <v>0</v>
      </c>
      <c r="Q228" s="226">
        <v>0</v>
      </c>
      <c r="R228" s="226">
        <f>Q228*H228</f>
        <v>0</v>
      </c>
      <c r="S228" s="226">
        <v>0</v>
      </c>
      <c r="T228" s="227">
        <f>S228*H228</f>
        <v>0</v>
      </c>
      <c r="U228" s="39"/>
      <c r="V228" s="39"/>
      <c r="W228" s="39"/>
      <c r="X228" s="39"/>
      <c r="Y228" s="39"/>
      <c r="Z228" s="39"/>
      <c r="AA228" s="39"/>
      <c r="AB228" s="39"/>
      <c r="AC228" s="39"/>
      <c r="AD228" s="39"/>
      <c r="AE228" s="39"/>
      <c r="AR228" s="228" t="s">
        <v>415</v>
      </c>
      <c r="AT228" s="228" t="s">
        <v>443</v>
      </c>
      <c r="AU228" s="228" t="s">
        <v>86</v>
      </c>
      <c r="AY228" s="18" t="s">
        <v>414</v>
      </c>
      <c r="BE228" s="229">
        <f>IF(N228="základní",J228,0)</f>
        <v>0</v>
      </c>
      <c r="BF228" s="229">
        <f>IF(N228="snížená",J228,0)</f>
        <v>0</v>
      </c>
      <c r="BG228" s="229">
        <f>IF(N228="zákl. přenesená",J228,0)</f>
        <v>0</v>
      </c>
      <c r="BH228" s="229">
        <f>IF(N228="sníž. přenesená",J228,0)</f>
        <v>0</v>
      </c>
      <c r="BI228" s="229">
        <f>IF(N228="nulová",J228,0)</f>
        <v>0</v>
      </c>
      <c r="BJ228" s="18" t="s">
        <v>84</v>
      </c>
      <c r="BK228" s="229">
        <f>ROUND(I228*H228,2)</f>
        <v>0</v>
      </c>
      <c r="BL228" s="18" t="s">
        <v>415</v>
      </c>
      <c r="BM228" s="228" t="s">
        <v>3538</v>
      </c>
    </row>
    <row r="229" s="2" customFormat="1">
      <c r="A229" s="39"/>
      <c r="B229" s="40"/>
      <c r="C229" s="41"/>
      <c r="D229" s="230" t="s">
        <v>417</v>
      </c>
      <c r="E229" s="41"/>
      <c r="F229" s="231" t="s">
        <v>1850</v>
      </c>
      <c r="G229" s="41"/>
      <c r="H229" s="41"/>
      <c r="I229" s="156"/>
      <c r="J229" s="41"/>
      <c r="K229" s="41"/>
      <c r="L229" s="45"/>
      <c r="M229" s="232"/>
      <c r="N229" s="233"/>
      <c r="O229" s="92"/>
      <c r="P229" s="92"/>
      <c r="Q229" s="92"/>
      <c r="R229" s="92"/>
      <c r="S229" s="92"/>
      <c r="T229" s="93"/>
      <c r="U229" s="39"/>
      <c r="V229" s="39"/>
      <c r="W229" s="39"/>
      <c r="X229" s="39"/>
      <c r="Y229" s="39"/>
      <c r="Z229" s="39"/>
      <c r="AA229" s="39"/>
      <c r="AB229" s="39"/>
      <c r="AC229" s="39"/>
      <c r="AD229" s="39"/>
      <c r="AE229" s="39"/>
      <c r="AT229" s="18" t="s">
        <v>417</v>
      </c>
      <c r="AU229" s="18" t="s">
        <v>86</v>
      </c>
    </row>
    <row r="230" s="2" customFormat="1" ht="16.5" customHeight="1">
      <c r="A230" s="39"/>
      <c r="B230" s="40"/>
      <c r="C230" s="234" t="s">
        <v>483</v>
      </c>
      <c r="D230" s="234" t="s">
        <v>443</v>
      </c>
      <c r="E230" s="235" t="s">
        <v>1851</v>
      </c>
      <c r="F230" s="236" t="s">
        <v>1852</v>
      </c>
      <c r="G230" s="237" t="s">
        <v>897</v>
      </c>
      <c r="H230" s="238">
        <v>46.871000000000002</v>
      </c>
      <c r="I230" s="239"/>
      <c r="J230" s="240">
        <f>ROUND(I230*H230,2)</f>
        <v>0</v>
      </c>
      <c r="K230" s="236" t="s">
        <v>720</v>
      </c>
      <c r="L230" s="45"/>
      <c r="M230" s="241" t="s">
        <v>1</v>
      </c>
      <c r="N230" s="242" t="s">
        <v>41</v>
      </c>
      <c r="O230" s="92"/>
      <c r="P230" s="226">
        <f>O230*H230</f>
        <v>0</v>
      </c>
      <c r="Q230" s="226">
        <v>0</v>
      </c>
      <c r="R230" s="226">
        <f>Q230*H230</f>
        <v>0</v>
      </c>
      <c r="S230" s="226">
        <v>0</v>
      </c>
      <c r="T230" s="227">
        <f>S230*H230</f>
        <v>0</v>
      </c>
      <c r="U230" s="39"/>
      <c r="V230" s="39"/>
      <c r="W230" s="39"/>
      <c r="X230" s="39"/>
      <c r="Y230" s="39"/>
      <c r="Z230" s="39"/>
      <c r="AA230" s="39"/>
      <c r="AB230" s="39"/>
      <c r="AC230" s="39"/>
      <c r="AD230" s="39"/>
      <c r="AE230" s="39"/>
      <c r="AR230" s="228" t="s">
        <v>415</v>
      </c>
      <c r="AT230" s="228" t="s">
        <v>443</v>
      </c>
      <c r="AU230" s="228" t="s">
        <v>86</v>
      </c>
      <c r="AY230" s="18" t="s">
        <v>414</v>
      </c>
      <c r="BE230" s="229">
        <f>IF(N230="základní",J230,0)</f>
        <v>0</v>
      </c>
      <c r="BF230" s="229">
        <f>IF(N230="snížená",J230,0)</f>
        <v>0</v>
      </c>
      <c r="BG230" s="229">
        <f>IF(N230="zákl. přenesená",J230,0)</f>
        <v>0</v>
      </c>
      <c r="BH230" s="229">
        <f>IF(N230="sníž. přenesená",J230,0)</f>
        <v>0</v>
      </c>
      <c r="BI230" s="229">
        <f>IF(N230="nulová",J230,0)</f>
        <v>0</v>
      </c>
      <c r="BJ230" s="18" t="s">
        <v>84</v>
      </c>
      <c r="BK230" s="229">
        <f>ROUND(I230*H230,2)</f>
        <v>0</v>
      </c>
      <c r="BL230" s="18" t="s">
        <v>415</v>
      </c>
      <c r="BM230" s="228" t="s">
        <v>3539</v>
      </c>
    </row>
    <row r="231" s="2" customFormat="1">
      <c r="A231" s="39"/>
      <c r="B231" s="40"/>
      <c r="C231" s="41"/>
      <c r="D231" s="230" t="s">
        <v>417</v>
      </c>
      <c r="E231" s="41"/>
      <c r="F231" s="231" t="s">
        <v>1854</v>
      </c>
      <c r="G231" s="41"/>
      <c r="H231" s="41"/>
      <c r="I231" s="156"/>
      <c r="J231" s="41"/>
      <c r="K231" s="41"/>
      <c r="L231" s="45"/>
      <c r="M231" s="232"/>
      <c r="N231" s="233"/>
      <c r="O231" s="92"/>
      <c r="P231" s="92"/>
      <c r="Q231" s="92"/>
      <c r="R231" s="92"/>
      <c r="S231" s="92"/>
      <c r="T231" s="93"/>
      <c r="U231" s="39"/>
      <c r="V231" s="39"/>
      <c r="W231" s="39"/>
      <c r="X231" s="39"/>
      <c r="Y231" s="39"/>
      <c r="Z231" s="39"/>
      <c r="AA231" s="39"/>
      <c r="AB231" s="39"/>
      <c r="AC231" s="39"/>
      <c r="AD231" s="39"/>
      <c r="AE231" s="39"/>
      <c r="AT231" s="18" t="s">
        <v>417</v>
      </c>
      <c r="AU231" s="18" t="s">
        <v>86</v>
      </c>
    </row>
    <row r="232" s="15" customFormat="1">
      <c r="A232" s="15"/>
      <c r="B232" s="299"/>
      <c r="C232" s="300"/>
      <c r="D232" s="230" t="s">
        <v>758</v>
      </c>
      <c r="E232" s="301" t="s">
        <v>1</v>
      </c>
      <c r="F232" s="302" t="s">
        <v>1855</v>
      </c>
      <c r="G232" s="300"/>
      <c r="H232" s="301" t="s">
        <v>1</v>
      </c>
      <c r="I232" s="303"/>
      <c r="J232" s="300"/>
      <c r="K232" s="300"/>
      <c r="L232" s="304"/>
      <c r="M232" s="305"/>
      <c r="N232" s="306"/>
      <c r="O232" s="306"/>
      <c r="P232" s="306"/>
      <c r="Q232" s="306"/>
      <c r="R232" s="306"/>
      <c r="S232" s="306"/>
      <c r="T232" s="307"/>
      <c r="U232" s="15"/>
      <c r="V232" s="15"/>
      <c r="W232" s="15"/>
      <c r="X232" s="15"/>
      <c r="Y232" s="15"/>
      <c r="Z232" s="15"/>
      <c r="AA232" s="15"/>
      <c r="AB232" s="15"/>
      <c r="AC232" s="15"/>
      <c r="AD232" s="15"/>
      <c r="AE232" s="15"/>
      <c r="AT232" s="308" t="s">
        <v>758</v>
      </c>
      <c r="AU232" s="308" t="s">
        <v>86</v>
      </c>
      <c r="AV232" s="15" t="s">
        <v>84</v>
      </c>
      <c r="AW232" s="15" t="s">
        <v>33</v>
      </c>
      <c r="AX232" s="15" t="s">
        <v>76</v>
      </c>
      <c r="AY232" s="308" t="s">
        <v>414</v>
      </c>
    </row>
    <row r="233" s="13" customFormat="1">
      <c r="A233" s="13"/>
      <c r="B233" s="277"/>
      <c r="C233" s="278"/>
      <c r="D233" s="230" t="s">
        <v>758</v>
      </c>
      <c r="E233" s="279" t="s">
        <v>1</v>
      </c>
      <c r="F233" s="280" t="s">
        <v>3540</v>
      </c>
      <c r="G233" s="278"/>
      <c r="H233" s="281">
        <v>46.871000000000002</v>
      </c>
      <c r="I233" s="282"/>
      <c r="J233" s="278"/>
      <c r="K233" s="278"/>
      <c r="L233" s="283"/>
      <c r="M233" s="284"/>
      <c r="N233" s="285"/>
      <c r="O233" s="285"/>
      <c r="P233" s="285"/>
      <c r="Q233" s="285"/>
      <c r="R233" s="285"/>
      <c r="S233" s="285"/>
      <c r="T233" s="286"/>
      <c r="U233" s="13"/>
      <c r="V233" s="13"/>
      <c r="W233" s="13"/>
      <c r="X233" s="13"/>
      <c r="Y233" s="13"/>
      <c r="Z233" s="13"/>
      <c r="AA233" s="13"/>
      <c r="AB233" s="13"/>
      <c r="AC233" s="13"/>
      <c r="AD233" s="13"/>
      <c r="AE233" s="13"/>
      <c r="AT233" s="287" t="s">
        <v>758</v>
      </c>
      <c r="AU233" s="287" t="s">
        <v>86</v>
      </c>
      <c r="AV233" s="13" t="s">
        <v>86</v>
      </c>
      <c r="AW233" s="13" t="s">
        <v>33</v>
      </c>
      <c r="AX233" s="13" t="s">
        <v>84</v>
      </c>
      <c r="AY233" s="287" t="s">
        <v>414</v>
      </c>
    </row>
    <row r="234" s="2" customFormat="1" ht="21.75" customHeight="1">
      <c r="A234" s="39"/>
      <c r="B234" s="40"/>
      <c r="C234" s="234" t="s">
        <v>487</v>
      </c>
      <c r="D234" s="234" t="s">
        <v>443</v>
      </c>
      <c r="E234" s="235" t="s">
        <v>1857</v>
      </c>
      <c r="F234" s="236" t="s">
        <v>1858</v>
      </c>
      <c r="G234" s="237" t="s">
        <v>897</v>
      </c>
      <c r="H234" s="238">
        <v>5.008</v>
      </c>
      <c r="I234" s="239"/>
      <c r="J234" s="240">
        <f>ROUND(I234*H234,2)</f>
        <v>0</v>
      </c>
      <c r="K234" s="236" t="s">
        <v>720</v>
      </c>
      <c r="L234" s="45"/>
      <c r="M234" s="241" t="s">
        <v>1</v>
      </c>
      <c r="N234" s="242" t="s">
        <v>41</v>
      </c>
      <c r="O234" s="92"/>
      <c r="P234" s="226">
        <f>O234*H234</f>
        <v>0</v>
      </c>
      <c r="Q234" s="226">
        <v>0</v>
      </c>
      <c r="R234" s="226">
        <f>Q234*H234</f>
        <v>0</v>
      </c>
      <c r="S234" s="226">
        <v>0</v>
      </c>
      <c r="T234" s="227">
        <f>S234*H234</f>
        <v>0</v>
      </c>
      <c r="U234" s="39"/>
      <c r="V234" s="39"/>
      <c r="W234" s="39"/>
      <c r="X234" s="39"/>
      <c r="Y234" s="39"/>
      <c r="Z234" s="39"/>
      <c r="AA234" s="39"/>
      <c r="AB234" s="39"/>
      <c r="AC234" s="39"/>
      <c r="AD234" s="39"/>
      <c r="AE234" s="39"/>
      <c r="AR234" s="228" t="s">
        <v>415</v>
      </c>
      <c r="AT234" s="228" t="s">
        <v>443</v>
      </c>
      <c r="AU234" s="228" t="s">
        <v>86</v>
      </c>
      <c r="AY234" s="18" t="s">
        <v>414</v>
      </c>
      <c r="BE234" s="229">
        <f>IF(N234="základní",J234,0)</f>
        <v>0</v>
      </c>
      <c r="BF234" s="229">
        <f>IF(N234="snížená",J234,0)</f>
        <v>0</v>
      </c>
      <c r="BG234" s="229">
        <f>IF(N234="zákl. přenesená",J234,0)</f>
        <v>0</v>
      </c>
      <c r="BH234" s="229">
        <f>IF(N234="sníž. přenesená",J234,0)</f>
        <v>0</v>
      </c>
      <c r="BI234" s="229">
        <f>IF(N234="nulová",J234,0)</f>
        <v>0</v>
      </c>
      <c r="BJ234" s="18" t="s">
        <v>84</v>
      </c>
      <c r="BK234" s="229">
        <f>ROUND(I234*H234,2)</f>
        <v>0</v>
      </c>
      <c r="BL234" s="18" t="s">
        <v>415</v>
      </c>
      <c r="BM234" s="228" t="s">
        <v>3541</v>
      </c>
    </row>
    <row r="235" s="2" customFormat="1">
      <c r="A235" s="39"/>
      <c r="B235" s="40"/>
      <c r="C235" s="41"/>
      <c r="D235" s="230" t="s">
        <v>417</v>
      </c>
      <c r="E235" s="41"/>
      <c r="F235" s="231" t="s">
        <v>1860</v>
      </c>
      <c r="G235" s="41"/>
      <c r="H235" s="41"/>
      <c r="I235" s="156"/>
      <c r="J235" s="41"/>
      <c r="K235" s="41"/>
      <c r="L235" s="45"/>
      <c r="M235" s="232"/>
      <c r="N235" s="233"/>
      <c r="O235" s="92"/>
      <c r="P235" s="92"/>
      <c r="Q235" s="92"/>
      <c r="R235" s="92"/>
      <c r="S235" s="92"/>
      <c r="T235" s="93"/>
      <c r="U235" s="39"/>
      <c r="V235" s="39"/>
      <c r="W235" s="39"/>
      <c r="X235" s="39"/>
      <c r="Y235" s="39"/>
      <c r="Z235" s="39"/>
      <c r="AA235" s="39"/>
      <c r="AB235" s="39"/>
      <c r="AC235" s="39"/>
      <c r="AD235" s="39"/>
      <c r="AE235" s="39"/>
      <c r="AT235" s="18" t="s">
        <v>417</v>
      </c>
      <c r="AU235" s="18" t="s">
        <v>86</v>
      </c>
    </row>
    <row r="236" s="2" customFormat="1" ht="21.75" customHeight="1">
      <c r="A236" s="39"/>
      <c r="B236" s="40"/>
      <c r="C236" s="234" t="s">
        <v>7</v>
      </c>
      <c r="D236" s="234" t="s">
        <v>443</v>
      </c>
      <c r="E236" s="235" t="s">
        <v>1861</v>
      </c>
      <c r="F236" s="236" t="s">
        <v>1862</v>
      </c>
      <c r="G236" s="237" t="s">
        <v>897</v>
      </c>
      <c r="H236" s="238">
        <v>5.008</v>
      </c>
      <c r="I236" s="239"/>
      <c r="J236" s="240">
        <f>ROUND(I236*H236,2)</f>
        <v>0</v>
      </c>
      <c r="K236" s="236" t="s">
        <v>720</v>
      </c>
      <c r="L236" s="45"/>
      <c r="M236" s="241" t="s">
        <v>1</v>
      </c>
      <c r="N236" s="242" t="s">
        <v>41</v>
      </c>
      <c r="O236" s="92"/>
      <c r="P236" s="226">
        <f>O236*H236</f>
        <v>0</v>
      </c>
      <c r="Q236" s="226">
        <v>0</v>
      </c>
      <c r="R236" s="226">
        <f>Q236*H236</f>
        <v>0</v>
      </c>
      <c r="S236" s="226">
        <v>0</v>
      </c>
      <c r="T236" s="227">
        <f>S236*H236</f>
        <v>0</v>
      </c>
      <c r="U236" s="39"/>
      <c r="V236" s="39"/>
      <c r="W236" s="39"/>
      <c r="X236" s="39"/>
      <c r="Y236" s="39"/>
      <c r="Z236" s="39"/>
      <c r="AA236" s="39"/>
      <c r="AB236" s="39"/>
      <c r="AC236" s="39"/>
      <c r="AD236" s="39"/>
      <c r="AE236" s="39"/>
      <c r="AR236" s="228" t="s">
        <v>415</v>
      </c>
      <c r="AT236" s="228" t="s">
        <v>443</v>
      </c>
      <c r="AU236" s="228" t="s">
        <v>86</v>
      </c>
      <c r="AY236" s="18" t="s">
        <v>414</v>
      </c>
      <c r="BE236" s="229">
        <f>IF(N236="základní",J236,0)</f>
        <v>0</v>
      </c>
      <c r="BF236" s="229">
        <f>IF(N236="snížená",J236,0)</f>
        <v>0</v>
      </c>
      <c r="BG236" s="229">
        <f>IF(N236="zákl. přenesená",J236,0)</f>
        <v>0</v>
      </c>
      <c r="BH236" s="229">
        <f>IF(N236="sníž. přenesená",J236,0)</f>
        <v>0</v>
      </c>
      <c r="BI236" s="229">
        <f>IF(N236="nulová",J236,0)</f>
        <v>0</v>
      </c>
      <c r="BJ236" s="18" t="s">
        <v>84</v>
      </c>
      <c r="BK236" s="229">
        <f>ROUND(I236*H236,2)</f>
        <v>0</v>
      </c>
      <c r="BL236" s="18" t="s">
        <v>415</v>
      </c>
      <c r="BM236" s="228" t="s">
        <v>3542</v>
      </c>
    </row>
    <row r="237" s="2" customFormat="1">
      <c r="A237" s="39"/>
      <c r="B237" s="40"/>
      <c r="C237" s="41"/>
      <c r="D237" s="230" t="s">
        <v>417</v>
      </c>
      <c r="E237" s="41"/>
      <c r="F237" s="231" t="s">
        <v>1864</v>
      </c>
      <c r="G237" s="41"/>
      <c r="H237" s="41"/>
      <c r="I237" s="156"/>
      <c r="J237" s="41"/>
      <c r="K237" s="41"/>
      <c r="L237" s="45"/>
      <c r="M237" s="232"/>
      <c r="N237" s="233"/>
      <c r="O237" s="92"/>
      <c r="P237" s="92"/>
      <c r="Q237" s="92"/>
      <c r="R237" s="92"/>
      <c r="S237" s="92"/>
      <c r="T237" s="93"/>
      <c r="U237" s="39"/>
      <c r="V237" s="39"/>
      <c r="W237" s="39"/>
      <c r="X237" s="39"/>
      <c r="Y237" s="39"/>
      <c r="Z237" s="39"/>
      <c r="AA237" s="39"/>
      <c r="AB237" s="39"/>
      <c r="AC237" s="39"/>
      <c r="AD237" s="39"/>
      <c r="AE237" s="39"/>
      <c r="AT237" s="18" t="s">
        <v>417</v>
      </c>
      <c r="AU237" s="18" t="s">
        <v>86</v>
      </c>
    </row>
    <row r="238" s="11" customFormat="1" ht="22.8" customHeight="1">
      <c r="A238" s="11"/>
      <c r="B238" s="254"/>
      <c r="C238" s="255"/>
      <c r="D238" s="256" t="s">
        <v>75</v>
      </c>
      <c r="E238" s="275" t="s">
        <v>912</v>
      </c>
      <c r="F238" s="275" t="s">
        <v>913</v>
      </c>
      <c r="G238" s="255"/>
      <c r="H238" s="255"/>
      <c r="I238" s="258"/>
      <c r="J238" s="276">
        <f>BK238</f>
        <v>0</v>
      </c>
      <c r="K238" s="255"/>
      <c r="L238" s="260"/>
      <c r="M238" s="261"/>
      <c r="N238" s="262"/>
      <c r="O238" s="262"/>
      <c r="P238" s="263">
        <f>SUM(P239:P240)</f>
        <v>0</v>
      </c>
      <c r="Q238" s="262"/>
      <c r="R238" s="263">
        <f>SUM(R239:R240)</f>
        <v>0</v>
      </c>
      <c r="S238" s="262"/>
      <c r="T238" s="264">
        <f>SUM(T239:T240)</f>
        <v>0</v>
      </c>
      <c r="U238" s="11"/>
      <c r="V238" s="11"/>
      <c r="W238" s="11"/>
      <c r="X238" s="11"/>
      <c r="Y238" s="11"/>
      <c r="Z238" s="11"/>
      <c r="AA238" s="11"/>
      <c r="AB238" s="11"/>
      <c r="AC238" s="11"/>
      <c r="AD238" s="11"/>
      <c r="AE238" s="11"/>
      <c r="AR238" s="265" t="s">
        <v>84</v>
      </c>
      <c r="AT238" s="266" t="s">
        <v>75</v>
      </c>
      <c r="AU238" s="266" t="s">
        <v>84</v>
      </c>
      <c r="AY238" s="265" t="s">
        <v>414</v>
      </c>
      <c r="BK238" s="267">
        <f>SUM(BK239:BK240)</f>
        <v>0</v>
      </c>
    </row>
    <row r="239" s="2" customFormat="1" ht="21.75" customHeight="1">
      <c r="A239" s="39"/>
      <c r="B239" s="40"/>
      <c r="C239" s="234" t="s">
        <v>494</v>
      </c>
      <c r="D239" s="234" t="s">
        <v>443</v>
      </c>
      <c r="E239" s="235" t="s">
        <v>1867</v>
      </c>
      <c r="F239" s="236" t="s">
        <v>1868</v>
      </c>
      <c r="G239" s="237" t="s">
        <v>897</v>
      </c>
      <c r="H239" s="238">
        <v>0.64100000000000001</v>
      </c>
      <c r="I239" s="239"/>
      <c r="J239" s="240">
        <f>ROUND(I239*H239,2)</f>
        <v>0</v>
      </c>
      <c r="K239" s="236" t="s">
        <v>720</v>
      </c>
      <c r="L239" s="45"/>
      <c r="M239" s="241" t="s">
        <v>1</v>
      </c>
      <c r="N239" s="242" t="s">
        <v>41</v>
      </c>
      <c r="O239" s="92"/>
      <c r="P239" s="226">
        <f>O239*H239</f>
        <v>0</v>
      </c>
      <c r="Q239" s="226">
        <v>0</v>
      </c>
      <c r="R239" s="226">
        <f>Q239*H239</f>
        <v>0</v>
      </c>
      <c r="S239" s="226">
        <v>0</v>
      </c>
      <c r="T239" s="227">
        <f>S239*H239</f>
        <v>0</v>
      </c>
      <c r="U239" s="39"/>
      <c r="V239" s="39"/>
      <c r="W239" s="39"/>
      <c r="X239" s="39"/>
      <c r="Y239" s="39"/>
      <c r="Z239" s="39"/>
      <c r="AA239" s="39"/>
      <c r="AB239" s="39"/>
      <c r="AC239" s="39"/>
      <c r="AD239" s="39"/>
      <c r="AE239" s="39"/>
      <c r="AR239" s="228" t="s">
        <v>415</v>
      </c>
      <c r="AT239" s="228" t="s">
        <v>443</v>
      </c>
      <c r="AU239" s="228" t="s">
        <v>86</v>
      </c>
      <c r="AY239" s="18" t="s">
        <v>414</v>
      </c>
      <c r="BE239" s="229">
        <f>IF(N239="základní",J239,0)</f>
        <v>0</v>
      </c>
      <c r="BF239" s="229">
        <f>IF(N239="snížená",J239,0)</f>
        <v>0</v>
      </c>
      <c r="BG239" s="229">
        <f>IF(N239="zákl. přenesená",J239,0)</f>
        <v>0</v>
      </c>
      <c r="BH239" s="229">
        <f>IF(N239="sníž. přenesená",J239,0)</f>
        <v>0</v>
      </c>
      <c r="BI239" s="229">
        <f>IF(N239="nulová",J239,0)</f>
        <v>0</v>
      </c>
      <c r="BJ239" s="18" t="s">
        <v>84</v>
      </c>
      <c r="BK239" s="229">
        <f>ROUND(I239*H239,2)</f>
        <v>0</v>
      </c>
      <c r="BL239" s="18" t="s">
        <v>415</v>
      </c>
      <c r="BM239" s="228" t="s">
        <v>3543</v>
      </c>
    </row>
    <row r="240" s="2" customFormat="1">
      <c r="A240" s="39"/>
      <c r="B240" s="40"/>
      <c r="C240" s="41"/>
      <c r="D240" s="230" t="s">
        <v>417</v>
      </c>
      <c r="E240" s="41"/>
      <c r="F240" s="231" t="s">
        <v>1870</v>
      </c>
      <c r="G240" s="41"/>
      <c r="H240" s="41"/>
      <c r="I240" s="156"/>
      <c r="J240" s="41"/>
      <c r="K240" s="41"/>
      <c r="L240" s="45"/>
      <c r="M240" s="232"/>
      <c r="N240" s="233"/>
      <c r="O240" s="92"/>
      <c r="P240" s="92"/>
      <c r="Q240" s="92"/>
      <c r="R240" s="92"/>
      <c r="S240" s="92"/>
      <c r="T240" s="93"/>
      <c r="U240" s="39"/>
      <c r="V240" s="39"/>
      <c r="W240" s="39"/>
      <c r="X240" s="39"/>
      <c r="Y240" s="39"/>
      <c r="Z240" s="39"/>
      <c r="AA240" s="39"/>
      <c r="AB240" s="39"/>
      <c r="AC240" s="39"/>
      <c r="AD240" s="39"/>
      <c r="AE240" s="39"/>
      <c r="AT240" s="18" t="s">
        <v>417</v>
      </c>
      <c r="AU240" s="18" t="s">
        <v>86</v>
      </c>
    </row>
    <row r="241" s="11" customFormat="1" ht="25.92" customHeight="1">
      <c r="A241" s="11"/>
      <c r="B241" s="254"/>
      <c r="C241" s="255"/>
      <c r="D241" s="256" t="s">
        <v>75</v>
      </c>
      <c r="E241" s="257" t="s">
        <v>918</v>
      </c>
      <c r="F241" s="257" t="s">
        <v>919</v>
      </c>
      <c r="G241" s="255"/>
      <c r="H241" s="255"/>
      <c r="I241" s="258"/>
      <c r="J241" s="259">
        <f>BK241</f>
        <v>0</v>
      </c>
      <c r="K241" s="255"/>
      <c r="L241" s="260"/>
      <c r="M241" s="261"/>
      <c r="N241" s="262"/>
      <c r="O241" s="262"/>
      <c r="P241" s="263">
        <f>P242</f>
        <v>0</v>
      </c>
      <c r="Q241" s="262"/>
      <c r="R241" s="263">
        <f>R242</f>
        <v>0</v>
      </c>
      <c r="S241" s="262"/>
      <c r="T241" s="264">
        <f>T242</f>
        <v>0</v>
      </c>
      <c r="U241" s="11"/>
      <c r="V241" s="11"/>
      <c r="W241" s="11"/>
      <c r="X241" s="11"/>
      <c r="Y241" s="11"/>
      <c r="Z241" s="11"/>
      <c r="AA241" s="11"/>
      <c r="AB241" s="11"/>
      <c r="AC241" s="11"/>
      <c r="AD241" s="11"/>
      <c r="AE241" s="11"/>
      <c r="AR241" s="265" t="s">
        <v>86</v>
      </c>
      <c r="AT241" s="266" t="s">
        <v>75</v>
      </c>
      <c r="AU241" s="266" t="s">
        <v>76</v>
      </c>
      <c r="AY241" s="265" t="s">
        <v>414</v>
      </c>
      <c r="BK241" s="267">
        <f>BK242</f>
        <v>0</v>
      </c>
    </row>
    <row r="242" s="11" customFormat="1" ht="22.8" customHeight="1">
      <c r="A242" s="11"/>
      <c r="B242" s="254"/>
      <c r="C242" s="255"/>
      <c r="D242" s="256" t="s">
        <v>75</v>
      </c>
      <c r="E242" s="275" t="s">
        <v>1878</v>
      </c>
      <c r="F242" s="275" t="s">
        <v>1879</v>
      </c>
      <c r="G242" s="255"/>
      <c r="H242" s="255"/>
      <c r="I242" s="258"/>
      <c r="J242" s="276">
        <f>BK242</f>
        <v>0</v>
      </c>
      <c r="K242" s="255"/>
      <c r="L242" s="260"/>
      <c r="M242" s="261"/>
      <c r="N242" s="262"/>
      <c r="O242" s="262"/>
      <c r="P242" s="263">
        <f>SUM(P243:P252)</f>
        <v>0</v>
      </c>
      <c r="Q242" s="262"/>
      <c r="R242" s="263">
        <f>SUM(R243:R252)</f>
        <v>0</v>
      </c>
      <c r="S242" s="262"/>
      <c r="T242" s="264">
        <f>SUM(T243:T252)</f>
        <v>0</v>
      </c>
      <c r="U242" s="11"/>
      <c r="V242" s="11"/>
      <c r="W242" s="11"/>
      <c r="X242" s="11"/>
      <c r="Y242" s="11"/>
      <c r="Z242" s="11"/>
      <c r="AA242" s="11"/>
      <c r="AB242" s="11"/>
      <c r="AC242" s="11"/>
      <c r="AD242" s="11"/>
      <c r="AE242" s="11"/>
      <c r="AR242" s="265" t="s">
        <v>86</v>
      </c>
      <c r="AT242" s="266" t="s">
        <v>75</v>
      </c>
      <c r="AU242" s="266" t="s">
        <v>84</v>
      </c>
      <c r="AY242" s="265" t="s">
        <v>414</v>
      </c>
      <c r="BK242" s="267">
        <f>SUM(BK243:BK252)</f>
        <v>0</v>
      </c>
    </row>
    <row r="243" s="2" customFormat="1" ht="21.75" customHeight="1">
      <c r="A243" s="39"/>
      <c r="B243" s="40"/>
      <c r="C243" s="234" t="s">
        <v>498</v>
      </c>
      <c r="D243" s="234" t="s">
        <v>443</v>
      </c>
      <c r="E243" s="235" t="s">
        <v>1880</v>
      </c>
      <c r="F243" s="236" t="s">
        <v>1881</v>
      </c>
      <c r="G243" s="237" t="s">
        <v>632</v>
      </c>
      <c r="H243" s="238">
        <v>4.8170000000000002</v>
      </c>
      <c r="I243" s="239"/>
      <c r="J243" s="240">
        <f>ROUND(I243*H243,2)</f>
        <v>0</v>
      </c>
      <c r="K243" s="236" t="s">
        <v>720</v>
      </c>
      <c r="L243" s="45"/>
      <c r="M243" s="241" t="s">
        <v>1</v>
      </c>
      <c r="N243" s="242" t="s">
        <v>41</v>
      </c>
      <c r="O243" s="92"/>
      <c r="P243" s="226">
        <f>O243*H243</f>
        <v>0</v>
      </c>
      <c r="Q243" s="226">
        <v>0</v>
      </c>
      <c r="R243" s="226">
        <f>Q243*H243</f>
        <v>0</v>
      </c>
      <c r="S243" s="226">
        <v>0</v>
      </c>
      <c r="T243" s="227">
        <f>S243*H243</f>
        <v>0</v>
      </c>
      <c r="U243" s="39"/>
      <c r="V243" s="39"/>
      <c r="W243" s="39"/>
      <c r="X243" s="39"/>
      <c r="Y243" s="39"/>
      <c r="Z243" s="39"/>
      <c r="AA243" s="39"/>
      <c r="AB243" s="39"/>
      <c r="AC243" s="39"/>
      <c r="AD243" s="39"/>
      <c r="AE243" s="39"/>
      <c r="AR243" s="228" t="s">
        <v>470</v>
      </c>
      <c r="AT243" s="228" t="s">
        <v>443</v>
      </c>
      <c r="AU243" s="228" t="s">
        <v>86</v>
      </c>
      <c r="AY243" s="18" t="s">
        <v>414</v>
      </c>
      <c r="BE243" s="229">
        <f>IF(N243="základní",J243,0)</f>
        <v>0</v>
      </c>
      <c r="BF243" s="229">
        <f>IF(N243="snížená",J243,0)</f>
        <v>0</v>
      </c>
      <c r="BG243" s="229">
        <f>IF(N243="zákl. přenesená",J243,0)</f>
        <v>0</v>
      </c>
      <c r="BH243" s="229">
        <f>IF(N243="sníž. přenesená",J243,0)</f>
        <v>0</v>
      </c>
      <c r="BI243" s="229">
        <f>IF(N243="nulová",J243,0)</f>
        <v>0</v>
      </c>
      <c r="BJ243" s="18" t="s">
        <v>84</v>
      </c>
      <c r="BK243" s="229">
        <f>ROUND(I243*H243,2)</f>
        <v>0</v>
      </c>
      <c r="BL243" s="18" t="s">
        <v>470</v>
      </c>
      <c r="BM243" s="228" t="s">
        <v>3544</v>
      </c>
    </row>
    <row r="244" s="2" customFormat="1">
      <c r="A244" s="39"/>
      <c r="B244" s="40"/>
      <c r="C244" s="41"/>
      <c r="D244" s="230" t="s">
        <v>417</v>
      </c>
      <c r="E244" s="41"/>
      <c r="F244" s="231" t="s">
        <v>1883</v>
      </c>
      <c r="G244" s="41"/>
      <c r="H244" s="41"/>
      <c r="I244" s="156"/>
      <c r="J244" s="41"/>
      <c r="K244" s="41"/>
      <c r="L244" s="45"/>
      <c r="M244" s="232"/>
      <c r="N244" s="233"/>
      <c r="O244" s="92"/>
      <c r="P244" s="92"/>
      <c r="Q244" s="92"/>
      <c r="R244" s="92"/>
      <c r="S244" s="92"/>
      <c r="T244" s="93"/>
      <c r="U244" s="39"/>
      <c r="V244" s="39"/>
      <c r="W244" s="39"/>
      <c r="X244" s="39"/>
      <c r="Y244" s="39"/>
      <c r="Z244" s="39"/>
      <c r="AA244" s="39"/>
      <c r="AB244" s="39"/>
      <c r="AC244" s="39"/>
      <c r="AD244" s="39"/>
      <c r="AE244" s="39"/>
      <c r="AT244" s="18" t="s">
        <v>417</v>
      </c>
      <c r="AU244" s="18" t="s">
        <v>86</v>
      </c>
    </row>
    <row r="245" s="13" customFormat="1">
      <c r="A245" s="13"/>
      <c r="B245" s="277"/>
      <c r="C245" s="278"/>
      <c r="D245" s="230" t="s">
        <v>758</v>
      </c>
      <c r="E245" s="279" t="s">
        <v>1</v>
      </c>
      <c r="F245" s="280" t="s">
        <v>3507</v>
      </c>
      <c r="G245" s="278"/>
      <c r="H245" s="281">
        <v>3.7810000000000001</v>
      </c>
      <c r="I245" s="282"/>
      <c r="J245" s="278"/>
      <c r="K245" s="278"/>
      <c r="L245" s="283"/>
      <c r="M245" s="284"/>
      <c r="N245" s="285"/>
      <c r="O245" s="285"/>
      <c r="P245" s="285"/>
      <c r="Q245" s="285"/>
      <c r="R245" s="285"/>
      <c r="S245" s="285"/>
      <c r="T245" s="286"/>
      <c r="U245" s="13"/>
      <c r="V245" s="13"/>
      <c r="W245" s="13"/>
      <c r="X245" s="13"/>
      <c r="Y245" s="13"/>
      <c r="Z245" s="13"/>
      <c r="AA245" s="13"/>
      <c r="AB245" s="13"/>
      <c r="AC245" s="13"/>
      <c r="AD245" s="13"/>
      <c r="AE245" s="13"/>
      <c r="AT245" s="287" t="s">
        <v>758</v>
      </c>
      <c r="AU245" s="287" t="s">
        <v>86</v>
      </c>
      <c r="AV245" s="13" t="s">
        <v>86</v>
      </c>
      <c r="AW245" s="13" t="s">
        <v>33</v>
      </c>
      <c r="AX245" s="13" t="s">
        <v>76</v>
      </c>
      <c r="AY245" s="287" t="s">
        <v>414</v>
      </c>
    </row>
    <row r="246" s="13" customFormat="1">
      <c r="A246" s="13"/>
      <c r="B246" s="277"/>
      <c r="C246" s="278"/>
      <c r="D246" s="230" t="s">
        <v>758</v>
      </c>
      <c r="E246" s="279" t="s">
        <v>1</v>
      </c>
      <c r="F246" s="280" t="s">
        <v>3508</v>
      </c>
      <c r="G246" s="278"/>
      <c r="H246" s="281">
        <v>1.036</v>
      </c>
      <c r="I246" s="282"/>
      <c r="J246" s="278"/>
      <c r="K246" s="278"/>
      <c r="L246" s="283"/>
      <c r="M246" s="284"/>
      <c r="N246" s="285"/>
      <c r="O246" s="285"/>
      <c r="P246" s="285"/>
      <c r="Q246" s="285"/>
      <c r="R246" s="285"/>
      <c r="S246" s="285"/>
      <c r="T246" s="286"/>
      <c r="U246" s="13"/>
      <c r="V246" s="13"/>
      <c r="W246" s="13"/>
      <c r="X246" s="13"/>
      <c r="Y246" s="13"/>
      <c r="Z246" s="13"/>
      <c r="AA246" s="13"/>
      <c r="AB246" s="13"/>
      <c r="AC246" s="13"/>
      <c r="AD246" s="13"/>
      <c r="AE246" s="13"/>
      <c r="AT246" s="287" t="s">
        <v>758</v>
      </c>
      <c r="AU246" s="287" t="s">
        <v>86</v>
      </c>
      <c r="AV246" s="13" t="s">
        <v>86</v>
      </c>
      <c r="AW246" s="13" t="s">
        <v>33</v>
      </c>
      <c r="AX246" s="13" t="s">
        <v>76</v>
      </c>
      <c r="AY246" s="287" t="s">
        <v>414</v>
      </c>
    </row>
    <row r="247" s="14" customFormat="1">
      <c r="A247" s="14"/>
      <c r="B247" s="288"/>
      <c r="C247" s="289"/>
      <c r="D247" s="230" t="s">
        <v>758</v>
      </c>
      <c r="E247" s="290" t="s">
        <v>1</v>
      </c>
      <c r="F247" s="291" t="s">
        <v>760</v>
      </c>
      <c r="G247" s="289"/>
      <c r="H247" s="292">
        <v>4.8170000000000002</v>
      </c>
      <c r="I247" s="293"/>
      <c r="J247" s="289"/>
      <c r="K247" s="289"/>
      <c r="L247" s="294"/>
      <c r="M247" s="295"/>
      <c r="N247" s="296"/>
      <c r="O247" s="296"/>
      <c r="P247" s="296"/>
      <c r="Q247" s="296"/>
      <c r="R247" s="296"/>
      <c r="S247" s="296"/>
      <c r="T247" s="297"/>
      <c r="U247" s="14"/>
      <c r="V247" s="14"/>
      <c r="W247" s="14"/>
      <c r="X247" s="14"/>
      <c r="Y247" s="14"/>
      <c r="Z247" s="14"/>
      <c r="AA247" s="14"/>
      <c r="AB247" s="14"/>
      <c r="AC247" s="14"/>
      <c r="AD247" s="14"/>
      <c r="AE247" s="14"/>
      <c r="AT247" s="298" t="s">
        <v>758</v>
      </c>
      <c r="AU247" s="298" t="s">
        <v>86</v>
      </c>
      <c r="AV247" s="14" t="s">
        <v>415</v>
      </c>
      <c r="AW247" s="14" t="s">
        <v>33</v>
      </c>
      <c r="AX247" s="14" t="s">
        <v>84</v>
      </c>
      <c r="AY247" s="298" t="s">
        <v>414</v>
      </c>
    </row>
    <row r="248" s="2" customFormat="1" ht="16.5" customHeight="1">
      <c r="A248" s="39"/>
      <c r="B248" s="40"/>
      <c r="C248" s="234" t="s">
        <v>502</v>
      </c>
      <c r="D248" s="234" t="s">
        <v>443</v>
      </c>
      <c r="E248" s="235" t="s">
        <v>1884</v>
      </c>
      <c r="F248" s="236" t="s">
        <v>1885</v>
      </c>
      <c r="G248" s="237" t="s">
        <v>632</v>
      </c>
      <c r="H248" s="238">
        <v>4.8170000000000002</v>
      </c>
      <c r="I248" s="239"/>
      <c r="J248" s="240">
        <f>ROUND(I248*H248,2)</f>
        <v>0</v>
      </c>
      <c r="K248" s="236" t="s">
        <v>720</v>
      </c>
      <c r="L248" s="45"/>
      <c r="M248" s="241" t="s">
        <v>1</v>
      </c>
      <c r="N248" s="242" t="s">
        <v>41</v>
      </c>
      <c r="O248" s="92"/>
      <c r="P248" s="226">
        <f>O248*H248</f>
        <v>0</v>
      </c>
      <c r="Q248" s="226">
        <v>0</v>
      </c>
      <c r="R248" s="226">
        <f>Q248*H248</f>
        <v>0</v>
      </c>
      <c r="S248" s="226">
        <v>0</v>
      </c>
      <c r="T248" s="227">
        <f>S248*H248</f>
        <v>0</v>
      </c>
      <c r="U248" s="39"/>
      <c r="V248" s="39"/>
      <c r="W248" s="39"/>
      <c r="X248" s="39"/>
      <c r="Y248" s="39"/>
      <c r="Z248" s="39"/>
      <c r="AA248" s="39"/>
      <c r="AB248" s="39"/>
      <c r="AC248" s="39"/>
      <c r="AD248" s="39"/>
      <c r="AE248" s="39"/>
      <c r="AR248" s="228" t="s">
        <v>470</v>
      </c>
      <c r="AT248" s="228" t="s">
        <v>443</v>
      </c>
      <c r="AU248" s="228" t="s">
        <v>86</v>
      </c>
      <c r="AY248" s="18" t="s">
        <v>414</v>
      </c>
      <c r="BE248" s="229">
        <f>IF(N248="základní",J248,0)</f>
        <v>0</v>
      </c>
      <c r="BF248" s="229">
        <f>IF(N248="snížená",J248,0)</f>
        <v>0</v>
      </c>
      <c r="BG248" s="229">
        <f>IF(N248="zákl. přenesená",J248,0)</f>
        <v>0</v>
      </c>
      <c r="BH248" s="229">
        <f>IF(N248="sníž. přenesená",J248,0)</f>
        <v>0</v>
      </c>
      <c r="BI248" s="229">
        <f>IF(N248="nulová",J248,0)</f>
        <v>0</v>
      </c>
      <c r="BJ248" s="18" t="s">
        <v>84</v>
      </c>
      <c r="BK248" s="229">
        <f>ROUND(I248*H248,2)</f>
        <v>0</v>
      </c>
      <c r="BL248" s="18" t="s">
        <v>470</v>
      </c>
      <c r="BM248" s="228" t="s">
        <v>3545</v>
      </c>
    </row>
    <row r="249" s="2" customFormat="1">
      <c r="A249" s="39"/>
      <c r="B249" s="40"/>
      <c r="C249" s="41"/>
      <c r="D249" s="230" t="s">
        <v>417</v>
      </c>
      <c r="E249" s="41"/>
      <c r="F249" s="231" t="s">
        <v>1887</v>
      </c>
      <c r="G249" s="41"/>
      <c r="H249" s="41"/>
      <c r="I249" s="156"/>
      <c r="J249" s="41"/>
      <c r="K249" s="41"/>
      <c r="L249" s="45"/>
      <c r="M249" s="232"/>
      <c r="N249" s="233"/>
      <c r="O249" s="92"/>
      <c r="P249" s="92"/>
      <c r="Q249" s="92"/>
      <c r="R249" s="92"/>
      <c r="S249" s="92"/>
      <c r="T249" s="93"/>
      <c r="U249" s="39"/>
      <c r="V249" s="39"/>
      <c r="W249" s="39"/>
      <c r="X249" s="39"/>
      <c r="Y249" s="39"/>
      <c r="Z249" s="39"/>
      <c r="AA249" s="39"/>
      <c r="AB249" s="39"/>
      <c r="AC249" s="39"/>
      <c r="AD249" s="39"/>
      <c r="AE249" s="39"/>
      <c r="AT249" s="18" t="s">
        <v>417</v>
      </c>
      <c r="AU249" s="18" t="s">
        <v>86</v>
      </c>
    </row>
    <row r="250" s="13" customFormat="1">
      <c r="A250" s="13"/>
      <c r="B250" s="277"/>
      <c r="C250" s="278"/>
      <c r="D250" s="230" t="s">
        <v>758</v>
      </c>
      <c r="E250" s="279" t="s">
        <v>1</v>
      </c>
      <c r="F250" s="280" t="s">
        <v>3507</v>
      </c>
      <c r="G250" s="278"/>
      <c r="H250" s="281">
        <v>3.7810000000000001</v>
      </c>
      <c r="I250" s="282"/>
      <c r="J250" s="278"/>
      <c r="K250" s="278"/>
      <c r="L250" s="283"/>
      <c r="M250" s="284"/>
      <c r="N250" s="285"/>
      <c r="O250" s="285"/>
      <c r="P250" s="285"/>
      <c r="Q250" s="285"/>
      <c r="R250" s="285"/>
      <c r="S250" s="285"/>
      <c r="T250" s="286"/>
      <c r="U250" s="13"/>
      <c r="V250" s="13"/>
      <c r="W250" s="13"/>
      <c r="X250" s="13"/>
      <c r="Y250" s="13"/>
      <c r="Z250" s="13"/>
      <c r="AA250" s="13"/>
      <c r="AB250" s="13"/>
      <c r="AC250" s="13"/>
      <c r="AD250" s="13"/>
      <c r="AE250" s="13"/>
      <c r="AT250" s="287" t="s">
        <v>758</v>
      </c>
      <c r="AU250" s="287" t="s">
        <v>86</v>
      </c>
      <c r="AV250" s="13" t="s">
        <v>86</v>
      </c>
      <c r="AW250" s="13" t="s">
        <v>33</v>
      </c>
      <c r="AX250" s="13" t="s">
        <v>76</v>
      </c>
      <c r="AY250" s="287" t="s">
        <v>414</v>
      </c>
    </row>
    <row r="251" s="13" customFormat="1">
      <c r="A251" s="13"/>
      <c r="B251" s="277"/>
      <c r="C251" s="278"/>
      <c r="D251" s="230" t="s">
        <v>758</v>
      </c>
      <c r="E251" s="279" t="s">
        <v>1</v>
      </c>
      <c r="F251" s="280" t="s">
        <v>3508</v>
      </c>
      <c r="G251" s="278"/>
      <c r="H251" s="281">
        <v>1.036</v>
      </c>
      <c r="I251" s="282"/>
      <c r="J251" s="278"/>
      <c r="K251" s="278"/>
      <c r="L251" s="283"/>
      <c r="M251" s="284"/>
      <c r="N251" s="285"/>
      <c r="O251" s="285"/>
      <c r="P251" s="285"/>
      <c r="Q251" s="285"/>
      <c r="R251" s="285"/>
      <c r="S251" s="285"/>
      <c r="T251" s="286"/>
      <c r="U251" s="13"/>
      <c r="V251" s="13"/>
      <c r="W251" s="13"/>
      <c r="X251" s="13"/>
      <c r="Y251" s="13"/>
      <c r="Z251" s="13"/>
      <c r="AA251" s="13"/>
      <c r="AB251" s="13"/>
      <c r="AC251" s="13"/>
      <c r="AD251" s="13"/>
      <c r="AE251" s="13"/>
      <c r="AT251" s="287" t="s">
        <v>758</v>
      </c>
      <c r="AU251" s="287" t="s">
        <v>86</v>
      </c>
      <c r="AV251" s="13" t="s">
        <v>86</v>
      </c>
      <c r="AW251" s="13" t="s">
        <v>33</v>
      </c>
      <c r="AX251" s="13" t="s">
        <v>76</v>
      </c>
      <c r="AY251" s="287" t="s">
        <v>414</v>
      </c>
    </row>
    <row r="252" s="14" customFormat="1">
      <c r="A252" s="14"/>
      <c r="B252" s="288"/>
      <c r="C252" s="289"/>
      <c r="D252" s="230" t="s">
        <v>758</v>
      </c>
      <c r="E252" s="290" t="s">
        <v>1</v>
      </c>
      <c r="F252" s="291" t="s">
        <v>760</v>
      </c>
      <c r="G252" s="289"/>
      <c r="H252" s="292">
        <v>4.8170000000000002</v>
      </c>
      <c r="I252" s="293"/>
      <c r="J252" s="289"/>
      <c r="K252" s="289"/>
      <c r="L252" s="294"/>
      <c r="M252" s="314"/>
      <c r="N252" s="315"/>
      <c r="O252" s="315"/>
      <c r="P252" s="315"/>
      <c r="Q252" s="315"/>
      <c r="R252" s="315"/>
      <c r="S252" s="315"/>
      <c r="T252" s="316"/>
      <c r="U252" s="14"/>
      <c r="V252" s="14"/>
      <c r="W252" s="14"/>
      <c r="X252" s="14"/>
      <c r="Y252" s="14"/>
      <c r="Z252" s="14"/>
      <c r="AA252" s="14"/>
      <c r="AB252" s="14"/>
      <c r="AC252" s="14"/>
      <c r="AD252" s="14"/>
      <c r="AE252" s="14"/>
      <c r="AT252" s="298" t="s">
        <v>758</v>
      </c>
      <c r="AU252" s="298" t="s">
        <v>86</v>
      </c>
      <c r="AV252" s="14" t="s">
        <v>415</v>
      </c>
      <c r="AW252" s="14" t="s">
        <v>33</v>
      </c>
      <c r="AX252" s="14" t="s">
        <v>84</v>
      </c>
      <c r="AY252" s="298" t="s">
        <v>414</v>
      </c>
    </row>
    <row r="253" s="2" customFormat="1" ht="6.96" customHeight="1">
      <c r="A253" s="39"/>
      <c r="B253" s="67"/>
      <c r="C253" s="68"/>
      <c r="D253" s="68"/>
      <c r="E253" s="68"/>
      <c r="F253" s="68"/>
      <c r="G253" s="68"/>
      <c r="H253" s="68"/>
      <c r="I253" s="194"/>
      <c r="J253" s="68"/>
      <c r="K253" s="68"/>
      <c r="L253" s="45"/>
      <c r="M253" s="39"/>
      <c r="O253" s="39"/>
      <c r="P253" s="39"/>
      <c r="Q253" s="39"/>
      <c r="R253" s="39"/>
      <c r="S253" s="39"/>
      <c r="T253" s="39"/>
      <c r="U253" s="39"/>
      <c r="V253" s="39"/>
      <c r="W253" s="39"/>
      <c r="X253" s="39"/>
      <c r="Y253" s="39"/>
      <c r="Z253" s="39"/>
      <c r="AA253" s="39"/>
      <c r="AB253" s="39"/>
      <c r="AC253" s="39"/>
      <c r="AD253" s="39"/>
      <c r="AE253" s="39"/>
    </row>
  </sheetData>
  <sheetProtection sheet="1" autoFilter="0" formatColumns="0" formatRows="0" objects="1" scenarios="1" spinCount="100000" saltValue="88V8yYJkdIO67rs/aeSJW2WZuE99TpKHb3uzkRvMg5t8Y8v21bS8MzoO0sposuRIwj+bGp53GkV39pkd7K95ag==" hashValue="M5rR4c83GS7uayc9o/QU+9d15gF/0FjcLWwHDukzwHzzCb2Y1Hpz7Jipjb72XQCwXorZ0OzLRETliEktN1KW8Q==" algorithmName="SHA-512" password="CC35"/>
  <autoFilter ref="C128:K252"/>
  <mergeCells count="12">
    <mergeCell ref="E7:H7"/>
    <mergeCell ref="E9:H9"/>
    <mergeCell ref="E11:H11"/>
    <mergeCell ref="E20:H20"/>
    <mergeCell ref="E29:H29"/>
    <mergeCell ref="E85:H85"/>
    <mergeCell ref="E87:H87"/>
    <mergeCell ref="E89:H89"/>
    <mergeCell ref="E117:H117"/>
    <mergeCell ref="E119:H119"/>
    <mergeCell ref="E121:H121"/>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48.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247</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3495</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3546</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ROUND(J123,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ROUND((SUM(BE123:BE132)),  2)</f>
        <v>0</v>
      </c>
      <c r="G35" s="39"/>
      <c r="H35" s="39"/>
      <c r="I35" s="173">
        <v>0.20999999999999999</v>
      </c>
      <c r="J35" s="172">
        <f>ROUND(((SUM(BE123:BE132))*I35),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ROUND((SUM(BF123:BF132)),  2)</f>
        <v>0</v>
      </c>
      <c r="G36" s="39"/>
      <c r="H36" s="39"/>
      <c r="I36" s="173">
        <v>0.14999999999999999</v>
      </c>
      <c r="J36" s="172">
        <f>ROUND(((SUM(BF123:BF132))*I36),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ROUND((SUM(BG123:BG132)),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ROUND((SUM(BH123:BH132)),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ROUND((SUM(BI123:BI132)),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3495</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002 - VRN - propustek v km 5,282</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J123</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746</v>
      </c>
      <c r="E99" s="250"/>
      <c r="F99" s="250"/>
      <c r="G99" s="250"/>
      <c r="H99" s="250"/>
      <c r="I99" s="251"/>
      <c r="J99" s="252">
        <f>J124</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747</v>
      </c>
      <c r="E100" s="271"/>
      <c r="F100" s="271"/>
      <c r="G100" s="271"/>
      <c r="H100" s="271"/>
      <c r="I100" s="272"/>
      <c r="J100" s="273">
        <f>J125</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748</v>
      </c>
      <c r="E101" s="271"/>
      <c r="F101" s="271"/>
      <c r="G101" s="271"/>
      <c r="H101" s="271"/>
      <c r="I101" s="272"/>
      <c r="J101" s="273">
        <f>J129</f>
        <v>0</v>
      </c>
      <c r="K101" s="134"/>
      <c r="L101" s="274"/>
      <c r="S101" s="12"/>
      <c r="T101" s="12"/>
      <c r="U101" s="12"/>
      <c r="V101" s="12"/>
      <c r="W101" s="12"/>
      <c r="X101" s="12"/>
      <c r="Y101" s="12"/>
      <c r="Z101" s="12"/>
      <c r="AA101" s="12"/>
      <c r="AB101" s="12"/>
      <c r="AC101" s="12"/>
      <c r="AD101" s="12"/>
      <c r="AE101" s="12"/>
    </row>
    <row r="102" hidden="1" s="2" customFormat="1" ht="21.84" customHeight="1">
      <c r="A102" s="39"/>
      <c r="B102" s="40"/>
      <c r="C102" s="41"/>
      <c r="D102" s="41"/>
      <c r="E102" s="41"/>
      <c r="F102" s="41"/>
      <c r="G102" s="41"/>
      <c r="H102" s="41"/>
      <c r="I102" s="156"/>
      <c r="J102" s="41"/>
      <c r="K102" s="41"/>
      <c r="L102" s="64"/>
      <c r="S102" s="39"/>
      <c r="T102" s="39"/>
      <c r="U102" s="39"/>
      <c r="V102" s="39"/>
      <c r="W102" s="39"/>
      <c r="X102" s="39"/>
      <c r="Y102" s="39"/>
      <c r="Z102" s="39"/>
      <c r="AA102" s="39"/>
      <c r="AB102" s="39"/>
      <c r="AC102" s="39"/>
      <c r="AD102" s="39"/>
      <c r="AE102" s="39"/>
    </row>
    <row r="103" hidden="1" s="2" customFormat="1" ht="6.96" customHeight="1">
      <c r="A103" s="39"/>
      <c r="B103" s="67"/>
      <c r="C103" s="68"/>
      <c r="D103" s="68"/>
      <c r="E103" s="68"/>
      <c r="F103" s="68"/>
      <c r="G103" s="68"/>
      <c r="H103" s="68"/>
      <c r="I103" s="194"/>
      <c r="J103" s="68"/>
      <c r="K103" s="68"/>
      <c r="L103" s="64"/>
      <c r="S103" s="39"/>
      <c r="T103" s="39"/>
      <c r="U103" s="39"/>
      <c r="V103" s="39"/>
      <c r="W103" s="39"/>
      <c r="X103" s="39"/>
      <c r="Y103" s="39"/>
      <c r="Z103" s="39"/>
      <c r="AA103" s="39"/>
      <c r="AB103" s="39"/>
      <c r="AC103" s="39"/>
      <c r="AD103" s="39"/>
      <c r="AE103" s="39"/>
    </row>
    <row r="104" hidden="1"/>
    <row r="105" hidden="1"/>
    <row r="106" hidden="1"/>
    <row r="107" s="2" customFormat="1" ht="6.96" customHeight="1">
      <c r="A107" s="39"/>
      <c r="B107" s="69"/>
      <c r="C107" s="70"/>
      <c r="D107" s="70"/>
      <c r="E107" s="70"/>
      <c r="F107" s="70"/>
      <c r="G107" s="70"/>
      <c r="H107" s="70"/>
      <c r="I107" s="197"/>
      <c r="J107" s="70"/>
      <c r="K107" s="70"/>
      <c r="L107" s="64"/>
      <c r="S107" s="39"/>
      <c r="T107" s="39"/>
      <c r="U107" s="39"/>
      <c r="V107" s="39"/>
      <c r="W107" s="39"/>
      <c r="X107" s="39"/>
      <c r="Y107" s="39"/>
      <c r="Z107" s="39"/>
      <c r="AA107" s="39"/>
      <c r="AB107" s="39"/>
      <c r="AC107" s="39"/>
      <c r="AD107" s="39"/>
      <c r="AE107" s="39"/>
    </row>
    <row r="108" s="2" customFormat="1" ht="24.96" customHeight="1">
      <c r="A108" s="39"/>
      <c r="B108" s="40"/>
      <c r="C108" s="24" t="s">
        <v>396</v>
      </c>
      <c r="D108" s="41"/>
      <c r="E108" s="41"/>
      <c r="F108" s="41"/>
      <c r="G108" s="41"/>
      <c r="H108" s="41"/>
      <c r="I108" s="156"/>
      <c r="J108" s="41"/>
      <c r="K108" s="41"/>
      <c r="L108" s="64"/>
      <c r="S108" s="39"/>
      <c r="T108" s="39"/>
      <c r="U108" s="39"/>
      <c r="V108" s="39"/>
      <c r="W108" s="39"/>
      <c r="X108" s="39"/>
      <c r="Y108" s="39"/>
      <c r="Z108" s="39"/>
      <c r="AA108" s="39"/>
      <c r="AB108" s="39"/>
      <c r="AC108" s="39"/>
      <c r="AD108" s="39"/>
      <c r="AE108" s="39"/>
    </row>
    <row r="109" s="2" customFormat="1" ht="6.96" customHeight="1">
      <c r="A109" s="39"/>
      <c r="B109" s="40"/>
      <c r="C109" s="41"/>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s="2" customFormat="1" ht="12" customHeight="1">
      <c r="A110" s="39"/>
      <c r="B110" s="40"/>
      <c r="C110" s="33" t="s">
        <v>16</v>
      </c>
      <c r="D110" s="41"/>
      <c r="E110" s="41"/>
      <c r="F110" s="41"/>
      <c r="G110" s="41"/>
      <c r="H110" s="41"/>
      <c r="I110" s="156"/>
      <c r="J110" s="41"/>
      <c r="K110" s="41"/>
      <c r="L110" s="64"/>
      <c r="S110" s="39"/>
      <c r="T110" s="39"/>
      <c r="U110" s="39"/>
      <c r="V110" s="39"/>
      <c r="W110" s="39"/>
      <c r="X110" s="39"/>
      <c r="Y110" s="39"/>
      <c r="Z110" s="39"/>
      <c r="AA110" s="39"/>
      <c r="AB110" s="39"/>
      <c r="AC110" s="39"/>
      <c r="AD110" s="39"/>
      <c r="AE110" s="39"/>
    </row>
    <row r="111" s="2" customFormat="1" ht="23.25" customHeight="1">
      <c r="A111" s="39"/>
      <c r="B111" s="40"/>
      <c r="C111" s="41"/>
      <c r="D111" s="41"/>
      <c r="E111" s="198" t="str">
        <f>E7</f>
        <v>Oprava trati v úseku 1.TK a 2.TK Děčín Prostřední Žleb - Dolní Žleb_OPRAVA č. 2</v>
      </c>
      <c r="F111" s="33"/>
      <c r="G111" s="33"/>
      <c r="H111" s="33"/>
      <c r="I111" s="156"/>
      <c r="J111" s="41"/>
      <c r="K111" s="41"/>
      <c r="L111" s="64"/>
      <c r="S111" s="39"/>
      <c r="T111" s="39"/>
      <c r="U111" s="39"/>
      <c r="V111" s="39"/>
      <c r="W111" s="39"/>
      <c r="X111" s="39"/>
      <c r="Y111" s="39"/>
      <c r="Z111" s="39"/>
      <c r="AA111" s="39"/>
      <c r="AB111" s="39"/>
      <c r="AC111" s="39"/>
      <c r="AD111" s="39"/>
      <c r="AE111" s="39"/>
    </row>
    <row r="112" s="1" customFormat="1" ht="12" customHeight="1">
      <c r="B112" s="22"/>
      <c r="C112" s="33" t="s">
        <v>389</v>
      </c>
      <c r="D112" s="23"/>
      <c r="E112" s="23"/>
      <c r="F112" s="23"/>
      <c r="G112" s="23"/>
      <c r="H112" s="23"/>
      <c r="I112" s="148"/>
      <c r="J112" s="23"/>
      <c r="K112" s="23"/>
      <c r="L112" s="21"/>
    </row>
    <row r="113" s="2" customFormat="1" ht="16.5" customHeight="1">
      <c r="A113" s="39"/>
      <c r="B113" s="40"/>
      <c r="C113" s="41"/>
      <c r="D113" s="41"/>
      <c r="E113" s="198" t="s">
        <v>3495</v>
      </c>
      <c r="F113" s="41"/>
      <c r="G113" s="41"/>
      <c r="H113" s="41"/>
      <c r="I113" s="156"/>
      <c r="J113" s="41"/>
      <c r="K113" s="41"/>
      <c r="L113" s="64"/>
      <c r="S113" s="39"/>
      <c r="T113" s="39"/>
      <c r="U113" s="39"/>
      <c r="V113" s="39"/>
      <c r="W113" s="39"/>
      <c r="X113" s="39"/>
      <c r="Y113" s="39"/>
      <c r="Z113" s="39"/>
      <c r="AA113" s="39"/>
      <c r="AB113" s="39"/>
      <c r="AC113" s="39"/>
      <c r="AD113" s="39"/>
      <c r="AE113" s="39"/>
    </row>
    <row r="114" s="2" customFormat="1" ht="12" customHeight="1">
      <c r="A114" s="39"/>
      <c r="B114" s="40"/>
      <c r="C114" s="33" t="s">
        <v>715</v>
      </c>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2" customFormat="1" ht="16.5" customHeight="1">
      <c r="A115" s="39"/>
      <c r="B115" s="40"/>
      <c r="C115" s="41"/>
      <c r="D115" s="41"/>
      <c r="E115" s="77" t="str">
        <f>E11</f>
        <v>002 - VRN - propustek v km 5,282</v>
      </c>
      <c r="F115" s="41"/>
      <c r="G115" s="41"/>
      <c r="H115" s="41"/>
      <c r="I115" s="156"/>
      <c r="J115" s="41"/>
      <c r="K115" s="41"/>
      <c r="L115" s="64"/>
      <c r="S115" s="39"/>
      <c r="T115" s="39"/>
      <c r="U115" s="39"/>
      <c r="V115" s="39"/>
      <c r="W115" s="39"/>
      <c r="X115" s="39"/>
      <c r="Y115" s="39"/>
      <c r="Z115" s="39"/>
      <c r="AA115" s="39"/>
      <c r="AB115" s="39"/>
      <c r="AC115" s="39"/>
      <c r="AD115" s="39"/>
      <c r="AE115" s="39"/>
    </row>
    <row r="116" s="2" customFormat="1" ht="6.96" customHeight="1">
      <c r="A116" s="39"/>
      <c r="B116" s="40"/>
      <c r="C116" s="41"/>
      <c r="D116" s="41"/>
      <c r="E116" s="41"/>
      <c r="F116" s="41"/>
      <c r="G116" s="41"/>
      <c r="H116" s="41"/>
      <c r="I116" s="156"/>
      <c r="J116" s="41"/>
      <c r="K116" s="41"/>
      <c r="L116" s="64"/>
      <c r="S116" s="39"/>
      <c r="T116" s="39"/>
      <c r="U116" s="39"/>
      <c r="V116" s="39"/>
      <c r="W116" s="39"/>
      <c r="X116" s="39"/>
      <c r="Y116" s="39"/>
      <c r="Z116" s="39"/>
      <c r="AA116" s="39"/>
      <c r="AB116" s="39"/>
      <c r="AC116" s="39"/>
      <c r="AD116" s="39"/>
      <c r="AE116" s="39"/>
    </row>
    <row r="117" s="2" customFormat="1" ht="12" customHeight="1">
      <c r="A117" s="39"/>
      <c r="B117" s="40"/>
      <c r="C117" s="33" t="s">
        <v>20</v>
      </c>
      <c r="D117" s="41"/>
      <c r="E117" s="41"/>
      <c r="F117" s="28" t="str">
        <f>F14</f>
        <v xml:space="preserve"> </v>
      </c>
      <c r="G117" s="41"/>
      <c r="H117" s="41"/>
      <c r="I117" s="158" t="s">
        <v>22</v>
      </c>
      <c r="J117" s="80" t="str">
        <f>IF(J14="","",J14)</f>
        <v>21. 11. 2019</v>
      </c>
      <c r="K117" s="41"/>
      <c r="L117" s="64"/>
      <c r="S117" s="39"/>
      <c r="T117" s="39"/>
      <c r="U117" s="39"/>
      <c r="V117" s="39"/>
      <c r="W117" s="39"/>
      <c r="X117" s="39"/>
      <c r="Y117" s="39"/>
      <c r="Z117" s="39"/>
      <c r="AA117" s="39"/>
      <c r="AB117" s="39"/>
      <c r="AC117" s="39"/>
      <c r="AD117" s="39"/>
      <c r="AE117" s="39"/>
    </row>
    <row r="118" s="2" customFormat="1" ht="6.96" customHeight="1">
      <c r="A118" s="39"/>
      <c r="B118" s="40"/>
      <c r="C118" s="41"/>
      <c r="D118" s="41"/>
      <c r="E118" s="41"/>
      <c r="F118" s="41"/>
      <c r="G118" s="41"/>
      <c r="H118" s="41"/>
      <c r="I118" s="156"/>
      <c r="J118" s="41"/>
      <c r="K118" s="41"/>
      <c r="L118" s="64"/>
      <c r="S118" s="39"/>
      <c r="T118" s="39"/>
      <c r="U118" s="39"/>
      <c r="V118" s="39"/>
      <c r="W118" s="39"/>
      <c r="X118" s="39"/>
      <c r="Y118" s="39"/>
      <c r="Z118" s="39"/>
      <c r="AA118" s="39"/>
      <c r="AB118" s="39"/>
      <c r="AC118" s="39"/>
      <c r="AD118" s="39"/>
      <c r="AE118" s="39"/>
    </row>
    <row r="119" s="2" customFormat="1" ht="15.15" customHeight="1">
      <c r="A119" s="39"/>
      <c r="B119" s="40"/>
      <c r="C119" s="33" t="s">
        <v>24</v>
      </c>
      <c r="D119" s="41"/>
      <c r="E119" s="41"/>
      <c r="F119" s="28" t="str">
        <f>E17</f>
        <v/>
      </c>
      <c r="G119" s="41"/>
      <c r="H119" s="41"/>
      <c r="I119" s="158" t="s">
        <v>32</v>
      </c>
      <c r="J119" s="37" t="str">
        <f>E23</f>
        <v xml:space="preserve"> </v>
      </c>
      <c r="K119" s="41"/>
      <c r="L119" s="64"/>
      <c r="S119" s="39"/>
      <c r="T119" s="39"/>
      <c r="U119" s="39"/>
      <c r="V119" s="39"/>
      <c r="W119" s="39"/>
      <c r="X119" s="39"/>
      <c r="Y119" s="39"/>
      <c r="Z119" s="39"/>
      <c r="AA119" s="39"/>
      <c r="AB119" s="39"/>
      <c r="AC119" s="39"/>
      <c r="AD119" s="39"/>
      <c r="AE119" s="39"/>
    </row>
    <row r="120" s="2" customFormat="1" ht="15.15" customHeight="1">
      <c r="A120" s="39"/>
      <c r="B120" s="40"/>
      <c r="C120" s="33" t="s">
        <v>30</v>
      </c>
      <c r="D120" s="41"/>
      <c r="E120" s="41"/>
      <c r="F120" s="28" t="str">
        <f>IF(E20="","",E20)</f>
        <v>Vyplň údaj</v>
      </c>
      <c r="G120" s="41"/>
      <c r="H120" s="41"/>
      <c r="I120" s="158" t="s">
        <v>34</v>
      </c>
      <c r="J120" s="37" t="str">
        <f>E26</f>
        <v xml:space="preserve"> </v>
      </c>
      <c r="K120" s="41"/>
      <c r="L120" s="64"/>
      <c r="S120" s="39"/>
      <c r="T120" s="39"/>
      <c r="U120" s="39"/>
      <c r="V120" s="39"/>
      <c r="W120" s="39"/>
      <c r="X120" s="39"/>
      <c r="Y120" s="39"/>
      <c r="Z120" s="39"/>
      <c r="AA120" s="39"/>
      <c r="AB120" s="39"/>
      <c r="AC120" s="39"/>
      <c r="AD120" s="39"/>
      <c r="AE120" s="39"/>
    </row>
    <row r="121" s="2" customFormat="1" ht="10.32" customHeight="1">
      <c r="A121" s="39"/>
      <c r="B121" s="40"/>
      <c r="C121" s="41"/>
      <c r="D121" s="41"/>
      <c r="E121" s="41"/>
      <c r="F121" s="41"/>
      <c r="G121" s="41"/>
      <c r="H121" s="41"/>
      <c r="I121" s="156"/>
      <c r="J121" s="41"/>
      <c r="K121" s="41"/>
      <c r="L121" s="64"/>
      <c r="S121" s="39"/>
      <c r="T121" s="39"/>
      <c r="U121" s="39"/>
      <c r="V121" s="39"/>
      <c r="W121" s="39"/>
      <c r="X121" s="39"/>
      <c r="Y121" s="39"/>
      <c r="Z121" s="39"/>
      <c r="AA121" s="39"/>
      <c r="AB121" s="39"/>
      <c r="AC121" s="39"/>
      <c r="AD121" s="39"/>
      <c r="AE121" s="39"/>
    </row>
    <row r="122" s="9" customFormat="1" ht="29.28" customHeight="1">
      <c r="A122" s="204"/>
      <c r="B122" s="205"/>
      <c r="C122" s="206" t="s">
        <v>397</v>
      </c>
      <c r="D122" s="207" t="s">
        <v>61</v>
      </c>
      <c r="E122" s="207" t="s">
        <v>57</v>
      </c>
      <c r="F122" s="207" t="s">
        <v>58</v>
      </c>
      <c r="G122" s="207" t="s">
        <v>398</v>
      </c>
      <c r="H122" s="207" t="s">
        <v>399</v>
      </c>
      <c r="I122" s="208" t="s">
        <v>400</v>
      </c>
      <c r="J122" s="207" t="s">
        <v>393</v>
      </c>
      <c r="K122" s="209" t="s">
        <v>401</v>
      </c>
      <c r="L122" s="210"/>
      <c r="M122" s="101" t="s">
        <v>1</v>
      </c>
      <c r="N122" s="102" t="s">
        <v>40</v>
      </c>
      <c r="O122" s="102" t="s">
        <v>402</v>
      </c>
      <c r="P122" s="102" t="s">
        <v>403</v>
      </c>
      <c r="Q122" s="102" t="s">
        <v>404</v>
      </c>
      <c r="R122" s="102" t="s">
        <v>405</v>
      </c>
      <c r="S122" s="102" t="s">
        <v>406</v>
      </c>
      <c r="T122" s="103" t="s">
        <v>407</v>
      </c>
      <c r="U122" s="204"/>
      <c r="V122" s="204"/>
      <c r="W122" s="204"/>
      <c r="X122" s="204"/>
      <c r="Y122" s="204"/>
      <c r="Z122" s="204"/>
      <c r="AA122" s="204"/>
      <c r="AB122" s="204"/>
      <c r="AC122" s="204"/>
      <c r="AD122" s="204"/>
      <c r="AE122" s="204"/>
    </row>
    <row r="123" s="2" customFormat="1" ht="22.8" customHeight="1">
      <c r="A123" s="39"/>
      <c r="B123" s="40"/>
      <c r="C123" s="108" t="s">
        <v>408</v>
      </c>
      <c r="D123" s="41"/>
      <c r="E123" s="41"/>
      <c r="F123" s="41"/>
      <c r="G123" s="41"/>
      <c r="H123" s="41"/>
      <c r="I123" s="156"/>
      <c r="J123" s="211">
        <f>BK123</f>
        <v>0</v>
      </c>
      <c r="K123" s="41"/>
      <c r="L123" s="45"/>
      <c r="M123" s="104"/>
      <c r="N123" s="212"/>
      <c r="O123" s="105"/>
      <c r="P123" s="213">
        <f>P124</f>
        <v>0</v>
      </c>
      <c r="Q123" s="105"/>
      <c r="R123" s="213">
        <f>R124</f>
        <v>0</v>
      </c>
      <c r="S123" s="105"/>
      <c r="T123" s="214">
        <f>T124</f>
        <v>0</v>
      </c>
      <c r="U123" s="39"/>
      <c r="V123" s="39"/>
      <c r="W123" s="39"/>
      <c r="X123" s="39"/>
      <c r="Y123" s="39"/>
      <c r="Z123" s="39"/>
      <c r="AA123" s="39"/>
      <c r="AB123" s="39"/>
      <c r="AC123" s="39"/>
      <c r="AD123" s="39"/>
      <c r="AE123" s="39"/>
      <c r="AT123" s="18" t="s">
        <v>75</v>
      </c>
      <c r="AU123" s="18" t="s">
        <v>395</v>
      </c>
      <c r="BK123" s="215">
        <f>BK124</f>
        <v>0</v>
      </c>
    </row>
    <row r="124" s="11" customFormat="1" ht="25.92" customHeight="1">
      <c r="A124" s="11"/>
      <c r="B124" s="254"/>
      <c r="C124" s="255"/>
      <c r="D124" s="256" t="s">
        <v>75</v>
      </c>
      <c r="E124" s="257" t="s">
        <v>128</v>
      </c>
      <c r="F124" s="257" t="s">
        <v>1096</v>
      </c>
      <c r="G124" s="255"/>
      <c r="H124" s="255"/>
      <c r="I124" s="258"/>
      <c r="J124" s="259">
        <f>BK124</f>
        <v>0</v>
      </c>
      <c r="K124" s="255"/>
      <c r="L124" s="260"/>
      <c r="M124" s="261"/>
      <c r="N124" s="262"/>
      <c r="O124" s="262"/>
      <c r="P124" s="263">
        <f>P125+P129</f>
        <v>0</v>
      </c>
      <c r="Q124" s="262"/>
      <c r="R124" s="263">
        <f>R125+R129</f>
        <v>0</v>
      </c>
      <c r="S124" s="262"/>
      <c r="T124" s="264">
        <f>T125+T129</f>
        <v>0</v>
      </c>
      <c r="U124" s="11"/>
      <c r="V124" s="11"/>
      <c r="W124" s="11"/>
      <c r="X124" s="11"/>
      <c r="Y124" s="11"/>
      <c r="Z124" s="11"/>
      <c r="AA124" s="11"/>
      <c r="AB124" s="11"/>
      <c r="AC124" s="11"/>
      <c r="AD124" s="11"/>
      <c r="AE124" s="11"/>
      <c r="AR124" s="265" t="s">
        <v>427</v>
      </c>
      <c r="AT124" s="266" t="s">
        <v>75</v>
      </c>
      <c r="AU124" s="266" t="s">
        <v>76</v>
      </c>
      <c r="AY124" s="265" t="s">
        <v>414</v>
      </c>
      <c r="BK124" s="267">
        <f>BK125+BK129</f>
        <v>0</v>
      </c>
    </row>
    <row r="125" s="11" customFormat="1" ht="22.8" customHeight="1">
      <c r="A125" s="11"/>
      <c r="B125" s="254"/>
      <c r="C125" s="255"/>
      <c r="D125" s="256" t="s">
        <v>75</v>
      </c>
      <c r="E125" s="275" t="s">
        <v>1097</v>
      </c>
      <c r="F125" s="275" t="s">
        <v>1098</v>
      </c>
      <c r="G125" s="255"/>
      <c r="H125" s="255"/>
      <c r="I125" s="258"/>
      <c r="J125" s="276">
        <f>BK125</f>
        <v>0</v>
      </c>
      <c r="K125" s="255"/>
      <c r="L125" s="260"/>
      <c r="M125" s="261"/>
      <c r="N125" s="262"/>
      <c r="O125" s="262"/>
      <c r="P125" s="263">
        <f>SUM(P126:P128)</f>
        <v>0</v>
      </c>
      <c r="Q125" s="262"/>
      <c r="R125" s="263">
        <f>SUM(R126:R128)</f>
        <v>0</v>
      </c>
      <c r="S125" s="262"/>
      <c r="T125" s="264">
        <f>SUM(T126:T128)</f>
        <v>0</v>
      </c>
      <c r="U125" s="11"/>
      <c r="V125" s="11"/>
      <c r="W125" s="11"/>
      <c r="X125" s="11"/>
      <c r="Y125" s="11"/>
      <c r="Z125" s="11"/>
      <c r="AA125" s="11"/>
      <c r="AB125" s="11"/>
      <c r="AC125" s="11"/>
      <c r="AD125" s="11"/>
      <c r="AE125" s="11"/>
      <c r="AR125" s="265" t="s">
        <v>427</v>
      </c>
      <c r="AT125" s="266" t="s">
        <v>75</v>
      </c>
      <c r="AU125" s="266" t="s">
        <v>84</v>
      </c>
      <c r="AY125" s="265" t="s">
        <v>414</v>
      </c>
      <c r="BK125" s="267">
        <f>SUM(BK126:BK128)</f>
        <v>0</v>
      </c>
    </row>
    <row r="126" s="2" customFormat="1" ht="16.5" customHeight="1">
      <c r="A126" s="39"/>
      <c r="B126" s="40"/>
      <c r="C126" s="234" t="s">
        <v>84</v>
      </c>
      <c r="D126" s="234" t="s">
        <v>443</v>
      </c>
      <c r="E126" s="235" t="s">
        <v>1100</v>
      </c>
      <c r="F126" s="236" t="s">
        <v>1098</v>
      </c>
      <c r="G126" s="237" t="s">
        <v>1686</v>
      </c>
      <c r="H126" s="238">
        <v>904.16999999999996</v>
      </c>
      <c r="I126" s="239"/>
      <c r="J126" s="240">
        <f>ROUND(I126*H126,2)</f>
        <v>0</v>
      </c>
      <c r="K126" s="236" t="s">
        <v>720</v>
      </c>
      <c r="L126" s="45"/>
      <c r="M126" s="241" t="s">
        <v>1</v>
      </c>
      <c r="N126" s="242" t="s">
        <v>41</v>
      </c>
      <c r="O126" s="92"/>
      <c r="P126" s="226">
        <f>O126*H126</f>
        <v>0</v>
      </c>
      <c r="Q126" s="226">
        <v>0</v>
      </c>
      <c r="R126" s="226">
        <f>Q126*H126</f>
        <v>0</v>
      </c>
      <c r="S126" s="226">
        <v>0</v>
      </c>
      <c r="T126" s="227">
        <f>S126*H126</f>
        <v>0</v>
      </c>
      <c r="U126" s="39"/>
      <c r="V126" s="39"/>
      <c r="W126" s="39"/>
      <c r="X126" s="39"/>
      <c r="Y126" s="39"/>
      <c r="Z126" s="39"/>
      <c r="AA126" s="39"/>
      <c r="AB126" s="39"/>
      <c r="AC126" s="39"/>
      <c r="AD126" s="39"/>
      <c r="AE126" s="39"/>
      <c r="AR126" s="228" t="s">
        <v>1102</v>
      </c>
      <c r="AT126" s="228" t="s">
        <v>443</v>
      </c>
      <c r="AU126" s="228" t="s">
        <v>86</v>
      </c>
      <c r="AY126" s="18" t="s">
        <v>414</v>
      </c>
      <c r="BE126" s="229">
        <f>IF(N126="základní",J126,0)</f>
        <v>0</v>
      </c>
      <c r="BF126" s="229">
        <f>IF(N126="snížená",J126,0)</f>
        <v>0</v>
      </c>
      <c r="BG126" s="229">
        <f>IF(N126="zákl. přenesená",J126,0)</f>
        <v>0</v>
      </c>
      <c r="BH126" s="229">
        <f>IF(N126="sníž. přenesená",J126,0)</f>
        <v>0</v>
      </c>
      <c r="BI126" s="229">
        <f>IF(N126="nulová",J126,0)</f>
        <v>0</v>
      </c>
      <c r="BJ126" s="18" t="s">
        <v>84</v>
      </c>
      <c r="BK126" s="229">
        <f>ROUND(I126*H126,2)</f>
        <v>0</v>
      </c>
      <c r="BL126" s="18" t="s">
        <v>1102</v>
      </c>
      <c r="BM126" s="228" t="s">
        <v>3547</v>
      </c>
    </row>
    <row r="127" s="2" customFormat="1">
      <c r="A127" s="39"/>
      <c r="B127" s="40"/>
      <c r="C127" s="41"/>
      <c r="D127" s="230" t="s">
        <v>417</v>
      </c>
      <c r="E127" s="41"/>
      <c r="F127" s="231" t="s">
        <v>1098</v>
      </c>
      <c r="G127" s="41"/>
      <c r="H127" s="41"/>
      <c r="I127" s="156"/>
      <c r="J127" s="41"/>
      <c r="K127" s="41"/>
      <c r="L127" s="45"/>
      <c r="M127" s="232"/>
      <c r="N127" s="233"/>
      <c r="O127" s="92"/>
      <c r="P127" s="92"/>
      <c r="Q127" s="92"/>
      <c r="R127" s="92"/>
      <c r="S127" s="92"/>
      <c r="T127" s="93"/>
      <c r="U127" s="39"/>
      <c r="V127" s="39"/>
      <c r="W127" s="39"/>
      <c r="X127" s="39"/>
      <c r="Y127" s="39"/>
      <c r="Z127" s="39"/>
      <c r="AA127" s="39"/>
      <c r="AB127" s="39"/>
      <c r="AC127" s="39"/>
      <c r="AD127" s="39"/>
      <c r="AE127" s="39"/>
      <c r="AT127" s="18" t="s">
        <v>417</v>
      </c>
      <c r="AU127" s="18" t="s">
        <v>86</v>
      </c>
    </row>
    <row r="128" s="2" customFormat="1">
      <c r="A128" s="39"/>
      <c r="B128" s="40"/>
      <c r="C128" s="41"/>
      <c r="D128" s="230" t="s">
        <v>722</v>
      </c>
      <c r="E128" s="41"/>
      <c r="F128" s="268" t="s">
        <v>1897</v>
      </c>
      <c r="G128" s="41"/>
      <c r="H128" s="41"/>
      <c r="I128" s="156"/>
      <c r="J128" s="41"/>
      <c r="K128" s="41"/>
      <c r="L128" s="45"/>
      <c r="M128" s="232"/>
      <c r="N128" s="233"/>
      <c r="O128" s="92"/>
      <c r="P128" s="92"/>
      <c r="Q128" s="92"/>
      <c r="R128" s="92"/>
      <c r="S128" s="92"/>
      <c r="T128" s="93"/>
      <c r="U128" s="39"/>
      <c r="V128" s="39"/>
      <c r="W128" s="39"/>
      <c r="X128" s="39"/>
      <c r="Y128" s="39"/>
      <c r="Z128" s="39"/>
      <c r="AA128" s="39"/>
      <c r="AB128" s="39"/>
      <c r="AC128" s="39"/>
      <c r="AD128" s="39"/>
      <c r="AE128" s="39"/>
      <c r="AT128" s="18" t="s">
        <v>722</v>
      </c>
      <c r="AU128" s="18" t="s">
        <v>86</v>
      </c>
    </row>
    <row r="129" s="11" customFormat="1" ht="22.8" customHeight="1">
      <c r="A129" s="11"/>
      <c r="B129" s="254"/>
      <c r="C129" s="255"/>
      <c r="D129" s="256" t="s">
        <v>75</v>
      </c>
      <c r="E129" s="275" t="s">
        <v>1108</v>
      </c>
      <c r="F129" s="275" t="s">
        <v>1109</v>
      </c>
      <c r="G129" s="255"/>
      <c r="H129" s="255"/>
      <c r="I129" s="258"/>
      <c r="J129" s="276">
        <f>BK129</f>
        <v>0</v>
      </c>
      <c r="K129" s="255"/>
      <c r="L129" s="260"/>
      <c r="M129" s="261"/>
      <c r="N129" s="262"/>
      <c r="O129" s="262"/>
      <c r="P129" s="263">
        <f>SUM(P130:P132)</f>
        <v>0</v>
      </c>
      <c r="Q129" s="262"/>
      <c r="R129" s="263">
        <f>SUM(R130:R132)</f>
        <v>0</v>
      </c>
      <c r="S129" s="262"/>
      <c r="T129" s="264">
        <f>SUM(T130:T132)</f>
        <v>0</v>
      </c>
      <c r="U129" s="11"/>
      <c r="V129" s="11"/>
      <c r="W129" s="11"/>
      <c r="X129" s="11"/>
      <c r="Y129" s="11"/>
      <c r="Z129" s="11"/>
      <c r="AA129" s="11"/>
      <c r="AB129" s="11"/>
      <c r="AC129" s="11"/>
      <c r="AD129" s="11"/>
      <c r="AE129" s="11"/>
      <c r="AR129" s="265" t="s">
        <v>427</v>
      </c>
      <c r="AT129" s="266" t="s">
        <v>75</v>
      </c>
      <c r="AU129" s="266" t="s">
        <v>84</v>
      </c>
      <c r="AY129" s="265" t="s">
        <v>414</v>
      </c>
      <c r="BK129" s="267">
        <f>SUM(BK130:BK132)</f>
        <v>0</v>
      </c>
    </row>
    <row r="130" s="2" customFormat="1" ht="16.5" customHeight="1">
      <c r="A130" s="39"/>
      <c r="B130" s="40"/>
      <c r="C130" s="234" t="s">
        <v>86</v>
      </c>
      <c r="D130" s="234" t="s">
        <v>443</v>
      </c>
      <c r="E130" s="235" t="s">
        <v>1898</v>
      </c>
      <c r="F130" s="236" t="s">
        <v>1109</v>
      </c>
      <c r="G130" s="237" t="s">
        <v>1686</v>
      </c>
      <c r="H130" s="238">
        <v>904.16999999999996</v>
      </c>
      <c r="I130" s="239"/>
      <c r="J130" s="240">
        <f>ROUND(I130*H130,2)</f>
        <v>0</v>
      </c>
      <c r="K130" s="236" t="s">
        <v>720</v>
      </c>
      <c r="L130" s="45"/>
      <c r="M130" s="241" t="s">
        <v>1</v>
      </c>
      <c r="N130" s="242" t="s">
        <v>41</v>
      </c>
      <c r="O130" s="92"/>
      <c r="P130" s="226">
        <f>O130*H130</f>
        <v>0</v>
      </c>
      <c r="Q130" s="226">
        <v>0</v>
      </c>
      <c r="R130" s="226">
        <f>Q130*H130</f>
        <v>0</v>
      </c>
      <c r="S130" s="226">
        <v>0</v>
      </c>
      <c r="T130" s="227">
        <f>S130*H130</f>
        <v>0</v>
      </c>
      <c r="U130" s="39"/>
      <c r="V130" s="39"/>
      <c r="W130" s="39"/>
      <c r="X130" s="39"/>
      <c r="Y130" s="39"/>
      <c r="Z130" s="39"/>
      <c r="AA130" s="39"/>
      <c r="AB130" s="39"/>
      <c r="AC130" s="39"/>
      <c r="AD130" s="39"/>
      <c r="AE130" s="39"/>
      <c r="AR130" s="228" t="s">
        <v>1102</v>
      </c>
      <c r="AT130" s="228" t="s">
        <v>443</v>
      </c>
      <c r="AU130" s="228" t="s">
        <v>86</v>
      </c>
      <c r="AY130" s="18" t="s">
        <v>414</v>
      </c>
      <c r="BE130" s="229">
        <f>IF(N130="základní",J130,0)</f>
        <v>0</v>
      </c>
      <c r="BF130" s="229">
        <f>IF(N130="snížená",J130,0)</f>
        <v>0</v>
      </c>
      <c r="BG130" s="229">
        <f>IF(N130="zákl. přenesená",J130,0)</f>
        <v>0</v>
      </c>
      <c r="BH130" s="229">
        <f>IF(N130="sníž. přenesená",J130,0)</f>
        <v>0</v>
      </c>
      <c r="BI130" s="229">
        <f>IF(N130="nulová",J130,0)</f>
        <v>0</v>
      </c>
      <c r="BJ130" s="18" t="s">
        <v>84</v>
      </c>
      <c r="BK130" s="229">
        <f>ROUND(I130*H130,2)</f>
        <v>0</v>
      </c>
      <c r="BL130" s="18" t="s">
        <v>1102</v>
      </c>
      <c r="BM130" s="228" t="s">
        <v>3548</v>
      </c>
    </row>
    <row r="131" s="2" customFormat="1">
      <c r="A131" s="39"/>
      <c r="B131" s="40"/>
      <c r="C131" s="41"/>
      <c r="D131" s="230" t="s">
        <v>417</v>
      </c>
      <c r="E131" s="41"/>
      <c r="F131" s="231" t="s">
        <v>1109</v>
      </c>
      <c r="G131" s="41"/>
      <c r="H131" s="41"/>
      <c r="I131" s="156"/>
      <c r="J131" s="41"/>
      <c r="K131" s="41"/>
      <c r="L131" s="45"/>
      <c r="M131" s="232"/>
      <c r="N131" s="233"/>
      <c r="O131" s="92"/>
      <c r="P131" s="92"/>
      <c r="Q131" s="92"/>
      <c r="R131" s="92"/>
      <c r="S131" s="92"/>
      <c r="T131" s="93"/>
      <c r="U131" s="39"/>
      <c r="V131" s="39"/>
      <c r="W131" s="39"/>
      <c r="X131" s="39"/>
      <c r="Y131" s="39"/>
      <c r="Z131" s="39"/>
      <c r="AA131" s="39"/>
      <c r="AB131" s="39"/>
      <c r="AC131" s="39"/>
      <c r="AD131" s="39"/>
      <c r="AE131" s="39"/>
      <c r="AT131" s="18" t="s">
        <v>417</v>
      </c>
      <c r="AU131" s="18" t="s">
        <v>86</v>
      </c>
    </row>
    <row r="132" s="2" customFormat="1">
      <c r="A132" s="39"/>
      <c r="B132" s="40"/>
      <c r="C132" s="41"/>
      <c r="D132" s="230" t="s">
        <v>722</v>
      </c>
      <c r="E132" s="41"/>
      <c r="F132" s="268" t="s">
        <v>3549</v>
      </c>
      <c r="G132" s="41"/>
      <c r="H132" s="41"/>
      <c r="I132" s="156"/>
      <c r="J132" s="41"/>
      <c r="K132" s="41"/>
      <c r="L132" s="45"/>
      <c r="M132" s="243"/>
      <c r="N132" s="244"/>
      <c r="O132" s="245"/>
      <c r="P132" s="245"/>
      <c r="Q132" s="245"/>
      <c r="R132" s="245"/>
      <c r="S132" s="245"/>
      <c r="T132" s="246"/>
      <c r="U132" s="39"/>
      <c r="V132" s="39"/>
      <c r="W132" s="39"/>
      <c r="X132" s="39"/>
      <c r="Y132" s="39"/>
      <c r="Z132" s="39"/>
      <c r="AA132" s="39"/>
      <c r="AB132" s="39"/>
      <c r="AC132" s="39"/>
      <c r="AD132" s="39"/>
      <c r="AE132" s="39"/>
      <c r="AT132" s="18" t="s">
        <v>722</v>
      </c>
      <c r="AU132" s="18" t="s">
        <v>86</v>
      </c>
    </row>
    <row r="133" s="2" customFormat="1" ht="6.96" customHeight="1">
      <c r="A133" s="39"/>
      <c r="B133" s="67"/>
      <c r="C133" s="68"/>
      <c r="D133" s="68"/>
      <c r="E133" s="68"/>
      <c r="F133" s="68"/>
      <c r="G133" s="68"/>
      <c r="H133" s="68"/>
      <c r="I133" s="194"/>
      <c r="J133" s="68"/>
      <c r="K133" s="68"/>
      <c r="L133" s="45"/>
      <c r="M133" s="39"/>
      <c r="O133" s="39"/>
      <c r="P133" s="39"/>
      <c r="Q133" s="39"/>
      <c r="R133" s="39"/>
      <c r="S133" s="39"/>
      <c r="T133" s="39"/>
      <c r="U133" s="39"/>
      <c r="V133" s="39"/>
      <c r="W133" s="39"/>
      <c r="X133" s="39"/>
      <c r="Y133" s="39"/>
      <c r="Z133" s="39"/>
      <c r="AA133" s="39"/>
      <c r="AB133" s="39"/>
      <c r="AC133" s="39"/>
      <c r="AD133" s="39"/>
      <c r="AE133" s="39"/>
    </row>
  </sheetData>
  <sheetProtection sheet="1" autoFilter="0" formatColumns="0" formatRows="0" objects="1" scenarios="1" spinCount="100000" saltValue="pMg8UEkLMU8PAX9sb7Uq9j/Y2HO58N0U85CBHGiL2K2b/p6LbwlsiFqEH1CEcTCHw93gVcphp6da3fW71gEifw==" hashValue="NxJFWpDZD1Qlna9G1trKJxfTrhpxQ3UzW+4CW9PvIm07R9N7xxakJsTKLfkOFfujSv1r15CW9XITWXiEygSzBg==" algorithmName="SHA-512" password="CC35"/>
  <autoFilter ref="C122:K132"/>
  <mergeCells count="12">
    <mergeCell ref="E7:H7"/>
    <mergeCell ref="E9:H9"/>
    <mergeCell ref="E11:H11"/>
    <mergeCell ref="E20:H20"/>
    <mergeCell ref="E29:H29"/>
    <mergeCell ref="E85:H85"/>
    <mergeCell ref="E87:H87"/>
    <mergeCell ref="E89:H89"/>
    <mergeCell ref="E111:H111"/>
    <mergeCell ref="E113:H113"/>
    <mergeCell ref="E115:H115"/>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49.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252</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3550</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3551</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ROUND(J127,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ROUND((SUM(BE127:BE224)),  2)</f>
        <v>0</v>
      </c>
      <c r="G35" s="39"/>
      <c r="H35" s="39"/>
      <c r="I35" s="173">
        <v>0.20999999999999999</v>
      </c>
      <c r="J35" s="172">
        <f>ROUND(((SUM(BE127:BE224))*I35),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ROUND((SUM(BF127:BF224)),  2)</f>
        <v>0</v>
      </c>
      <c r="G36" s="39"/>
      <c r="H36" s="39"/>
      <c r="I36" s="173">
        <v>0.14999999999999999</v>
      </c>
      <c r="J36" s="172">
        <f>ROUND(((SUM(BF127:BF224))*I36),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ROUND((SUM(BG127:BG224)),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ROUND((SUM(BH127:BH224)),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ROUND((SUM(BI127:BI224)),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3550</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001 - ZRN - propustek v km 5,331</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J127</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732</v>
      </c>
      <c r="E99" s="250"/>
      <c r="F99" s="250"/>
      <c r="G99" s="250"/>
      <c r="H99" s="250"/>
      <c r="I99" s="251"/>
      <c r="J99" s="252">
        <f>J128</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1712</v>
      </c>
      <c r="E100" s="271"/>
      <c r="F100" s="271"/>
      <c r="G100" s="271"/>
      <c r="H100" s="271"/>
      <c r="I100" s="272"/>
      <c r="J100" s="273">
        <f>J129</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734</v>
      </c>
      <c r="E101" s="271"/>
      <c r="F101" s="271"/>
      <c r="G101" s="271"/>
      <c r="H101" s="271"/>
      <c r="I101" s="272"/>
      <c r="J101" s="273">
        <f>J138</f>
        <v>0</v>
      </c>
      <c r="K101" s="134"/>
      <c r="L101" s="274"/>
      <c r="S101" s="12"/>
      <c r="T101" s="12"/>
      <c r="U101" s="12"/>
      <c r="V101" s="12"/>
      <c r="W101" s="12"/>
      <c r="X101" s="12"/>
      <c r="Y101" s="12"/>
      <c r="Z101" s="12"/>
      <c r="AA101" s="12"/>
      <c r="AB101" s="12"/>
      <c r="AC101" s="12"/>
      <c r="AD101" s="12"/>
      <c r="AE101" s="12"/>
    </row>
    <row r="102" hidden="1" s="12" customFormat="1" ht="19.92" customHeight="1">
      <c r="A102" s="12"/>
      <c r="B102" s="269"/>
      <c r="C102" s="134"/>
      <c r="D102" s="270" t="s">
        <v>736</v>
      </c>
      <c r="E102" s="271"/>
      <c r="F102" s="271"/>
      <c r="G102" s="271"/>
      <c r="H102" s="271"/>
      <c r="I102" s="272"/>
      <c r="J102" s="273">
        <f>J146</f>
        <v>0</v>
      </c>
      <c r="K102" s="134"/>
      <c r="L102" s="274"/>
      <c r="S102" s="12"/>
      <c r="T102" s="12"/>
      <c r="U102" s="12"/>
      <c r="V102" s="12"/>
      <c r="W102" s="12"/>
      <c r="X102" s="12"/>
      <c r="Y102" s="12"/>
      <c r="Z102" s="12"/>
      <c r="AA102" s="12"/>
      <c r="AB102" s="12"/>
      <c r="AC102" s="12"/>
      <c r="AD102" s="12"/>
      <c r="AE102" s="12"/>
    </row>
    <row r="103" hidden="1" s="12" customFormat="1" ht="19.92" customHeight="1">
      <c r="A103" s="12"/>
      <c r="B103" s="269"/>
      <c r="C103" s="134"/>
      <c r="D103" s="270" t="s">
        <v>737</v>
      </c>
      <c r="E103" s="271"/>
      <c r="F103" s="271"/>
      <c r="G103" s="271"/>
      <c r="H103" s="271"/>
      <c r="I103" s="272"/>
      <c r="J103" s="273">
        <f>J165</f>
        <v>0</v>
      </c>
      <c r="K103" s="134"/>
      <c r="L103" s="274"/>
      <c r="S103" s="12"/>
      <c r="T103" s="12"/>
      <c r="U103" s="12"/>
      <c r="V103" s="12"/>
      <c r="W103" s="12"/>
      <c r="X103" s="12"/>
      <c r="Y103" s="12"/>
      <c r="Z103" s="12"/>
      <c r="AA103" s="12"/>
      <c r="AB103" s="12"/>
      <c r="AC103" s="12"/>
      <c r="AD103" s="12"/>
      <c r="AE103" s="12"/>
    </row>
    <row r="104" hidden="1" s="12" customFormat="1" ht="19.92" customHeight="1">
      <c r="A104" s="12"/>
      <c r="B104" s="269"/>
      <c r="C104" s="134"/>
      <c r="D104" s="270" t="s">
        <v>738</v>
      </c>
      <c r="E104" s="271"/>
      <c r="F104" s="271"/>
      <c r="G104" s="271"/>
      <c r="H104" s="271"/>
      <c r="I104" s="272"/>
      <c r="J104" s="273">
        <f>J211</f>
        <v>0</v>
      </c>
      <c r="K104" s="134"/>
      <c r="L104" s="274"/>
      <c r="S104" s="12"/>
      <c r="T104" s="12"/>
      <c r="U104" s="12"/>
      <c r="V104" s="12"/>
      <c r="W104" s="12"/>
      <c r="X104" s="12"/>
      <c r="Y104" s="12"/>
      <c r="Z104" s="12"/>
      <c r="AA104" s="12"/>
      <c r="AB104" s="12"/>
      <c r="AC104" s="12"/>
      <c r="AD104" s="12"/>
      <c r="AE104" s="12"/>
    </row>
    <row r="105" hidden="1" s="12" customFormat="1" ht="19.92" customHeight="1">
      <c r="A105" s="12"/>
      <c r="B105" s="269"/>
      <c r="C105" s="134"/>
      <c r="D105" s="270" t="s">
        <v>739</v>
      </c>
      <c r="E105" s="271"/>
      <c r="F105" s="271"/>
      <c r="G105" s="271"/>
      <c r="H105" s="271"/>
      <c r="I105" s="272"/>
      <c r="J105" s="273">
        <f>J222</f>
        <v>0</v>
      </c>
      <c r="K105" s="134"/>
      <c r="L105" s="274"/>
      <c r="S105" s="12"/>
      <c r="T105" s="12"/>
      <c r="U105" s="12"/>
      <c r="V105" s="12"/>
      <c r="W105" s="12"/>
      <c r="X105" s="12"/>
      <c r="Y105" s="12"/>
      <c r="Z105" s="12"/>
      <c r="AA105" s="12"/>
      <c r="AB105" s="12"/>
      <c r="AC105" s="12"/>
      <c r="AD105" s="12"/>
      <c r="AE105" s="12"/>
    </row>
    <row r="106" hidden="1" s="2" customFormat="1" ht="21.84" customHeight="1">
      <c r="A106" s="39"/>
      <c r="B106" s="40"/>
      <c r="C106" s="41"/>
      <c r="D106" s="41"/>
      <c r="E106" s="41"/>
      <c r="F106" s="41"/>
      <c r="G106" s="41"/>
      <c r="H106" s="41"/>
      <c r="I106" s="156"/>
      <c r="J106" s="41"/>
      <c r="K106" s="41"/>
      <c r="L106" s="64"/>
      <c r="S106" s="39"/>
      <c r="T106" s="39"/>
      <c r="U106" s="39"/>
      <c r="V106" s="39"/>
      <c r="W106" s="39"/>
      <c r="X106" s="39"/>
      <c r="Y106" s="39"/>
      <c r="Z106" s="39"/>
      <c r="AA106" s="39"/>
      <c r="AB106" s="39"/>
      <c r="AC106" s="39"/>
      <c r="AD106" s="39"/>
      <c r="AE106" s="39"/>
    </row>
    <row r="107" hidden="1" s="2" customFormat="1" ht="6.96" customHeight="1">
      <c r="A107" s="39"/>
      <c r="B107" s="67"/>
      <c r="C107" s="68"/>
      <c r="D107" s="68"/>
      <c r="E107" s="68"/>
      <c r="F107" s="68"/>
      <c r="G107" s="68"/>
      <c r="H107" s="68"/>
      <c r="I107" s="194"/>
      <c r="J107" s="68"/>
      <c r="K107" s="68"/>
      <c r="L107" s="64"/>
      <c r="S107" s="39"/>
      <c r="T107" s="39"/>
      <c r="U107" s="39"/>
      <c r="V107" s="39"/>
      <c r="W107" s="39"/>
      <c r="X107" s="39"/>
      <c r="Y107" s="39"/>
      <c r="Z107" s="39"/>
      <c r="AA107" s="39"/>
      <c r="AB107" s="39"/>
      <c r="AC107" s="39"/>
      <c r="AD107" s="39"/>
      <c r="AE107" s="39"/>
    </row>
    <row r="108" hidden="1"/>
    <row r="109" hidden="1"/>
    <row r="110" hidden="1"/>
    <row r="111" s="2" customFormat="1" ht="6.96" customHeight="1">
      <c r="A111" s="39"/>
      <c r="B111" s="69"/>
      <c r="C111" s="70"/>
      <c r="D111" s="70"/>
      <c r="E111" s="70"/>
      <c r="F111" s="70"/>
      <c r="G111" s="70"/>
      <c r="H111" s="70"/>
      <c r="I111" s="197"/>
      <c r="J111" s="70"/>
      <c r="K111" s="70"/>
      <c r="L111" s="64"/>
      <c r="S111" s="39"/>
      <c r="T111" s="39"/>
      <c r="U111" s="39"/>
      <c r="V111" s="39"/>
      <c r="W111" s="39"/>
      <c r="X111" s="39"/>
      <c r="Y111" s="39"/>
      <c r="Z111" s="39"/>
      <c r="AA111" s="39"/>
      <c r="AB111" s="39"/>
      <c r="AC111" s="39"/>
      <c r="AD111" s="39"/>
      <c r="AE111" s="39"/>
    </row>
    <row r="112" s="2" customFormat="1" ht="24.96" customHeight="1">
      <c r="A112" s="39"/>
      <c r="B112" s="40"/>
      <c r="C112" s="24" t="s">
        <v>396</v>
      </c>
      <c r="D112" s="41"/>
      <c r="E112" s="41"/>
      <c r="F112" s="41"/>
      <c r="G112" s="41"/>
      <c r="H112" s="41"/>
      <c r="I112" s="156"/>
      <c r="J112" s="41"/>
      <c r="K112" s="41"/>
      <c r="L112" s="64"/>
      <c r="S112" s="39"/>
      <c r="T112" s="39"/>
      <c r="U112" s="39"/>
      <c r="V112" s="39"/>
      <c r="W112" s="39"/>
      <c r="X112" s="39"/>
      <c r="Y112" s="39"/>
      <c r="Z112" s="39"/>
      <c r="AA112" s="39"/>
      <c r="AB112" s="39"/>
      <c r="AC112" s="39"/>
      <c r="AD112" s="39"/>
      <c r="AE112" s="39"/>
    </row>
    <row r="113" s="2" customFormat="1" ht="6.96" customHeight="1">
      <c r="A113" s="39"/>
      <c r="B113" s="40"/>
      <c r="C113" s="41"/>
      <c r="D113" s="41"/>
      <c r="E113" s="41"/>
      <c r="F113" s="41"/>
      <c r="G113" s="41"/>
      <c r="H113" s="41"/>
      <c r="I113" s="156"/>
      <c r="J113" s="41"/>
      <c r="K113" s="41"/>
      <c r="L113" s="64"/>
      <c r="S113" s="39"/>
      <c r="T113" s="39"/>
      <c r="U113" s="39"/>
      <c r="V113" s="39"/>
      <c r="W113" s="39"/>
      <c r="X113" s="39"/>
      <c r="Y113" s="39"/>
      <c r="Z113" s="39"/>
      <c r="AA113" s="39"/>
      <c r="AB113" s="39"/>
      <c r="AC113" s="39"/>
      <c r="AD113" s="39"/>
      <c r="AE113" s="39"/>
    </row>
    <row r="114" s="2" customFormat="1" ht="12" customHeight="1">
      <c r="A114" s="39"/>
      <c r="B114" s="40"/>
      <c r="C114" s="33" t="s">
        <v>16</v>
      </c>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2" customFormat="1" ht="23.25" customHeight="1">
      <c r="A115" s="39"/>
      <c r="B115" s="40"/>
      <c r="C115" s="41"/>
      <c r="D115" s="41"/>
      <c r="E115" s="198" t="str">
        <f>E7</f>
        <v>Oprava trati v úseku 1.TK a 2.TK Děčín Prostřední Žleb - Dolní Žleb_OPRAVA č. 2</v>
      </c>
      <c r="F115" s="33"/>
      <c r="G115" s="33"/>
      <c r="H115" s="33"/>
      <c r="I115" s="156"/>
      <c r="J115" s="41"/>
      <c r="K115" s="41"/>
      <c r="L115" s="64"/>
      <c r="S115" s="39"/>
      <c r="T115" s="39"/>
      <c r="U115" s="39"/>
      <c r="V115" s="39"/>
      <c r="W115" s="39"/>
      <c r="X115" s="39"/>
      <c r="Y115" s="39"/>
      <c r="Z115" s="39"/>
      <c r="AA115" s="39"/>
      <c r="AB115" s="39"/>
      <c r="AC115" s="39"/>
      <c r="AD115" s="39"/>
      <c r="AE115" s="39"/>
    </row>
    <row r="116" s="1" customFormat="1" ht="12" customHeight="1">
      <c r="B116" s="22"/>
      <c r="C116" s="33" t="s">
        <v>389</v>
      </c>
      <c r="D116" s="23"/>
      <c r="E116" s="23"/>
      <c r="F116" s="23"/>
      <c r="G116" s="23"/>
      <c r="H116" s="23"/>
      <c r="I116" s="148"/>
      <c r="J116" s="23"/>
      <c r="K116" s="23"/>
      <c r="L116" s="21"/>
    </row>
    <row r="117" s="2" customFormat="1" ht="16.5" customHeight="1">
      <c r="A117" s="39"/>
      <c r="B117" s="40"/>
      <c r="C117" s="41"/>
      <c r="D117" s="41"/>
      <c r="E117" s="198" t="s">
        <v>3550</v>
      </c>
      <c r="F117" s="41"/>
      <c r="G117" s="41"/>
      <c r="H117" s="41"/>
      <c r="I117" s="156"/>
      <c r="J117" s="41"/>
      <c r="K117" s="41"/>
      <c r="L117" s="64"/>
      <c r="S117" s="39"/>
      <c r="T117" s="39"/>
      <c r="U117" s="39"/>
      <c r="V117" s="39"/>
      <c r="W117" s="39"/>
      <c r="X117" s="39"/>
      <c r="Y117" s="39"/>
      <c r="Z117" s="39"/>
      <c r="AA117" s="39"/>
      <c r="AB117" s="39"/>
      <c r="AC117" s="39"/>
      <c r="AD117" s="39"/>
      <c r="AE117" s="39"/>
    </row>
    <row r="118" s="2" customFormat="1" ht="12" customHeight="1">
      <c r="A118" s="39"/>
      <c r="B118" s="40"/>
      <c r="C118" s="33" t="s">
        <v>715</v>
      </c>
      <c r="D118" s="41"/>
      <c r="E118" s="41"/>
      <c r="F118" s="41"/>
      <c r="G118" s="41"/>
      <c r="H118" s="41"/>
      <c r="I118" s="156"/>
      <c r="J118" s="41"/>
      <c r="K118" s="41"/>
      <c r="L118" s="64"/>
      <c r="S118" s="39"/>
      <c r="T118" s="39"/>
      <c r="U118" s="39"/>
      <c r="V118" s="39"/>
      <c r="W118" s="39"/>
      <c r="X118" s="39"/>
      <c r="Y118" s="39"/>
      <c r="Z118" s="39"/>
      <c r="AA118" s="39"/>
      <c r="AB118" s="39"/>
      <c r="AC118" s="39"/>
      <c r="AD118" s="39"/>
      <c r="AE118" s="39"/>
    </row>
    <row r="119" s="2" customFormat="1" ht="16.5" customHeight="1">
      <c r="A119" s="39"/>
      <c r="B119" s="40"/>
      <c r="C119" s="41"/>
      <c r="D119" s="41"/>
      <c r="E119" s="77" t="str">
        <f>E11</f>
        <v>001 - ZRN - propustek v km 5,331</v>
      </c>
      <c r="F119" s="41"/>
      <c r="G119" s="41"/>
      <c r="H119" s="41"/>
      <c r="I119" s="156"/>
      <c r="J119" s="41"/>
      <c r="K119" s="41"/>
      <c r="L119" s="64"/>
      <c r="S119" s="39"/>
      <c r="T119" s="39"/>
      <c r="U119" s="39"/>
      <c r="V119" s="39"/>
      <c r="W119" s="39"/>
      <c r="X119" s="39"/>
      <c r="Y119" s="39"/>
      <c r="Z119" s="39"/>
      <c r="AA119" s="39"/>
      <c r="AB119" s="39"/>
      <c r="AC119" s="39"/>
      <c r="AD119" s="39"/>
      <c r="AE119" s="39"/>
    </row>
    <row r="120" s="2" customFormat="1" ht="6.96" customHeight="1">
      <c r="A120" s="39"/>
      <c r="B120" s="40"/>
      <c r="C120" s="41"/>
      <c r="D120" s="41"/>
      <c r="E120" s="41"/>
      <c r="F120" s="41"/>
      <c r="G120" s="41"/>
      <c r="H120" s="41"/>
      <c r="I120" s="156"/>
      <c r="J120" s="41"/>
      <c r="K120" s="41"/>
      <c r="L120" s="64"/>
      <c r="S120" s="39"/>
      <c r="T120" s="39"/>
      <c r="U120" s="39"/>
      <c r="V120" s="39"/>
      <c r="W120" s="39"/>
      <c r="X120" s="39"/>
      <c r="Y120" s="39"/>
      <c r="Z120" s="39"/>
      <c r="AA120" s="39"/>
      <c r="AB120" s="39"/>
      <c r="AC120" s="39"/>
      <c r="AD120" s="39"/>
      <c r="AE120" s="39"/>
    </row>
    <row r="121" s="2" customFormat="1" ht="12" customHeight="1">
      <c r="A121" s="39"/>
      <c r="B121" s="40"/>
      <c r="C121" s="33" t="s">
        <v>20</v>
      </c>
      <c r="D121" s="41"/>
      <c r="E121" s="41"/>
      <c r="F121" s="28" t="str">
        <f>F14</f>
        <v xml:space="preserve"> </v>
      </c>
      <c r="G121" s="41"/>
      <c r="H121" s="41"/>
      <c r="I121" s="158" t="s">
        <v>22</v>
      </c>
      <c r="J121" s="80" t="str">
        <f>IF(J14="","",J14)</f>
        <v>21. 11. 2019</v>
      </c>
      <c r="K121" s="41"/>
      <c r="L121" s="64"/>
      <c r="S121" s="39"/>
      <c r="T121" s="39"/>
      <c r="U121" s="39"/>
      <c r="V121" s="39"/>
      <c r="W121" s="39"/>
      <c r="X121" s="39"/>
      <c r="Y121" s="39"/>
      <c r="Z121" s="39"/>
      <c r="AA121" s="39"/>
      <c r="AB121" s="39"/>
      <c r="AC121" s="39"/>
      <c r="AD121" s="39"/>
      <c r="AE121" s="39"/>
    </row>
    <row r="122" s="2" customFormat="1" ht="6.96" customHeight="1">
      <c r="A122" s="39"/>
      <c r="B122" s="40"/>
      <c r="C122" s="41"/>
      <c r="D122" s="41"/>
      <c r="E122" s="41"/>
      <c r="F122" s="41"/>
      <c r="G122" s="41"/>
      <c r="H122" s="41"/>
      <c r="I122" s="156"/>
      <c r="J122" s="41"/>
      <c r="K122" s="41"/>
      <c r="L122" s="64"/>
      <c r="S122" s="39"/>
      <c r="T122" s="39"/>
      <c r="U122" s="39"/>
      <c r="V122" s="39"/>
      <c r="W122" s="39"/>
      <c r="X122" s="39"/>
      <c r="Y122" s="39"/>
      <c r="Z122" s="39"/>
      <c r="AA122" s="39"/>
      <c r="AB122" s="39"/>
      <c r="AC122" s="39"/>
      <c r="AD122" s="39"/>
      <c r="AE122" s="39"/>
    </row>
    <row r="123" s="2" customFormat="1" ht="15.15" customHeight="1">
      <c r="A123" s="39"/>
      <c r="B123" s="40"/>
      <c r="C123" s="33" t="s">
        <v>24</v>
      </c>
      <c r="D123" s="41"/>
      <c r="E123" s="41"/>
      <c r="F123" s="28" t="str">
        <f>E17</f>
        <v/>
      </c>
      <c r="G123" s="41"/>
      <c r="H123" s="41"/>
      <c r="I123" s="158" t="s">
        <v>32</v>
      </c>
      <c r="J123" s="37" t="str">
        <f>E23</f>
        <v xml:space="preserve"> </v>
      </c>
      <c r="K123" s="41"/>
      <c r="L123" s="64"/>
      <c r="S123" s="39"/>
      <c r="T123" s="39"/>
      <c r="U123" s="39"/>
      <c r="V123" s="39"/>
      <c r="W123" s="39"/>
      <c r="X123" s="39"/>
      <c r="Y123" s="39"/>
      <c r="Z123" s="39"/>
      <c r="AA123" s="39"/>
      <c r="AB123" s="39"/>
      <c r="AC123" s="39"/>
      <c r="AD123" s="39"/>
      <c r="AE123" s="39"/>
    </row>
    <row r="124" s="2" customFormat="1" ht="15.15" customHeight="1">
      <c r="A124" s="39"/>
      <c r="B124" s="40"/>
      <c r="C124" s="33" t="s">
        <v>30</v>
      </c>
      <c r="D124" s="41"/>
      <c r="E124" s="41"/>
      <c r="F124" s="28" t="str">
        <f>IF(E20="","",E20)</f>
        <v>Vyplň údaj</v>
      </c>
      <c r="G124" s="41"/>
      <c r="H124" s="41"/>
      <c r="I124" s="158" t="s">
        <v>34</v>
      </c>
      <c r="J124" s="37" t="str">
        <f>E26</f>
        <v xml:space="preserve"> </v>
      </c>
      <c r="K124" s="41"/>
      <c r="L124" s="64"/>
      <c r="S124" s="39"/>
      <c r="T124" s="39"/>
      <c r="U124" s="39"/>
      <c r="V124" s="39"/>
      <c r="W124" s="39"/>
      <c r="X124" s="39"/>
      <c r="Y124" s="39"/>
      <c r="Z124" s="39"/>
      <c r="AA124" s="39"/>
      <c r="AB124" s="39"/>
      <c r="AC124" s="39"/>
      <c r="AD124" s="39"/>
      <c r="AE124" s="39"/>
    </row>
    <row r="125" s="2" customFormat="1" ht="10.32" customHeight="1">
      <c r="A125" s="39"/>
      <c r="B125" s="40"/>
      <c r="C125" s="41"/>
      <c r="D125" s="41"/>
      <c r="E125" s="41"/>
      <c r="F125" s="41"/>
      <c r="G125" s="41"/>
      <c r="H125" s="41"/>
      <c r="I125" s="156"/>
      <c r="J125" s="41"/>
      <c r="K125" s="41"/>
      <c r="L125" s="64"/>
      <c r="S125" s="39"/>
      <c r="T125" s="39"/>
      <c r="U125" s="39"/>
      <c r="V125" s="39"/>
      <c r="W125" s="39"/>
      <c r="X125" s="39"/>
      <c r="Y125" s="39"/>
      <c r="Z125" s="39"/>
      <c r="AA125" s="39"/>
      <c r="AB125" s="39"/>
      <c r="AC125" s="39"/>
      <c r="AD125" s="39"/>
      <c r="AE125" s="39"/>
    </row>
    <row r="126" s="9" customFormat="1" ht="29.28" customHeight="1">
      <c r="A126" s="204"/>
      <c r="B126" s="205"/>
      <c r="C126" s="206" t="s">
        <v>397</v>
      </c>
      <c r="D126" s="207" t="s">
        <v>61</v>
      </c>
      <c r="E126" s="207" t="s">
        <v>57</v>
      </c>
      <c r="F126" s="207" t="s">
        <v>58</v>
      </c>
      <c r="G126" s="207" t="s">
        <v>398</v>
      </c>
      <c r="H126" s="207" t="s">
        <v>399</v>
      </c>
      <c r="I126" s="208" t="s">
        <v>400</v>
      </c>
      <c r="J126" s="207" t="s">
        <v>393</v>
      </c>
      <c r="K126" s="209" t="s">
        <v>401</v>
      </c>
      <c r="L126" s="210"/>
      <c r="M126" s="101" t="s">
        <v>1</v>
      </c>
      <c r="N126" s="102" t="s">
        <v>40</v>
      </c>
      <c r="O126" s="102" t="s">
        <v>402</v>
      </c>
      <c r="P126" s="102" t="s">
        <v>403</v>
      </c>
      <c r="Q126" s="102" t="s">
        <v>404</v>
      </c>
      <c r="R126" s="102" t="s">
        <v>405</v>
      </c>
      <c r="S126" s="102" t="s">
        <v>406</v>
      </c>
      <c r="T126" s="103" t="s">
        <v>407</v>
      </c>
      <c r="U126" s="204"/>
      <c r="V126" s="204"/>
      <c r="W126" s="204"/>
      <c r="X126" s="204"/>
      <c r="Y126" s="204"/>
      <c r="Z126" s="204"/>
      <c r="AA126" s="204"/>
      <c r="AB126" s="204"/>
      <c r="AC126" s="204"/>
      <c r="AD126" s="204"/>
      <c r="AE126" s="204"/>
    </row>
    <row r="127" s="2" customFormat="1" ht="22.8" customHeight="1">
      <c r="A127" s="39"/>
      <c r="B127" s="40"/>
      <c r="C127" s="108" t="s">
        <v>408</v>
      </c>
      <c r="D127" s="41"/>
      <c r="E127" s="41"/>
      <c r="F127" s="41"/>
      <c r="G127" s="41"/>
      <c r="H127" s="41"/>
      <c r="I127" s="156"/>
      <c r="J127" s="211">
        <f>BK127</f>
        <v>0</v>
      </c>
      <c r="K127" s="41"/>
      <c r="L127" s="45"/>
      <c r="M127" s="104"/>
      <c r="N127" s="212"/>
      <c r="O127" s="105"/>
      <c r="P127" s="213">
        <f>P128</f>
        <v>0</v>
      </c>
      <c r="Q127" s="105"/>
      <c r="R127" s="213">
        <f>R128</f>
        <v>1.8979429415519999</v>
      </c>
      <c r="S127" s="105"/>
      <c r="T127" s="214">
        <f>T128</f>
        <v>2.6449500000000001</v>
      </c>
      <c r="U127" s="39"/>
      <c r="V127" s="39"/>
      <c r="W127" s="39"/>
      <c r="X127" s="39"/>
      <c r="Y127" s="39"/>
      <c r="Z127" s="39"/>
      <c r="AA127" s="39"/>
      <c r="AB127" s="39"/>
      <c r="AC127" s="39"/>
      <c r="AD127" s="39"/>
      <c r="AE127" s="39"/>
      <c r="AT127" s="18" t="s">
        <v>75</v>
      </c>
      <c r="AU127" s="18" t="s">
        <v>395</v>
      </c>
      <c r="BK127" s="215">
        <f>BK128</f>
        <v>0</v>
      </c>
    </row>
    <row r="128" s="11" customFormat="1" ht="25.92" customHeight="1">
      <c r="A128" s="11"/>
      <c r="B128" s="254"/>
      <c r="C128" s="255"/>
      <c r="D128" s="256" t="s">
        <v>75</v>
      </c>
      <c r="E128" s="257" t="s">
        <v>750</v>
      </c>
      <c r="F128" s="257" t="s">
        <v>751</v>
      </c>
      <c r="G128" s="255"/>
      <c r="H128" s="255"/>
      <c r="I128" s="258"/>
      <c r="J128" s="259">
        <f>BK128</f>
        <v>0</v>
      </c>
      <c r="K128" s="255"/>
      <c r="L128" s="260"/>
      <c r="M128" s="261"/>
      <c r="N128" s="262"/>
      <c r="O128" s="262"/>
      <c r="P128" s="263">
        <f>P129+P138+P146+P165+P211+P222</f>
        <v>0</v>
      </c>
      <c r="Q128" s="262"/>
      <c r="R128" s="263">
        <f>R129+R138+R146+R165+R211+R222</f>
        <v>1.8979429415519999</v>
      </c>
      <c r="S128" s="262"/>
      <c r="T128" s="264">
        <f>T129+T138+T146+T165+T211+T222</f>
        <v>2.6449500000000001</v>
      </c>
      <c r="U128" s="11"/>
      <c r="V128" s="11"/>
      <c r="W128" s="11"/>
      <c r="X128" s="11"/>
      <c r="Y128" s="11"/>
      <c r="Z128" s="11"/>
      <c r="AA128" s="11"/>
      <c r="AB128" s="11"/>
      <c r="AC128" s="11"/>
      <c r="AD128" s="11"/>
      <c r="AE128" s="11"/>
      <c r="AR128" s="265" t="s">
        <v>84</v>
      </c>
      <c r="AT128" s="266" t="s">
        <v>75</v>
      </c>
      <c r="AU128" s="266" t="s">
        <v>76</v>
      </c>
      <c r="AY128" s="265" t="s">
        <v>414</v>
      </c>
      <c r="BK128" s="267">
        <f>BK129+BK138+BK146+BK165+BK211+BK222</f>
        <v>0</v>
      </c>
    </row>
    <row r="129" s="11" customFormat="1" ht="22.8" customHeight="1">
      <c r="A129" s="11"/>
      <c r="B129" s="254"/>
      <c r="C129" s="255"/>
      <c r="D129" s="256" t="s">
        <v>75</v>
      </c>
      <c r="E129" s="275" t="s">
        <v>84</v>
      </c>
      <c r="F129" s="275" t="s">
        <v>1714</v>
      </c>
      <c r="G129" s="255"/>
      <c r="H129" s="255"/>
      <c r="I129" s="258"/>
      <c r="J129" s="276">
        <f>BK129</f>
        <v>0</v>
      </c>
      <c r="K129" s="255"/>
      <c r="L129" s="260"/>
      <c r="M129" s="261"/>
      <c r="N129" s="262"/>
      <c r="O129" s="262"/>
      <c r="P129" s="263">
        <f>SUM(P130:P137)</f>
        <v>0</v>
      </c>
      <c r="Q129" s="262"/>
      <c r="R129" s="263">
        <f>SUM(R130:R137)</f>
        <v>0</v>
      </c>
      <c r="S129" s="262"/>
      <c r="T129" s="264">
        <f>SUM(T130:T137)</f>
        <v>0</v>
      </c>
      <c r="U129" s="11"/>
      <c r="V129" s="11"/>
      <c r="W129" s="11"/>
      <c r="X129" s="11"/>
      <c r="Y129" s="11"/>
      <c r="Z129" s="11"/>
      <c r="AA129" s="11"/>
      <c r="AB129" s="11"/>
      <c r="AC129" s="11"/>
      <c r="AD129" s="11"/>
      <c r="AE129" s="11"/>
      <c r="AR129" s="265" t="s">
        <v>84</v>
      </c>
      <c r="AT129" s="266" t="s">
        <v>75</v>
      </c>
      <c r="AU129" s="266" t="s">
        <v>84</v>
      </c>
      <c r="AY129" s="265" t="s">
        <v>414</v>
      </c>
      <c r="BK129" s="267">
        <f>SUM(BK130:BK137)</f>
        <v>0</v>
      </c>
    </row>
    <row r="130" s="2" customFormat="1" ht="21.75" customHeight="1">
      <c r="A130" s="39"/>
      <c r="B130" s="40"/>
      <c r="C130" s="234" t="s">
        <v>84</v>
      </c>
      <c r="D130" s="234" t="s">
        <v>443</v>
      </c>
      <c r="E130" s="235" t="s">
        <v>1715</v>
      </c>
      <c r="F130" s="236" t="s">
        <v>1716</v>
      </c>
      <c r="G130" s="237" t="s">
        <v>632</v>
      </c>
      <c r="H130" s="238">
        <v>15</v>
      </c>
      <c r="I130" s="239"/>
      <c r="J130" s="240">
        <f>ROUND(I130*H130,2)</f>
        <v>0</v>
      </c>
      <c r="K130" s="236" t="s">
        <v>720</v>
      </c>
      <c r="L130" s="45"/>
      <c r="M130" s="241" t="s">
        <v>1</v>
      </c>
      <c r="N130" s="242" t="s">
        <v>41</v>
      </c>
      <c r="O130" s="92"/>
      <c r="P130" s="226">
        <f>O130*H130</f>
        <v>0</v>
      </c>
      <c r="Q130" s="226">
        <v>0</v>
      </c>
      <c r="R130" s="226">
        <f>Q130*H130</f>
        <v>0</v>
      </c>
      <c r="S130" s="226">
        <v>0</v>
      </c>
      <c r="T130" s="227">
        <f>S130*H130</f>
        <v>0</v>
      </c>
      <c r="U130" s="39"/>
      <c r="V130" s="39"/>
      <c r="W130" s="39"/>
      <c r="X130" s="39"/>
      <c r="Y130" s="39"/>
      <c r="Z130" s="39"/>
      <c r="AA130" s="39"/>
      <c r="AB130" s="39"/>
      <c r="AC130" s="39"/>
      <c r="AD130" s="39"/>
      <c r="AE130" s="39"/>
      <c r="AR130" s="228" t="s">
        <v>415</v>
      </c>
      <c r="AT130" s="228" t="s">
        <v>443</v>
      </c>
      <c r="AU130" s="228" t="s">
        <v>86</v>
      </c>
      <c r="AY130" s="18" t="s">
        <v>414</v>
      </c>
      <c r="BE130" s="229">
        <f>IF(N130="základní",J130,0)</f>
        <v>0</v>
      </c>
      <c r="BF130" s="229">
        <f>IF(N130="snížená",J130,0)</f>
        <v>0</v>
      </c>
      <c r="BG130" s="229">
        <f>IF(N130="zákl. přenesená",J130,0)</f>
        <v>0</v>
      </c>
      <c r="BH130" s="229">
        <f>IF(N130="sníž. přenesená",J130,0)</f>
        <v>0</v>
      </c>
      <c r="BI130" s="229">
        <f>IF(N130="nulová",J130,0)</f>
        <v>0</v>
      </c>
      <c r="BJ130" s="18" t="s">
        <v>84</v>
      </c>
      <c r="BK130" s="229">
        <f>ROUND(I130*H130,2)</f>
        <v>0</v>
      </c>
      <c r="BL130" s="18" t="s">
        <v>415</v>
      </c>
      <c r="BM130" s="228" t="s">
        <v>3552</v>
      </c>
    </row>
    <row r="131" s="2" customFormat="1">
      <c r="A131" s="39"/>
      <c r="B131" s="40"/>
      <c r="C131" s="41"/>
      <c r="D131" s="230" t="s">
        <v>417</v>
      </c>
      <c r="E131" s="41"/>
      <c r="F131" s="231" t="s">
        <v>1718</v>
      </c>
      <c r="G131" s="41"/>
      <c r="H131" s="41"/>
      <c r="I131" s="156"/>
      <c r="J131" s="41"/>
      <c r="K131" s="41"/>
      <c r="L131" s="45"/>
      <c r="M131" s="232"/>
      <c r="N131" s="233"/>
      <c r="O131" s="92"/>
      <c r="P131" s="92"/>
      <c r="Q131" s="92"/>
      <c r="R131" s="92"/>
      <c r="S131" s="92"/>
      <c r="T131" s="93"/>
      <c r="U131" s="39"/>
      <c r="V131" s="39"/>
      <c r="W131" s="39"/>
      <c r="X131" s="39"/>
      <c r="Y131" s="39"/>
      <c r="Z131" s="39"/>
      <c r="AA131" s="39"/>
      <c r="AB131" s="39"/>
      <c r="AC131" s="39"/>
      <c r="AD131" s="39"/>
      <c r="AE131" s="39"/>
      <c r="AT131" s="18" t="s">
        <v>417</v>
      </c>
      <c r="AU131" s="18" t="s">
        <v>86</v>
      </c>
    </row>
    <row r="132" s="15" customFormat="1">
      <c r="A132" s="15"/>
      <c r="B132" s="299"/>
      <c r="C132" s="300"/>
      <c r="D132" s="230" t="s">
        <v>758</v>
      </c>
      <c r="E132" s="301" t="s">
        <v>1</v>
      </c>
      <c r="F132" s="302" t="s">
        <v>3553</v>
      </c>
      <c r="G132" s="300"/>
      <c r="H132" s="301" t="s">
        <v>1</v>
      </c>
      <c r="I132" s="303"/>
      <c r="J132" s="300"/>
      <c r="K132" s="300"/>
      <c r="L132" s="304"/>
      <c r="M132" s="305"/>
      <c r="N132" s="306"/>
      <c r="O132" s="306"/>
      <c r="P132" s="306"/>
      <c r="Q132" s="306"/>
      <c r="R132" s="306"/>
      <c r="S132" s="306"/>
      <c r="T132" s="307"/>
      <c r="U132" s="15"/>
      <c r="V132" s="15"/>
      <c r="W132" s="15"/>
      <c r="X132" s="15"/>
      <c r="Y132" s="15"/>
      <c r="Z132" s="15"/>
      <c r="AA132" s="15"/>
      <c r="AB132" s="15"/>
      <c r="AC132" s="15"/>
      <c r="AD132" s="15"/>
      <c r="AE132" s="15"/>
      <c r="AT132" s="308" t="s">
        <v>758</v>
      </c>
      <c r="AU132" s="308" t="s">
        <v>86</v>
      </c>
      <c r="AV132" s="15" t="s">
        <v>84</v>
      </c>
      <c r="AW132" s="15" t="s">
        <v>33</v>
      </c>
      <c r="AX132" s="15" t="s">
        <v>76</v>
      </c>
      <c r="AY132" s="308" t="s">
        <v>414</v>
      </c>
    </row>
    <row r="133" s="13" customFormat="1">
      <c r="A133" s="13"/>
      <c r="B133" s="277"/>
      <c r="C133" s="278"/>
      <c r="D133" s="230" t="s">
        <v>758</v>
      </c>
      <c r="E133" s="279" t="s">
        <v>1</v>
      </c>
      <c r="F133" s="280" t="s">
        <v>8</v>
      </c>
      <c r="G133" s="278"/>
      <c r="H133" s="281">
        <v>15</v>
      </c>
      <c r="I133" s="282"/>
      <c r="J133" s="278"/>
      <c r="K133" s="278"/>
      <c r="L133" s="283"/>
      <c r="M133" s="284"/>
      <c r="N133" s="285"/>
      <c r="O133" s="285"/>
      <c r="P133" s="285"/>
      <c r="Q133" s="285"/>
      <c r="R133" s="285"/>
      <c r="S133" s="285"/>
      <c r="T133" s="286"/>
      <c r="U133" s="13"/>
      <c r="V133" s="13"/>
      <c r="W133" s="13"/>
      <c r="X133" s="13"/>
      <c r="Y133" s="13"/>
      <c r="Z133" s="13"/>
      <c r="AA133" s="13"/>
      <c r="AB133" s="13"/>
      <c r="AC133" s="13"/>
      <c r="AD133" s="13"/>
      <c r="AE133" s="13"/>
      <c r="AT133" s="287" t="s">
        <v>758</v>
      </c>
      <c r="AU133" s="287" t="s">
        <v>86</v>
      </c>
      <c r="AV133" s="13" t="s">
        <v>86</v>
      </c>
      <c r="AW133" s="13" t="s">
        <v>33</v>
      </c>
      <c r="AX133" s="13" t="s">
        <v>76</v>
      </c>
      <c r="AY133" s="287" t="s">
        <v>414</v>
      </c>
    </row>
    <row r="134" s="14" customFormat="1">
      <c r="A134" s="14"/>
      <c r="B134" s="288"/>
      <c r="C134" s="289"/>
      <c r="D134" s="230" t="s">
        <v>758</v>
      </c>
      <c r="E134" s="290" t="s">
        <v>1</v>
      </c>
      <c r="F134" s="291" t="s">
        <v>760</v>
      </c>
      <c r="G134" s="289"/>
      <c r="H134" s="292">
        <v>15</v>
      </c>
      <c r="I134" s="293"/>
      <c r="J134" s="289"/>
      <c r="K134" s="289"/>
      <c r="L134" s="294"/>
      <c r="M134" s="295"/>
      <c r="N134" s="296"/>
      <c r="O134" s="296"/>
      <c r="P134" s="296"/>
      <c r="Q134" s="296"/>
      <c r="R134" s="296"/>
      <c r="S134" s="296"/>
      <c r="T134" s="297"/>
      <c r="U134" s="14"/>
      <c r="V134" s="14"/>
      <c r="W134" s="14"/>
      <c r="X134" s="14"/>
      <c r="Y134" s="14"/>
      <c r="Z134" s="14"/>
      <c r="AA134" s="14"/>
      <c r="AB134" s="14"/>
      <c r="AC134" s="14"/>
      <c r="AD134" s="14"/>
      <c r="AE134" s="14"/>
      <c r="AT134" s="298" t="s">
        <v>758</v>
      </c>
      <c r="AU134" s="298" t="s">
        <v>86</v>
      </c>
      <c r="AV134" s="14" t="s">
        <v>415</v>
      </c>
      <c r="AW134" s="14" t="s">
        <v>33</v>
      </c>
      <c r="AX134" s="14" t="s">
        <v>84</v>
      </c>
      <c r="AY134" s="298" t="s">
        <v>414</v>
      </c>
    </row>
    <row r="135" s="2" customFormat="1" ht="21.75" customHeight="1">
      <c r="A135" s="39"/>
      <c r="B135" s="40"/>
      <c r="C135" s="234" t="s">
        <v>86</v>
      </c>
      <c r="D135" s="234" t="s">
        <v>443</v>
      </c>
      <c r="E135" s="235" t="s">
        <v>1721</v>
      </c>
      <c r="F135" s="236" t="s">
        <v>1722</v>
      </c>
      <c r="G135" s="237" t="s">
        <v>755</v>
      </c>
      <c r="H135" s="238">
        <v>0.14999999999999999</v>
      </c>
      <c r="I135" s="239"/>
      <c r="J135" s="240">
        <f>ROUND(I135*H135,2)</f>
        <v>0</v>
      </c>
      <c r="K135" s="236" t="s">
        <v>720</v>
      </c>
      <c r="L135" s="45"/>
      <c r="M135" s="241" t="s">
        <v>1</v>
      </c>
      <c r="N135" s="242" t="s">
        <v>41</v>
      </c>
      <c r="O135" s="92"/>
      <c r="P135" s="226">
        <f>O135*H135</f>
        <v>0</v>
      </c>
      <c r="Q135" s="226">
        <v>0</v>
      </c>
      <c r="R135" s="226">
        <f>Q135*H135</f>
        <v>0</v>
      </c>
      <c r="S135" s="226">
        <v>0</v>
      </c>
      <c r="T135" s="227">
        <f>S135*H135</f>
        <v>0</v>
      </c>
      <c r="U135" s="39"/>
      <c r="V135" s="39"/>
      <c r="W135" s="39"/>
      <c r="X135" s="39"/>
      <c r="Y135" s="39"/>
      <c r="Z135" s="39"/>
      <c r="AA135" s="39"/>
      <c r="AB135" s="39"/>
      <c r="AC135" s="39"/>
      <c r="AD135" s="39"/>
      <c r="AE135" s="39"/>
      <c r="AR135" s="228" t="s">
        <v>415</v>
      </c>
      <c r="AT135" s="228" t="s">
        <v>443</v>
      </c>
      <c r="AU135" s="228" t="s">
        <v>86</v>
      </c>
      <c r="AY135" s="18" t="s">
        <v>414</v>
      </c>
      <c r="BE135" s="229">
        <f>IF(N135="základní",J135,0)</f>
        <v>0</v>
      </c>
      <c r="BF135" s="229">
        <f>IF(N135="snížená",J135,0)</f>
        <v>0</v>
      </c>
      <c r="BG135" s="229">
        <f>IF(N135="zákl. přenesená",J135,0)</f>
        <v>0</v>
      </c>
      <c r="BH135" s="229">
        <f>IF(N135="sníž. přenesená",J135,0)</f>
        <v>0</v>
      </c>
      <c r="BI135" s="229">
        <f>IF(N135="nulová",J135,0)</f>
        <v>0</v>
      </c>
      <c r="BJ135" s="18" t="s">
        <v>84</v>
      </c>
      <c r="BK135" s="229">
        <f>ROUND(I135*H135,2)</f>
        <v>0</v>
      </c>
      <c r="BL135" s="18" t="s">
        <v>415</v>
      </c>
      <c r="BM135" s="228" t="s">
        <v>3554</v>
      </c>
    </row>
    <row r="136" s="2" customFormat="1">
      <c r="A136" s="39"/>
      <c r="B136" s="40"/>
      <c r="C136" s="41"/>
      <c r="D136" s="230" t="s">
        <v>417</v>
      </c>
      <c r="E136" s="41"/>
      <c r="F136" s="231" t="s">
        <v>1724</v>
      </c>
      <c r="G136" s="41"/>
      <c r="H136" s="41"/>
      <c r="I136" s="156"/>
      <c r="J136" s="41"/>
      <c r="K136" s="41"/>
      <c r="L136" s="45"/>
      <c r="M136" s="232"/>
      <c r="N136" s="233"/>
      <c r="O136" s="92"/>
      <c r="P136" s="92"/>
      <c r="Q136" s="92"/>
      <c r="R136" s="92"/>
      <c r="S136" s="92"/>
      <c r="T136" s="93"/>
      <c r="U136" s="39"/>
      <c r="V136" s="39"/>
      <c r="W136" s="39"/>
      <c r="X136" s="39"/>
      <c r="Y136" s="39"/>
      <c r="Z136" s="39"/>
      <c r="AA136" s="39"/>
      <c r="AB136" s="39"/>
      <c r="AC136" s="39"/>
      <c r="AD136" s="39"/>
      <c r="AE136" s="39"/>
      <c r="AT136" s="18" t="s">
        <v>417</v>
      </c>
      <c r="AU136" s="18" t="s">
        <v>86</v>
      </c>
    </row>
    <row r="137" s="13" customFormat="1">
      <c r="A137" s="13"/>
      <c r="B137" s="277"/>
      <c r="C137" s="278"/>
      <c r="D137" s="230" t="s">
        <v>758</v>
      </c>
      <c r="E137" s="279" t="s">
        <v>1</v>
      </c>
      <c r="F137" s="280" t="s">
        <v>3555</v>
      </c>
      <c r="G137" s="278"/>
      <c r="H137" s="281">
        <v>0.14999999999999999</v>
      </c>
      <c r="I137" s="282"/>
      <c r="J137" s="278"/>
      <c r="K137" s="278"/>
      <c r="L137" s="283"/>
      <c r="M137" s="284"/>
      <c r="N137" s="285"/>
      <c r="O137" s="285"/>
      <c r="P137" s="285"/>
      <c r="Q137" s="285"/>
      <c r="R137" s="285"/>
      <c r="S137" s="285"/>
      <c r="T137" s="286"/>
      <c r="U137" s="13"/>
      <c r="V137" s="13"/>
      <c r="W137" s="13"/>
      <c r="X137" s="13"/>
      <c r="Y137" s="13"/>
      <c r="Z137" s="13"/>
      <c r="AA137" s="13"/>
      <c r="AB137" s="13"/>
      <c r="AC137" s="13"/>
      <c r="AD137" s="13"/>
      <c r="AE137" s="13"/>
      <c r="AT137" s="287" t="s">
        <v>758</v>
      </c>
      <c r="AU137" s="287" t="s">
        <v>86</v>
      </c>
      <c r="AV137" s="13" t="s">
        <v>86</v>
      </c>
      <c r="AW137" s="13" t="s">
        <v>33</v>
      </c>
      <c r="AX137" s="13" t="s">
        <v>84</v>
      </c>
      <c r="AY137" s="287" t="s">
        <v>414</v>
      </c>
    </row>
    <row r="138" s="11" customFormat="1" ht="22.8" customHeight="1">
      <c r="A138" s="11"/>
      <c r="B138" s="254"/>
      <c r="C138" s="255"/>
      <c r="D138" s="256" t="s">
        <v>75</v>
      </c>
      <c r="E138" s="275" t="s">
        <v>415</v>
      </c>
      <c r="F138" s="275" t="s">
        <v>761</v>
      </c>
      <c r="G138" s="255"/>
      <c r="H138" s="255"/>
      <c r="I138" s="258"/>
      <c r="J138" s="276">
        <f>BK138</f>
        <v>0</v>
      </c>
      <c r="K138" s="255"/>
      <c r="L138" s="260"/>
      <c r="M138" s="261"/>
      <c r="N138" s="262"/>
      <c r="O138" s="262"/>
      <c r="P138" s="263">
        <f>SUM(P139:P145)</f>
        <v>0</v>
      </c>
      <c r="Q138" s="262"/>
      <c r="R138" s="263">
        <f>SUM(R139:R145)</f>
        <v>0.012107520000000002</v>
      </c>
      <c r="S138" s="262"/>
      <c r="T138" s="264">
        <f>SUM(T139:T145)</f>
        <v>0</v>
      </c>
      <c r="U138" s="11"/>
      <c r="V138" s="11"/>
      <c r="W138" s="11"/>
      <c r="X138" s="11"/>
      <c r="Y138" s="11"/>
      <c r="Z138" s="11"/>
      <c r="AA138" s="11"/>
      <c r="AB138" s="11"/>
      <c r="AC138" s="11"/>
      <c r="AD138" s="11"/>
      <c r="AE138" s="11"/>
      <c r="AR138" s="265" t="s">
        <v>84</v>
      </c>
      <c r="AT138" s="266" t="s">
        <v>75</v>
      </c>
      <c r="AU138" s="266" t="s">
        <v>84</v>
      </c>
      <c r="AY138" s="265" t="s">
        <v>414</v>
      </c>
      <c r="BK138" s="267">
        <f>SUM(BK139:BK145)</f>
        <v>0</v>
      </c>
    </row>
    <row r="139" s="2" customFormat="1" ht="21.75" customHeight="1">
      <c r="A139" s="39"/>
      <c r="B139" s="40"/>
      <c r="C139" s="234" t="s">
        <v>114</v>
      </c>
      <c r="D139" s="234" t="s">
        <v>443</v>
      </c>
      <c r="E139" s="235" t="s">
        <v>1726</v>
      </c>
      <c r="F139" s="236" t="s">
        <v>1727</v>
      </c>
      <c r="G139" s="237" t="s">
        <v>632</v>
      </c>
      <c r="H139" s="238">
        <v>0.029000000000000001</v>
      </c>
      <c r="I139" s="239"/>
      <c r="J139" s="240">
        <f>ROUND(I139*H139,2)</f>
        <v>0</v>
      </c>
      <c r="K139" s="236" t="s">
        <v>720</v>
      </c>
      <c r="L139" s="45"/>
      <c r="M139" s="241" t="s">
        <v>1</v>
      </c>
      <c r="N139" s="242" t="s">
        <v>41</v>
      </c>
      <c r="O139" s="92"/>
      <c r="P139" s="226">
        <f>O139*H139</f>
        <v>0</v>
      </c>
      <c r="Q139" s="226">
        <v>0.02102</v>
      </c>
      <c r="R139" s="226">
        <f>Q139*H139</f>
        <v>0.00060958000000000008</v>
      </c>
      <c r="S139" s="226">
        <v>0</v>
      </c>
      <c r="T139" s="227">
        <f>S139*H139</f>
        <v>0</v>
      </c>
      <c r="U139" s="39"/>
      <c r="V139" s="39"/>
      <c r="W139" s="39"/>
      <c r="X139" s="39"/>
      <c r="Y139" s="39"/>
      <c r="Z139" s="39"/>
      <c r="AA139" s="39"/>
      <c r="AB139" s="39"/>
      <c r="AC139" s="39"/>
      <c r="AD139" s="39"/>
      <c r="AE139" s="39"/>
      <c r="AR139" s="228" t="s">
        <v>415</v>
      </c>
      <c r="AT139" s="228" t="s">
        <v>443</v>
      </c>
      <c r="AU139" s="228" t="s">
        <v>86</v>
      </c>
      <c r="AY139" s="18" t="s">
        <v>414</v>
      </c>
      <c r="BE139" s="229">
        <f>IF(N139="základní",J139,0)</f>
        <v>0</v>
      </c>
      <c r="BF139" s="229">
        <f>IF(N139="snížená",J139,0)</f>
        <v>0</v>
      </c>
      <c r="BG139" s="229">
        <f>IF(N139="zákl. přenesená",J139,0)</f>
        <v>0</v>
      </c>
      <c r="BH139" s="229">
        <f>IF(N139="sníž. přenesená",J139,0)</f>
        <v>0</v>
      </c>
      <c r="BI139" s="229">
        <f>IF(N139="nulová",J139,0)</f>
        <v>0</v>
      </c>
      <c r="BJ139" s="18" t="s">
        <v>84</v>
      </c>
      <c r="BK139" s="229">
        <f>ROUND(I139*H139,2)</f>
        <v>0</v>
      </c>
      <c r="BL139" s="18" t="s">
        <v>415</v>
      </c>
      <c r="BM139" s="228" t="s">
        <v>3556</v>
      </c>
    </row>
    <row r="140" s="2" customFormat="1">
      <c r="A140" s="39"/>
      <c r="B140" s="40"/>
      <c r="C140" s="41"/>
      <c r="D140" s="230" t="s">
        <v>417</v>
      </c>
      <c r="E140" s="41"/>
      <c r="F140" s="231" t="s">
        <v>1729</v>
      </c>
      <c r="G140" s="41"/>
      <c r="H140" s="41"/>
      <c r="I140" s="156"/>
      <c r="J140" s="41"/>
      <c r="K140" s="41"/>
      <c r="L140" s="45"/>
      <c r="M140" s="232"/>
      <c r="N140" s="233"/>
      <c r="O140" s="92"/>
      <c r="P140" s="92"/>
      <c r="Q140" s="92"/>
      <c r="R140" s="92"/>
      <c r="S140" s="92"/>
      <c r="T140" s="93"/>
      <c r="U140" s="39"/>
      <c r="V140" s="39"/>
      <c r="W140" s="39"/>
      <c r="X140" s="39"/>
      <c r="Y140" s="39"/>
      <c r="Z140" s="39"/>
      <c r="AA140" s="39"/>
      <c r="AB140" s="39"/>
      <c r="AC140" s="39"/>
      <c r="AD140" s="39"/>
      <c r="AE140" s="39"/>
      <c r="AT140" s="18" t="s">
        <v>417</v>
      </c>
      <c r="AU140" s="18" t="s">
        <v>86</v>
      </c>
    </row>
    <row r="141" s="13" customFormat="1">
      <c r="A141" s="13"/>
      <c r="B141" s="277"/>
      <c r="C141" s="278"/>
      <c r="D141" s="230" t="s">
        <v>758</v>
      </c>
      <c r="E141" s="279" t="s">
        <v>1</v>
      </c>
      <c r="F141" s="280" t="s">
        <v>3557</v>
      </c>
      <c r="G141" s="278"/>
      <c r="H141" s="281">
        <v>0.029000000000000001</v>
      </c>
      <c r="I141" s="282"/>
      <c r="J141" s="278"/>
      <c r="K141" s="278"/>
      <c r="L141" s="283"/>
      <c r="M141" s="284"/>
      <c r="N141" s="285"/>
      <c r="O141" s="285"/>
      <c r="P141" s="285"/>
      <c r="Q141" s="285"/>
      <c r="R141" s="285"/>
      <c r="S141" s="285"/>
      <c r="T141" s="286"/>
      <c r="U141" s="13"/>
      <c r="V141" s="13"/>
      <c r="W141" s="13"/>
      <c r="X141" s="13"/>
      <c r="Y141" s="13"/>
      <c r="Z141" s="13"/>
      <c r="AA141" s="13"/>
      <c r="AB141" s="13"/>
      <c r="AC141" s="13"/>
      <c r="AD141" s="13"/>
      <c r="AE141" s="13"/>
      <c r="AT141" s="287" t="s">
        <v>758</v>
      </c>
      <c r="AU141" s="287" t="s">
        <v>86</v>
      </c>
      <c r="AV141" s="13" t="s">
        <v>86</v>
      </c>
      <c r="AW141" s="13" t="s">
        <v>33</v>
      </c>
      <c r="AX141" s="13" t="s">
        <v>76</v>
      </c>
      <c r="AY141" s="287" t="s">
        <v>414</v>
      </c>
    </row>
    <row r="142" s="14" customFormat="1">
      <c r="A142" s="14"/>
      <c r="B142" s="288"/>
      <c r="C142" s="289"/>
      <c r="D142" s="230" t="s">
        <v>758</v>
      </c>
      <c r="E142" s="290" t="s">
        <v>1</v>
      </c>
      <c r="F142" s="291" t="s">
        <v>760</v>
      </c>
      <c r="G142" s="289"/>
      <c r="H142" s="292">
        <v>0.029000000000000001</v>
      </c>
      <c r="I142" s="293"/>
      <c r="J142" s="289"/>
      <c r="K142" s="289"/>
      <c r="L142" s="294"/>
      <c r="M142" s="295"/>
      <c r="N142" s="296"/>
      <c r="O142" s="296"/>
      <c r="P142" s="296"/>
      <c r="Q142" s="296"/>
      <c r="R142" s="296"/>
      <c r="S142" s="296"/>
      <c r="T142" s="297"/>
      <c r="U142" s="14"/>
      <c r="V142" s="14"/>
      <c r="W142" s="14"/>
      <c r="X142" s="14"/>
      <c r="Y142" s="14"/>
      <c r="Z142" s="14"/>
      <c r="AA142" s="14"/>
      <c r="AB142" s="14"/>
      <c r="AC142" s="14"/>
      <c r="AD142" s="14"/>
      <c r="AE142" s="14"/>
      <c r="AT142" s="298" t="s">
        <v>758</v>
      </c>
      <c r="AU142" s="298" t="s">
        <v>86</v>
      </c>
      <c r="AV142" s="14" t="s">
        <v>415</v>
      </c>
      <c r="AW142" s="14" t="s">
        <v>33</v>
      </c>
      <c r="AX142" s="14" t="s">
        <v>84</v>
      </c>
      <c r="AY142" s="298" t="s">
        <v>414</v>
      </c>
    </row>
    <row r="143" s="2" customFormat="1" ht="21.75" customHeight="1">
      <c r="A143" s="39"/>
      <c r="B143" s="40"/>
      <c r="C143" s="234" t="s">
        <v>415</v>
      </c>
      <c r="D143" s="234" t="s">
        <v>443</v>
      </c>
      <c r="E143" s="235" t="s">
        <v>1731</v>
      </c>
      <c r="F143" s="236" t="s">
        <v>1732</v>
      </c>
      <c r="G143" s="237" t="s">
        <v>632</v>
      </c>
      <c r="H143" s="238">
        <v>0.54700000000000004</v>
      </c>
      <c r="I143" s="239"/>
      <c r="J143" s="240">
        <f>ROUND(I143*H143,2)</f>
        <v>0</v>
      </c>
      <c r="K143" s="236" t="s">
        <v>720</v>
      </c>
      <c r="L143" s="45"/>
      <c r="M143" s="241" t="s">
        <v>1</v>
      </c>
      <c r="N143" s="242" t="s">
        <v>41</v>
      </c>
      <c r="O143" s="92"/>
      <c r="P143" s="226">
        <f>O143*H143</f>
        <v>0</v>
      </c>
      <c r="Q143" s="226">
        <v>0.02102</v>
      </c>
      <c r="R143" s="226">
        <f>Q143*H143</f>
        <v>0.011497940000000002</v>
      </c>
      <c r="S143" s="226">
        <v>0</v>
      </c>
      <c r="T143" s="227">
        <f>S143*H143</f>
        <v>0</v>
      </c>
      <c r="U143" s="39"/>
      <c r="V143" s="39"/>
      <c r="W143" s="39"/>
      <c r="X143" s="39"/>
      <c r="Y143" s="39"/>
      <c r="Z143" s="39"/>
      <c r="AA143" s="39"/>
      <c r="AB143" s="39"/>
      <c r="AC143" s="39"/>
      <c r="AD143" s="39"/>
      <c r="AE143" s="39"/>
      <c r="AR143" s="228" t="s">
        <v>415</v>
      </c>
      <c r="AT143" s="228" t="s">
        <v>443</v>
      </c>
      <c r="AU143" s="228" t="s">
        <v>86</v>
      </c>
      <c r="AY143" s="18" t="s">
        <v>414</v>
      </c>
      <c r="BE143" s="229">
        <f>IF(N143="základní",J143,0)</f>
        <v>0</v>
      </c>
      <c r="BF143" s="229">
        <f>IF(N143="snížená",J143,0)</f>
        <v>0</v>
      </c>
      <c r="BG143" s="229">
        <f>IF(N143="zákl. přenesená",J143,0)</f>
        <v>0</v>
      </c>
      <c r="BH143" s="229">
        <f>IF(N143="sníž. přenesená",J143,0)</f>
        <v>0</v>
      </c>
      <c r="BI143" s="229">
        <f>IF(N143="nulová",J143,0)</f>
        <v>0</v>
      </c>
      <c r="BJ143" s="18" t="s">
        <v>84</v>
      </c>
      <c r="BK143" s="229">
        <f>ROUND(I143*H143,2)</f>
        <v>0</v>
      </c>
      <c r="BL143" s="18" t="s">
        <v>415</v>
      </c>
      <c r="BM143" s="228" t="s">
        <v>3558</v>
      </c>
    </row>
    <row r="144" s="2" customFormat="1">
      <c r="A144" s="39"/>
      <c r="B144" s="40"/>
      <c r="C144" s="41"/>
      <c r="D144" s="230" t="s">
        <v>417</v>
      </c>
      <c r="E144" s="41"/>
      <c r="F144" s="231" t="s">
        <v>1734</v>
      </c>
      <c r="G144" s="41"/>
      <c r="H144" s="41"/>
      <c r="I144" s="156"/>
      <c r="J144" s="41"/>
      <c r="K144" s="41"/>
      <c r="L144" s="45"/>
      <c r="M144" s="232"/>
      <c r="N144" s="233"/>
      <c r="O144" s="92"/>
      <c r="P144" s="92"/>
      <c r="Q144" s="92"/>
      <c r="R144" s="92"/>
      <c r="S144" s="92"/>
      <c r="T144" s="93"/>
      <c r="U144" s="39"/>
      <c r="V144" s="39"/>
      <c r="W144" s="39"/>
      <c r="X144" s="39"/>
      <c r="Y144" s="39"/>
      <c r="Z144" s="39"/>
      <c r="AA144" s="39"/>
      <c r="AB144" s="39"/>
      <c r="AC144" s="39"/>
      <c r="AD144" s="39"/>
      <c r="AE144" s="39"/>
      <c r="AT144" s="18" t="s">
        <v>417</v>
      </c>
      <c r="AU144" s="18" t="s">
        <v>86</v>
      </c>
    </row>
    <row r="145" s="13" customFormat="1">
      <c r="A145" s="13"/>
      <c r="B145" s="277"/>
      <c r="C145" s="278"/>
      <c r="D145" s="230" t="s">
        <v>758</v>
      </c>
      <c r="E145" s="279" t="s">
        <v>1</v>
      </c>
      <c r="F145" s="280" t="s">
        <v>3559</v>
      </c>
      <c r="G145" s="278"/>
      <c r="H145" s="281">
        <v>0.54700000000000004</v>
      </c>
      <c r="I145" s="282"/>
      <c r="J145" s="278"/>
      <c r="K145" s="278"/>
      <c r="L145" s="283"/>
      <c r="M145" s="284"/>
      <c r="N145" s="285"/>
      <c r="O145" s="285"/>
      <c r="P145" s="285"/>
      <c r="Q145" s="285"/>
      <c r="R145" s="285"/>
      <c r="S145" s="285"/>
      <c r="T145" s="286"/>
      <c r="U145" s="13"/>
      <c r="V145" s="13"/>
      <c r="W145" s="13"/>
      <c r="X145" s="13"/>
      <c r="Y145" s="13"/>
      <c r="Z145" s="13"/>
      <c r="AA145" s="13"/>
      <c r="AB145" s="13"/>
      <c r="AC145" s="13"/>
      <c r="AD145" s="13"/>
      <c r="AE145" s="13"/>
      <c r="AT145" s="287" t="s">
        <v>758</v>
      </c>
      <c r="AU145" s="287" t="s">
        <v>86</v>
      </c>
      <c r="AV145" s="13" t="s">
        <v>86</v>
      </c>
      <c r="AW145" s="13" t="s">
        <v>33</v>
      </c>
      <c r="AX145" s="13" t="s">
        <v>84</v>
      </c>
      <c r="AY145" s="287" t="s">
        <v>414</v>
      </c>
    </row>
    <row r="146" s="11" customFormat="1" ht="22.8" customHeight="1">
      <c r="A146" s="11"/>
      <c r="B146" s="254"/>
      <c r="C146" s="255"/>
      <c r="D146" s="256" t="s">
        <v>75</v>
      </c>
      <c r="E146" s="275" t="s">
        <v>431</v>
      </c>
      <c r="F146" s="275" t="s">
        <v>798</v>
      </c>
      <c r="G146" s="255"/>
      <c r="H146" s="255"/>
      <c r="I146" s="258"/>
      <c r="J146" s="276">
        <f>BK146</f>
        <v>0</v>
      </c>
      <c r="K146" s="255"/>
      <c r="L146" s="260"/>
      <c r="M146" s="261"/>
      <c r="N146" s="262"/>
      <c r="O146" s="262"/>
      <c r="P146" s="263">
        <f>SUM(P147:P164)</f>
        <v>0</v>
      </c>
      <c r="Q146" s="262"/>
      <c r="R146" s="263">
        <f>SUM(R147:R164)</f>
        <v>0.031380921552</v>
      </c>
      <c r="S146" s="262"/>
      <c r="T146" s="264">
        <f>SUM(T147:T164)</f>
        <v>0</v>
      </c>
      <c r="U146" s="11"/>
      <c r="V146" s="11"/>
      <c r="W146" s="11"/>
      <c r="X146" s="11"/>
      <c r="Y146" s="11"/>
      <c r="Z146" s="11"/>
      <c r="AA146" s="11"/>
      <c r="AB146" s="11"/>
      <c r="AC146" s="11"/>
      <c r="AD146" s="11"/>
      <c r="AE146" s="11"/>
      <c r="AR146" s="265" t="s">
        <v>84</v>
      </c>
      <c r="AT146" s="266" t="s">
        <v>75</v>
      </c>
      <c r="AU146" s="266" t="s">
        <v>84</v>
      </c>
      <c r="AY146" s="265" t="s">
        <v>414</v>
      </c>
      <c r="BK146" s="267">
        <f>SUM(BK147:BK164)</f>
        <v>0</v>
      </c>
    </row>
    <row r="147" s="2" customFormat="1" ht="21.75" customHeight="1">
      <c r="A147" s="39"/>
      <c r="B147" s="40"/>
      <c r="C147" s="234" t="s">
        <v>427</v>
      </c>
      <c r="D147" s="234" t="s">
        <v>443</v>
      </c>
      <c r="E147" s="235" t="s">
        <v>1736</v>
      </c>
      <c r="F147" s="236" t="s">
        <v>1737</v>
      </c>
      <c r="G147" s="237" t="s">
        <v>632</v>
      </c>
      <c r="H147" s="238">
        <v>19.305</v>
      </c>
      <c r="I147" s="239"/>
      <c r="J147" s="240">
        <f>ROUND(I147*H147,2)</f>
        <v>0</v>
      </c>
      <c r="K147" s="236" t="s">
        <v>720</v>
      </c>
      <c r="L147" s="45"/>
      <c r="M147" s="241" t="s">
        <v>1</v>
      </c>
      <c r="N147" s="242" t="s">
        <v>41</v>
      </c>
      <c r="O147" s="92"/>
      <c r="P147" s="226">
        <f>O147*H147</f>
        <v>0</v>
      </c>
      <c r="Q147" s="226">
        <v>0.0010198399999999999</v>
      </c>
      <c r="R147" s="226">
        <f>Q147*H147</f>
        <v>0.019688011199999998</v>
      </c>
      <c r="S147" s="226">
        <v>0</v>
      </c>
      <c r="T147" s="227">
        <f>S147*H147</f>
        <v>0</v>
      </c>
      <c r="U147" s="39"/>
      <c r="V147" s="39"/>
      <c r="W147" s="39"/>
      <c r="X147" s="39"/>
      <c r="Y147" s="39"/>
      <c r="Z147" s="39"/>
      <c r="AA147" s="39"/>
      <c r="AB147" s="39"/>
      <c r="AC147" s="39"/>
      <c r="AD147" s="39"/>
      <c r="AE147" s="39"/>
      <c r="AR147" s="228" t="s">
        <v>415</v>
      </c>
      <c r="AT147" s="228" t="s">
        <v>443</v>
      </c>
      <c r="AU147" s="228" t="s">
        <v>86</v>
      </c>
      <c r="AY147" s="18" t="s">
        <v>414</v>
      </c>
      <c r="BE147" s="229">
        <f>IF(N147="základní",J147,0)</f>
        <v>0</v>
      </c>
      <c r="BF147" s="229">
        <f>IF(N147="snížená",J147,0)</f>
        <v>0</v>
      </c>
      <c r="BG147" s="229">
        <f>IF(N147="zákl. přenesená",J147,0)</f>
        <v>0</v>
      </c>
      <c r="BH147" s="229">
        <f>IF(N147="sníž. přenesená",J147,0)</f>
        <v>0</v>
      </c>
      <c r="BI147" s="229">
        <f>IF(N147="nulová",J147,0)</f>
        <v>0</v>
      </c>
      <c r="BJ147" s="18" t="s">
        <v>84</v>
      </c>
      <c r="BK147" s="229">
        <f>ROUND(I147*H147,2)</f>
        <v>0</v>
      </c>
      <c r="BL147" s="18" t="s">
        <v>415</v>
      </c>
      <c r="BM147" s="228" t="s">
        <v>3560</v>
      </c>
    </row>
    <row r="148" s="2" customFormat="1">
      <c r="A148" s="39"/>
      <c r="B148" s="40"/>
      <c r="C148" s="41"/>
      <c r="D148" s="230" t="s">
        <v>417</v>
      </c>
      <c r="E148" s="41"/>
      <c r="F148" s="231" t="s">
        <v>1739</v>
      </c>
      <c r="G148" s="41"/>
      <c r="H148" s="41"/>
      <c r="I148" s="156"/>
      <c r="J148" s="41"/>
      <c r="K148" s="41"/>
      <c r="L148" s="45"/>
      <c r="M148" s="232"/>
      <c r="N148" s="233"/>
      <c r="O148" s="92"/>
      <c r="P148" s="92"/>
      <c r="Q148" s="92"/>
      <c r="R148" s="92"/>
      <c r="S148" s="92"/>
      <c r="T148" s="93"/>
      <c r="U148" s="39"/>
      <c r="V148" s="39"/>
      <c r="W148" s="39"/>
      <c r="X148" s="39"/>
      <c r="Y148" s="39"/>
      <c r="Z148" s="39"/>
      <c r="AA148" s="39"/>
      <c r="AB148" s="39"/>
      <c r="AC148" s="39"/>
      <c r="AD148" s="39"/>
      <c r="AE148" s="39"/>
      <c r="AT148" s="18" t="s">
        <v>417</v>
      </c>
      <c r="AU148" s="18" t="s">
        <v>86</v>
      </c>
    </row>
    <row r="149" s="15" customFormat="1">
      <c r="A149" s="15"/>
      <c r="B149" s="299"/>
      <c r="C149" s="300"/>
      <c r="D149" s="230" t="s">
        <v>758</v>
      </c>
      <c r="E149" s="301" t="s">
        <v>1</v>
      </c>
      <c r="F149" s="302" t="s">
        <v>1740</v>
      </c>
      <c r="G149" s="300"/>
      <c r="H149" s="301" t="s">
        <v>1</v>
      </c>
      <c r="I149" s="303"/>
      <c r="J149" s="300"/>
      <c r="K149" s="300"/>
      <c r="L149" s="304"/>
      <c r="M149" s="305"/>
      <c r="N149" s="306"/>
      <c r="O149" s="306"/>
      <c r="P149" s="306"/>
      <c r="Q149" s="306"/>
      <c r="R149" s="306"/>
      <c r="S149" s="306"/>
      <c r="T149" s="307"/>
      <c r="U149" s="15"/>
      <c r="V149" s="15"/>
      <c r="W149" s="15"/>
      <c r="X149" s="15"/>
      <c r="Y149" s="15"/>
      <c r="Z149" s="15"/>
      <c r="AA149" s="15"/>
      <c r="AB149" s="15"/>
      <c r="AC149" s="15"/>
      <c r="AD149" s="15"/>
      <c r="AE149" s="15"/>
      <c r="AT149" s="308" t="s">
        <v>758</v>
      </c>
      <c r="AU149" s="308" t="s">
        <v>86</v>
      </c>
      <c r="AV149" s="15" t="s">
        <v>84</v>
      </c>
      <c r="AW149" s="15" t="s">
        <v>33</v>
      </c>
      <c r="AX149" s="15" t="s">
        <v>76</v>
      </c>
      <c r="AY149" s="308" t="s">
        <v>414</v>
      </c>
    </row>
    <row r="150" s="15" customFormat="1">
      <c r="A150" s="15"/>
      <c r="B150" s="299"/>
      <c r="C150" s="300"/>
      <c r="D150" s="230" t="s">
        <v>758</v>
      </c>
      <c r="E150" s="301" t="s">
        <v>1</v>
      </c>
      <c r="F150" s="302" t="s">
        <v>1741</v>
      </c>
      <c r="G150" s="300"/>
      <c r="H150" s="301" t="s">
        <v>1</v>
      </c>
      <c r="I150" s="303"/>
      <c r="J150" s="300"/>
      <c r="K150" s="300"/>
      <c r="L150" s="304"/>
      <c r="M150" s="305"/>
      <c r="N150" s="306"/>
      <c r="O150" s="306"/>
      <c r="P150" s="306"/>
      <c r="Q150" s="306"/>
      <c r="R150" s="306"/>
      <c r="S150" s="306"/>
      <c r="T150" s="307"/>
      <c r="U150" s="15"/>
      <c r="V150" s="15"/>
      <c r="W150" s="15"/>
      <c r="X150" s="15"/>
      <c r="Y150" s="15"/>
      <c r="Z150" s="15"/>
      <c r="AA150" s="15"/>
      <c r="AB150" s="15"/>
      <c r="AC150" s="15"/>
      <c r="AD150" s="15"/>
      <c r="AE150" s="15"/>
      <c r="AT150" s="308" t="s">
        <v>758</v>
      </c>
      <c r="AU150" s="308" t="s">
        <v>86</v>
      </c>
      <c r="AV150" s="15" t="s">
        <v>84</v>
      </c>
      <c r="AW150" s="15" t="s">
        <v>33</v>
      </c>
      <c r="AX150" s="15" t="s">
        <v>76</v>
      </c>
      <c r="AY150" s="308" t="s">
        <v>414</v>
      </c>
    </row>
    <row r="151" s="13" customFormat="1">
      <c r="A151" s="13"/>
      <c r="B151" s="277"/>
      <c r="C151" s="278"/>
      <c r="D151" s="230" t="s">
        <v>758</v>
      </c>
      <c r="E151" s="279" t="s">
        <v>1</v>
      </c>
      <c r="F151" s="280" t="s">
        <v>3561</v>
      </c>
      <c r="G151" s="278"/>
      <c r="H151" s="281">
        <v>2.7000000000000002</v>
      </c>
      <c r="I151" s="282"/>
      <c r="J151" s="278"/>
      <c r="K151" s="278"/>
      <c r="L151" s="283"/>
      <c r="M151" s="284"/>
      <c r="N151" s="285"/>
      <c r="O151" s="285"/>
      <c r="P151" s="285"/>
      <c r="Q151" s="285"/>
      <c r="R151" s="285"/>
      <c r="S151" s="285"/>
      <c r="T151" s="286"/>
      <c r="U151" s="13"/>
      <c r="V151" s="13"/>
      <c r="W151" s="13"/>
      <c r="X151" s="13"/>
      <c r="Y151" s="13"/>
      <c r="Z151" s="13"/>
      <c r="AA151" s="13"/>
      <c r="AB151" s="13"/>
      <c r="AC151" s="13"/>
      <c r="AD151" s="13"/>
      <c r="AE151" s="13"/>
      <c r="AT151" s="287" t="s">
        <v>758</v>
      </c>
      <c r="AU151" s="287" t="s">
        <v>86</v>
      </c>
      <c r="AV151" s="13" t="s">
        <v>86</v>
      </c>
      <c r="AW151" s="13" t="s">
        <v>33</v>
      </c>
      <c r="AX151" s="13" t="s">
        <v>76</v>
      </c>
      <c r="AY151" s="287" t="s">
        <v>414</v>
      </c>
    </row>
    <row r="152" s="15" customFormat="1">
      <c r="A152" s="15"/>
      <c r="B152" s="299"/>
      <c r="C152" s="300"/>
      <c r="D152" s="230" t="s">
        <v>758</v>
      </c>
      <c r="E152" s="301" t="s">
        <v>1</v>
      </c>
      <c r="F152" s="302" t="s">
        <v>1746</v>
      </c>
      <c r="G152" s="300"/>
      <c r="H152" s="301" t="s">
        <v>1</v>
      </c>
      <c r="I152" s="303"/>
      <c r="J152" s="300"/>
      <c r="K152" s="300"/>
      <c r="L152" s="304"/>
      <c r="M152" s="305"/>
      <c r="N152" s="306"/>
      <c r="O152" s="306"/>
      <c r="P152" s="306"/>
      <c r="Q152" s="306"/>
      <c r="R152" s="306"/>
      <c r="S152" s="306"/>
      <c r="T152" s="307"/>
      <c r="U152" s="15"/>
      <c r="V152" s="15"/>
      <c r="W152" s="15"/>
      <c r="X152" s="15"/>
      <c r="Y152" s="15"/>
      <c r="Z152" s="15"/>
      <c r="AA152" s="15"/>
      <c r="AB152" s="15"/>
      <c r="AC152" s="15"/>
      <c r="AD152" s="15"/>
      <c r="AE152" s="15"/>
      <c r="AT152" s="308" t="s">
        <v>758</v>
      </c>
      <c r="AU152" s="308" t="s">
        <v>86</v>
      </c>
      <c r="AV152" s="15" t="s">
        <v>84</v>
      </c>
      <c r="AW152" s="15" t="s">
        <v>33</v>
      </c>
      <c r="AX152" s="15" t="s">
        <v>76</v>
      </c>
      <c r="AY152" s="308" t="s">
        <v>414</v>
      </c>
    </row>
    <row r="153" s="13" customFormat="1">
      <c r="A153" s="13"/>
      <c r="B153" s="277"/>
      <c r="C153" s="278"/>
      <c r="D153" s="230" t="s">
        <v>758</v>
      </c>
      <c r="E153" s="279" t="s">
        <v>1</v>
      </c>
      <c r="F153" s="280" t="s">
        <v>3518</v>
      </c>
      <c r="G153" s="278"/>
      <c r="H153" s="281">
        <v>4.1399999999999997</v>
      </c>
      <c r="I153" s="282"/>
      <c r="J153" s="278"/>
      <c r="K153" s="278"/>
      <c r="L153" s="283"/>
      <c r="M153" s="284"/>
      <c r="N153" s="285"/>
      <c r="O153" s="285"/>
      <c r="P153" s="285"/>
      <c r="Q153" s="285"/>
      <c r="R153" s="285"/>
      <c r="S153" s="285"/>
      <c r="T153" s="286"/>
      <c r="U153" s="13"/>
      <c r="V153" s="13"/>
      <c r="W153" s="13"/>
      <c r="X153" s="13"/>
      <c r="Y153" s="13"/>
      <c r="Z153" s="13"/>
      <c r="AA153" s="13"/>
      <c r="AB153" s="13"/>
      <c r="AC153" s="13"/>
      <c r="AD153" s="13"/>
      <c r="AE153" s="13"/>
      <c r="AT153" s="287" t="s">
        <v>758</v>
      </c>
      <c r="AU153" s="287" t="s">
        <v>86</v>
      </c>
      <c r="AV153" s="13" t="s">
        <v>86</v>
      </c>
      <c r="AW153" s="13" t="s">
        <v>33</v>
      </c>
      <c r="AX153" s="13" t="s">
        <v>76</v>
      </c>
      <c r="AY153" s="287" t="s">
        <v>414</v>
      </c>
    </row>
    <row r="154" s="16" customFormat="1">
      <c r="A154" s="16"/>
      <c r="B154" s="317"/>
      <c r="C154" s="318"/>
      <c r="D154" s="230" t="s">
        <v>758</v>
      </c>
      <c r="E154" s="319" t="s">
        <v>1</v>
      </c>
      <c r="F154" s="320" t="s">
        <v>1745</v>
      </c>
      <c r="G154" s="318"/>
      <c r="H154" s="321">
        <v>6.8399999999999999</v>
      </c>
      <c r="I154" s="322"/>
      <c r="J154" s="318"/>
      <c r="K154" s="318"/>
      <c r="L154" s="323"/>
      <c r="M154" s="324"/>
      <c r="N154" s="325"/>
      <c r="O154" s="325"/>
      <c r="P154" s="325"/>
      <c r="Q154" s="325"/>
      <c r="R154" s="325"/>
      <c r="S154" s="325"/>
      <c r="T154" s="326"/>
      <c r="U154" s="16"/>
      <c r="V154" s="16"/>
      <c r="W154" s="16"/>
      <c r="X154" s="16"/>
      <c r="Y154" s="16"/>
      <c r="Z154" s="16"/>
      <c r="AA154" s="16"/>
      <c r="AB154" s="16"/>
      <c r="AC154" s="16"/>
      <c r="AD154" s="16"/>
      <c r="AE154" s="16"/>
      <c r="AT154" s="327" t="s">
        <v>758</v>
      </c>
      <c r="AU154" s="327" t="s">
        <v>86</v>
      </c>
      <c r="AV154" s="16" t="s">
        <v>114</v>
      </c>
      <c r="AW154" s="16" t="s">
        <v>33</v>
      </c>
      <c r="AX154" s="16" t="s">
        <v>76</v>
      </c>
      <c r="AY154" s="327" t="s">
        <v>414</v>
      </c>
    </row>
    <row r="155" s="15" customFormat="1">
      <c r="A155" s="15"/>
      <c r="B155" s="299"/>
      <c r="C155" s="300"/>
      <c r="D155" s="230" t="s">
        <v>758</v>
      </c>
      <c r="E155" s="301" t="s">
        <v>1</v>
      </c>
      <c r="F155" s="302" t="s">
        <v>3457</v>
      </c>
      <c r="G155" s="300"/>
      <c r="H155" s="301" t="s">
        <v>1</v>
      </c>
      <c r="I155" s="303"/>
      <c r="J155" s="300"/>
      <c r="K155" s="300"/>
      <c r="L155" s="304"/>
      <c r="M155" s="305"/>
      <c r="N155" s="306"/>
      <c r="O155" s="306"/>
      <c r="P155" s="306"/>
      <c r="Q155" s="306"/>
      <c r="R155" s="306"/>
      <c r="S155" s="306"/>
      <c r="T155" s="307"/>
      <c r="U155" s="15"/>
      <c r="V155" s="15"/>
      <c r="W155" s="15"/>
      <c r="X155" s="15"/>
      <c r="Y155" s="15"/>
      <c r="Z155" s="15"/>
      <c r="AA155" s="15"/>
      <c r="AB155" s="15"/>
      <c r="AC155" s="15"/>
      <c r="AD155" s="15"/>
      <c r="AE155" s="15"/>
      <c r="AT155" s="308" t="s">
        <v>758</v>
      </c>
      <c r="AU155" s="308" t="s">
        <v>86</v>
      </c>
      <c r="AV155" s="15" t="s">
        <v>84</v>
      </c>
      <c r="AW155" s="15" t="s">
        <v>33</v>
      </c>
      <c r="AX155" s="15" t="s">
        <v>76</v>
      </c>
      <c r="AY155" s="308" t="s">
        <v>414</v>
      </c>
    </row>
    <row r="156" s="15" customFormat="1">
      <c r="A156" s="15"/>
      <c r="B156" s="299"/>
      <c r="C156" s="300"/>
      <c r="D156" s="230" t="s">
        <v>758</v>
      </c>
      <c r="E156" s="301" t="s">
        <v>1</v>
      </c>
      <c r="F156" s="302" t="s">
        <v>1741</v>
      </c>
      <c r="G156" s="300"/>
      <c r="H156" s="301" t="s">
        <v>1</v>
      </c>
      <c r="I156" s="303"/>
      <c r="J156" s="300"/>
      <c r="K156" s="300"/>
      <c r="L156" s="304"/>
      <c r="M156" s="305"/>
      <c r="N156" s="306"/>
      <c r="O156" s="306"/>
      <c r="P156" s="306"/>
      <c r="Q156" s="306"/>
      <c r="R156" s="306"/>
      <c r="S156" s="306"/>
      <c r="T156" s="307"/>
      <c r="U156" s="15"/>
      <c r="V156" s="15"/>
      <c r="W156" s="15"/>
      <c r="X156" s="15"/>
      <c r="Y156" s="15"/>
      <c r="Z156" s="15"/>
      <c r="AA156" s="15"/>
      <c r="AB156" s="15"/>
      <c r="AC156" s="15"/>
      <c r="AD156" s="15"/>
      <c r="AE156" s="15"/>
      <c r="AT156" s="308" t="s">
        <v>758</v>
      </c>
      <c r="AU156" s="308" t="s">
        <v>86</v>
      </c>
      <c r="AV156" s="15" t="s">
        <v>84</v>
      </c>
      <c r="AW156" s="15" t="s">
        <v>33</v>
      </c>
      <c r="AX156" s="15" t="s">
        <v>76</v>
      </c>
      <c r="AY156" s="308" t="s">
        <v>414</v>
      </c>
    </row>
    <row r="157" s="13" customFormat="1">
      <c r="A157" s="13"/>
      <c r="B157" s="277"/>
      <c r="C157" s="278"/>
      <c r="D157" s="230" t="s">
        <v>758</v>
      </c>
      <c r="E157" s="279" t="s">
        <v>1</v>
      </c>
      <c r="F157" s="280" t="s">
        <v>3520</v>
      </c>
      <c r="G157" s="278"/>
      <c r="H157" s="281">
        <v>3.9649999999999999</v>
      </c>
      <c r="I157" s="282"/>
      <c r="J157" s="278"/>
      <c r="K157" s="278"/>
      <c r="L157" s="283"/>
      <c r="M157" s="284"/>
      <c r="N157" s="285"/>
      <c r="O157" s="285"/>
      <c r="P157" s="285"/>
      <c r="Q157" s="285"/>
      <c r="R157" s="285"/>
      <c r="S157" s="285"/>
      <c r="T157" s="286"/>
      <c r="U157" s="13"/>
      <c r="V157" s="13"/>
      <c r="W157" s="13"/>
      <c r="X157" s="13"/>
      <c r="Y157" s="13"/>
      <c r="Z157" s="13"/>
      <c r="AA157" s="13"/>
      <c r="AB157" s="13"/>
      <c r="AC157" s="13"/>
      <c r="AD157" s="13"/>
      <c r="AE157" s="13"/>
      <c r="AT157" s="287" t="s">
        <v>758</v>
      </c>
      <c r="AU157" s="287" t="s">
        <v>86</v>
      </c>
      <c r="AV157" s="13" t="s">
        <v>86</v>
      </c>
      <c r="AW157" s="13" t="s">
        <v>33</v>
      </c>
      <c r="AX157" s="13" t="s">
        <v>76</v>
      </c>
      <c r="AY157" s="287" t="s">
        <v>414</v>
      </c>
    </row>
    <row r="158" s="15" customFormat="1">
      <c r="A158" s="15"/>
      <c r="B158" s="299"/>
      <c r="C158" s="300"/>
      <c r="D158" s="230" t="s">
        <v>758</v>
      </c>
      <c r="E158" s="301" t="s">
        <v>1</v>
      </c>
      <c r="F158" s="302" t="s">
        <v>1746</v>
      </c>
      <c r="G158" s="300"/>
      <c r="H158" s="301" t="s">
        <v>1</v>
      </c>
      <c r="I158" s="303"/>
      <c r="J158" s="300"/>
      <c r="K158" s="300"/>
      <c r="L158" s="304"/>
      <c r="M158" s="305"/>
      <c r="N158" s="306"/>
      <c r="O158" s="306"/>
      <c r="P158" s="306"/>
      <c r="Q158" s="306"/>
      <c r="R158" s="306"/>
      <c r="S158" s="306"/>
      <c r="T158" s="307"/>
      <c r="U158" s="15"/>
      <c r="V158" s="15"/>
      <c r="W158" s="15"/>
      <c r="X158" s="15"/>
      <c r="Y158" s="15"/>
      <c r="Z158" s="15"/>
      <c r="AA158" s="15"/>
      <c r="AB158" s="15"/>
      <c r="AC158" s="15"/>
      <c r="AD158" s="15"/>
      <c r="AE158" s="15"/>
      <c r="AT158" s="308" t="s">
        <v>758</v>
      </c>
      <c r="AU158" s="308" t="s">
        <v>86</v>
      </c>
      <c r="AV158" s="15" t="s">
        <v>84</v>
      </c>
      <c r="AW158" s="15" t="s">
        <v>33</v>
      </c>
      <c r="AX158" s="15" t="s">
        <v>76</v>
      </c>
      <c r="AY158" s="308" t="s">
        <v>414</v>
      </c>
    </row>
    <row r="159" s="13" customFormat="1">
      <c r="A159" s="13"/>
      <c r="B159" s="277"/>
      <c r="C159" s="278"/>
      <c r="D159" s="230" t="s">
        <v>758</v>
      </c>
      <c r="E159" s="279" t="s">
        <v>1</v>
      </c>
      <c r="F159" s="280" t="s">
        <v>3562</v>
      </c>
      <c r="G159" s="278"/>
      <c r="H159" s="281">
        <v>6</v>
      </c>
      <c r="I159" s="282"/>
      <c r="J159" s="278"/>
      <c r="K159" s="278"/>
      <c r="L159" s="283"/>
      <c r="M159" s="284"/>
      <c r="N159" s="285"/>
      <c r="O159" s="285"/>
      <c r="P159" s="285"/>
      <c r="Q159" s="285"/>
      <c r="R159" s="285"/>
      <c r="S159" s="285"/>
      <c r="T159" s="286"/>
      <c r="U159" s="13"/>
      <c r="V159" s="13"/>
      <c r="W159" s="13"/>
      <c r="X159" s="13"/>
      <c r="Y159" s="13"/>
      <c r="Z159" s="13"/>
      <c r="AA159" s="13"/>
      <c r="AB159" s="13"/>
      <c r="AC159" s="13"/>
      <c r="AD159" s="13"/>
      <c r="AE159" s="13"/>
      <c r="AT159" s="287" t="s">
        <v>758</v>
      </c>
      <c r="AU159" s="287" t="s">
        <v>86</v>
      </c>
      <c r="AV159" s="13" t="s">
        <v>86</v>
      </c>
      <c r="AW159" s="13" t="s">
        <v>33</v>
      </c>
      <c r="AX159" s="13" t="s">
        <v>76</v>
      </c>
      <c r="AY159" s="287" t="s">
        <v>414</v>
      </c>
    </row>
    <row r="160" s="13" customFormat="1">
      <c r="A160" s="13"/>
      <c r="B160" s="277"/>
      <c r="C160" s="278"/>
      <c r="D160" s="230" t="s">
        <v>758</v>
      </c>
      <c r="E160" s="279" t="s">
        <v>1</v>
      </c>
      <c r="F160" s="280" t="s">
        <v>3563</v>
      </c>
      <c r="G160" s="278"/>
      <c r="H160" s="281">
        <v>2.5</v>
      </c>
      <c r="I160" s="282"/>
      <c r="J160" s="278"/>
      <c r="K160" s="278"/>
      <c r="L160" s="283"/>
      <c r="M160" s="284"/>
      <c r="N160" s="285"/>
      <c r="O160" s="285"/>
      <c r="P160" s="285"/>
      <c r="Q160" s="285"/>
      <c r="R160" s="285"/>
      <c r="S160" s="285"/>
      <c r="T160" s="286"/>
      <c r="U160" s="13"/>
      <c r="V160" s="13"/>
      <c r="W160" s="13"/>
      <c r="X160" s="13"/>
      <c r="Y160" s="13"/>
      <c r="Z160" s="13"/>
      <c r="AA160" s="13"/>
      <c r="AB160" s="13"/>
      <c r="AC160" s="13"/>
      <c r="AD160" s="13"/>
      <c r="AE160" s="13"/>
      <c r="AT160" s="287" t="s">
        <v>758</v>
      </c>
      <c r="AU160" s="287" t="s">
        <v>86</v>
      </c>
      <c r="AV160" s="13" t="s">
        <v>86</v>
      </c>
      <c r="AW160" s="13" t="s">
        <v>33</v>
      </c>
      <c r="AX160" s="13" t="s">
        <v>76</v>
      </c>
      <c r="AY160" s="287" t="s">
        <v>414</v>
      </c>
    </row>
    <row r="161" s="14" customFormat="1">
      <c r="A161" s="14"/>
      <c r="B161" s="288"/>
      <c r="C161" s="289"/>
      <c r="D161" s="230" t="s">
        <v>758</v>
      </c>
      <c r="E161" s="290" t="s">
        <v>1</v>
      </c>
      <c r="F161" s="291" t="s">
        <v>760</v>
      </c>
      <c r="G161" s="289"/>
      <c r="H161" s="292">
        <v>19.305</v>
      </c>
      <c r="I161" s="293"/>
      <c r="J161" s="289"/>
      <c r="K161" s="289"/>
      <c r="L161" s="294"/>
      <c r="M161" s="295"/>
      <c r="N161" s="296"/>
      <c r="O161" s="296"/>
      <c r="P161" s="296"/>
      <c r="Q161" s="296"/>
      <c r="R161" s="296"/>
      <c r="S161" s="296"/>
      <c r="T161" s="297"/>
      <c r="U161" s="14"/>
      <c r="V161" s="14"/>
      <c r="W161" s="14"/>
      <c r="X161" s="14"/>
      <c r="Y161" s="14"/>
      <c r="Z161" s="14"/>
      <c r="AA161" s="14"/>
      <c r="AB161" s="14"/>
      <c r="AC161" s="14"/>
      <c r="AD161" s="14"/>
      <c r="AE161" s="14"/>
      <c r="AT161" s="298" t="s">
        <v>758</v>
      </c>
      <c r="AU161" s="298" t="s">
        <v>86</v>
      </c>
      <c r="AV161" s="14" t="s">
        <v>415</v>
      </c>
      <c r="AW161" s="14" t="s">
        <v>33</v>
      </c>
      <c r="AX161" s="14" t="s">
        <v>84</v>
      </c>
      <c r="AY161" s="298" t="s">
        <v>414</v>
      </c>
    </row>
    <row r="162" s="2" customFormat="1" ht="21.75" customHeight="1">
      <c r="A162" s="39"/>
      <c r="B162" s="40"/>
      <c r="C162" s="234" t="s">
        <v>431</v>
      </c>
      <c r="D162" s="234" t="s">
        <v>443</v>
      </c>
      <c r="E162" s="235" t="s">
        <v>2246</v>
      </c>
      <c r="F162" s="236" t="s">
        <v>2247</v>
      </c>
      <c r="G162" s="237" t="s">
        <v>531</v>
      </c>
      <c r="H162" s="238">
        <v>25.120000000000001</v>
      </c>
      <c r="I162" s="239"/>
      <c r="J162" s="240">
        <f>ROUND(I162*H162,2)</f>
        <v>0</v>
      </c>
      <c r="K162" s="236" t="s">
        <v>720</v>
      </c>
      <c r="L162" s="45"/>
      <c r="M162" s="241" t="s">
        <v>1</v>
      </c>
      <c r="N162" s="242" t="s">
        <v>41</v>
      </c>
      <c r="O162" s="92"/>
      <c r="P162" s="226">
        <f>O162*H162</f>
        <v>0</v>
      </c>
      <c r="Q162" s="226">
        <v>0.00046548210000000001</v>
      </c>
      <c r="R162" s="226">
        <f>Q162*H162</f>
        <v>0.011692910352000001</v>
      </c>
      <c r="S162" s="226">
        <v>0</v>
      </c>
      <c r="T162" s="227">
        <f>S162*H162</f>
        <v>0</v>
      </c>
      <c r="U162" s="39"/>
      <c r="V162" s="39"/>
      <c r="W162" s="39"/>
      <c r="X162" s="39"/>
      <c r="Y162" s="39"/>
      <c r="Z162" s="39"/>
      <c r="AA162" s="39"/>
      <c r="AB162" s="39"/>
      <c r="AC162" s="39"/>
      <c r="AD162" s="39"/>
      <c r="AE162" s="39"/>
      <c r="AR162" s="228" t="s">
        <v>415</v>
      </c>
      <c r="AT162" s="228" t="s">
        <v>443</v>
      </c>
      <c r="AU162" s="228" t="s">
        <v>86</v>
      </c>
      <c r="AY162" s="18" t="s">
        <v>414</v>
      </c>
      <c r="BE162" s="229">
        <f>IF(N162="základní",J162,0)</f>
        <v>0</v>
      </c>
      <c r="BF162" s="229">
        <f>IF(N162="snížená",J162,0)</f>
        <v>0</v>
      </c>
      <c r="BG162" s="229">
        <f>IF(N162="zákl. přenesená",J162,0)</f>
        <v>0</v>
      </c>
      <c r="BH162" s="229">
        <f>IF(N162="sníž. přenesená",J162,0)</f>
        <v>0</v>
      </c>
      <c r="BI162" s="229">
        <f>IF(N162="nulová",J162,0)</f>
        <v>0</v>
      </c>
      <c r="BJ162" s="18" t="s">
        <v>84</v>
      </c>
      <c r="BK162" s="229">
        <f>ROUND(I162*H162,2)</f>
        <v>0</v>
      </c>
      <c r="BL162" s="18" t="s">
        <v>415</v>
      </c>
      <c r="BM162" s="228" t="s">
        <v>3564</v>
      </c>
    </row>
    <row r="163" s="2" customFormat="1">
      <c r="A163" s="39"/>
      <c r="B163" s="40"/>
      <c r="C163" s="41"/>
      <c r="D163" s="230" t="s">
        <v>417</v>
      </c>
      <c r="E163" s="41"/>
      <c r="F163" s="231" t="s">
        <v>2249</v>
      </c>
      <c r="G163" s="41"/>
      <c r="H163" s="41"/>
      <c r="I163" s="156"/>
      <c r="J163" s="41"/>
      <c r="K163" s="41"/>
      <c r="L163" s="45"/>
      <c r="M163" s="232"/>
      <c r="N163" s="233"/>
      <c r="O163" s="92"/>
      <c r="P163" s="92"/>
      <c r="Q163" s="92"/>
      <c r="R163" s="92"/>
      <c r="S163" s="92"/>
      <c r="T163" s="93"/>
      <c r="U163" s="39"/>
      <c r="V163" s="39"/>
      <c r="W163" s="39"/>
      <c r="X163" s="39"/>
      <c r="Y163" s="39"/>
      <c r="Z163" s="39"/>
      <c r="AA163" s="39"/>
      <c r="AB163" s="39"/>
      <c r="AC163" s="39"/>
      <c r="AD163" s="39"/>
      <c r="AE163" s="39"/>
      <c r="AT163" s="18" t="s">
        <v>417</v>
      </c>
      <c r="AU163" s="18" t="s">
        <v>86</v>
      </c>
    </row>
    <row r="164" s="13" customFormat="1">
      <c r="A164" s="13"/>
      <c r="B164" s="277"/>
      <c r="C164" s="278"/>
      <c r="D164" s="230" t="s">
        <v>758</v>
      </c>
      <c r="E164" s="279" t="s">
        <v>1</v>
      </c>
      <c r="F164" s="280" t="s">
        <v>3565</v>
      </c>
      <c r="G164" s="278"/>
      <c r="H164" s="281">
        <v>25.120000000000001</v>
      </c>
      <c r="I164" s="282"/>
      <c r="J164" s="278"/>
      <c r="K164" s="278"/>
      <c r="L164" s="283"/>
      <c r="M164" s="284"/>
      <c r="N164" s="285"/>
      <c r="O164" s="285"/>
      <c r="P164" s="285"/>
      <c r="Q164" s="285"/>
      <c r="R164" s="285"/>
      <c r="S164" s="285"/>
      <c r="T164" s="286"/>
      <c r="U164" s="13"/>
      <c r="V164" s="13"/>
      <c r="W164" s="13"/>
      <c r="X164" s="13"/>
      <c r="Y164" s="13"/>
      <c r="Z164" s="13"/>
      <c r="AA164" s="13"/>
      <c r="AB164" s="13"/>
      <c r="AC164" s="13"/>
      <c r="AD164" s="13"/>
      <c r="AE164" s="13"/>
      <c r="AT164" s="287" t="s">
        <v>758</v>
      </c>
      <c r="AU164" s="287" t="s">
        <v>86</v>
      </c>
      <c r="AV164" s="13" t="s">
        <v>86</v>
      </c>
      <c r="AW164" s="13" t="s">
        <v>33</v>
      </c>
      <c r="AX164" s="13" t="s">
        <v>84</v>
      </c>
      <c r="AY164" s="287" t="s">
        <v>414</v>
      </c>
    </row>
    <row r="165" s="11" customFormat="1" ht="22.8" customHeight="1">
      <c r="A165" s="11"/>
      <c r="B165" s="254"/>
      <c r="C165" s="255"/>
      <c r="D165" s="256" t="s">
        <v>75</v>
      </c>
      <c r="E165" s="275" t="s">
        <v>442</v>
      </c>
      <c r="F165" s="275" t="s">
        <v>850</v>
      </c>
      <c r="G165" s="255"/>
      <c r="H165" s="255"/>
      <c r="I165" s="258"/>
      <c r="J165" s="276">
        <f>BK165</f>
        <v>0</v>
      </c>
      <c r="K165" s="255"/>
      <c r="L165" s="260"/>
      <c r="M165" s="261"/>
      <c r="N165" s="262"/>
      <c r="O165" s="262"/>
      <c r="P165" s="263">
        <f>SUM(P166:P210)</f>
        <v>0</v>
      </c>
      <c r="Q165" s="262"/>
      <c r="R165" s="263">
        <f>SUM(R166:R210)</f>
        <v>1.8544544999999999</v>
      </c>
      <c r="S165" s="262"/>
      <c r="T165" s="264">
        <f>SUM(T166:T210)</f>
        <v>2.6449500000000001</v>
      </c>
      <c r="U165" s="11"/>
      <c r="V165" s="11"/>
      <c r="W165" s="11"/>
      <c r="X165" s="11"/>
      <c r="Y165" s="11"/>
      <c r="Z165" s="11"/>
      <c r="AA165" s="11"/>
      <c r="AB165" s="11"/>
      <c r="AC165" s="11"/>
      <c r="AD165" s="11"/>
      <c r="AE165" s="11"/>
      <c r="AR165" s="265" t="s">
        <v>84</v>
      </c>
      <c r="AT165" s="266" t="s">
        <v>75</v>
      </c>
      <c r="AU165" s="266" t="s">
        <v>84</v>
      </c>
      <c r="AY165" s="265" t="s">
        <v>414</v>
      </c>
      <c r="BK165" s="267">
        <f>SUM(BK166:BK210)</f>
        <v>0</v>
      </c>
    </row>
    <row r="166" s="2" customFormat="1" ht="21.75" customHeight="1">
      <c r="A166" s="39"/>
      <c r="B166" s="40"/>
      <c r="C166" s="234" t="s">
        <v>435</v>
      </c>
      <c r="D166" s="234" t="s">
        <v>443</v>
      </c>
      <c r="E166" s="235" t="s">
        <v>3566</v>
      </c>
      <c r="F166" s="236" t="s">
        <v>3567</v>
      </c>
      <c r="G166" s="237" t="s">
        <v>531</v>
      </c>
      <c r="H166" s="238">
        <v>1</v>
      </c>
      <c r="I166" s="239"/>
      <c r="J166" s="240">
        <f>ROUND(I166*H166,2)</f>
        <v>0</v>
      </c>
      <c r="K166" s="236" t="s">
        <v>720</v>
      </c>
      <c r="L166" s="45"/>
      <c r="M166" s="241" t="s">
        <v>1</v>
      </c>
      <c r="N166" s="242" t="s">
        <v>41</v>
      </c>
      <c r="O166" s="92"/>
      <c r="P166" s="226">
        <f>O166*H166</f>
        <v>0</v>
      </c>
      <c r="Q166" s="226">
        <v>0.32011000000000001</v>
      </c>
      <c r="R166" s="226">
        <f>Q166*H166</f>
        <v>0.32011000000000001</v>
      </c>
      <c r="S166" s="226">
        <v>0</v>
      </c>
      <c r="T166" s="227">
        <f>S166*H166</f>
        <v>0</v>
      </c>
      <c r="U166" s="39"/>
      <c r="V166" s="39"/>
      <c r="W166" s="39"/>
      <c r="X166" s="39"/>
      <c r="Y166" s="39"/>
      <c r="Z166" s="39"/>
      <c r="AA166" s="39"/>
      <c r="AB166" s="39"/>
      <c r="AC166" s="39"/>
      <c r="AD166" s="39"/>
      <c r="AE166" s="39"/>
      <c r="AR166" s="228" t="s">
        <v>415</v>
      </c>
      <c r="AT166" s="228" t="s">
        <v>443</v>
      </c>
      <c r="AU166" s="228" t="s">
        <v>86</v>
      </c>
      <c r="AY166" s="18" t="s">
        <v>414</v>
      </c>
      <c r="BE166" s="229">
        <f>IF(N166="základní",J166,0)</f>
        <v>0</v>
      </c>
      <c r="BF166" s="229">
        <f>IF(N166="snížená",J166,0)</f>
        <v>0</v>
      </c>
      <c r="BG166" s="229">
        <f>IF(N166="zákl. přenesená",J166,0)</f>
        <v>0</v>
      </c>
      <c r="BH166" s="229">
        <f>IF(N166="sníž. přenesená",J166,0)</f>
        <v>0</v>
      </c>
      <c r="BI166" s="229">
        <f>IF(N166="nulová",J166,0)</f>
        <v>0</v>
      </c>
      <c r="BJ166" s="18" t="s">
        <v>84</v>
      </c>
      <c r="BK166" s="229">
        <f>ROUND(I166*H166,2)</f>
        <v>0</v>
      </c>
      <c r="BL166" s="18" t="s">
        <v>415</v>
      </c>
      <c r="BM166" s="228" t="s">
        <v>3568</v>
      </c>
    </row>
    <row r="167" s="2" customFormat="1">
      <c r="A167" s="39"/>
      <c r="B167" s="40"/>
      <c r="C167" s="41"/>
      <c r="D167" s="230" t="s">
        <v>417</v>
      </c>
      <c r="E167" s="41"/>
      <c r="F167" s="231" t="s">
        <v>3569</v>
      </c>
      <c r="G167" s="41"/>
      <c r="H167" s="41"/>
      <c r="I167" s="156"/>
      <c r="J167" s="41"/>
      <c r="K167" s="41"/>
      <c r="L167" s="45"/>
      <c r="M167" s="232"/>
      <c r="N167" s="233"/>
      <c r="O167" s="92"/>
      <c r="P167" s="92"/>
      <c r="Q167" s="92"/>
      <c r="R167" s="92"/>
      <c r="S167" s="92"/>
      <c r="T167" s="93"/>
      <c r="U167" s="39"/>
      <c r="V167" s="39"/>
      <c r="W167" s="39"/>
      <c r="X167" s="39"/>
      <c r="Y167" s="39"/>
      <c r="Z167" s="39"/>
      <c r="AA167" s="39"/>
      <c r="AB167" s="39"/>
      <c r="AC167" s="39"/>
      <c r="AD167" s="39"/>
      <c r="AE167" s="39"/>
      <c r="AT167" s="18" t="s">
        <v>417</v>
      </c>
      <c r="AU167" s="18" t="s">
        <v>86</v>
      </c>
    </row>
    <row r="168" s="2" customFormat="1" ht="21.75" customHeight="1">
      <c r="A168" s="39"/>
      <c r="B168" s="40"/>
      <c r="C168" s="234" t="s">
        <v>413</v>
      </c>
      <c r="D168" s="234" t="s">
        <v>443</v>
      </c>
      <c r="E168" s="235" t="s">
        <v>3338</v>
      </c>
      <c r="F168" s="236" t="s">
        <v>3339</v>
      </c>
      <c r="G168" s="237" t="s">
        <v>755</v>
      </c>
      <c r="H168" s="238">
        <v>0.92000000000000004</v>
      </c>
      <c r="I168" s="239"/>
      <c r="J168" s="240">
        <f>ROUND(I168*H168,2)</f>
        <v>0</v>
      </c>
      <c r="K168" s="236" t="s">
        <v>720</v>
      </c>
      <c r="L168" s="45"/>
      <c r="M168" s="241" t="s">
        <v>1</v>
      </c>
      <c r="N168" s="242" t="s">
        <v>41</v>
      </c>
      <c r="O168" s="92"/>
      <c r="P168" s="226">
        <f>O168*H168</f>
        <v>0</v>
      </c>
      <c r="Q168" s="226">
        <v>0</v>
      </c>
      <c r="R168" s="226">
        <f>Q168*H168</f>
        <v>0</v>
      </c>
      <c r="S168" s="226">
        <v>1.8</v>
      </c>
      <c r="T168" s="227">
        <f>S168*H168</f>
        <v>1.6560000000000001</v>
      </c>
      <c r="U168" s="39"/>
      <c r="V168" s="39"/>
      <c r="W168" s="39"/>
      <c r="X168" s="39"/>
      <c r="Y168" s="39"/>
      <c r="Z168" s="39"/>
      <c r="AA168" s="39"/>
      <c r="AB168" s="39"/>
      <c r="AC168" s="39"/>
      <c r="AD168" s="39"/>
      <c r="AE168" s="39"/>
      <c r="AR168" s="228" t="s">
        <v>415</v>
      </c>
      <c r="AT168" s="228" t="s">
        <v>443</v>
      </c>
      <c r="AU168" s="228" t="s">
        <v>86</v>
      </c>
      <c r="AY168" s="18" t="s">
        <v>414</v>
      </c>
      <c r="BE168" s="229">
        <f>IF(N168="základní",J168,0)</f>
        <v>0</v>
      </c>
      <c r="BF168" s="229">
        <f>IF(N168="snížená",J168,0)</f>
        <v>0</v>
      </c>
      <c r="BG168" s="229">
        <f>IF(N168="zákl. přenesená",J168,0)</f>
        <v>0</v>
      </c>
      <c r="BH168" s="229">
        <f>IF(N168="sníž. přenesená",J168,0)</f>
        <v>0</v>
      </c>
      <c r="BI168" s="229">
        <f>IF(N168="nulová",J168,0)</f>
        <v>0</v>
      </c>
      <c r="BJ168" s="18" t="s">
        <v>84</v>
      </c>
      <c r="BK168" s="229">
        <f>ROUND(I168*H168,2)</f>
        <v>0</v>
      </c>
      <c r="BL168" s="18" t="s">
        <v>415</v>
      </c>
      <c r="BM168" s="228" t="s">
        <v>3570</v>
      </c>
    </row>
    <row r="169" s="2" customFormat="1">
      <c r="A169" s="39"/>
      <c r="B169" s="40"/>
      <c r="C169" s="41"/>
      <c r="D169" s="230" t="s">
        <v>417</v>
      </c>
      <c r="E169" s="41"/>
      <c r="F169" s="231" t="s">
        <v>3339</v>
      </c>
      <c r="G169" s="41"/>
      <c r="H169" s="41"/>
      <c r="I169" s="156"/>
      <c r="J169" s="41"/>
      <c r="K169" s="41"/>
      <c r="L169" s="45"/>
      <c r="M169" s="232"/>
      <c r="N169" s="233"/>
      <c r="O169" s="92"/>
      <c r="P169" s="92"/>
      <c r="Q169" s="92"/>
      <c r="R169" s="92"/>
      <c r="S169" s="92"/>
      <c r="T169" s="93"/>
      <c r="U169" s="39"/>
      <c r="V169" s="39"/>
      <c r="W169" s="39"/>
      <c r="X169" s="39"/>
      <c r="Y169" s="39"/>
      <c r="Z169" s="39"/>
      <c r="AA169" s="39"/>
      <c r="AB169" s="39"/>
      <c r="AC169" s="39"/>
      <c r="AD169" s="39"/>
      <c r="AE169" s="39"/>
      <c r="AT169" s="18" t="s">
        <v>417</v>
      </c>
      <c r="AU169" s="18" t="s">
        <v>86</v>
      </c>
    </row>
    <row r="170" s="15" customFormat="1">
      <c r="A170" s="15"/>
      <c r="B170" s="299"/>
      <c r="C170" s="300"/>
      <c r="D170" s="230" t="s">
        <v>758</v>
      </c>
      <c r="E170" s="301" t="s">
        <v>1</v>
      </c>
      <c r="F170" s="302" t="s">
        <v>3466</v>
      </c>
      <c r="G170" s="300"/>
      <c r="H170" s="301" t="s">
        <v>1</v>
      </c>
      <c r="I170" s="303"/>
      <c r="J170" s="300"/>
      <c r="K170" s="300"/>
      <c r="L170" s="304"/>
      <c r="M170" s="305"/>
      <c r="N170" s="306"/>
      <c r="O170" s="306"/>
      <c r="P170" s="306"/>
      <c r="Q170" s="306"/>
      <c r="R170" s="306"/>
      <c r="S170" s="306"/>
      <c r="T170" s="307"/>
      <c r="U170" s="15"/>
      <c r="V170" s="15"/>
      <c r="W170" s="15"/>
      <c r="X170" s="15"/>
      <c r="Y170" s="15"/>
      <c r="Z170" s="15"/>
      <c r="AA170" s="15"/>
      <c r="AB170" s="15"/>
      <c r="AC170" s="15"/>
      <c r="AD170" s="15"/>
      <c r="AE170" s="15"/>
      <c r="AT170" s="308" t="s">
        <v>758</v>
      </c>
      <c r="AU170" s="308" t="s">
        <v>86</v>
      </c>
      <c r="AV170" s="15" t="s">
        <v>84</v>
      </c>
      <c r="AW170" s="15" t="s">
        <v>33</v>
      </c>
      <c r="AX170" s="15" t="s">
        <v>76</v>
      </c>
      <c r="AY170" s="308" t="s">
        <v>414</v>
      </c>
    </row>
    <row r="171" s="13" customFormat="1">
      <c r="A171" s="13"/>
      <c r="B171" s="277"/>
      <c r="C171" s="278"/>
      <c r="D171" s="230" t="s">
        <v>758</v>
      </c>
      <c r="E171" s="279" t="s">
        <v>1</v>
      </c>
      <c r="F171" s="280" t="s">
        <v>3571</v>
      </c>
      <c r="G171" s="278"/>
      <c r="H171" s="281">
        <v>0.92000000000000004</v>
      </c>
      <c r="I171" s="282"/>
      <c r="J171" s="278"/>
      <c r="K171" s="278"/>
      <c r="L171" s="283"/>
      <c r="M171" s="284"/>
      <c r="N171" s="285"/>
      <c r="O171" s="285"/>
      <c r="P171" s="285"/>
      <c r="Q171" s="285"/>
      <c r="R171" s="285"/>
      <c r="S171" s="285"/>
      <c r="T171" s="286"/>
      <c r="U171" s="13"/>
      <c r="V171" s="13"/>
      <c r="W171" s="13"/>
      <c r="X171" s="13"/>
      <c r="Y171" s="13"/>
      <c r="Z171" s="13"/>
      <c r="AA171" s="13"/>
      <c r="AB171" s="13"/>
      <c r="AC171" s="13"/>
      <c r="AD171" s="13"/>
      <c r="AE171" s="13"/>
      <c r="AT171" s="287" t="s">
        <v>758</v>
      </c>
      <c r="AU171" s="287" t="s">
        <v>86</v>
      </c>
      <c r="AV171" s="13" t="s">
        <v>86</v>
      </c>
      <c r="AW171" s="13" t="s">
        <v>33</v>
      </c>
      <c r="AX171" s="13" t="s">
        <v>76</v>
      </c>
      <c r="AY171" s="287" t="s">
        <v>414</v>
      </c>
    </row>
    <row r="172" s="14" customFormat="1">
      <c r="A172" s="14"/>
      <c r="B172" s="288"/>
      <c r="C172" s="289"/>
      <c r="D172" s="230" t="s">
        <v>758</v>
      </c>
      <c r="E172" s="290" t="s">
        <v>1</v>
      </c>
      <c r="F172" s="291" t="s">
        <v>760</v>
      </c>
      <c r="G172" s="289"/>
      <c r="H172" s="292">
        <v>0.92000000000000004</v>
      </c>
      <c r="I172" s="293"/>
      <c r="J172" s="289"/>
      <c r="K172" s="289"/>
      <c r="L172" s="294"/>
      <c r="M172" s="295"/>
      <c r="N172" s="296"/>
      <c r="O172" s="296"/>
      <c r="P172" s="296"/>
      <c r="Q172" s="296"/>
      <c r="R172" s="296"/>
      <c r="S172" s="296"/>
      <c r="T172" s="297"/>
      <c r="U172" s="14"/>
      <c r="V172" s="14"/>
      <c r="W172" s="14"/>
      <c r="X172" s="14"/>
      <c r="Y172" s="14"/>
      <c r="Z172" s="14"/>
      <c r="AA172" s="14"/>
      <c r="AB172" s="14"/>
      <c r="AC172" s="14"/>
      <c r="AD172" s="14"/>
      <c r="AE172" s="14"/>
      <c r="AT172" s="298" t="s">
        <v>758</v>
      </c>
      <c r="AU172" s="298" t="s">
        <v>86</v>
      </c>
      <c r="AV172" s="14" t="s">
        <v>415</v>
      </c>
      <c r="AW172" s="14" t="s">
        <v>33</v>
      </c>
      <c r="AX172" s="14" t="s">
        <v>84</v>
      </c>
      <c r="AY172" s="298" t="s">
        <v>414</v>
      </c>
    </row>
    <row r="173" s="2" customFormat="1" ht="16.5" customHeight="1">
      <c r="A173" s="39"/>
      <c r="B173" s="40"/>
      <c r="C173" s="234" t="s">
        <v>442</v>
      </c>
      <c r="D173" s="234" t="s">
        <v>443</v>
      </c>
      <c r="E173" s="235" t="s">
        <v>1794</v>
      </c>
      <c r="F173" s="236" t="s">
        <v>1795</v>
      </c>
      <c r="G173" s="237" t="s">
        <v>531</v>
      </c>
      <c r="H173" s="238">
        <v>11.9</v>
      </c>
      <c r="I173" s="239"/>
      <c r="J173" s="240">
        <f>ROUND(I173*H173,2)</f>
        <v>0</v>
      </c>
      <c r="K173" s="236" t="s">
        <v>720</v>
      </c>
      <c r="L173" s="45"/>
      <c r="M173" s="241" t="s">
        <v>1</v>
      </c>
      <c r="N173" s="242" t="s">
        <v>41</v>
      </c>
      <c r="O173" s="92"/>
      <c r="P173" s="226">
        <f>O173*H173</f>
        <v>0</v>
      </c>
      <c r="Q173" s="226">
        <v>0</v>
      </c>
      <c r="R173" s="226">
        <f>Q173*H173</f>
        <v>0</v>
      </c>
      <c r="S173" s="226">
        <v>0.00050000000000000001</v>
      </c>
      <c r="T173" s="227">
        <f>S173*H173</f>
        <v>0.0059500000000000004</v>
      </c>
      <c r="U173" s="39"/>
      <c r="V173" s="39"/>
      <c r="W173" s="39"/>
      <c r="X173" s="39"/>
      <c r="Y173" s="39"/>
      <c r="Z173" s="39"/>
      <c r="AA173" s="39"/>
      <c r="AB173" s="39"/>
      <c r="AC173" s="39"/>
      <c r="AD173" s="39"/>
      <c r="AE173" s="39"/>
      <c r="AR173" s="228" t="s">
        <v>415</v>
      </c>
      <c r="AT173" s="228" t="s">
        <v>443</v>
      </c>
      <c r="AU173" s="228" t="s">
        <v>86</v>
      </c>
      <c r="AY173" s="18" t="s">
        <v>414</v>
      </c>
      <c r="BE173" s="229">
        <f>IF(N173="základní",J173,0)</f>
        <v>0</v>
      </c>
      <c r="BF173" s="229">
        <f>IF(N173="snížená",J173,0)</f>
        <v>0</v>
      </c>
      <c r="BG173" s="229">
        <f>IF(N173="zákl. přenesená",J173,0)</f>
        <v>0</v>
      </c>
      <c r="BH173" s="229">
        <f>IF(N173="sníž. přenesená",J173,0)</f>
        <v>0</v>
      </c>
      <c r="BI173" s="229">
        <f>IF(N173="nulová",J173,0)</f>
        <v>0</v>
      </c>
      <c r="BJ173" s="18" t="s">
        <v>84</v>
      </c>
      <c r="BK173" s="229">
        <f>ROUND(I173*H173,2)</f>
        <v>0</v>
      </c>
      <c r="BL173" s="18" t="s">
        <v>415</v>
      </c>
      <c r="BM173" s="228" t="s">
        <v>3572</v>
      </c>
    </row>
    <row r="174" s="2" customFormat="1">
      <c r="A174" s="39"/>
      <c r="B174" s="40"/>
      <c r="C174" s="41"/>
      <c r="D174" s="230" t="s">
        <v>417</v>
      </c>
      <c r="E174" s="41"/>
      <c r="F174" s="231" t="s">
        <v>1797</v>
      </c>
      <c r="G174" s="41"/>
      <c r="H174" s="41"/>
      <c r="I174" s="156"/>
      <c r="J174" s="41"/>
      <c r="K174" s="41"/>
      <c r="L174" s="45"/>
      <c r="M174" s="232"/>
      <c r="N174" s="233"/>
      <c r="O174" s="92"/>
      <c r="P174" s="92"/>
      <c r="Q174" s="92"/>
      <c r="R174" s="92"/>
      <c r="S174" s="92"/>
      <c r="T174" s="93"/>
      <c r="U174" s="39"/>
      <c r="V174" s="39"/>
      <c r="W174" s="39"/>
      <c r="X174" s="39"/>
      <c r="Y174" s="39"/>
      <c r="Z174" s="39"/>
      <c r="AA174" s="39"/>
      <c r="AB174" s="39"/>
      <c r="AC174" s="39"/>
      <c r="AD174" s="39"/>
      <c r="AE174" s="39"/>
      <c r="AT174" s="18" t="s">
        <v>417</v>
      </c>
      <c r="AU174" s="18" t="s">
        <v>86</v>
      </c>
    </row>
    <row r="175" s="13" customFormat="1">
      <c r="A175" s="13"/>
      <c r="B175" s="277"/>
      <c r="C175" s="278"/>
      <c r="D175" s="230" t="s">
        <v>758</v>
      </c>
      <c r="E175" s="279" t="s">
        <v>1</v>
      </c>
      <c r="F175" s="280" t="s">
        <v>3573</v>
      </c>
      <c r="G175" s="278"/>
      <c r="H175" s="281">
        <v>11.9</v>
      </c>
      <c r="I175" s="282"/>
      <c r="J175" s="278"/>
      <c r="K175" s="278"/>
      <c r="L175" s="283"/>
      <c r="M175" s="284"/>
      <c r="N175" s="285"/>
      <c r="O175" s="285"/>
      <c r="P175" s="285"/>
      <c r="Q175" s="285"/>
      <c r="R175" s="285"/>
      <c r="S175" s="285"/>
      <c r="T175" s="286"/>
      <c r="U175" s="13"/>
      <c r="V175" s="13"/>
      <c r="W175" s="13"/>
      <c r="X175" s="13"/>
      <c r="Y175" s="13"/>
      <c r="Z175" s="13"/>
      <c r="AA175" s="13"/>
      <c r="AB175" s="13"/>
      <c r="AC175" s="13"/>
      <c r="AD175" s="13"/>
      <c r="AE175" s="13"/>
      <c r="AT175" s="287" t="s">
        <v>758</v>
      </c>
      <c r="AU175" s="287" t="s">
        <v>86</v>
      </c>
      <c r="AV175" s="13" t="s">
        <v>86</v>
      </c>
      <c r="AW175" s="13" t="s">
        <v>33</v>
      </c>
      <c r="AX175" s="13" t="s">
        <v>84</v>
      </c>
      <c r="AY175" s="287" t="s">
        <v>414</v>
      </c>
    </row>
    <row r="176" s="2" customFormat="1" ht="21.75" customHeight="1">
      <c r="A176" s="39"/>
      <c r="B176" s="40"/>
      <c r="C176" s="234" t="s">
        <v>447</v>
      </c>
      <c r="D176" s="234" t="s">
        <v>443</v>
      </c>
      <c r="E176" s="235" t="s">
        <v>1804</v>
      </c>
      <c r="F176" s="236" t="s">
        <v>1805</v>
      </c>
      <c r="G176" s="237" t="s">
        <v>509</v>
      </c>
      <c r="H176" s="238">
        <v>2</v>
      </c>
      <c r="I176" s="239"/>
      <c r="J176" s="240">
        <f>ROUND(I176*H176,2)</f>
        <v>0</v>
      </c>
      <c r="K176" s="236" t="s">
        <v>720</v>
      </c>
      <c r="L176" s="45"/>
      <c r="M176" s="241" t="s">
        <v>1</v>
      </c>
      <c r="N176" s="242" t="s">
        <v>41</v>
      </c>
      <c r="O176" s="92"/>
      <c r="P176" s="226">
        <f>O176*H176</f>
        <v>0</v>
      </c>
      <c r="Q176" s="226">
        <v>0</v>
      </c>
      <c r="R176" s="226">
        <f>Q176*H176</f>
        <v>0</v>
      </c>
      <c r="S176" s="226">
        <v>0.0040000000000000001</v>
      </c>
      <c r="T176" s="227">
        <f>S176*H176</f>
        <v>0.0080000000000000002</v>
      </c>
      <c r="U176" s="39"/>
      <c r="V176" s="39"/>
      <c r="W176" s="39"/>
      <c r="X176" s="39"/>
      <c r="Y176" s="39"/>
      <c r="Z176" s="39"/>
      <c r="AA176" s="39"/>
      <c r="AB176" s="39"/>
      <c r="AC176" s="39"/>
      <c r="AD176" s="39"/>
      <c r="AE176" s="39"/>
      <c r="AR176" s="228" t="s">
        <v>415</v>
      </c>
      <c r="AT176" s="228" t="s">
        <v>443</v>
      </c>
      <c r="AU176" s="228" t="s">
        <v>86</v>
      </c>
      <c r="AY176" s="18" t="s">
        <v>414</v>
      </c>
      <c r="BE176" s="229">
        <f>IF(N176="základní",J176,0)</f>
        <v>0</v>
      </c>
      <c r="BF176" s="229">
        <f>IF(N176="snížená",J176,0)</f>
        <v>0</v>
      </c>
      <c r="BG176" s="229">
        <f>IF(N176="zákl. přenesená",J176,0)</f>
        <v>0</v>
      </c>
      <c r="BH176" s="229">
        <f>IF(N176="sníž. přenesená",J176,0)</f>
        <v>0</v>
      </c>
      <c r="BI176" s="229">
        <f>IF(N176="nulová",J176,0)</f>
        <v>0</v>
      </c>
      <c r="BJ176" s="18" t="s">
        <v>84</v>
      </c>
      <c r="BK176" s="229">
        <f>ROUND(I176*H176,2)</f>
        <v>0</v>
      </c>
      <c r="BL176" s="18" t="s">
        <v>415</v>
      </c>
      <c r="BM176" s="228" t="s">
        <v>3574</v>
      </c>
    </row>
    <row r="177" s="2" customFormat="1">
      <c r="A177" s="39"/>
      <c r="B177" s="40"/>
      <c r="C177" s="41"/>
      <c r="D177" s="230" t="s">
        <v>417</v>
      </c>
      <c r="E177" s="41"/>
      <c r="F177" s="231" t="s">
        <v>1807</v>
      </c>
      <c r="G177" s="41"/>
      <c r="H177" s="41"/>
      <c r="I177" s="156"/>
      <c r="J177" s="41"/>
      <c r="K177" s="41"/>
      <c r="L177" s="45"/>
      <c r="M177" s="232"/>
      <c r="N177" s="233"/>
      <c r="O177" s="92"/>
      <c r="P177" s="92"/>
      <c r="Q177" s="92"/>
      <c r="R177" s="92"/>
      <c r="S177" s="92"/>
      <c r="T177" s="93"/>
      <c r="U177" s="39"/>
      <c r="V177" s="39"/>
      <c r="W177" s="39"/>
      <c r="X177" s="39"/>
      <c r="Y177" s="39"/>
      <c r="Z177" s="39"/>
      <c r="AA177" s="39"/>
      <c r="AB177" s="39"/>
      <c r="AC177" s="39"/>
      <c r="AD177" s="39"/>
      <c r="AE177" s="39"/>
      <c r="AT177" s="18" t="s">
        <v>417</v>
      </c>
      <c r="AU177" s="18" t="s">
        <v>86</v>
      </c>
    </row>
    <row r="178" s="15" customFormat="1">
      <c r="A178" s="15"/>
      <c r="B178" s="299"/>
      <c r="C178" s="300"/>
      <c r="D178" s="230" t="s">
        <v>758</v>
      </c>
      <c r="E178" s="301" t="s">
        <v>1</v>
      </c>
      <c r="F178" s="302" t="s">
        <v>1808</v>
      </c>
      <c r="G178" s="300"/>
      <c r="H178" s="301" t="s">
        <v>1</v>
      </c>
      <c r="I178" s="303"/>
      <c r="J178" s="300"/>
      <c r="K178" s="300"/>
      <c r="L178" s="304"/>
      <c r="M178" s="305"/>
      <c r="N178" s="306"/>
      <c r="O178" s="306"/>
      <c r="P178" s="306"/>
      <c r="Q178" s="306"/>
      <c r="R178" s="306"/>
      <c r="S178" s="306"/>
      <c r="T178" s="307"/>
      <c r="U178" s="15"/>
      <c r="V178" s="15"/>
      <c r="W178" s="15"/>
      <c r="X178" s="15"/>
      <c r="Y178" s="15"/>
      <c r="Z178" s="15"/>
      <c r="AA178" s="15"/>
      <c r="AB178" s="15"/>
      <c r="AC178" s="15"/>
      <c r="AD178" s="15"/>
      <c r="AE178" s="15"/>
      <c r="AT178" s="308" t="s">
        <v>758</v>
      </c>
      <c r="AU178" s="308" t="s">
        <v>86</v>
      </c>
      <c r="AV178" s="15" t="s">
        <v>84</v>
      </c>
      <c r="AW178" s="15" t="s">
        <v>33</v>
      </c>
      <c r="AX178" s="15" t="s">
        <v>76</v>
      </c>
      <c r="AY178" s="308" t="s">
        <v>414</v>
      </c>
    </row>
    <row r="179" s="13" customFormat="1">
      <c r="A179" s="13"/>
      <c r="B179" s="277"/>
      <c r="C179" s="278"/>
      <c r="D179" s="230" t="s">
        <v>758</v>
      </c>
      <c r="E179" s="279" t="s">
        <v>1</v>
      </c>
      <c r="F179" s="280" t="s">
        <v>86</v>
      </c>
      <c r="G179" s="278"/>
      <c r="H179" s="281">
        <v>2</v>
      </c>
      <c r="I179" s="282"/>
      <c r="J179" s="278"/>
      <c r="K179" s="278"/>
      <c r="L179" s="283"/>
      <c r="M179" s="284"/>
      <c r="N179" s="285"/>
      <c r="O179" s="285"/>
      <c r="P179" s="285"/>
      <c r="Q179" s="285"/>
      <c r="R179" s="285"/>
      <c r="S179" s="285"/>
      <c r="T179" s="286"/>
      <c r="U179" s="13"/>
      <c r="V179" s="13"/>
      <c r="W179" s="13"/>
      <c r="X179" s="13"/>
      <c r="Y179" s="13"/>
      <c r="Z179" s="13"/>
      <c r="AA179" s="13"/>
      <c r="AB179" s="13"/>
      <c r="AC179" s="13"/>
      <c r="AD179" s="13"/>
      <c r="AE179" s="13"/>
      <c r="AT179" s="287" t="s">
        <v>758</v>
      </c>
      <c r="AU179" s="287" t="s">
        <v>86</v>
      </c>
      <c r="AV179" s="13" t="s">
        <v>86</v>
      </c>
      <c r="AW179" s="13" t="s">
        <v>33</v>
      </c>
      <c r="AX179" s="13" t="s">
        <v>84</v>
      </c>
      <c r="AY179" s="287" t="s">
        <v>414</v>
      </c>
    </row>
    <row r="180" s="2" customFormat="1" ht="21.75" customHeight="1">
      <c r="A180" s="39"/>
      <c r="B180" s="40"/>
      <c r="C180" s="234" t="s">
        <v>451</v>
      </c>
      <c r="D180" s="234" t="s">
        <v>443</v>
      </c>
      <c r="E180" s="235" t="s">
        <v>1810</v>
      </c>
      <c r="F180" s="236" t="s">
        <v>1811</v>
      </c>
      <c r="G180" s="237" t="s">
        <v>632</v>
      </c>
      <c r="H180" s="238">
        <v>29.305</v>
      </c>
      <c r="I180" s="239"/>
      <c r="J180" s="240">
        <f>ROUND(I180*H180,2)</f>
        <v>0</v>
      </c>
      <c r="K180" s="236" t="s">
        <v>720</v>
      </c>
      <c r="L180" s="45"/>
      <c r="M180" s="241" t="s">
        <v>1</v>
      </c>
      <c r="N180" s="242" t="s">
        <v>41</v>
      </c>
      <c r="O180" s="92"/>
      <c r="P180" s="226">
        <f>O180*H180</f>
        <v>0</v>
      </c>
      <c r="Q180" s="226">
        <v>0</v>
      </c>
      <c r="R180" s="226">
        <f>Q180*H180</f>
        <v>0</v>
      </c>
      <c r="S180" s="226">
        <v>0</v>
      </c>
      <c r="T180" s="227">
        <f>S180*H180</f>
        <v>0</v>
      </c>
      <c r="U180" s="39"/>
      <c r="V180" s="39"/>
      <c r="W180" s="39"/>
      <c r="X180" s="39"/>
      <c r="Y180" s="39"/>
      <c r="Z180" s="39"/>
      <c r="AA180" s="39"/>
      <c r="AB180" s="39"/>
      <c r="AC180" s="39"/>
      <c r="AD180" s="39"/>
      <c r="AE180" s="39"/>
      <c r="AR180" s="228" t="s">
        <v>415</v>
      </c>
      <c r="AT180" s="228" t="s">
        <v>443</v>
      </c>
      <c r="AU180" s="228" t="s">
        <v>86</v>
      </c>
      <c r="AY180" s="18" t="s">
        <v>414</v>
      </c>
      <c r="BE180" s="229">
        <f>IF(N180="základní",J180,0)</f>
        <v>0</v>
      </c>
      <c r="BF180" s="229">
        <f>IF(N180="snížená",J180,0)</f>
        <v>0</v>
      </c>
      <c r="BG180" s="229">
        <f>IF(N180="zákl. přenesená",J180,0)</f>
        <v>0</v>
      </c>
      <c r="BH180" s="229">
        <f>IF(N180="sníž. přenesená",J180,0)</f>
        <v>0</v>
      </c>
      <c r="BI180" s="229">
        <f>IF(N180="nulová",J180,0)</f>
        <v>0</v>
      </c>
      <c r="BJ180" s="18" t="s">
        <v>84</v>
      </c>
      <c r="BK180" s="229">
        <f>ROUND(I180*H180,2)</f>
        <v>0</v>
      </c>
      <c r="BL180" s="18" t="s">
        <v>415</v>
      </c>
      <c r="BM180" s="228" t="s">
        <v>3575</v>
      </c>
    </row>
    <row r="181" s="2" customFormat="1">
      <c r="A181" s="39"/>
      <c r="B181" s="40"/>
      <c r="C181" s="41"/>
      <c r="D181" s="230" t="s">
        <v>417</v>
      </c>
      <c r="E181" s="41"/>
      <c r="F181" s="231" t="s">
        <v>1811</v>
      </c>
      <c r="G181" s="41"/>
      <c r="H181" s="41"/>
      <c r="I181" s="156"/>
      <c r="J181" s="41"/>
      <c r="K181" s="41"/>
      <c r="L181" s="45"/>
      <c r="M181" s="232"/>
      <c r="N181" s="233"/>
      <c r="O181" s="92"/>
      <c r="P181" s="92"/>
      <c r="Q181" s="92"/>
      <c r="R181" s="92"/>
      <c r="S181" s="92"/>
      <c r="T181" s="93"/>
      <c r="U181" s="39"/>
      <c r="V181" s="39"/>
      <c r="W181" s="39"/>
      <c r="X181" s="39"/>
      <c r="Y181" s="39"/>
      <c r="Z181" s="39"/>
      <c r="AA181" s="39"/>
      <c r="AB181" s="39"/>
      <c r="AC181" s="39"/>
      <c r="AD181" s="39"/>
      <c r="AE181" s="39"/>
      <c r="AT181" s="18" t="s">
        <v>417</v>
      </c>
      <c r="AU181" s="18" t="s">
        <v>86</v>
      </c>
    </row>
    <row r="182" s="15" customFormat="1">
      <c r="A182" s="15"/>
      <c r="B182" s="299"/>
      <c r="C182" s="300"/>
      <c r="D182" s="230" t="s">
        <v>758</v>
      </c>
      <c r="E182" s="301" t="s">
        <v>1</v>
      </c>
      <c r="F182" s="302" t="s">
        <v>1740</v>
      </c>
      <c r="G182" s="300"/>
      <c r="H182" s="301" t="s">
        <v>1</v>
      </c>
      <c r="I182" s="303"/>
      <c r="J182" s="300"/>
      <c r="K182" s="300"/>
      <c r="L182" s="304"/>
      <c r="M182" s="305"/>
      <c r="N182" s="306"/>
      <c r="O182" s="306"/>
      <c r="P182" s="306"/>
      <c r="Q182" s="306"/>
      <c r="R182" s="306"/>
      <c r="S182" s="306"/>
      <c r="T182" s="307"/>
      <c r="U182" s="15"/>
      <c r="V182" s="15"/>
      <c r="W182" s="15"/>
      <c r="X182" s="15"/>
      <c r="Y182" s="15"/>
      <c r="Z182" s="15"/>
      <c r="AA182" s="15"/>
      <c r="AB182" s="15"/>
      <c r="AC182" s="15"/>
      <c r="AD182" s="15"/>
      <c r="AE182" s="15"/>
      <c r="AT182" s="308" t="s">
        <v>758</v>
      </c>
      <c r="AU182" s="308" t="s">
        <v>86</v>
      </c>
      <c r="AV182" s="15" t="s">
        <v>84</v>
      </c>
      <c r="AW182" s="15" t="s">
        <v>33</v>
      </c>
      <c r="AX182" s="15" t="s">
        <v>76</v>
      </c>
      <c r="AY182" s="308" t="s">
        <v>414</v>
      </c>
    </row>
    <row r="183" s="15" customFormat="1">
      <c r="A183" s="15"/>
      <c r="B183" s="299"/>
      <c r="C183" s="300"/>
      <c r="D183" s="230" t="s">
        <v>758</v>
      </c>
      <c r="E183" s="301" t="s">
        <v>1</v>
      </c>
      <c r="F183" s="302" t="s">
        <v>1741</v>
      </c>
      <c r="G183" s="300"/>
      <c r="H183" s="301" t="s">
        <v>1</v>
      </c>
      <c r="I183" s="303"/>
      <c r="J183" s="300"/>
      <c r="K183" s="300"/>
      <c r="L183" s="304"/>
      <c r="M183" s="305"/>
      <c r="N183" s="306"/>
      <c r="O183" s="306"/>
      <c r="P183" s="306"/>
      <c r="Q183" s="306"/>
      <c r="R183" s="306"/>
      <c r="S183" s="306"/>
      <c r="T183" s="307"/>
      <c r="U183" s="15"/>
      <c r="V183" s="15"/>
      <c r="W183" s="15"/>
      <c r="X183" s="15"/>
      <c r="Y183" s="15"/>
      <c r="Z183" s="15"/>
      <c r="AA183" s="15"/>
      <c r="AB183" s="15"/>
      <c r="AC183" s="15"/>
      <c r="AD183" s="15"/>
      <c r="AE183" s="15"/>
      <c r="AT183" s="308" t="s">
        <v>758</v>
      </c>
      <c r="AU183" s="308" t="s">
        <v>86</v>
      </c>
      <c r="AV183" s="15" t="s">
        <v>84</v>
      </c>
      <c r="AW183" s="15" t="s">
        <v>33</v>
      </c>
      <c r="AX183" s="15" t="s">
        <v>76</v>
      </c>
      <c r="AY183" s="308" t="s">
        <v>414</v>
      </c>
    </row>
    <row r="184" s="13" customFormat="1">
      <c r="A184" s="13"/>
      <c r="B184" s="277"/>
      <c r="C184" s="278"/>
      <c r="D184" s="230" t="s">
        <v>758</v>
      </c>
      <c r="E184" s="279" t="s">
        <v>1</v>
      </c>
      <c r="F184" s="280" t="s">
        <v>3561</v>
      </c>
      <c r="G184" s="278"/>
      <c r="H184" s="281">
        <v>2.7000000000000002</v>
      </c>
      <c r="I184" s="282"/>
      <c r="J184" s="278"/>
      <c r="K184" s="278"/>
      <c r="L184" s="283"/>
      <c r="M184" s="284"/>
      <c r="N184" s="285"/>
      <c r="O184" s="285"/>
      <c r="P184" s="285"/>
      <c r="Q184" s="285"/>
      <c r="R184" s="285"/>
      <c r="S184" s="285"/>
      <c r="T184" s="286"/>
      <c r="U184" s="13"/>
      <c r="V184" s="13"/>
      <c r="W184" s="13"/>
      <c r="X184" s="13"/>
      <c r="Y184" s="13"/>
      <c r="Z184" s="13"/>
      <c r="AA184" s="13"/>
      <c r="AB184" s="13"/>
      <c r="AC184" s="13"/>
      <c r="AD184" s="13"/>
      <c r="AE184" s="13"/>
      <c r="AT184" s="287" t="s">
        <v>758</v>
      </c>
      <c r="AU184" s="287" t="s">
        <v>86</v>
      </c>
      <c r="AV184" s="13" t="s">
        <v>86</v>
      </c>
      <c r="AW184" s="13" t="s">
        <v>33</v>
      </c>
      <c r="AX184" s="13" t="s">
        <v>76</v>
      </c>
      <c r="AY184" s="287" t="s">
        <v>414</v>
      </c>
    </row>
    <row r="185" s="15" customFormat="1">
      <c r="A185" s="15"/>
      <c r="B185" s="299"/>
      <c r="C185" s="300"/>
      <c r="D185" s="230" t="s">
        <v>758</v>
      </c>
      <c r="E185" s="301" t="s">
        <v>1</v>
      </c>
      <c r="F185" s="302" t="s">
        <v>1746</v>
      </c>
      <c r="G185" s="300"/>
      <c r="H185" s="301" t="s">
        <v>1</v>
      </c>
      <c r="I185" s="303"/>
      <c r="J185" s="300"/>
      <c r="K185" s="300"/>
      <c r="L185" s="304"/>
      <c r="M185" s="305"/>
      <c r="N185" s="306"/>
      <c r="O185" s="306"/>
      <c r="P185" s="306"/>
      <c r="Q185" s="306"/>
      <c r="R185" s="306"/>
      <c r="S185" s="306"/>
      <c r="T185" s="307"/>
      <c r="U185" s="15"/>
      <c r="V185" s="15"/>
      <c r="W185" s="15"/>
      <c r="X185" s="15"/>
      <c r="Y185" s="15"/>
      <c r="Z185" s="15"/>
      <c r="AA185" s="15"/>
      <c r="AB185" s="15"/>
      <c r="AC185" s="15"/>
      <c r="AD185" s="15"/>
      <c r="AE185" s="15"/>
      <c r="AT185" s="308" t="s">
        <v>758</v>
      </c>
      <c r="AU185" s="308" t="s">
        <v>86</v>
      </c>
      <c r="AV185" s="15" t="s">
        <v>84</v>
      </c>
      <c r="AW185" s="15" t="s">
        <v>33</v>
      </c>
      <c r="AX185" s="15" t="s">
        <v>76</v>
      </c>
      <c r="AY185" s="308" t="s">
        <v>414</v>
      </c>
    </row>
    <row r="186" s="13" customFormat="1">
      <c r="A186" s="13"/>
      <c r="B186" s="277"/>
      <c r="C186" s="278"/>
      <c r="D186" s="230" t="s">
        <v>758</v>
      </c>
      <c r="E186" s="279" t="s">
        <v>1</v>
      </c>
      <c r="F186" s="280" t="s">
        <v>3518</v>
      </c>
      <c r="G186" s="278"/>
      <c r="H186" s="281">
        <v>4.1399999999999997</v>
      </c>
      <c r="I186" s="282"/>
      <c r="J186" s="278"/>
      <c r="K186" s="278"/>
      <c r="L186" s="283"/>
      <c r="M186" s="284"/>
      <c r="N186" s="285"/>
      <c r="O186" s="285"/>
      <c r="P186" s="285"/>
      <c r="Q186" s="285"/>
      <c r="R186" s="285"/>
      <c r="S186" s="285"/>
      <c r="T186" s="286"/>
      <c r="U186" s="13"/>
      <c r="V186" s="13"/>
      <c r="W186" s="13"/>
      <c r="X186" s="13"/>
      <c r="Y186" s="13"/>
      <c r="Z186" s="13"/>
      <c r="AA186" s="13"/>
      <c r="AB186" s="13"/>
      <c r="AC186" s="13"/>
      <c r="AD186" s="13"/>
      <c r="AE186" s="13"/>
      <c r="AT186" s="287" t="s">
        <v>758</v>
      </c>
      <c r="AU186" s="287" t="s">
        <v>86</v>
      </c>
      <c r="AV186" s="13" t="s">
        <v>86</v>
      </c>
      <c r="AW186" s="13" t="s">
        <v>33</v>
      </c>
      <c r="AX186" s="13" t="s">
        <v>76</v>
      </c>
      <c r="AY186" s="287" t="s">
        <v>414</v>
      </c>
    </row>
    <row r="187" s="16" customFormat="1">
      <c r="A187" s="16"/>
      <c r="B187" s="317"/>
      <c r="C187" s="318"/>
      <c r="D187" s="230" t="s">
        <v>758</v>
      </c>
      <c r="E187" s="319" t="s">
        <v>1</v>
      </c>
      <c r="F187" s="320" t="s">
        <v>1745</v>
      </c>
      <c r="G187" s="318"/>
      <c r="H187" s="321">
        <v>6.8399999999999999</v>
      </c>
      <c r="I187" s="322"/>
      <c r="J187" s="318"/>
      <c r="K187" s="318"/>
      <c r="L187" s="323"/>
      <c r="M187" s="324"/>
      <c r="N187" s="325"/>
      <c r="O187" s="325"/>
      <c r="P187" s="325"/>
      <c r="Q187" s="325"/>
      <c r="R187" s="325"/>
      <c r="S187" s="325"/>
      <c r="T187" s="326"/>
      <c r="U187" s="16"/>
      <c r="V187" s="16"/>
      <c r="W187" s="16"/>
      <c r="X187" s="16"/>
      <c r="Y187" s="16"/>
      <c r="Z187" s="16"/>
      <c r="AA187" s="16"/>
      <c r="AB187" s="16"/>
      <c r="AC187" s="16"/>
      <c r="AD187" s="16"/>
      <c r="AE187" s="16"/>
      <c r="AT187" s="327" t="s">
        <v>758</v>
      </c>
      <c r="AU187" s="327" t="s">
        <v>86</v>
      </c>
      <c r="AV187" s="16" t="s">
        <v>114</v>
      </c>
      <c r="AW187" s="16" t="s">
        <v>33</v>
      </c>
      <c r="AX187" s="16" t="s">
        <v>76</v>
      </c>
      <c r="AY187" s="327" t="s">
        <v>414</v>
      </c>
    </row>
    <row r="188" s="15" customFormat="1">
      <c r="A188" s="15"/>
      <c r="B188" s="299"/>
      <c r="C188" s="300"/>
      <c r="D188" s="230" t="s">
        <v>758</v>
      </c>
      <c r="E188" s="301" t="s">
        <v>1</v>
      </c>
      <c r="F188" s="302" t="s">
        <v>3457</v>
      </c>
      <c r="G188" s="300"/>
      <c r="H188" s="301" t="s">
        <v>1</v>
      </c>
      <c r="I188" s="303"/>
      <c r="J188" s="300"/>
      <c r="K188" s="300"/>
      <c r="L188" s="304"/>
      <c r="M188" s="305"/>
      <c r="N188" s="306"/>
      <c r="O188" s="306"/>
      <c r="P188" s="306"/>
      <c r="Q188" s="306"/>
      <c r="R188" s="306"/>
      <c r="S188" s="306"/>
      <c r="T188" s="307"/>
      <c r="U188" s="15"/>
      <c r="V188" s="15"/>
      <c r="W188" s="15"/>
      <c r="X188" s="15"/>
      <c r="Y188" s="15"/>
      <c r="Z188" s="15"/>
      <c r="AA188" s="15"/>
      <c r="AB188" s="15"/>
      <c r="AC188" s="15"/>
      <c r="AD188" s="15"/>
      <c r="AE188" s="15"/>
      <c r="AT188" s="308" t="s">
        <v>758</v>
      </c>
      <c r="AU188" s="308" t="s">
        <v>86</v>
      </c>
      <c r="AV188" s="15" t="s">
        <v>84</v>
      </c>
      <c r="AW188" s="15" t="s">
        <v>33</v>
      </c>
      <c r="AX188" s="15" t="s">
        <v>76</v>
      </c>
      <c r="AY188" s="308" t="s">
        <v>414</v>
      </c>
    </row>
    <row r="189" s="15" customFormat="1">
      <c r="A189" s="15"/>
      <c r="B189" s="299"/>
      <c r="C189" s="300"/>
      <c r="D189" s="230" t="s">
        <v>758</v>
      </c>
      <c r="E189" s="301" t="s">
        <v>1</v>
      </c>
      <c r="F189" s="302" t="s">
        <v>1741</v>
      </c>
      <c r="G189" s="300"/>
      <c r="H189" s="301" t="s">
        <v>1</v>
      </c>
      <c r="I189" s="303"/>
      <c r="J189" s="300"/>
      <c r="K189" s="300"/>
      <c r="L189" s="304"/>
      <c r="M189" s="305"/>
      <c r="N189" s="306"/>
      <c r="O189" s="306"/>
      <c r="P189" s="306"/>
      <c r="Q189" s="306"/>
      <c r="R189" s="306"/>
      <c r="S189" s="306"/>
      <c r="T189" s="307"/>
      <c r="U189" s="15"/>
      <c r="V189" s="15"/>
      <c r="W189" s="15"/>
      <c r="X189" s="15"/>
      <c r="Y189" s="15"/>
      <c r="Z189" s="15"/>
      <c r="AA189" s="15"/>
      <c r="AB189" s="15"/>
      <c r="AC189" s="15"/>
      <c r="AD189" s="15"/>
      <c r="AE189" s="15"/>
      <c r="AT189" s="308" t="s">
        <v>758</v>
      </c>
      <c r="AU189" s="308" t="s">
        <v>86</v>
      </c>
      <c r="AV189" s="15" t="s">
        <v>84</v>
      </c>
      <c r="AW189" s="15" t="s">
        <v>33</v>
      </c>
      <c r="AX189" s="15" t="s">
        <v>76</v>
      </c>
      <c r="AY189" s="308" t="s">
        <v>414</v>
      </c>
    </row>
    <row r="190" s="13" customFormat="1">
      <c r="A190" s="13"/>
      <c r="B190" s="277"/>
      <c r="C190" s="278"/>
      <c r="D190" s="230" t="s">
        <v>758</v>
      </c>
      <c r="E190" s="279" t="s">
        <v>1</v>
      </c>
      <c r="F190" s="280" t="s">
        <v>3520</v>
      </c>
      <c r="G190" s="278"/>
      <c r="H190" s="281">
        <v>3.9649999999999999</v>
      </c>
      <c r="I190" s="282"/>
      <c r="J190" s="278"/>
      <c r="K190" s="278"/>
      <c r="L190" s="283"/>
      <c r="M190" s="284"/>
      <c r="N190" s="285"/>
      <c r="O190" s="285"/>
      <c r="P190" s="285"/>
      <c r="Q190" s="285"/>
      <c r="R190" s="285"/>
      <c r="S190" s="285"/>
      <c r="T190" s="286"/>
      <c r="U190" s="13"/>
      <c r="V190" s="13"/>
      <c r="W190" s="13"/>
      <c r="X190" s="13"/>
      <c r="Y190" s="13"/>
      <c r="Z190" s="13"/>
      <c r="AA190" s="13"/>
      <c r="AB190" s="13"/>
      <c r="AC190" s="13"/>
      <c r="AD190" s="13"/>
      <c r="AE190" s="13"/>
      <c r="AT190" s="287" t="s">
        <v>758</v>
      </c>
      <c r="AU190" s="287" t="s">
        <v>86</v>
      </c>
      <c r="AV190" s="13" t="s">
        <v>86</v>
      </c>
      <c r="AW190" s="13" t="s">
        <v>33</v>
      </c>
      <c r="AX190" s="13" t="s">
        <v>76</v>
      </c>
      <c r="AY190" s="287" t="s">
        <v>414</v>
      </c>
    </row>
    <row r="191" s="15" customFormat="1">
      <c r="A191" s="15"/>
      <c r="B191" s="299"/>
      <c r="C191" s="300"/>
      <c r="D191" s="230" t="s">
        <v>758</v>
      </c>
      <c r="E191" s="301" t="s">
        <v>1</v>
      </c>
      <c r="F191" s="302" t="s">
        <v>1746</v>
      </c>
      <c r="G191" s="300"/>
      <c r="H191" s="301" t="s">
        <v>1</v>
      </c>
      <c r="I191" s="303"/>
      <c r="J191" s="300"/>
      <c r="K191" s="300"/>
      <c r="L191" s="304"/>
      <c r="M191" s="305"/>
      <c r="N191" s="306"/>
      <c r="O191" s="306"/>
      <c r="P191" s="306"/>
      <c r="Q191" s="306"/>
      <c r="R191" s="306"/>
      <c r="S191" s="306"/>
      <c r="T191" s="307"/>
      <c r="U191" s="15"/>
      <c r="V191" s="15"/>
      <c r="W191" s="15"/>
      <c r="X191" s="15"/>
      <c r="Y191" s="15"/>
      <c r="Z191" s="15"/>
      <c r="AA191" s="15"/>
      <c r="AB191" s="15"/>
      <c r="AC191" s="15"/>
      <c r="AD191" s="15"/>
      <c r="AE191" s="15"/>
      <c r="AT191" s="308" t="s">
        <v>758</v>
      </c>
      <c r="AU191" s="308" t="s">
        <v>86</v>
      </c>
      <c r="AV191" s="15" t="s">
        <v>84</v>
      </c>
      <c r="AW191" s="15" t="s">
        <v>33</v>
      </c>
      <c r="AX191" s="15" t="s">
        <v>76</v>
      </c>
      <c r="AY191" s="308" t="s">
        <v>414</v>
      </c>
    </row>
    <row r="192" s="13" customFormat="1">
      <c r="A192" s="13"/>
      <c r="B192" s="277"/>
      <c r="C192" s="278"/>
      <c r="D192" s="230" t="s">
        <v>758</v>
      </c>
      <c r="E192" s="279" t="s">
        <v>1</v>
      </c>
      <c r="F192" s="280" t="s">
        <v>3562</v>
      </c>
      <c r="G192" s="278"/>
      <c r="H192" s="281">
        <v>6</v>
      </c>
      <c r="I192" s="282"/>
      <c r="J192" s="278"/>
      <c r="K192" s="278"/>
      <c r="L192" s="283"/>
      <c r="M192" s="284"/>
      <c r="N192" s="285"/>
      <c r="O192" s="285"/>
      <c r="P192" s="285"/>
      <c r="Q192" s="285"/>
      <c r="R192" s="285"/>
      <c r="S192" s="285"/>
      <c r="T192" s="286"/>
      <c r="U192" s="13"/>
      <c r="V192" s="13"/>
      <c r="W192" s="13"/>
      <c r="X192" s="13"/>
      <c r="Y192" s="13"/>
      <c r="Z192" s="13"/>
      <c r="AA192" s="13"/>
      <c r="AB192" s="13"/>
      <c r="AC192" s="13"/>
      <c r="AD192" s="13"/>
      <c r="AE192" s="13"/>
      <c r="AT192" s="287" t="s">
        <v>758</v>
      </c>
      <c r="AU192" s="287" t="s">
        <v>86</v>
      </c>
      <c r="AV192" s="13" t="s">
        <v>86</v>
      </c>
      <c r="AW192" s="13" t="s">
        <v>33</v>
      </c>
      <c r="AX192" s="13" t="s">
        <v>76</v>
      </c>
      <c r="AY192" s="287" t="s">
        <v>414</v>
      </c>
    </row>
    <row r="193" s="13" customFormat="1">
      <c r="A193" s="13"/>
      <c r="B193" s="277"/>
      <c r="C193" s="278"/>
      <c r="D193" s="230" t="s">
        <v>758</v>
      </c>
      <c r="E193" s="279" t="s">
        <v>1</v>
      </c>
      <c r="F193" s="280" t="s">
        <v>3563</v>
      </c>
      <c r="G193" s="278"/>
      <c r="H193" s="281">
        <v>2.5</v>
      </c>
      <c r="I193" s="282"/>
      <c r="J193" s="278"/>
      <c r="K193" s="278"/>
      <c r="L193" s="283"/>
      <c r="M193" s="284"/>
      <c r="N193" s="285"/>
      <c r="O193" s="285"/>
      <c r="P193" s="285"/>
      <c r="Q193" s="285"/>
      <c r="R193" s="285"/>
      <c r="S193" s="285"/>
      <c r="T193" s="286"/>
      <c r="U193" s="13"/>
      <c r="V193" s="13"/>
      <c r="W193" s="13"/>
      <c r="X193" s="13"/>
      <c r="Y193" s="13"/>
      <c r="Z193" s="13"/>
      <c r="AA193" s="13"/>
      <c r="AB193" s="13"/>
      <c r="AC193" s="13"/>
      <c r="AD193" s="13"/>
      <c r="AE193" s="13"/>
      <c r="AT193" s="287" t="s">
        <v>758</v>
      </c>
      <c r="AU193" s="287" t="s">
        <v>86</v>
      </c>
      <c r="AV193" s="13" t="s">
        <v>86</v>
      </c>
      <c r="AW193" s="13" t="s">
        <v>33</v>
      </c>
      <c r="AX193" s="13" t="s">
        <v>76</v>
      </c>
      <c r="AY193" s="287" t="s">
        <v>414</v>
      </c>
    </row>
    <row r="194" s="15" customFormat="1">
      <c r="A194" s="15"/>
      <c r="B194" s="299"/>
      <c r="C194" s="300"/>
      <c r="D194" s="230" t="s">
        <v>758</v>
      </c>
      <c r="E194" s="301" t="s">
        <v>1</v>
      </c>
      <c r="F194" s="302" t="s">
        <v>3576</v>
      </c>
      <c r="G194" s="300"/>
      <c r="H194" s="301" t="s">
        <v>1</v>
      </c>
      <c r="I194" s="303"/>
      <c r="J194" s="300"/>
      <c r="K194" s="300"/>
      <c r="L194" s="304"/>
      <c r="M194" s="305"/>
      <c r="N194" s="306"/>
      <c r="O194" s="306"/>
      <c r="P194" s="306"/>
      <c r="Q194" s="306"/>
      <c r="R194" s="306"/>
      <c r="S194" s="306"/>
      <c r="T194" s="307"/>
      <c r="U194" s="15"/>
      <c r="V194" s="15"/>
      <c r="W194" s="15"/>
      <c r="X194" s="15"/>
      <c r="Y194" s="15"/>
      <c r="Z194" s="15"/>
      <c r="AA194" s="15"/>
      <c r="AB194" s="15"/>
      <c r="AC194" s="15"/>
      <c r="AD194" s="15"/>
      <c r="AE194" s="15"/>
      <c r="AT194" s="308" t="s">
        <v>758</v>
      </c>
      <c r="AU194" s="308" t="s">
        <v>86</v>
      </c>
      <c r="AV194" s="15" t="s">
        <v>84</v>
      </c>
      <c r="AW194" s="15" t="s">
        <v>33</v>
      </c>
      <c r="AX194" s="15" t="s">
        <v>76</v>
      </c>
      <c r="AY194" s="308" t="s">
        <v>414</v>
      </c>
    </row>
    <row r="195" s="13" customFormat="1">
      <c r="A195" s="13"/>
      <c r="B195" s="277"/>
      <c r="C195" s="278"/>
      <c r="D195" s="230" t="s">
        <v>758</v>
      </c>
      <c r="E195" s="279" t="s">
        <v>1</v>
      </c>
      <c r="F195" s="280" t="s">
        <v>3577</v>
      </c>
      <c r="G195" s="278"/>
      <c r="H195" s="281">
        <v>10</v>
      </c>
      <c r="I195" s="282"/>
      <c r="J195" s="278"/>
      <c r="K195" s="278"/>
      <c r="L195" s="283"/>
      <c r="M195" s="284"/>
      <c r="N195" s="285"/>
      <c r="O195" s="285"/>
      <c r="P195" s="285"/>
      <c r="Q195" s="285"/>
      <c r="R195" s="285"/>
      <c r="S195" s="285"/>
      <c r="T195" s="286"/>
      <c r="U195" s="13"/>
      <c r="V195" s="13"/>
      <c r="W195" s="13"/>
      <c r="X195" s="13"/>
      <c r="Y195" s="13"/>
      <c r="Z195" s="13"/>
      <c r="AA195" s="13"/>
      <c r="AB195" s="13"/>
      <c r="AC195" s="13"/>
      <c r="AD195" s="13"/>
      <c r="AE195" s="13"/>
      <c r="AT195" s="287" t="s">
        <v>758</v>
      </c>
      <c r="AU195" s="287" t="s">
        <v>86</v>
      </c>
      <c r="AV195" s="13" t="s">
        <v>86</v>
      </c>
      <c r="AW195" s="13" t="s">
        <v>33</v>
      </c>
      <c r="AX195" s="13" t="s">
        <v>76</v>
      </c>
      <c r="AY195" s="287" t="s">
        <v>414</v>
      </c>
    </row>
    <row r="196" s="16" customFormat="1">
      <c r="A196" s="16"/>
      <c r="B196" s="317"/>
      <c r="C196" s="318"/>
      <c r="D196" s="230" t="s">
        <v>758</v>
      </c>
      <c r="E196" s="319" t="s">
        <v>1</v>
      </c>
      <c r="F196" s="320" t="s">
        <v>1745</v>
      </c>
      <c r="G196" s="318"/>
      <c r="H196" s="321">
        <v>22.465</v>
      </c>
      <c r="I196" s="322"/>
      <c r="J196" s="318"/>
      <c r="K196" s="318"/>
      <c r="L196" s="323"/>
      <c r="M196" s="324"/>
      <c r="N196" s="325"/>
      <c r="O196" s="325"/>
      <c r="P196" s="325"/>
      <c r="Q196" s="325"/>
      <c r="R196" s="325"/>
      <c r="S196" s="325"/>
      <c r="T196" s="326"/>
      <c r="U196" s="16"/>
      <c r="V196" s="16"/>
      <c r="W196" s="16"/>
      <c r="X196" s="16"/>
      <c r="Y196" s="16"/>
      <c r="Z196" s="16"/>
      <c r="AA196" s="16"/>
      <c r="AB196" s="16"/>
      <c r="AC196" s="16"/>
      <c r="AD196" s="16"/>
      <c r="AE196" s="16"/>
      <c r="AT196" s="327" t="s">
        <v>758</v>
      </c>
      <c r="AU196" s="327" t="s">
        <v>86</v>
      </c>
      <c r="AV196" s="16" t="s">
        <v>114</v>
      </c>
      <c r="AW196" s="16" t="s">
        <v>33</v>
      </c>
      <c r="AX196" s="16" t="s">
        <v>76</v>
      </c>
      <c r="AY196" s="327" t="s">
        <v>414</v>
      </c>
    </row>
    <row r="197" s="14" customFormat="1">
      <c r="A197" s="14"/>
      <c r="B197" s="288"/>
      <c r="C197" s="289"/>
      <c r="D197" s="230" t="s">
        <v>758</v>
      </c>
      <c r="E197" s="290" t="s">
        <v>1</v>
      </c>
      <c r="F197" s="291" t="s">
        <v>760</v>
      </c>
      <c r="G197" s="289"/>
      <c r="H197" s="292">
        <v>29.305</v>
      </c>
      <c r="I197" s="293"/>
      <c r="J197" s="289"/>
      <c r="K197" s="289"/>
      <c r="L197" s="294"/>
      <c r="M197" s="295"/>
      <c r="N197" s="296"/>
      <c r="O197" s="296"/>
      <c r="P197" s="296"/>
      <c r="Q197" s="296"/>
      <c r="R197" s="296"/>
      <c r="S197" s="296"/>
      <c r="T197" s="297"/>
      <c r="U197" s="14"/>
      <c r="V197" s="14"/>
      <c r="W197" s="14"/>
      <c r="X197" s="14"/>
      <c r="Y197" s="14"/>
      <c r="Z197" s="14"/>
      <c r="AA197" s="14"/>
      <c r="AB197" s="14"/>
      <c r="AC197" s="14"/>
      <c r="AD197" s="14"/>
      <c r="AE197" s="14"/>
      <c r="AT197" s="298" t="s">
        <v>758</v>
      </c>
      <c r="AU197" s="298" t="s">
        <v>86</v>
      </c>
      <c r="AV197" s="14" t="s">
        <v>415</v>
      </c>
      <c r="AW197" s="14" t="s">
        <v>33</v>
      </c>
      <c r="AX197" s="14" t="s">
        <v>84</v>
      </c>
      <c r="AY197" s="298" t="s">
        <v>414</v>
      </c>
    </row>
    <row r="198" s="2" customFormat="1" ht="21.75" customHeight="1">
      <c r="A198" s="39"/>
      <c r="B198" s="40"/>
      <c r="C198" s="234" t="s">
        <v>455</v>
      </c>
      <c r="D198" s="234" t="s">
        <v>443</v>
      </c>
      <c r="E198" s="235" t="s">
        <v>3578</v>
      </c>
      <c r="F198" s="236" t="s">
        <v>3579</v>
      </c>
      <c r="G198" s="237" t="s">
        <v>755</v>
      </c>
      <c r="H198" s="238">
        <v>0.5</v>
      </c>
      <c r="I198" s="239"/>
      <c r="J198" s="240">
        <f>ROUND(I198*H198,2)</f>
        <v>0</v>
      </c>
      <c r="K198" s="236" t="s">
        <v>720</v>
      </c>
      <c r="L198" s="45"/>
      <c r="M198" s="241" t="s">
        <v>1</v>
      </c>
      <c r="N198" s="242" t="s">
        <v>41</v>
      </c>
      <c r="O198" s="92"/>
      <c r="P198" s="226">
        <f>O198*H198</f>
        <v>0</v>
      </c>
      <c r="Q198" s="226">
        <v>2.5880000000000001</v>
      </c>
      <c r="R198" s="226">
        <f>Q198*H198</f>
        <v>1.294</v>
      </c>
      <c r="S198" s="226">
        <v>1.95</v>
      </c>
      <c r="T198" s="227">
        <f>S198*H198</f>
        <v>0.97499999999999998</v>
      </c>
      <c r="U198" s="39"/>
      <c r="V198" s="39"/>
      <c r="W198" s="39"/>
      <c r="X198" s="39"/>
      <c r="Y198" s="39"/>
      <c r="Z198" s="39"/>
      <c r="AA198" s="39"/>
      <c r="AB198" s="39"/>
      <c r="AC198" s="39"/>
      <c r="AD198" s="39"/>
      <c r="AE198" s="39"/>
      <c r="AR198" s="228" t="s">
        <v>415</v>
      </c>
      <c r="AT198" s="228" t="s">
        <v>443</v>
      </c>
      <c r="AU198" s="228" t="s">
        <v>86</v>
      </c>
      <c r="AY198" s="18" t="s">
        <v>414</v>
      </c>
      <c r="BE198" s="229">
        <f>IF(N198="základní",J198,0)</f>
        <v>0</v>
      </c>
      <c r="BF198" s="229">
        <f>IF(N198="snížená",J198,0)</f>
        <v>0</v>
      </c>
      <c r="BG198" s="229">
        <f>IF(N198="zákl. přenesená",J198,0)</f>
        <v>0</v>
      </c>
      <c r="BH198" s="229">
        <f>IF(N198="sníž. přenesená",J198,0)</f>
        <v>0</v>
      </c>
      <c r="BI198" s="229">
        <f>IF(N198="nulová",J198,0)</f>
        <v>0</v>
      </c>
      <c r="BJ198" s="18" t="s">
        <v>84</v>
      </c>
      <c r="BK198" s="229">
        <f>ROUND(I198*H198,2)</f>
        <v>0</v>
      </c>
      <c r="BL198" s="18" t="s">
        <v>415</v>
      </c>
      <c r="BM198" s="228" t="s">
        <v>3580</v>
      </c>
    </row>
    <row r="199" s="2" customFormat="1">
      <c r="A199" s="39"/>
      <c r="B199" s="40"/>
      <c r="C199" s="41"/>
      <c r="D199" s="230" t="s">
        <v>417</v>
      </c>
      <c r="E199" s="41"/>
      <c r="F199" s="231" t="s">
        <v>3581</v>
      </c>
      <c r="G199" s="41"/>
      <c r="H199" s="41"/>
      <c r="I199" s="156"/>
      <c r="J199" s="41"/>
      <c r="K199" s="41"/>
      <c r="L199" s="45"/>
      <c r="M199" s="232"/>
      <c r="N199" s="233"/>
      <c r="O199" s="92"/>
      <c r="P199" s="92"/>
      <c r="Q199" s="92"/>
      <c r="R199" s="92"/>
      <c r="S199" s="92"/>
      <c r="T199" s="93"/>
      <c r="U199" s="39"/>
      <c r="V199" s="39"/>
      <c r="W199" s="39"/>
      <c r="X199" s="39"/>
      <c r="Y199" s="39"/>
      <c r="Z199" s="39"/>
      <c r="AA199" s="39"/>
      <c r="AB199" s="39"/>
      <c r="AC199" s="39"/>
      <c r="AD199" s="39"/>
      <c r="AE199" s="39"/>
      <c r="AT199" s="18" t="s">
        <v>417</v>
      </c>
      <c r="AU199" s="18" t="s">
        <v>86</v>
      </c>
    </row>
    <row r="200" s="15" customFormat="1">
      <c r="A200" s="15"/>
      <c r="B200" s="299"/>
      <c r="C200" s="300"/>
      <c r="D200" s="230" t="s">
        <v>758</v>
      </c>
      <c r="E200" s="301" t="s">
        <v>1</v>
      </c>
      <c r="F200" s="302" t="s">
        <v>3576</v>
      </c>
      <c r="G200" s="300"/>
      <c r="H200" s="301" t="s">
        <v>1</v>
      </c>
      <c r="I200" s="303"/>
      <c r="J200" s="300"/>
      <c r="K200" s="300"/>
      <c r="L200" s="304"/>
      <c r="M200" s="305"/>
      <c r="N200" s="306"/>
      <c r="O200" s="306"/>
      <c r="P200" s="306"/>
      <c r="Q200" s="306"/>
      <c r="R200" s="306"/>
      <c r="S200" s="306"/>
      <c r="T200" s="307"/>
      <c r="U200" s="15"/>
      <c r="V200" s="15"/>
      <c r="W200" s="15"/>
      <c r="X200" s="15"/>
      <c r="Y200" s="15"/>
      <c r="Z200" s="15"/>
      <c r="AA200" s="15"/>
      <c r="AB200" s="15"/>
      <c r="AC200" s="15"/>
      <c r="AD200" s="15"/>
      <c r="AE200" s="15"/>
      <c r="AT200" s="308" t="s">
        <v>758</v>
      </c>
      <c r="AU200" s="308" t="s">
        <v>86</v>
      </c>
      <c r="AV200" s="15" t="s">
        <v>84</v>
      </c>
      <c r="AW200" s="15" t="s">
        <v>33</v>
      </c>
      <c r="AX200" s="15" t="s">
        <v>76</v>
      </c>
      <c r="AY200" s="308" t="s">
        <v>414</v>
      </c>
    </row>
    <row r="201" s="13" customFormat="1">
      <c r="A201" s="13"/>
      <c r="B201" s="277"/>
      <c r="C201" s="278"/>
      <c r="D201" s="230" t="s">
        <v>758</v>
      </c>
      <c r="E201" s="279" t="s">
        <v>1</v>
      </c>
      <c r="F201" s="280" t="s">
        <v>1793</v>
      </c>
      <c r="G201" s="278"/>
      <c r="H201" s="281">
        <v>0.5</v>
      </c>
      <c r="I201" s="282"/>
      <c r="J201" s="278"/>
      <c r="K201" s="278"/>
      <c r="L201" s="283"/>
      <c r="M201" s="284"/>
      <c r="N201" s="285"/>
      <c r="O201" s="285"/>
      <c r="P201" s="285"/>
      <c r="Q201" s="285"/>
      <c r="R201" s="285"/>
      <c r="S201" s="285"/>
      <c r="T201" s="286"/>
      <c r="U201" s="13"/>
      <c r="V201" s="13"/>
      <c r="W201" s="13"/>
      <c r="X201" s="13"/>
      <c r="Y201" s="13"/>
      <c r="Z201" s="13"/>
      <c r="AA201" s="13"/>
      <c r="AB201" s="13"/>
      <c r="AC201" s="13"/>
      <c r="AD201" s="13"/>
      <c r="AE201" s="13"/>
      <c r="AT201" s="287" t="s">
        <v>758</v>
      </c>
      <c r="AU201" s="287" t="s">
        <v>86</v>
      </c>
      <c r="AV201" s="13" t="s">
        <v>86</v>
      </c>
      <c r="AW201" s="13" t="s">
        <v>33</v>
      </c>
      <c r="AX201" s="13" t="s">
        <v>84</v>
      </c>
      <c r="AY201" s="287" t="s">
        <v>414</v>
      </c>
    </row>
    <row r="202" s="2" customFormat="1" ht="21.75" customHeight="1">
      <c r="A202" s="39"/>
      <c r="B202" s="40"/>
      <c r="C202" s="234" t="s">
        <v>459</v>
      </c>
      <c r="D202" s="234" t="s">
        <v>443</v>
      </c>
      <c r="E202" s="235" t="s">
        <v>2020</v>
      </c>
      <c r="F202" s="236" t="s">
        <v>2021</v>
      </c>
      <c r="G202" s="237" t="s">
        <v>632</v>
      </c>
      <c r="H202" s="238">
        <v>10</v>
      </c>
      <c r="I202" s="239"/>
      <c r="J202" s="240">
        <f>ROUND(I202*H202,2)</f>
        <v>0</v>
      </c>
      <c r="K202" s="236" t="s">
        <v>720</v>
      </c>
      <c r="L202" s="45"/>
      <c r="M202" s="241" t="s">
        <v>1</v>
      </c>
      <c r="N202" s="242" t="s">
        <v>41</v>
      </c>
      <c r="O202" s="92"/>
      <c r="P202" s="226">
        <f>O202*H202</f>
        <v>0</v>
      </c>
      <c r="Q202" s="226">
        <v>0.019425000000000001</v>
      </c>
      <c r="R202" s="226">
        <f>Q202*H202</f>
        <v>0.19425000000000001</v>
      </c>
      <c r="S202" s="226">
        <v>0</v>
      </c>
      <c r="T202" s="227">
        <f>S202*H202</f>
        <v>0</v>
      </c>
      <c r="U202" s="39"/>
      <c r="V202" s="39"/>
      <c r="W202" s="39"/>
      <c r="X202" s="39"/>
      <c r="Y202" s="39"/>
      <c r="Z202" s="39"/>
      <c r="AA202" s="39"/>
      <c r="AB202" s="39"/>
      <c r="AC202" s="39"/>
      <c r="AD202" s="39"/>
      <c r="AE202" s="39"/>
      <c r="AR202" s="228" t="s">
        <v>415</v>
      </c>
      <c r="AT202" s="228" t="s">
        <v>443</v>
      </c>
      <c r="AU202" s="228" t="s">
        <v>86</v>
      </c>
      <c r="AY202" s="18" t="s">
        <v>414</v>
      </c>
      <c r="BE202" s="229">
        <f>IF(N202="základní",J202,0)</f>
        <v>0</v>
      </c>
      <c r="BF202" s="229">
        <f>IF(N202="snížená",J202,0)</f>
        <v>0</v>
      </c>
      <c r="BG202" s="229">
        <f>IF(N202="zákl. přenesená",J202,0)</f>
        <v>0</v>
      </c>
      <c r="BH202" s="229">
        <f>IF(N202="sníž. přenesená",J202,0)</f>
        <v>0</v>
      </c>
      <c r="BI202" s="229">
        <f>IF(N202="nulová",J202,0)</f>
        <v>0</v>
      </c>
      <c r="BJ202" s="18" t="s">
        <v>84</v>
      </c>
      <c r="BK202" s="229">
        <f>ROUND(I202*H202,2)</f>
        <v>0</v>
      </c>
      <c r="BL202" s="18" t="s">
        <v>415</v>
      </c>
      <c r="BM202" s="228" t="s">
        <v>3582</v>
      </c>
    </row>
    <row r="203" s="2" customFormat="1">
      <c r="A203" s="39"/>
      <c r="B203" s="40"/>
      <c r="C203" s="41"/>
      <c r="D203" s="230" t="s">
        <v>417</v>
      </c>
      <c r="E203" s="41"/>
      <c r="F203" s="231" t="s">
        <v>2023</v>
      </c>
      <c r="G203" s="41"/>
      <c r="H203" s="41"/>
      <c r="I203" s="156"/>
      <c r="J203" s="41"/>
      <c r="K203" s="41"/>
      <c r="L203" s="45"/>
      <c r="M203" s="232"/>
      <c r="N203" s="233"/>
      <c r="O203" s="92"/>
      <c r="P203" s="92"/>
      <c r="Q203" s="92"/>
      <c r="R203" s="92"/>
      <c r="S203" s="92"/>
      <c r="T203" s="93"/>
      <c r="U203" s="39"/>
      <c r="V203" s="39"/>
      <c r="W203" s="39"/>
      <c r="X203" s="39"/>
      <c r="Y203" s="39"/>
      <c r="Z203" s="39"/>
      <c r="AA203" s="39"/>
      <c r="AB203" s="39"/>
      <c r="AC203" s="39"/>
      <c r="AD203" s="39"/>
      <c r="AE203" s="39"/>
      <c r="AT203" s="18" t="s">
        <v>417</v>
      </c>
      <c r="AU203" s="18" t="s">
        <v>86</v>
      </c>
    </row>
    <row r="204" s="15" customFormat="1">
      <c r="A204" s="15"/>
      <c r="B204" s="299"/>
      <c r="C204" s="300"/>
      <c r="D204" s="230" t="s">
        <v>758</v>
      </c>
      <c r="E204" s="301" t="s">
        <v>1</v>
      </c>
      <c r="F204" s="302" t="s">
        <v>3576</v>
      </c>
      <c r="G204" s="300"/>
      <c r="H204" s="301" t="s">
        <v>1</v>
      </c>
      <c r="I204" s="303"/>
      <c r="J204" s="300"/>
      <c r="K204" s="300"/>
      <c r="L204" s="304"/>
      <c r="M204" s="305"/>
      <c r="N204" s="306"/>
      <c r="O204" s="306"/>
      <c r="P204" s="306"/>
      <c r="Q204" s="306"/>
      <c r="R204" s="306"/>
      <c r="S204" s="306"/>
      <c r="T204" s="307"/>
      <c r="U204" s="15"/>
      <c r="V204" s="15"/>
      <c r="W204" s="15"/>
      <c r="X204" s="15"/>
      <c r="Y204" s="15"/>
      <c r="Z204" s="15"/>
      <c r="AA204" s="15"/>
      <c r="AB204" s="15"/>
      <c r="AC204" s="15"/>
      <c r="AD204" s="15"/>
      <c r="AE204" s="15"/>
      <c r="AT204" s="308" t="s">
        <v>758</v>
      </c>
      <c r="AU204" s="308" t="s">
        <v>86</v>
      </c>
      <c r="AV204" s="15" t="s">
        <v>84</v>
      </c>
      <c r="AW204" s="15" t="s">
        <v>33</v>
      </c>
      <c r="AX204" s="15" t="s">
        <v>76</v>
      </c>
      <c r="AY204" s="308" t="s">
        <v>414</v>
      </c>
    </row>
    <row r="205" s="13" customFormat="1">
      <c r="A205" s="13"/>
      <c r="B205" s="277"/>
      <c r="C205" s="278"/>
      <c r="D205" s="230" t="s">
        <v>758</v>
      </c>
      <c r="E205" s="279" t="s">
        <v>1</v>
      </c>
      <c r="F205" s="280" t="s">
        <v>3577</v>
      </c>
      <c r="G205" s="278"/>
      <c r="H205" s="281">
        <v>10</v>
      </c>
      <c r="I205" s="282"/>
      <c r="J205" s="278"/>
      <c r="K205" s="278"/>
      <c r="L205" s="283"/>
      <c r="M205" s="284"/>
      <c r="N205" s="285"/>
      <c r="O205" s="285"/>
      <c r="P205" s="285"/>
      <c r="Q205" s="285"/>
      <c r="R205" s="285"/>
      <c r="S205" s="285"/>
      <c r="T205" s="286"/>
      <c r="U205" s="13"/>
      <c r="V205" s="13"/>
      <c r="W205" s="13"/>
      <c r="X205" s="13"/>
      <c r="Y205" s="13"/>
      <c r="Z205" s="13"/>
      <c r="AA205" s="13"/>
      <c r="AB205" s="13"/>
      <c r="AC205" s="13"/>
      <c r="AD205" s="13"/>
      <c r="AE205" s="13"/>
      <c r="AT205" s="287" t="s">
        <v>758</v>
      </c>
      <c r="AU205" s="287" t="s">
        <v>86</v>
      </c>
      <c r="AV205" s="13" t="s">
        <v>86</v>
      </c>
      <c r="AW205" s="13" t="s">
        <v>33</v>
      </c>
      <c r="AX205" s="13" t="s">
        <v>76</v>
      </c>
      <c r="AY205" s="287" t="s">
        <v>414</v>
      </c>
    </row>
    <row r="206" s="14" customFormat="1">
      <c r="A206" s="14"/>
      <c r="B206" s="288"/>
      <c r="C206" s="289"/>
      <c r="D206" s="230" t="s">
        <v>758</v>
      </c>
      <c r="E206" s="290" t="s">
        <v>1</v>
      </c>
      <c r="F206" s="291" t="s">
        <v>760</v>
      </c>
      <c r="G206" s="289"/>
      <c r="H206" s="292">
        <v>10</v>
      </c>
      <c r="I206" s="293"/>
      <c r="J206" s="289"/>
      <c r="K206" s="289"/>
      <c r="L206" s="294"/>
      <c r="M206" s="295"/>
      <c r="N206" s="296"/>
      <c r="O206" s="296"/>
      <c r="P206" s="296"/>
      <c r="Q206" s="296"/>
      <c r="R206" s="296"/>
      <c r="S206" s="296"/>
      <c r="T206" s="297"/>
      <c r="U206" s="14"/>
      <c r="V206" s="14"/>
      <c r="W206" s="14"/>
      <c r="X206" s="14"/>
      <c r="Y206" s="14"/>
      <c r="Z206" s="14"/>
      <c r="AA206" s="14"/>
      <c r="AB206" s="14"/>
      <c r="AC206" s="14"/>
      <c r="AD206" s="14"/>
      <c r="AE206" s="14"/>
      <c r="AT206" s="298" t="s">
        <v>758</v>
      </c>
      <c r="AU206" s="298" t="s">
        <v>86</v>
      </c>
      <c r="AV206" s="14" t="s">
        <v>415</v>
      </c>
      <c r="AW206" s="14" t="s">
        <v>33</v>
      </c>
      <c r="AX206" s="14" t="s">
        <v>84</v>
      </c>
      <c r="AY206" s="298" t="s">
        <v>414</v>
      </c>
    </row>
    <row r="207" s="2" customFormat="1" ht="21.75" customHeight="1">
      <c r="A207" s="39"/>
      <c r="B207" s="40"/>
      <c r="C207" s="234" t="s">
        <v>463</v>
      </c>
      <c r="D207" s="234" t="s">
        <v>443</v>
      </c>
      <c r="E207" s="235" t="s">
        <v>2024</v>
      </c>
      <c r="F207" s="236" t="s">
        <v>2025</v>
      </c>
      <c r="G207" s="237" t="s">
        <v>632</v>
      </c>
      <c r="H207" s="238">
        <v>10</v>
      </c>
      <c r="I207" s="239"/>
      <c r="J207" s="240">
        <f>ROUND(I207*H207,2)</f>
        <v>0</v>
      </c>
      <c r="K207" s="236" t="s">
        <v>720</v>
      </c>
      <c r="L207" s="45"/>
      <c r="M207" s="241" t="s">
        <v>1</v>
      </c>
      <c r="N207" s="242" t="s">
        <v>41</v>
      </c>
      <c r="O207" s="92"/>
      <c r="P207" s="226">
        <f>O207*H207</f>
        <v>0</v>
      </c>
      <c r="Q207" s="226">
        <v>0.00158</v>
      </c>
      <c r="R207" s="226">
        <f>Q207*H207</f>
        <v>0.015800000000000002</v>
      </c>
      <c r="S207" s="226">
        <v>0</v>
      </c>
      <c r="T207" s="227">
        <f>S207*H207</f>
        <v>0</v>
      </c>
      <c r="U207" s="39"/>
      <c r="V207" s="39"/>
      <c r="W207" s="39"/>
      <c r="X207" s="39"/>
      <c r="Y207" s="39"/>
      <c r="Z207" s="39"/>
      <c r="AA207" s="39"/>
      <c r="AB207" s="39"/>
      <c r="AC207" s="39"/>
      <c r="AD207" s="39"/>
      <c r="AE207" s="39"/>
      <c r="AR207" s="228" t="s">
        <v>415</v>
      </c>
      <c r="AT207" s="228" t="s">
        <v>443</v>
      </c>
      <c r="AU207" s="228" t="s">
        <v>86</v>
      </c>
      <c r="AY207" s="18" t="s">
        <v>414</v>
      </c>
      <c r="BE207" s="229">
        <f>IF(N207="základní",J207,0)</f>
        <v>0</v>
      </c>
      <c r="BF207" s="229">
        <f>IF(N207="snížená",J207,0)</f>
        <v>0</v>
      </c>
      <c r="BG207" s="229">
        <f>IF(N207="zákl. přenesená",J207,0)</f>
        <v>0</v>
      </c>
      <c r="BH207" s="229">
        <f>IF(N207="sníž. přenesená",J207,0)</f>
        <v>0</v>
      </c>
      <c r="BI207" s="229">
        <f>IF(N207="nulová",J207,0)</f>
        <v>0</v>
      </c>
      <c r="BJ207" s="18" t="s">
        <v>84</v>
      </c>
      <c r="BK207" s="229">
        <f>ROUND(I207*H207,2)</f>
        <v>0</v>
      </c>
      <c r="BL207" s="18" t="s">
        <v>415</v>
      </c>
      <c r="BM207" s="228" t="s">
        <v>3583</v>
      </c>
    </row>
    <row r="208" s="2" customFormat="1">
      <c r="A208" s="39"/>
      <c r="B208" s="40"/>
      <c r="C208" s="41"/>
      <c r="D208" s="230" t="s">
        <v>417</v>
      </c>
      <c r="E208" s="41"/>
      <c r="F208" s="231" t="s">
        <v>2027</v>
      </c>
      <c r="G208" s="41"/>
      <c r="H208" s="41"/>
      <c r="I208" s="156"/>
      <c r="J208" s="41"/>
      <c r="K208" s="41"/>
      <c r="L208" s="45"/>
      <c r="M208" s="232"/>
      <c r="N208" s="233"/>
      <c r="O208" s="92"/>
      <c r="P208" s="92"/>
      <c r="Q208" s="92"/>
      <c r="R208" s="92"/>
      <c r="S208" s="92"/>
      <c r="T208" s="93"/>
      <c r="U208" s="39"/>
      <c r="V208" s="39"/>
      <c r="W208" s="39"/>
      <c r="X208" s="39"/>
      <c r="Y208" s="39"/>
      <c r="Z208" s="39"/>
      <c r="AA208" s="39"/>
      <c r="AB208" s="39"/>
      <c r="AC208" s="39"/>
      <c r="AD208" s="39"/>
      <c r="AE208" s="39"/>
      <c r="AT208" s="18" t="s">
        <v>417</v>
      </c>
      <c r="AU208" s="18" t="s">
        <v>86</v>
      </c>
    </row>
    <row r="209" s="2" customFormat="1" ht="21.75" customHeight="1">
      <c r="A209" s="39"/>
      <c r="B209" s="40"/>
      <c r="C209" s="234" t="s">
        <v>8</v>
      </c>
      <c r="D209" s="234" t="s">
        <v>443</v>
      </c>
      <c r="E209" s="235" t="s">
        <v>2028</v>
      </c>
      <c r="F209" s="236" t="s">
        <v>2029</v>
      </c>
      <c r="G209" s="237" t="s">
        <v>632</v>
      </c>
      <c r="H209" s="238">
        <v>10</v>
      </c>
      <c r="I209" s="239"/>
      <c r="J209" s="240">
        <f>ROUND(I209*H209,2)</f>
        <v>0</v>
      </c>
      <c r="K209" s="236" t="s">
        <v>720</v>
      </c>
      <c r="L209" s="45"/>
      <c r="M209" s="241" t="s">
        <v>1</v>
      </c>
      <c r="N209" s="242" t="s">
        <v>41</v>
      </c>
      <c r="O209" s="92"/>
      <c r="P209" s="226">
        <f>O209*H209</f>
        <v>0</v>
      </c>
      <c r="Q209" s="226">
        <v>0.0030294499999999999</v>
      </c>
      <c r="R209" s="226">
        <f>Q209*H209</f>
        <v>0.030294499999999999</v>
      </c>
      <c r="S209" s="226">
        <v>0</v>
      </c>
      <c r="T209" s="227">
        <f>S209*H209</f>
        <v>0</v>
      </c>
      <c r="U209" s="39"/>
      <c r="V209" s="39"/>
      <c r="W209" s="39"/>
      <c r="X209" s="39"/>
      <c r="Y209" s="39"/>
      <c r="Z209" s="39"/>
      <c r="AA209" s="39"/>
      <c r="AB209" s="39"/>
      <c r="AC209" s="39"/>
      <c r="AD209" s="39"/>
      <c r="AE209" s="39"/>
      <c r="AR209" s="228" t="s">
        <v>415</v>
      </c>
      <c r="AT209" s="228" t="s">
        <v>443</v>
      </c>
      <c r="AU209" s="228" t="s">
        <v>86</v>
      </c>
      <c r="AY209" s="18" t="s">
        <v>414</v>
      </c>
      <c r="BE209" s="229">
        <f>IF(N209="základní",J209,0)</f>
        <v>0</v>
      </c>
      <c r="BF209" s="229">
        <f>IF(N209="snížená",J209,0)</f>
        <v>0</v>
      </c>
      <c r="BG209" s="229">
        <f>IF(N209="zákl. přenesená",J209,0)</f>
        <v>0</v>
      </c>
      <c r="BH209" s="229">
        <f>IF(N209="sníž. přenesená",J209,0)</f>
        <v>0</v>
      </c>
      <c r="BI209" s="229">
        <f>IF(N209="nulová",J209,0)</f>
        <v>0</v>
      </c>
      <c r="BJ209" s="18" t="s">
        <v>84</v>
      </c>
      <c r="BK209" s="229">
        <f>ROUND(I209*H209,2)</f>
        <v>0</v>
      </c>
      <c r="BL209" s="18" t="s">
        <v>415</v>
      </c>
      <c r="BM209" s="228" t="s">
        <v>3584</v>
      </c>
    </row>
    <row r="210" s="2" customFormat="1">
      <c r="A210" s="39"/>
      <c r="B210" s="40"/>
      <c r="C210" s="41"/>
      <c r="D210" s="230" t="s">
        <v>417</v>
      </c>
      <c r="E210" s="41"/>
      <c r="F210" s="231" t="s">
        <v>2031</v>
      </c>
      <c r="G210" s="41"/>
      <c r="H210" s="41"/>
      <c r="I210" s="156"/>
      <c r="J210" s="41"/>
      <c r="K210" s="41"/>
      <c r="L210" s="45"/>
      <c r="M210" s="232"/>
      <c r="N210" s="233"/>
      <c r="O210" s="92"/>
      <c r="P210" s="92"/>
      <c r="Q210" s="92"/>
      <c r="R210" s="92"/>
      <c r="S210" s="92"/>
      <c r="T210" s="93"/>
      <c r="U210" s="39"/>
      <c r="V210" s="39"/>
      <c r="W210" s="39"/>
      <c r="X210" s="39"/>
      <c r="Y210" s="39"/>
      <c r="Z210" s="39"/>
      <c r="AA210" s="39"/>
      <c r="AB210" s="39"/>
      <c r="AC210" s="39"/>
      <c r="AD210" s="39"/>
      <c r="AE210" s="39"/>
      <c r="AT210" s="18" t="s">
        <v>417</v>
      </c>
      <c r="AU210" s="18" t="s">
        <v>86</v>
      </c>
    </row>
    <row r="211" s="11" customFormat="1" ht="22.8" customHeight="1">
      <c r="A211" s="11"/>
      <c r="B211" s="254"/>
      <c r="C211" s="255"/>
      <c r="D211" s="256" t="s">
        <v>75</v>
      </c>
      <c r="E211" s="275" t="s">
        <v>892</v>
      </c>
      <c r="F211" s="275" t="s">
        <v>893</v>
      </c>
      <c r="G211" s="255"/>
      <c r="H211" s="255"/>
      <c r="I211" s="258"/>
      <c r="J211" s="276">
        <f>BK211</f>
        <v>0</v>
      </c>
      <c r="K211" s="255"/>
      <c r="L211" s="260"/>
      <c r="M211" s="261"/>
      <c r="N211" s="262"/>
      <c r="O211" s="262"/>
      <c r="P211" s="263">
        <f>SUM(P212:P221)</f>
        <v>0</v>
      </c>
      <c r="Q211" s="262"/>
      <c r="R211" s="263">
        <f>SUM(R212:R221)</f>
        <v>0</v>
      </c>
      <c r="S211" s="262"/>
      <c r="T211" s="264">
        <f>SUM(T212:T221)</f>
        <v>0</v>
      </c>
      <c r="U211" s="11"/>
      <c r="V211" s="11"/>
      <c r="W211" s="11"/>
      <c r="X211" s="11"/>
      <c r="Y211" s="11"/>
      <c r="Z211" s="11"/>
      <c r="AA211" s="11"/>
      <c r="AB211" s="11"/>
      <c r="AC211" s="11"/>
      <c r="AD211" s="11"/>
      <c r="AE211" s="11"/>
      <c r="AR211" s="265" t="s">
        <v>84</v>
      </c>
      <c r="AT211" s="266" t="s">
        <v>75</v>
      </c>
      <c r="AU211" s="266" t="s">
        <v>84</v>
      </c>
      <c r="AY211" s="265" t="s">
        <v>414</v>
      </c>
      <c r="BK211" s="267">
        <f>SUM(BK212:BK221)</f>
        <v>0</v>
      </c>
    </row>
    <row r="212" s="2" customFormat="1" ht="21.75" customHeight="1">
      <c r="A212" s="39"/>
      <c r="B212" s="40"/>
      <c r="C212" s="234" t="s">
        <v>470</v>
      </c>
      <c r="D212" s="234" t="s">
        <v>443</v>
      </c>
      <c r="E212" s="235" t="s">
        <v>1847</v>
      </c>
      <c r="F212" s="236" t="s">
        <v>1848</v>
      </c>
      <c r="G212" s="237" t="s">
        <v>897</v>
      </c>
      <c r="H212" s="238">
        <v>2.645</v>
      </c>
      <c r="I212" s="239"/>
      <c r="J212" s="240">
        <f>ROUND(I212*H212,2)</f>
        <v>0</v>
      </c>
      <c r="K212" s="236" t="s">
        <v>720</v>
      </c>
      <c r="L212" s="45"/>
      <c r="M212" s="241" t="s">
        <v>1</v>
      </c>
      <c r="N212" s="242" t="s">
        <v>41</v>
      </c>
      <c r="O212" s="92"/>
      <c r="P212" s="226">
        <f>O212*H212</f>
        <v>0</v>
      </c>
      <c r="Q212" s="226">
        <v>0</v>
      </c>
      <c r="R212" s="226">
        <f>Q212*H212</f>
        <v>0</v>
      </c>
      <c r="S212" s="226">
        <v>0</v>
      </c>
      <c r="T212" s="227">
        <f>S212*H212</f>
        <v>0</v>
      </c>
      <c r="U212" s="39"/>
      <c r="V212" s="39"/>
      <c r="W212" s="39"/>
      <c r="X212" s="39"/>
      <c r="Y212" s="39"/>
      <c r="Z212" s="39"/>
      <c r="AA212" s="39"/>
      <c r="AB212" s="39"/>
      <c r="AC212" s="39"/>
      <c r="AD212" s="39"/>
      <c r="AE212" s="39"/>
      <c r="AR212" s="228" t="s">
        <v>415</v>
      </c>
      <c r="AT212" s="228" t="s">
        <v>443</v>
      </c>
      <c r="AU212" s="228" t="s">
        <v>86</v>
      </c>
      <c r="AY212" s="18" t="s">
        <v>414</v>
      </c>
      <c r="BE212" s="229">
        <f>IF(N212="základní",J212,0)</f>
        <v>0</v>
      </c>
      <c r="BF212" s="229">
        <f>IF(N212="snížená",J212,0)</f>
        <v>0</v>
      </c>
      <c r="BG212" s="229">
        <f>IF(N212="zákl. přenesená",J212,0)</f>
        <v>0</v>
      </c>
      <c r="BH212" s="229">
        <f>IF(N212="sníž. přenesená",J212,0)</f>
        <v>0</v>
      </c>
      <c r="BI212" s="229">
        <f>IF(N212="nulová",J212,0)</f>
        <v>0</v>
      </c>
      <c r="BJ212" s="18" t="s">
        <v>84</v>
      </c>
      <c r="BK212" s="229">
        <f>ROUND(I212*H212,2)</f>
        <v>0</v>
      </c>
      <c r="BL212" s="18" t="s">
        <v>415</v>
      </c>
      <c r="BM212" s="228" t="s">
        <v>3585</v>
      </c>
    </row>
    <row r="213" s="2" customFormat="1">
      <c r="A213" s="39"/>
      <c r="B213" s="40"/>
      <c r="C213" s="41"/>
      <c r="D213" s="230" t="s">
        <v>417</v>
      </c>
      <c r="E213" s="41"/>
      <c r="F213" s="231" t="s">
        <v>1850</v>
      </c>
      <c r="G213" s="41"/>
      <c r="H213" s="41"/>
      <c r="I213" s="156"/>
      <c r="J213" s="41"/>
      <c r="K213" s="41"/>
      <c r="L213" s="45"/>
      <c r="M213" s="232"/>
      <c r="N213" s="233"/>
      <c r="O213" s="92"/>
      <c r="P213" s="92"/>
      <c r="Q213" s="92"/>
      <c r="R213" s="92"/>
      <c r="S213" s="92"/>
      <c r="T213" s="93"/>
      <c r="U213" s="39"/>
      <c r="V213" s="39"/>
      <c r="W213" s="39"/>
      <c r="X213" s="39"/>
      <c r="Y213" s="39"/>
      <c r="Z213" s="39"/>
      <c r="AA213" s="39"/>
      <c r="AB213" s="39"/>
      <c r="AC213" s="39"/>
      <c r="AD213" s="39"/>
      <c r="AE213" s="39"/>
      <c r="AT213" s="18" t="s">
        <v>417</v>
      </c>
      <c r="AU213" s="18" t="s">
        <v>86</v>
      </c>
    </row>
    <row r="214" s="2" customFormat="1" ht="16.5" customHeight="1">
      <c r="A214" s="39"/>
      <c r="B214" s="40"/>
      <c r="C214" s="234" t="s">
        <v>475</v>
      </c>
      <c r="D214" s="234" t="s">
        <v>443</v>
      </c>
      <c r="E214" s="235" t="s">
        <v>1851</v>
      </c>
      <c r="F214" s="236" t="s">
        <v>1852</v>
      </c>
      <c r="G214" s="237" t="s">
        <v>897</v>
      </c>
      <c r="H214" s="238">
        <v>43.439999999999998</v>
      </c>
      <c r="I214" s="239"/>
      <c r="J214" s="240">
        <f>ROUND(I214*H214,2)</f>
        <v>0</v>
      </c>
      <c r="K214" s="236" t="s">
        <v>720</v>
      </c>
      <c r="L214" s="45"/>
      <c r="M214" s="241" t="s">
        <v>1</v>
      </c>
      <c r="N214" s="242" t="s">
        <v>41</v>
      </c>
      <c r="O214" s="92"/>
      <c r="P214" s="226">
        <f>O214*H214</f>
        <v>0</v>
      </c>
      <c r="Q214" s="226">
        <v>0</v>
      </c>
      <c r="R214" s="226">
        <f>Q214*H214</f>
        <v>0</v>
      </c>
      <c r="S214" s="226">
        <v>0</v>
      </c>
      <c r="T214" s="227">
        <f>S214*H214</f>
        <v>0</v>
      </c>
      <c r="U214" s="39"/>
      <c r="V214" s="39"/>
      <c r="W214" s="39"/>
      <c r="X214" s="39"/>
      <c r="Y214" s="39"/>
      <c r="Z214" s="39"/>
      <c r="AA214" s="39"/>
      <c r="AB214" s="39"/>
      <c r="AC214" s="39"/>
      <c r="AD214" s="39"/>
      <c r="AE214" s="39"/>
      <c r="AR214" s="228" t="s">
        <v>415</v>
      </c>
      <c r="AT214" s="228" t="s">
        <v>443</v>
      </c>
      <c r="AU214" s="228" t="s">
        <v>86</v>
      </c>
      <c r="AY214" s="18" t="s">
        <v>414</v>
      </c>
      <c r="BE214" s="229">
        <f>IF(N214="základní",J214,0)</f>
        <v>0</v>
      </c>
      <c r="BF214" s="229">
        <f>IF(N214="snížená",J214,0)</f>
        <v>0</v>
      </c>
      <c r="BG214" s="229">
        <f>IF(N214="zákl. přenesená",J214,0)</f>
        <v>0</v>
      </c>
      <c r="BH214" s="229">
        <f>IF(N214="sníž. přenesená",J214,0)</f>
        <v>0</v>
      </c>
      <c r="BI214" s="229">
        <f>IF(N214="nulová",J214,0)</f>
        <v>0</v>
      </c>
      <c r="BJ214" s="18" t="s">
        <v>84</v>
      </c>
      <c r="BK214" s="229">
        <f>ROUND(I214*H214,2)</f>
        <v>0</v>
      </c>
      <c r="BL214" s="18" t="s">
        <v>415</v>
      </c>
      <c r="BM214" s="228" t="s">
        <v>3586</v>
      </c>
    </row>
    <row r="215" s="2" customFormat="1">
      <c r="A215" s="39"/>
      <c r="B215" s="40"/>
      <c r="C215" s="41"/>
      <c r="D215" s="230" t="s">
        <v>417</v>
      </c>
      <c r="E215" s="41"/>
      <c r="F215" s="231" t="s">
        <v>1854</v>
      </c>
      <c r="G215" s="41"/>
      <c r="H215" s="41"/>
      <c r="I215" s="156"/>
      <c r="J215" s="41"/>
      <c r="K215" s="41"/>
      <c r="L215" s="45"/>
      <c r="M215" s="232"/>
      <c r="N215" s="233"/>
      <c r="O215" s="92"/>
      <c r="P215" s="92"/>
      <c r="Q215" s="92"/>
      <c r="R215" s="92"/>
      <c r="S215" s="92"/>
      <c r="T215" s="93"/>
      <c r="U215" s="39"/>
      <c r="V215" s="39"/>
      <c r="W215" s="39"/>
      <c r="X215" s="39"/>
      <c r="Y215" s="39"/>
      <c r="Z215" s="39"/>
      <c r="AA215" s="39"/>
      <c r="AB215" s="39"/>
      <c r="AC215" s="39"/>
      <c r="AD215" s="39"/>
      <c r="AE215" s="39"/>
      <c r="AT215" s="18" t="s">
        <v>417</v>
      </c>
      <c r="AU215" s="18" t="s">
        <v>86</v>
      </c>
    </row>
    <row r="216" s="15" customFormat="1">
      <c r="A216" s="15"/>
      <c r="B216" s="299"/>
      <c r="C216" s="300"/>
      <c r="D216" s="230" t="s">
        <v>758</v>
      </c>
      <c r="E216" s="301" t="s">
        <v>1</v>
      </c>
      <c r="F216" s="302" t="s">
        <v>1855</v>
      </c>
      <c r="G216" s="300"/>
      <c r="H216" s="301" t="s">
        <v>1</v>
      </c>
      <c r="I216" s="303"/>
      <c r="J216" s="300"/>
      <c r="K216" s="300"/>
      <c r="L216" s="304"/>
      <c r="M216" s="305"/>
      <c r="N216" s="306"/>
      <c r="O216" s="306"/>
      <c r="P216" s="306"/>
      <c r="Q216" s="306"/>
      <c r="R216" s="306"/>
      <c r="S216" s="306"/>
      <c r="T216" s="307"/>
      <c r="U216" s="15"/>
      <c r="V216" s="15"/>
      <c r="W216" s="15"/>
      <c r="X216" s="15"/>
      <c r="Y216" s="15"/>
      <c r="Z216" s="15"/>
      <c r="AA216" s="15"/>
      <c r="AB216" s="15"/>
      <c r="AC216" s="15"/>
      <c r="AD216" s="15"/>
      <c r="AE216" s="15"/>
      <c r="AT216" s="308" t="s">
        <v>758</v>
      </c>
      <c r="AU216" s="308" t="s">
        <v>86</v>
      </c>
      <c r="AV216" s="15" t="s">
        <v>84</v>
      </c>
      <c r="AW216" s="15" t="s">
        <v>33</v>
      </c>
      <c r="AX216" s="15" t="s">
        <v>76</v>
      </c>
      <c r="AY216" s="308" t="s">
        <v>414</v>
      </c>
    </row>
    <row r="217" s="13" customFormat="1">
      <c r="A217" s="13"/>
      <c r="B217" s="277"/>
      <c r="C217" s="278"/>
      <c r="D217" s="230" t="s">
        <v>758</v>
      </c>
      <c r="E217" s="279" t="s">
        <v>1</v>
      </c>
      <c r="F217" s="280" t="s">
        <v>3587</v>
      </c>
      <c r="G217" s="278"/>
      <c r="H217" s="281">
        <v>43.439999999999998</v>
      </c>
      <c r="I217" s="282"/>
      <c r="J217" s="278"/>
      <c r="K217" s="278"/>
      <c r="L217" s="283"/>
      <c r="M217" s="284"/>
      <c r="N217" s="285"/>
      <c r="O217" s="285"/>
      <c r="P217" s="285"/>
      <c r="Q217" s="285"/>
      <c r="R217" s="285"/>
      <c r="S217" s="285"/>
      <c r="T217" s="286"/>
      <c r="U217" s="13"/>
      <c r="V217" s="13"/>
      <c r="W217" s="13"/>
      <c r="X217" s="13"/>
      <c r="Y217" s="13"/>
      <c r="Z217" s="13"/>
      <c r="AA217" s="13"/>
      <c r="AB217" s="13"/>
      <c r="AC217" s="13"/>
      <c r="AD217" s="13"/>
      <c r="AE217" s="13"/>
      <c r="AT217" s="287" t="s">
        <v>758</v>
      </c>
      <c r="AU217" s="287" t="s">
        <v>86</v>
      </c>
      <c r="AV217" s="13" t="s">
        <v>86</v>
      </c>
      <c r="AW217" s="13" t="s">
        <v>33</v>
      </c>
      <c r="AX217" s="13" t="s">
        <v>84</v>
      </c>
      <c r="AY217" s="287" t="s">
        <v>414</v>
      </c>
    </row>
    <row r="218" s="2" customFormat="1" ht="21.75" customHeight="1">
      <c r="A218" s="39"/>
      <c r="B218" s="40"/>
      <c r="C218" s="234" t="s">
        <v>479</v>
      </c>
      <c r="D218" s="234" t="s">
        <v>443</v>
      </c>
      <c r="E218" s="235" t="s">
        <v>1857</v>
      </c>
      <c r="F218" s="236" t="s">
        <v>1858</v>
      </c>
      <c r="G218" s="237" t="s">
        <v>897</v>
      </c>
      <c r="H218" s="238">
        <v>2.645</v>
      </c>
      <c r="I218" s="239"/>
      <c r="J218" s="240">
        <f>ROUND(I218*H218,2)</f>
        <v>0</v>
      </c>
      <c r="K218" s="236" t="s">
        <v>720</v>
      </c>
      <c r="L218" s="45"/>
      <c r="M218" s="241" t="s">
        <v>1</v>
      </c>
      <c r="N218" s="242" t="s">
        <v>41</v>
      </c>
      <c r="O218" s="92"/>
      <c r="P218" s="226">
        <f>O218*H218</f>
        <v>0</v>
      </c>
      <c r="Q218" s="226">
        <v>0</v>
      </c>
      <c r="R218" s="226">
        <f>Q218*H218</f>
        <v>0</v>
      </c>
      <c r="S218" s="226">
        <v>0</v>
      </c>
      <c r="T218" s="227">
        <f>S218*H218</f>
        <v>0</v>
      </c>
      <c r="U218" s="39"/>
      <c r="V218" s="39"/>
      <c r="W218" s="39"/>
      <c r="X218" s="39"/>
      <c r="Y218" s="39"/>
      <c r="Z218" s="39"/>
      <c r="AA218" s="39"/>
      <c r="AB218" s="39"/>
      <c r="AC218" s="39"/>
      <c r="AD218" s="39"/>
      <c r="AE218" s="39"/>
      <c r="AR218" s="228" t="s">
        <v>415</v>
      </c>
      <c r="AT218" s="228" t="s">
        <v>443</v>
      </c>
      <c r="AU218" s="228" t="s">
        <v>86</v>
      </c>
      <c r="AY218" s="18" t="s">
        <v>414</v>
      </c>
      <c r="BE218" s="229">
        <f>IF(N218="základní",J218,0)</f>
        <v>0</v>
      </c>
      <c r="BF218" s="229">
        <f>IF(N218="snížená",J218,0)</f>
        <v>0</v>
      </c>
      <c r="BG218" s="229">
        <f>IF(N218="zákl. přenesená",J218,0)</f>
        <v>0</v>
      </c>
      <c r="BH218" s="229">
        <f>IF(N218="sníž. přenesená",J218,0)</f>
        <v>0</v>
      </c>
      <c r="BI218" s="229">
        <f>IF(N218="nulová",J218,0)</f>
        <v>0</v>
      </c>
      <c r="BJ218" s="18" t="s">
        <v>84</v>
      </c>
      <c r="BK218" s="229">
        <f>ROUND(I218*H218,2)</f>
        <v>0</v>
      </c>
      <c r="BL218" s="18" t="s">
        <v>415</v>
      </c>
      <c r="BM218" s="228" t="s">
        <v>3588</v>
      </c>
    </row>
    <row r="219" s="2" customFormat="1">
      <c r="A219" s="39"/>
      <c r="B219" s="40"/>
      <c r="C219" s="41"/>
      <c r="D219" s="230" t="s">
        <v>417</v>
      </c>
      <c r="E219" s="41"/>
      <c r="F219" s="231" t="s">
        <v>1860</v>
      </c>
      <c r="G219" s="41"/>
      <c r="H219" s="41"/>
      <c r="I219" s="156"/>
      <c r="J219" s="41"/>
      <c r="K219" s="41"/>
      <c r="L219" s="45"/>
      <c r="M219" s="232"/>
      <c r="N219" s="233"/>
      <c r="O219" s="92"/>
      <c r="P219" s="92"/>
      <c r="Q219" s="92"/>
      <c r="R219" s="92"/>
      <c r="S219" s="92"/>
      <c r="T219" s="93"/>
      <c r="U219" s="39"/>
      <c r="V219" s="39"/>
      <c r="W219" s="39"/>
      <c r="X219" s="39"/>
      <c r="Y219" s="39"/>
      <c r="Z219" s="39"/>
      <c r="AA219" s="39"/>
      <c r="AB219" s="39"/>
      <c r="AC219" s="39"/>
      <c r="AD219" s="39"/>
      <c r="AE219" s="39"/>
      <c r="AT219" s="18" t="s">
        <v>417</v>
      </c>
      <c r="AU219" s="18" t="s">
        <v>86</v>
      </c>
    </row>
    <row r="220" s="2" customFormat="1" ht="21.75" customHeight="1">
      <c r="A220" s="39"/>
      <c r="B220" s="40"/>
      <c r="C220" s="234" t="s">
        <v>483</v>
      </c>
      <c r="D220" s="234" t="s">
        <v>443</v>
      </c>
      <c r="E220" s="235" t="s">
        <v>1861</v>
      </c>
      <c r="F220" s="236" t="s">
        <v>1862</v>
      </c>
      <c r="G220" s="237" t="s">
        <v>897</v>
      </c>
      <c r="H220" s="238">
        <v>5.008</v>
      </c>
      <c r="I220" s="239"/>
      <c r="J220" s="240">
        <f>ROUND(I220*H220,2)</f>
        <v>0</v>
      </c>
      <c r="K220" s="236" t="s">
        <v>720</v>
      </c>
      <c r="L220" s="45"/>
      <c r="M220" s="241" t="s">
        <v>1</v>
      </c>
      <c r="N220" s="242" t="s">
        <v>41</v>
      </c>
      <c r="O220" s="92"/>
      <c r="P220" s="226">
        <f>O220*H220</f>
        <v>0</v>
      </c>
      <c r="Q220" s="226">
        <v>0</v>
      </c>
      <c r="R220" s="226">
        <f>Q220*H220</f>
        <v>0</v>
      </c>
      <c r="S220" s="226">
        <v>0</v>
      </c>
      <c r="T220" s="227">
        <f>S220*H220</f>
        <v>0</v>
      </c>
      <c r="U220" s="39"/>
      <c r="V220" s="39"/>
      <c r="W220" s="39"/>
      <c r="X220" s="39"/>
      <c r="Y220" s="39"/>
      <c r="Z220" s="39"/>
      <c r="AA220" s="39"/>
      <c r="AB220" s="39"/>
      <c r="AC220" s="39"/>
      <c r="AD220" s="39"/>
      <c r="AE220" s="39"/>
      <c r="AR220" s="228" t="s">
        <v>415</v>
      </c>
      <c r="AT220" s="228" t="s">
        <v>443</v>
      </c>
      <c r="AU220" s="228" t="s">
        <v>86</v>
      </c>
      <c r="AY220" s="18" t="s">
        <v>414</v>
      </c>
      <c r="BE220" s="229">
        <f>IF(N220="základní",J220,0)</f>
        <v>0</v>
      </c>
      <c r="BF220" s="229">
        <f>IF(N220="snížená",J220,0)</f>
        <v>0</v>
      </c>
      <c r="BG220" s="229">
        <f>IF(N220="zákl. přenesená",J220,0)</f>
        <v>0</v>
      </c>
      <c r="BH220" s="229">
        <f>IF(N220="sníž. přenesená",J220,0)</f>
        <v>0</v>
      </c>
      <c r="BI220" s="229">
        <f>IF(N220="nulová",J220,0)</f>
        <v>0</v>
      </c>
      <c r="BJ220" s="18" t="s">
        <v>84</v>
      </c>
      <c r="BK220" s="229">
        <f>ROUND(I220*H220,2)</f>
        <v>0</v>
      </c>
      <c r="BL220" s="18" t="s">
        <v>415</v>
      </c>
      <c r="BM220" s="228" t="s">
        <v>3589</v>
      </c>
    </row>
    <row r="221" s="2" customFormat="1">
      <c r="A221" s="39"/>
      <c r="B221" s="40"/>
      <c r="C221" s="41"/>
      <c r="D221" s="230" t="s">
        <v>417</v>
      </c>
      <c r="E221" s="41"/>
      <c r="F221" s="231" t="s">
        <v>1864</v>
      </c>
      <c r="G221" s="41"/>
      <c r="H221" s="41"/>
      <c r="I221" s="156"/>
      <c r="J221" s="41"/>
      <c r="K221" s="41"/>
      <c r="L221" s="45"/>
      <c r="M221" s="232"/>
      <c r="N221" s="233"/>
      <c r="O221" s="92"/>
      <c r="P221" s="92"/>
      <c r="Q221" s="92"/>
      <c r="R221" s="92"/>
      <c r="S221" s="92"/>
      <c r="T221" s="93"/>
      <c r="U221" s="39"/>
      <c r="V221" s="39"/>
      <c r="W221" s="39"/>
      <c r="X221" s="39"/>
      <c r="Y221" s="39"/>
      <c r="Z221" s="39"/>
      <c r="AA221" s="39"/>
      <c r="AB221" s="39"/>
      <c r="AC221" s="39"/>
      <c r="AD221" s="39"/>
      <c r="AE221" s="39"/>
      <c r="AT221" s="18" t="s">
        <v>417</v>
      </c>
      <c r="AU221" s="18" t="s">
        <v>86</v>
      </c>
    </row>
    <row r="222" s="11" customFormat="1" ht="22.8" customHeight="1">
      <c r="A222" s="11"/>
      <c r="B222" s="254"/>
      <c r="C222" s="255"/>
      <c r="D222" s="256" t="s">
        <v>75</v>
      </c>
      <c r="E222" s="275" t="s">
        <v>912</v>
      </c>
      <c r="F222" s="275" t="s">
        <v>913</v>
      </c>
      <c r="G222" s="255"/>
      <c r="H222" s="255"/>
      <c r="I222" s="258"/>
      <c r="J222" s="276">
        <f>BK222</f>
        <v>0</v>
      </c>
      <c r="K222" s="255"/>
      <c r="L222" s="260"/>
      <c r="M222" s="261"/>
      <c r="N222" s="262"/>
      <c r="O222" s="262"/>
      <c r="P222" s="263">
        <f>SUM(P223:P224)</f>
        <v>0</v>
      </c>
      <c r="Q222" s="262"/>
      <c r="R222" s="263">
        <f>SUM(R223:R224)</f>
        <v>0</v>
      </c>
      <c r="S222" s="262"/>
      <c r="T222" s="264">
        <f>SUM(T223:T224)</f>
        <v>0</v>
      </c>
      <c r="U222" s="11"/>
      <c r="V222" s="11"/>
      <c r="W222" s="11"/>
      <c r="X222" s="11"/>
      <c r="Y222" s="11"/>
      <c r="Z222" s="11"/>
      <c r="AA222" s="11"/>
      <c r="AB222" s="11"/>
      <c r="AC222" s="11"/>
      <c r="AD222" s="11"/>
      <c r="AE222" s="11"/>
      <c r="AR222" s="265" t="s">
        <v>84</v>
      </c>
      <c r="AT222" s="266" t="s">
        <v>75</v>
      </c>
      <c r="AU222" s="266" t="s">
        <v>84</v>
      </c>
      <c r="AY222" s="265" t="s">
        <v>414</v>
      </c>
      <c r="BK222" s="267">
        <f>SUM(BK223:BK224)</f>
        <v>0</v>
      </c>
    </row>
    <row r="223" s="2" customFormat="1" ht="21.75" customHeight="1">
      <c r="A223" s="39"/>
      <c r="B223" s="40"/>
      <c r="C223" s="234" t="s">
        <v>487</v>
      </c>
      <c r="D223" s="234" t="s">
        <v>443</v>
      </c>
      <c r="E223" s="235" t="s">
        <v>1867</v>
      </c>
      <c r="F223" s="236" t="s">
        <v>1868</v>
      </c>
      <c r="G223" s="237" t="s">
        <v>897</v>
      </c>
      <c r="H223" s="238">
        <v>1.8979999999999999</v>
      </c>
      <c r="I223" s="239"/>
      <c r="J223" s="240">
        <f>ROUND(I223*H223,2)</f>
        <v>0</v>
      </c>
      <c r="K223" s="236" t="s">
        <v>720</v>
      </c>
      <c r="L223" s="45"/>
      <c r="M223" s="241" t="s">
        <v>1</v>
      </c>
      <c r="N223" s="242" t="s">
        <v>41</v>
      </c>
      <c r="O223" s="92"/>
      <c r="P223" s="226">
        <f>O223*H223</f>
        <v>0</v>
      </c>
      <c r="Q223" s="226">
        <v>0</v>
      </c>
      <c r="R223" s="226">
        <f>Q223*H223</f>
        <v>0</v>
      </c>
      <c r="S223" s="226">
        <v>0</v>
      </c>
      <c r="T223" s="227">
        <f>S223*H223</f>
        <v>0</v>
      </c>
      <c r="U223" s="39"/>
      <c r="V223" s="39"/>
      <c r="W223" s="39"/>
      <c r="X223" s="39"/>
      <c r="Y223" s="39"/>
      <c r="Z223" s="39"/>
      <c r="AA223" s="39"/>
      <c r="AB223" s="39"/>
      <c r="AC223" s="39"/>
      <c r="AD223" s="39"/>
      <c r="AE223" s="39"/>
      <c r="AR223" s="228" t="s">
        <v>415</v>
      </c>
      <c r="AT223" s="228" t="s">
        <v>443</v>
      </c>
      <c r="AU223" s="228" t="s">
        <v>86</v>
      </c>
      <c r="AY223" s="18" t="s">
        <v>414</v>
      </c>
      <c r="BE223" s="229">
        <f>IF(N223="základní",J223,0)</f>
        <v>0</v>
      </c>
      <c r="BF223" s="229">
        <f>IF(N223="snížená",J223,0)</f>
        <v>0</v>
      </c>
      <c r="BG223" s="229">
        <f>IF(N223="zákl. přenesená",J223,0)</f>
        <v>0</v>
      </c>
      <c r="BH223" s="229">
        <f>IF(N223="sníž. přenesená",J223,0)</f>
        <v>0</v>
      </c>
      <c r="BI223" s="229">
        <f>IF(N223="nulová",J223,0)</f>
        <v>0</v>
      </c>
      <c r="BJ223" s="18" t="s">
        <v>84</v>
      </c>
      <c r="BK223" s="229">
        <f>ROUND(I223*H223,2)</f>
        <v>0</v>
      </c>
      <c r="BL223" s="18" t="s">
        <v>415</v>
      </c>
      <c r="BM223" s="228" t="s">
        <v>3590</v>
      </c>
    </row>
    <row r="224" s="2" customFormat="1">
      <c r="A224" s="39"/>
      <c r="B224" s="40"/>
      <c r="C224" s="41"/>
      <c r="D224" s="230" t="s">
        <v>417</v>
      </c>
      <c r="E224" s="41"/>
      <c r="F224" s="231" t="s">
        <v>1870</v>
      </c>
      <c r="G224" s="41"/>
      <c r="H224" s="41"/>
      <c r="I224" s="156"/>
      <c r="J224" s="41"/>
      <c r="K224" s="41"/>
      <c r="L224" s="45"/>
      <c r="M224" s="243"/>
      <c r="N224" s="244"/>
      <c r="O224" s="245"/>
      <c r="P224" s="245"/>
      <c r="Q224" s="245"/>
      <c r="R224" s="245"/>
      <c r="S224" s="245"/>
      <c r="T224" s="246"/>
      <c r="U224" s="39"/>
      <c r="V224" s="39"/>
      <c r="W224" s="39"/>
      <c r="X224" s="39"/>
      <c r="Y224" s="39"/>
      <c r="Z224" s="39"/>
      <c r="AA224" s="39"/>
      <c r="AB224" s="39"/>
      <c r="AC224" s="39"/>
      <c r="AD224" s="39"/>
      <c r="AE224" s="39"/>
      <c r="AT224" s="18" t="s">
        <v>417</v>
      </c>
      <c r="AU224" s="18" t="s">
        <v>86</v>
      </c>
    </row>
    <row r="225" s="2" customFormat="1" ht="6.96" customHeight="1">
      <c r="A225" s="39"/>
      <c r="B225" s="67"/>
      <c r="C225" s="68"/>
      <c r="D225" s="68"/>
      <c r="E225" s="68"/>
      <c r="F225" s="68"/>
      <c r="G225" s="68"/>
      <c r="H225" s="68"/>
      <c r="I225" s="194"/>
      <c r="J225" s="68"/>
      <c r="K225" s="68"/>
      <c r="L225" s="45"/>
      <c r="M225" s="39"/>
      <c r="O225" s="39"/>
      <c r="P225" s="39"/>
      <c r="Q225" s="39"/>
      <c r="R225" s="39"/>
      <c r="S225" s="39"/>
      <c r="T225" s="39"/>
      <c r="U225" s="39"/>
      <c r="V225" s="39"/>
      <c r="W225" s="39"/>
      <c r="X225" s="39"/>
      <c r="Y225" s="39"/>
      <c r="Z225" s="39"/>
      <c r="AA225" s="39"/>
      <c r="AB225" s="39"/>
      <c r="AC225" s="39"/>
      <c r="AD225" s="39"/>
      <c r="AE225" s="39"/>
    </row>
  </sheetData>
  <sheetProtection sheet="1" autoFilter="0" formatColumns="0" formatRows="0" objects="1" scenarios="1" spinCount="100000" saltValue="zIvfivRT2x7qKzdoYybLoMZSb00cvyV8NuUbYh4aFRNb61Co0ITV8GXfyM5j0Rp/vnre1Ms8C+U0vxedWF57Tw==" hashValue="Rgyo7sb053o8SaNAV7hBKnZUEY2VisCT8i9RV4URFcUC/6b1gJ16LGPlA2kLntDlKZSnBPnzTVP1xP3Vn/TKOA==" algorithmName="SHA-512" password="CC35"/>
  <autoFilter ref="C126:K224"/>
  <mergeCells count="12">
    <mergeCell ref="E7:H7"/>
    <mergeCell ref="E9:H9"/>
    <mergeCell ref="E11:H11"/>
    <mergeCell ref="E20:H20"/>
    <mergeCell ref="E29:H29"/>
    <mergeCell ref="E85:H85"/>
    <mergeCell ref="E87:H87"/>
    <mergeCell ref="E89:H89"/>
    <mergeCell ref="E115:H115"/>
    <mergeCell ref="E117:H117"/>
    <mergeCell ref="E119:H119"/>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50.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254</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3550</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3591</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ROUND(J123,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ROUND((SUM(BE123:BE132)),  2)</f>
        <v>0</v>
      </c>
      <c r="G35" s="39"/>
      <c r="H35" s="39"/>
      <c r="I35" s="173">
        <v>0.20999999999999999</v>
      </c>
      <c r="J35" s="172">
        <f>ROUND(((SUM(BE123:BE132))*I35),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ROUND((SUM(BF123:BF132)),  2)</f>
        <v>0</v>
      </c>
      <c r="G36" s="39"/>
      <c r="H36" s="39"/>
      <c r="I36" s="173">
        <v>0.14999999999999999</v>
      </c>
      <c r="J36" s="172">
        <f>ROUND(((SUM(BF123:BF132))*I36),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ROUND((SUM(BG123:BG132)),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ROUND((SUM(BH123:BH132)),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ROUND((SUM(BI123:BI132)),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3550</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002 - VRN - propustek v km 5,331</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J123</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746</v>
      </c>
      <c r="E99" s="250"/>
      <c r="F99" s="250"/>
      <c r="G99" s="250"/>
      <c r="H99" s="250"/>
      <c r="I99" s="251"/>
      <c r="J99" s="252">
        <f>J124</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747</v>
      </c>
      <c r="E100" s="271"/>
      <c r="F100" s="271"/>
      <c r="G100" s="271"/>
      <c r="H100" s="271"/>
      <c r="I100" s="272"/>
      <c r="J100" s="273">
        <f>J125</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748</v>
      </c>
      <c r="E101" s="271"/>
      <c r="F101" s="271"/>
      <c r="G101" s="271"/>
      <c r="H101" s="271"/>
      <c r="I101" s="272"/>
      <c r="J101" s="273">
        <f>J129</f>
        <v>0</v>
      </c>
      <c r="K101" s="134"/>
      <c r="L101" s="274"/>
      <c r="S101" s="12"/>
      <c r="T101" s="12"/>
      <c r="U101" s="12"/>
      <c r="V101" s="12"/>
      <c r="W101" s="12"/>
      <c r="X101" s="12"/>
      <c r="Y101" s="12"/>
      <c r="Z101" s="12"/>
      <c r="AA101" s="12"/>
      <c r="AB101" s="12"/>
      <c r="AC101" s="12"/>
      <c r="AD101" s="12"/>
      <c r="AE101" s="12"/>
    </row>
    <row r="102" hidden="1" s="2" customFormat="1" ht="21.84" customHeight="1">
      <c r="A102" s="39"/>
      <c r="B102" s="40"/>
      <c r="C102" s="41"/>
      <c r="D102" s="41"/>
      <c r="E102" s="41"/>
      <c r="F102" s="41"/>
      <c r="G102" s="41"/>
      <c r="H102" s="41"/>
      <c r="I102" s="156"/>
      <c r="J102" s="41"/>
      <c r="K102" s="41"/>
      <c r="L102" s="64"/>
      <c r="S102" s="39"/>
      <c r="T102" s="39"/>
      <c r="U102" s="39"/>
      <c r="V102" s="39"/>
      <c r="W102" s="39"/>
      <c r="X102" s="39"/>
      <c r="Y102" s="39"/>
      <c r="Z102" s="39"/>
      <c r="AA102" s="39"/>
      <c r="AB102" s="39"/>
      <c r="AC102" s="39"/>
      <c r="AD102" s="39"/>
      <c r="AE102" s="39"/>
    </row>
    <row r="103" hidden="1" s="2" customFormat="1" ht="6.96" customHeight="1">
      <c r="A103" s="39"/>
      <c r="B103" s="67"/>
      <c r="C103" s="68"/>
      <c r="D103" s="68"/>
      <c r="E103" s="68"/>
      <c r="F103" s="68"/>
      <c r="G103" s="68"/>
      <c r="H103" s="68"/>
      <c r="I103" s="194"/>
      <c r="J103" s="68"/>
      <c r="K103" s="68"/>
      <c r="L103" s="64"/>
      <c r="S103" s="39"/>
      <c r="T103" s="39"/>
      <c r="U103" s="39"/>
      <c r="V103" s="39"/>
      <c r="W103" s="39"/>
      <c r="X103" s="39"/>
      <c r="Y103" s="39"/>
      <c r="Z103" s="39"/>
      <c r="AA103" s="39"/>
      <c r="AB103" s="39"/>
      <c r="AC103" s="39"/>
      <c r="AD103" s="39"/>
      <c r="AE103" s="39"/>
    </row>
    <row r="104" hidden="1"/>
    <row r="105" hidden="1"/>
    <row r="106" hidden="1"/>
    <row r="107" s="2" customFormat="1" ht="6.96" customHeight="1">
      <c r="A107" s="39"/>
      <c r="B107" s="69"/>
      <c r="C107" s="70"/>
      <c r="D107" s="70"/>
      <c r="E107" s="70"/>
      <c r="F107" s="70"/>
      <c r="G107" s="70"/>
      <c r="H107" s="70"/>
      <c r="I107" s="197"/>
      <c r="J107" s="70"/>
      <c r="K107" s="70"/>
      <c r="L107" s="64"/>
      <c r="S107" s="39"/>
      <c r="T107" s="39"/>
      <c r="U107" s="39"/>
      <c r="V107" s="39"/>
      <c r="W107" s="39"/>
      <c r="X107" s="39"/>
      <c r="Y107" s="39"/>
      <c r="Z107" s="39"/>
      <c r="AA107" s="39"/>
      <c r="AB107" s="39"/>
      <c r="AC107" s="39"/>
      <c r="AD107" s="39"/>
      <c r="AE107" s="39"/>
    </row>
    <row r="108" s="2" customFormat="1" ht="24.96" customHeight="1">
      <c r="A108" s="39"/>
      <c r="B108" s="40"/>
      <c r="C108" s="24" t="s">
        <v>396</v>
      </c>
      <c r="D108" s="41"/>
      <c r="E108" s="41"/>
      <c r="F108" s="41"/>
      <c r="G108" s="41"/>
      <c r="H108" s="41"/>
      <c r="I108" s="156"/>
      <c r="J108" s="41"/>
      <c r="K108" s="41"/>
      <c r="L108" s="64"/>
      <c r="S108" s="39"/>
      <c r="T108" s="39"/>
      <c r="U108" s="39"/>
      <c r="V108" s="39"/>
      <c r="W108" s="39"/>
      <c r="X108" s="39"/>
      <c r="Y108" s="39"/>
      <c r="Z108" s="39"/>
      <c r="AA108" s="39"/>
      <c r="AB108" s="39"/>
      <c r="AC108" s="39"/>
      <c r="AD108" s="39"/>
      <c r="AE108" s="39"/>
    </row>
    <row r="109" s="2" customFormat="1" ht="6.96" customHeight="1">
      <c r="A109" s="39"/>
      <c r="B109" s="40"/>
      <c r="C109" s="41"/>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s="2" customFormat="1" ht="12" customHeight="1">
      <c r="A110" s="39"/>
      <c r="B110" s="40"/>
      <c r="C110" s="33" t="s">
        <v>16</v>
      </c>
      <c r="D110" s="41"/>
      <c r="E110" s="41"/>
      <c r="F110" s="41"/>
      <c r="G110" s="41"/>
      <c r="H110" s="41"/>
      <c r="I110" s="156"/>
      <c r="J110" s="41"/>
      <c r="K110" s="41"/>
      <c r="L110" s="64"/>
      <c r="S110" s="39"/>
      <c r="T110" s="39"/>
      <c r="U110" s="39"/>
      <c r="V110" s="39"/>
      <c r="W110" s="39"/>
      <c r="X110" s="39"/>
      <c r="Y110" s="39"/>
      <c r="Z110" s="39"/>
      <c r="AA110" s="39"/>
      <c r="AB110" s="39"/>
      <c r="AC110" s="39"/>
      <c r="AD110" s="39"/>
      <c r="AE110" s="39"/>
    </row>
    <row r="111" s="2" customFormat="1" ht="23.25" customHeight="1">
      <c r="A111" s="39"/>
      <c r="B111" s="40"/>
      <c r="C111" s="41"/>
      <c r="D111" s="41"/>
      <c r="E111" s="198" t="str">
        <f>E7</f>
        <v>Oprava trati v úseku 1.TK a 2.TK Děčín Prostřední Žleb - Dolní Žleb_OPRAVA č. 2</v>
      </c>
      <c r="F111" s="33"/>
      <c r="G111" s="33"/>
      <c r="H111" s="33"/>
      <c r="I111" s="156"/>
      <c r="J111" s="41"/>
      <c r="K111" s="41"/>
      <c r="L111" s="64"/>
      <c r="S111" s="39"/>
      <c r="T111" s="39"/>
      <c r="U111" s="39"/>
      <c r="V111" s="39"/>
      <c r="W111" s="39"/>
      <c r="X111" s="39"/>
      <c r="Y111" s="39"/>
      <c r="Z111" s="39"/>
      <c r="AA111" s="39"/>
      <c r="AB111" s="39"/>
      <c r="AC111" s="39"/>
      <c r="AD111" s="39"/>
      <c r="AE111" s="39"/>
    </row>
    <row r="112" s="1" customFormat="1" ht="12" customHeight="1">
      <c r="B112" s="22"/>
      <c r="C112" s="33" t="s">
        <v>389</v>
      </c>
      <c r="D112" s="23"/>
      <c r="E112" s="23"/>
      <c r="F112" s="23"/>
      <c r="G112" s="23"/>
      <c r="H112" s="23"/>
      <c r="I112" s="148"/>
      <c r="J112" s="23"/>
      <c r="K112" s="23"/>
      <c r="L112" s="21"/>
    </row>
    <row r="113" s="2" customFormat="1" ht="16.5" customHeight="1">
      <c r="A113" s="39"/>
      <c r="B113" s="40"/>
      <c r="C113" s="41"/>
      <c r="D113" s="41"/>
      <c r="E113" s="198" t="s">
        <v>3550</v>
      </c>
      <c r="F113" s="41"/>
      <c r="G113" s="41"/>
      <c r="H113" s="41"/>
      <c r="I113" s="156"/>
      <c r="J113" s="41"/>
      <c r="K113" s="41"/>
      <c r="L113" s="64"/>
      <c r="S113" s="39"/>
      <c r="T113" s="39"/>
      <c r="U113" s="39"/>
      <c r="V113" s="39"/>
      <c r="W113" s="39"/>
      <c r="X113" s="39"/>
      <c r="Y113" s="39"/>
      <c r="Z113" s="39"/>
      <c r="AA113" s="39"/>
      <c r="AB113" s="39"/>
      <c r="AC113" s="39"/>
      <c r="AD113" s="39"/>
      <c r="AE113" s="39"/>
    </row>
    <row r="114" s="2" customFormat="1" ht="12" customHeight="1">
      <c r="A114" s="39"/>
      <c r="B114" s="40"/>
      <c r="C114" s="33" t="s">
        <v>715</v>
      </c>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2" customFormat="1" ht="16.5" customHeight="1">
      <c r="A115" s="39"/>
      <c r="B115" s="40"/>
      <c r="C115" s="41"/>
      <c r="D115" s="41"/>
      <c r="E115" s="77" t="str">
        <f>E11</f>
        <v>002 - VRN - propustek v km 5,331</v>
      </c>
      <c r="F115" s="41"/>
      <c r="G115" s="41"/>
      <c r="H115" s="41"/>
      <c r="I115" s="156"/>
      <c r="J115" s="41"/>
      <c r="K115" s="41"/>
      <c r="L115" s="64"/>
      <c r="S115" s="39"/>
      <c r="T115" s="39"/>
      <c r="U115" s="39"/>
      <c r="V115" s="39"/>
      <c r="W115" s="39"/>
      <c r="X115" s="39"/>
      <c r="Y115" s="39"/>
      <c r="Z115" s="39"/>
      <c r="AA115" s="39"/>
      <c r="AB115" s="39"/>
      <c r="AC115" s="39"/>
      <c r="AD115" s="39"/>
      <c r="AE115" s="39"/>
    </row>
    <row r="116" s="2" customFormat="1" ht="6.96" customHeight="1">
      <c r="A116" s="39"/>
      <c r="B116" s="40"/>
      <c r="C116" s="41"/>
      <c r="D116" s="41"/>
      <c r="E116" s="41"/>
      <c r="F116" s="41"/>
      <c r="G116" s="41"/>
      <c r="H116" s="41"/>
      <c r="I116" s="156"/>
      <c r="J116" s="41"/>
      <c r="K116" s="41"/>
      <c r="L116" s="64"/>
      <c r="S116" s="39"/>
      <c r="T116" s="39"/>
      <c r="U116" s="39"/>
      <c r="V116" s="39"/>
      <c r="W116" s="39"/>
      <c r="X116" s="39"/>
      <c r="Y116" s="39"/>
      <c r="Z116" s="39"/>
      <c r="AA116" s="39"/>
      <c r="AB116" s="39"/>
      <c r="AC116" s="39"/>
      <c r="AD116" s="39"/>
      <c r="AE116" s="39"/>
    </row>
    <row r="117" s="2" customFormat="1" ht="12" customHeight="1">
      <c r="A117" s="39"/>
      <c r="B117" s="40"/>
      <c r="C117" s="33" t="s">
        <v>20</v>
      </c>
      <c r="D117" s="41"/>
      <c r="E117" s="41"/>
      <c r="F117" s="28" t="str">
        <f>F14</f>
        <v xml:space="preserve"> </v>
      </c>
      <c r="G117" s="41"/>
      <c r="H117" s="41"/>
      <c r="I117" s="158" t="s">
        <v>22</v>
      </c>
      <c r="J117" s="80" t="str">
        <f>IF(J14="","",J14)</f>
        <v>21. 11. 2019</v>
      </c>
      <c r="K117" s="41"/>
      <c r="L117" s="64"/>
      <c r="S117" s="39"/>
      <c r="T117" s="39"/>
      <c r="U117" s="39"/>
      <c r="V117" s="39"/>
      <c r="W117" s="39"/>
      <c r="X117" s="39"/>
      <c r="Y117" s="39"/>
      <c r="Z117" s="39"/>
      <c r="AA117" s="39"/>
      <c r="AB117" s="39"/>
      <c r="AC117" s="39"/>
      <c r="AD117" s="39"/>
      <c r="AE117" s="39"/>
    </row>
    <row r="118" s="2" customFormat="1" ht="6.96" customHeight="1">
      <c r="A118" s="39"/>
      <c r="B118" s="40"/>
      <c r="C118" s="41"/>
      <c r="D118" s="41"/>
      <c r="E118" s="41"/>
      <c r="F118" s="41"/>
      <c r="G118" s="41"/>
      <c r="H118" s="41"/>
      <c r="I118" s="156"/>
      <c r="J118" s="41"/>
      <c r="K118" s="41"/>
      <c r="L118" s="64"/>
      <c r="S118" s="39"/>
      <c r="T118" s="39"/>
      <c r="U118" s="39"/>
      <c r="V118" s="39"/>
      <c r="W118" s="39"/>
      <c r="X118" s="39"/>
      <c r="Y118" s="39"/>
      <c r="Z118" s="39"/>
      <c r="AA118" s="39"/>
      <c r="AB118" s="39"/>
      <c r="AC118" s="39"/>
      <c r="AD118" s="39"/>
      <c r="AE118" s="39"/>
    </row>
    <row r="119" s="2" customFormat="1" ht="15.15" customHeight="1">
      <c r="A119" s="39"/>
      <c r="B119" s="40"/>
      <c r="C119" s="33" t="s">
        <v>24</v>
      </c>
      <c r="D119" s="41"/>
      <c r="E119" s="41"/>
      <c r="F119" s="28" t="str">
        <f>E17</f>
        <v/>
      </c>
      <c r="G119" s="41"/>
      <c r="H119" s="41"/>
      <c r="I119" s="158" t="s">
        <v>32</v>
      </c>
      <c r="J119" s="37" t="str">
        <f>E23</f>
        <v xml:space="preserve"> </v>
      </c>
      <c r="K119" s="41"/>
      <c r="L119" s="64"/>
      <c r="S119" s="39"/>
      <c r="T119" s="39"/>
      <c r="U119" s="39"/>
      <c r="V119" s="39"/>
      <c r="W119" s="39"/>
      <c r="X119" s="39"/>
      <c r="Y119" s="39"/>
      <c r="Z119" s="39"/>
      <c r="AA119" s="39"/>
      <c r="AB119" s="39"/>
      <c r="AC119" s="39"/>
      <c r="AD119" s="39"/>
      <c r="AE119" s="39"/>
    </row>
    <row r="120" s="2" customFormat="1" ht="15.15" customHeight="1">
      <c r="A120" s="39"/>
      <c r="B120" s="40"/>
      <c r="C120" s="33" t="s">
        <v>30</v>
      </c>
      <c r="D120" s="41"/>
      <c r="E120" s="41"/>
      <c r="F120" s="28" t="str">
        <f>IF(E20="","",E20)</f>
        <v>Vyplň údaj</v>
      </c>
      <c r="G120" s="41"/>
      <c r="H120" s="41"/>
      <c r="I120" s="158" t="s">
        <v>34</v>
      </c>
      <c r="J120" s="37" t="str">
        <f>E26</f>
        <v xml:space="preserve"> </v>
      </c>
      <c r="K120" s="41"/>
      <c r="L120" s="64"/>
      <c r="S120" s="39"/>
      <c r="T120" s="39"/>
      <c r="U120" s="39"/>
      <c r="V120" s="39"/>
      <c r="W120" s="39"/>
      <c r="X120" s="39"/>
      <c r="Y120" s="39"/>
      <c r="Z120" s="39"/>
      <c r="AA120" s="39"/>
      <c r="AB120" s="39"/>
      <c r="AC120" s="39"/>
      <c r="AD120" s="39"/>
      <c r="AE120" s="39"/>
    </row>
    <row r="121" s="2" customFormat="1" ht="10.32" customHeight="1">
      <c r="A121" s="39"/>
      <c r="B121" s="40"/>
      <c r="C121" s="41"/>
      <c r="D121" s="41"/>
      <c r="E121" s="41"/>
      <c r="F121" s="41"/>
      <c r="G121" s="41"/>
      <c r="H121" s="41"/>
      <c r="I121" s="156"/>
      <c r="J121" s="41"/>
      <c r="K121" s="41"/>
      <c r="L121" s="64"/>
      <c r="S121" s="39"/>
      <c r="T121" s="39"/>
      <c r="U121" s="39"/>
      <c r="V121" s="39"/>
      <c r="W121" s="39"/>
      <c r="X121" s="39"/>
      <c r="Y121" s="39"/>
      <c r="Z121" s="39"/>
      <c r="AA121" s="39"/>
      <c r="AB121" s="39"/>
      <c r="AC121" s="39"/>
      <c r="AD121" s="39"/>
      <c r="AE121" s="39"/>
    </row>
    <row r="122" s="9" customFormat="1" ht="29.28" customHeight="1">
      <c r="A122" s="204"/>
      <c r="B122" s="205"/>
      <c r="C122" s="206" t="s">
        <v>397</v>
      </c>
      <c r="D122" s="207" t="s">
        <v>61</v>
      </c>
      <c r="E122" s="207" t="s">
        <v>57</v>
      </c>
      <c r="F122" s="207" t="s">
        <v>58</v>
      </c>
      <c r="G122" s="207" t="s">
        <v>398</v>
      </c>
      <c r="H122" s="207" t="s">
        <v>399</v>
      </c>
      <c r="I122" s="208" t="s">
        <v>400</v>
      </c>
      <c r="J122" s="207" t="s">
        <v>393</v>
      </c>
      <c r="K122" s="209" t="s">
        <v>401</v>
      </c>
      <c r="L122" s="210"/>
      <c r="M122" s="101" t="s">
        <v>1</v>
      </c>
      <c r="N122" s="102" t="s">
        <v>40</v>
      </c>
      <c r="O122" s="102" t="s">
        <v>402</v>
      </c>
      <c r="P122" s="102" t="s">
        <v>403</v>
      </c>
      <c r="Q122" s="102" t="s">
        <v>404</v>
      </c>
      <c r="R122" s="102" t="s">
        <v>405</v>
      </c>
      <c r="S122" s="102" t="s">
        <v>406</v>
      </c>
      <c r="T122" s="103" t="s">
        <v>407</v>
      </c>
      <c r="U122" s="204"/>
      <c r="V122" s="204"/>
      <c r="W122" s="204"/>
      <c r="X122" s="204"/>
      <c r="Y122" s="204"/>
      <c r="Z122" s="204"/>
      <c r="AA122" s="204"/>
      <c r="AB122" s="204"/>
      <c r="AC122" s="204"/>
      <c r="AD122" s="204"/>
      <c r="AE122" s="204"/>
    </row>
    <row r="123" s="2" customFormat="1" ht="22.8" customHeight="1">
      <c r="A123" s="39"/>
      <c r="B123" s="40"/>
      <c r="C123" s="108" t="s">
        <v>408</v>
      </c>
      <c r="D123" s="41"/>
      <c r="E123" s="41"/>
      <c r="F123" s="41"/>
      <c r="G123" s="41"/>
      <c r="H123" s="41"/>
      <c r="I123" s="156"/>
      <c r="J123" s="211">
        <f>BK123</f>
        <v>0</v>
      </c>
      <c r="K123" s="41"/>
      <c r="L123" s="45"/>
      <c r="M123" s="104"/>
      <c r="N123" s="212"/>
      <c r="O123" s="105"/>
      <c r="P123" s="213">
        <f>P124</f>
        <v>0</v>
      </c>
      <c r="Q123" s="105"/>
      <c r="R123" s="213">
        <f>R124</f>
        <v>0</v>
      </c>
      <c r="S123" s="105"/>
      <c r="T123" s="214">
        <f>T124</f>
        <v>0</v>
      </c>
      <c r="U123" s="39"/>
      <c r="V123" s="39"/>
      <c r="W123" s="39"/>
      <c r="X123" s="39"/>
      <c r="Y123" s="39"/>
      <c r="Z123" s="39"/>
      <c r="AA123" s="39"/>
      <c r="AB123" s="39"/>
      <c r="AC123" s="39"/>
      <c r="AD123" s="39"/>
      <c r="AE123" s="39"/>
      <c r="AT123" s="18" t="s">
        <v>75</v>
      </c>
      <c r="AU123" s="18" t="s">
        <v>395</v>
      </c>
      <c r="BK123" s="215">
        <f>BK124</f>
        <v>0</v>
      </c>
    </row>
    <row r="124" s="11" customFormat="1" ht="25.92" customHeight="1">
      <c r="A124" s="11"/>
      <c r="B124" s="254"/>
      <c r="C124" s="255"/>
      <c r="D124" s="256" t="s">
        <v>75</v>
      </c>
      <c r="E124" s="257" t="s">
        <v>128</v>
      </c>
      <c r="F124" s="257" t="s">
        <v>1096</v>
      </c>
      <c r="G124" s="255"/>
      <c r="H124" s="255"/>
      <c r="I124" s="258"/>
      <c r="J124" s="259">
        <f>BK124</f>
        <v>0</v>
      </c>
      <c r="K124" s="255"/>
      <c r="L124" s="260"/>
      <c r="M124" s="261"/>
      <c r="N124" s="262"/>
      <c r="O124" s="262"/>
      <c r="P124" s="263">
        <f>P125+P129</f>
        <v>0</v>
      </c>
      <c r="Q124" s="262"/>
      <c r="R124" s="263">
        <f>R125+R129</f>
        <v>0</v>
      </c>
      <c r="S124" s="262"/>
      <c r="T124" s="264">
        <f>T125+T129</f>
        <v>0</v>
      </c>
      <c r="U124" s="11"/>
      <c r="V124" s="11"/>
      <c r="W124" s="11"/>
      <c r="X124" s="11"/>
      <c r="Y124" s="11"/>
      <c r="Z124" s="11"/>
      <c r="AA124" s="11"/>
      <c r="AB124" s="11"/>
      <c r="AC124" s="11"/>
      <c r="AD124" s="11"/>
      <c r="AE124" s="11"/>
      <c r="AR124" s="265" t="s">
        <v>427</v>
      </c>
      <c r="AT124" s="266" t="s">
        <v>75</v>
      </c>
      <c r="AU124" s="266" t="s">
        <v>76</v>
      </c>
      <c r="AY124" s="265" t="s">
        <v>414</v>
      </c>
      <c r="BK124" s="267">
        <f>BK125+BK129</f>
        <v>0</v>
      </c>
    </row>
    <row r="125" s="11" customFormat="1" ht="22.8" customHeight="1">
      <c r="A125" s="11"/>
      <c r="B125" s="254"/>
      <c r="C125" s="255"/>
      <c r="D125" s="256" t="s">
        <v>75</v>
      </c>
      <c r="E125" s="275" t="s">
        <v>1097</v>
      </c>
      <c r="F125" s="275" t="s">
        <v>1098</v>
      </c>
      <c r="G125" s="255"/>
      <c r="H125" s="255"/>
      <c r="I125" s="258"/>
      <c r="J125" s="276">
        <f>BK125</f>
        <v>0</v>
      </c>
      <c r="K125" s="255"/>
      <c r="L125" s="260"/>
      <c r="M125" s="261"/>
      <c r="N125" s="262"/>
      <c r="O125" s="262"/>
      <c r="P125" s="263">
        <f>SUM(P126:P128)</f>
        <v>0</v>
      </c>
      <c r="Q125" s="262"/>
      <c r="R125" s="263">
        <f>SUM(R126:R128)</f>
        <v>0</v>
      </c>
      <c r="S125" s="262"/>
      <c r="T125" s="264">
        <f>SUM(T126:T128)</f>
        <v>0</v>
      </c>
      <c r="U125" s="11"/>
      <c r="V125" s="11"/>
      <c r="W125" s="11"/>
      <c r="X125" s="11"/>
      <c r="Y125" s="11"/>
      <c r="Z125" s="11"/>
      <c r="AA125" s="11"/>
      <c r="AB125" s="11"/>
      <c r="AC125" s="11"/>
      <c r="AD125" s="11"/>
      <c r="AE125" s="11"/>
      <c r="AR125" s="265" t="s">
        <v>427</v>
      </c>
      <c r="AT125" s="266" t="s">
        <v>75</v>
      </c>
      <c r="AU125" s="266" t="s">
        <v>84</v>
      </c>
      <c r="AY125" s="265" t="s">
        <v>414</v>
      </c>
      <c r="BK125" s="267">
        <f>SUM(BK126:BK128)</f>
        <v>0</v>
      </c>
    </row>
    <row r="126" s="2" customFormat="1" ht="16.5" customHeight="1">
      <c r="A126" s="39"/>
      <c r="B126" s="40"/>
      <c r="C126" s="234" t="s">
        <v>84</v>
      </c>
      <c r="D126" s="234" t="s">
        <v>443</v>
      </c>
      <c r="E126" s="235" t="s">
        <v>1100</v>
      </c>
      <c r="F126" s="236" t="s">
        <v>1098</v>
      </c>
      <c r="G126" s="237" t="s">
        <v>1686</v>
      </c>
      <c r="H126" s="238">
        <v>461.76999999999998</v>
      </c>
      <c r="I126" s="239"/>
      <c r="J126" s="240">
        <f>ROUND(I126*H126,2)</f>
        <v>0</v>
      </c>
      <c r="K126" s="236" t="s">
        <v>720</v>
      </c>
      <c r="L126" s="45"/>
      <c r="M126" s="241" t="s">
        <v>1</v>
      </c>
      <c r="N126" s="242" t="s">
        <v>41</v>
      </c>
      <c r="O126" s="92"/>
      <c r="P126" s="226">
        <f>O126*H126</f>
        <v>0</v>
      </c>
      <c r="Q126" s="226">
        <v>0</v>
      </c>
      <c r="R126" s="226">
        <f>Q126*H126</f>
        <v>0</v>
      </c>
      <c r="S126" s="226">
        <v>0</v>
      </c>
      <c r="T126" s="227">
        <f>S126*H126</f>
        <v>0</v>
      </c>
      <c r="U126" s="39"/>
      <c r="V126" s="39"/>
      <c r="W126" s="39"/>
      <c r="X126" s="39"/>
      <c r="Y126" s="39"/>
      <c r="Z126" s="39"/>
      <c r="AA126" s="39"/>
      <c r="AB126" s="39"/>
      <c r="AC126" s="39"/>
      <c r="AD126" s="39"/>
      <c r="AE126" s="39"/>
      <c r="AR126" s="228" t="s">
        <v>1102</v>
      </c>
      <c r="AT126" s="228" t="s">
        <v>443</v>
      </c>
      <c r="AU126" s="228" t="s">
        <v>86</v>
      </c>
      <c r="AY126" s="18" t="s">
        <v>414</v>
      </c>
      <c r="BE126" s="229">
        <f>IF(N126="základní",J126,0)</f>
        <v>0</v>
      </c>
      <c r="BF126" s="229">
        <f>IF(N126="snížená",J126,0)</f>
        <v>0</v>
      </c>
      <c r="BG126" s="229">
        <f>IF(N126="zákl. přenesená",J126,0)</f>
        <v>0</v>
      </c>
      <c r="BH126" s="229">
        <f>IF(N126="sníž. přenesená",J126,0)</f>
        <v>0</v>
      </c>
      <c r="BI126" s="229">
        <f>IF(N126="nulová",J126,0)</f>
        <v>0</v>
      </c>
      <c r="BJ126" s="18" t="s">
        <v>84</v>
      </c>
      <c r="BK126" s="229">
        <f>ROUND(I126*H126,2)</f>
        <v>0</v>
      </c>
      <c r="BL126" s="18" t="s">
        <v>1102</v>
      </c>
      <c r="BM126" s="228" t="s">
        <v>3592</v>
      </c>
    </row>
    <row r="127" s="2" customFormat="1">
      <c r="A127" s="39"/>
      <c r="B127" s="40"/>
      <c r="C127" s="41"/>
      <c r="D127" s="230" t="s">
        <v>417</v>
      </c>
      <c r="E127" s="41"/>
      <c r="F127" s="231" t="s">
        <v>1098</v>
      </c>
      <c r="G127" s="41"/>
      <c r="H127" s="41"/>
      <c r="I127" s="156"/>
      <c r="J127" s="41"/>
      <c r="K127" s="41"/>
      <c r="L127" s="45"/>
      <c r="M127" s="232"/>
      <c r="N127" s="233"/>
      <c r="O127" s="92"/>
      <c r="P127" s="92"/>
      <c r="Q127" s="92"/>
      <c r="R127" s="92"/>
      <c r="S127" s="92"/>
      <c r="T127" s="93"/>
      <c r="U127" s="39"/>
      <c r="V127" s="39"/>
      <c r="W127" s="39"/>
      <c r="X127" s="39"/>
      <c r="Y127" s="39"/>
      <c r="Z127" s="39"/>
      <c r="AA127" s="39"/>
      <c r="AB127" s="39"/>
      <c r="AC127" s="39"/>
      <c r="AD127" s="39"/>
      <c r="AE127" s="39"/>
      <c r="AT127" s="18" t="s">
        <v>417</v>
      </c>
      <c r="AU127" s="18" t="s">
        <v>86</v>
      </c>
    </row>
    <row r="128" s="2" customFormat="1">
      <c r="A128" s="39"/>
      <c r="B128" s="40"/>
      <c r="C128" s="41"/>
      <c r="D128" s="230" t="s">
        <v>722</v>
      </c>
      <c r="E128" s="41"/>
      <c r="F128" s="268" t="s">
        <v>1897</v>
      </c>
      <c r="G128" s="41"/>
      <c r="H128" s="41"/>
      <c r="I128" s="156"/>
      <c r="J128" s="41"/>
      <c r="K128" s="41"/>
      <c r="L128" s="45"/>
      <c r="M128" s="232"/>
      <c r="N128" s="233"/>
      <c r="O128" s="92"/>
      <c r="P128" s="92"/>
      <c r="Q128" s="92"/>
      <c r="R128" s="92"/>
      <c r="S128" s="92"/>
      <c r="T128" s="93"/>
      <c r="U128" s="39"/>
      <c r="V128" s="39"/>
      <c r="W128" s="39"/>
      <c r="X128" s="39"/>
      <c r="Y128" s="39"/>
      <c r="Z128" s="39"/>
      <c r="AA128" s="39"/>
      <c r="AB128" s="39"/>
      <c r="AC128" s="39"/>
      <c r="AD128" s="39"/>
      <c r="AE128" s="39"/>
      <c r="AT128" s="18" t="s">
        <v>722</v>
      </c>
      <c r="AU128" s="18" t="s">
        <v>86</v>
      </c>
    </row>
    <row r="129" s="11" customFormat="1" ht="22.8" customHeight="1">
      <c r="A129" s="11"/>
      <c r="B129" s="254"/>
      <c r="C129" s="255"/>
      <c r="D129" s="256" t="s">
        <v>75</v>
      </c>
      <c r="E129" s="275" t="s">
        <v>1108</v>
      </c>
      <c r="F129" s="275" t="s">
        <v>1109</v>
      </c>
      <c r="G129" s="255"/>
      <c r="H129" s="255"/>
      <c r="I129" s="258"/>
      <c r="J129" s="276">
        <f>BK129</f>
        <v>0</v>
      </c>
      <c r="K129" s="255"/>
      <c r="L129" s="260"/>
      <c r="M129" s="261"/>
      <c r="N129" s="262"/>
      <c r="O129" s="262"/>
      <c r="P129" s="263">
        <f>SUM(P130:P132)</f>
        <v>0</v>
      </c>
      <c r="Q129" s="262"/>
      <c r="R129" s="263">
        <f>SUM(R130:R132)</f>
        <v>0</v>
      </c>
      <c r="S129" s="262"/>
      <c r="T129" s="264">
        <f>SUM(T130:T132)</f>
        <v>0</v>
      </c>
      <c r="U129" s="11"/>
      <c r="V129" s="11"/>
      <c r="W129" s="11"/>
      <c r="X129" s="11"/>
      <c r="Y129" s="11"/>
      <c r="Z129" s="11"/>
      <c r="AA129" s="11"/>
      <c r="AB129" s="11"/>
      <c r="AC129" s="11"/>
      <c r="AD129" s="11"/>
      <c r="AE129" s="11"/>
      <c r="AR129" s="265" t="s">
        <v>427</v>
      </c>
      <c r="AT129" s="266" t="s">
        <v>75</v>
      </c>
      <c r="AU129" s="266" t="s">
        <v>84</v>
      </c>
      <c r="AY129" s="265" t="s">
        <v>414</v>
      </c>
      <c r="BK129" s="267">
        <f>SUM(BK130:BK132)</f>
        <v>0</v>
      </c>
    </row>
    <row r="130" s="2" customFormat="1" ht="16.5" customHeight="1">
      <c r="A130" s="39"/>
      <c r="B130" s="40"/>
      <c r="C130" s="234" t="s">
        <v>86</v>
      </c>
      <c r="D130" s="234" t="s">
        <v>443</v>
      </c>
      <c r="E130" s="235" t="s">
        <v>1898</v>
      </c>
      <c r="F130" s="236" t="s">
        <v>1109</v>
      </c>
      <c r="G130" s="237" t="s">
        <v>1686</v>
      </c>
      <c r="H130" s="238">
        <v>461.76999999999998</v>
      </c>
      <c r="I130" s="239"/>
      <c r="J130" s="240">
        <f>ROUND(I130*H130,2)</f>
        <v>0</v>
      </c>
      <c r="K130" s="236" t="s">
        <v>720</v>
      </c>
      <c r="L130" s="45"/>
      <c r="M130" s="241" t="s">
        <v>1</v>
      </c>
      <c r="N130" s="242" t="s">
        <v>41</v>
      </c>
      <c r="O130" s="92"/>
      <c r="P130" s="226">
        <f>O130*H130</f>
        <v>0</v>
      </c>
      <c r="Q130" s="226">
        <v>0</v>
      </c>
      <c r="R130" s="226">
        <f>Q130*H130</f>
        <v>0</v>
      </c>
      <c r="S130" s="226">
        <v>0</v>
      </c>
      <c r="T130" s="227">
        <f>S130*H130</f>
        <v>0</v>
      </c>
      <c r="U130" s="39"/>
      <c r="V130" s="39"/>
      <c r="W130" s="39"/>
      <c r="X130" s="39"/>
      <c r="Y130" s="39"/>
      <c r="Z130" s="39"/>
      <c r="AA130" s="39"/>
      <c r="AB130" s="39"/>
      <c r="AC130" s="39"/>
      <c r="AD130" s="39"/>
      <c r="AE130" s="39"/>
      <c r="AR130" s="228" t="s">
        <v>1102</v>
      </c>
      <c r="AT130" s="228" t="s">
        <v>443</v>
      </c>
      <c r="AU130" s="228" t="s">
        <v>86</v>
      </c>
      <c r="AY130" s="18" t="s">
        <v>414</v>
      </c>
      <c r="BE130" s="229">
        <f>IF(N130="základní",J130,0)</f>
        <v>0</v>
      </c>
      <c r="BF130" s="229">
        <f>IF(N130="snížená",J130,0)</f>
        <v>0</v>
      </c>
      <c r="BG130" s="229">
        <f>IF(N130="zákl. přenesená",J130,0)</f>
        <v>0</v>
      </c>
      <c r="BH130" s="229">
        <f>IF(N130="sníž. přenesená",J130,0)</f>
        <v>0</v>
      </c>
      <c r="BI130" s="229">
        <f>IF(N130="nulová",J130,0)</f>
        <v>0</v>
      </c>
      <c r="BJ130" s="18" t="s">
        <v>84</v>
      </c>
      <c r="BK130" s="229">
        <f>ROUND(I130*H130,2)</f>
        <v>0</v>
      </c>
      <c r="BL130" s="18" t="s">
        <v>1102</v>
      </c>
      <c r="BM130" s="228" t="s">
        <v>3593</v>
      </c>
    </row>
    <row r="131" s="2" customFormat="1">
      <c r="A131" s="39"/>
      <c r="B131" s="40"/>
      <c r="C131" s="41"/>
      <c r="D131" s="230" t="s">
        <v>417</v>
      </c>
      <c r="E131" s="41"/>
      <c r="F131" s="231" t="s">
        <v>1109</v>
      </c>
      <c r="G131" s="41"/>
      <c r="H131" s="41"/>
      <c r="I131" s="156"/>
      <c r="J131" s="41"/>
      <c r="K131" s="41"/>
      <c r="L131" s="45"/>
      <c r="M131" s="232"/>
      <c r="N131" s="233"/>
      <c r="O131" s="92"/>
      <c r="P131" s="92"/>
      <c r="Q131" s="92"/>
      <c r="R131" s="92"/>
      <c r="S131" s="92"/>
      <c r="T131" s="93"/>
      <c r="U131" s="39"/>
      <c r="V131" s="39"/>
      <c r="W131" s="39"/>
      <c r="X131" s="39"/>
      <c r="Y131" s="39"/>
      <c r="Z131" s="39"/>
      <c r="AA131" s="39"/>
      <c r="AB131" s="39"/>
      <c r="AC131" s="39"/>
      <c r="AD131" s="39"/>
      <c r="AE131" s="39"/>
      <c r="AT131" s="18" t="s">
        <v>417</v>
      </c>
      <c r="AU131" s="18" t="s">
        <v>86</v>
      </c>
    </row>
    <row r="132" s="2" customFormat="1">
      <c r="A132" s="39"/>
      <c r="B132" s="40"/>
      <c r="C132" s="41"/>
      <c r="D132" s="230" t="s">
        <v>722</v>
      </c>
      <c r="E132" s="41"/>
      <c r="F132" s="268" t="s">
        <v>3594</v>
      </c>
      <c r="G132" s="41"/>
      <c r="H132" s="41"/>
      <c r="I132" s="156"/>
      <c r="J132" s="41"/>
      <c r="K132" s="41"/>
      <c r="L132" s="45"/>
      <c r="M132" s="243"/>
      <c r="N132" s="244"/>
      <c r="O132" s="245"/>
      <c r="P132" s="245"/>
      <c r="Q132" s="245"/>
      <c r="R132" s="245"/>
      <c r="S132" s="245"/>
      <c r="T132" s="246"/>
      <c r="U132" s="39"/>
      <c r="V132" s="39"/>
      <c r="W132" s="39"/>
      <c r="X132" s="39"/>
      <c r="Y132" s="39"/>
      <c r="Z132" s="39"/>
      <c r="AA132" s="39"/>
      <c r="AB132" s="39"/>
      <c r="AC132" s="39"/>
      <c r="AD132" s="39"/>
      <c r="AE132" s="39"/>
      <c r="AT132" s="18" t="s">
        <v>722</v>
      </c>
      <c r="AU132" s="18" t="s">
        <v>86</v>
      </c>
    </row>
    <row r="133" s="2" customFormat="1" ht="6.96" customHeight="1">
      <c r="A133" s="39"/>
      <c r="B133" s="67"/>
      <c r="C133" s="68"/>
      <c r="D133" s="68"/>
      <c r="E133" s="68"/>
      <c r="F133" s="68"/>
      <c r="G133" s="68"/>
      <c r="H133" s="68"/>
      <c r="I133" s="194"/>
      <c r="J133" s="68"/>
      <c r="K133" s="68"/>
      <c r="L133" s="45"/>
      <c r="M133" s="39"/>
      <c r="O133" s="39"/>
      <c r="P133" s="39"/>
      <c r="Q133" s="39"/>
      <c r="R133" s="39"/>
      <c r="S133" s="39"/>
      <c r="T133" s="39"/>
      <c r="U133" s="39"/>
      <c r="V133" s="39"/>
      <c r="W133" s="39"/>
      <c r="X133" s="39"/>
      <c r="Y133" s="39"/>
      <c r="Z133" s="39"/>
      <c r="AA133" s="39"/>
      <c r="AB133" s="39"/>
      <c r="AC133" s="39"/>
      <c r="AD133" s="39"/>
      <c r="AE133" s="39"/>
    </row>
  </sheetData>
  <sheetProtection sheet="1" autoFilter="0" formatColumns="0" formatRows="0" objects="1" scenarios="1" spinCount="100000" saltValue="Qh/SC5a76Ii/EN0lJPkD0iQuSiUegEAawE80bg6bf/KVZ0bNUAZTqdz5lKOoqB8U0yQJ8pF+BEgm6p8w/HJigQ==" hashValue="GFmxVpqBZtEeRkFz/wt/gzFcEeDtJqR48x6o5sDuYIXt2XY3ybz4BpPOY3pQiY65z4cEsqZQ6+ylbywrLX0Qqw==" algorithmName="SHA-512" password="CC35"/>
  <autoFilter ref="C122:K132"/>
  <mergeCells count="12">
    <mergeCell ref="E7:H7"/>
    <mergeCell ref="E9:H9"/>
    <mergeCell ref="E11:H11"/>
    <mergeCell ref="E20:H20"/>
    <mergeCell ref="E29:H29"/>
    <mergeCell ref="E85:H85"/>
    <mergeCell ref="E87:H87"/>
    <mergeCell ref="E89:H89"/>
    <mergeCell ref="E111:H111"/>
    <mergeCell ref="E113:H113"/>
    <mergeCell ref="E115:H115"/>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51.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259</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3595</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3596</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ROUND(J127,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ROUND((SUM(BE127:BE257)),  2)</f>
        <v>0</v>
      </c>
      <c r="G35" s="39"/>
      <c r="H35" s="39"/>
      <c r="I35" s="173">
        <v>0.20999999999999999</v>
      </c>
      <c r="J35" s="172">
        <f>ROUND(((SUM(BE127:BE257))*I35),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ROUND((SUM(BF127:BF257)),  2)</f>
        <v>0</v>
      </c>
      <c r="G36" s="39"/>
      <c r="H36" s="39"/>
      <c r="I36" s="173">
        <v>0.14999999999999999</v>
      </c>
      <c r="J36" s="172">
        <f>ROUND(((SUM(BF127:BF257))*I36),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ROUND((SUM(BG127:BG257)),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ROUND((SUM(BH127:BH257)),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ROUND((SUM(BI127:BI257)),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3595</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001 - ZRN - propustek v km 5,682</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J127</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732</v>
      </c>
      <c r="E99" s="250"/>
      <c r="F99" s="250"/>
      <c r="G99" s="250"/>
      <c r="H99" s="250"/>
      <c r="I99" s="251"/>
      <c r="J99" s="252">
        <f>J128</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1712</v>
      </c>
      <c r="E100" s="271"/>
      <c r="F100" s="271"/>
      <c r="G100" s="271"/>
      <c r="H100" s="271"/>
      <c r="I100" s="272"/>
      <c r="J100" s="273">
        <f>J129</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734</v>
      </c>
      <c r="E101" s="271"/>
      <c r="F101" s="271"/>
      <c r="G101" s="271"/>
      <c r="H101" s="271"/>
      <c r="I101" s="272"/>
      <c r="J101" s="273">
        <f>J140</f>
        <v>0</v>
      </c>
      <c r="K101" s="134"/>
      <c r="L101" s="274"/>
      <c r="S101" s="12"/>
      <c r="T101" s="12"/>
      <c r="U101" s="12"/>
      <c r="V101" s="12"/>
      <c r="W101" s="12"/>
      <c r="X101" s="12"/>
      <c r="Y101" s="12"/>
      <c r="Z101" s="12"/>
      <c r="AA101" s="12"/>
      <c r="AB101" s="12"/>
      <c r="AC101" s="12"/>
      <c r="AD101" s="12"/>
      <c r="AE101" s="12"/>
    </row>
    <row r="102" hidden="1" s="12" customFormat="1" ht="19.92" customHeight="1">
      <c r="A102" s="12"/>
      <c r="B102" s="269"/>
      <c r="C102" s="134"/>
      <c r="D102" s="270" t="s">
        <v>736</v>
      </c>
      <c r="E102" s="271"/>
      <c r="F102" s="271"/>
      <c r="G102" s="271"/>
      <c r="H102" s="271"/>
      <c r="I102" s="272"/>
      <c r="J102" s="273">
        <f>J148</f>
        <v>0</v>
      </c>
      <c r="K102" s="134"/>
      <c r="L102" s="274"/>
      <c r="S102" s="12"/>
      <c r="T102" s="12"/>
      <c r="U102" s="12"/>
      <c r="V102" s="12"/>
      <c r="W102" s="12"/>
      <c r="X102" s="12"/>
      <c r="Y102" s="12"/>
      <c r="Z102" s="12"/>
      <c r="AA102" s="12"/>
      <c r="AB102" s="12"/>
      <c r="AC102" s="12"/>
      <c r="AD102" s="12"/>
      <c r="AE102" s="12"/>
    </row>
    <row r="103" hidden="1" s="12" customFormat="1" ht="19.92" customHeight="1">
      <c r="A103" s="12"/>
      <c r="B103" s="269"/>
      <c r="C103" s="134"/>
      <c r="D103" s="270" t="s">
        <v>737</v>
      </c>
      <c r="E103" s="271"/>
      <c r="F103" s="271"/>
      <c r="G103" s="271"/>
      <c r="H103" s="271"/>
      <c r="I103" s="272"/>
      <c r="J103" s="273">
        <f>J161</f>
        <v>0</v>
      </c>
      <c r="K103" s="134"/>
      <c r="L103" s="274"/>
      <c r="S103" s="12"/>
      <c r="T103" s="12"/>
      <c r="U103" s="12"/>
      <c r="V103" s="12"/>
      <c r="W103" s="12"/>
      <c r="X103" s="12"/>
      <c r="Y103" s="12"/>
      <c r="Z103" s="12"/>
      <c r="AA103" s="12"/>
      <c r="AB103" s="12"/>
      <c r="AC103" s="12"/>
      <c r="AD103" s="12"/>
      <c r="AE103" s="12"/>
    </row>
    <row r="104" hidden="1" s="12" customFormat="1" ht="19.92" customHeight="1">
      <c r="A104" s="12"/>
      <c r="B104" s="269"/>
      <c r="C104" s="134"/>
      <c r="D104" s="270" t="s">
        <v>738</v>
      </c>
      <c r="E104" s="271"/>
      <c r="F104" s="271"/>
      <c r="G104" s="271"/>
      <c r="H104" s="271"/>
      <c r="I104" s="272"/>
      <c r="J104" s="273">
        <f>J239</f>
        <v>0</v>
      </c>
      <c r="K104" s="134"/>
      <c r="L104" s="274"/>
      <c r="S104" s="12"/>
      <c r="T104" s="12"/>
      <c r="U104" s="12"/>
      <c r="V104" s="12"/>
      <c r="W104" s="12"/>
      <c r="X104" s="12"/>
      <c r="Y104" s="12"/>
      <c r="Z104" s="12"/>
      <c r="AA104" s="12"/>
      <c r="AB104" s="12"/>
      <c r="AC104" s="12"/>
      <c r="AD104" s="12"/>
      <c r="AE104" s="12"/>
    </row>
    <row r="105" hidden="1" s="12" customFormat="1" ht="19.92" customHeight="1">
      <c r="A105" s="12"/>
      <c r="B105" s="269"/>
      <c r="C105" s="134"/>
      <c r="D105" s="270" t="s">
        <v>739</v>
      </c>
      <c r="E105" s="271"/>
      <c r="F105" s="271"/>
      <c r="G105" s="271"/>
      <c r="H105" s="271"/>
      <c r="I105" s="272"/>
      <c r="J105" s="273">
        <f>J255</f>
        <v>0</v>
      </c>
      <c r="K105" s="134"/>
      <c r="L105" s="274"/>
      <c r="S105" s="12"/>
      <c r="T105" s="12"/>
      <c r="U105" s="12"/>
      <c r="V105" s="12"/>
      <c r="W105" s="12"/>
      <c r="X105" s="12"/>
      <c r="Y105" s="12"/>
      <c r="Z105" s="12"/>
      <c r="AA105" s="12"/>
      <c r="AB105" s="12"/>
      <c r="AC105" s="12"/>
      <c r="AD105" s="12"/>
      <c r="AE105" s="12"/>
    </row>
    <row r="106" hidden="1" s="2" customFormat="1" ht="21.84" customHeight="1">
      <c r="A106" s="39"/>
      <c r="B106" s="40"/>
      <c r="C106" s="41"/>
      <c r="D106" s="41"/>
      <c r="E106" s="41"/>
      <c r="F106" s="41"/>
      <c r="G106" s="41"/>
      <c r="H106" s="41"/>
      <c r="I106" s="156"/>
      <c r="J106" s="41"/>
      <c r="K106" s="41"/>
      <c r="L106" s="64"/>
      <c r="S106" s="39"/>
      <c r="T106" s="39"/>
      <c r="U106" s="39"/>
      <c r="V106" s="39"/>
      <c r="W106" s="39"/>
      <c r="X106" s="39"/>
      <c r="Y106" s="39"/>
      <c r="Z106" s="39"/>
      <c r="AA106" s="39"/>
      <c r="AB106" s="39"/>
      <c r="AC106" s="39"/>
      <c r="AD106" s="39"/>
      <c r="AE106" s="39"/>
    </row>
    <row r="107" hidden="1" s="2" customFormat="1" ht="6.96" customHeight="1">
      <c r="A107" s="39"/>
      <c r="B107" s="67"/>
      <c r="C107" s="68"/>
      <c r="D107" s="68"/>
      <c r="E107" s="68"/>
      <c r="F107" s="68"/>
      <c r="G107" s="68"/>
      <c r="H107" s="68"/>
      <c r="I107" s="194"/>
      <c r="J107" s="68"/>
      <c r="K107" s="68"/>
      <c r="L107" s="64"/>
      <c r="S107" s="39"/>
      <c r="T107" s="39"/>
      <c r="U107" s="39"/>
      <c r="V107" s="39"/>
      <c r="W107" s="39"/>
      <c r="X107" s="39"/>
      <c r="Y107" s="39"/>
      <c r="Z107" s="39"/>
      <c r="AA107" s="39"/>
      <c r="AB107" s="39"/>
      <c r="AC107" s="39"/>
      <c r="AD107" s="39"/>
      <c r="AE107" s="39"/>
    </row>
    <row r="108" hidden="1"/>
    <row r="109" hidden="1"/>
    <row r="110" hidden="1"/>
    <row r="111" s="2" customFormat="1" ht="6.96" customHeight="1">
      <c r="A111" s="39"/>
      <c r="B111" s="69"/>
      <c r="C111" s="70"/>
      <c r="D111" s="70"/>
      <c r="E111" s="70"/>
      <c r="F111" s="70"/>
      <c r="G111" s="70"/>
      <c r="H111" s="70"/>
      <c r="I111" s="197"/>
      <c r="J111" s="70"/>
      <c r="K111" s="70"/>
      <c r="L111" s="64"/>
      <c r="S111" s="39"/>
      <c r="T111" s="39"/>
      <c r="U111" s="39"/>
      <c r="V111" s="39"/>
      <c r="W111" s="39"/>
      <c r="X111" s="39"/>
      <c r="Y111" s="39"/>
      <c r="Z111" s="39"/>
      <c r="AA111" s="39"/>
      <c r="AB111" s="39"/>
      <c r="AC111" s="39"/>
      <c r="AD111" s="39"/>
      <c r="AE111" s="39"/>
    </row>
    <row r="112" s="2" customFormat="1" ht="24.96" customHeight="1">
      <c r="A112" s="39"/>
      <c r="B112" s="40"/>
      <c r="C112" s="24" t="s">
        <v>396</v>
      </c>
      <c r="D112" s="41"/>
      <c r="E112" s="41"/>
      <c r="F112" s="41"/>
      <c r="G112" s="41"/>
      <c r="H112" s="41"/>
      <c r="I112" s="156"/>
      <c r="J112" s="41"/>
      <c r="K112" s="41"/>
      <c r="L112" s="64"/>
      <c r="S112" s="39"/>
      <c r="T112" s="39"/>
      <c r="U112" s="39"/>
      <c r="V112" s="39"/>
      <c r="W112" s="39"/>
      <c r="X112" s="39"/>
      <c r="Y112" s="39"/>
      <c r="Z112" s="39"/>
      <c r="AA112" s="39"/>
      <c r="AB112" s="39"/>
      <c r="AC112" s="39"/>
      <c r="AD112" s="39"/>
      <c r="AE112" s="39"/>
    </row>
    <row r="113" s="2" customFormat="1" ht="6.96" customHeight="1">
      <c r="A113" s="39"/>
      <c r="B113" s="40"/>
      <c r="C113" s="41"/>
      <c r="D113" s="41"/>
      <c r="E113" s="41"/>
      <c r="F113" s="41"/>
      <c r="G113" s="41"/>
      <c r="H113" s="41"/>
      <c r="I113" s="156"/>
      <c r="J113" s="41"/>
      <c r="K113" s="41"/>
      <c r="L113" s="64"/>
      <c r="S113" s="39"/>
      <c r="T113" s="39"/>
      <c r="U113" s="39"/>
      <c r="V113" s="39"/>
      <c r="W113" s="39"/>
      <c r="X113" s="39"/>
      <c r="Y113" s="39"/>
      <c r="Z113" s="39"/>
      <c r="AA113" s="39"/>
      <c r="AB113" s="39"/>
      <c r="AC113" s="39"/>
      <c r="AD113" s="39"/>
      <c r="AE113" s="39"/>
    </row>
    <row r="114" s="2" customFormat="1" ht="12" customHeight="1">
      <c r="A114" s="39"/>
      <c r="B114" s="40"/>
      <c r="C114" s="33" t="s">
        <v>16</v>
      </c>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2" customFormat="1" ht="23.25" customHeight="1">
      <c r="A115" s="39"/>
      <c r="B115" s="40"/>
      <c r="C115" s="41"/>
      <c r="D115" s="41"/>
      <c r="E115" s="198" t="str">
        <f>E7</f>
        <v>Oprava trati v úseku 1.TK a 2.TK Děčín Prostřední Žleb - Dolní Žleb_OPRAVA č. 2</v>
      </c>
      <c r="F115" s="33"/>
      <c r="G115" s="33"/>
      <c r="H115" s="33"/>
      <c r="I115" s="156"/>
      <c r="J115" s="41"/>
      <c r="K115" s="41"/>
      <c r="L115" s="64"/>
      <c r="S115" s="39"/>
      <c r="T115" s="39"/>
      <c r="U115" s="39"/>
      <c r="V115" s="39"/>
      <c r="W115" s="39"/>
      <c r="X115" s="39"/>
      <c r="Y115" s="39"/>
      <c r="Z115" s="39"/>
      <c r="AA115" s="39"/>
      <c r="AB115" s="39"/>
      <c r="AC115" s="39"/>
      <c r="AD115" s="39"/>
      <c r="AE115" s="39"/>
    </row>
    <row r="116" s="1" customFormat="1" ht="12" customHeight="1">
      <c r="B116" s="22"/>
      <c r="C116" s="33" t="s">
        <v>389</v>
      </c>
      <c r="D116" s="23"/>
      <c r="E116" s="23"/>
      <c r="F116" s="23"/>
      <c r="G116" s="23"/>
      <c r="H116" s="23"/>
      <c r="I116" s="148"/>
      <c r="J116" s="23"/>
      <c r="K116" s="23"/>
      <c r="L116" s="21"/>
    </row>
    <row r="117" s="2" customFormat="1" ht="16.5" customHeight="1">
      <c r="A117" s="39"/>
      <c r="B117" s="40"/>
      <c r="C117" s="41"/>
      <c r="D117" s="41"/>
      <c r="E117" s="198" t="s">
        <v>3595</v>
      </c>
      <c r="F117" s="41"/>
      <c r="G117" s="41"/>
      <c r="H117" s="41"/>
      <c r="I117" s="156"/>
      <c r="J117" s="41"/>
      <c r="K117" s="41"/>
      <c r="L117" s="64"/>
      <c r="S117" s="39"/>
      <c r="T117" s="39"/>
      <c r="U117" s="39"/>
      <c r="V117" s="39"/>
      <c r="W117" s="39"/>
      <c r="X117" s="39"/>
      <c r="Y117" s="39"/>
      <c r="Z117" s="39"/>
      <c r="AA117" s="39"/>
      <c r="AB117" s="39"/>
      <c r="AC117" s="39"/>
      <c r="AD117" s="39"/>
      <c r="AE117" s="39"/>
    </row>
    <row r="118" s="2" customFormat="1" ht="12" customHeight="1">
      <c r="A118" s="39"/>
      <c r="B118" s="40"/>
      <c r="C118" s="33" t="s">
        <v>715</v>
      </c>
      <c r="D118" s="41"/>
      <c r="E118" s="41"/>
      <c r="F118" s="41"/>
      <c r="G118" s="41"/>
      <c r="H118" s="41"/>
      <c r="I118" s="156"/>
      <c r="J118" s="41"/>
      <c r="K118" s="41"/>
      <c r="L118" s="64"/>
      <c r="S118" s="39"/>
      <c r="T118" s="39"/>
      <c r="U118" s="39"/>
      <c r="V118" s="39"/>
      <c r="W118" s="39"/>
      <c r="X118" s="39"/>
      <c r="Y118" s="39"/>
      <c r="Z118" s="39"/>
      <c r="AA118" s="39"/>
      <c r="AB118" s="39"/>
      <c r="AC118" s="39"/>
      <c r="AD118" s="39"/>
      <c r="AE118" s="39"/>
    </row>
    <row r="119" s="2" customFormat="1" ht="16.5" customHeight="1">
      <c r="A119" s="39"/>
      <c r="B119" s="40"/>
      <c r="C119" s="41"/>
      <c r="D119" s="41"/>
      <c r="E119" s="77" t="str">
        <f>E11</f>
        <v>001 - ZRN - propustek v km 5,682</v>
      </c>
      <c r="F119" s="41"/>
      <c r="G119" s="41"/>
      <c r="H119" s="41"/>
      <c r="I119" s="156"/>
      <c r="J119" s="41"/>
      <c r="K119" s="41"/>
      <c r="L119" s="64"/>
      <c r="S119" s="39"/>
      <c r="T119" s="39"/>
      <c r="U119" s="39"/>
      <c r="V119" s="39"/>
      <c r="W119" s="39"/>
      <c r="X119" s="39"/>
      <c r="Y119" s="39"/>
      <c r="Z119" s="39"/>
      <c r="AA119" s="39"/>
      <c r="AB119" s="39"/>
      <c r="AC119" s="39"/>
      <c r="AD119" s="39"/>
      <c r="AE119" s="39"/>
    </row>
    <row r="120" s="2" customFormat="1" ht="6.96" customHeight="1">
      <c r="A120" s="39"/>
      <c r="B120" s="40"/>
      <c r="C120" s="41"/>
      <c r="D120" s="41"/>
      <c r="E120" s="41"/>
      <c r="F120" s="41"/>
      <c r="G120" s="41"/>
      <c r="H120" s="41"/>
      <c r="I120" s="156"/>
      <c r="J120" s="41"/>
      <c r="K120" s="41"/>
      <c r="L120" s="64"/>
      <c r="S120" s="39"/>
      <c r="T120" s="39"/>
      <c r="U120" s="39"/>
      <c r="V120" s="39"/>
      <c r="W120" s="39"/>
      <c r="X120" s="39"/>
      <c r="Y120" s="39"/>
      <c r="Z120" s="39"/>
      <c r="AA120" s="39"/>
      <c r="AB120" s="39"/>
      <c r="AC120" s="39"/>
      <c r="AD120" s="39"/>
      <c r="AE120" s="39"/>
    </row>
    <row r="121" s="2" customFormat="1" ht="12" customHeight="1">
      <c r="A121" s="39"/>
      <c r="B121" s="40"/>
      <c r="C121" s="33" t="s">
        <v>20</v>
      </c>
      <c r="D121" s="41"/>
      <c r="E121" s="41"/>
      <c r="F121" s="28" t="str">
        <f>F14</f>
        <v xml:space="preserve"> </v>
      </c>
      <c r="G121" s="41"/>
      <c r="H121" s="41"/>
      <c r="I121" s="158" t="s">
        <v>22</v>
      </c>
      <c r="J121" s="80" t="str">
        <f>IF(J14="","",J14)</f>
        <v>21. 11. 2019</v>
      </c>
      <c r="K121" s="41"/>
      <c r="L121" s="64"/>
      <c r="S121" s="39"/>
      <c r="T121" s="39"/>
      <c r="U121" s="39"/>
      <c r="V121" s="39"/>
      <c r="W121" s="39"/>
      <c r="X121" s="39"/>
      <c r="Y121" s="39"/>
      <c r="Z121" s="39"/>
      <c r="AA121" s="39"/>
      <c r="AB121" s="39"/>
      <c r="AC121" s="39"/>
      <c r="AD121" s="39"/>
      <c r="AE121" s="39"/>
    </row>
    <row r="122" s="2" customFormat="1" ht="6.96" customHeight="1">
      <c r="A122" s="39"/>
      <c r="B122" s="40"/>
      <c r="C122" s="41"/>
      <c r="D122" s="41"/>
      <c r="E122" s="41"/>
      <c r="F122" s="41"/>
      <c r="G122" s="41"/>
      <c r="H122" s="41"/>
      <c r="I122" s="156"/>
      <c r="J122" s="41"/>
      <c r="K122" s="41"/>
      <c r="L122" s="64"/>
      <c r="S122" s="39"/>
      <c r="T122" s="39"/>
      <c r="U122" s="39"/>
      <c r="V122" s="39"/>
      <c r="W122" s="39"/>
      <c r="X122" s="39"/>
      <c r="Y122" s="39"/>
      <c r="Z122" s="39"/>
      <c r="AA122" s="39"/>
      <c r="AB122" s="39"/>
      <c r="AC122" s="39"/>
      <c r="AD122" s="39"/>
      <c r="AE122" s="39"/>
    </row>
    <row r="123" s="2" customFormat="1" ht="15.15" customHeight="1">
      <c r="A123" s="39"/>
      <c r="B123" s="40"/>
      <c r="C123" s="33" t="s">
        <v>24</v>
      </c>
      <c r="D123" s="41"/>
      <c r="E123" s="41"/>
      <c r="F123" s="28" t="str">
        <f>E17</f>
        <v/>
      </c>
      <c r="G123" s="41"/>
      <c r="H123" s="41"/>
      <c r="I123" s="158" t="s">
        <v>32</v>
      </c>
      <c r="J123" s="37" t="str">
        <f>E23</f>
        <v xml:space="preserve"> </v>
      </c>
      <c r="K123" s="41"/>
      <c r="L123" s="64"/>
      <c r="S123" s="39"/>
      <c r="T123" s="39"/>
      <c r="U123" s="39"/>
      <c r="V123" s="39"/>
      <c r="W123" s="39"/>
      <c r="X123" s="39"/>
      <c r="Y123" s="39"/>
      <c r="Z123" s="39"/>
      <c r="AA123" s="39"/>
      <c r="AB123" s="39"/>
      <c r="AC123" s="39"/>
      <c r="AD123" s="39"/>
      <c r="AE123" s="39"/>
    </row>
    <row r="124" s="2" customFormat="1" ht="15.15" customHeight="1">
      <c r="A124" s="39"/>
      <c r="B124" s="40"/>
      <c r="C124" s="33" t="s">
        <v>30</v>
      </c>
      <c r="D124" s="41"/>
      <c r="E124" s="41"/>
      <c r="F124" s="28" t="str">
        <f>IF(E20="","",E20)</f>
        <v>Vyplň údaj</v>
      </c>
      <c r="G124" s="41"/>
      <c r="H124" s="41"/>
      <c r="I124" s="158" t="s">
        <v>34</v>
      </c>
      <c r="J124" s="37" t="str">
        <f>E26</f>
        <v xml:space="preserve"> </v>
      </c>
      <c r="K124" s="41"/>
      <c r="L124" s="64"/>
      <c r="S124" s="39"/>
      <c r="T124" s="39"/>
      <c r="U124" s="39"/>
      <c r="V124" s="39"/>
      <c r="W124" s="39"/>
      <c r="X124" s="39"/>
      <c r="Y124" s="39"/>
      <c r="Z124" s="39"/>
      <c r="AA124" s="39"/>
      <c r="AB124" s="39"/>
      <c r="AC124" s="39"/>
      <c r="AD124" s="39"/>
      <c r="AE124" s="39"/>
    </row>
    <row r="125" s="2" customFormat="1" ht="10.32" customHeight="1">
      <c r="A125" s="39"/>
      <c r="B125" s="40"/>
      <c r="C125" s="41"/>
      <c r="D125" s="41"/>
      <c r="E125" s="41"/>
      <c r="F125" s="41"/>
      <c r="G125" s="41"/>
      <c r="H125" s="41"/>
      <c r="I125" s="156"/>
      <c r="J125" s="41"/>
      <c r="K125" s="41"/>
      <c r="L125" s="64"/>
      <c r="S125" s="39"/>
      <c r="T125" s="39"/>
      <c r="U125" s="39"/>
      <c r="V125" s="39"/>
      <c r="W125" s="39"/>
      <c r="X125" s="39"/>
      <c r="Y125" s="39"/>
      <c r="Z125" s="39"/>
      <c r="AA125" s="39"/>
      <c r="AB125" s="39"/>
      <c r="AC125" s="39"/>
      <c r="AD125" s="39"/>
      <c r="AE125" s="39"/>
    </row>
    <row r="126" s="9" customFormat="1" ht="29.28" customHeight="1">
      <c r="A126" s="204"/>
      <c r="B126" s="205"/>
      <c r="C126" s="206" t="s">
        <v>397</v>
      </c>
      <c r="D126" s="207" t="s">
        <v>61</v>
      </c>
      <c r="E126" s="207" t="s">
        <v>57</v>
      </c>
      <c r="F126" s="207" t="s">
        <v>58</v>
      </c>
      <c r="G126" s="207" t="s">
        <v>398</v>
      </c>
      <c r="H126" s="207" t="s">
        <v>399</v>
      </c>
      <c r="I126" s="208" t="s">
        <v>400</v>
      </c>
      <c r="J126" s="207" t="s">
        <v>393</v>
      </c>
      <c r="K126" s="209" t="s">
        <v>401</v>
      </c>
      <c r="L126" s="210"/>
      <c r="M126" s="101" t="s">
        <v>1</v>
      </c>
      <c r="N126" s="102" t="s">
        <v>40</v>
      </c>
      <c r="O126" s="102" t="s">
        <v>402</v>
      </c>
      <c r="P126" s="102" t="s">
        <v>403</v>
      </c>
      <c r="Q126" s="102" t="s">
        <v>404</v>
      </c>
      <c r="R126" s="102" t="s">
        <v>405</v>
      </c>
      <c r="S126" s="102" t="s">
        <v>406</v>
      </c>
      <c r="T126" s="103" t="s">
        <v>407</v>
      </c>
      <c r="U126" s="204"/>
      <c r="V126" s="204"/>
      <c r="W126" s="204"/>
      <c r="X126" s="204"/>
      <c r="Y126" s="204"/>
      <c r="Z126" s="204"/>
      <c r="AA126" s="204"/>
      <c r="AB126" s="204"/>
      <c r="AC126" s="204"/>
      <c r="AD126" s="204"/>
      <c r="AE126" s="204"/>
    </row>
    <row r="127" s="2" customFormat="1" ht="22.8" customHeight="1">
      <c r="A127" s="39"/>
      <c r="B127" s="40"/>
      <c r="C127" s="108" t="s">
        <v>408</v>
      </c>
      <c r="D127" s="41"/>
      <c r="E127" s="41"/>
      <c r="F127" s="41"/>
      <c r="G127" s="41"/>
      <c r="H127" s="41"/>
      <c r="I127" s="156"/>
      <c r="J127" s="211">
        <f>BK127</f>
        <v>0</v>
      </c>
      <c r="K127" s="41"/>
      <c r="L127" s="45"/>
      <c r="M127" s="104"/>
      <c r="N127" s="212"/>
      <c r="O127" s="105"/>
      <c r="P127" s="213">
        <f>P128</f>
        <v>0</v>
      </c>
      <c r="Q127" s="105"/>
      <c r="R127" s="213">
        <f>R128</f>
        <v>1.4606046411864</v>
      </c>
      <c r="S127" s="105"/>
      <c r="T127" s="214">
        <f>T128</f>
        <v>10.886450000000002</v>
      </c>
      <c r="U127" s="39"/>
      <c r="V127" s="39"/>
      <c r="W127" s="39"/>
      <c r="X127" s="39"/>
      <c r="Y127" s="39"/>
      <c r="Z127" s="39"/>
      <c r="AA127" s="39"/>
      <c r="AB127" s="39"/>
      <c r="AC127" s="39"/>
      <c r="AD127" s="39"/>
      <c r="AE127" s="39"/>
      <c r="AT127" s="18" t="s">
        <v>75</v>
      </c>
      <c r="AU127" s="18" t="s">
        <v>395</v>
      </c>
      <c r="BK127" s="215">
        <f>BK128</f>
        <v>0</v>
      </c>
    </row>
    <row r="128" s="11" customFormat="1" ht="25.92" customHeight="1">
      <c r="A128" s="11"/>
      <c r="B128" s="254"/>
      <c r="C128" s="255"/>
      <c r="D128" s="256" t="s">
        <v>75</v>
      </c>
      <c r="E128" s="257" t="s">
        <v>750</v>
      </c>
      <c r="F128" s="257" t="s">
        <v>751</v>
      </c>
      <c r="G128" s="255"/>
      <c r="H128" s="255"/>
      <c r="I128" s="258"/>
      <c r="J128" s="259">
        <f>BK128</f>
        <v>0</v>
      </c>
      <c r="K128" s="255"/>
      <c r="L128" s="260"/>
      <c r="M128" s="261"/>
      <c r="N128" s="262"/>
      <c r="O128" s="262"/>
      <c r="P128" s="263">
        <f>P129+P140+P148+P161+P239+P255</f>
        <v>0</v>
      </c>
      <c r="Q128" s="262"/>
      <c r="R128" s="263">
        <f>R129+R140+R148+R161+R239+R255</f>
        <v>1.4606046411864</v>
      </c>
      <c r="S128" s="262"/>
      <c r="T128" s="264">
        <f>T129+T140+T148+T161+T239+T255</f>
        <v>10.886450000000002</v>
      </c>
      <c r="U128" s="11"/>
      <c r="V128" s="11"/>
      <c r="W128" s="11"/>
      <c r="X128" s="11"/>
      <c r="Y128" s="11"/>
      <c r="Z128" s="11"/>
      <c r="AA128" s="11"/>
      <c r="AB128" s="11"/>
      <c r="AC128" s="11"/>
      <c r="AD128" s="11"/>
      <c r="AE128" s="11"/>
      <c r="AR128" s="265" t="s">
        <v>84</v>
      </c>
      <c r="AT128" s="266" t="s">
        <v>75</v>
      </c>
      <c r="AU128" s="266" t="s">
        <v>76</v>
      </c>
      <c r="AY128" s="265" t="s">
        <v>414</v>
      </c>
      <c r="BK128" s="267">
        <f>BK129+BK140+BK148+BK161+BK239+BK255</f>
        <v>0</v>
      </c>
    </row>
    <row r="129" s="11" customFormat="1" ht="22.8" customHeight="1">
      <c r="A129" s="11"/>
      <c r="B129" s="254"/>
      <c r="C129" s="255"/>
      <c r="D129" s="256" t="s">
        <v>75</v>
      </c>
      <c r="E129" s="275" t="s">
        <v>84</v>
      </c>
      <c r="F129" s="275" t="s">
        <v>1714</v>
      </c>
      <c r="G129" s="255"/>
      <c r="H129" s="255"/>
      <c r="I129" s="258"/>
      <c r="J129" s="276">
        <f>BK129</f>
        <v>0</v>
      </c>
      <c r="K129" s="255"/>
      <c r="L129" s="260"/>
      <c r="M129" s="261"/>
      <c r="N129" s="262"/>
      <c r="O129" s="262"/>
      <c r="P129" s="263">
        <f>SUM(P130:P139)</f>
        <v>0</v>
      </c>
      <c r="Q129" s="262"/>
      <c r="R129" s="263">
        <f>SUM(R130:R139)</f>
        <v>0</v>
      </c>
      <c r="S129" s="262"/>
      <c r="T129" s="264">
        <f>SUM(T130:T139)</f>
        <v>0</v>
      </c>
      <c r="U129" s="11"/>
      <c r="V129" s="11"/>
      <c r="W129" s="11"/>
      <c r="X129" s="11"/>
      <c r="Y129" s="11"/>
      <c r="Z129" s="11"/>
      <c r="AA129" s="11"/>
      <c r="AB129" s="11"/>
      <c r="AC129" s="11"/>
      <c r="AD129" s="11"/>
      <c r="AE129" s="11"/>
      <c r="AR129" s="265" t="s">
        <v>84</v>
      </c>
      <c r="AT129" s="266" t="s">
        <v>75</v>
      </c>
      <c r="AU129" s="266" t="s">
        <v>84</v>
      </c>
      <c r="AY129" s="265" t="s">
        <v>414</v>
      </c>
      <c r="BK129" s="267">
        <f>SUM(BK130:BK139)</f>
        <v>0</v>
      </c>
    </row>
    <row r="130" s="2" customFormat="1" ht="21.75" customHeight="1">
      <c r="A130" s="39"/>
      <c r="B130" s="40"/>
      <c r="C130" s="234" t="s">
        <v>84</v>
      </c>
      <c r="D130" s="234" t="s">
        <v>443</v>
      </c>
      <c r="E130" s="235" t="s">
        <v>1715</v>
      </c>
      <c r="F130" s="236" t="s">
        <v>1716</v>
      </c>
      <c r="G130" s="237" t="s">
        <v>632</v>
      </c>
      <c r="H130" s="238">
        <v>110</v>
      </c>
      <c r="I130" s="239"/>
      <c r="J130" s="240">
        <f>ROUND(I130*H130,2)</f>
        <v>0</v>
      </c>
      <c r="K130" s="236" t="s">
        <v>720</v>
      </c>
      <c r="L130" s="45"/>
      <c r="M130" s="241" t="s">
        <v>1</v>
      </c>
      <c r="N130" s="242" t="s">
        <v>41</v>
      </c>
      <c r="O130" s="92"/>
      <c r="P130" s="226">
        <f>O130*H130</f>
        <v>0</v>
      </c>
      <c r="Q130" s="226">
        <v>0</v>
      </c>
      <c r="R130" s="226">
        <f>Q130*H130</f>
        <v>0</v>
      </c>
      <c r="S130" s="226">
        <v>0</v>
      </c>
      <c r="T130" s="227">
        <f>S130*H130</f>
        <v>0</v>
      </c>
      <c r="U130" s="39"/>
      <c r="V130" s="39"/>
      <c r="W130" s="39"/>
      <c r="X130" s="39"/>
      <c r="Y130" s="39"/>
      <c r="Z130" s="39"/>
      <c r="AA130" s="39"/>
      <c r="AB130" s="39"/>
      <c r="AC130" s="39"/>
      <c r="AD130" s="39"/>
      <c r="AE130" s="39"/>
      <c r="AR130" s="228" t="s">
        <v>415</v>
      </c>
      <c r="AT130" s="228" t="s">
        <v>443</v>
      </c>
      <c r="AU130" s="228" t="s">
        <v>86</v>
      </c>
      <c r="AY130" s="18" t="s">
        <v>414</v>
      </c>
      <c r="BE130" s="229">
        <f>IF(N130="základní",J130,0)</f>
        <v>0</v>
      </c>
      <c r="BF130" s="229">
        <f>IF(N130="snížená",J130,0)</f>
        <v>0</v>
      </c>
      <c r="BG130" s="229">
        <f>IF(N130="zákl. přenesená",J130,0)</f>
        <v>0</v>
      </c>
      <c r="BH130" s="229">
        <f>IF(N130="sníž. přenesená",J130,0)</f>
        <v>0</v>
      </c>
      <c r="BI130" s="229">
        <f>IF(N130="nulová",J130,0)</f>
        <v>0</v>
      </c>
      <c r="BJ130" s="18" t="s">
        <v>84</v>
      </c>
      <c r="BK130" s="229">
        <f>ROUND(I130*H130,2)</f>
        <v>0</v>
      </c>
      <c r="BL130" s="18" t="s">
        <v>415</v>
      </c>
      <c r="BM130" s="228" t="s">
        <v>3597</v>
      </c>
    </row>
    <row r="131" s="2" customFormat="1">
      <c r="A131" s="39"/>
      <c r="B131" s="40"/>
      <c r="C131" s="41"/>
      <c r="D131" s="230" t="s">
        <v>417</v>
      </c>
      <c r="E131" s="41"/>
      <c r="F131" s="231" t="s">
        <v>1718</v>
      </c>
      <c r="G131" s="41"/>
      <c r="H131" s="41"/>
      <c r="I131" s="156"/>
      <c r="J131" s="41"/>
      <c r="K131" s="41"/>
      <c r="L131" s="45"/>
      <c r="M131" s="232"/>
      <c r="N131" s="233"/>
      <c r="O131" s="92"/>
      <c r="P131" s="92"/>
      <c r="Q131" s="92"/>
      <c r="R131" s="92"/>
      <c r="S131" s="92"/>
      <c r="T131" s="93"/>
      <c r="U131" s="39"/>
      <c r="V131" s="39"/>
      <c r="W131" s="39"/>
      <c r="X131" s="39"/>
      <c r="Y131" s="39"/>
      <c r="Z131" s="39"/>
      <c r="AA131" s="39"/>
      <c r="AB131" s="39"/>
      <c r="AC131" s="39"/>
      <c r="AD131" s="39"/>
      <c r="AE131" s="39"/>
      <c r="AT131" s="18" t="s">
        <v>417</v>
      </c>
      <c r="AU131" s="18" t="s">
        <v>86</v>
      </c>
    </row>
    <row r="132" s="15" customFormat="1">
      <c r="A132" s="15"/>
      <c r="B132" s="299"/>
      <c r="C132" s="300"/>
      <c r="D132" s="230" t="s">
        <v>758</v>
      </c>
      <c r="E132" s="301" t="s">
        <v>1</v>
      </c>
      <c r="F132" s="302" t="s">
        <v>1741</v>
      </c>
      <c r="G132" s="300"/>
      <c r="H132" s="301" t="s">
        <v>1</v>
      </c>
      <c r="I132" s="303"/>
      <c r="J132" s="300"/>
      <c r="K132" s="300"/>
      <c r="L132" s="304"/>
      <c r="M132" s="305"/>
      <c r="N132" s="306"/>
      <c r="O132" s="306"/>
      <c r="P132" s="306"/>
      <c r="Q132" s="306"/>
      <c r="R132" s="306"/>
      <c r="S132" s="306"/>
      <c r="T132" s="307"/>
      <c r="U132" s="15"/>
      <c r="V132" s="15"/>
      <c r="W132" s="15"/>
      <c r="X132" s="15"/>
      <c r="Y132" s="15"/>
      <c r="Z132" s="15"/>
      <c r="AA132" s="15"/>
      <c r="AB132" s="15"/>
      <c r="AC132" s="15"/>
      <c r="AD132" s="15"/>
      <c r="AE132" s="15"/>
      <c r="AT132" s="308" t="s">
        <v>758</v>
      </c>
      <c r="AU132" s="308" t="s">
        <v>86</v>
      </c>
      <c r="AV132" s="15" t="s">
        <v>84</v>
      </c>
      <c r="AW132" s="15" t="s">
        <v>33</v>
      </c>
      <c r="AX132" s="15" t="s">
        <v>76</v>
      </c>
      <c r="AY132" s="308" t="s">
        <v>414</v>
      </c>
    </row>
    <row r="133" s="13" customFormat="1">
      <c r="A133" s="13"/>
      <c r="B133" s="277"/>
      <c r="C133" s="278"/>
      <c r="D133" s="230" t="s">
        <v>758</v>
      </c>
      <c r="E133" s="279" t="s">
        <v>1</v>
      </c>
      <c r="F133" s="280" t="s">
        <v>1041</v>
      </c>
      <c r="G133" s="278"/>
      <c r="H133" s="281">
        <v>60</v>
      </c>
      <c r="I133" s="282"/>
      <c r="J133" s="278"/>
      <c r="K133" s="278"/>
      <c r="L133" s="283"/>
      <c r="M133" s="284"/>
      <c r="N133" s="285"/>
      <c r="O133" s="285"/>
      <c r="P133" s="285"/>
      <c r="Q133" s="285"/>
      <c r="R133" s="285"/>
      <c r="S133" s="285"/>
      <c r="T133" s="286"/>
      <c r="U133" s="13"/>
      <c r="V133" s="13"/>
      <c r="W133" s="13"/>
      <c r="X133" s="13"/>
      <c r="Y133" s="13"/>
      <c r="Z133" s="13"/>
      <c r="AA133" s="13"/>
      <c r="AB133" s="13"/>
      <c r="AC133" s="13"/>
      <c r="AD133" s="13"/>
      <c r="AE133" s="13"/>
      <c r="AT133" s="287" t="s">
        <v>758</v>
      </c>
      <c r="AU133" s="287" t="s">
        <v>86</v>
      </c>
      <c r="AV133" s="13" t="s">
        <v>86</v>
      </c>
      <c r="AW133" s="13" t="s">
        <v>33</v>
      </c>
      <c r="AX133" s="13" t="s">
        <v>76</v>
      </c>
      <c r="AY133" s="287" t="s">
        <v>414</v>
      </c>
    </row>
    <row r="134" s="15" customFormat="1">
      <c r="A134" s="15"/>
      <c r="B134" s="299"/>
      <c r="C134" s="300"/>
      <c r="D134" s="230" t="s">
        <v>758</v>
      </c>
      <c r="E134" s="301" t="s">
        <v>1</v>
      </c>
      <c r="F134" s="302" t="s">
        <v>3598</v>
      </c>
      <c r="G134" s="300"/>
      <c r="H134" s="301" t="s">
        <v>1</v>
      </c>
      <c r="I134" s="303"/>
      <c r="J134" s="300"/>
      <c r="K134" s="300"/>
      <c r="L134" s="304"/>
      <c r="M134" s="305"/>
      <c r="N134" s="306"/>
      <c r="O134" s="306"/>
      <c r="P134" s="306"/>
      <c r="Q134" s="306"/>
      <c r="R134" s="306"/>
      <c r="S134" s="306"/>
      <c r="T134" s="307"/>
      <c r="U134" s="15"/>
      <c r="V134" s="15"/>
      <c r="W134" s="15"/>
      <c r="X134" s="15"/>
      <c r="Y134" s="15"/>
      <c r="Z134" s="15"/>
      <c r="AA134" s="15"/>
      <c r="AB134" s="15"/>
      <c r="AC134" s="15"/>
      <c r="AD134" s="15"/>
      <c r="AE134" s="15"/>
      <c r="AT134" s="308" t="s">
        <v>758</v>
      </c>
      <c r="AU134" s="308" t="s">
        <v>86</v>
      </c>
      <c r="AV134" s="15" t="s">
        <v>84</v>
      </c>
      <c r="AW134" s="15" t="s">
        <v>33</v>
      </c>
      <c r="AX134" s="15" t="s">
        <v>76</v>
      </c>
      <c r="AY134" s="308" t="s">
        <v>414</v>
      </c>
    </row>
    <row r="135" s="13" customFormat="1">
      <c r="A135" s="13"/>
      <c r="B135" s="277"/>
      <c r="C135" s="278"/>
      <c r="D135" s="230" t="s">
        <v>758</v>
      </c>
      <c r="E135" s="279" t="s">
        <v>1</v>
      </c>
      <c r="F135" s="280" t="s">
        <v>997</v>
      </c>
      <c r="G135" s="278"/>
      <c r="H135" s="281">
        <v>50</v>
      </c>
      <c r="I135" s="282"/>
      <c r="J135" s="278"/>
      <c r="K135" s="278"/>
      <c r="L135" s="283"/>
      <c r="M135" s="284"/>
      <c r="N135" s="285"/>
      <c r="O135" s="285"/>
      <c r="P135" s="285"/>
      <c r="Q135" s="285"/>
      <c r="R135" s="285"/>
      <c r="S135" s="285"/>
      <c r="T135" s="286"/>
      <c r="U135" s="13"/>
      <c r="V135" s="13"/>
      <c r="W135" s="13"/>
      <c r="X135" s="13"/>
      <c r="Y135" s="13"/>
      <c r="Z135" s="13"/>
      <c r="AA135" s="13"/>
      <c r="AB135" s="13"/>
      <c r="AC135" s="13"/>
      <c r="AD135" s="13"/>
      <c r="AE135" s="13"/>
      <c r="AT135" s="287" t="s">
        <v>758</v>
      </c>
      <c r="AU135" s="287" t="s">
        <v>86</v>
      </c>
      <c r="AV135" s="13" t="s">
        <v>86</v>
      </c>
      <c r="AW135" s="13" t="s">
        <v>33</v>
      </c>
      <c r="AX135" s="13" t="s">
        <v>76</v>
      </c>
      <c r="AY135" s="287" t="s">
        <v>414</v>
      </c>
    </row>
    <row r="136" s="14" customFormat="1">
      <c r="A136" s="14"/>
      <c r="B136" s="288"/>
      <c r="C136" s="289"/>
      <c r="D136" s="230" t="s">
        <v>758</v>
      </c>
      <c r="E136" s="290" t="s">
        <v>1</v>
      </c>
      <c r="F136" s="291" t="s">
        <v>760</v>
      </c>
      <c r="G136" s="289"/>
      <c r="H136" s="292">
        <v>110</v>
      </c>
      <c r="I136" s="293"/>
      <c r="J136" s="289"/>
      <c r="K136" s="289"/>
      <c r="L136" s="294"/>
      <c r="M136" s="295"/>
      <c r="N136" s="296"/>
      <c r="O136" s="296"/>
      <c r="P136" s="296"/>
      <c r="Q136" s="296"/>
      <c r="R136" s="296"/>
      <c r="S136" s="296"/>
      <c r="T136" s="297"/>
      <c r="U136" s="14"/>
      <c r="V136" s="14"/>
      <c r="W136" s="14"/>
      <c r="X136" s="14"/>
      <c r="Y136" s="14"/>
      <c r="Z136" s="14"/>
      <c r="AA136" s="14"/>
      <c r="AB136" s="14"/>
      <c r="AC136" s="14"/>
      <c r="AD136" s="14"/>
      <c r="AE136" s="14"/>
      <c r="AT136" s="298" t="s">
        <v>758</v>
      </c>
      <c r="AU136" s="298" t="s">
        <v>86</v>
      </c>
      <c r="AV136" s="14" t="s">
        <v>415</v>
      </c>
      <c r="AW136" s="14" t="s">
        <v>33</v>
      </c>
      <c r="AX136" s="14" t="s">
        <v>84</v>
      </c>
      <c r="AY136" s="298" t="s">
        <v>414</v>
      </c>
    </row>
    <row r="137" s="2" customFormat="1" ht="21.75" customHeight="1">
      <c r="A137" s="39"/>
      <c r="B137" s="40"/>
      <c r="C137" s="234" t="s">
        <v>86</v>
      </c>
      <c r="D137" s="234" t="s">
        <v>443</v>
      </c>
      <c r="E137" s="235" t="s">
        <v>1721</v>
      </c>
      <c r="F137" s="236" t="s">
        <v>1722</v>
      </c>
      <c r="G137" s="237" t="s">
        <v>755</v>
      </c>
      <c r="H137" s="238">
        <v>2.2000000000000002</v>
      </c>
      <c r="I137" s="239"/>
      <c r="J137" s="240">
        <f>ROUND(I137*H137,2)</f>
        <v>0</v>
      </c>
      <c r="K137" s="236" t="s">
        <v>720</v>
      </c>
      <c r="L137" s="45"/>
      <c r="M137" s="241" t="s">
        <v>1</v>
      </c>
      <c r="N137" s="242" t="s">
        <v>41</v>
      </c>
      <c r="O137" s="92"/>
      <c r="P137" s="226">
        <f>O137*H137</f>
        <v>0</v>
      </c>
      <c r="Q137" s="226">
        <v>0</v>
      </c>
      <c r="R137" s="226">
        <f>Q137*H137</f>
        <v>0</v>
      </c>
      <c r="S137" s="226">
        <v>0</v>
      </c>
      <c r="T137" s="227">
        <f>S137*H137</f>
        <v>0</v>
      </c>
      <c r="U137" s="39"/>
      <c r="V137" s="39"/>
      <c r="W137" s="39"/>
      <c r="X137" s="39"/>
      <c r="Y137" s="39"/>
      <c r="Z137" s="39"/>
      <c r="AA137" s="39"/>
      <c r="AB137" s="39"/>
      <c r="AC137" s="39"/>
      <c r="AD137" s="39"/>
      <c r="AE137" s="39"/>
      <c r="AR137" s="228" t="s">
        <v>415</v>
      </c>
      <c r="AT137" s="228" t="s">
        <v>443</v>
      </c>
      <c r="AU137" s="228" t="s">
        <v>86</v>
      </c>
      <c r="AY137" s="18" t="s">
        <v>414</v>
      </c>
      <c r="BE137" s="229">
        <f>IF(N137="základní",J137,0)</f>
        <v>0</v>
      </c>
      <c r="BF137" s="229">
        <f>IF(N137="snížená",J137,0)</f>
        <v>0</v>
      </c>
      <c r="BG137" s="229">
        <f>IF(N137="zákl. přenesená",J137,0)</f>
        <v>0</v>
      </c>
      <c r="BH137" s="229">
        <f>IF(N137="sníž. přenesená",J137,0)</f>
        <v>0</v>
      </c>
      <c r="BI137" s="229">
        <f>IF(N137="nulová",J137,0)</f>
        <v>0</v>
      </c>
      <c r="BJ137" s="18" t="s">
        <v>84</v>
      </c>
      <c r="BK137" s="229">
        <f>ROUND(I137*H137,2)</f>
        <v>0</v>
      </c>
      <c r="BL137" s="18" t="s">
        <v>415</v>
      </c>
      <c r="BM137" s="228" t="s">
        <v>3599</v>
      </c>
    </row>
    <row r="138" s="2" customFormat="1">
      <c r="A138" s="39"/>
      <c r="B138" s="40"/>
      <c r="C138" s="41"/>
      <c r="D138" s="230" t="s">
        <v>417</v>
      </c>
      <c r="E138" s="41"/>
      <c r="F138" s="231" t="s">
        <v>1724</v>
      </c>
      <c r="G138" s="41"/>
      <c r="H138" s="41"/>
      <c r="I138" s="156"/>
      <c r="J138" s="41"/>
      <c r="K138" s="41"/>
      <c r="L138" s="45"/>
      <c r="M138" s="232"/>
      <c r="N138" s="233"/>
      <c r="O138" s="92"/>
      <c r="P138" s="92"/>
      <c r="Q138" s="92"/>
      <c r="R138" s="92"/>
      <c r="S138" s="92"/>
      <c r="T138" s="93"/>
      <c r="U138" s="39"/>
      <c r="V138" s="39"/>
      <c r="W138" s="39"/>
      <c r="X138" s="39"/>
      <c r="Y138" s="39"/>
      <c r="Z138" s="39"/>
      <c r="AA138" s="39"/>
      <c r="AB138" s="39"/>
      <c r="AC138" s="39"/>
      <c r="AD138" s="39"/>
      <c r="AE138" s="39"/>
      <c r="AT138" s="18" t="s">
        <v>417</v>
      </c>
      <c r="AU138" s="18" t="s">
        <v>86</v>
      </c>
    </row>
    <row r="139" s="13" customFormat="1">
      <c r="A139" s="13"/>
      <c r="B139" s="277"/>
      <c r="C139" s="278"/>
      <c r="D139" s="230" t="s">
        <v>758</v>
      </c>
      <c r="E139" s="279" t="s">
        <v>1</v>
      </c>
      <c r="F139" s="280" t="s">
        <v>3600</v>
      </c>
      <c r="G139" s="278"/>
      <c r="H139" s="281">
        <v>2.2000000000000002</v>
      </c>
      <c r="I139" s="282"/>
      <c r="J139" s="278"/>
      <c r="K139" s="278"/>
      <c r="L139" s="283"/>
      <c r="M139" s="284"/>
      <c r="N139" s="285"/>
      <c r="O139" s="285"/>
      <c r="P139" s="285"/>
      <c r="Q139" s="285"/>
      <c r="R139" s="285"/>
      <c r="S139" s="285"/>
      <c r="T139" s="286"/>
      <c r="U139" s="13"/>
      <c r="V139" s="13"/>
      <c r="W139" s="13"/>
      <c r="X139" s="13"/>
      <c r="Y139" s="13"/>
      <c r="Z139" s="13"/>
      <c r="AA139" s="13"/>
      <c r="AB139" s="13"/>
      <c r="AC139" s="13"/>
      <c r="AD139" s="13"/>
      <c r="AE139" s="13"/>
      <c r="AT139" s="287" t="s">
        <v>758</v>
      </c>
      <c r="AU139" s="287" t="s">
        <v>86</v>
      </c>
      <c r="AV139" s="13" t="s">
        <v>86</v>
      </c>
      <c r="AW139" s="13" t="s">
        <v>33</v>
      </c>
      <c r="AX139" s="13" t="s">
        <v>84</v>
      </c>
      <c r="AY139" s="287" t="s">
        <v>414</v>
      </c>
    </row>
    <row r="140" s="11" customFormat="1" ht="22.8" customHeight="1">
      <c r="A140" s="11"/>
      <c r="B140" s="254"/>
      <c r="C140" s="255"/>
      <c r="D140" s="256" t="s">
        <v>75</v>
      </c>
      <c r="E140" s="275" t="s">
        <v>415</v>
      </c>
      <c r="F140" s="275" t="s">
        <v>761</v>
      </c>
      <c r="G140" s="255"/>
      <c r="H140" s="255"/>
      <c r="I140" s="258"/>
      <c r="J140" s="276">
        <f>BK140</f>
        <v>0</v>
      </c>
      <c r="K140" s="255"/>
      <c r="L140" s="260"/>
      <c r="M140" s="261"/>
      <c r="N140" s="262"/>
      <c r="O140" s="262"/>
      <c r="P140" s="263">
        <f>SUM(P141:P147)</f>
        <v>0</v>
      </c>
      <c r="Q140" s="262"/>
      <c r="R140" s="263">
        <f>SUM(R141:R147)</f>
        <v>0.042376320000000002</v>
      </c>
      <c r="S140" s="262"/>
      <c r="T140" s="264">
        <f>SUM(T141:T147)</f>
        <v>0</v>
      </c>
      <c r="U140" s="11"/>
      <c r="V140" s="11"/>
      <c r="W140" s="11"/>
      <c r="X140" s="11"/>
      <c r="Y140" s="11"/>
      <c r="Z140" s="11"/>
      <c r="AA140" s="11"/>
      <c r="AB140" s="11"/>
      <c r="AC140" s="11"/>
      <c r="AD140" s="11"/>
      <c r="AE140" s="11"/>
      <c r="AR140" s="265" t="s">
        <v>84</v>
      </c>
      <c r="AT140" s="266" t="s">
        <v>75</v>
      </c>
      <c r="AU140" s="266" t="s">
        <v>84</v>
      </c>
      <c r="AY140" s="265" t="s">
        <v>414</v>
      </c>
      <c r="BK140" s="267">
        <f>SUM(BK141:BK147)</f>
        <v>0</v>
      </c>
    </row>
    <row r="141" s="2" customFormat="1" ht="21.75" customHeight="1">
      <c r="A141" s="39"/>
      <c r="B141" s="40"/>
      <c r="C141" s="234" t="s">
        <v>114</v>
      </c>
      <c r="D141" s="234" t="s">
        <v>443</v>
      </c>
      <c r="E141" s="235" t="s">
        <v>1726</v>
      </c>
      <c r="F141" s="236" t="s">
        <v>1727</v>
      </c>
      <c r="G141" s="237" t="s">
        <v>632</v>
      </c>
      <c r="H141" s="238">
        <v>0.10100000000000001</v>
      </c>
      <c r="I141" s="239"/>
      <c r="J141" s="240">
        <f>ROUND(I141*H141,2)</f>
        <v>0</v>
      </c>
      <c r="K141" s="236" t="s">
        <v>720</v>
      </c>
      <c r="L141" s="45"/>
      <c r="M141" s="241" t="s">
        <v>1</v>
      </c>
      <c r="N141" s="242" t="s">
        <v>41</v>
      </c>
      <c r="O141" s="92"/>
      <c r="P141" s="226">
        <f>O141*H141</f>
        <v>0</v>
      </c>
      <c r="Q141" s="226">
        <v>0.02102</v>
      </c>
      <c r="R141" s="226">
        <f>Q141*H141</f>
        <v>0.0021230200000000002</v>
      </c>
      <c r="S141" s="226">
        <v>0</v>
      </c>
      <c r="T141" s="227">
        <f>S141*H141</f>
        <v>0</v>
      </c>
      <c r="U141" s="39"/>
      <c r="V141" s="39"/>
      <c r="W141" s="39"/>
      <c r="X141" s="39"/>
      <c r="Y141" s="39"/>
      <c r="Z141" s="39"/>
      <c r="AA141" s="39"/>
      <c r="AB141" s="39"/>
      <c r="AC141" s="39"/>
      <c r="AD141" s="39"/>
      <c r="AE141" s="39"/>
      <c r="AR141" s="228" t="s">
        <v>415</v>
      </c>
      <c r="AT141" s="228" t="s">
        <v>443</v>
      </c>
      <c r="AU141" s="228" t="s">
        <v>86</v>
      </c>
      <c r="AY141" s="18" t="s">
        <v>414</v>
      </c>
      <c r="BE141" s="229">
        <f>IF(N141="základní",J141,0)</f>
        <v>0</v>
      </c>
      <c r="BF141" s="229">
        <f>IF(N141="snížená",J141,0)</f>
        <v>0</v>
      </c>
      <c r="BG141" s="229">
        <f>IF(N141="zákl. přenesená",J141,0)</f>
        <v>0</v>
      </c>
      <c r="BH141" s="229">
        <f>IF(N141="sníž. přenesená",J141,0)</f>
        <v>0</v>
      </c>
      <c r="BI141" s="229">
        <f>IF(N141="nulová",J141,0)</f>
        <v>0</v>
      </c>
      <c r="BJ141" s="18" t="s">
        <v>84</v>
      </c>
      <c r="BK141" s="229">
        <f>ROUND(I141*H141,2)</f>
        <v>0</v>
      </c>
      <c r="BL141" s="18" t="s">
        <v>415</v>
      </c>
      <c r="BM141" s="228" t="s">
        <v>3601</v>
      </c>
    </row>
    <row r="142" s="2" customFormat="1">
      <c r="A142" s="39"/>
      <c r="B142" s="40"/>
      <c r="C142" s="41"/>
      <c r="D142" s="230" t="s">
        <v>417</v>
      </c>
      <c r="E142" s="41"/>
      <c r="F142" s="231" t="s">
        <v>1729</v>
      </c>
      <c r="G142" s="41"/>
      <c r="H142" s="41"/>
      <c r="I142" s="156"/>
      <c r="J142" s="41"/>
      <c r="K142" s="41"/>
      <c r="L142" s="45"/>
      <c r="M142" s="232"/>
      <c r="N142" s="233"/>
      <c r="O142" s="92"/>
      <c r="P142" s="92"/>
      <c r="Q142" s="92"/>
      <c r="R142" s="92"/>
      <c r="S142" s="92"/>
      <c r="T142" s="93"/>
      <c r="U142" s="39"/>
      <c r="V142" s="39"/>
      <c r="W142" s="39"/>
      <c r="X142" s="39"/>
      <c r="Y142" s="39"/>
      <c r="Z142" s="39"/>
      <c r="AA142" s="39"/>
      <c r="AB142" s="39"/>
      <c r="AC142" s="39"/>
      <c r="AD142" s="39"/>
      <c r="AE142" s="39"/>
      <c r="AT142" s="18" t="s">
        <v>417</v>
      </c>
      <c r="AU142" s="18" t="s">
        <v>86</v>
      </c>
    </row>
    <row r="143" s="13" customFormat="1">
      <c r="A143" s="13"/>
      <c r="B143" s="277"/>
      <c r="C143" s="278"/>
      <c r="D143" s="230" t="s">
        <v>758</v>
      </c>
      <c r="E143" s="279" t="s">
        <v>1</v>
      </c>
      <c r="F143" s="280" t="s">
        <v>3602</v>
      </c>
      <c r="G143" s="278"/>
      <c r="H143" s="281">
        <v>0.10100000000000001</v>
      </c>
      <c r="I143" s="282"/>
      <c r="J143" s="278"/>
      <c r="K143" s="278"/>
      <c r="L143" s="283"/>
      <c r="M143" s="284"/>
      <c r="N143" s="285"/>
      <c r="O143" s="285"/>
      <c r="P143" s="285"/>
      <c r="Q143" s="285"/>
      <c r="R143" s="285"/>
      <c r="S143" s="285"/>
      <c r="T143" s="286"/>
      <c r="U143" s="13"/>
      <c r="V143" s="13"/>
      <c r="W143" s="13"/>
      <c r="X143" s="13"/>
      <c r="Y143" s="13"/>
      <c r="Z143" s="13"/>
      <c r="AA143" s="13"/>
      <c r="AB143" s="13"/>
      <c r="AC143" s="13"/>
      <c r="AD143" s="13"/>
      <c r="AE143" s="13"/>
      <c r="AT143" s="287" t="s">
        <v>758</v>
      </c>
      <c r="AU143" s="287" t="s">
        <v>86</v>
      </c>
      <c r="AV143" s="13" t="s">
        <v>86</v>
      </c>
      <c r="AW143" s="13" t="s">
        <v>33</v>
      </c>
      <c r="AX143" s="13" t="s">
        <v>76</v>
      </c>
      <c r="AY143" s="287" t="s">
        <v>414</v>
      </c>
    </row>
    <row r="144" s="14" customFormat="1">
      <c r="A144" s="14"/>
      <c r="B144" s="288"/>
      <c r="C144" s="289"/>
      <c r="D144" s="230" t="s">
        <v>758</v>
      </c>
      <c r="E144" s="290" t="s">
        <v>1</v>
      </c>
      <c r="F144" s="291" t="s">
        <v>760</v>
      </c>
      <c r="G144" s="289"/>
      <c r="H144" s="292">
        <v>0.10100000000000001</v>
      </c>
      <c r="I144" s="293"/>
      <c r="J144" s="289"/>
      <c r="K144" s="289"/>
      <c r="L144" s="294"/>
      <c r="M144" s="295"/>
      <c r="N144" s="296"/>
      <c r="O144" s="296"/>
      <c r="P144" s="296"/>
      <c r="Q144" s="296"/>
      <c r="R144" s="296"/>
      <c r="S144" s="296"/>
      <c r="T144" s="297"/>
      <c r="U144" s="14"/>
      <c r="V144" s="14"/>
      <c r="W144" s="14"/>
      <c r="X144" s="14"/>
      <c r="Y144" s="14"/>
      <c r="Z144" s="14"/>
      <c r="AA144" s="14"/>
      <c r="AB144" s="14"/>
      <c r="AC144" s="14"/>
      <c r="AD144" s="14"/>
      <c r="AE144" s="14"/>
      <c r="AT144" s="298" t="s">
        <v>758</v>
      </c>
      <c r="AU144" s="298" t="s">
        <v>86</v>
      </c>
      <c r="AV144" s="14" t="s">
        <v>415</v>
      </c>
      <c r="AW144" s="14" t="s">
        <v>33</v>
      </c>
      <c r="AX144" s="14" t="s">
        <v>84</v>
      </c>
      <c r="AY144" s="298" t="s">
        <v>414</v>
      </c>
    </row>
    <row r="145" s="2" customFormat="1" ht="21.75" customHeight="1">
      <c r="A145" s="39"/>
      <c r="B145" s="40"/>
      <c r="C145" s="234" t="s">
        <v>415</v>
      </c>
      <c r="D145" s="234" t="s">
        <v>443</v>
      </c>
      <c r="E145" s="235" t="s">
        <v>1731</v>
      </c>
      <c r="F145" s="236" t="s">
        <v>1732</v>
      </c>
      <c r="G145" s="237" t="s">
        <v>632</v>
      </c>
      <c r="H145" s="238">
        <v>1.915</v>
      </c>
      <c r="I145" s="239"/>
      <c r="J145" s="240">
        <f>ROUND(I145*H145,2)</f>
        <v>0</v>
      </c>
      <c r="K145" s="236" t="s">
        <v>720</v>
      </c>
      <c r="L145" s="45"/>
      <c r="M145" s="241" t="s">
        <v>1</v>
      </c>
      <c r="N145" s="242" t="s">
        <v>41</v>
      </c>
      <c r="O145" s="92"/>
      <c r="P145" s="226">
        <f>O145*H145</f>
        <v>0</v>
      </c>
      <c r="Q145" s="226">
        <v>0.02102</v>
      </c>
      <c r="R145" s="226">
        <f>Q145*H145</f>
        <v>0.040253299999999999</v>
      </c>
      <c r="S145" s="226">
        <v>0</v>
      </c>
      <c r="T145" s="227">
        <f>S145*H145</f>
        <v>0</v>
      </c>
      <c r="U145" s="39"/>
      <c r="V145" s="39"/>
      <c r="W145" s="39"/>
      <c r="X145" s="39"/>
      <c r="Y145" s="39"/>
      <c r="Z145" s="39"/>
      <c r="AA145" s="39"/>
      <c r="AB145" s="39"/>
      <c r="AC145" s="39"/>
      <c r="AD145" s="39"/>
      <c r="AE145" s="39"/>
      <c r="AR145" s="228" t="s">
        <v>415</v>
      </c>
      <c r="AT145" s="228" t="s">
        <v>443</v>
      </c>
      <c r="AU145" s="228" t="s">
        <v>86</v>
      </c>
      <c r="AY145" s="18" t="s">
        <v>414</v>
      </c>
      <c r="BE145" s="229">
        <f>IF(N145="základní",J145,0)</f>
        <v>0</v>
      </c>
      <c r="BF145" s="229">
        <f>IF(N145="snížená",J145,0)</f>
        <v>0</v>
      </c>
      <c r="BG145" s="229">
        <f>IF(N145="zákl. přenesená",J145,0)</f>
        <v>0</v>
      </c>
      <c r="BH145" s="229">
        <f>IF(N145="sníž. přenesená",J145,0)</f>
        <v>0</v>
      </c>
      <c r="BI145" s="229">
        <f>IF(N145="nulová",J145,0)</f>
        <v>0</v>
      </c>
      <c r="BJ145" s="18" t="s">
        <v>84</v>
      </c>
      <c r="BK145" s="229">
        <f>ROUND(I145*H145,2)</f>
        <v>0</v>
      </c>
      <c r="BL145" s="18" t="s">
        <v>415</v>
      </c>
      <c r="BM145" s="228" t="s">
        <v>3603</v>
      </c>
    </row>
    <row r="146" s="2" customFormat="1">
      <c r="A146" s="39"/>
      <c r="B146" s="40"/>
      <c r="C146" s="41"/>
      <c r="D146" s="230" t="s">
        <v>417</v>
      </c>
      <c r="E146" s="41"/>
      <c r="F146" s="231" t="s">
        <v>1734</v>
      </c>
      <c r="G146" s="41"/>
      <c r="H146" s="41"/>
      <c r="I146" s="156"/>
      <c r="J146" s="41"/>
      <c r="K146" s="41"/>
      <c r="L146" s="45"/>
      <c r="M146" s="232"/>
      <c r="N146" s="233"/>
      <c r="O146" s="92"/>
      <c r="P146" s="92"/>
      <c r="Q146" s="92"/>
      <c r="R146" s="92"/>
      <c r="S146" s="92"/>
      <c r="T146" s="93"/>
      <c r="U146" s="39"/>
      <c r="V146" s="39"/>
      <c r="W146" s="39"/>
      <c r="X146" s="39"/>
      <c r="Y146" s="39"/>
      <c r="Z146" s="39"/>
      <c r="AA146" s="39"/>
      <c r="AB146" s="39"/>
      <c r="AC146" s="39"/>
      <c r="AD146" s="39"/>
      <c r="AE146" s="39"/>
      <c r="AT146" s="18" t="s">
        <v>417</v>
      </c>
      <c r="AU146" s="18" t="s">
        <v>86</v>
      </c>
    </row>
    <row r="147" s="13" customFormat="1">
      <c r="A147" s="13"/>
      <c r="B147" s="277"/>
      <c r="C147" s="278"/>
      <c r="D147" s="230" t="s">
        <v>758</v>
      </c>
      <c r="E147" s="279" t="s">
        <v>1</v>
      </c>
      <c r="F147" s="280" t="s">
        <v>3604</v>
      </c>
      <c r="G147" s="278"/>
      <c r="H147" s="281">
        <v>1.915</v>
      </c>
      <c r="I147" s="282"/>
      <c r="J147" s="278"/>
      <c r="K147" s="278"/>
      <c r="L147" s="283"/>
      <c r="M147" s="284"/>
      <c r="N147" s="285"/>
      <c r="O147" s="285"/>
      <c r="P147" s="285"/>
      <c r="Q147" s="285"/>
      <c r="R147" s="285"/>
      <c r="S147" s="285"/>
      <c r="T147" s="286"/>
      <c r="U147" s="13"/>
      <c r="V147" s="13"/>
      <c r="W147" s="13"/>
      <c r="X147" s="13"/>
      <c r="Y147" s="13"/>
      <c r="Z147" s="13"/>
      <c r="AA147" s="13"/>
      <c r="AB147" s="13"/>
      <c r="AC147" s="13"/>
      <c r="AD147" s="13"/>
      <c r="AE147" s="13"/>
      <c r="AT147" s="287" t="s">
        <v>758</v>
      </c>
      <c r="AU147" s="287" t="s">
        <v>86</v>
      </c>
      <c r="AV147" s="13" t="s">
        <v>86</v>
      </c>
      <c r="AW147" s="13" t="s">
        <v>33</v>
      </c>
      <c r="AX147" s="13" t="s">
        <v>84</v>
      </c>
      <c r="AY147" s="287" t="s">
        <v>414</v>
      </c>
    </row>
    <row r="148" s="11" customFormat="1" ht="22.8" customHeight="1">
      <c r="A148" s="11"/>
      <c r="B148" s="254"/>
      <c r="C148" s="255"/>
      <c r="D148" s="256" t="s">
        <v>75</v>
      </c>
      <c r="E148" s="275" t="s">
        <v>431</v>
      </c>
      <c r="F148" s="275" t="s">
        <v>798</v>
      </c>
      <c r="G148" s="255"/>
      <c r="H148" s="255"/>
      <c r="I148" s="258"/>
      <c r="J148" s="276">
        <f>BK148</f>
        <v>0</v>
      </c>
      <c r="K148" s="255"/>
      <c r="L148" s="260"/>
      <c r="M148" s="261"/>
      <c r="N148" s="262"/>
      <c r="O148" s="262"/>
      <c r="P148" s="263">
        <f>SUM(P149:P160)</f>
        <v>0</v>
      </c>
      <c r="Q148" s="262"/>
      <c r="R148" s="263">
        <f>SUM(R149:R160)</f>
        <v>0.033662471186399999</v>
      </c>
      <c r="S148" s="262"/>
      <c r="T148" s="264">
        <f>SUM(T149:T160)</f>
        <v>0</v>
      </c>
      <c r="U148" s="11"/>
      <c r="V148" s="11"/>
      <c r="W148" s="11"/>
      <c r="X148" s="11"/>
      <c r="Y148" s="11"/>
      <c r="Z148" s="11"/>
      <c r="AA148" s="11"/>
      <c r="AB148" s="11"/>
      <c r="AC148" s="11"/>
      <c r="AD148" s="11"/>
      <c r="AE148" s="11"/>
      <c r="AR148" s="265" t="s">
        <v>84</v>
      </c>
      <c r="AT148" s="266" t="s">
        <v>75</v>
      </c>
      <c r="AU148" s="266" t="s">
        <v>84</v>
      </c>
      <c r="AY148" s="265" t="s">
        <v>414</v>
      </c>
      <c r="BK148" s="267">
        <f>SUM(BK149:BK160)</f>
        <v>0</v>
      </c>
    </row>
    <row r="149" s="2" customFormat="1" ht="21.75" customHeight="1">
      <c r="A149" s="39"/>
      <c r="B149" s="40"/>
      <c r="C149" s="234" t="s">
        <v>427</v>
      </c>
      <c r="D149" s="234" t="s">
        <v>443</v>
      </c>
      <c r="E149" s="235" t="s">
        <v>1736</v>
      </c>
      <c r="F149" s="236" t="s">
        <v>1737</v>
      </c>
      <c r="G149" s="237" t="s">
        <v>632</v>
      </c>
      <c r="H149" s="238">
        <v>10.65</v>
      </c>
      <c r="I149" s="239"/>
      <c r="J149" s="240">
        <f>ROUND(I149*H149,2)</f>
        <v>0</v>
      </c>
      <c r="K149" s="236" t="s">
        <v>720</v>
      </c>
      <c r="L149" s="45"/>
      <c r="M149" s="241" t="s">
        <v>1</v>
      </c>
      <c r="N149" s="242" t="s">
        <v>41</v>
      </c>
      <c r="O149" s="92"/>
      <c r="P149" s="226">
        <f>O149*H149</f>
        <v>0</v>
      </c>
      <c r="Q149" s="226">
        <v>0.0010198399999999999</v>
      </c>
      <c r="R149" s="226">
        <f>Q149*H149</f>
        <v>0.010861296</v>
      </c>
      <c r="S149" s="226">
        <v>0</v>
      </c>
      <c r="T149" s="227">
        <f>S149*H149</f>
        <v>0</v>
      </c>
      <c r="U149" s="39"/>
      <c r="V149" s="39"/>
      <c r="W149" s="39"/>
      <c r="X149" s="39"/>
      <c r="Y149" s="39"/>
      <c r="Z149" s="39"/>
      <c r="AA149" s="39"/>
      <c r="AB149" s="39"/>
      <c r="AC149" s="39"/>
      <c r="AD149" s="39"/>
      <c r="AE149" s="39"/>
      <c r="AR149" s="228" t="s">
        <v>415</v>
      </c>
      <c r="AT149" s="228" t="s">
        <v>443</v>
      </c>
      <c r="AU149" s="228" t="s">
        <v>86</v>
      </c>
      <c r="AY149" s="18" t="s">
        <v>414</v>
      </c>
      <c r="BE149" s="229">
        <f>IF(N149="základní",J149,0)</f>
        <v>0</v>
      </c>
      <c r="BF149" s="229">
        <f>IF(N149="snížená",J149,0)</f>
        <v>0</v>
      </c>
      <c r="BG149" s="229">
        <f>IF(N149="zákl. přenesená",J149,0)</f>
        <v>0</v>
      </c>
      <c r="BH149" s="229">
        <f>IF(N149="sníž. přenesená",J149,0)</f>
        <v>0</v>
      </c>
      <c r="BI149" s="229">
        <f>IF(N149="nulová",J149,0)</f>
        <v>0</v>
      </c>
      <c r="BJ149" s="18" t="s">
        <v>84</v>
      </c>
      <c r="BK149" s="229">
        <f>ROUND(I149*H149,2)</f>
        <v>0</v>
      </c>
      <c r="BL149" s="18" t="s">
        <v>415</v>
      </c>
      <c r="BM149" s="228" t="s">
        <v>3605</v>
      </c>
    </row>
    <row r="150" s="2" customFormat="1">
      <c r="A150" s="39"/>
      <c r="B150" s="40"/>
      <c r="C150" s="41"/>
      <c r="D150" s="230" t="s">
        <v>417</v>
      </c>
      <c r="E150" s="41"/>
      <c r="F150" s="231" t="s">
        <v>1739</v>
      </c>
      <c r="G150" s="41"/>
      <c r="H150" s="41"/>
      <c r="I150" s="156"/>
      <c r="J150" s="41"/>
      <c r="K150" s="41"/>
      <c r="L150" s="45"/>
      <c r="M150" s="232"/>
      <c r="N150" s="233"/>
      <c r="O150" s="92"/>
      <c r="P150" s="92"/>
      <c r="Q150" s="92"/>
      <c r="R150" s="92"/>
      <c r="S150" s="92"/>
      <c r="T150" s="93"/>
      <c r="U150" s="39"/>
      <c r="V150" s="39"/>
      <c r="W150" s="39"/>
      <c r="X150" s="39"/>
      <c r="Y150" s="39"/>
      <c r="Z150" s="39"/>
      <c r="AA150" s="39"/>
      <c r="AB150" s="39"/>
      <c r="AC150" s="39"/>
      <c r="AD150" s="39"/>
      <c r="AE150" s="39"/>
      <c r="AT150" s="18" t="s">
        <v>417</v>
      </c>
      <c r="AU150" s="18" t="s">
        <v>86</v>
      </c>
    </row>
    <row r="151" s="15" customFormat="1">
      <c r="A151" s="15"/>
      <c r="B151" s="299"/>
      <c r="C151" s="300"/>
      <c r="D151" s="230" t="s">
        <v>758</v>
      </c>
      <c r="E151" s="301" t="s">
        <v>1</v>
      </c>
      <c r="F151" s="302" t="s">
        <v>3606</v>
      </c>
      <c r="G151" s="300"/>
      <c r="H151" s="301" t="s">
        <v>1</v>
      </c>
      <c r="I151" s="303"/>
      <c r="J151" s="300"/>
      <c r="K151" s="300"/>
      <c r="L151" s="304"/>
      <c r="M151" s="305"/>
      <c r="N151" s="306"/>
      <c r="O151" s="306"/>
      <c r="P151" s="306"/>
      <c r="Q151" s="306"/>
      <c r="R151" s="306"/>
      <c r="S151" s="306"/>
      <c r="T151" s="307"/>
      <c r="U151" s="15"/>
      <c r="V151" s="15"/>
      <c r="W151" s="15"/>
      <c r="X151" s="15"/>
      <c r="Y151" s="15"/>
      <c r="Z151" s="15"/>
      <c r="AA151" s="15"/>
      <c r="AB151" s="15"/>
      <c r="AC151" s="15"/>
      <c r="AD151" s="15"/>
      <c r="AE151" s="15"/>
      <c r="AT151" s="308" t="s">
        <v>758</v>
      </c>
      <c r="AU151" s="308" t="s">
        <v>86</v>
      </c>
      <c r="AV151" s="15" t="s">
        <v>84</v>
      </c>
      <c r="AW151" s="15" t="s">
        <v>33</v>
      </c>
      <c r="AX151" s="15" t="s">
        <v>76</v>
      </c>
      <c r="AY151" s="308" t="s">
        <v>414</v>
      </c>
    </row>
    <row r="152" s="15" customFormat="1">
      <c r="A152" s="15"/>
      <c r="B152" s="299"/>
      <c r="C152" s="300"/>
      <c r="D152" s="230" t="s">
        <v>758</v>
      </c>
      <c r="E152" s="301" t="s">
        <v>1</v>
      </c>
      <c r="F152" s="302" t="s">
        <v>3607</v>
      </c>
      <c r="G152" s="300"/>
      <c r="H152" s="301" t="s">
        <v>1</v>
      </c>
      <c r="I152" s="303"/>
      <c r="J152" s="300"/>
      <c r="K152" s="300"/>
      <c r="L152" s="304"/>
      <c r="M152" s="305"/>
      <c r="N152" s="306"/>
      <c r="O152" s="306"/>
      <c r="P152" s="306"/>
      <c r="Q152" s="306"/>
      <c r="R152" s="306"/>
      <c r="S152" s="306"/>
      <c r="T152" s="307"/>
      <c r="U152" s="15"/>
      <c r="V152" s="15"/>
      <c r="W152" s="15"/>
      <c r="X152" s="15"/>
      <c r="Y152" s="15"/>
      <c r="Z152" s="15"/>
      <c r="AA152" s="15"/>
      <c r="AB152" s="15"/>
      <c r="AC152" s="15"/>
      <c r="AD152" s="15"/>
      <c r="AE152" s="15"/>
      <c r="AT152" s="308" t="s">
        <v>758</v>
      </c>
      <c r="AU152" s="308" t="s">
        <v>86</v>
      </c>
      <c r="AV152" s="15" t="s">
        <v>84</v>
      </c>
      <c r="AW152" s="15" t="s">
        <v>33</v>
      </c>
      <c r="AX152" s="15" t="s">
        <v>76</v>
      </c>
      <c r="AY152" s="308" t="s">
        <v>414</v>
      </c>
    </row>
    <row r="153" s="13" customFormat="1">
      <c r="A153" s="13"/>
      <c r="B153" s="277"/>
      <c r="C153" s="278"/>
      <c r="D153" s="230" t="s">
        <v>758</v>
      </c>
      <c r="E153" s="279" t="s">
        <v>1</v>
      </c>
      <c r="F153" s="280" t="s">
        <v>3608</v>
      </c>
      <c r="G153" s="278"/>
      <c r="H153" s="281">
        <v>5.4000000000000004</v>
      </c>
      <c r="I153" s="282"/>
      <c r="J153" s="278"/>
      <c r="K153" s="278"/>
      <c r="L153" s="283"/>
      <c r="M153" s="284"/>
      <c r="N153" s="285"/>
      <c r="O153" s="285"/>
      <c r="P153" s="285"/>
      <c r="Q153" s="285"/>
      <c r="R153" s="285"/>
      <c r="S153" s="285"/>
      <c r="T153" s="286"/>
      <c r="U153" s="13"/>
      <c r="V153" s="13"/>
      <c r="W153" s="13"/>
      <c r="X153" s="13"/>
      <c r="Y153" s="13"/>
      <c r="Z153" s="13"/>
      <c r="AA153" s="13"/>
      <c r="AB153" s="13"/>
      <c r="AC153" s="13"/>
      <c r="AD153" s="13"/>
      <c r="AE153" s="13"/>
      <c r="AT153" s="287" t="s">
        <v>758</v>
      </c>
      <c r="AU153" s="287" t="s">
        <v>86</v>
      </c>
      <c r="AV153" s="13" t="s">
        <v>86</v>
      </c>
      <c r="AW153" s="13" t="s">
        <v>33</v>
      </c>
      <c r="AX153" s="13" t="s">
        <v>76</v>
      </c>
      <c r="AY153" s="287" t="s">
        <v>414</v>
      </c>
    </row>
    <row r="154" s="15" customFormat="1">
      <c r="A154" s="15"/>
      <c r="B154" s="299"/>
      <c r="C154" s="300"/>
      <c r="D154" s="230" t="s">
        <v>758</v>
      </c>
      <c r="E154" s="301" t="s">
        <v>1</v>
      </c>
      <c r="F154" s="302" t="s">
        <v>3457</v>
      </c>
      <c r="G154" s="300"/>
      <c r="H154" s="301" t="s">
        <v>1</v>
      </c>
      <c r="I154" s="303"/>
      <c r="J154" s="300"/>
      <c r="K154" s="300"/>
      <c r="L154" s="304"/>
      <c r="M154" s="305"/>
      <c r="N154" s="306"/>
      <c r="O154" s="306"/>
      <c r="P154" s="306"/>
      <c r="Q154" s="306"/>
      <c r="R154" s="306"/>
      <c r="S154" s="306"/>
      <c r="T154" s="307"/>
      <c r="U154" s="15"/>
      <c r="V154" s="15"/>
      <c r="W154" s="15"/>
      <c r="X154" s="15"/>
      <c r="Y154" s="15"/>
      <c r="Z154" s="15"/>
      <c r="AA154" s="15"/>
      <c r="AB154" s="15"/>
      <c r="AC154" s="15"/>
      <c r="AD154" s="15"/>
      <c r="AE154" s="15"/>
      <c r="AT154" s="308" t="s">
        <v>758</v>
      </c>
      <c r="AU154" s="308" t="s">
        <v>86</v>
      </c>
      <c r="AV154" s="15" t="s">
        <v>84</v>
      </c>
      <c r="AW154" s="15" t="s">
        <v>33</v>
      </c>
      <c r="AX154" s="15" t="s">
        <v>76</v>
      </c>
      <c r="AY154" s="308" t="s">
        <v>414</v>
      </c>
    </row>
    <row r="155" s="15" customFormat="1">
      <c r="A155" s="15"/>
      <c r="B155" s="299"/>
      <c r="C155" s="300"/>
      <c r="D155" s="230" t="s">
        <v>758</v>
      </c>
      <c r="E155" s="301" t="s">
        <v>1</v>
      </c>
      <c r="F155" s="302" t="s">
        <v>1741</v>
      </c>
      <c r="G155" s="300"/>
      <c r="H155" s="301" t="s">
        <v>1</v>
      </c>
      <c r="I155" s="303"/>
      <c r="J155" s="300"/>
      <c r="K155" s="300"/>
      <c r="L155" s="304"/>
      <c r="M155" s="305"/>
      <c r="N155" s="306"/>
      <c r="O155" s="306"/>
      <c r="P155" s="306"/>
      <c r="Q155" s="306"/>
      <c r="R155" s="306"/>
      <c r="S155" s="306"/>
      <c r="T155" s="307"/>
      <c r="U155" s="15"/>
      <c r="V155" s="15"/>
      <c r="W155" s="15"/>
      <c r="X155" s="15"/>
      <c r="Y155" s="15"/>
      <c r="Z155" s="15"/>
      <c r="AA155" s="15"/>
      <c r="AB155" s="15"/>
      <c r="AC155" s="15"/>
      <c r="AD155" s="15"/>
      <c r="AE155" s="15"/>
      <c r="AT155" s="308" t="s">
        <v>758</v>
      </c>
      <c r="AU155" s="308" t="s">
        <v>86</v>
      </c>
      <c r="AV155" s="15" t="s">
        <v>84</v>
      </c>
      <c r="AW155" s="15" t="s">
        <v>33</v>
      </c>
      <c r="AX155" s="15" t="s">
        <v>76</v>
      </c>
      <c r="AY155" s="308" t="s">
        <v>414</v>
      </c>
    </row>
    <row r="156" s="13" customFormat="1">
      <c r="A156" s="13"/>
      <c r="B156" s="277"/>
      <c r="C156" s="278"/>
      <c r="D156" s="230" t="s">
        <v>758</v>
      </c>
      <c r="E156" s="279" t="s">
        <v>1</v>
      </c>
      <c r="F156" s="280" t="s">
        <v>3609</v>
      </c>
      <c r="G156" s="278"/>
      <c r="H156" s="281">
        <v>5.25</v>
      </c>
      <c r="I156" s="282"/>
      <c r="J156" s="278"/>
      <c r="K156" s="278"/>
      <c r="L156" s="283"/>
      <c r="M156" s="284"/>
      <c r="N156" s="285"/>
      <c r="O156" s="285"/>
      <c r="P156" s="285"/>
      <c r="Q156" s="285"/>
      <c r="R156" s="285"/>
      <c r="S156" s="285"/>
      <c r="T156" s="286"/>
      <c r="U156" s="13"/>
      <c r="V156" s="13"/>
      <c r="W156" s="13"/>
      <c r="X156" s="13"/>
      <c r="Y156" s="13"/>
      <c r="Z156" s="13"/>
      <c r="AA156" s="13"/>
      <c r="AB156" s="13"/>
      <c r="AC156" s="13"/>
      <c r="AD156" s="13"/>
      <c r="AE156" s="13"/>
      <c r="AT156" s="287" t="s">
        <v>758</v>
      </c>
      <c r="AU156" s="287" t="s">
        <v>86</v>
      </c>
      <c r="AV156" s="13" t="s">
        <v>86</v>
      </c>
      <c r="AW156" s="13" t="s">
        <v>33</v>
      </c>
      <c r="AX156" s="13" t="s">
        <v>76</v>
      </c>
      <c r="AY156" s="287" t="s">
        <v>414</v>
      </c>
    </row>
    <row r="157" s="14" customFormat="1">
      <c r="A157" s="14"/>
      <c r="B157" s="288"/>
      <c r="C157" s="289"/>
      <c r="D157" s="230" t="s">
        <v>758</v>
      </c>
      <c r="E157" s="290" t="s">
        <v>1</v>
      </c>
      <c r="F157" s="291" t="s">
        <v>760</v>
      </c>
      <c r="G157" s="289"/>
      <c r="H157" s="292">
        <v>10.65</v>
      </c>
      <c r="I157" s="293"/>
      <c r="J157" s="289"/>
      <c r="K157" s="289"/>
      <c r="L157" s="294"/>
      <c r="M157" s="295"/>
      <c r="N157" s="296"/>
      <c r="O157" s="296"/>
      <c r="P157" s="296"/>
      <c r="Q157" s="296"/>
      <c r="R157" s="296"/>
      <c r="S157" s="296"/>
      <c r="T157" s="297"/>
      <c r="U157" s="14"/>
      <c r="V157" s="14"/>
      <c r="W157" s="14"/>
      <c r="X157" s="14"/>
      <c r="Y157" s="14"/>
      <c r="Z157" s="14"/>
      <c r="AA157" s="14"/>
      <c r="AB157" s="14"/>
      <c r="AC157" s="14"/>
      <c r="AD157" s="14"/>
      <c r="AE157" s="14"/>
      <c r="AT157" s="298" t="s">
        <v>758</v>
      </c>
      <c r="AU157" s="298" t="s">
        <v>86</v>
      </c>
      <c r="AV157" s="14" t="s">
        <v>415</v>
      </c>
      <c r="AW157" s="14" t="s">
        <v>33</v>
      </c>
      <c r="AX157" s="14" t="s">
        <v>84</v>
      </c>
      <c r="AY157" s="298" t="s">
        <v>414</v>
      </c>
    </row>
    <row r="158" s="2" customFormat="1" ht="21.75" customHeight="1">
      <c r="A158" s="39"/>
      <c r="B158" s="40"/>
      <c r="C158" s="234" t="s">
        <v>431</v>
      </c>
      <c r="D158" s="234" t="s">
        <v>443</v>
      </c>
      <c r="E158" s="235" t="s">
        <v>2246</v>
      </c>
      <c r="F158" s="236" t="s">
        <v>2247</v>
      </c>
      <c r="G158" s="237" t="s">
        <v>531</v>
      </c>
      <c r="H158" s="238">
        <v>48.984000000000002</v>
      </c>
      <c r="I158" s="239"/>
      <c r="J158" s="240">
        <f>ROUND(I158*H158,2)</f>
        <v>0</v>
      </c>
      <c r="K158" s="236" t="s">
        <v>720</v>
      </c>
      <c r="L158" s="45"/>
      <c r="M158" s="241" t="s">
        <v>1</v>
      </c>
      <c r="N158" s="242" t="s">
        <v>41</v>
      </c>
      <c r="O158" s="92"/>
      <c r="P158" s="226">
        <f>O158*H158</f>
        <v>0</v>
      </c>
      <c r="Q158" s="226">
        <v>0.00046548210000000001</v>
      </c>
      <c r="R158" s="226">
        <f>Q158*H158</f>
        <v>0.0228011751864</v>
      </c>
      <c r="S158" s="226">
        <v>0</v>
      </c>
      <c r="T158" s="227">
        <f>S158*H158</f>
        <v>0</v>
      </c>
      <c r="U158" s="39"/>
      <c r="V158" s="39"/>
      <c r="W158" s="39"/>
      <c r="X158" s="39"/>
      <c r="Y158" s="39"/>
      <c r="Z158" s="39"/>
      <c r="AA158" s="39"/>
      <c r="AB158" s="39"/>
      <c r="AC158" s="39"/>
      <c r="AD158" s="39"/>
      <c r="AE158" s="39"/>
      <c r="AR158" s="228" t="s">
        <v>415</v>
      </c>
      <c r="AT158" s="228" t="s">
        <v>443</v>
      </c>
      <c r="AU158" s="228" t="s">
        <v>86</v>
      </c>
      <c r="AY158" s="18" t="s">
        <v>414</v>
      </c>
      <c r="BE158" s="229">
        <f>IF(N158="základní",J158,0)</f>
        <v>0</v>
      </c>
      <c r="BF158" s="229">
        <f>IF(N158="snížená",J158,0)</f>
        <v>0</v>
      </c>
      <c r="BG158" s="229">
        <f>IF(N158="zákl. přenesená",J158,0)</f>
        <v>0</v>
      </c>
      <c r="BH158" s="229">
        <f>IF(N158="sníž. přenesená",J158,0)</f>
        <v>0</v>
      </c>
      <c r="BI158" s="229">
        <f>IF(N158="nulová",J158,0)</f>
        <v>0</v>
      </c>
      <c r="BJ158" s="18" t="s">
        <v>84</v>
      </c>
      <c r="BK158" s="229">
        <f>ROUND(I158*H158,2)</f>
        <v>0</v>
      </c>
      <c r="BL158" s="18" t="s">
        <v>415</v>
      </c>
      <c r="BM158" s="228" t="s">
        <v>3610</v>
      </c>
    </row>
    <row r="159" s="2" customFormat="1">
      <c r="A159" s="39"/>
      <c r="B159" s="40"/>
      <c r="C159" s="41"/>
      <c r="D159" s="230" t="s">
        <v>417</v>
      </c>
      <c r="E159" s="41"/>
      <c r="F159" s="231" t="s">
        <v>2249</v>
      </c>
      <c r="G159" s="41"/>
      <c r="H159" s="41"/>
      <c r="I159" s="156"/>
      <c r="J159" s="41"/>
      <c r="K159" s="41"/>
      <c r="L159" s="45"/>
      <c r="M159" s="232"/>
      <c r="N159" s="233"/>
      <c r="O159" s="92"/>
      <c r="P159" s="92"/>
      <c r="Q159" s="92"/>
      <c r="R159" s="92"/>
      <c r="S159" s="92"/>
      <c r="T159" s="93"/>
      <c r="U159" s="39"/>
      <c r="V159" s="39"/>
      <c r="W159" s="39"/>
      <c r="X159" s="39"/>
      <c r="Y159" s="39"/>
      <c r="Z159" s="39"/>
      <c r="AA159" s="39"/>
      <c r="AB159" s="39"/>
      <c r="AC159" s="39"/>
      <c r="AD159" s="39"/>
      <c r="AE159" s="39"/>
      <c r="AT159" s="18" t="s">
        <v>417</v>
      </c>
      <c r="AU159" s="18" t="s">
        <v>86</v>
      </c>
    </row>
    <row r="160" s="13" customFormat="1">
      <c r="A160" s="13"/>
      <c r="B160" s="277"/>
      <c r="C160" s="278"/>
      <c r="D160" s="230" t="s">
        <v>758</v>
      </c>
      <c r="E160" s="279" t="s">
        <v>1</v>
      </c>
      <c r="F160" s="280" t="s">
        <v>3611</v>
      </c>
      <c r="G160" s="278"/>
      <c r="H160" s="281">
        <v>48.984000000000002</v>
      </c>
      <c r="I160" s="282"/>
      <c r="J160" s="278"/>
      <c r="K160" s="278"/>
      <c r="L160" s="283"/>
      <c r="M160" s="284"/>
      <c r="N160" s="285"/>
      <c r="O160" s="285"/>
      <c r="P160" s="285"/>
      <c r="Q160" s="285"/>
      <c r="R160" s="285"/>
      <c r="S160" s="285"/>
      <c r="T160" s="286"/>
      <c r="U160" s="13"/>
      <c r="V160" s="13"/>
      <c r="W160" s="13"/>
      <c r="X160" s="13"/>
      <c r="Y160" s="13"/>
      <c r="Z160" s="13"/>
      <c r="AA160" s="13"/>
      <c r="AB160" s="13"/>
      <c r="AC160" s="13"/>
      <c r="AD160" s="13"/>
      <c r="AE160" s="13"/>
      <c r="AT160" s="287" t="s">
        <v>758</v>
      </c>
      <c r="AU160" s="287" t="s">
        <v>86</v>
      </c>
      <c r="AV160" s="13" t="s">
        <v>86</v>
      </c>
      <c r="AW160" s="13" t="s">
        <v>33</v>
      </c>
      <c r="AX160" s="13" t="s">
        <v>84</v>
      </c>
      <c r="AY160" s="287" t="s">
        <v>414</v>
      </c>
    </row>
    <row r="161" s="11" customFormat="1" ht="22.8" customHeight="1">
      <c r="A161" s="11"/>
      <c r="B161" s="254"/>
      <c r="C161" s="255"/>
      <c r="D161" s="256" t="s">
        <v>75</v>
      </c>
      <c r="E161" s="275" t="s">
        <v>442</v>
      </c>
      <c r="F161" s="275" t="s">
        <v>850</v>
      </c>
      <c r="G161" s="255"/>
      <c r="H161" s="255"/>
      <c r="I161" s="258"/>
      <c r="J161" s="276">
        <f>BK161</f>
        <v>0</v>
      </c>
      <c r="K161" s="255"/>
      <c r="L161" s="260"/>
      <c r="M161" s="261"/>
      <c r="N161" s="262"/>
      <c r="O161" s="262"/>
      <c r="P161" s="263">
        <f>SUM(P162:P238)</f>
        <v>0</v>
      </c>
      <c r="Q161" s="262"/>
      <c r="R161" s="263">
        <f>SUM(R162:R238)</f>
        <v>1.38456585</v>
      </c>
      <c r="S161" s="262"/>
      <c r="T161" s="264">
        <f>SUM(T162:T238)</f>
        <v>10.886450000000002</v>
      </c>
      <c r="U161" s="11"/>
      <c r="V161" s="11"/>
      <c r="W161" s="11"/>
      <c r="X161" s="11"/>
      <c r="Y161" s="11"/>
      <c r="Z161" s="11"/>
      <c r="AA161" s="11"/>
      <c r="AB161" s="11"/>
      <c r="AC161" s="11"/>
      <c r="AD161" s="11"/>
      <c r="AE161" s="11"/>
      <c r="AR161" s="265" t="s">
        <v>84</v>
      </c>
      <c r="AT161" s="266" t="s">
        <v>75</v>
      </c>
      <c r="AU161" s="266" t="s">
        <v>84</v>
      </c>
      <c r="AY161" s="265" t="s">
        <v>414</v>
      </c>
      <c r="BK161" s="267">
        <f>SUM(BK162:BK238)</f>
        <v>0</v>
      </c>
    </row>
    <row r="162" s="2" customFormat="1" ht="21.75" customHeight="1">
      <c r="A162" s="39"/>
      <c r="B162" s="40"/>
      <c r="C162" s="234" t="s">
        <v>435</v>
      </c>
      <c r="D162" s="234" t="s">
        <v>443</v>
      </c>
      <c r="E162" s="235" t="s">
        <v>3338</v>
      </c>
      <c r="F162" s="236" t="s">
        <v>3339</v>
      </c>
      <c r="G162" s="237" t="s">
        <v>755</v>
      </c>
      <c r="H162" s="238">
        <v>3.6000000000000001</v>
      </c>
      <c r="I162" s="239"/>
      <c r="J162" s="240">
        <f>ROUND(I162*H162,2)</f>
        <v>0</v>
      </c>
      <c r="K162" s="236" t="s">
        <v>720</v>
      </c>
      <c r="L162" s="45"/>
      <c r="M162" s="241" t="s">
        <v>1</v>
      </c>
      <c r="N162" s="242" t="s">
        <v>41</v>
      </c>
      <c r="O162" s="92"/>
      <c r="P162" s="226">
        <f>O162*H162</f>
        <v>0</v>
      </c>
      <c r="Q162" s="226">
        <v>0</v>
      </c>
      <c r="R162" s="226">
        <f>Q162*H162</f>
        <v>0</v>
      </c>
      <c r="S162" s="226">
        <v>1.8</v>
      </c>
      <c r="T162" s="227">
        <f>S162*H162</f>
        <v>6.4800000000000004</v>
      </c>
      <c r="U162" s="39"/>
      <c r="V162" s="39"/>
      <c r="W162" s="39"/>
      <c r="X162" s="39"/>
      <c r="Y162" s="39"/>
      <c r="Z162" s="39"/>
      <c r="AA162" s="39"/>
      <c r="AB162" s="39"/>
      <c r="AC162" s="39"/>
      <c r="AD162" s="39"/>
      <c r="AE162" s="39"/>
      <c r="AR162" s="228" t="s">
        <v>415</v>
      </c>
      <c r="AT162" s="228" t="s">
        <v>443</v>
      </c>
      <c r="AU162" s="228" t="s">
        <v>86</v>
      </c>
      <c r="AY162" s="18" t="s">
        <v>414</v>
      </c>
      <c r="BE162" s="229">
        <f>IF(N162="základní",J162,0)</f>
        <v>0</v>
      </c>
      <c r="BF162" s="229">
        <f>IF(N162="snížená",J162,0)</f>
        <v>0</v>
      </c>
      <c r="BG162" s="229">
        <f>IF(N162="zákl. přenesená",J162,0)</f>
        <v>0</v>
      </c>
      <c r="BH162" s="229">
        <f>IF(N162="sníž. přenesená",J162,0)</f>
        <v>0</v>
      </c>
      <c r="BI162" s="229">
        <f>IF(N162="nulová",J162,0)</f>
        <v>0</v>
      </c>
      <c r="BJ162" s="18" t="s">
        <v>84</v>
      </c>
      <c r="BK162" s="229">
        <f>ROUND(I162*H162,2)</f>
        <v>0</v>
      </c>
      <c r="BL162" s="18" t="s">
        <v>415</v>
      </c>
      <c r="BM162" s="228" t="s">
        <v>3612</v>
      </c>
    </row>
    <row r="163" s="2" customFormat="1">
      <c r="A163" s="39"/>
      <c r="B163" s="40"/>
      <c r="C163" s="41"/>
      <c r="D163" s="230" t="s">
        <v>417</v>
      </c>
      <c r="E163" s="41"/>
      <c r="F163" s="231" t="s">
        <v>3339</v>
      </c>
      <c r="G163" s="41"/>
      <c r="H163" s="41"/>
      <c r="I163" s="156"/>
      <c r="J163" s="41"/>
      <c r="K163" s="41"/>
      <c r="L163" s="45"/>
      <c r="M163" s="232"/>
      <c r="N163" s="233"/>
      <c r="O163" s="92"/>
      <c r="P163" s="92"/>
      <c r="Q163" s="92"/>
      <c r="R163" s="92"/>
      <c r="S163" s="92"/>
      <c r="T163" s="93"/>
      <c r="U163" s="39"/>
      <c r="V163" s="39"/>
      <c r="W163" s="39"/>
      <c r="X163" s="39"/>
      <c r="Y163" s="39"/>
      <c r="Z163" s="39"/>
      <c r="AA163" s="39"/>
      <c r="AB163" s="39"/>
      <c r="AC163" s="39"/>
      <c r="AD163" s="39"/>
      <c r="AE163" s="39"/>
      <c r="AT163" s="18" t="s">
        <v>417</v>
      </c>
      <c r="AU163" s="18" t="s">
        <v>86</v>
      </c>
    </row>
    <row r="164" s="15" customFormat="1">
      <c r="A164" s="15"/>
      <c r="B164" s="299"/>
      <c r="C164" s="300"/>
      <c r="D164" s="230" t="s">
        <v>758</v>
      </c>
      <c r="E164" s="301" t="s">
        <v>1</v>
      </c>
      <c r="F164" s="302" t="s">
        <v>3466</v>
      </c>
      <c r="G164" s="300"/>
      <c r="H164" s="301" t="s">
        <v>1</v>
      </c>
      <c r="I164" s="303"/>
      <c r="J164" s="300"/>
      <c r="K164" s="300"/>
      <c r="L164" s="304"/>
      <c r="M164" s="305"/>
      <c r="N164" s="306"/>
      <c r="O164" s="306"/>
      <c r="P164" s="306"/>
      <c r="Q164" s="306"/>
      <c r="R164" s="306"/>
      <c r="S164" s="306"/>
      <c r="T164" s="307"/>
      <c r="U164" s="15"/>
      <c r="V164" s="15"/>
      <c r="W164" s="15"/>
      <c r="X164" s="15"/>
      <c r="Y164" s="15"/>
      <c r="Z164" s="15"/>
      <c r="AA164" s="15"/>
      <c r="AB164" s="15"/>
      <c r="AC164" s="15"/>
      <c r="AD164" s="15"/>
      <c r="AE164" s="15"/>
      <c r="AT164" s="308" t="s">
        <v>758</v>
      </c>
      <c r="AU164" s="308" t="s">
        <v>86</v>
      </c>
      <c r="AV164" s="15" t="s">
        <v>84</v>
      </c>
      <c r="AW164" s="15" t="s">
        <v>33</v>
      </c>
      <c r="AX164" s="15" t="s">
        <v>76</v>
      </c>
      <c r="AY164" s="308" t="s">
        <v>414</v>
      </c>
    </row>
    <row r="165" s="13" customFormat="1">
      <c r="A165" s="13"/>
      <c r="B165" s="277"/>
      <c r="C165" s="278"/>
      <c r="D165" s="230" t="s">
        <v>758</v>
      </c>
      <c r="E165" s="279" t="s">
        <v>1</v>
      </c>
      <c r="F165" s="280" t="s">
        <v>3613</v>
      </c>
      <c r="G165" s="278"/>
      <c r="H165" s="281">
        <v>3.6000000000000001</v>
      </c>
      <c r="I165" s="282"/>
      <c r="J165" s="278"/>
      <c r="K165" s="278"/>
      <c r="L165" s="283"/>
      <c r="M165" s="284"/>
      <c r="N165" s="285"/>
      <c r="O165" s="285"/>
      <c r="P165" s="285"/>
      <c r="Q165" s="285"/>
      <c r="R165" s="285"/>
      <c r="S165" s="285"/>
      <c r="T165" s="286"/>
      <c r="U165" s="13"/>
      <c r="V165" s="13"/>
      <c r="W165" s="13"/>
      <c r="X165" s="13"/>
      <c r="Y165" s="13"/>
      <c r="Z165" s="13"/>
      <c r="AA165" s="13"/>
      <c r="AB165" s="13"/>
      <c r="AC165" s="13"/>
      <c r="AD165" s="13"/>
      <c r="AE165" s="13"/>
      <c r="AT165" s="287" t="s">
        <v>758</v>
      </c>
      <c r="AU165" s="287" t="s">
        <v>86</v>
      </c>
      <c r="AV165" s="13" t="s">
        <v>86</v>
      </c>
      <c r="AW165" s="13" t="s">
        <v>33</v>
      </c>
      <c r="AX165" s="13" t="s">
        <v>76</v>
      </c>
      <c r="AY165" s="287" t="s">
        <v>414</v>
      </c>
    </row>
    <row r="166" s="14" customFormat="1">
      <c r="A166" s="14"/>
      <c r="B166" s="288"/>
      <c r="C166" s="289"/>
      <c r="D166" s="230" t="s">
        <v>758</v>
      </c>
      <c r="E166" s="290" t="s">
        <v>1</v>
      </c>
      <c r="F166" s="291" t="s">
        <v>760</v>
      </c>
      <c r="G166" s="289"/>
      <c r="H166" s="292">
        <v>3.6000000000000001</v>
      </c>
      <c r="I166" s="293"/>
      <c r="J166" s="289"/>
      <c r="K166" s="289"/>
      <c r="L166" s="294"/>
      <c r="M166" s="295"/>
      <c r="N166" s="296"/>
      <c r="O166" s="296"/>
      <c r="P166" s="296"/>
      <c r="Q166" s="296"/>
      <c r="R166" s="296"/>
      <c r="S166" s="296"/>
      <c r="T166" s="297"/>
      <c r="U166" s="14"/>
      <c r="V166" s="14"/>
      <c r="W166" s="14"/>
      <c r="X166" s="14"/>
      <c r="Y166" s="14"/>
      <c r="Z166" s="14"/>
      <c r="AA166" s="14"/>
      <c r="AB166" s="14"/>
      <c r="AC166" s="14"/>
      <c r="AD166" s="14"/>
      <c r="AE166" s="14"/>
      <c r="AT166" s="298" t="s">
        <v>758</v>
      </c>
      <c r="AU166" s="298" t="s">
        <v>86</v>
      </c>
      <c r="AV166" s="14" t="s">
        <v>415</v>
      </c>
      <c r="AW166" s="14" t="s">
        <v>33</v>
      </c>
      <c r="AX166" s="14" t="s">
        <v>84</v>
      </c>
      <c r="AY166" s="298" t="s">
        <v>414</v>
      </c>
    </row>
    <row r="167" s="2" customFormat="1" ht="16.5" customHeight="1">
      <c r="A167" s="39"/>
      <c r="B167" s="40"/>
      <c r="C167" s="234" t="s">
        <v>413</v>
      </c>
      <c r="D167" s="234" t="s">
        <v>443</v>
      </c>
      <c r="E167" s="235" t="s">
        <v>1794</v>
      </c>
      <c r="F167" s="236" t="s">
        <v>1795</v>
      </c>
      <c r="G167" s="237" t="s">
        <v>531</v>
      </c>
      <c r="H167" s="238">
        <v>15.5</v>
      </c>
      <c r="I167" s="239"/>
      <c r="J167" s="240">
        <f>ROUND(I167*H167,2)</f>
        <v>0</v>
      </c>
      <c r="K167" s="236" t="s">
        <v>720</v>
      </c>
      <c r="L167" s="45"/>
      <c r="M167" s="241" t="s">
        <v>1</v>
      </c>
      <c r="N167" s="242" t="s">
        <v>41</v>
      </c>
      <c r="O167" s="92"/>
      <c r="P167" s="226">
        <f>O167*H167</f>
        <v>0</v>
      </c>
      <c r="Q167" s="226">
        <v>0</v>
      </c>
      <c r="R167" s="226">
        <f>Q167*H167</f>
        <v>0</v>
      </c>
      <c r="S167" s="226">
        <v>0.00050000000000000001</v>
      </c>
      <c r="T167" s="227">
        <f>S167*H167</f>
        <v>0.0077499999999999999</v>
      </c>
      <c r="U167" s="39"/>
      <c r="V167" s="39"/>
      <c r="W167" s="39"/>
      <c r="X167" s="39"/>
      <c r="Y167" s="39"/>
      <c r="Z167" s="39"/>
      <c r="AA167" s="39"/>
      <c r="AB167" s="39"/>
      <c r="AC167" s="39"/>
      <c r="AD167" s="39"/>
      <c r="AE167" s="39"/>
      <c r="AR167" s="228" t="s">
        <v>415</v>
      </c>
      <c r="AT167" s="228" t="s">
        <v>443</v>
      </c>
      <c r="AU167" s="228" t="s">
        <v>86</v>
      </c>
      <c r="AY167" s="18" t="s">
        <v>414</v>
      </c>
      <c r="BE167" s="229">
        <f>IF(N167="základní",J167,0)</f>
        <v>0</v>
      </c>
      <c r="BF167" s="229">
        <f>IF(N167="snížená",J167,0)</f>
        <v>0</v>
      </c>
      <c r="BG167" s="229">
        <f>IF(N167="zákl. přenesená",J167,0)</f>
        <v>0</v>
      </c>
      <c r="BH167" s="229">
        <f>IF(N167="sníž. přenesená",J167,0)</f>
        <v>0</v>
      </c>
      <c r="BI167" s="229">
        <f>IF(N167="nulová",J167,0)</f>
        <v>0</v>
      </c>
      <c r="BJ167" s="18" t="s">
        <v>84</v>
      </c>
      <c r="BK167" s="229">
        <f>ROUND(I167*H167,2)</f>
        <v>0</v>
      </c>
      <c r="BL167" s="18" t="s">
        <v>415</v>
      </c>
      <c r="BM167" s="228" t="s">
        <v>3614</v>
      </c>
    </row>
    <row r="168" s="2" customFormat="1">
      <c r="A168" s="39"/>
      <c r="B168" s="40"/>
      <c r="C168" s="41"/>
      <c r="D168" s="230" t="s">
        <v>417</v>
      </c>
      <c r="E168" s="41"/>
      <c r="F168" s="231" t="s">
        <v>1797</v>
      </c>
      <c r="G168" s="41"/>
      <c r="H168" s="41"/>
      <c r="I168" s="156"/>
      <c r="J168" s="41"/>
      <c r="K168" s="41"/>
      <c r="L168" s="45"/>
      <c r="M168" s="232"/>
      <c r="N168" s="233"/>
      <c r="O168" s="92"/>
      <c r="P168" s="92"/>
      <c r="Q168" s="92"/>
      <c r="R168" s="92"/>
      <c r="S168" s="92"/>
      <c r="T168" s="93"/>
      <c r="U168" s="39"/>
      <c r="V168" s="39"/>
      <c r="W168" s="39"/>
      <c r="X168" s="39"/>
      <c r="Y168" s="39"/>
      <c r="Z168" s="39"/>
      <c r="AA168" s="39"/>
      <c r="AB168" s="39"/>
      <c r="AC168" s="39"/>
      <c r="AD168" s="39"/>
      <c r="AE168" s="39"/>
      <c r="AT168" s="18" t="s">
        <v>417</v>
      </c>
      <c r="AU168" s="18" t="s">
        <v>86</v>
      </c>
    </row>
    <row r="169" s="13" customFormat="1">
      <c r="A169" s="13"/>
      <c r="B169" s="277"/>
      <c r="C169" s="278"/>
      <c r="D169" s="230" t="s">
        <v>758</v>
      </c>
      <c r="E169" s="279" t="s">
        <v>1</v>
      </c>
      <c r="F169" s="280" t="s">
        <v>3514</v>
      </c>
      <c r="G169" s="278"/>
      <c r="H169" s="281">
        <v>15.5</v>
      </c>
      <c r="I169" s="282"/>
      <c r="J169" s="278"/>
      <c r="K169" s="278"/>
      <c r="L169" s="283"/>
      <c r="M169" s="284"/>
      <c r="N169" s="285"/>
      <c r="O169" s="285"/>
      <c r="P169" s="285"/>
      <c r="Q169" s="285"/>
      <c r="R169" s="285"/>
      <c r="S169" s="285"/>
      <c r="T169" s="286"/>
      <c r="U169" s="13"/>
      <c r="V169" s="13"/>
      <c r="W169" s="13"/>
      <c r="X169" s="13"/>
      <c r="Y169" s="13"/>
      <c r="Z169" s="13"/>
      <c r="AA169" s="13"/>
      <c r="AB169" s="13"/>
      <c r="AC169" s="13"/>
      <c r="AD169" s="13"/>
      <c r="AE169" s="13"/>
      <c r="AT169" s="287" t="s">
        <v>758</v>
      </c>
      <c r="AU169" s="287" t="s">
        <v>86</v>
      </c>
      <c r="AV169" s="13" t="s">
        <v>86</v>
      </c>
      <c r="AW169" s="13" t="s">
        <v>33</v>
      </c>
      <c r="AX169" s="13" t="s">
        <v>84</v>
      </c>
      <c r="AY169" s="287" t="s">
        <v>414</v>
      </c>
    </row>
    <row r="170" s="2" customFormat="1" ht="21.75" customHeight="1">
      <c r="A170" s="39"/>
      <c r="B170" s="40"/>
      <c r="C170" s="234" t="s">
        <v>442</v>
      </c>
      <c r="D170" s="234" t="s">
        <v>443</v>
      </c>
      <c r="E170" s="235" t="s">
        <v>3470</v>
      </c>
      <c r="F170" s="236" t="s">
        <v>3471</v>
      </c>
      <c r="G170" s="237" t="s">
        <v>755</v>
      </c>
      <c r="H170" s="238">
        <v>2</v>
      </c>
      <c r="I170" s="239"/>
      <c r="J170" s="240">
        <f>ROUND(I170*H170,2)</f>
        <v>0</v>
      </c>
      <c r="K170" s="236" t="s">
        <v>720</v>
      </c>
      <c r="L170" s="45"/>
      <c r="M170" s="241" t="s">
        <v>1</v>
      </c>
      <c r="N170" s="242" t="s">
        <v>41</v>
      </c>
      <c r="O170" s="92"/>
      <c r="P170" s="226">
        <f>O170*H170</f>
        <v>0</v>
      </c>
      <c r="Q170" s="226">
        <v>0</v>
      </c>
      <c r="R170" s="226">
        <f>Q170*H170</f>
        <v>0</v>
      </c>
      <c r="S170" s="226">
        <v>0.001</v>
      </c>
      <c r="T170" s="227">
        <f>S170*H170</f>
        <v>0.002</v>
      </c>
      <c r="U170" s="39"/>
      <c r="V170" s="39"/>
      <c r="W170" s="39"/>
      <c r="X170" s="39"/>
      <c r="Y170" s="39"/>
      <c r="Z170" s="39"/>
      <c r="AA170" s="39"/>
      <c r="AB170" s="39"/>
      <c r="AC170" s="39"/>
      <c r="AD170" s="39"/>
      <c r="AE170" s="39"/>
      <c r="AR170" s="228" t="s">
        <v>415</v>
      </c>
      <c r="AT170" s="228" t="s">
        <v>443</v>
      </c>
      <c r="AU170" s="228" t="s">
        <v>86</v>
      </c>
      <c r="AY170" s="18" t="s">
        <v>414</v>
      </c>
      <c r="BE170" s="229">
        <f>IF(N170="základní",J170,0)</f>
        <v>0</v>
      </c>
      <c r="BF170" s="229">
        <f>IF(N170="snížená",J170,0)</f>
        <v>0</v>
      </c>
      <c r="BG170" s="229">
        <f>IF(N170="zákl. přenesená",J170,0)</f>
        <v>0</v>
      </c>
      <c r="BH170" s="229">
        <f>IF(N170="sníž. přenesená",J170,0)</f>
        <v>0</v>
      </c>
      <c r="BI170" s="229">
        <f>IF(N170="nulová",J170,0)</f>
        <v>0</v>
      </c>
      <c r="BJ170" s="18" t="s">
        <v>84</v>
      </c>
      <c r="BK170" s="229">
        <f>ROUND(I170*H170,2)</f>
        <v>0</v>
      </c>
      <c r="BL170" s="18" t="s">
        <v>415</v>
      </c>
      <c r="BM170" s="228" t="s">
        <v>3615</v>
      </c>
    </row>
    <row r="171" s="2" customFormat="1">
      <c r="A171" s="39"/>
      <c r="B171" s="40"/>
      <c r="C171" s="41"/>
      <c r="D171" s="230" t="s">
        <v>417</v>
      </c>
      <c r="E171" s="41"/>
      <c r="F171" s="231" t="s">
        <v>3473</v>
      </c>
      <c r="G171" s="41"/>
      <c r="H171" s="41"/>
      <c r="I171" s="156"/>
      <c r="J171" s="41"/>
      <c r="K171" s="41"/>
      <c r="L171" s="45"/>
      <c r="M171" s="232"/>
      <c r="N171" s="233"/>
      <c r="O171" s="92"/>
      <c r="P171" s="92"/>
      <c r="Q171" s="92"/>
      <c r="R171" s="92"/>
      <c r="S171" s="92"/>
      <c r="T171" s="93"/>
      <c r="U171" s="39"/>
      <c r="V171" s="39"/>
      <c r="W171" s="39"/>
      <c r="X171" s="39"/>
      <c r="Y171" s="39"/>
      <c r="Z171" s="39"/>
      <c r="AA171" s="39"/>
      <c r="AB171" s="39"/>
      <c r="AC171" s="39"/>
      <c r="AD171" s="39"/>
      <c r="AE171" s="39"/>
      <c r="AT171" s="18" t="s">
        <v>417</v>
      </c>
      <c r="AU171" s="18" t="s">
        <v>86</v>
      </c>
    </row>
    <row r="172" s="15" customFormat="1">
      <c r="A172" s="15"/>
      <c r="B172" s="299"/>
      <c r="C172" s="300"/>
      <c r="D172" s="230" t="s">
        <v>758</v>
      </c>
      <c r="E172" s="301" t="s">
        <v>1</v>
      </c>
      <c r="F172" s="302" t="s">
        <v>1930</v>
      </c>
      <c r="G172" s="300"/>
      <c r="H172" s="301" t="s">
        <v>1</v>
      </c>
      <c r="I172" s="303"/>
      <c r="J172" s="300"/>
      <c r="K172" s="300"/>
      <c r="L172" s="304"/>
      <c r="M172" s="305"/>
      <c r="N172" s="306"/>
      <c r="O172" s="306"/>
      <c r="P172" s="306"/>
      <c r="Q172" s="306"/>
      <c r="R172" s="306"/>
      <c r="S172" s="306"/>
      <c r="T172" s="307"/>
      <c r="U172" s="15"/>
      <c r="V172" s="15"/>
      <c r="W172" s="15"/>
      <c r="X172" s="15"/>
      <c r="Y172" s="15"/>
      <c r="Z172" s="15"/>
      <c r="AA172" s="15"/>
      <c r="AB172" s="15"/>
      <c r="AC172" s="15"/>
      <c r="AD172" s="15"/>
      <c r="AE172" s="15"/>
      <c r="AT172" s="308" t="s">
        <v>758</v>
      </c>
      <c r="AU172" s="308" t="s">
        <v>86</v>
      </c>
      <c r="AV172" s="15" t="s">
        <v>84</v>
      </c>
      <c r="AW172" s="15" t="s">
        <v>33</v>
      </c>
      <c r="AX172" s="15" t="s">
        <v>76</v>
      </c>
      <c r="AY172" s="308" t="s">
        <v>414</v>
      </c>
    </row>
    <row r="173" s="13" customFormat="1">
      <c r="A173" s="13"/>
      <c r="B173" s="277"/>
      <c r="C173" s="278"/>
      <c r="D173" s="230" t="s">
        <v>758</v>
      </c>
      <c r="E173" s="279" t="s">
        <v>1</v>
      </c>
      <c r="F173" s="280" t="s">
        <v>2628</v>
      </c>
      <c r="G173" s="278"/>
      <c r="H173" s="281">
        <v>2</v>
      </c>
      <c r="I173" s="282"/>
      <c r="J173" s="278"/>
      <c r="K173" s="278"/>
      <c r="L173" s="283"/>
      <c r="M173" s="284"/>
      <c r="N173" s="285"/>
      <c r="O173" s="285"/>
      <c r="P173" s="285"/>
      <c r="Q173" s="285"/>
      <c r="R173" s="285"/>
      <c r="S173" s="285"/>
      <c r="T173" s="286"/>
      <c r="U173" s="13"/>
      <c r="V173" s="13"/>
      <c r="W173" s="13"/>
      <c r="X173" s="13"/>
      <c r="Y173" s="13"/>
      <c r="Z173" s="13"/>
      <c r="AA173" s="13"/>
      <c r="AB173" s="13"/>
      <c r="AC173" s="13"/>
      <c r="AD173" s="13"/>
      <c r="AE173" s="13"/>
      <c r="AT173" s="287" t="s">
        <v>758</v>
      </c>
      <c r="AU173" s="287" t="s">
        <v>86</v>
      </c>
      <c r="AV173" s="13" t="s">
        <v>86</v>
      </c>
      <c r="AW173" s="13" t="s">
        <v>33</v>
      </c>
      <c r="AX173" s="13" t="s">
        <v>84</v>
      </c>
      <c r="AY173" s="287" t="s">
        <v>414</v>
      </c>
    </row>
    <row r="174" s="2" customFormat="1" ht="21.75" customHeight="1">
      <c r="A174" s="39"/>
      <c r="B174" s="40"/>
      <c r="C174" s="234" t="s">
        <v>447</v>
      </c>
      <c r="D174" s="234" t="s">
        <v>443</v>
      </c>
      <c r="E174" s="235" t="s">
        <v>1804</v>
      </c>
      <c r="F174" s="236" t="s">
        <v>1805</v>
      </c>
      <c r="G174" s="237" t="s">
        <v>509</v>
      </c>
      <c r="H174" s="238">
        <v>7</v>
      </c>
      <c r="I174" s="239"/>
      <c r="J174" s="240">
        <f>ROUND(I174*H174,2)</f>
        <v>0</v>
      </c>
      <c r="K174" s="236" t="s">
        <v>720</v>
      </c>
      <c r="L174" s="45"/>
      <c r="M174" s="241" t="s">
        <v>1</v>
      </c>
      <c r="N174" s="242" t="s">
        <v>41</v>
      </c>
      <c r="O174" s="92"/>
      <c r="P174" s="226">
        <f>O174*H174</f>
        <v>0</v>
      </c>
      <c r="Q174" s="226">
        <v>0</v>
      </c>
      <c r="R174" s="226">
        <f>Q174*H174</f>
        <v>0</v>
      </c>
      <c r="S174" s="226">
        <v>0.0040000000000000001</v>
      </c>
      <c r="T174" s="227">
        <f>S174*H174</f>
        <v>0.028000000000000001</v>
      </c>
      <c r="U174" s="39"/>
      <c r="V174" s="39"/>
      <c r="W174" s="39"/>
      <c r="X174" s="39"/>
      <c r="Y174" s="39"/>
      <c r="Z174" s="39"/>
      <c r="AA174" s="39"/>
      <c r="AB174" s="39"/>
      <c r="AC174" s="39"/>
      <c r="AD174" s="39"/>
      <c r="AE174" s="39"/>
      <c r="AR174" s="228" t="s">
        <v>415</v>
      </c>
      <c r="AT174" s="228" t="s">
        <v>443</v>
      </c>
      <c r="AU174" s="228" t="s">
        <v>86</v>
      </c>
      <c r="AY174" s="18" t="s">
        <v>414</v>
      </c>
      <c r="BE174" s="229">
        <f>IF(N174="základní",J174,0)</f>
        <v>0</v>
      </c>
      <c r="BF174" s="229">
        <f>IF(N174="snížená",J174,0)</f>
        <v>0</v>
      </c>
      <c r="BG174" s="229">
        <f>IF(N174="zákl. přenesená",J174,0)</f>
        <v>0</v>
      </c>
      <c r="BH174" s="229">
        <f>IF(N174="sníž. přenesená",J174,0)</f>
        <v>0</v>
      </c>
      <c r="BI174" s="229">
        <f>IF(N174="nulová",J174,0)</f>
        <v>0</v>
      </c>
      <c r="BJ174" s="18" t="s">
        <v>84</v>
      </c>
      <c r="BK174" s="229">
        <f>ROUND(I174*H174,2)</f>
        <v>0</v>
      </c>
      <c r="BL174" s="18" t="s">
        <v>415</v>
      </c>
      <c r="BM174" s="228" t="s">
        <v>3616</v>
      </c>
    </row>
    <row r="175" s="2" customFormat="1">
      <c r="A175" s="39"/>
      <c r="B175" s="40"/>
      <c r="C175" s="41"/>
      <c r="D175" s="230" t="s">
        <v>417</v>
      </c>
      <c r="E175" s="41"/>
      <c r="F175" s="231" t="s">
        <v>1807</v>
      </c>
      <c r="G175" s="41"/>
      <c r="H175" s="41"/>
      <c r="I175" s="156"/>
      <c r="J175" s="41"/>
      <c r="K175" s="41"/>
      <c r="L175" s="45"/>
      <c r="M175" s="232"/>
      <c r="N175" s="233"/>
      <c r="O175" s="92"/>
      <c r="P175" s="92"/>
      <c r="Q175" s="92"/>
      <c r="R175" s="92"/>
      <c r="S175" s="92"/>
      <c r="T175" s="93"/>
      <c r="U175" s="39"/>
      <c r="V175" s="39"/>
      <c r="W175" s="39"/>
      <c r="X175" s="39"/>
      <c r="Y175" s="39"/>
      <c r="Z175" s="39"/>
      <c r="AA175" s="39"/>
      <c r="AB175" s="39"/>
      <c r="AC175" s="39"/>
      <c r="AD175" s="39"/>
      <c r="AE175" s="39"/>
      <c r="AT175" s="18" t="s">
        <v>417</v>
      </c>
      <c r="AU175" s="18" t="s">
        <v>86</v>
      </c>
    </row>
    <row r="176" s="15" customFormat="1">
      <c r="A176" s="15"/>
      <c r="B176" s="299"/>
      <c r="C176" s="300"/>
      <c r="D176" s="230" t="s">
        <v>758</v>
      </c>
      <c r="E176" s="301" t="s">
        <v>1</v>
      </c>
      <c r="F176" s="302" t="s">
        <v>1808</v>
      </c>
      <c r="G176" s="300"/>
      <c r="H176" s="301" t="s">
        <v>1</v>
      </c>
      <c r="I176" s="303"/>
      <c r="J176" s="300"/>
      <c r="K176" s="300"/>
      <c r="L176" s="304"/>
      <c r="M176" s="305"/>
      <c r="N176" s="306"/>
      <c r="O176" s="306"/>
      <c r="P176" s="306"/>
      <c r="Q176" s="306"/>
      <c r="R176" s="306"/>
      <c r="S176" s="306"/>
      <c r="T176" s="307"/>
      <c r="U176" s="15"/>
      <c r="V176" s="15"/>
      <c r="W176" s="15"/>
      <c r="X176" s="15"/>
      <c r="Y176" s="15"/>
      <c r="Z176" s="15"/>
      <c r="AA176" s="15"/>
      <c r="AB176" s="15"/>
      <c r="AC176" s="15"/>
      <c r="AD176" s="15"/>
      <c r="AE176" s="15"/>
      <c r="AT176" s="308" t="s">
        <v>758</v>
      </c>
      <c r="AU176" s="308" t="s">
        <v>86</v>
      </c>
      <c r="AV176" s="15" t="s">
        <v>84</v>
      </c>
      <c r="AW176" s="15" t="s">
        <v>33</v>
      </c>
      <c r="AX176" s="15" t="s">
        <v>76</v>
      </c>
      <c r="AY176" s="308" t="s">
        <v>414</v>
      </c>
    </row>
    <row r="177" s="13" customFormat="1">
      <c r="A177" s="13"/>
      <c r="B177" s="277"/>
      <c r="C177" s="278"/>
      <c r="D177" s="230" t="s">
        <v>758</v>
      </c>
      <c r="E177" s="279" t="s">
        <v>1</v>
      </c>
      <c r="F177" s="280" t="s">
        <v>435</v>
      </c>
      <c r="G177" s="278"/>
      <c r="H177" s="281">
        <v>7</v>
      </c>
      <c r="I177" s="282"/>
      <c r="J177" s="278"/>
      <c r="K177" s="278"/>
      <c r="L177" s="283"/>
      <c r="M177" s="284"/>
      <c r="N177" s="285"/>
      <c r="O177" s="285"/>
      <c r="P177" s="285"/>
      <c r="Q177" s="285"/>
      <c r="R177" s="285"/>
      <c r="S177" s="285"/>
      <c r="T177" s="286"/>
      <c r="U177" s="13"/>
      <c r="V177" s="13"/>
      <c r="W177" s="13"/>
      <c r="X177" s="13"/>
      <c r="Y177" s="13"/>
      <c r="Z177" s="13"/>
      <c r="AA177" s="13"/>
      <c r="AB177" s="13"/>
      <c r="AC177" s="13"/>
      <c r="AD177" s="13"/>
      <c r="AE177" s="13"/>
      <c r="AT177" s="287" t="s">
        <v>758</v>
      </c>
      <c r="AU177" s="287" t="s">
        <v>86</v>
      </c>
      <c r="AV177" s="13" t="s">
        <v>86</v>
      </c>
      <c r="AW177" s="13" t="s">
        <v>33</v>
      </c>
      <c r="AX177" s="13" t="s">
        <v>84</v>
      </c>
      <c r="AY177" s="287" t="s">
        <v>414</v>
      </c>
    </row>
    <row r="178" s="2" customFormat="1" ht="21.75" customHeight="1">
      <c r="A178" s="39"/>
      <c r="B178" s="40"/>
      <c r="C178" s="234" t="s">
        <v>451</v>
      </c>
      <c r="D178" s="234" t="s">
        <v>443</v>
      </c>
      <c r="E178" s="235" t="s">
        <v>3617</v>
      </c>
      <c r="F178" s="236" t="s">
        <v>3618</v>
      </c>
      <c r="G178" s="237" t="s">
        <v>632</v>
      </c>
      <c r="H178" s="238">
        <v>62.409999999999997</v>
      </c>
      <c r="I178" s="239"/>
      <c r="J178" s="240">
        <f>ROUND(I178*H178,2)</f>
        <v>0</v>
      </c>
      <c r="K178" s="236" t="s">
        <v>2328</v>
      </c>
      <c r="L178" s="45"/>
      <c r="M178" s="241" t="s">
        <v>1</v>
      </c>
      <c r="N178" s="242" t="s">
        <v>41</v>
      </c>
      <c r="O178" s="92"/>
      <c r="P178" s="226">
        <f>O178*H178</f>
        <v>0</v>
      </c>
      <c r="Q178" s="226">
        <v>0</v>
      </c>
      <c r="R178" s="226">
        <f>Q178*H178</f>
        <v>0</v>
      </c>
      <c r="S178" s="226">
        <v>0.070000000000000007</v>
      </c>
      <c r="T178" s="227">
        <f>S178*H178</f>
        <v>4.3687000000000005</v>
      </c>
      <c r="U178" s="39"/>
      <c r="V178" s="39"/>
      <c r="W178" s="39"/>
      <c r="X178" s="39"/>
      <c r="Y178" s="39"/>
      <c r="Z178" s="39"/>
      <c r="AA178" s="39"/>
      <c r="AB178" s="39"/>
      <c r="AC178" s="39"/>
      <c r="AD178" s="39"/>
      <c r="AE178" s="39"/>
      <c r="AR178" s="228" t="s">
        <v>415</v>
      </c>
      <c r="AT178" s="228" t="s">
        <v>443</v>
      </c>
      <c r="AU178" s="228" t="s">
        <v>86</v>
      </c>
      <c r="AY178" s="18" t="s">
        <v>414</v>
      </c>
      <c r="BE178" s="229">
        <f>IF(N178="základní",J178,0)</f>
        <v>0</v>
      </c>
      <c r="BF178" s="229">
        <f>IF(N178="snížená",J178,0)</f>
        <v>0</v>
      </c>
      <c r="BG178" s="229">
        <f>IF(N178="zákl. přenesená",J178,0)</f>
        <v>0</v>
      </c>
      <c r="BH178" s="229">
        <f>IF(N178="sníž. přenesená",J178,0)</f>
        <v>0</v>
      </c>
      <c r="BI178" s="229">
        <f>IF(N178="nulová",J178,0)</f>
        <v>0</v>
      </c>
      <c r="BJ178" s="18" t="s">
        <v>84</v>
      </c>
      <c r="BK178" s="229">
        <f>ROUND(I178*H178,2)</f>
        <v>0</v>
      </c>
      <c r="BL178" s="18" t="s">
        <v>415</v>
      </c>
      <c r="BM178" s="228" t="s">
        <v>3619</v>
      </c>
    </row>
    <row r="179" s="2" customFormat="1">
      <c r="A179" s="39"/>
      <c r="B179" s="40"/>
      <c r="C179" s="41"/>
      <c r="D179" s="230" t="s">
        <v>417</v>
      </c>
      <c r="E179" s="41"/>
      <c r="F179" s="231" t="s">
        <v>3620</v>
      </c>
      <c r="G179" s="41"/>
      <c r="H179" s="41"/>
      <c r="I179" s="156"/>
      <c r="J179" s="41"/>
      <c r="K179" s="41"/>
      <c r="L179" s="45"/>
      <c r="M179" s="232"/>
      <c r="N179" s="233"/>
      <c r="O179" s="92"/>
      <c r="P179" s="92"/>
      <c r="Q179" s="92"/>
      <c r="R179" s="92"/>
      <c r="S179" s="92"/>
      <c r="T179" s="93"/>
      <c r="U179" s="39"/>
      <c r="V179" s="39"/>
      <c r="W179" s="39"/>
      <c r="X179" s="39"/>
      <c r="Y179" s="39"/>
      <c r="Z179" s="39"/>
      <c r="AA179" s="39"/>
      <c r="AB179" s="39"/>
      <c r="AC179" s="39"/>
      <c r="AD179" s="39"/>
      <c r="AE179" s="39"/>
      <c r="AT179" s="18" t="s">
        <v>417</v>
      </c>
      <c r="AU179" s="18" t="s">
        <v>86</v>
      </c>
    </row>
    <row r="180" s="15" customFormat="1">
      <c r="A180" s="15"/>
      <c r="B180" s="299"/>
      <c r="C180" s="300"/>
      <c r="D180" s="230" t="s">
        <v>758</v>
      </c>
      <c r="E180" s="301" t="s">
        <v>1</v>
      </c>
      <c r="F180" s="302" t="s">
        <v>1740</v>
      </c>
      <c r="G180" s="300"/>
      <c r="H180" s="301" t="s">
        <v>1</v>
      </c>
      <c r="I180" s="303"/>
      <c r="J180" s="300"/>
      <c r="K180" s="300"/>
      <c r="L180" s="304"/>
      <c r="M180" s="305"/>
      <c r="N180" s="306"/>
      <c r="O180" s="306"/>
      <c r="P180" s="306"/>
      <c r="Q180" s="306"/>
      <c r="R180" s="306"/>
      <c r="S180" s="306"/>
      <c r="T180" s="307"/>
      <c r="U180" s="15"/>
      <c r="V180" s="15"/>
      <c r="W180" s="15"/>
      <c r="X180" s="15"/>
      <c r="Y180" s="15"/>
      <c r="Z180" s="15"/>
      <c r="AA180" s="15"/>
      <c r="AB180" s="15"/>
      <c r="AC180" s="15"/>
      <c r="AD180" s="15"/>
      <c r="AE180" s="15"/>
      <c r="AT180" s="308" t="s">
        <v>758</v>
      </c>
      <c r="AU180" s="308" t="s">
        <v>86</v>
      </c>
      <c r="AV180" s="15" t="s">
        <v>84</v>
      </c>
      <c r="AW180" s="15" t="s">
        <v>33</v>
      </c>
      <c r="AX180" s="15" t="s">
        <v>76</v>
      </c>
      <c r="AY180" s="308" t="s">
        <v>414</v>
      </c>
    </row>
    <row r="181" s="15" customFormat="1">
      <c r="A181" s="15"/>
      <c r="B181" s="299"/>
      <c r="C181" s="300"/>
      <c r="D181" s="230" t="s">
        <v>758</v>
      </c>
      <c r="E181" s="301" t="s">
        <v>1</v>
      </c>
      <c r="F181" s="302" t="s">
        <v>1746</v>
      </c>
      <c r="G181" s="300"/>
      <c r="H181" s="301" t="s">
        <v>1</v>
      </c>
      <c r="I181" s="303"/>
      <c r="J181" s="300"/>
      <c r="K181" s="300"/>
      <c r="L181" s="304"/>
      <c r="M181" s="305"/>
      <c r="N181" s="306"/>
      <c r="O181" s="306"/>
      <c r="P181" s="306"/>
      <c r="Q181" s="306"/>
      <c r="R181" s="306"/>
      <c r="S181" s="306"/>
      <c r="T181" s="307"/>
      <c r="U181" s="15"/>
      <c r="V181" s="15"/>
      <c r="W181" s="15"/>
      <c r="X181" s="15"/>
      <c r="Y181" s="15"/>
      <c r="Z181" s="15"/>
      <c r="AA181" s="15"/>
      <c r="AB181" s="15"/>
      <c r="AC181" s="15"/>
      <c r="AD181" s="15"/>
      <c r="AE181" s="15"/>
      <c r="AT181" s="308" t="s">
        <v>758</v>
      </c>
      <c r="AU181" s="308" t="s">
        <v>86</v>
      </c>
      <c r="AV181" s="15" t="s">
        <v>84</v>
      </c>
      <c r="AW181" s="15" t="s">
        <v>33</v>
      </c>
      <c r="AX181" s="15" t="s">
        <v>76</v>
      </c>
      <c r="AY181" s="308" t="s">
        <v>414</v>
      </c>
    </row>
    <row r="182" s="13" customFormat="1">
      <c r="A182" s="13"/>
      <c r="B182" s="277"/>
      <c r="C182" s="278"/>
      <c r="D182" s="230" t="s">
        <v>758</v>
      </c>
      <c r="E182" s="279" t="s">
        <v>1</v>
      </c>
      <c r="F182" s="280" t="s">
        <v>3621</v>
      </c>
      <c r="G182" s="278"/>
      <c r="H182" s="281">
        <v>11.66</v>
      </c>
      <c r="I182" s="282"/>
      <c r="J182" s="278"/>
      <c r="K182" s="278"/>
      <c r="L182" s="283"/>
      <c r="M182" s="284"/>
      <c r="N182" s="285"/>
      <c r="O182" s="285"/>
      <c r="P182" s="285"/>
      <c r="Q182" s="285"/>
      <c r="R182" s="285"/>
      <c r="S182" s="285"/>
      <c r="T182" s="286"/>
      <c r="U182" s="13"/>
      <c r="V182" s="13"/>
      <c r="W182" s="13"/>
      <c r="X182" s="13"/>
      <c r="Y182" s="13"/>
      <c r="Z182" s="13"/>
      <c r="AA182" s="13"/>
      <c r="AB182" s="13"/>
      <c r="AC182" s="13"/>
      <c r="AD182" s="13"/>
      <c r="AE182" s="13"/>
      <c r="AT182" s="287" t="s">
        <v>758</v>
      </c>
      <c r="AU182" s="287" t="s">
        <v>86</v>
      </c>
      <c r="AV182" s="13" t="s">
        <v>86</v>
      </c>
      <c r="AW182" s="13" t="s">
        <v>33</v>
      </c>
      <c r="AX182" s="13" t="s">
        <v>76</v>
      </c>
      <c r="AY182" s="287" t="s">
        <v>414</v>
      </c>
    </row>
    <row r="183" s="15" customFormat="1">
      <c r="A183" s="15"/>
      <c r="B183" s="299"/>
      <c r="C183" s="300"/>
      <c r="D183" s="230" t="s">
        <v>758</v>
      </c>
      <c r="E183" s="301" t="s">
        <v>1</v>
      </c>
      <c r="F183" s="302" t="s">
        <v>3457</v>
      </c>
      <c r="G183" s="300"/>
      <c r="H183" s="301" t="s">
        <v>1</v>
      </c>
      <c r="I183" s="303"/>
      <c r="J183" s="300"/>
      <c r="K183" s="300"/>
      <c r="L183" s="304"/>
      <c r="M183" s="305"/>
      <c r="N183" s="306"/>
      <c r="O183" s="306"/>
      <c r="P183" s="306"/>
      <c r="Q183" s="306"/>
      <c r="R183" s="306"/>
      <c r="S183" s="306"/>
      <c r="T183" s="307"/>
      <c r="U183" s="15"/>
      <c r="V183" s="15"/>
      <c r="W183" s="15"/>
      <c r="X183" s="15"/>
      <c r="Y183" s="15"/>
      <c r="Z183" s="15"/>
      <c r="AA183" s="15"/>
      <c r="AB183" s="15"/>
      <c r="AC183" s="15"/>
      <c r="AD183" s="15"/>
      <c r="AE183" s="15"/>
      <c r="AT183" s="308" t="s">
        <v>758</v>
      </c>
      <c r="AU183" s="308" t="s">
        <v>86</v>
      </c>
      <c r="AV183" s="15" t="s">
        <v>84</v>
      </c>
      <c r="AW183" s="15" t="s">
        <v>33</v>
      </c>
      <c r="AX183" s="15" t="s">
        <v>76</v>
      </c>
      <c r="AY183" s="308" t="s">
        <v>414</v>
      </c>
    </row>
    <row r="184" s="15" customFormat="1">
      <c r="A184" s="15"/>
      <c r="B184" s="299"/>
      <c r="C184" s="300"/>
      <c r="D184" s="230" t="s">
        <v>758</v>
      </c>
      <c r="E184" s="301" t="s">
        <v>1</v>
      </c>
      <c r="F184" s="302" t="s">
        <v>1746</v>
      </c>
      <c r="G184" s="300"/>
      <c r="H184" s="301" t="s">
        <v>1</v>
      </c>
      <c r="I184" s="303"/>
      <c r="J184" s="300"/>
      <c r="K184" s="300"/>
      <c r="L184" s="304"/>
      <c r="M184" s="305"/>
      <c r="N184" s="306"/>
      <c r="O184" s="306"/>
      <c r="P184" s="306"/>
      <c r="Q184" s="306"/>
      <c r="R184" s="306"/>
      <c r="S184" s="306"/>
      <c r="T184" s="307"/>
      <c r="U184" s="15"/>
      <c r="V184" s="15"/>
      <c r="W184" s="15"/>
      <c r="X184" s="15"/>
      <c r="Y184" s="15"/>
      <c r="Z184" s="15"/>
      <c r="AA184" s="15"/>
      <c r="AB184" s="15"/>
      <c r="AC184" s="15"/>
      <c r="AD184" s="15"/>
      <c r="AE184" s="15"/>
      <c r="AT184" s="308" t="s">
        <v>758</v>
      </c>
      <c r="AU184" s="308" t="s">
        <v>86</v>
      </c>
      <c r="AV184" s="15" t="s">
        <v>84</v>
      </c>
      <c r="AW184" s="15" t="s">
        <v>33</v>
      </c>
      <c r="AX184" s="15" t="s">
        <v>76</v>
      </c>
      <c r="AY184" s="308" t="s">
        <v>414</v>
      </c>
    </row>
    <row r="185" s="13" customFormat="1">
      <c r="A185" s="13"/>
      <c r="B185" s="277"/>
      <c r="C185" s="278"/>
      <c r="D185" s="230" t="s">
        <v>758</v>
      </c>
      <c r="E185" s="279" t="s">
        <v>1</v>
      </c>
      <c r="F185" s="280" t="s">
        <v>3622</v>
      </c>
      <c r="G185" s="278"/>
      <c r="H185" s="281">
        <v>8.4800000000000004</v>
      </c>
      <c r="I185" s="282"/>
      <c r="J185" s="278"/>
      <c r="K185" s="278"/>
      <c r="L185" s="283"/>
      <c r="M185" s="284"/>
      <c r="N185" s="285"/>
      <c r="O185" s="285"/>
      <c r="P185" s="285"/>
      <c r="Q185" s="285"/>
      <c r="R185" s="285"/>
      <c r="S185" s="285"/>
      <c r="T185" s="286"/>
      <c r="U185" s="13"/>
      <c r="V185" s="13"/>
      <c r="W185" s="13"/>
      <c r="X185" s="13"/>
      <c r="Y185" s="13"/>
      <c r="Z185" s="13"/>
      <c r="AA185" s="13"/>
      <c r="AB185" s="13"/>
      <c r="AC185" s="13"/>
      <c r="AD185" s="13"/>
      <c r="AE185" s="13"/>
      <c r="AT185" s="287" t="s">
        <v>758</v>
      </c>
      <c r="AU185" s="287" t="s">
        <v>86</v>
      </c>
      <c r="AV185" s="13" t="s">
        <v>86</v>
      </c>
      <c r="AW185" s="13" t="s">
        <v>33</v>
      </c>
      <c r="AX185" s="13" t="s">
        <v>76</v>
      </c>
      <c r="AY185" s="287" t="s">
        <v>414</v>
      </c>
    </row>
    <row r="186" s="13" customFormat="1">
      <c r="A186" s="13"/>
      <c r="B186" s="277"/>
      <c r="C186" s="278"/>
      <c r="D186" s="230" t="s">
        <v>758</v>
      </c>
      <c r="E186" s="279" t="s">
        <v>1</v>
      </c>
      <c r="F186" s="280" t="s">
        <v>3623</v>
      </c>
      <c r="G186" s="278"/>
      <c r="H186" s="281">
        <v>4.5</v>
      </c>
      <c r="I186" s="282"/>
      <c r="J186" s="278"/>
      <c r="K186" s="278"/>
      <c r="L186" s="283"/>
      <c r="M186" s="284"/>
      <c r="N186" s="285"/>
      <c r="O186" s="285"/>
      <c r="P186" s="285"/>
      <c r="Q186" s="285"/>
      <c r="R186" s="285"/>
      <c r="S186" s="285"/>
      <c r="T186" s="286"/>
      <c r="U186" s="13"/>
      <c r="V186" s="13"/>
      <c r="W186" s="13"/>
      <c r="X186" s="13"/>
      <c r="Y186" s="13"/>
      <c r="Z186" s="13"/>
      <c r="AA186" s="13"/>
      <c r="AB186" s="13"/>
      <c r="AC186" s="13"/>
      <c r="AD186" s="13"/>
      <c r="AE186" s="13"/>
      <c r="AT186" s="287" t="s">
        <v>758</v>
      </c>
      <c r="AU186" s="287" t="s">
        <v>86</v>
      </c>
      <c r="AV186" s="13" t="s">
        <v>86</v>
      </c>
      <c r="AW186" s="13" t="s">
        <v>33</v>
      </c>
      <c r="AX186" s="13" t="s">
        <v>76</v>
      </c>
      <c r="AY186" s="287" t="s">
        <v>414</v>
      </c>
    </row>
    <row r="187" s="15" customFormat="1">
      <c r="A187" s="15"/>
      <c r="B187" s="299"/>
      <c r="C187" s="300"/>
      <c r="D187" s="230" t="s">
        <v>758</v>
      </c>
      <c r="E187" s="301" t="s">
        <v>1</v>
      </c>
      <c r="F187" s="302" t="s">
        <v>3624</v>
      </c>
      <c r="G187" s="300"/>
      <c r="H187" s="301" t="s">
        <v>1</v>
      </c>
      <c r="I187" s="303"/>
      <c r="J187" s="300"/>
      <c r="K187" s="300"/>
      <c r="L187" s="304"/>
      <c r="M187" s="305"/>
      <c r="N187" s="306"/>
      <c r="O187" s="306"/>
      <c r="P187" s="306"/>
      <c r="Q187" s="306"/>
      <c r="R187" s="306"/>
      <c r="S187" s="306"/>
      <c r="T187" s="307"/>
      <c r="U187" s="15"/>
      <c r="V187" s="15"/>
      <c r="W187" s="15"/>
      <c r="X187" s="15"/>
      <c r="Y187" s="15"/>
      <c r="Z187" s="15"/>
      <c r="AA187" s="15"/>
      <c r="AB187" s="15"/>
      <c r="AC187" s="15"/>
      <c r="AD187" s="15"/>
      <c r="AE187" s="15"/>
      <c r="AT187" s="308" t="s">
        <v>758</v>
      </c>
      <c r="AU187" s="308" t="s">
        <v>86</v>
      </c>
      <c r="AV187" s="15" t="s">
        <v>84</v>
      </c>
      <c r="AW187" s="15" t="s">
        <v>33</v>
      </c>
      <c r="AX187" s="15" t="s">
        <v>76</v>
      </c>
      <c r="AY187" s="308" t="s">
        <v>414</v>
      </c>
    </row>
    <row r="188" s="13" customFormat="1">
      <c r="A188" s="13"/>
      <c r="B188" s="277"/>
      <c r="C188" s="278"/>
      <c r="D188" s="230" t="s">
        <v>758</v>
      </c>
      <c r="E188" s="279" t="s">
        <v>1</v>
      </c>
      <c r="F188" s="280" t="s">
        <v>3625</v>
      </c>
      <c r="G188" s="278"/>
      <c r="H188" s="281">
        <v>14.17</v>
      </c>
      <c r="I188" s="282"/>
      <c r="J188" s="278"/>
      <c r="K188" s="278"/>
      <c r="L188" s="283"/>
      <c r="M188" s="284"/>
      <c r="N188" s="285"/>
      <c r="O188" s="285"/>
      <c r="P188" s="285"/>
      <c r="Q188" s="285"/>
      <c r="R188" s="285"/>
      <c r="S188" s="285"/>
      <c r="T188" s="286"/>
      <c r="U188" s="13"/>
      <c r="V188" s="13"/>
      <c r="W188" s="13"/>
      <c r="X188" s="13"/>
      <c r="Y188" s="13"/>
      <c r="Z188" s="13"/>
      <c r="AA188" s="13"/>
      <c r="AB188" s="13"/>
      <c r="AC188" s="13"/>
      <c r="AD188" s="13"/>
      <c r="AE188" s="13"/>
      <c r="AT188" s="287" t="s">
        <v>758</v>
      </c>
      <c r="AU188" s="287" t="s">
        <v>86</v>
      </c>
      <c r="AV188" s="13" t="s">
        <v>86</v>
      </c>
      <c r="AW188" s="13" t="s">
        <v>33</v>
      </c>
      <c r="AX188" s="13" t="s">
        <v>76</v>
      </c>
      <c r="AY188" s="287" t="s">
        <v>414</v>
      </c>
    </row>
    <row r="189" s="15" customFormat="1">
      <c r="A189" s="15"/>
      <c r="B189" s="299"/>
      <c r="C189" s="300"/>
      <c r="D189" s="230" t="s">
        <v>758</v>
      </c>
      <c r="E189" s="301" t="s">
        <v>1</v>
      </c>
      <c r="F189" s="302" t="s">
        <v>3626</v>
      </c>
      <c r="G189" s="300"/>
      <c r="H189" s="301" t="s">
        <v>1</v>
      </c>
      <c r="I189" s="303"/>
      <c r="J189" s="300"/>
      <c r="K189" s="300"/>
      <c r="L189" s="304"/>
      <c r="M189" s="305"/>
      <c r="N189" s="306"/>
      <c r="O189" s="306"/>
      <c r="P189" s="306"/>
      <c r="Q189" s="306"/>
      <c r="R189" s="306"/>
      <c r="S189" s="306"/>
      <c r="T189" s="307"/>
      <c r="U189" s="15"/>
      <c r="V189" s="15"/>
      <c r="W189" s="15"/>
      <c r="X189" s="15"/>
      <c r="Y189" s="15"/>
      <c r="Z189" s="15"/>
      <c r="AA189" s="15"/>
      <c r="AB189" s="15"/>
      <c r="AC189" s="15"/>
      <c r="AD189" s="15"/>
      <c r="AE189" s="15"/>
      <c r="AT189" s="308" t="s">
        <v>758</v>
      </c>
      <c r="AU189" s="308" t="s">
        <v>86</v>
      </c>
      <c r="AV189" s="15" t="s">
        <v>84</v>
      </c>
      <c r="AW189" s="15" t="s">
        <v>33</v>
      </c>
      <c r="AX189" s="15" t="s">
        <v>76</v>
      </c>
      <c r="AY189" s="308" t="s">
        <v>414</v>
      </c>
    </row>
    <row r="190" s="13" customFormat="1">
      <c r="A190" s="13"/>
      <c r="B190" s="277"/>
      <c r="C190" s="278"/>
      <c r="D190" s="230" t="s">
        <v>758</v>
      </c>
      <c r="E190" s="279" t="s">
        <v>1</v>
      </c>
      <c r="F190" s="280" t="s">
        <v>3627</v>
      </c>
      <c r="G190" s="278"/>
      <c r="H190" s="281">
        <v>14</v>
      </c>
      <c r="I190" s="282"/>
      <c r="J190" s="278"/>
      <c r="K190" s="278"/>
      <c r="L190" s="283"/>
      <c r="M190" s="284"/>
      <c r="N190" s="285"/>
      <c r="O190" s="285"/>
      <c r="P190" s="285"/>
      <c r="Q190" s="285"/>
      <c r="R190" s="285"/>
      <c r="S190" s="285"/>
      <c r="T190" s="286"/>
      <c r="U190" s="13"/>
      <c r="V190" s="13"/>
      <c r="W190" s="13"/>
      <c r="X190" s="13"/>
      <c r="Y190" s="13"/>
      <c r="Z190" s="13"/>
      <c r="AA190" s="13"/>
      <c r="AB190" s="13"/>
      <c r="AC190" s="13"/>
      <c r="AD190" s="13"/>
      <c r="AE190" s="13"/>
      <c r="AT190" s="287" t="s">
        <v>758</v>
      </c>
      <c r="AU190" s="287" t="s">
        <v>86</v>
      </c>
      <c r="AV190" s="13" t="s">
        <v>86</v>
      </c>
      <c r="AW190" s="13" t="s">
        <v>33</v>
      </c>
      <c r="AX190" s="13" t="s">
        <v>76</v>
      </c>
      <c r="AY190" s="287" t="s">
        <v>414</v>
      </c>
    </row>
    <row r="191" s="15" customFormat="1">
      <c r="A191" s="15"/>
      <c r="B191" s="299"/>
      <c r="C191" s="300"/>
      <c r="D191" s="230" t="s">
        <v>758</v>
      </c>
      <c r="E191" s="301" t="s">
        <v>1</v>
      </c>
      <c r="F191" s="302" t="s">
        <v>3628</v>
      </c>
      <c r="G191" s="300"/>
      <c r="H191" s="301" t="s">
        <v>1</v>
      </c>
      <c r="I191" s="303"/>
      <c r="J191" s="300"/>
      <c r="K191" s="300"/>
      <c r="L191" s="304"/>
      <c r="M191" s="305"/>
      <c r="N191" s="306"/>
      <c r="O191" s="306"/>
      <c r="P191" s="306"/>
      <c r="Q191" s="306"/>
      <c r="R191" s="306"/>
      <c r="S191" s="306"/>
      <c r="T191" s="307"/>
      <c r="U191" s="15"/>
      <c r="V191" s="15"/>
      <c r="W191" s="15"/>
      <c r="X191" s="15"/>
      <c r="Y191" s="15"/>
      <c r="Z191" s="15"/>
      <c r="AA191" s="15"/>
      <c r="AB191" s="15"/>
      <c r="AC191" s="15"/>
      <c r="AD191" s="15"/>
      <c r="AE191" s="15"/>
      <c r="AT191" s="308" t="s">
        <v>758</v>
      </c>
      <c r="AU191" s="308" t="s">
        <v>86</v>
      </c>
      <c r="AV191" s="15" t="s">
        <v>84</v>
      </c>
      <c r="AW191" s="15" t="s">
        <v>33</v>
      </c>
      <c r="AX191" s="15" t="s">
        <v>76</v>
      </c>
      <c r="AY191" s="308" t="s">
        <v>414</v>
      </c>
    </row>
    <row r="192" s="13" customFormat="1">
      <c r="A192" s="13"/>
      <c r="B192" s="277"/>
      <c r="C192" s="278"/>
      <c r="D192" s="230" t="s">
        <v>758</v>
      </c>
      <c r="E192" s="279" t="s">
        <v>1</v>
      </c>
      <c r="F192" s="280" t="s">
        <v>3629</v>
      </c>
      <c r="G192" s="278"/>
      <c r="H192" s="281">
        <v>9.5999999999999996</v>
      </c>
      <c r="I192" s="282"/>
      <c r="J192" s="278"/>
      <c r="K192" s="278"/>
      <c r="L192" s="283"/>
      <c r="M192" s="284"/>
      <c r="N192" s="285"/>
      <c r="O192" s="285"/>
      <c r="P192" s="285"/>
      <c r="Q192" s="285"/>
      <c r="R192" s="285"/>
      <c r="S192" s="285"/>
      <c r="T192" s="286"/>
      <c r="U192" s="13"/>
      <c r="V192" s="13"/>
      <c r="W192" s="13"/>
      <c r="X192" s="13"/>
      <c r="Y192" s="13"/>
      <c r="Z192" s="13"/>
      <c r="AA192" s="13"/>
      <c r="AB192" s="13"/>
      <c r="AC192" s="13"/>
      <c r="AD192" s="13"/>
      <c r="AE192" s="13"/>
      <c r="AT192" s="287" t="s">
        <v>758</v>
      </c>
      <c r="AU192" s="287" t="s">
        <v>86</v>
      </c>
      <c r="AV192" s="13" t="s">
        <v>86</v>
      </c>
      <c r="AW192" s="13" t="s">
        <v>33</v>
      </c>
      <c r="AX192" s="13" t="s">
        <v>76</v>
      </c>
      <c r="AY192" s="287" t="s">
        <v>414</v>
      </c>
    </row>
    <row r="193" s="14" customFormat="1">
      <c r="A193" s="14"/>
      <c r="B193" s="288"/>
      <c r="C193" s="289"/>
      <c r="D193" s="230" t="s">
        <v>758</v>
      </c>
      <c r="E193" s="290" t="s">
        <v>1</v>
      </c>
      <c r="F193" s="291" t="s">
        <v>760</v>
      </c>
      <c r="G193" s="289"/>
      <c r="H193" s="292">
        <v>62.410000000000004</v>
      </c>
      <c r="I193" s="293"/>
      <c r="J193" s="289"/>
      <c r="K193" s="289"/>
      <c r="L193" s="294"/>
      <c r="M193" s="295"/>
      <c r="N193" s="296"/>
      <c r="O193" s="296"/>
      <c r="P193" s="296"/>
      <c r="Q193" s="296"/>
      <c r="R193" s="296"/>
      <c r="S193" s="296"/>
      <c r="T193" s="297"/>
      <c r="U193" s="14"/>
      <c r="V193" s="14"/>
      <c r="W193" s="14"/>
      <c r="X193" s="14"/>
      <c r="Y193" s="14"/>
      <c r="Z193" s="14"/>
      <c r="AA193" s="14"/>
      <c r="AB193" s="14"/>
      <c r="AC193" s="14"/>
      <c r="AD193" s="14"/>
      <c r="AE193" s="14"/>
      <c r="AT193" s="298" t="s">
        <v>758</v>
      </c>
      <c r="AU193" s="298" t="s">
        <v>86</v>
      </c>
      <c r="AV193" s="14" t="s">
        <v>415</v>
      </c>
      <c r="AW193" s="14" t="s">
        <v>33</v>
      </c>
      <c r="AX193" s="14" t="s">
        <v>84</v>
      </c>
      <c r="AY193" s="298" t="s">
        <v>414</v>
      </c>
    </row>
    <row r="194" s="2" customFormat="1" ht="21.75" customHeight="1">
      <c r="A194" s="39"/>
      <c r="B194" s="40"/>
      <c r="C194" s="234" t="s">
        <v>455</v>
      </c>
      <c r="D194" s="234" t="s">
        <v>443</v>
      </c>
      <c r="E194" s="235" t="s">
        <v>1810</v>
      </c>
      <c r="F194" s="236" t="s">
        <v>1811</v>
      </c>
      <c r="G194" s="237" t="s">
        <v>632</v>
      </c>
      <c r="H194" s="238">
        <v>10.65</v>
      </c>
      <c r="I194" s="239"/>
      <c r="J194" s="240">
        <f>ROUND(I194*H194,2)</f>
        <v>0</v>
      </c>
      <c r="K194" s="236" t="s">
        <v>720</v>
      </c>
      <c r="L194" s="45"/>
      <c r="M194" s="241" t="s">
        <v>1</v>
      </c>
      <c r="N194" s="242" t="s">
        <v>41</v>
      </c>
      <c r="O194" s="92"/>
      <c r="P194" s="226">
        <f>O194*H194</f>
        <v>0</v>
      </c>
      <c r="Q194" s="226">
        <v>0</v>
      </c>
      <c r="R194" s="226">
        <f>Q194*H194</f>
        <v>0</v>
      </c>
      <c r="S194" s="226">
        <v>0</v>
      </c>
      <c r="T194" s="227">
        <f>S194*H194</f>
        <v>0</v>
      </c>
      <c r="U194" s="39"/>
      <c r="V194" s="39"/>
      <c r="W194" s="39"/>
      <c r="X194" s="39"/>
      <c r="Y194" s="39"/>
      <c r="Z194" s="39"/>
      <c r="AA194" s="39"/>
      <c r="AB194" s="39"/>
      <c r="AC194" s="39"/>
      <c r="AD194" s="39"/>
      <c r="AE194" s="39"/>
      <c r="AR194" s="228" t="s">
        <v>415</v>
      </c>
      <c r="AT194" s="228" t="s">
        <v>443</v>
      </c>
      <c r="AU194" s="228" t="s">
        <v>86</v>
      </c>
      <c r="AY194" s="18" t="s">
        <v>414</v>
      </c>
      <c r="BE194" s="229">
        <f>IF(N194="základní",J194,0)</f>
        <v>0</v>
      </c>
      <c r="BF194" s="229">
        <f>IF(N194="snížená",J194,0)</f>
        <v>0</v>
      </c>
      <c r="BG194" s="229">
        <f>IF(N194="zákl. přenesená",J194,0)</f>
        <v>0</v>
      </c>
      <c r="BH194" s="229">
        <f>IF(N194="sníž. přenesená",J194,0)</f>
        <v>0</v>
      </c>
      <c r="BI194" s="229">
        <f>IF(N194="nulová",J194,0)</f>
        <v>0</v>
      </c>
      <c r="BJ194" s="18" t="s">
        <v>84</v>
      </c>
      <c r="BK194" s="229">
        <f>ROUND(I194*H194,2)</f>
        <v>0</v>
      </c>
      <c r="BL194" s="18" t="s">
        <v>415</v>
      </c>
      <c r="BM194" s="228" t="s">
        <v>3630</v>
      </c>
    </row>
    <row r="195" s="2" customFormat="1">
      <c r="A195" s="39"/>
      <c r="B195" s="40"/>
      <c r="C195" s="41"/>
      <c r="D195" s="230" t="s">
        <v>417</v>
      </c>
      <c r="E195" s="41"/>
      <c r="F195" s="231" t="s">
        <v>1811</v>
      </c>
      <c r="G195" s="41"/>
      <c r="H195" s="41"/>
      <c r="I195" s="156"/>
      <c r="J195" s="41"/>
      <c r="K195" s="41"/>
      <c r="L195" s="45"/>
      <c r="M195" s="232"/>
      <c r="N195" s="233"/>
      <c r="O195" s="92"/>
      <c r="P195" s="92"/>
      <c r="Q195" s="92"/>
      <c r="R195" s="92"/>
      <c r="S195" s="92"/>
      <c r="T195" s="93"/>
      <c r="U195" s="39"/>
      <c r="V195" s="39"/>
      <c r="W195" s="39"/>
      <c r="X195" s="39"/>
      <c r="Y195" s="39"/>
      <c r="Z195" s="39"/>
      <c r="AA195" s="39"/>
      <c r="AB195" s="39"/>
      <c r="AC195" s="39"/>
      <c r="AD195" s="39"/>
      <c r="AE195" s="39"/>
      <c r="AT195" s="18" t="s">
        <v>417</v>
      </c>
      <c r="AU195" s="18" t="s">
        <v>86</v>
      </c>
    </row>
    <row r="196" s="15" customFormat="1">
      <c r="A196" s="15"/>
      <c r="B196" s="299"/>
      <c r="C196" s="300"/>
      <c r="D196" s="230" t="s">
        <v>758</v>
      </c>
      <c r="E196" s="301" t="s">
        <v>1</v>
      </c>
      <c r="F196" s="302" t="s">
        <v>1740</v>
      </c>
      <c r="G196" s="300"/>
      <c r="H196" s="301" t="s">
        <v>1</v>
      </c>
      <c r="I196" s="303"/>
      <c r="J196" s="300"/>
      <c r="K196" s="300"/>
      <c r="L196" s="304"/>
      <c r="M196" s="305"/>
      <c r="N196" s="306"/>
      <c r="O196" s="306"/>
      <c r="P196" s="306"/>
      <c r="Q196" s="306"/>
      <c r="R196" s="306"/>
      <c r="S196" s="306"/>
      <c r="T196" s="307"/>
      <c r="U196" s="15"/>
      <c r="V196" s="15"/>
      <c r="W196" s="15"/>
      <c r="X196" s="15"/>
      <c r="Y196" s="15"/>
      <c r="Z196" s="15"/>
      <c r="AA196" s="15"/>
      <c r="AB196" s="15"/>
      <c r="AC196" s="15"/>
      <c r="AD196" s="15"/>
      <c r="AE196" s="15"/>
      <c r="AT196" s="308" t="s">
        <v>758</v>
      </c>
      <c r="AU196" s="308" t="s">
        <v>86</v>
      </c>
      <c r="AV196" s="15" t="s">
        <v>84</v>
      </c>
      <c r="AW196" s="15" t="s">
        <v>33</v>
      </c>
      <c r="AX196" s="15" t="s">
        <v>76</v>
      </c>
      <c r="AY196" s="308" t="s">
        <v>414</v>
      </c>
    </row>
    <row r="197" s="15" customFormat="1">
      <c r="A197" s="15"/>
      <c r="B197" s="299"/>
      <c r="C197" s="300"/>
      <c r="D197" s="230" t="s">
        <v>758</v>
      </c>
      <c r="E197" s="301" t="s">
        <v>1</v>
      </c>
      <c r="F197" s="302" t="s">
        <v>3607</v>
      </c>
      <c r="G197" s="300"/>
      <c r="H197" s="301" t="s">
        <v>1</v>
      </c>
      <c r="I197" s="303"/>
      <c r="J197" s="300"/>
      <c r="K197" s="300"/>
      <c r="L197" s="304"/>
      <c r="M197" s="305"/>
      <c r="N197" s="306"/>
      <c r="O197" s="306"/>
      <c r="P197" s="306"/>
      <c r="Q197" s="306"/>
      <c r="R197" s="306"/>
      <c r="S197" s="306"/>
      <c r="T197" s="307"/>
      <c r="U197" s="15"/>
      <c r="V197" s="15"/>
      <c r="W197" s="15"/>
      <c r="X197" s="15"/>
      <c r="Y197" s="15"/>
      <c r="Z197" s="15"/>
      <c r="AA197" s="15"/>
      <c r="AB197" s="15"/>
      <c r="AC197" s="15"/>
      <c r="AD197" s="15"/>
      <c r="AE197" s="15"/>
      <c r="AT197" s="308" t="s">
        <v>758</v>
      </c>
      <c r="AU197" s="308" t="s">
        <v>86</v>
      </c>
      <c r="AV197" s="15" t="s">
        <v>84</v>
      </c>
      <c r="AW197" s="15" t="s">
        <v>33</v>
      </c>
      <c r="AX197" s="15" t="s">
        <v>76</v>
      </c>
      <c r="AY197" s="308" t="s">
        <v>414</v>
      </c>
    </row>
    <row r="198" s="13" customFormat="1">
      <c r="A198" s="13"/>
      <c r="B198" s="277"/>
      <c r="C198" s="278"/>
      <c r="D198" s="230" t="s">
        <v>758</v>
      </c>
      <c r="E198" s="279" t="s">
        <v>1</v>
      </c>
      <c r="F198" s="280" t="s">
        <v>3608</v>
      </c>
      <c r="G198" s="278"/>
      <c r="H198" s="281">
        <v>5.4000000000000004</v>
      </c>
      <c r="I198" s="282"/>
      <c r="J198" s="278"/>
      <c r="K198" s="278"/>
      <c r="L198" s="283"/>
      <c r="M198" s="284"/>
      <c r="N198" s="285"/>
      <c r="O198" s="285"/>
      <c r="P198" s="285"/>
      <c r="Q198" s="285"/>
      <c r="R198" s="285"/>
      <c r="S198" s="285"/>
      <c r="T198" s="286"/>
      <c r="U198" s="13"/>
      <c r="V198" s="13"/>
      <c r="W198" s="13"/>
      <c r="X198" s="13"/>
      <c r="Y198" s="13"/>
      <c r="Z198" s="13"/>
      <c r="AA198" s="13"/>
      <c r="AB198" s="13"/>
      <c r="AC198" s="13"/>
      <c r="AD198" s="13"/>
      <c r="AE198" s="13"/>
      <c r="AT198" s="287" t="s">
        <v>758</v>
      </c>
      <c r="AU198" s="287" t="s">
        <v>86</v>
      </c>
      <c r="AV198" s="13" t="s">
        <v>86</v>
      </c>
      <c r="AW198" s="13" t="s">
        <v>33</v>
      </c>
      <c r="AX198" s="13" t="s">
        <v>76</v>
      </c>
      <c r="AY198" s="287" t="s">
        <v>414</v>
      </c>
    </row>
    <row r="199" s="16" customFormat="1">
      <c r="A199" s="16"/>
      <c r="B199" s="317"/>
      <c r="C199" s="318"/>
      <c r="D199" s="230" t="s">
        <v>758</v>
      </c>
      <c r="E199" s="319" t="s">
        <v>1</v>
      </c>
      <c r="F199" s="320" t="s">
        <v>1745</v>
      </c>
      <c r="G199" s="318"/>
      <c r="H199" s="321">
        <v>5.4000000000000004</v>
      </c>
      <c r="I199" s="322"/>
      <c r="J199" s="318"/>
      <c r="K199" s="318"/>
      <c r="L199" s="323"/>
      <c r="M199" s="324"/>
      <c r="N199" s="325"/>
      <c r="O199" s="325"/>
      <c r="P199" s="325"/>
      <c r="Q199" s="325"/>
      <c r="R199" s="325"/>
      <c r="S199" s="325"/>
      <c r="T199" s="326"/>
      <c r="U199" s="16"/>
      <c r="V199" s="16"/>
      <c r="W199" s="16"/>
      <c r="X199" s="16"/>
      <c r="Y199" s="16"/>
      <c r="Z199" s="16"/>
      <c r="AA199" s="16"/>
      <c r="AB199" s="16"/>
      <c r="AC199" s="16"/>
      <c r="AD199" s="16"/>
      <c r="AE199" s="16"/>
      <c r="AT199" s="327" t="s">
        <v>758</v>
      </c>
      <c r="AU199" s="327" t="s">
        <v>86</v>
      </c>
      <c r="AV199" s="16" t="s">
        <v>114</v>
      </c>
      <c r="AW199" s="16" t="s">
        <v>33</v>
      </c>
      <c r="AX199" s="16" t="s">
        <v>76</v>
      </c>
      <c r="AY199" s="327" t="s">
        <v>414</v>
      </c>
    </row>
    <row r="200" s="15" customFormat="1">
      <c r="A200" s="15"/>
      <c r="B200" s="299"/>
      <c r="C200" s="300"/>
      <c r="D200" s="230" t="s">
        <v>758</v>
      </c>
      <c r="E200" s="301" t="s">
        <v>1</v>
      </c>
      <c r="F200" s="302" t="s">
        <v>3457</v>
      </c>
      <c r="G200" s="300"/>
      <c r="H200" s="301" t="s">
        <v>1</v>
      </c>
      <c r="I200" s="303"/>
      <c r="J200" s="300"/>
      <c r="K200" s="300"/>
      <c r="L200" s="304"/>
      <c r="M200" s="305"/>
      <c r="N200" s="306"/>
      <c r="O200" s="306"/>
      <c r="P200" s="306"/>
      <c r="Q200" s="306"/>
      <c r="R200" s="306"/>
      <c r="S200" s="306"/>
      <c r="T200" s="307"/>
      <c r="U200" s="15"/>
      <c r="V200" s="15"/>
      <c r="W200" s="15"/>
      <c r="X200" s="15"/>
      <c r="Y200" s="15"/>
      <c r="Z200" s="15"/>
      <c r="AA200" s="15"/>
      <c r="AB200" s="15"/>
      <c r="AC200" s="15"/>
      <c r="AD200" s="15"/>
      <c r="AE200" s="15"/>
      <c r="AT200" s="308" t="s">
        <v>758</v>
      </c>
      <c r="AU200" s="308" t="s">
        <v>86</v>
      </c>
      <c r="AV200" s="15" t="s">
        <v>84</v>
      </c>
      <c r="AW200" s="15" t="s">
        <v>33</v>
      </c>
      <c r="AX200" s="15" t="s">
        <v>76</v>
      </c>
      <c r="AY200" s="308" t="s">
        <v>414</v>
      </c>
    </row>
    <row r="201" s="15" customFormat="1">
      <c r="A201" s="15"/>
      <c r="B201" s="299"/>
      <c r="C201" s="300"/>
      <c r="D201" s="230" t="s">
        <v>758</v>
      </c>
      <c r="E201" s="301" t="s">
        <v>1</v>
      </c>
      <c r="F201" s="302" t="s">
        <v>1741</v>
      </c>
      <c r="G201" s="300"/>
      <c r="H201" s="301" t="s">
        <v>1</v>
      </c>
      <c r="I201" s="303"/>
      <c r="J201" s="300"/>
      <c r="K201" s="300"/>
      <c r="L201" s="304"/>
      <c r="M201" s="305"/>
      <c r="N201" s="306"/>
      <c r="O201" s="306"/>
      <c r="P201" s="306"/>
      <c r="Q201" s="306"/>
      <c r="R201" s="306"/>
      <c r="S201" s="306"/>
      <c r="T201" s="307"/>
      <c r="U201" s="15"/>
      <c r="V201" s="15"/>
      <c r="W201" s="15"/>
      <c r="X201" s="15"/>
      <c r="Y201" s="15"/>
      <c r="Z201" s="15"/>
      <c r="AA201" s="15"/>
      <c r="AB201" s="15"/>
      <c r="AC201" s="15"/>
      <c r="AD201" s="15"/>
      <c r="AE201" s="15"/>
      <c r="AT201" s="308" t="s">
        <v>758</v>
      </c>
      <c r="AU201" s="308" t="s">
        <v>86</v>
      </c>
      <c r="AV201" s="15" t="s">
        <v>84</v>
      </c>
      <c r="AW201" s="15" t="s">
        <v>33</v>
      </c>
      <c r="AX201" s="15" t="s">
        <v>76</v>
      </c>
      <c r="AY201" s="308" t="s">
        <v>414</v>
      </c>
    </row>
    <row r="202" s="13" customFormat="1">
      <c r="A202" s="13"/>
      <c r="B202" s="277"/>
      <c r="C202" s="278"/>
      <c r="D202" s="230" t="s">
        <v>758</v>
      </c>
      <c r="E202" s="279" t="s">
        <v>1</v>
      </c>
      <c r="F202" s="280" t="s">
        <v>3609</v>
      </c>
      <c r="G202" s="278"/>
      <c r="H202" s="281">
        <v>5.25</v>
      </c>
      <c r="I202" s="282"/>
      <c r="J202" s="278"/>
      <c r="K202" s="278"/>
      <c r="L202" s="283"/>
      <c r="M202" s="284"/>
      <c r="N202" s="285"/>
      <c r="O202" s="285"/>
      <c r="P202" s="285"/>
      <c r="Q202" s="285"/>
      <c r="R202" s="285"/>
      <c r="S202" s="285"/>
      <c r="T202" s="286"/>
      <c r="U202" s="13"/>
      <c r="V202" s="13"/>
      <c r="W202" s="13"/>
      <c r="X202" s="13"/>
      <c r="Y202" s="13"/>
      <c r="Z202" s="13"/>
      <c r="AA202" s="13"/>
      <c r="AB202" s="13"/>
      <c r="AC202" s="13"/>
      <c r="AD202" s="13"/>
      <c r="AE202" s="13"/>
      <c r="AT202" s="287" t="s">
        <v>758</v>
      </c>
      <c r="AU202" s="287" t="s">
        <v>86</v>
      </c>
      <c r="AV202" s="13" t="s">
        <v>86</v>
      </c>
      <c r="AW202" s="13" t="s">
        <v>33</v>
      </c>
      <c r="AX202" s="13" t="s">
        <v>76</v>
      </c>
      <c r="AY202" s="287" t="s">
        <v>414</v>
      </c>
    </row>
    <row r="203" s="16" customFormat="1">
      <c r="A203" s="16"/>
      <c r="B203" s="317"/>
      <c r="C203" s="318"/>
      <c r="D203" s="230" t="s">
        <v>758</v>
      </c>
      <c r="E203" s="319" t="s">
        <v>1</v>
      </c>
      <c r="F203" s="320" t="s">
        <v>1745</v>
      </c>
      <c r="G203" s="318"/>
      <c r="H203" s="321">
        <v>5.25</v>
      </c>
      <c r="I203" s="322"/>
      <c r="J203" s="318"/>
      <c r="K203" s="318"/>
      <c r="L203" s="323"/>
      <c r="M203" s="324"/>
      <c r="N203" s="325"/>
      <c r="O203" s="325"/>
      <c r="P203" s="325"/>
      <c r="Q203" s="325"/>
      <c r="R203" s="325"/>
      <c r="S203" s="325"/>
      <c r="T203" s="326"/>
      <c r="U203" s="16"/>
      <c r="V203" s="16"/>
      <c r="W203" s="16"/>
      <c r="X203" s="16"/>
      <c r="Y203" s="16"/>
      <c r="Z203" s="16"/>
      <c r="AA203" s="16"/>
      <c r="AB203" s="16"/>
      <c r="AC203" s="16"/>
      <c r="AD203" s="16"/>
      <c r="AE203" s="16"/>
      <c r="AT203" s="327" t="s">
        <v>758</v>
      </c>
      <c r="AU203" s="327" t="s">
        <v>86</v>
      </c>
      <c r="AV203" s="16" t="s">
        <v>114</v>
      </c>
      <c r="AW203" s="16" t="s">
        <v>33</v>
      </c>
      <c r="AX203" s="16" t="s">
        <v>76</v>
      </c>
      <c r="AY203" s="327" t="s">
        <v>414</v>
      </c>
    </row>
    <row r="204" s="14" customFormat="1">
      <c r="A204" s="14"/>
      <c r="B204" s="288"/>
      <c r="C204" s="289"/>
      <c r="D204" s="230" t="s">
        <v>758</v>
      </c>
      <c r="E204" s="290" t="s">
        <v>1</v>
      </c>
      <c r="F204" s="291" t="s">
        <v>760</v>
      </c>
      <c r="G204" s="289"/>
      <c r="H204" s="292">
        <v>10.65</v>
      </c>
      <c r="I204" s="293"/>
      <c r="J204" s="289"/>
      <c r="K204" s="289"/>
      <c r="L204" s="294"/>
      <c r="M204" s="295"/>
      <c r="N204" s="296"/>
      <c r="O204" s="296"/>
      <c r="P204" s="296"/>
      <c r="Q204" s="296"/>
      <c r="R204" s="296"/>
      <c r="S204" s="296"/>
      <c r="T204" s="297"/>
      <c r="U204" s="14"/>
      <c r="V204" s="14"/>
      <c r="W204" s="14"/>
      <c r="X204" s="14"/>
      <c r="Y204" s="14"/>
      <c r="Z204" s="14"/>
      <c r="AA204" s="14"/>
      <c r="AB204" s="14"/>
      <c r="AC204" s="14"/>
      <c r="AD204" s="14"/>
      <c r="AE204" s="14"/>
      <c r="AT204" s="298" t="s">
        <v>758</v>
      </c>
      <c r="AU204" s="298" t="s">
        <v>86</v>
      </c>
      <c r="AV204" s="14" t="s">
        <v>415</v>
      </c>
      <c r="AW204" s="14" t="s">
        <v>33</v>
      </c>
      <c r="AX204" s="14" t="s">
        <v>84</v>
      </c>
      <c r="AY204" s="298" t="s">
        <v>414</v>
      </c>
    </row>
    <row r="205" s="2" customFormat="1" ht="21.75" customHeight="1">
      <c r="A205" s="39"/>
      <c r="B205" s="40"/>
      <c r="C205" s="234" t="s">
        <v>459</v>
      </c>
      <c r="D205" s="234" t="s">
        <v>443</v>
      </c>
      <c r="E205" s="235" t="s">
        <v>3631</v>
      </c>
      <c r="F205" s="236" t="s">
        <v>3632</v>
      </c>
      <c r="G205" s="237" t="s">
        <v>632</v>
      </c>
      <c r="H205" s="238">
        <v>31.204999999999998</v>
      </c>
      <c r="I205" s="239"/>
      <c r="J205" s="240">
        <f>ROUND(I205*H205,2)</f>
        <v>0</v>
      </c>
      <c r="K205" s="236" t="s">
        <v>720</v>
      </c>
      <c r="L205" s="45"/>
      <c r="M205" s="241" t="s">
        <v>1</v>
      </c>
      <c r="N205" s="242" t="s">
        <v>41</v>
      </c>
      <c r="O205" s="92"/>
      <c r="P205" s="226">
        <f>O205*H205</f>
        <v>0</v>
      </c>
      <c r="Q205" s="226">
        <v>0.038850000000000003</v>
      </c>
      <c r="R205" s="226">
        <f>Q205*H205</f>
        <v>1.2123142499999999</v>
      </c>
      <c r="S205" s="226">
        <v>0</v>
      </c>
      <c r="T205" s="227">
        <f>S205*H205</f>
        <v>0</v>
      </c>
      <c r="U205" s="39"/>
      <c r="V205" s="39"/>
      <c r="W205" s="39"/>
      <c r="X205" s="39"/>
      <c r="Y205" s="39"/>
      <c r="Z205" s="39"/>
      <c r="AA205" s="39"/>
      <c r="AB205" s="39"/>
      <c r="AC205" s="39"/>
      <c r="AD205" s="39"/>
      <c r="AE205" s="39"/>
      <c r="AR205" s="228" t="s">
        <v>415</v>
      </c>
      <c r="AT205" s="228" t="s">
        <v>443</v>
      </c>
      <c r="AU205" s="228" t="s">
        <v>86</v>
      </c>
      <c r="AY205" s="18" t="s">
        <v>414</v>
      </c>
      <c r="BE205" s="229">
        <f>IF(N205="základní",J205,0)</f>
        <v>0</v>
      </c>
      <c r="BF205" s="229">
        <f>IF(N205="snížená",J205,0)</f>
        <v>0</v>
      </c>
      <c r="BG205" s="229">
        <f>IF(N205="zákl. přenesená",J205,0)</f>
        <v>0</v>
      </c>
      <c r="BH205" s="229">
        <f>IF(N205="sníž. přenesená",J205,0)</f>
        <v>0</v>
      </c>
      <c r="BI205" s="229">
        <f>IF(N205="nulová",J205,0)</f>
        <v>0</v>
      </c>
      <c r="BJ205" s="18" t="s">
        <v>84</v>
      </c>
      <c r="BK205" s="229">
        <f>ROUND(I205*H205,2)</f>
        <v>0</v>
      </c>
      <c r="BL205" s="18" t="s">
        <v>415</v>
      </c>
      <c r="BM205" s="228" t="s">
        <v>3633</v>
      </c>
    </row>
    <row r="206" s="2" customFormat="1">
      <c r="A206" s="39"/>
      <c r="B206" s="40"/>
      <c r="C206" s="41"/>
      <c r="D206" s="230" t="s">
        <v>417</v>
      </c>
      <c r="E206" s="41"/>
      <c r="F206" s="231" t="s">
        <v>3634</v>
      </c>
      <c r="G206" s="41"/>
      <c r="H206" s="41"/>
      <c r="I206" s="156"/>
      <c r="J206" s="41"/>
      <c r="K206" s="41"/>
      <c r="L206" s="45"/>
      <c r="M206" s="232"/>
      <c r="N206" s="233"/>
      <c r="O206" s="92"/>
      <c r="P206" s="92"/>
      <c r="Q206" s="92"/>
      <c r="R206" s="92"/>
      <c r="S206" s="92"/>
      <c r="T206" s="93"/>
      <c r="U206" s="39"/>
      <c r="V206" s="39"/>
      <c r="W206" s="39"/>
      <c r="X206" s="39"/>
      <c r="Y206" s="39"/>
      <c r="Z206" s="39"/>
      <c r="AA206" s="39"/>
      <c r="AB206" s="39"/>
      <c r="AC206" s="39"/>
      <c r="AD206" s="39"/>
      <c r="AE206" s="39"/>
      <c r="AT206" s="18" t="s">
        <v>417</v>
      </c>
      <c r="AU206" s="18" t="s">
        <v>86</v>
      </c>
    </row>
    <row r="207" s="15" customFormat="1">
      <c r="A207" s="15"/>
      <c r="B207" s="299"/>
      <c r="C207" s="300"/>
      <c r="D207" s="230" t="s">
        <v>758</v>
      </c>
      <c r="E207" s="301" t="s">
        <v>1</v>
      </c>
      <c r="F207" s="302" t="s">
        <v>1740</v>
      </c>
      <c r="G207" s="300"/>
      <c r="H207" s="301" t="s">
        <v>1</v>
      </c>
      <c r="I207" s="303"/>
      <c r="J207" s="300"/>
      <c r="K207" s="300"/>
      <c r="L207" s="304"/>
      <c r="M207" s="305"/>
      <c r="N207" s="306"/>
      <c r="O207" s="306"/>
      <c r="P207" s="306"/>
      <c r="Q207" s="306"/>
      <c r="R207" s="306"/>
      <c r="S207" s="306"/>
      <c r="T207" s="307"/>
      <c r="U207" s="15"/>
      <c r="V207" s="15"/>
      <c r="W207" s="15"/>
      <c r="X207" s="15"/>
      <c r="Y207" s="15"/>
      <c r="Z207" s="15"/>
      <c r="AA207" s="15"/>
      <c r="AB207" s="15"/>
      <c r="AC207" s="15"/>
      <c r="AD207" s="15"/>
      <c r="AE207" s="15"/>
      <c r="AT207" s="308" t="s">
        <v>758</v>
      </c>
      <c r="AU207" s="308" t="s">
        <v>86</v>
      </c>
      <c r="AV207" s="15" t="s">
        <v>84</v>
      </c>
      <c r="AW207" s="15" t="s">
        <v>33</v>
      </c>
      <c r="AX207" s="15" t="s">
        <v>76</v>
      </c>
      <c r="AY207" s="308" t="s">
        <v>414</v>
      </c>
    </row>
    <row r="208" s="15" customFormat="1">
      <c r="A208" s="15"/>
      <c r="B208" s="299"/>
      <c r="C208" s="300"/>
      <c r="D208" s="230" t="s">
        <v>758</v>
      </c>
      <c r="E208" s="301" t="s">
        <v>1</v>
      </c>
      <c r="F208" s="302" t="s">
        <v>1746</v>
      </c>
      <c r="G208" s="300"/>
      <c r="H208" s="301" t="s">
        <v>1</v>
      </c>
      <c r="I208" s="303"/>
      <c r="J208" s="300"/>
      <c r="K208" s="300"/>
      <c r="L208" s="304"/>
      <c r="M208" s="305"/>
      <c r="N208" s="306"/>
      <c r="O208" s="306"/>
      <c r="P208" s="306"/>
      <c r="Q208" s="306"/>
      <c r="R208" s="306"/>
      <c r="S208" s="306"/>
      <c r="T208" s="307"/>
      <c r="U208" s="15"/>
      <c r="V208" s="15"/>
      <c r="W208" s="15"/>
      <c r="X208" s="15"/>
      <c r="Y208" s="15"/>
      <c r="Z208" s="15"/>
      <c r="AA208" s="15"/>
      <c r="AB208" s="15"/>
      <c r="AC208" s="15"/>
      <c r="AD208" s="15"/>
      <c r="AE208" s="15"/>
      <c r="AT208" s="308" t="s">
        <v>758</v>
      </c>
      <c r="AU208" s="308" t="s">
        <v>86</v>
      </c>
      <c r="AV208" s="15" t="s">
        <v>84</v>
      </c>
      <c r="AW208" s="15" t="s">
        <v>33</v>
      </c>
      <c r="AX208" s="15" t="s">
        <v>76</v>
      </c>
      <c r="AY208" s="308" t="s">
        <v>414</v>
      </c>
    </row>
    <row r="209" s="13" customFormat="1">
      <c r="A209" s="13"/>
      <c r="B209" s="277"/>
      <c r="C209" s="278"/>
      <c r="D209" s="230" t="s">
        <v>758</v>
      </c>
      <c r="E209" s="279" t="s">
        <v>1</v>
      </c>
      <c r="F209" s="280" t="s">
        <v>3621</v>
      </c>
      <c r="G209" s="278"/>
      <c r="H209" s="281">
        <v>11.66</v>
      </c>
      <c r="I209" s="282"/>
      <c r="J209" s="278"/>
      <c r="K209" s="278"/>
      <c r="L209" s="283"/>
      <c r="M209" s="284"/>
      <c r="N209" s="285"/>
      <c r="O209" s="285"/>
      <c r="P209" s="285"/>
      <c r="Q209" s="285"/>
      <c r="R209" s="285"/>
      <c r="S209" s="285"/>
      <c r="T209" s="286"/>
      <c r="U209" s="13"/>
      <c r="V209" s="13"/>
      <c r="W209" s="13"/>
      <c r="X209" s="13"/>
      <c r="Y209" s="13"/>
      <c r="Z209" s="13"/>
      <c r="AA209" s="13"/>
      <c r="AB209" s="13"/>
      <c r="AC209" s="13"/>
      <c r="AD209" s="13"/>
      <c r="AE209" s="13"/>
      <c r="AT209" s="287" t="s">
        <v>758</v>
      </c>
      <c r="AU209" s="287" t="s">
        <v>86</v>
      </c>
      <c r="AV209" s="13" t="s">
        <v>86</v>
      </c>
      <c r="AW209" s="13" t="s">
        <v>33</v>
      </c>
      <c r="AX209" s="13" t="s">
        <v>76</v>
      </c>
      <c r="AY209" s="287" t="s">
        <v>414</v>
      </c>
    </row>
    <row r="210" s="15" customFormat="1">
      <c r="A210" s="15"/>
      <c r="B210" s="299"/>
      <c r="C210" s="300"/>
      <c r="D210" s="230" t="s">
        <v>758</v>
      </c>
      <c r="E210" s="301" t="s">
        <v>1</v>
      </c>
      <c r="F210" s="302" t="s">
        <v>3457</v>
      </c>
      <c r="G210" s="300"/>
      <c r="H210" s="301" t="s">
        <v>1</v>
      </c>
      <c r="I210" s="303"/>
      <c r="J210" s="300"/>
      <c r="K210" s="300"/>
      <c r="L210" s="304"/>
      <c r="M210" s="305"/>
      <c r="N210" s="306"/>
      <c r="O210" s="306"/>
      <c r="P210" s="306"/>
      <c r="Q210" s="306"/>
      <c r="R210" s="306"/>
      <c r="S210" s="306"/>
      <c r="T210" s="307"/>
      <c r="U210" s="15"/>
      <c r="V210" s="15"/>
      <c r="W210" s="15"/>
      <c r="X210" s="15"/>
      <c r="Y210" s="15"/>
      <c r="Z210" s="15"/>
      <c r="AA210" s="15"/>
      <c r="AB210" s="15"/>
      <c r="AC210" s="15"/>
      <c r="AD210" s="15"/>
      <c r="AE210" s="15"/>
      <c r="AT210" s="308" t="s">
        <v>758</v>
      </c>
      <c r="AU210" s="308" t="s">
        <v>86</v>
      </c>
      <c r="AV210" s="15" t="s">
        <v>84</v>
      </c>
      <c r="AW210" s="15" t="s">
        <v>33</v>
      </c>
      <c r="AX210" s="15" t="s">
        <v>76</v>
      </c>
      <c r="AY210" s="308" t="s">
        <v>414</v>
      </c>
    </row>
    <row r="211" s="15" customFormat="1">
      <c r="A211" s="15"/>
      <c r="B211" s="299"/>
      <c r="C211" s="300"/>
      <c r="D211" s="230" t="s">
        <v>758</v>
      </c>
      <c r="E211" s="301" t="s">
        <v>1</v>
      </c>
      <c r="F211" s="302" t="s">
        <v>1746</v>
      </c>
      <c r="G211" s="300"/>
      <c r="H211" s="301" t="s">
        <v>1</v>
      </c>
      <c r="I211" s="303"/>
      <c r="J211" s="300"/>
      <c r="K211" s="300"/>
      <c r="L211" s="304"/>
      <c r="M211" s="305"/>
      <c r="N211" s="306"/>
      <c r="O211" s="306"/>
      <c r="P211" s="306"/>
      <c r="Q211" s="306"/>
      <c r="R211" s="306"/>
      <c r="S211" s="306"/>
      <c r="T211" s="307"/>
      <c r="U211" s="15"/>
      <c r="V211" s="15"/>
      <c r="W211" s="15"/>
      <c r="X211" s="15"/>
      <c r="Y211" s="15"/>
      <c r="Z211" s="15"/>
      <c r="AA211" s="15"/>
      <c r="AB211" s="15"/>
      <c r="AC211" s="15"/>
      <c r="AD211" s="15"/>
      <c r="AE211" s="15"/>
      <c r="AT211" s="308" t="s">
        <v>758</v>
      </c>
      <c r="AU211" s="308" t="s">
        <v>86</v>
      </c>
      <c r="AV211" s="15" t="s">
        <v>84</v>
      </c>
      <c r="AW211" s="15" t="s">
        <v>33</v>
      </c>
      <c r="AX211" s="15" t="s">
        <v>76</v>
      </c>
      <c r="AY211" s="308" t="s">
        <v>414</v>
      </c>
    </row>
    <row r="212" s="13" customFormat="1">
      <c r="A212" s="13"/>
      <c r="B212" s="277"/>
      <c r="C212" s="278"/>
      <c r="D212" s="230" t="s">
        <v>758</v>
      </c>
      <c r="E212" s="279" t="s">
        <v>1</v>
      </c>
      <c r="F212" s="280" t="s">
        <v>3622</v>
      </c>
      <c r="G212" s="278"/>
      <c r="H212" s="281">
        <v>8.4800000000000004</v>
      </c>
      <c r="I212" s="282"/>
      <c r="J212" s="278"/>
      <c r="K212" s="278"/>
      <c r="L212" s="283"/>
      <c r="M212" s="284"/>
      <c r="N212" s="285"/>
      <c r="O212" s="285"/>
      <c r="P212" s="285"/>
      <c r="Q212" s="285"/>
      <c r="R212" s="285"/>
      <c r="S212" s="285"/>
      <c r="T212" s="286"/>
      <c r="U212" s="13"/>
      <c r="V212" s="13"/>
      <c r="W212" s="13"/>
      <c r="X212" s="13"/>
      <c r="Y212" s="13"/>
      <c r="Z212" s="13"/>
      <c r="AA212" s="13"/>
      <c r="AB212" s="13"/>
      <c r="AC212" s="13"/>
      <c r="AD212" s="13"/>
      <c r="AE212" s="13"/>
      <c r="AT212" s="287" t="s">
        <v>758</v>
      </c>
      <c r="AU212" s="287" t="s">
        <v>86</v>
      </c>
      <c r="AV212" s="13" t="s">
        <v>86</v>
      </c>
      <c r="AW212" s="13" t="s">
        <v>33</v>
      </c>
      <c r="AX212" s="13" t="s">
        <v>76</v>
      </c>
      <c r="AY212" s="287" t="s">
        <v>414</v>
      </c>
    </row>
    <row r="213" s="13" customFormat="1">
      <c r="A213" s="13"/>
      <c r="B213" s="277"/>
      <c r="C213" s="278"/>
      <c r="D213" s="230" t="s">
        <v>758</v>
      </c>
      <c r="E213" s="279" t="s">
        <v>1</v>
      </c>
      <c r="F213" s="280" t="s">
        <v>3623</v>
      </c>
      <c r="G213" s="278"/>
      <c r="H213" s="281">
        <v>4.5</v>
      </c>
      <c r="I213" s="282"/>
      <c r="J213" s="278"/>
      <c r="K213" s="278"/>
      <c r="L213" s="283"/>
      <c r="M213" s="284"/>
      <c r="N213" s="285"/>
      <c r="O213" s="285"/>
      <c r="P213" s="285"/>
      <c r="Q213" s="285"/>
      <c r="R213" s="285"/>
      <c r="S213" s="285"/>
      <c r="T213" s="286"/>
      <c r="U213" s="13"/>
      <c r="V213" s="13"/>
      <c r="W213" s="13"/>
      <c r="X213" s="13"/>
      <c r="Y213" s="13"/>
      <c r="Z213" s="13"/>
      <c r="AA213" s="13"/>
      <c r="AB213" s="13"/>
      <c r="AC213" s="13"/>
      <c r="AD213" s="13"/>
      <c r="AE213" s="13"/>
      <c r="AT213" s="287" t="s">
        <v>758</v>
      </c>
      <c r="AU213" s="287" t="s">
        <v>86</v>
      </c>
      <c r="AV213" s="13" t="s">
        <v>86</v>
      </c>
      <c r="AW213" s="13" t="s">
        <v>33</v>
      </c>
      <c r="AX213" s="13" t="s">
        <v>76</v>
      </c>
      <c r="AY213" s="287" t="s">
        <v>414</v>
      </c>
    </row>
    <row r="214" s="15" customFormat="1">
      <c r="A214" s="15"/>
      <c r="B214" s="299"/>
      <c r="C214" s="300"/>
      <c r="D214" s="230" t="s">
        <v>758</v>
      </c>
      <c r="E214" s="301" t="s">
        <v>1</v>
      </c>
      <c r="F214" s="302" t="s">
        <v>3624</v>
      </c>
      <c r="G214" s="300"/>
      <c r="H214" s="301" t="s">
        <v>1</v>
      </c>
      <c r="I214" s="303"/>
      <c r="J214" s="300"/>
      <c r="K214" s="300"/>
      <c r="L214" s="304"/>
      <c r="M214" s="305"/>
      <c r="N214" s="306"/>
      <c r="O214" s="306"/>
      <c r="P214" s="306"/>
      <c r="Q214" s="306"/>
      <c r="R214" s="306"/>
      <c r="S214" s="306"/>
      <c r="T214" s="307"/>
      <c r="U214" s="15"/>
      <c r="V214" s="15"/>
      <c r="W214" s="15"/>
      <c r="X214" s="15"/>
      <c r="Y214" s="15"/>
      <c r="Z214" s="15"/>
      <c r="AA214" s="15"/>
      <c r="AB214" s="15"/>
      <c r="AC214" s="15"/>
      <c r="AD214" s="15"/>
      <c r="AE214" s="15"/>
      <c r="AT214" s="308" t="s">
        <v>758</v>
      </c>
      <c r="AU214" s="308" t="s">
        <v>86</v>
      </c>
      <c r="AV214" s="15" t="s">
        <v>84</v>
      </c>
      <c r="AW214" s="15" t="s">
        <v>33</v>
      </c>
      <c r="AX214" s="15" t="s">
        <v>76</v>
      </c>
      <c r="AY214" s="308" t="s">
        <v>414</v>
      </c>
    </row>
    <row r="215" s="13" customFormat="1">
      <c r="A215" s="13"/>
      <c r="B215" s="277"/>
      <c r="C215" s="278"/>
      <c r="D215" s="230" t="s">
        <v>758</v>
      </c>
      <c r="E215" s="279" t="s">
        <v>1</v>
      </c>
      <c r="F215" s="280" t="s">
        <v>3625</v>
      </c>
      <c r="G215" s="278"/>
      <c r="H215" s="281">
        <v>14.17</v>
      </c>
      <c r="I215" s="282"/>
      <c r="J215" s="278"/>
      <c r="K215" s="278"/>
      <c r="L215" s="283"/>
      <c r="M215" s="284"/>
      <c r="N215" s="285"/>
      <c r="O215" s="285"/>
      <c r="P215" s="285"/>
      <c r="Q215" s="285"/>
      <c r="R215" s="285"/>
      <c r="S215" s="285"/>
      <c r="T215" s="286"/>
      <c r="U215" s="13"/>
      <c r="V215" s="13"/>
      <c r="W215" s="13"/>
      <c r="X215" s="13"/>
      <c r="Y215" s="13"/>
      <c r="Z215" s="13"/>
      <c r="AA215" s="13"/>
      <c r="AB215" s="13"/>
      <c r="AC215" s="13"/>
      <c r="AD215" s="13"/>
      <c r="AE215" s="13"/>
      <c r="AT215" s="287" t="s">
        <v>758</v>
      </c>
      <c r="AU215" s="287" t="s">
        <v>86</v>
      </c>
      <c r="AV215" s="13" t="s">
        <v>86</v>
      </c>
      <c r="AW215" s="13" t="s">
        <v>33</v>
      </c>
      <c r="AX215" s="13" t="s">
        <v>76</v>
      </c>
      <c r="AY215" s="287" t="s">
        <v>414</v>
      </c>
    </row>
    <row r="216" s="15" customFormat="1">
      <c r="A216" s="15"/>
      <c r="B216" s="299"/>
      <c r="C216" s="300"/>
      <c r="D216" s="230" t="s">
        <v>758</v>
      </c>
      <c r="E216" s="301" t="s">
        <v>1</v>
      </c>
      <c r="F216" s="302" t="s">
        <v>3626</v>
      </c>
      <c r="G216" s="300"/>
      <c r="H216" s="301" t="s">
        <v>1</v>
      </c>
      <c r="I216" s="303"/>
      <c r="J216" s="300"/>
      <c r="K216" s="300"/>
      <c r="L216" s="304"/>
      <c r="M216" s="305"/>
      <c r="N216" s="306"/>
      <c r="O216" s="306"/>
      <c r="P216" s="306"/>
      <c r="Q216" s="306"/>
      <c r="R216" s="306"/>
      <c r="S216" s="306"/>
      <c r="T216" s="307"/>
      <c r="U216" s="15"/>
      <c r="V216" s="15"/>
      <c r="W216" s="15"/>
      <c r="X216" s="15"/>
      <c r="Y216" s="15"/>
      <c r="Z216" s="15"/>
      <c r="AA216" s="15"/>
      <c r="AB216" s="15"/>
      <c r="AC216" s="15"/>
      <c r="AD216" s="15"/>
      <c r="AE216" s="15"/>
      <c r="AT216" s="308" t="s">
        <v>758</v>
      </c>
      <c r="AU216" s="308" t="s">
        <v>86</v>
      </c>
      <c r="AV216" s="15" t="s">
        <v>84</v>
      </c>
      <c r="AW216" s="15" t="s">
        <v>33</v>
      </c>
      <c r="AX216" s="15" t="s">
        <v>76</v>
      </c>
      <c r="AY216" s="308" t="s">
        <v>414</v>
      </c>
    </row>
    <row r="217" s="13" customFormat="1">
      <c r="A217" s="13"/>
      <c r="B217" s="277"/>
      <c r="C217" s="278"/>
      <c r="D217" s="230" t="s">
        <v>758</v>
      </c>
      <c r="E217" s="279" t="s">
        <v>1</v>
      </c>
      <c r="F217" s="280" t="s">
        <v>3627</v>
      </c>
      <c r="G217" s="278"/>
      <c r="H217" s="281">
        <v>14</v>
      </c>
      <c r="I217" s="282"/>
      <c r="J217" s="278"/>
      <c r="K217" s="278"/>
      <c r="L217" s="283"/>
      <c r="M217" s="284"/>
      <c r="N217" s="285"/>
      <c r="O217" s="285"/>
      <c r="P217" s="285"/>
      <c r="Q217" s="285"/>
      <c r="R217" s="285"/>
      <c r="S217" s="285"/>
      <c r="T217" s="286"/>
      <c r="U217" s="13"/>
      <c r="V217" s="13"/>
      <c r="W217" s="13"/>
      <c r="X217" s="13"/>
      <c r="Y217" s="13"/>
      <c r="Z217" s="13"/>
      <c r="AA217" s="13"/>
      <c r="AB217" s="13"/>
      <c r="AC217" s="13"/>
      <c r="AD217" s="13"/>
      <c r="AE217" s="13"/>
      <c r="AT217" s="287" t="s">
        <v>758</v>
      </c>
      <c r="AU217" s="287" t="s">
        <v>86</v>
      </c>
      <c r="AV217" s="13" t="s">
        <v>86</v>
      </c>
      <c r="AW217" s="13" t="s">
        <v>33</v>
      </c>
      <c r="AX217" s="13" t="s">
        <v>76</v>
      </c>
      <c r="AY217" s="287" t="s">
        <v>414</v>
      </c>
    </row>
    <row r="218" s="15" customFormat="1">
      <c r="A218" s="15"/>
      <c r="B218" s="299"/>
      <c r="C218" s="300"/>
      <c r="D218" s="230" t="s">
        <v>758</v>
      </c>
      <c r="E218" s="301" t="s">
        <v>1</v>
      </c>
      <c r="F218" s="302" t="s">
        <v>3628</v>
      </c>
      <c r="G218" s="300"/>
      <c r="H218" s="301" t="s">
        <v>1</v>
      </c>
      <c r="I218" s="303"/>
      <c r="J218" s="300"/>
      <c r="K218" s="300"/>
      <c r="L218" s="304"/>
      <c r="M218" s="305"/>
      <c r="N218" s="306"/>
      <c r="O218" s="306"/>
      <c r="P218" s="306"/>
      <c r="Q218" s="306"/>
      <c r="R218" s="306"/>
      <c r="S218" s="306"/>
      <c r="T218" s="307"/>
      <c r="U218" s="15"/>
      <c r="V218" s="15"/>
      <c r="W218" s="15"/>
      <c r="X218" s="15"/>
      <c r="Y218" s="15"/>
      <c r="Z218" s="15"/>
      <c r="AA218" s="15"/>
      <c r="AB218" s="15"/>
      <c r="AC218" s="15"/>
      <c r="AD218" s="15"/>
      <c r="AE218" s="15"/>
      <c r="AT218" s="308" t="s">
        <v>758</v>
      </c>
      <c r="AU218" s="308" t="s">
        <v>86</v>
      </c>
      <c r="AV218" s="15" t="s">
        <v>84</v>
      </c>
      <c r="AW218" s="15" t="s">
        <v>33</v>
      </c>
      <c r="AX218" s="15" t="s">
        <v>76</v>
      </c>
      <c r="AY218" s="308" t="s">
        <v>414</v>
      </c>
    </row>
    <row r="219" s="13" customFormat="1">
      <c r="A219" s="13"/>
      <c r="B219" s="277"/>
      <c r="C219" s="278"/>
      <c r="D219" s="230" t="s">
        <v>758</v>
      </c>
      <c r="E219" s="279" t="s">
        <v>1</v>
      </c>
      <c r="F219" s="280" t="s">
        <v>3629</v>
      </c>
      <c r="G219" s="278"/>
      <c r="H219" s="281">
        <v>9.5999999999999996</v>
      </c>
      <c r="I219" s="282"/>
      <c r="J219" s="278"/>
      <c r="K219" s="278"/>
      <c r="L219" s="283"/>
      <c r="M219" s="284"/>
      <c r="N219" s="285"/>
      <c r="O219" s="285"/>
      <c r="P219" s="285"/>
      <c r="Q219" s="285"/>
      <c r="R219" s="285"/>
      <c r="S219" s="285"/>
      <c r="T219" s="286"/>
      <c r="U219" s="13"/>
      <c r="V219" s="13"/>
      <c r="W219" s="13"/>
      <c r="X219" s="13"/>
      <c r="Y219" s="13"/>
      <c r="Z219" s="13"/>
      <c r="AA219" s="13"/>
      <c r="AB219" s="13"/>
      <c r="AC219" s="13"/>
      <c r="AD219" s="13"/>
      <c r="AE219" s="13"/>
      <c r="AT219" s="287" t="s">
        <v>758</v>
      </c>
      <c r="AU219" s="287" t="s">
        <v>86</v>
      </c>
      <c r="AV219" s="13" t="s">
        <v>86</v>
      </c>
      <c r="AW219" s="13" t="s">
        <v>33</v>
      </c>
      <c r="AX219" s="13" t="s">
        <v>76</v>
      </c>
      <c r="AY219" s="287" t="s">
        <v>414</v>
      </c>
    </row>
    <row r="220" s="14" customFormat="1">
      <c r="A220" s="14"/>
      <c r="B220" s="288"/>
      <c r="C220" s="289"/>
      <c r="D220" s="230" t="s">
        <v>758</v>
      </c>
      <c r="E220" s="290" t="s">
        <v>1</v>
      </c>
      <c r="F220" s="291" t="s">
        <v>760</v>
      </c>
      <c r="G220" s="289"/>
      <c r="H220" s="292">
        <v>62.410000000000004</v>
      </c>
      <c r="I220" s="293"/>
      <c r="J220" s="289"/>
      <c r="K220" s="289"/>
      <c r="L220" s="294"/>
      <c r="M220" s="295"/>
      <c r="N220" s="296"/>
      <c r="O220" s="296"/>
      <c r="P220" s="296"/>
      <c r="Q220" s="296"/>
      <c r="R220" s="296"/>
      <c r="S220" s="296"/>
      <c r="T220" s="297"/>
      <c r="U220" s="14"/>
      <c r="V220" s="14"/>
      <c r="W220" s="14"/>
      <c r="X220" s="14"/>
      <c r="Y220" s="14"/>
      <c r="Z220" s="14"/>
      <c r="AA220" s="14"/>
      <c r="AB220" s="14"/>
      <c r="AC220" s="14"/>
      <c r="AD220" s="14"/>
      <c r="AE220" s="14"/>
      <c r="AT220" s="298" t="s">
        <v>758</v>
      </c>
      <c r="AU220" s="298" t="s">
        <v>86</v>
      </c>
      <c r="AV220" s="14" t="s">
        <v>415</v>
      </c>
      <c r="AW220" s="14" t="s">
        <v>33</v>
      </c>
      <c r="AX220" s="14" t="s">
        <v>76</v>
      </c>
      <c r="AY220" s="298" t="s">
        <v>414</v>
      </c>
    </row>
    <row r="221" s="15" customFormat="1">
      <c r="A221" s="15"/>
      <c r="B221" s="299"/>
      <c r="C221" s="300"/>
      <c r="D221" s="230" t="s">
        <v>758</v>
      </c>
      <c r="E221" s="301" t="s">
        <v>1</v>
      </c>
      <c r="F221" s="302" t="s">
        <v>3635</v>
      </c>
      <c r="G221" s="300"/>
      <c r="H221" s="301" t="s">
        <v>1</v>
      </c>
      <c r="I221" s="303"/>
      <c r="J221" s="300"/>
      <c r="K221" s="300"/>
      <c r="L221" s="304"/>
      <c r="M221" s="305"/>
      <c r="N221" s="306"/>
      <c r="O221" s="306"/>
      <c r="P221" s="306"/>
      <c r="Q221" s="306"/>
      <c r="R221" s="306"/>
      <c r="S221" s="306"/>
      <c r="T221" s="307"/>
      <c r="U221" s="15"/>
      <c r="V221" s="15"/>
      <c r="W221" s="15"/>
      <c r="X221" s="15"/>
      <c r="Y221" s="15"/>
      <c r="Z221" s="15"/>
      <c r="AA221" s="15"/>
      <c r="AB221" s="15"/>
      <c r="AC221" s="15"/>
      <c r="AD221" s="15"/>
      <c r="AE221" s="15"/>
      <c r="AT221" s="308" t="s">
        <v>758</v>
      </c>
      <c r="AU221" s="308" t="s">
        <v>86</v>
      </c>
      <c r="AV221" s="15" t="s">
        <v>84</v>
      </c>
      <c r="AW221" s="15" t="s">
        <v>33</v>
      </c>
      <c r="AX221" s="15" t="s">
        <v>76</v>
      </c>
      <c r="AY221" s="308" t="s">
        <v>414</v>
      </c>
    </row>
    <row r="222" s="13" customFormat="1">
      <c r="A222" s="13"/>
      <c r="B222" s="277"/>
      <c r="C222" s="278"/>
      <c r="D222" s="230" t="s">
        <v>758</v>
      </c>
      <c r="E222" s="279" t="s">
        <v>1</v>
      </c>
      <c r="F222" s="280" t="s">
        <v>3636</v>
      </c>
      <c r="G222" s="278"/>
      <c r="H222" s="281">
        <v>31.204999999999998</v>
      </c>
      <c r="I222" s="282"/>
      <c r="J222" s="278"/>
      <c r="K222" s="278"/>
      <c r="L222" s="283"/>
      <c r="M222" s="284"/>
      <c r="N222" s="285"/>
      <c r="O222" s="285"/>
      <c r="P222" s="285"/>
      <c r="Q222" s="285"/>
      <c r="R222" s="285"/>
      <c r="S222" s="285"/>
      <c r="T222" s="286"/>
      <c r="U222" s="13"/>
      <c r="V222" s="13"/>
      <c r="W222" s="13"/>
      <c r="X222" s="13"/>
      <c r="Y222" s="13"/>
      <c r="Z222" s="13"/>
      <c r="AA222" s="13"/>
      <c r="AB222" s="13"/>
      <c r="AC222" s="13"/>
      <c r="AD222" s="13"/>
      <c r="AE222" s="13"/>
      <c r="AT222" s="287" t="s">
        <v>758</v>
      </c>
      <c r="AU222" s="287" t="s">
        <v>86</v>
      </c>
      <c r="AV222" s="13" t="s">
        <v>86</v>
      </c>
      <c r="AW222" s="13" t="s">
        <v>33</v>
      </c>
      <c r="AX222" s="13" t="s">
        <v>84</v>
      </c>
      <c r="AY222" s="287" t="s">
        <v>414</v>
      </c>
    </row>
    <row r="223" s="2" customFormat="1" ht="21.75" customHeight="1">
      <c r="A223" s="39"/>
      <c r="B223" s="40"/>
      <c r="C223" s="234" t="s">
        <v>463</v>
      </c>
      <c r="D223" s="234" t="s">
        <v>443</v>
      </c>
      <c r="E223" s="235" t="s">
        <v>3637</v>
      </c>
      <c r="F223" s="236" t="s">
        <v>3638</v>
      </c>
      <c r="G223" s="237" t="s">
        <v>632</v>
      </c>
      <c r="H223" s="238">
        <v>62.409999999999997</v>
      </c>
      <c r="I223" s="239"/>
      <c r="J223" s="240">
        <f>ROUND(I223*H223,2)</f>
        <v>0</v>
      </c>
      <c r="K223" s="236" t="s">
        <v>720</v>
      </c>
      <c r="L223" s="45"/>
      <c r="M223" s="241" t="s">
        <v>1</v>
      </c>
      <c r="N223" s="242" t="s">
        <v>41</v>
      </c>
      <c r="O223" s="92"/>
      <c r="P223" s="226">
        <f>O223*H223</f>
        <v>0</v>
      </c>
      <c r="Q223" s="226">
        <v>0.0027599999999999999</v>
      </c>
      <c r="R223" s="226">
        <f>Q223*H223</f>
        <v>0.17225159999999998</v>
      </c>
      <c r="S223" s="226">
        <v>0</v>
      </c>
      <c r="T223" s="227">
        <f>S223*H223</f>
        <v>0</v>
      </c>
      <c r="U223" s="39"/>
      <c r="V223" s="39"/>
      <c r="W223" s="39"/>
      <c r="X223" s="39"/>
      <c r="Y223" s="39"/>
      <c r="Z223" s="39"/>
      <c r="AA223" s="39"/>
      <c r="AB223" s="39"/>
      <c r="AC223" s="39"/>
      <c r="AD223" s="39"/>
      <c r="AE223" s="39"/>
      <c r="AR223" s="228" t="s">
        <v>415</v>
      </c>
      <c r="AT223" s="228" t="s">
        <v>443</v>
      </c>
      <c r="AU223" s="228" t="s">
        <v>86</v>
      </c>
      <c r="AY223" s="18" t="s">
        <v>414</v>
      </c>
      <c r="BE223" s="229">
        <f>IF(N223="základní",J223,0)</f>
        <v>0</v>
      </c>
      <c r="BF223" s="229">
        <f>IF(N223="snížená",J223,0)</f>
        <v>0</v>
      </c>
      <c r="BG223" s="229">
        <f>IF(N223="zákl. přenesená",J223,0)</f>
        <v>0</v>
      </c>
      <c r="BH223" s="229">
        <f>IF(N223="sníž. přenesená",J223,0)</f>
        <v>0</v>
      </c>
      <c r="BI223" s="229">
        <f>IF(N223="nulová",J223,0)</f>
        <v>0</v>
      </c>
      <c r="BJ223" s="18" t="s">
        <v>84</v>
      </c>
      <c r="BK223" s="229">
        <f>ROUND(I223*H223,2)</f>
        <v>0</v>
      </c>
      <c r="BL223" s="18" t="s">
        <v>415</v>
      </c>
      <c r="BM223" s="228" t="s">
        <v>3639</v>
      </c>
    </row>
    <row r="224" s="2" customFormat="1">
      <c r="A224" s="39"/>
      <c r="B224" s="40"/>
      <c r="C224" s="41"/>
      <c r="D224" s="230" t="s">
        <v>417</v>
      </c>
      <c r="E224" s="41"/>
      <c r="F224" s="231" t="s">
        <v>3640</v>
      </c>
      <c r="G224" s="41"/>
      <c r="H224" s="41"/>
      <c r="I224" s="156"/>
      <c r="J224" s="41"/>
      <c r="K224" s="41"/>
      <c r="L224" s="45"/>
      <c r="M224" s="232"/>
      <c r="N224" s="233"/>
      <c r="O224" s="92"/>
      <c r="P224" s="92"/>
      <c r="Q224" s="92"/>
      <c r="R224" s="92"/>
      <c r="S224" s="92"/>
      <c r="T224" s="93"/>
      <c r="U224" s="39"/>
      <c r="V224" s="39"/>
      <c r="W224" s="39"/>
      <c r="X224" s="39"/>
      <c r="Y224" s="39"/>
      <c r="Z224" s="39"/>
      <c r="AA224" s="39"/>
      <c r="AB224" s="39"/>
      <c r="AC224" s="39"/>
      <c r="AD224" s="39"/>
      <c r="AE224" s="39"/>
      <c r="AT224" s="18" t="s">
        <v>417</v>
      </c>
      <c r="AU224" s="18" t="s">
        <v>86</v>
      </c>
    </row>
    <row r="225" s="15" customFormat="1">
      <c r="A225" s="15"/>
      <c r="B225" s="299"/>
      <c r="C225" s="300"/>
      <c r="D225" s="230" t="s">
        <v>758</v>
      </c>
      <c r="E225" s="301" t="s">
        <v>1</v>
      </c>
      <c r="F225" s="302" t="s">
        <v>1740</v>
      </c>
      <c r="G225" s="300"/>
      <c r="H225" s="301" t="s">
        <v>1</v>
      </c>
      <c r="I225" s="303"/>
      <c r="J225" s="300"/>
      <c r="K225" s="300"/>
      <c r="L225" s="304"/>
      <c r="M225" s="305"/>
      <c r="N225" s="306"/>
      <c r="O225" s="306"/>
      <c r="P225" s="306"/>
      <c r="Q225" s="306"/>
      <c r="R225" s="306"/>
      <c r="S225" s="306"/>
      <c r="T225" s="307"/>
      <c r="U225" s="15"/>
      <c r="V225" s="15"/>
      <c r="W225" s="15"/>
      <c r="X225" s="15"/>
      <c r="Y225" s="15"/>
      <c r="Z225" s="15"/>
      <c r="AA225" s="15"/>
      <c r="AB225" s="15"/>
      <c r="AC225" s="15"/>
      <c r="AD225" s="15"/>
      <c r="AE225" s="15"/>
      <c r="AT225" s="308" t="s">
        <v>758</v>
      </c>
      <c r="AU225" s="308" t="s">
        <v>86</v>
      </c>
      <c r="AV225" s="15" t="s">
        <v>84</v>
      </c>
      <c r="AW225" s="15" t="s">
        <v>33</v>
      </c>
      <c r="AX225" s="15" t="s">
        <v>76</v>
      </c>
      <c r="AY225" s="308" t="s">
        <v>414</v>
      </c>
    </row>
    <row r="226" s="15" customFormat="1">
      <c r="A226" s="15"/>
      <c r="B226" s="299"/>
      <c r="C226" s="300"/>
      <c r="D226" s="230" t="s">
        <v>758</v>
      </c>
      <c r="E226" s="301" t="s">
        <v>1</v>
      </c>
      <c r="F226" s="302" t="s">
        <v>1746</v>
      </c>
      <c r="G226" s="300"/>
      <c r="H226" s="301" t="s">
        <v>1</v>
      </c>
      <c r="I226" s="303"/>
      <c r="J226" s="300"/>
      <c r="K226" s="300"/>
      <c r="L226" s="304"/>
      <c r="M226" s="305"/>
      <c r="N226" s="306"/>
      <c r="O226" s="306"/>
      <c r="P226" s="306"/>
      <c r="Q226" s="306"/>
      <c r="R226" s="306"/>
      <c r="S226" s="306"/>
      <c r="T226" s="307"/>
      <c r="U226" s="15"/>
      <c r="V226" s="15"/>
      <c r="W226" s="15"/>
      <c r="X226" s="15"/>
      <c r="Y226" s="15"/>
      <c r="Z226" s="15"/>
      <c r="AA226" s="15"/>
      <c r="AB226" s="15"/>
      <c r="AC226" s="15"/>
      <c r="AD226" s="15"/>
      <c r="AE226" s="15"/>
      <c r="AT226" s="308" t="s">
        <v>758</v>
      </c>
      <c r="AU226" s="308" t="s">
        <v>86</v>
      </c>
      <c r="AV226" s="15" t="s">
        <v>84</v>
      </c>
      <c r="AW226" s="15" t="s">
        <v>33</v>
      </c>
      <c r="AX226" s="15" t="s">
        <v>76</v>
      </c>
      <c r="AY226" s="308" t="s">
        <v>414</v>
      </c>
    </row>
    <row r="227" s="13" customFormat="1">
      <c r="A227" s="13"/>
      <c r="B227" s="277"/>
      <c r="C227" s="278"/>
      <c r="D227" s="230" t="s">
        <v>758</v>
      </c>
      <c r="E227" s="279" t="s">
        <v>1</v>
      </c>
      <c r="F227" s="280" t="s">
        <v>3621</v>
      </c>
      <c r="G227" s="278"/>
      <c r="H227" s="281">
        <v>11.66</v>
      </c>
      <c r="I227" s="282"/>
      <c r="J227" s="278"/>
      <c r="K227" s="278"/>
      <c r="L227" s="283"/>
      <c r="M227" s="284"/>
      <c r="N227" s="285"/>
      <c r="O227" s="285"/>
      <c r="P227" s="285"/>
      <c r="Q227" s="285"/>
      <c r="R227" s="285"/>
      <c r="S227" s="285"/>
      <c r="T227" s="286"/>
      <c r="U227" s="13"/>
      <c r="V227" s="13"/>
      <c r="W227" s="13"/>
      <c r="X227" s="13"/>
      <c r="Y227" s="13"/>
      <c r="Z227" s="13"/>
      <c r="AA227" s="13"/>
      <c r="AB227" s="13"/>
      <c r="AC227" s="13"/>
      <c r="AD227" s="13"/>
      <c r="AE227" s="13"/>
      <c r="AT227" s="287" t="s">
        <v>758</v>
      </c>
      <c r="AU227" s="287" t="s">
        <v>86</v>
      </c>
      <c r="AV227" s="13" t="s">
        <v>86</v>
      </c>
      <c r="AW227" s="13" t="s">
        <v>33</v>
      </c>
      <c r="AX227" s="13" t="s">
        <v>76</v>
      </c>
      <c r="AY227" s="287" t="s">
        <v>414</v>
      </c>
    </row>
    <row r="228" s="15" customFormat="1">
      <c r="A228" s="15"/>
      <c r="B228" s="299"/>
      <c r="C228" s="300"/>
      <c r="D228" s="230" t="s">
        <v>758</v>
      </c>
      <c r="E228" s="301" t="s">
        <v>1</v>
      </c>
      <c r="F228" s="302" t="s">
        <v>3457</v>
      </c>
      <c r="G228" s="300"/>
      <c r="H228" s="301" t="s">
        <v>1</v>
      </c>
      <c r="I228" s="303"/>
      <c r="J228" s="300"/>
      <c r="K228" s="300"/>
      <c r="L228" s="304"/>
      <c r="M228" s="305"/>
      <c r="N228" s="306"/>
      <c r="O228" s="306"/>
      <c r="P228" s="306"/>
      <c r="Q228" s="306"/>
      <c r="R228" s="306"/>
      <c r="S228" s="306"/>
      <c r="T228" s="307"/>
      <c r="U228" s="15"/>
      <c r="V228" s="15"/>
      <c r="W228" s="15"/>
      <c r="X228" s="15"/>
      <c r="Y228" s="15"/>
      <c r="Z228" s="15"/>
      <c r="AA228" s="15"/>
      <c r="AB228" s="15"/>
      <c r="AC228" s="15"/>
      <c r="AD228" s="15"/>
      <c r="AE228" s="15"/>
      <c r="AT228" s="308" t="s">
        <v>758</v>
      </c>
      <c r="AU228" s="308" t="s">
        <v>86</v>
      </c>
      <c r="AV228" s="15" t="s">
        <v>84</v>
      </c>
      <c r="AW228" s="15" t="s">
        <v>33</v>
      </c>
      <c r="AX228" s="15" t="s">
        <v>76</v>
      </c>
      <c r="AY228" s="308" t="s">
        <v>414</v>
      </c>
    </row>
    <row r="229" s="15" customFormat="1">
      <c r="A229" s="15"/>
      <c r="B229" s="299"/>
      <c r="C229" s="300"/>
      <c r="D229" s="230" t="s">
        <v>758</v>
      </c>
      <c r="E229" s="301" t="s">
        <v>1</v>
      </c>
      <c r="F229" s="302" t="s">
        <v>1746</v>
      </c>
      <c r="G229" s="300"/>
      <c r="H229" s="301" t="s">
        <v>1</v>
      </c>
      <c r="I229" s="303"/>
      <c r="J229" s="300"/>
      <c r="K229" s="300"/>
      <c r="L229" s="304"/>
      <c r="M229" s="305"/>
      <c r="N229" s="306"/>
      <c r="O229" s="306"/>
      <c r="P229" s="306"/>
      <c r="Q229" s="306"/>
      <c r="R229" s="306"/>
      <c r="S229" s="306"/>
      <c r="T229" s="307"/>
      <c r="U229" s="15"/>
      <c r="V229" s="15"/>
      <c r="W229" s="15"/>
      <c r="X229" s="15"/>
      <c r="Y229" s="15"/>
      <c r="Z229" s="15"/>
      <c r="AA229" s="15"/>
      <c r="AB229" s="15"/>
      <c r="AC229" s="15"/>
      <c r="AD229" s="15"/>
      <c r="AE229" s="15"/>
      <c r="AT229" s="308" t="s">
        <v>758</v>
      </c>
      <c r="AU229" s="308" t="s">
        <v>86</v>
      </c>
      <c r="AV229" s="15" t="s">
        <v>84</v>
      </c>
      <c r="AW229" s="15" t="s">
        <v>33</v>
      </c>
      <c r="AX229" s="15" t="s">
        <v>76</v>
      </c>
      <c r="AY229" s="308" t="s">
        <v>414</v>
      </c>
    </row>
    <row r="230" s="13" customFormat="1">
      <c r="A230" s="13"/>
      <c r="B230" s="277"/>
      <c r="C230" s="278"/>
      <c r="D230" s="230" t="s">
        <v>758</v>
      </c>
      <c r="E230" s="279" t="s">
        <v>1</v>
      </c>
      <c r="F230" s="280" t="s">
        <v>3622</v>
      </c>
      <c r="G230" s="278"/>
      <c r="H230" s="281">
        <v>8.4800000000000004</v>
      </c>
      <c r="I230" s="282"/>
      <c r="J230" s="278"/>
      <c r="K230" s="278"/>
      <c r="L230" s="283"/>
      <c r="M230" s="284"/>
      <c r="N230" s="285"/>
      <c r="O230" s="285"/>
      <c r="P230" s="285"/>
      <c r="Q230" s="285"/>
      <c r="R230" s="285"/>
      <c r="S230" s="285"/>
      <c r="T230" s="286"/>
      <c r="U230" s="13"/>
      <c r="V230" s="13"/>
      <c r="W230" s="13"/>
      <c r="X230" s="13"/>
      <c r="Y230" s="13"/>
      <c r="Z230" s="13"/>
      <c r="AA230" s="13"/>
      <c r="AB230" s="13"/>
      <c r="AC230" s="13"/>
      <c r="AD230" s="13"/>
      <c r="AE230" s="13"/>
      <c r="AT230" s="287" t="s">
        <v>758</v>
      </c>
      <c r="AU230" s="287" t="s">
        <v>86</v>
      </c>
      <c r="AV230" s="13" t="s">
        <v>86</v>
      </c>
      <c r="AW230" s="13" t="s">
        <v>33</v>
      </c>
      <c r="AX230" s="13" t="s">
        <v>76</v>
      </c>
      <c r="AY230" s="287" t="s">
        <v>414</v>
      </c>
    </row>
    <row r="231" s="13" customFormat="1">
      <c r="A231" s="13"/>
      <c r="B231" s="277"/>
      <c r="C231" s="278"/>
      <c r="D231" s="230" t="s">
        <v>758</v>
      </c>
      <c r="E231" s="279" t="s">
        <v>1</v>
      </c>
      <c r="F231" s="280" t="s">
        <v>3623</v>
      </c>
      <c r="G231" s="278"/>
      <c r="H231" s="281">
        <v>4.5</v>
      </c>
      <c r="I231" s="282"/>
      <c r="J231" s="278"/>
      <c r="K231" s="278"/>
      <c r="L231" s="283"/>
      <c r="M231" s="284"/>
      <c r="N231" s="285"/>
      <c r="O231" s="285"/>
      <c r="P231" s="285"/>
      <c r="Q231" s="285"/>
      <c r="R231" s="285"/>
      <c r="S231" s="285"/>
      <c r="T231" s="286"/>
      <c r="U231" s="13"/>
      <c r="V231" s="13"/>
      <c r="W231" s="13"/>
      <c r="X231" s="13"/>
      <c r="Y231" s="13"/>
      <c r="Z231" s="13"/>
      <c r="AA231" s="13"/>
      <c r="AB231" s="13"/>
      <c r="AC231" s="13"/>
      <c r="AD231" s="13"/>
      <c r="AE231" s="13"/>
      <c r="AT231" s="287" t="s">
        <v>758</v>
      </c>
      <c r="AU231" s="287" t="s">
        <v>86</v>
      </c>
      <c r="AV231" s="13" t="s">
        <v>86</v>
      </c>
      <c r="AW231" s="13" t="s">
        <v>33</v>
      </c>
      <c r="AX231" s="13" t="s">
        <v>76</v>
      </c>
      <c r="AY231" s="287" t="s">
        <v>414</v>
      </c>
    </row>
    <row r="232" s="15" customFormat="1">
      <c r="A232" s="15"/>
      <c r="B232" s="299"/>
      <c r="C232" s="300"/>
      <c r="D232" s="230" t="s">
        <v>758</v>
      </c>
      <c r="E232" s="301" t="s">
        <v>1</v>
      </c>
      <c r="F232" s="302" t="s">
        <v>3624</v>
      </c>
      <c r="G232" s="300"/>
      <c r="H232" s="301" t="s">
        <v>1</v>
      </c>
      <c r="I232" s="303"/>
      <c r="J232" s="300"/>
      <c r="K232" s="300"/>
      <c r="L232" s="304"/>
      <c r="M232" s="305"/>
      <c r="N232" s="306"/>
      <c r="O232" s="306"/>
      <c r="P232" s="306"/>
      <c r="Q232" s="306"/>
      <c r="R232" s="306"/>
      <c r="S232" s="306"/>
      <c r="T232" s="307"/>
      <c r="U232" s="15"/>
      <c r="V232" s="15"/>
      <c r="W232" s="15"/>
      <c r="X232" s="15"/>
      <c r="Y232" s="15"/>
      <c r="Z232" s="15"/>
      <c r="AA232" s="15"/>
      <c r="AB232" s="15"/>
      <c r="AC232" s="15"/>
      <c r="AD232" s="15"/>
      <c r="AE232" s="15"/>
      <c r="AT232" s="308" t="s">
        <v>758</v>
      </c>
      <c r="AU232" s="308" t="s">
        <v>86</v>
      </c>
      <c r="AV232" s="15" t="s">
        <v>84</v>
      </c>
      <c r="AW232" s="15" t="s">
        <v>33</v>
      </c>
      <c r="AX232" s="15" t="s">
        <v>76</v>
      </c>
      <c r="AY232" s="308" t="s">
        <v>414</v>
      </c>
    </row>
    <row r="233" s="13" customFormat="1">
      <c r="A233" s="13"/>
      <c r="B233" s="277"/>
      <c r="C233" s="278"/>
      <c r="D233" s="230" t="s">
        <v>758</v>
      </c>
      <c r="E233" s="279" t="s">
        <v>1</v>
      </c>
      <c r="F233" s="280" t="s">
        <v>3625</v>
      </c>
      <c r="G233" s="278"/>
      <c r="H233" s="281">
        <v>14.17</v>
      </c>
      <c r="I233" s="282"/>
      <c r="J233" s="278"/>
      <c r="K233" s="278"/>
      <c r="L233" s="283"/>
      <c r="M233" s="284"/>
      <c r="N233" s="285"/>
      <c r="O233" s="285"/>
      <c r="P233" s="285"/>
      <c r="Q233" s="285"/>
      <c r="R233" s="285"/>
      <c r="S233" s="285"/>
      <c r="T233" s="286"/>
      <c r="U233" s="13"/>
      <c r="V233" s="13"/>
      <c r="W233" s="13"/>
      <c r="X233" s="13"/>
      <c r="Y233" s="13"/>
      <c r="Z233" s="13"/>
      <c r="AA233" s="13"/>
      <c r="AB233" s="13"/>
      <c r="AC233" s="13"/>
      <c r="AD233" s="13"/>
      <c r="AE233" s="13"/>
      <c r="AT233" s="287" t="s">
        <v>758</v>
      </c>
      <c r="AU233" s="287" t="s">
        <v>86</v>
      </c>
      <c r="AV233" s="13" t="s">
        <v>86</v>
      </c>
      <c r="AW233" s="13" t="s">
        <v>33</v>
      </c>
      <c r="AX233" s="13" t="s">
        <v>76</v>
      </c>
      <c r="AY233" s="287" t="s">
        <v>414</v>
      </c>
    </row>
    <row r="234" s="15" customFormat="1">
      <c r="A234" s="15"/>
      <c r="B234" s="299"/>
      <c r="C234" s="300"/>
      <c r="D234" s="230" t="s">
        <v>758</v>
      </c>
      <c r="E234" s="301" t="s">
        <v>1</v>
      </c>
      <c r="F234" s="302" t="s">
        <v>3626</v>
      </c>
      <c r="G234" s="300"/>
      <c r="H234" s="301" t="s">
        <v>1</v>
      </c>
      <c r="I234" s="303"/>
      <c r="J234" s="300"/>
      <c r="K234" s="300"/>
      <c r="L234" s="304"/>
      <c r="M234" s="305"/>
      <c r="N234" s="306"/>
      <c r="O234" s="306"/>
      <c r="P234" s="306"/>
      <c r="Q234" s="306"/>
      <c r="R234" s="306"/>
      <c r="S234" s="306"/>
      <c r="T234" s="307"/>
      <c r="U234" s="15"/>
      <c r="V234" s="15"/>
      <c r="W234" s="15"/>
      <c r="X234" s="15"/>
      <c r="Y234" s="15"/>
      <c r="Z234" s="15"/>
      <c r="AA234" s="15"/>
      <c r="AB234" s="15"/>
      <c r="AC234" s="15"/>
      <c r="AD234" s="15"/>
      <c r="AE234" s="15"/>
      <c r="AT234" s="308" t="s">
        <v>758</v>
      </c>
      <c r="AU234" s="308" t="s">
        <v>86</v>
      </c>
      <c r="AV234" s="15" t="s">
        <v>84</v>
      </c>
      <c r="AW234" s="15" t="s">
        <v>33</v>
      </c>
      <c r="AX234" s="15" t="s">
        <v>76</v>
      </c>
      <c r="AY234" s="308" t="s">
        <v>414</v>
      </c>
    </row>
    <row r="235" s="13" customFormat="1">
      <c r="A235" s="13"/>
      <c r="B235" s="277"/>
      <c r="C235" s="278"/>
      <c r="D235" s="230" t="s">
        <v>758</v>
      </c>
      <c r="E235" s="279" t="s">
        <v>1</v>
      </c>
      <c r="F235" s="280" t="s">
        <v>3627</v>
      </c>
      <c r="G235" s="278"/>
      <c r="H235" s="281">
        <v>14</v>
      </c>
      <c r="I235" s="282"/>
      <c r="J235" s="278"/>
      <c r="K235" s="278"/>
      <c r="L235" s="283"/>
      <c r="M235" s="284"/>
      <c r="N235" s="285"/>
      <c r="O235" s="285"/>
      <c r="P235" s="285"/>
      <c r="Q235" s="285"/>
      <c r="R235" s="285"/>
      <c r="S235" s="285"/>
      <c r="T235" s="286"/>
      <c r="U235" s="13"/>
      <c r="V235" s="13"/>
      <c r="W235" s="13"/>
      <c r="X235" s="13"/>
      <c r="Y235" s="13"/>
      <c r="Z235" s="13"/>
      <c r="AA235" s="13"/>
      <c r="AB235" s="13"/>
      <c r="AC235" s="13"/>
      <c r="AD235" s="13"/>
      <c r="AE235" s="13"/>
      <c r="AT235" s="287" t="s">
        <v>758</v>
      </c>
      <c r="AU235" s="287" t="s">
        <v>86</v>
      </c>
      <c r="AV235" s="13" t="s">
        <v>86</v>
      </c>
      <c r="AW235" s="13" t="s">
        <v>33</v>
      </c>
      <c r="AX235" s="13" t="s">
        <v>76</v>
      </c>
      <c r="AY235" s="287" t="s">
        <v>414</v>
      </c>
    </row>
    <row r="236" s="15" customFormat="1">
      <c r="A236" s="15"/>
      <c r="B236" s="299"/>
      <c r="C236" s="300"/>
      <c r="D236" s="230" t="s">
        <v>758</v>
      </c>
      <c r="E236" s="301" t="s">
        <v>1</v>
      </c>
      <c r="F236" s="302" t="s">
        <v>3628</v>
      </c>
      <c r="G236" s="300"/>
      <c r="H236" s="301" t="s">
        <v>1</v>
      </c>
      <c r="I236" s="303"/>
      <c r="J236" s="300"/>
      <c r="K236" s="300"/>
      <c r="L236" s="304"/>
      <c r="M236" s="305"/>
      <c r="N236" s="306"/>
      <c r="O236" s="306"/>
      <c r="P236" s="306"/>
      <c r="Q236" s="306"/>
      <c r="R236" s="306"/>
      <c r="S236" s="306"/>
      <c r="T236" s="307"/>
      <c r="U236" s="15"/>
      <c r="V236" s="15"/>
      <c r="W236" s="15"/>
      <c r="X236" s="15"/>
      <c r="Y236" s="15"/>
      <c r="Z236" s="15"/>
      <c r="AA236" s="15"/>
      <c r="AB236" s="15"/>
      <c r="AC236" s="15"/>
      <c r="AD236" s="15"/>
      <c r="AE236" s="15"/>
      <c r="AT236" s="308" t="s">
        <v>758</v>
      </c>
      <c r="AU236" s="308" t="s">
        <v>86</v>
      </c>
      <c r="AV236" s="15" t="s">
        <v>84</v>
      </c>
      <c r="AW236" s="15" t="s">
        <v>33</v>
      </c>
      <c r="AX236" s="15" t="s">
        <v>76</v>
      </c>
      <c r="AY236" s="308" t="s">
        <v>414</v>
      </c>
    </row>
    <row r="237" s="13" customFormat="1">
      <c r="A237" s="13"/>
      <c r="B237" s="277"/>
      <c r="C237" s="278"/>
      <c r="D237" s="230" t="s">
        <v>758</v>
      </c>
      <c r="E237" s="279" t="s">
        <v>1</v>
      </c>
      <c r="F237" s="280" t="s">
        <v>3629</v>
      </c>
      <c r="G237" s="278"/>
      <c r="H237" s="281">
        <v>9.5999999999999996</v>
      </c>
      <c r="I237" s="282"/>
      <c r="J237" s="278"/>
      <c r="K237" s="278"/>
      <c r="L237" s="283"/>
      <c r="M237" s="284"/>
      <c r="N237" s="285"/>
      <c r="O237" s="285"/>
      <c r="P237" s="285"/>
      <c r="Q237" s="285"/>
      <c r="R237" s="285"/>
      <c r="S237" s="285"/>
      <c r="T237" s="286"/>
      <c r="U237" s="13"/>
      <c r="V237" s="13"/>
      <c r="W237" s="13"/>
      <c r="X237" s="13"/>
      <c r="Y237" s="13"/>
      <c r="Z237" s="13"/>
      <c r="AA237" s="13"/>
      <c r="AB237" s="13"/>
      <c r="AC237" s="13"/>
      <c r="AD237" s="13"/>
      <c r="AE237" s="13"/>
      <c r="AT237" s="287" t="s">
        <v>758</v>
      </c>
      <c r="AU237" s="287" t="s">
        <v>86</v>
      </c>
      <c r="AV237" s="13" t="s">
        <v>86</v>
      </c>
      <c r="AW237" s="13" t="s">
        <v>33</v>
      </c>
      <c r="AX237" s="13" t="s">
        <v>76</v>
      </c>
      <c r="AY237" s="287" t="s">
        <v>414</v>
      </c>
    </row>
    <row r="238" s="14" customFormat="1">
      <c r="A238" s="14"/>
      <c r="B238" s="288"/>
      <c r="C238" s="289"/>
      <c r="D238" s="230" t="s">
        <v>758</v>
      </c>
      <c r="E238" s="290" t="s">
        <v>1</v>
      </c>
      <c r="F238" s="291" t="s">
        <v>760</v>
      </c>
      <c r="G238" s="289"/>
      <c r="H238" s="292">
        <v>62.410000000000004</v>
      </c>
      <c r="I238" s="293"/>
      <c r="J238" s="289"/>
      <c r="K238" s="289"/>
      <c r="L238" s="294"/>
      <c r="M238" s="295"/>
      <c r="N238" s="296"/>
      <c r="O238" s="296"/>
      <c r="P238" s="296"/>
      <c r="Q238" s="296"/>
      <c r="R238" s="296"/>
      <c r="S238" s="296"/>
      <c r="T238" s="297"/>
      <c r="U238" s="14"/>
      <c r="V238" s="14"/>
      <c r="W238" s="14"/>
      <c r="X238" s="14"/>
      <c r="Y238" s="14"/>
      <c r="Z238" s="14"/>
      <c r="AA238" s="14"/>
      <c r="AB238" s="14"/>
      <c r="AC238" s="14"/>
      <c r="AD238" s="14"/>
      <c r="AE238" s="14"/>
      <c r="AT238" s="298" t="s">
        <v>758</v>
      </c>
      <c r="AU238" s="298" t="s">
        <v>86</v>
      </c>
      <c r="AV238" s="14" t="s">
        <v>415</v>
      </c>
      <c r="AW238" s="14" t="s">
        <v>33</v>
      </c>
      <c r="AX238" s="14" t="s">
        <v>84</v>
      </c>
      <c r="AY238" s="298" t="s">
        <v>414</v>
      </c>
    </row>
    <row r="239" s="11" customFormat="1" ht="22.8" customHeight="1">
      <c r="A239" s="11"/>
      <c r="B239" s="254"/>
      <c r="C239" s="255"/>
      <c r="D239" s="256" t="s">
        <v>75</v>
      </c>
      <c r="E239" s="275" t="s">
        <v>892</v>
      </c>
      <c r="F239" s="275" t="s">
        <v>893</v>
      </c>
      <c r="G239" s="255"/>
      <c r="H239" s="255"/>
      <c r="I239" s="258"/>
      <c r="J239" s="276">
        <f>BK239</f>
        <v>0</v>
      </c>
      <c r="K239" s="255"/>
      <c r="L239" s="260"/>
      <c r="M239" s="261"/>
      <c r="N239" s="262"/>
      <c r="O239" s="262"/>
      <c r="P239" s="263">
        <f>SUM(P240:P254)</f>
        <v>0</v>
      </c>
      <c r="Q239" s="262"/>
      <c r="R239" s="263">
        <f>SUM(R240:R254)</f>
        <v>0</v>
      </c>
      <c r="S239" s="262"/>
      <c r="T239" s="264">
        <f>SUM(T240:T254)</f>
        <v>0</v>
      </c>
      <c r="U239" s="11"/>
      <c r="V239" s="11"/>
      <c r="W239" s="11"/>
      <c r="X239" s="11"/>
      <c r="Y239" s="11"/>
      <c r="Z239" s="11"/>
      <c r="AA239" s="11"/>
      <c r="AB239" s="11"/>
      <c r="AC239" s="11"/>
      <c r="AD239" s="11"/>
      <c r="AE239" s="11"/>
      <c r="AR239" s="265" t="s">
        <v>84</v>
      </c>
      <c r="AT239" s="266" t="s">
        <v>75</v>
      </c>
      <c r="AU239" s="266" t="s">
        <v>84</v>
      </c>
      <c r="AY239" s="265" t="s">
        <v>414</v>
      </c>
      <c r="BK239" s="267">
        <f>SUM(BK240:BK254)</f>
        <v>0</v>
      </c>
    </row>
    <row r="240" s="2" customFormat="1" ht="21.75" customHeight="1">
      <c r="A240" s="39"/>
      <c r="B240" s="40"/>
      <c r="C240" s="234" t="s">
        <v>8</v>
      </c>
      <c r="D240" s="234" t="s">
        <v>443</v>
      </c>
      <c r="E240" s="235" t="s">
        <v>1847</v>
      </c>
      <c r="F240" s="236" t="s">
        <v>1848</v>
      </c>
      <c r="G240" s="237" t="s">
        <v>897</v>
      </c>
      <c r="H240" s="238">
        <v>14.885999999999999</v>
      </c>
      <c r="I240" s="239"/>
      <c r="J240" s="240">
        <f>ROUND(I240*H240,2)</f>
        <v>0</v>
      </c>
      <c r="K240" s="236" t="s">
        <v>720</v>
      </c>
      <c r="L240" s="45"/>
      <c r="M240" s="241" t="s">
        <v>1</v>
      </c>
      <c r="N240" s="242" t="s">
        <v>41</v>
      </c>
      <c r="O240" s="92"/>
      <c r="P240" s="226">
        <f>O240*H240</f>
        <v>0</v>
      </c>
      <c r="Q240" s="226">
        <v>0</v>
      </c>
      <c r="R240" s="226">
        <f>Q240*H240</f>
        <v>0</v>
      </c>
      <c r="S240" s="226">
        <v>0</v>
      </c>
      <c r="T240" s="227">
        <f>S240*H240</f>
        <v>0</v>
      </c>
      <c r="U240" s="39"/>
      <c r="V240" s="39"/>
      <c r="W240" s="39"/>
      <c r="X240" s="39"/>
      <c r="Y240" s="39"/>
      <c r="Z240" s="39"/>
      <c r="AA240" s="39"/>
      <c r="AB240" s="39"/>
      <c r="AC240" s="39"/>
      <c r="AD240" s="39"/>
      <c r="AE240" s="39"/>
      <c r="AR240" s="228" t="s">
        <v>415</v>
      </c>
      <c r="AT240" s="228" t="s">
        <v>443</v>
      </c>
      <c r="AU240" s="228" t="s">
        <v>86</v>
      </c>
      <c r="AY240" s="18" t="s">
        <v>414</v>
      </c>
      <c r="BE240" s="229">
        <f>IF(N240="základní",J240,0)</f>
        <v>0</v>
      </c>
      <c r="BF240" s="229">
        <f>IF(N240="snížená",J240,0)</f>
        <v>0</v>
      </c>
      <c r="BG240" s="229">
        <f>IF(N240="zákl. přenesená",J240,0)</f>
        <v>0</v>
      </c>
      <c r="BH240" s="229">
        <f>IF(N240="sníž. přenesená",J240,0)</f>
        <v>0</v>
      </c>
      <c r="BI240" s="229">
        <f>IF(N240="nulová",J240,0)</f>
        <v>0</v>
      </c>
      <c r="BJ240" s="18" t="s">
        <v>84</v>
      </c>
      <c r="BK240" s="229">
        <f>ROUND(I240*H240,2)</f>
        <v>0</v>
      </c>
      <c r="BL240" s="18" t="s">
        <v>415</v>
      </c>
      <c r="BM240" s="228" t="s">
        <v>3641</v>
      </c>
    </row>
    <row r="241" s="2" customFormat="1">
      <c r="A241" s="39"/>
      <c r="B241" s="40"/>
      <c r="C241" s="41"/>
      <c r="D241" s="230" t="s">
        <v>417</v>
      </c>
      <c r="E241" s="41"/>
      <c r="F241" s="231" t="s">
        <v>1850</v>
      </c>
      <c r="G241" s="41"/>
      <c r="H241" s="41"/>
      <c r="I241" s="156"/>
      <c r="J241" s="41"/>
      <c r="K241" s="41"/>
      <c r="L241" s="45"/>
      <c r="M241" s="232"/>
      <c r="N241" s="233"/>
      <c r="O241" s="92"/>
      <c r="P241" s="92"/>
      <c r="Q241" s="92"/>
      <c r="R241" s="92"/>
      <c r="S241" s="92"/>
      <c r="T241" s="93"/>
      <c r="U241" s="39"/>
      <c r="V241" s="39"/>
      <c r="W241" s="39"/>
      <c r="X241" s="39"/>
      <c r="Y241" s="39"/>
      <c r="Z241" s="39"/>
      <c r="AA241" s="39"/>
      <c r="AB241" s="39"/>
      <c r="AC241" s="39"/>
      <c r="AD241" s="39"/>
      <c r="AE241" s="39"/>
      <c r="AT241" s="18" t="s">
        <v>417</v>
      </c>
      <c r="AU241" s="18" t="s">
        <v>86</v>
      </c>
    </row>
    <row r="242" s="15" customFormat="1">
      <c r="A242" s="15"/>
      <c r="B242" s="299"/>
      <c r="C242" s="300"/>
      <c r="D242" s="230" t="s">
        <v>758</v>
      </c>
      <c r="E242" s="301" t="s">
        <v>1</v>
      </c>
      <c r="F242" s="302" t="s">
        <v>3642</v>
      </c>
      <c r="G242" s="300"/>
      <c r="H242" s="301" t="s">
        <v>1</v>
      </c>
      <c r="I242" s="303"/>
      <c r="J242" s="300"/>
      <c r="K242" s="300"/>
      <c r="L242" s="304"/>
      <c r="M242" s="305"/>
      <c r="N242" s="306"/>
      <c r="O242" s="306"/>
      <c r="P242" s="306"/>
      <c r="Q242" s="306"/>
      <c r="R242" s="306"/>
      <c r="S242" s="306"/>
      <c r="T242" s="307"/>
      <c r="U242" s="15"/>
      <c r="V242" s="15"/>
      <c r="W242" s="15"/>
      <c r="X242" s="15"/>
      <c r="Y242" s="15"/>
      <c r="Z242" s="15"/>
      <c r="AA242" s="15"/>
      <c r="AB242" s="15"/>
      <c r="AC242" s="15"/>
      <c r="AD242" s="15"/>
      <c r="AE242" s="15"/>
      <c r="AT242" s="308" t="s">
        <v>758</v>
      </c>
      <c r="AU242" s="308" t="s">
        <v>86</v>
      </c>
      <c r="AV242" s="15" t="s">
        <v>84</v>
      </c>
      <c r="AW242" s="15" t="s">
        <v>33</v>
      </c>
      <c r="AX242" s="15" t="s">
        <v>76</v>
      </c>
      <c r="AY242" s="308" t="s">
        <v>414</v>
      </c>
    </row>
    <row r="243" s="13" customFormat="1">
      <c r="A243" s="13"/>
      <c r="B243" s="277"/>
      <c r="C243" s="278"/>
      <c r="D243" s="230" t="s">
        <v>758</v>
      </c>
      <c r="E243" s="279" t="s">
        <v>1</v>
      </c>
      <c r="F243" s="280" t="s">
        <v>3643</v>
      </c>
      <c r="G243" s="278"/>
      <c r="H243" s="281">
        <v>10.885999999999999</v>
      </c>
      <c r="I243" s="282"/>
      <c r="J243" s="278"/>
      <c r="K243" s="278"/>
      <c r="L243" s="283"/>
      <c r="M243" s="284"/>
      <c r="N243" s="285"/>
      <c r="O243" s="285"/>
      <c r="P243" s="285"/>
      <c r="Q243" s="285"/>
      <c r="R243" s="285"/>
      <c r="S243" s="285"/>
      <c r="T243" s="286"/>
      <c r="U243" s="13"/>
      <c r="V243" s="13"/>
      <c r="W243" s="13"/>
      <c r="X243" s="13"/>
      <c r="Y243" s="13"/>
      <c r="Z243" s="13"/>
      <c r="AA243" s="13"/>
      <c r="AB243" s="13"/>
      <c r="AC243" s="13"/>
      <c r="AD243" s="13"/>
      <c r="AE243" s="13"/>
      <c r="AT243" s="287" t="s">
        <v>758</v>
      </c>
      <c r="AU243" s="287" t="s">
        <v>86</v>
      </c>
      <c r="AV243" s="13" t="s">
        <v>86</v>
      </c>
      <c r="AW243" s="13" t="s">
        <v>33</v>
      </c>
      <c r="AX243" s="13" t="s">
        <v>76</v>
      </c>
      <c r="AY243" s="287" t="s">
        <v>414</v>
      </c>
    </row>
    <row r="244" s="15" customFormat="1">
      <c r="A244" s="15"/>
      <c r="B244" s="299"/>
      <c r="C244" s="300"/>
      <c r="D244" s="230" t="s">
        <v>758</v>
      </c>
      <c r="E244" s="301" t="s">
        <v>1</v>
      </c>
      <c r="F244" s="302" t="s">
        <v>3644</v>
      </c>
      <c r="G244" s="300"/>
      <c r="H244" s="301" t="s">
        <v>1</v>
      </c>
      <c r="I244" s="303"/>
      <c r="J244" s="300"/>
      <c r="K244" s="300"/>
      <c r="L244" s="304"/>
      <c r="M244" s="305"/>
      <c r="N244" s="306"/>
      <c r="O244" s="306"/>
      <c r="P244" s="306"/>
      <c r="Q244" s="306"/>
      <c r="R244" s="306"/>
      <c r="S244" s="306"/>
      <c r="T244" s="307"/>
      <c r="U244" s="15"/>
      <c r="V244" s="15"/>
      <c r="W244" s="15"/>
      <c r="X244" s="15"/>
      <c r="Y244" s="15"/>
      <c r="Z244" s="15"/>
      <c r="AA244" s="15"/>
      <c r="AB244" s="15"/>
      <c r="AC244" s="15"/>
      <c r="AD244" s="15"/>
      <c r="AE244" s="15"/>
      <c r="AT244" s="308" t="s">
        <v>758</v>
      </c>
      <c r="AU244" s="308" t="s">
        <v>86</v>
      </c>
      <c r="AV244" s="15" t="s">
        <v>84</v>
      </c>
      <c r="AW244" s="15" t="s">
        <v>33</v>
      </c>
      <c r="AX244" s="15" t="s">
        <v>76</v>
      </c>
      <c r="AY244" s="308" t="s">
        <v>414</v>
      </c>
    </row>
    <row r="245" s="13" customFormat="1">
      <c r="A245" s="13"/>
      <c r="B245" s="277"/>
      <c r="C245" s="278"/>
      <c r="D245" s="230" t="s">
        <v>758</v>
      </c>
      <c r="E245" s="279" t="s">
        <v>1</v>
      </c>
      <c r="F245" s="280" t="s">
        <v>3645</v>
      </c>
      <c r="G245" s="278"/>
      <c r="H245" s="281">
        <v>4</v>
      </c>
      <c r="I245" s="282"/>
      <c r="J245" s="278"/>
      <c r="K245" s="278"/>
      <c r="L245" s="283"/>
      <c r="M245" s="284"/>
      <c r="N245" s="285"/>
      <c r="O245" s="285"/>
      <c r="P245" s="285"/>
      <c r="Q245" s="285"/>
      <c r="R245" s="285"/>
      <c r="S245" s="285"/>
      <c r="T245" s="286"/>
      <c r="U245" s="13"/>
      <c r="V245" s="13"/>
      <c r="W245" s="13"/>
      <c r="X245" s="13"/>
      <c r="Y245" s="13"/>
      <c r="Z245" s="13"/>
      <c r="AA245" s="13"/>
      <c r="AB245" s="13"/>
      <c r="AC245" s="13"/>
      <c r="AD245" s="13"/>
      <c r="AE245" s="13"/>
      <c r="AT245" s="287" t="s">
        <v>758</v>
      </c>
      <c r="AU245" s="287" t="s">
        <v>86</v>
      </c>
      <c r="AV245" s="13" t="s">
        <v>86</v>
      </c>
      <c r="AW245" s="13" t="s">
        <v>33</v>
      </c>
      <c r="AX245" s="13" t="s">
        <v>76</v>
      </c>
      <c r="AY245" s="287" t="s">
        <v>414</v>
      </c>
    </row>
    <row r="246" s="14" customFormat="1">
      <c r="A246" s="14"/>
      <c r="B246" s="288"/>
      <c r="C246" s="289"/>
      <c r="D246" s="230" t="s">
        <v>758</v>
      </c>
      <c r="E246" s="290" t="s">
        <v>1</v>
      </c>
      <c r="F246" s="291" t="s">
        <v>760</v>
      </c>
      <c r="G246" s="289"/>
      <c r="H246" s="292">
        <v>14.885999999999999</v>
      </c>
      <c r="I246" s="293"/>
      <c r="J246" s="289"/>
      <c r="K246" s="289"/>
      <c r="L246" s="294"/>
      <c r="M246" s="295"/>
      <c r="N246" s="296"/>
      <c r="O246" s="296"/>
      <c r="P246" s="296"/>
      <c r="Q246" s="296"/>
      <c r="R246" s="296"/>
      <c r="S246" s="296"/>
      <c r="T246" s="297"/>
      <c r="U246" s="14"/>
      <c r="V246" s="14"/>
      <c r="W246" s="14"/>
      <c r="X246" s="14"/>
      <c r="Y246" s="14"/>
      <c r="Z246" s="14"/>
      <c r="AA246" s="14"/>
      <c r="AB246" s="14"/>
      <c r="AC246" s="14"/>
      <c r="AD246" s="14"/>
      <c r="AE246" s="14"/>
      <c r="AT246" s="298" t="s">
        <v>758</v>
      </c>
      <c r="AU246" s="298" t="s">
        <v>86</v>
      </c>
      <c r="AV246" s="14" t="s">
        <v>415</v>
      </c>
      <c r="AW246" s="14" t="s">
        <v>33</v>
      </c>
      <c r="AX246" s="14" t="s">
        <v>84</v>
      </c>
      <c r="AY246" s="298" t="s">
        <v>414</v>
      </c>
    </row>
    <row r="247" s="2" customFormat="1" ht="16.5" customHeight="1">
      <c r="A247" s="39"/>
      <c r="B247" s="40"/>
      <c r="C247" s="234" t="s">
        <v>470</v>
      </c>
      <c r="D247" s="234" t="s">
        <v>443</v>
      </c>
      <c r="E247" s="235" t="s">
        <v>1851</v>
      </c>
      <c r="F247" s="236" t="s">
        <v>1852</v>
      </c>
      <c r="G247" s="237" t="s">
        <v>897</v>
      </c>
      <c r="H247" s="238">
        <v>178.63200000000001</v>
      </c>
      <c r="I247" s="239"/>
      <c r="J247" s="240">
        <f>ROUND(I247*H247,2)</f>
        <v>0</v>
      </c>
      <c r="K247" s="236" t="s">
        <v>720</v>
      </c>
      <c r="L247" s="45"/>
      <c r="M247" s="241" t="s">
        <v>1</v>
      </c>
      <c r="N247" s="242" t="s">
        <v>41</v>
      </c>
      <c r="O247" s="92"/>
      <c r="P247" s="226">
        <f>O247*H247</f>
        <v>0</v>
      </c>
      <c r="Q247" s="226">
        <v>0</v>
      </c>
      <c r="R247" s="226">
        <f>Q247*H247</f>
        <v>0</v>
      </c>
      <c r="S247" s="226">
        <v>0</v>
      </c>
      <c r="T247" s="227">
        <f>S247*H247</f>
        <v>0</v>
      </c>
      <c r="U247" s="39"/>
      <c r="V247" s="39"/>
      <c r="W247" s="39"/>
      <c r="X247" s="39"/>
      <c r="Y247" s="39"/>
      <c r="Z247" s="39"/>
      <c r="AA247" s="39"/>
      <c r="AB247" s="39"/>
      <c r="AC247" s="39"/>
      <c r="AD247" s="39"/>
      <c r="AE247" s="39"/>
      <c r="AR247" s="228" t="s">
        <v>415</v>
      </c>
      <c r="AT247" s="228" t="s">
        <v>443</v>
      </c>
      <c r="AU247" s="228" t="s">
        <v>86</v>
      </c>
      <c r="AY247" s="18" t="s">
        <v>414</v>
      </c>
      <c r="BE247" s="229">
        <f>IF(N247="základní",J247,0)</f>
        <v>0</v>
      </c>
      <c r="BF247" s="229">
        <f>IF(N247="snížená",J247,0)</f>
        <v>0</v>
      </c>
      <c r="BG247" s="229">
        <f>IF(N247="zákl. přenesená",J247,0)</f>
        <v>0</v>
      </c>
      <c r="BH247" s="229">
        <f>IF(N247="sníž. přenesená",J247,0)</f>
        <v>0</v>
      </c>
      <c r="BI247" s="229">
        <f>IF(N247="nulová",J247,0)</f>
        <v>0</v>
      </c>
      <c r="BJ247" s="18" t="s">
        <v>84</v>
      </c>
      <c r="BK247" s="229">
        <f>ROUND(I247*H247,2)</f>
        <v>0</v>
      </c>
      <c r="BL247" s="18" t="s">
        <v>415</v>
      </c>
      <c r="BM247" s="228" t="s">
        <v>3646</v>
      </c>
    </row>
    <row r="248" s="2" customFormat="1">
      <c r="A248" s="39"/>
      <c r="B248" s="40"/>
      <c r="C248" s="41"/>
      <c r="D248" s="230" t="s">
        <v>417</v>
      </c>
      <c r="E248" s="41"/>
      <c r="F248" s="231" t="s">
        <v>1854</v>
      </c>
      <c r="G248" s="41"/>
      <c r="H248" s="41"/>
      <c r="I248" s="156"/>
      <c r="J248" s="41"/>
      <c r="K248" s="41"/>
      <c r="L248" s="45"/>
      <c r="M248" s="232"/>
      <c r="N248" s="233"/>
      <c r="O248" s="92"/>
      <c r="P248" s="92"/>
      <c r="Q248" s="92"/>
      <c r="R248" s="92"/>
      <c r="S248" s="92"/>
      <c r="T248" s="93"/>
      <c r="U248" s="39"/>
      <c r="V248" s="39"/>
      <c r="W248" s="39"/>
      <c r="X248" s="39"/>
      <c r="Y248" s="39"/>
      <c r="Z248" s="39"/>
      <c r="AA248" s="39"/>
      <c r="AB248" s="39"/>
      <c r="AC248" s="39"/>
      <c r="AD248" s="39"/>
      <c r="AE248" s="39"/>
      <c r="AT248" s="18" t="s">
        <v>417</v>
      </c>
      <c r="AU248" s="18" t="s">
        <v>86</v>
      </c>
    </row>
    <row r="249" s="15" customFormat="1">
      <c r="A249" s="15"/>
      <c r="B249" s="299"/>
      <c r="C249" s="300"/>
      <c r="D249" s="230" t="s">
        <v>758</v>
      </c>
      <c r="E249" s="301" t="s">
        <v>1</v>
      </c>
      <c r="F249" s="302" t="s">
        <v>1855</v>
      </c>
      <c r="G249" s="300"/>
      <c r="H249" s="301" t="s">
        <v>1</v>
      </c>
      <c r="I249" s="303"/>
      <c r="J249" s="300"/>
      <c r="K249" s="300"/>
      <c r="L249" s="304"/>
      <c r="M249" s="305"/>
      <c r="N249" s="306"/>
      <c r="O249" s="306"/>
      <c r="P249" s="306"/>
      <c r="Q249" s="306"/>
      <c r="R249" s="306"/>
      <c r="S249" s="306"/>
      <c r="T249" s="307"/>
      <c r="U249" s="15"/>
      <c r="V249" s="15"/>
      <c r="W249" s="15"/>
      <c r="X249" s="15"/>
      <c r="Y249" s="15"/>
      <c r="Z249" s="15"/>
      <c r="AA249" s="15"/>
      <c r="AB249" s="15"/>
      <c r="AC249" s="15"/>
      <c r="AD249" s="15"/>
      <c r="AE249" s="15"/>
      <c r="AT249" s="308" t="s">
        <v>758</v>
      </c>
      <c r="AU249" s="308" t="s">
        <v>86</v>
      </c>
      <c r="AV249" s="15" t="s">
        <v>84</v>
      </c>
      <c r="AW249" s="15" t="s">
        <v>33</v>
      </c>
      <c r="AX249" s="15" t="s">
        <v>76</v>
      </c>
      <c r="AY249" s="308" t="s">
        <v>414</v>
      </c>
    </row>
    <row r="250" s="13" customFormat="1">
      <c r="A250" s="13"/>
      <c r="B250" s="277"/>
      <c r="C250" s="278"/>
      <c r="D250" s="230" t="s">
        <v>758</v>
      </c>
      <c r="E250" s="279" t="s">
        <v>1</v>
      </c>
      <c r="F250" s="280" t="s">
        <v>3647</v>
      </c>
      <c r="G250" s="278"/>
      <c r="H250" s="281">
        <v>178.63200000000001</v>
      </c>
      <c r="I250" s="282"/>
      <c r="J250" s="278"/>
      <c r="K250" s="278"/>
      <c r="L250" s="283"/>
      <c r="M250" s="284"/>
      <c r="N250" s="285"/>
      <c r="O250" s="285"/>
      <c r="P250" s="285"/>
      <c r="Q250" s="285"/>
      <c r="R250" s="285"/>
      <c r="S250" s="285"/>
      <c r="T250" s="286"/>
      <c r="U250" s="13"/>
      <c r="V250" s="13"/>
      <c r="W250" s="13"/>
      <c r="X250" s="13"/>
      <c r="Y250" s="13"/>
      <c r="Z250" s="13"/>
      <c r="AA250" s="13"/>
      <c r="AB250" s="13"/>
      <c r="AC250" s="13"/>
      <c r="AD250" s="13"/>
      <c r="AE250" s="13"/>
      <c r="AT250" s="287" t="s">
        <v>758</v>
      </c>
      <c r="AU250" s="287" t="s">
        <v>86</v>
      </c>
      <c r="AV250" s="13" t="s">
        <v>86</v>
      </c>
      <c r="AW250" s="13" t="s">
        <v>33</v>
      </c>
      <c r="AX250" s="13" t="s">
        <v>84</v>
      </c>
      <c r="AY250" s="287" t="s">
        <v>414</v>
      </c>
    </row>
    <row r="251" s="2" customFormat="1" ht="21.75" customHeight="1">
      <c r="A251" s="39"/>
      <c r="B251" s="40"/>
      <c r="C251" s="234" t="s">
        <v>475</v>
      </c>
      <c r="D251" s="234" t="s">
        <v>443</v>
      </c>
      <c r="E251" s="235" t="s">
        <v>1857</v>
      </c>
      <c r="F251" s="236" t="s">
        <v>1858</v>
      </c>
      <c r="G251" s="237" t="s">
        <v>897</v>
      </c>
      <c r="H251" s="238">
        <v>14.885999999999999</v>
      </c>
      <c r="I251" s="239"/>
      <c r="J251" s="240">
        <f>ROUND(I251*H251,2)</f>
        <v>0</v>
      </c>
      <c r="K251" s="236" t="s">
        <v>720</v>
      </c>
      <c r="L251" s="45"/>
      <c r="M251" s="241" t="s">
        <v>1</v>
      </c>
      <c r="N251" s="242" t="s">
        <v>41</v>
      </c>
      <c r="O251" s="92"/>
      <c r="P251" s="226">
        <f>O251*H251</f>
        <v>0</v>
      </c>
      <c r="Q251" s="226">
        <v>0</v>
      </c>
      <c r="R251" s="226">
        <f>Q251*H251</f>
        <v>0</v>
      </c>
      <c r="S251" s="226">
        <v>0</v>
      </c>
      <c r="T251" s="227">
        <f>S251*H251</f>
        <v>0</v>
      </c>
      <c r="U251" s="39"/>
      <c r="V251" s="39"/>
      <c r="W251" s="39"/>
      <c r="X251" s="39"/>
      <c r="Y251" s="39"/>
      <c r="Z251" s="39"/>
      <c r="AA251" s="39"/>
      <c r="AB251" s="39"/>
      <c r="AC251" s="39"/>
      <c r="AD251" s="39"/>
      <c r="AE251" s="39"/>
      <c r="AR251" s="228" t="s">
        <v>415</v>
      </c>
      <c r="AT251" s="228" t="s">
        <v>443</v>
      </c>
      <c r="AU251" s="228" t="s">
        <v>86</v>
      </c>
      <c r="AY251" s="18" t="s">
        <v>414</v>
      </c>
      <c r="BE251" s="229">
        <f>IF(N251="základní",J251,0)</f>
        <v>0</v>
      </c>
      <c r="BF251" s="229">
        <f>IF(N251="snížená",J251,0)</f>
        <v>0</v>
      </c>
      <c r="BG251" s="229">
        <f>IF(N251="zákl. přenesená",J251,0)</f>
        <v>0</v>
      </c>
      <c r="BH251" s="229">
        <f>IF(N251="sníž. přenesená",J251,0)</f>
        <v>0</v>
      </c>
      <c r="BI251" s="229">
        <f>IF(N251="nulová",J251,0)</f>
        <v>0</v>
      </c>
      <c r="BJ251" s="18" t="s">
        <v>84</v>
      </c>
      <c r="BK251" s="229">
        <f>ROUND(I251*H251,2)</f>
        <v>0</v>
      </c>
      <c r="BL251" s="18" t="s">
        <v>415</v>
      </c>
      <c r="BM251" s="228" t="s">
        <v>3648</v>
      </c>
    </row>
    <row r="252" s="2" customFormat="1">
      <c r="A252" s="39"/>
      <c r="B252" s="40"/>
      <c r="C252" s="41"/>
      <c r="D252" s="230" t="s">
        <v>417</v>
      </c>
      <c r="E252" s="41"/>
      <c r="F252" s="231" t="s">
        <v>1860</v>
      </c>
      <c r="G252" s="41"/>
      <c r="H252" s="41"/>
      <c r="I252" s="156"/>
      <c r="J252" s="41"/>
      <c r="K252" s="41"/>
      <c r="L252" s="45"/>
      <c r="M252" s="232"/>
      <c r="N252" s="233"/>
      <c r="O252" s="92"/>
      <c r="P252" s="92"/>
      <c r="Q252" s="92"/>
      <c r="R252" s="92"/>
      <c r="S252" s="92"/>
      <c r="T252" s="93"/>
      <c r="U252" s="39"/>
      <c r="V252" s="39"/>
      <c r="W252" s="39"/>
      <c r="X252" s="39"/>
      <c r="Y252" s="39"/>
      <c r="Z252" s="39"/>
      <c r="AA252" s="39"/>
      <c r="AB252" s="39"/>
      <c r="AC252" s="39"/>
      <c r="AD252" s="39"/>
      <c r="AE252" s="39"/>
      <c r="AT252" s="18" t="s">
        <v>417</v>
      </c>
      <c r="AU252" s="18" t="s">
        <v>86</v>
      </c>
    </row>
    <row r="253" s="2" customFormat="1" ht="21.75" customHeight="1">
      <c r="A253" s="39"/>
      <c r="B253" s="40"/>
      <c r="C253" s="234" t="s">
        <v>479</v>
      </c>
      <c r="D253" s="234" t="s">
        <v>443</v>
      </c>
      <c r="E253" s="235" t="s">
        <v>1861</v>
      </c>
      <c r="F253" s="236" t="s">
        <v>1862</v>
      </c>
      <c r="G253" s="237" t="s">
        <v>897</v>
      </c>
      <c r="H253" s="238">
        <v>14.885999999999999</v>
      </c>
      <c r="I253" s="239"/>
      <c r="J253" s="240">
        <f>ROUND(I253*H253,2)</f>
        <v>0</v>
      </c>
      <c r="K253" s="236" t="s">
        <v>720</v>
      </c>
      <c r="L253" s="45"/>
      <c r="M253" s="241" t="s">
        <v>1</v>
      </c>
      <c r="N253" s="242" t="s">
        <v>41</v>
      </c>
      <c r="O253" s="92"/>
      <c r="P253" s="226">
        <f>O253*H253</f>
        <v>0</v>
      </c>
      <c r="Q253" s="226">
        <v>0</v>
      </c>
      <c r="R253" s="226">
        <f>Q253*H253</f>
        <v>0</v>
      </c>
      <c r="S253" s="226">
        <v>0</v>
      </c>
      <c r="T253" s="227">
        <f>S253*H253</f>
        <v>0</v>
      </c>
      <c r="U253" s="39"/>
      <c r="V253" s="39"/>
      <c r="W253" s="39"/>
      <c r="X253" s="39"/>
      <c r="Y253" s="39"/>
      <c r="Z253" s="39"/>
      <c r="AA253" s="39"/>
      <c r="AB253" s="39"/>
      <c r="AC253" s="39"/>
      <c r="AD253" s="39"/>
      <c r="AE253" s="39"/>
      <c r="AR253" s="228" t="s">
        <v>415</v>
      </c>
      <c r="AT253" s="228" t="s">
        <v>443</v>
      </c>
      <c r="AU253" s="228" t="s">
        <v>86</v>
      </c>
      <c r="AY253" s="18" t="s">
        <v>414</v>
      </c>
      <c r="BE253" s="229">
        <f>IF(N253="základní",J253,0)</f>
        <v>0</v>
      </c>
      <c r="BF253" s="229">
        <f>IF(N253="snížená",J253,0)</f>
        <v>0</v>
      </c>
      <c r="BG253" s="229">
        <f>IF(N253="zákl. přenesená",J253,0)</f>
        <v>0</v>
      </c>
      <c r="BH253" s="229">
        <f>IF(N253="sníž. přenesená",J253,0)</f>
        <v>0</v>
      </c>
      <c r="BI253" s="229">
        <f>IF(N253="nulová",J253,0)</f>
        <v>0</v>
      </c>
      <c r="BJ253" s="18" t="s">
        <v>84</v>
      </c>
      <c r="BK253" s="229">
        <f>ROUND(I253*H253,2)</f>
        <v>0</v>
      </c>
      <c r="BL253" s="18" t="s">
        <v>415</v>
      </c>
      <c r="BM253" s="228" t="s">
        <v>3649</v>
      </c>
    </row>
    <row r="254" s="2" customFormat="1">
      <c r="A254" s="39"/>
      <c r="B254" s="40"/>
      <c r="C254" s="41"/>
      <c r="D254" s="230" t="s">
        <v>417</v>
      </c>
      <c r="E254" s="41"/>
      <c r="F254" s="231" t="s">
        <v>1864</v>
      </c>
      <c r="G254" s="41"/>
      <c r="H254" s="41"/>
      <c r="I254" s="156"/>
      <c r="J254" s="41"/>
      <c r="K254" s="41"/>
      <c r="L254" s="45"/>
      <c r="M254" s="232"/>
      <c r="N254" s="233"/>
      <c r="O254" s="92"/>
      <c r="P254" s="92"/>
      <c r="Q254" s="92"/>
      <c r="R254" s="92"/>
      <c r="S254" s="92"/>
      <c r="T254" s="93"/>
      <c r="U254" s="39"/>
      <c r="V254" s="39"/>
      <c r="W254" s="39"/>
      <c r="X254" s="39"/>
      <c r="Y254" s="39"/>
      <c r="Z254" s="39"/>
      <c r="AA254" s="39"/>
      <c r="AB254" s="39"/>
      <c r="AC254" s="39"/>
      <c r="AD254" s="39"/>
      <c r="AE254" s="39"/>
      <c r="AT254" s="18" t="s">
        <v>417</v>
      </c>
      <c r="AU254" s="18" t="s">
        <v>86</v>
      </c>
    </row>
    <row r="255" s="11" customFormat="1" ht="22.8" customHeight="1">
      <c r="A255" s="11"/>
      <c r="B255" s="254"/>
      <c r="C255" s="255"/>
      <c r="D255" s="256" t="s">
        <v>75</v>
      </c>
      <c r="E255" s="275" t="s">
        <v>912</v>
      </c>
      <c r="F255" s="275" t="s">
        <v>913</v>
      </c>
      <c r="G255" s="255"/>
      <c r="H255" s="255"/>
      <c r="I255" s="258"/>
      <c r="J255" s="276">
        <f>BK255</f>
        <v>0</v>
      </c>
      <c r="K255" s="255"/>
      <c r="L255" s="260"/>
      <c r="M255" s="261"/>
      <c r="N255" s="262"/>
      <c r="O255" s="262"/>
      <c r="P255" s="263">
        <f>SUM(P256:P257)</f>
        <v>0</v>
      </c>
      <c r="Q255" s="262"/>
      <c r="R255" s="263">
        <f>SUM(R256:R257)</f>
        <v>0</v>
      </c>
      <c r="S255" s="262"/>
      <c r="T255" s="264">
        <f>SUM(T256:T257)</f>
        <v>0</v>
      </c>
      <c r="U255" s="11"/>
      <c r="V255" s="11"/>
      <c r="W255" s="11"/>
      <c r="X255" s="11"/>
      <c r="Y255" s="11"/>
      <c r="Z255" s="11"/>
      <c r="AA255" s="11"/>
      <c r="AB255" s="11"/>
      <c r="AC255" s="11"/>
      <c r="AD255" s="11"/>
      <c r="AE255" s="11"/>
      <c r="AR255" s="265" t="s">
        <v>84</v>
      </c>
      <c r="AT255" s="266" t="s">
        <v>75</v>
      </c>
      <c r="AU255" s="266" t="s">
        <v>84</v>
      </c>
      <c r="AY255" s="265" t="s">
        <v>414</v>
      </c>
      <c r="BK255" s="267">
        <f>SUM(BK256:BK257)</f>
        <v>0</v>
      </c>
    </row>
    <row r="256" s="2" customFormat="1" ht="21.75" customHeight="1">
      <c r="A256" s="39"/>
      <c r="B256" s="40"/>
      <c r="C256" s="234" t="s">
        <v>483</v>
      </c>
      <c r="D256" s="234" t="s">
        <v>443</v>
      </c>
      <c r="E256" s="235" t="s">
        <v>1867</v>
      </c>
      <c r="F256" s="236" t="s">
        <v>1868</v>
      </c>
      <c r="G256" s="237" t="s">
        <v>897</v>
      </c>
      <c r="H256" s="238">
        <v>1.4610000000000001</v>
      </c>
      <c r="I256" s="239"/>
      <c r="J256" s="240">
        <f>ROUND(I256*H256,2)</f>
        <v>0</v>
      </c>
      <c r="K256" s="236" t="s">
        <v>720</v>
      </c>
      <c r="L256" s="45"/>
      <c r="M256" s="241" t="s">
        <v>1</v>
      </c>
      <c r="N256" s="242" t="s">
        <v>41</v>
      </c>
      <c r="O256" s="92"/>
      <c r="P256" s="226">
        <f>O256*H256</f>
        <v>0</v>
      </c>
      <c r="Q256" s="226">
        <v>0</v>
      </c>
      <c r="R256" s="226">
        <f>Q256*H256</f>
        <v>0</v>
      </c>
      <c r="S256" s="226">
        <v>0</v>
      </c>
      <c r="T256" s="227">
        <f>S256*H256</f>
        <v>0</v>
      </c>
      <c r="U256" s="39"/>
      <c r="V256" s="39"/>
      <c r="W256" s="39"/>
      <c r="X256" s="39"/>
      <c r="Y256" s="39"/>
      <c r="Z256" s="39"/>
      <c r="AA256" s="39"/>
      <c r="AB256" s="39"/>
      <c r="AC256" s="39"/>
      <c r="AD256" s="39"/>
      <c r="AE256" s="39"/>
      <c r="AR256" s="228" t="s">
        <v>415</v>
      </c>
      <c r="AT256" s="228" t="s">
        <v>443</v>
      </c>
      <c r="AU256" s="228" t="s">
        <v>86</v>
      </c>
      <c r="AY256" s="18" t="s">
        <v>414</v>
      </c>
      <c r="BE256" s="229">
        <f>IF(N256="základní",J256,0)</f>
        <v>0</v>
      </c>
      <c r="BF256" s="229">
        <f>IF(N256="snížená",J256,0)</f>
        <v>0</v>
      </c>
      <c r="BG256" s="229">
        <f>IF(N256="zákl. přenesená",J256,0)</f>
        <v>0</v>
      </c>
      <c r="BH256" s="229">
        <f>IF(N256="sníž. přenesená",J256,0)</f>
        <v>0</v>
      </c>
      <c r="BI256" s="229">
        <f>IF(N256="nulová",J256,0)</f>
        <v>0</v>
      </c>
      <c r="BJ256" s="18" t="s">
        <v>84</v>
      </c>
      <c r="BK256" s="229">
        <f>ROUND(I256*H256,2)</f>
        <v>0</v>
      </c>
      <c r="BL256" s="18" t="s">
        <v>415</v>
      </c>
      <c r="BM256" s="228" t="s">
        <v>3650</v>
      </c>
    </row>
    <row r="257" s="2" customFormat="1">
      <c r="A257" s="39"/>
      <c r="B257" s="40"/>
      <c r="C257" s="41"/>
      <c r="D257" s="230" t="s">
        <v>417</v>
      </c>
      <c r="E257" s="41"/>
      <c r="F257" s="231" t="s">
        <v>1870</v>
      </c>
      <c r="G257" s="41"/>
      <c r="H257" s="41"/>
      <c r="I257" s="156"/>
      <c r="J257" s="41"/>
      <c r="K257" s="41"/>
      <c r="L257" s="45"/>
      <c r="M257" s="243"/>
      <c r="N257" s="244"/>
      <c r="O257" s="245"/>
      <c r="P257" s="245"/>
      <c r="Q257" s="245"/>
      <c r="R257" s="245"/>
      <c r="S257" s="245"/>
      <c r="T257" s="246"/>
      <c r="U257" s="39"/>
      <c r="V257" s="39"/>
      <c r="W257" s="39"/>
      <c r="X257" s="39"/>
      <c r="Y257" s="39"/>
      <c r="Z257" s="39"/>
      <c r="AA257" s="39"/>
      <c r="AB257" s="39"/>
      <c r="AC257" s="39"/>
      <c r="AD257" s="39"/>
      <c r="AE257" s="39"/>
      <c r="AT257" s="18" t="s">
        <v>417</v>
      </c>
      <c r="AU257" s="18" t="s">
        <v>86</v>
      </c>
    </row>
    <row r="258" s="2" customFormat="1" ht="6.96" customHeight="1">
      <c r="A258" s="39"/>
      <c r="B258" s="67"/>
      <c r="C258" s="68"/>
      <c r="D258" s="68"/>
      <c r="E258" s="68"/>
      <c r="F258" s="68"/>
      <c r="G258" s="68"/>
      <c r="H258" s="68"/>
      <c r="I258" s="194"/>
      <c r="J258" s="68"/>
      <c r="K258" s="68"/>
      <c r="L258" s="45"/>
      <c r="M258" s="39"/>
      <c r="O258" s="39"/>
      <c r="P258" s="39"/>
      <c r="Q258" s="39"/>
      <c r="R258" s="39"/>
      <c r="S258" s="39"/>
      <c r="T258" s="39"/>
      <c r="U258" s="39"/>
      <c r="V258" s="39"/>
      <c r="W258" s="39"/>
      <c r="X258" s="39"/>
      <c r="Y258" s="39"/>
      <c r="Z258" s="39"/>
      <c r="AA258" s="39"/>
      <c r="AB258" s="39"/>
      <c r="AC258" s="39"/>
      <c r="AD258" s="39"/>
      <c r="AE258" s="39"/>
    </row>
  </sheetData>
  <sheetProtection sheet="1" autoFilter="0" formatColumns="0" formatRows="0" objects="1" scenarios="1" spinCount="100000" saltValue="9kVbwB3oXMmQtyC3vwegnf5hAlevdpupv87gWH9ugZiOINUNNeuSfRTwIwSWprOFKSVsrkFuMRB4FQPgvXwUSQ==" hashValue="bKJt/3JAbQMg/Ytt9if5TicDKKdTol8CqRGDtQoKgKsg7npgdlSt6tmBnbak7rbZUYWoT0j4oaXKuXJehDRKnQ==" algorithmName="SHA-512" password="CC35"/>
  <autoFilter ref="C126:K257"/>
  <mergeCells count="12">
    <mergeCell ref="E7:H7"/>
    <mergeCell ref="E9:H9"/>
    <mergeCell ref="E11:H11"/>
    <mergeCell ref="E20:H20"/>
    <mergeCell ref="E29:H29"/>
    <mergeCell ref="E85:H85"/>
    <mergeCell ref="E87:H87"/>
    <mergeCell ref="E89:H89"/>
    <mergeCell ref="E115:H115"/>
    <mergeCell ref="E117:H117"/>
    <mergeCell ref="E119:H119"/>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5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261</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3595</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3651</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ROUND(J123,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ROUND((SUM(BE123:BE132)),  2)</f>
        <v>0</v>
      </c>
      <c r="G35" s="39"/>
      <c r="H35" s="39"/>
      <c r="I35" s="173">
        <v>0.20999999999999999</v>
      </c>
      <c r="J35" s="172">
        <f>ROUND(((SUM(BE123:BE132))*I35),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ROUND((SUM(BF123:BF132)),  2)</f>
        <v>0</v>
      </c>
      <c r="G36" s="39"/>
      <c r="H36" s="39"/>
      <c r="I36" s="173">
        <v>0.14999999999999999</v>
      </c>
      <c r="J36" s="172">
        <f>ROUND(((SUM(BF123:BF132))*I36),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ROUND((SUM(BG123:BG132)),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ROUND((SUM(BH123:BH132)),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ROUND((SUM(BI123:BI132)),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3595</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002 - VRN - propustek v km 5,682</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J123</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746</v>
      </c>
      <c r="E99" s="250"/>
      <c r="F99" s="250"/>
      <c r="G99" s="250"/>
      <c r="H99" s="250"/>
      <c r="I99" s="251"/>
      <c r="J99" s="252">
        <f>J124</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747</v>
      </c>
      <c r="E100" s="271"/>
      <c r="F100" s="271"/>
      <c r="G100" s="271"/>
      <c r="H100" s="271"/>
      <c r="I100" s="272"/>
      <c r="J100" s="273">
        <f>J125</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748</v>
      </c>
      <c r="E101" s="271"/>
      <c r="F101" s="271"/>
      <c r="G101" s="271"/>
      <c r="H101" s="271"/>
      <c r="I101" s="272"/>
      <c r="J101" s="273">
        <f>J129</f>
        <v>0</v>
      </c>
      <c r="K101" s="134"/>
      <c r="L101" s="274"/>
      <c r="S101" s="12"/>
      <c r="T101" s="12"/>
      <c r="U101" s="12"/>
      <c r="V101" s="12"/>
      <c r="W101" s="12"/>
      <c r="X101" s="12"/>
      <c r="Y101" s="12"/>
      <c r="Z101" s="12"/>
      <c r="AA101" s="12"/>
      <c r="AB101" s="12"/>
      <c r="AC101" s="12"/>
      <c r="AD101" s="12"/>
      <c r="AE101" s="12"/>
    </row>
    <row r="102" hidden="1" s="2" customFormat="1" ht="21.84" customHeight="1">
      <c r="A102" s="39"/>
      <c r="B102" s="40"/>
      <c r="C102" s="41"/>
      <c r="D102" s="41"/>
      <c r="E102" s="41"/>
      <c r="F102" s="41"/>
      <c r="G102" s="41"/>
      <c r="H102" s="41"/>
      <c r="I102" s="156"/>
      <c r="J102" s="41"/>
      <c r="K102" s="41"/>
      <c r="L102" s="64"/>
      <c r="S102" s="39"/>
      <c r="T102" s="39"/>
      <c r="U102" s="39"/>
      <c r="V102" s="39"/>
      <c r="W102" s="39"/>
      <c r="X102" s="39"/>
      <c r="Y102" s="39"/>
      <c r="Z102" s="39"/>
      <c r="AA102" s="39"/>
      <c r="AB102" s="39"/>
      <c r="AC102" s="39"/>
      <c r="AD102" s="39"/>
      <c r="AE102" s="39"/>
    </row>
    <row r="103" hidden="1" s="2" customFormat="1" ht="6.96" customHeight="1">
      <c r="A103" s="39"/>
      <c r="B103" s="67"/>
      <c r="C103" s="68"/>
      <c r="D103" s="68"/>
      <c r="E103" s="68"/>
      <c r="F103" s="68"/>
      <c r="G103" s="68"/>
      <c r="H103" s="68"/>
      <c r="I103" s="194"/>
      <c r="J103" s="68"/>
      <c r="K103" s="68"/>
      <c r="L103" s="64"/>
      <c r="S103" s="39"/>
      <c r="T103" s="39"/>
      <c r="U103" s="39"/>
      <c r="V103" s="39"/>
      <c r="W103" s="39"/>
      <c r="X103" s="39"/>
      <c r="Y103" s="39"/>
      <c r="Z103" s="39"/>
      <c r="AA103" s="39"/>
      <c r="AB103" s="39"/>
      <c r="AC103" s="39"/>
      <c r="AD103" s="39"/>
      <c r="AE103" s="39"/>
    </row>
    <row r="104" hidden="1"/>
    <row r="105" hidden="1"/>
    <row r="106" hidden="1"/>
    <row r="107" s="2" customFormat="1" ht="6.96" customHeight="1">
      <c r="A107" s="39"/>
      <c r="B107" s="69"/>
      <c r="C107" s="70"/>
      <c r="D107" s="70"/>
      <c r="E107" s="70"/>
      <c r="F107" s="70"/>
      <c r="G107" s="70"/>
      <c r="H107" s="70"/>
      <c r="I107" s="197"/>
      <c r="J107" s="70"/>
      <c r="K107" s="70"/>
      <c r="L107" s="64"/>
      <c r="S107" s="39"/>
      <c r="T107" s="39"/>
      <c r="U107" s="39"/>
      <c r="V107" s="39"/>
      <c r="W107" s="39"/>
      <c r="X107" s="39"/>
      <c r="Y107" s="39"/>
      <c r="Z107" s="39"/>
      <c r="AA107" s="39"/>
      <c r="AB107" s="39"/>
      <c r="AC107" s="39"/>
      <c r="AD107" s="39"/>
      <c r="AE107" s="39"/>
    </row>
    <row r="108" s="2" customFormat="1" ht="24.96" customHeight="1">
      <c r="A108" s="39"/>
      <c r="B108" s="40"/>
      <c r="C108" s="24" t="s">
        <v>396</v>
      </c>
      <c r="D108" s="41"/>
      <c r="E108" s="41"/>
      <c r="F108" s="41"/>
      <c r="G108" s="41"/>
      <c r="H108" s="41"/>
      <c r="I108" s="156"/>
      <c r="J108" s="41"/>
      <c r="K108" s="41"/>
      <c r="L108" s="64"/>
      <c r="S108" s="39"/>
      <c r="T108" s="39"/>
      <c r="U108" s="39"/>
      <c r="V108" s="39"/>
      <c r="W108" s="39"/>
      <c r="X108" s="39"/>
      <c r="Y108" s="39"/>
      <c r="Z108" s="39"/>
      <c r="AA108" s="39"/>
      <c r="AB108" s="39"/>
      <c r="AC108" s="39"/>
      <c r="AD108" s="39"/>
      <c r="AE108" s="39"/>
    </row>
    <row r="109" s="2" customFormat="1" ht="6.96" customHeight="1">
      <c r="A109" s="39"/>
      <c r="B109" s="40"/>
      <c r="C109" s="41"/>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s="2" customFormat="1" ht="12" customHeight="1">
      <c r="A110" s="39"/>
      <c r="B110" s="40"/>
      <c r="C110" s="33" t="s">
        <v>16</v>
      </c>
      <c r="D110" s="41"/>
      <c r="E110" s="41"/>
      <c r="F110" s="41"/>
      <c r="G110" s="41"/>
      <c r="H110" s="41"/>
      <c r="I110" s="156"/>
      <c r="J110" s="41"/>
      <c r="K110" s="41"/>
      <c r="L110" s="64"/>
      <c r="S110" s="39"/>
      <c r="T110" s="39"/>
      <c r="U110" s="39"/>
      <c r="V110" s="39"/>
      <c r="W110" s="39"/>
      <c r="X110" s="39"/>
      <c r="Y110" s="39"/>
      <c r="Z110" s="39"/>
      <c r="AA110" s="39"/>
      <c r="AB110" s="39"/>
      <c r="AC110" s="39"/>
      <c r="AD110" s="39"/>
      <c r="AE110" s="39"/>
    </row>
    <row r="111" s="2" customFormat="1" ht="23.25" customHeight="1">
      <c r="A111" s="39"/>
      <c r="B111" s="40"/>
      <c r="C111" s="41"/>
      <c r="D111" s="41"/>
      <c r="E111" s="198" t="str">
        <f>E7</f>
        <v>Oprava trati v úseku 1.TK a 2.TK Děčín Prostřední Žleb - Dolní Žleb_OPRAVA č. 2</v>
      </c>
      <c r="F111" s="33"/>
      <c r="G111" s="33"/>
      <c r="H111" s="33"/>
      <c r="I111" s="156"/>
      <c r="J111" s="41"/>
      <c r="K111" s="41"/>
      <c r="L111" s="64"/>
      <c r="S111" s="39"/>
      <c r="T111" s="39"/>
      <c r="U111" s="39"/>
      <c r="V111" s="39"/>
      <c r="W111" s="39"/>
      <c r="X111" s="39"/>
      <c r="Y111" s="39"/>
      <c r="Z111" s="39"/>
      <c r="AA111" s="39"/>
      <c r="AB111" s="39"/>
      <c r="AC111" s="39"/>
      <c r="AD111" s="39"/>
      <c r="AE111" s="39"/>
    </row>
    <row r="112" s="1" customFormat="1" ht="12" customHeight="1">
      <c r="B112" s="22"/>
      <c r="C112" s="33" t="s">
        <v>389</v>
      </c>
      <c r="D112" s="23"/>
      <c r="E112" s="23"/>
      <c r="F112" s="23"/>
      <c r="G112" s="23"/>
      <c r="H112" s="23"/>
      <c r="I112" s="148"/>
      <c r="J112" s="23"/>
      <c r="K112" s="23"/>
      <c r="L112" s="21"/>
    </row>
    <row r="113" s="2" customFormat="1" ht="16.5" customHeight="1">
      <c r="A113" s="39"/>
      <c r="B113" s="40"/>
      <c r="C113" s="41"/>
      <c r="D113" s="41"/>
      <c r="E113" s="198" t="s">
        <v>3595</v>
      </c>
      <c r="F113" s="41"/>
      <c r="G113" s="41"/>
      <c r="H113" s="41"/>
      <c r="I113" s="156"/>
      <c r="J113" s="41"/>
      <c r="K113" s="41"/>
      <c r="L113" s="64"/>
      <c r="S113" s="39"/>
      <c r="T113" s="39"/>
      <c r="U113" s="39"/>
      <c r="V113" s="39"/>
      <c r="W113" s="39"/>
      <c r="X113" s="39"/>
      <c r="Y113" s="39"/>
      <c r="Z113" s="39"/>
      <c r="AA113" s="39"/>
      <c r="AB113" s="39"/>
      <c r="AC113" s="39"/>
      <c r="AD113" s="39"/>
      <c r="AE113" s="39"/>
    </row>
    <row r="114" s="2" customFormat="1" ht="12" customHeight="1">
      <c r="A114" s="39"/>
      <c r="B114" s="40"/>
      <c r="C114" s="33" t="s">
        <v>715</v>
      </c>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2" customFormat="1" ht="16.5" customHeight="1">
      <c r="A115" s="39"/>
      <c r="B115" s="40"/>
      <c r="C115" s="41"/>
      <c r="D115" s="41"/>
      <c r="E115" s="77" t="str">
        <f>E11</f>
        <v>002 - VRN - propustek v km 5,682</v>
      </c>
      <c r="F115" s="41"/>
      <c r="G115" s="41"/>
      <c r="H115" s="41"/>
      <c r="I115" s="156"/>
      <c r="J115" s="41"/>
      <c r="K115" s="41"/>
      <c r="L115" s="64"/>
      <c r="S115" s="39"/>
      <c r="T115" s="39"/>
      <c r="U115" s="39"/>
      <c r="V115" s="39"/>
      <c r="W115" s="39"/>
      <c r="X115" s="39"/>
      <c r="Y115" s="39"/>
      <c r="Z115" s="39"/>
      <c r="AA115" s="39"/>
      <c r="AB115" s="39"/>
      <c r="AC115" s="39"/>
      <c r="AD115" s="39"/>
      <c r="AE115" s="39"/>
    </row>
    <row r="116" s="2" customFormat="1" ht="6.96" customHeight="1">
      <c r="A116" s="39"/>
      <c r="B116" s="40"/>
      <c r="C116" s="41"/>
      <c r="D116" s="41"/>
      <c r="E116" s="41"/>
      <c r="F116" s="41"/>
      <c r="G116" s="41"/>
      <c r="H116" s="41"/>
      <c r="I116" s="156"/>
      <c r="J116" s="41"/>
      <c r="K116" s="41"/>
      <c r="L116" s="64"/>
      <c r="S116" s="39"/>
      <c r="T116" s="39"/>
      <c r="U116" s="39"/>
      <c r="V116" s="39"/>
      <c r="W116" s="39"/>
      <c r="X116" s="39"/>
      <c r="Y116" s="39"/>
      <c r="Z116" s="39"/>
      <c r="AA116" s="39"/>
      <c r="AB116" s="39"/>
      <c r="AC116" s="39"/>
      <c r="AD116" s="39"/>
      <c r="AE116" s="39"/>
    </row>
    <row r="117" s="2" customFormat="1" ht="12" customHeight="1">
      <c r="A117" s="39"/>
      <c r="B117" s="40"/>
      <c r="C117" s="33" t="s">
        <v>20</v>
      </c>
      <c r="D117" s="41"/>
      <c r="E117" s="41"/>
      <c r="F117" s="28" t="str">
        <f>F14</f>
        <v xml:space="preserve"> </v>
      </c>
      <c r="G117" s="41"/>
      <c r="H117" s="41"/>
      <c r="I117" s="158" t="s">
        <v>22</v>
      </c>
      <c r="J117" s="80" t="str">
        <f>IF(J14="","",J14)</f>
        <v>21. 11. 2019</v>
      </c>
      <c r="K117" s="41"/>
      <c r="L117" s="64"/>
      <c r="S117" s="39"/>
      <c r="T117" s="39"/>
      <c r="U117" s="39"/>
      <c r="V117" s="39"/>
      <c r="W117" s="39"/>
      <c r="X117" s="39"/>
      <c r="Y117" s="39"/>
      <c r="Z117" s="39"/>
      <c r="AA117" s="39"/>
      <c r="AB117" s="39"/>
      <c r="AC117" s="39"/>
      <c r="AD117" s="39"/>
      <c r="AE117" s="39"/>
    </row>
    <row r="118" s="2" customFormat="1" ht="6.96" customHeight="1">
      <c r="A118" s="39"/>
      <c r="B118" s="40"/>
      <c r="C118" s="41"/>
      <c r="D118" s="41"/>
      <c r="E118" s="41"/>
      <c r="F118" s="41"/>
      <c r="G118" s="41"/>
      <c r="H118" s="41"/>
      <c r="I118" s="156"/>
      <c r="J118" s="41"/>
      <c r="K118" s="41"/>
      <c r="L118" s="64"/>
      <c r="S118" s="39"/>
      <c r="T118" s="39"/>
      <c r="U118" s="39"/>
      <c r="V118" s="39"/>
      <c r="W118" s="39"/>
      <c r="X118" s="39"/>
      <c r="Y118" s="39"/>
      <c r="Z118" s="39"/>
      <c r="AA118" s="39"/>
      <c r="AB118" s="39"/>
      <c r="AC118" s="39"/>
      <c r="AD118" s="39"/>
      <c r="AE118" s="39"/>
    </row>
    <row r="119" s="2" customFormat="1" ht="15.15" customHeight="1">
      <c r="A119" s="39"/>
      <c r="B119" s="40"/>
      <c r="C119" s="33" t="s">
        <v>24</v>
      </c>
      <c r="D119" s="41"/>
      <c r="E119" s="41"/>
      <c r="F119" s="28" t="str">
        <f>E17</f>
        <v/>
      </c>
      <c r="G119" s="41"/>
      <c r="H119" s="41"/>
      <c r="I119" s="158" t="s">
        <v>32</v>
      </c>
      <c r="J119" s="37" t="str">
        <f>E23</f>
        <v xml:space="preserve"> </v>
      </c>
      <c r="K119" s="41"/>
      <c r="L119" s="64"/>
      <c r="S119" s="39"/>
      <c r="T119" s="39"/>
      <c r="U119" s="39"/>
      <c r="V119" s="39"/>
      <c r="W119" s="39"/>
      <c r="X119" s="39"/>
      <c r="Y119" s="39"/>
      <c r="Z119" s="39"/>
      <c r="AA119" s="39"/>
      <c r="AB119" s="39"/>
      <c r="AC119" s="39"/>
      <c r="AD119" s="39"/>
      <c r="AE119" s="39"/>
    </row>
    <row r="120" s="2" customFormat="1" ht="15.15" customHeight="1">
      <c r="A120" s="39"/>
      <c r="B120" s="40"/>
      <c r="C120" s="33" t="s">
        <v>30</v>
      </c>
      <c r="D120" s="41"/>
      <c r="E120" s="41"/>
      <c r="F120" s="28" t="str">
        <f>IF(E20="","",E20)</f>
        <v>Vyplň údaj</v>
      </c>
      <c r="G120" s="41"/>
      <c r="H120" s="41"/>
      <c r="I120" s="158" t="s">
        <v>34</v>
      </c>
      <c r="J120" s="37" t="str">
        <f>E26</f>
        <v xml:space="preserve"> </v>
      </c>
      <c r="K120" s="41"/>
      <c r="L120" s="64"/>
      <c r="S120" s="39"/>
      <c r="T120" s="39"/>
      <c r="U120" s="39"/>
      <c r="V120" s="39"/>
      <c r="W120" s="39"/>
      <c r="X120" s="39"/>
      <c r="Y120" s="39"/>
      <c r="Z120" s="39"/>
      <c r="AA120" s="39"/>
      <c r="AB120" s="39"/>
      <c r="AC120" s="39"/>
      <c r="AD120" s="39"/>
      <c r="AE120" s="39"/>
    </row>
    <row r="121" s="2" customFormat="1" ht="10.32" customHeight="1">
      <c r="A121" s="39"/>
      <c r="B121" s="40"/>
      <c r="C121" s="41"/>
      <c r="D121" s="41"/>
      <c r="E121" s="41"/>
      <c r="F121" s="41"/>
      <c r="G121" s="41"/>
      <c r="H121" s="41"/>
      <c r="I121" s="156"/>
      <c r="J121" s="41"/>
      <c r="K121" s="41"/>
      <c r="L121" s="64"/>
      <c r="S121" s="39"/>
      <c r="T121" s="39"/>
      <c r="U121" s="39"/>
      <c r="V121" s="39"/>
      <c r="W121" s="39"/>
      <c r="X121" s="39"/>
      <c r="Y121" s="39"/>
      <c r="Z121" s="39"/>
      <c r="AA121" s="39"/>
      <c r="AB121" s="39"/>
      <c r="AC121" s="39"/>
      <c r="AD121" s="39"/>
      <c r="AE121" s="39"/>
    </row>
    <row r="122" s="9" customFormat="1" ht="29.28" customHeight="1">
      <c r="A122" s="204"/>
      <c r="B122" s="205"/>
      <c r="C122" s="206" t="s">
        <v>397</v>
      </c>
      <c r="D122" s="207" t="s">
        <v>61</v>
      </c>
      <c r="E122" s="207" t="s">
        <v>57</v>
      </c>
      <c r="F122" s="207" t="s">
        <v>58</v>
      </c>
      <c r="G122" s="207" t="s">
        <v>398</v>
      </c>
      <c r="H122" s="207" t="s">
        <v>399</v>
      </c>
      <c r="I122" s="208" t="s">
        <v>400</v>
      </c>
      <c r="J122" s="207" t="s">
        <v>393</v>
      </c>
      <c r="K122" s="209" t="s">
        <v>401</v>
      </c>
      <c r="L122" s="210"/>
      <c r="M122" s="101" t="s">
        <v>1</v>
      </c>
      <c r="N122" s="102" t="s">
        <v>40</v>
      </c>
      <c r="O122" s="102" t="s">
        <v>402</v>
      </c>
      <c r="P122" s="102" t="s">
        <v>403</v>
      </c>
      <c r="Q122" s="102" t="s">
        <v>404</v>
      </c>
      <c r="R122" s="102" t="s">
        <v>405</v>
      </c>
      <c r="S122" s="102" t="s">
        <v>406</v>
      </c>
      <c r="T122" s="103" t="s">
        <v>407</v>
      </c>
      <c r="U122" s="204"/>
      <c r="V122" s="204"/>
      <c r="W122" s="204"/>
      <c r="X122" s="204"/>
      <c r="Y122" s="204"/>
      <c r="Z122" s="204"/>
      <c r="AA122" s="204"/>
      <c r="AB122" s="204"/>
      <c r="AC122" s="204"/>
      <c r="AD122" s="204"/>
      <c r="AE122" s="204"/>
    </row>
    <row r="123" s="2" customFormat="1" ht="22.8" customHeight="1">
      <c r="A123" s="39"/>
      <c r="B123" s="40"/>
      <c r="C123" s="108" t="s">
        <v>408</v>
      </c>
      <c r="D123" s="41"/>
      <c r="E123" s="41"/>
      <c r="F123" s="41"/>
      <c r="G123" s="41"/>
      <c r="H123" s="41"/>
      <c r="I123" s="156"/>
      <c r="J123" s="211">
        <f>BK123</f>
        <v>0</v>
      </c>
      <c r="K123" s="41"/>
      <c r="L123" s="45"/>
      <c r="M123" s="104"/>
      <c r="N123" s="212"/>
      <c r="O123" s="105"/>
      <c r="P123" s="213">
        <f>P124</f>
        <v>0</v>
      </c>
      <c r="Q123" s="105"/>
      <c r="R123" s="213">
        <f>R124</f>
        <v>0</v>
      </c>
      <c r="S123" s="105"/>
      <c r="T123" s="214">
        <f>T124</f>
        <v>0</v>
      </c>
      <c r="U123" s="39"/>
      <c r="V123" s="39"/>
      <c r="W123" s="39"/>
      <c r="X123" s="39"/>
      <c r="Y123" s="39"/>
      <c r="Z123" s="39"/>
      <c r="AA123" s="39"/>
      <c r="AB123" s="39"/>
      <c r="AC123" s="39"/>
      <c r="AD123" s="39"/>
      <c r="AE123" s="39"/>
      <c r="AT123" s="18" t="s">
        <v>75</v>
      </c>
      <c r="AU123" s="18" t="s">
        <v>395</v>
      </c>
      <c r="BK123" s="215">
        <f>BK124</f>
        <v>0</v>
      </c>
    </row>
    <row r="124" s="11" customFormat="1" ht="25.92" customHeight="1">
      <c r="A124" s="11"/>
      <c r="B124" s="254"/>
      <c r="C124" s="255"/>
      <c r="D124" s="256" t="s">
        <v>75</v>
      </c>
      <c r="E124" s="257" t="s">
        <v>128</v>
      </c>
      <c r="F124" s="257" t="s">
        <v>1096</v>
      </c>
      <c r="G124" s="255"/>
      <c r="H124" s="255"/>
      <c r="I124" s="258"/>
      <c r="J124" s="259">
        <f>BK124</f>
        <v>0</v>
      </c>
      <c r="K124" s="255"/>
      <c r="L124" s="260"/>
      <c r="M124" s="261"/>
      <c r="N124" s="262"/>
      <c r="O124" s="262"/>
      <c r="P124" s="263">
        <f>P125+P129</f>
        <v>0</v>
      </c>
      <c r="Q124" s="262"/>
      <c r="R124" s="263">
        <f>R125+R129</f>
        <v>0</v>
      </c>
      <c r="S124" s="262"/>
      <c r="T124" s="264">
        <f>T125+T129</f>
        <v>0</v>
      </c>
      <c r="U124" s="11"/>
      <c r="V124" s="11"/>
      <c r="W124" s="11"/>
      <c r="X124" s="11"/>
      <c r="Y124" s="11"/>
      <c r="Z124" s="11"/>
      <c r="AA124" s="11"/>
      <c r="AB124" s="11"/>
      <c r="AC124" s="11"/>
      <c r="AD124" s="11"/>
      <c r="AE124" s="11"/>
      <c r="AR124" s="265" t="s">
        <v>427</v>
      </c>
      <c r="AT124" s="266" t="s">
        <v>75</v>
      </c>
      <c r="AU124" s="266" t="s">
        <v>76</v>
      </c>
      <c r="AY124" s="265" t="s">
        <v>414</v>
      </c>
      <c r="BK124" s="267">
        <f>BK125+BK129</f>
        <v>0</v>
      </c>
    </row>
    <row r="125" s="11" customFormat="1" ht="22.8" customHeight="1">
      <c r="A125" s="11"/>
      <c r="B125" s="254"/>
      <c r="C125" s="255"/>
      <c r="D125" s="256" t="s">
        <v>75</v>
      </c>
      <c r="E125" s="275" t="s">
        <v>1097</v>
      </c>
      <c r="F125" s="275" t="s">
        <v>1098</v>
      </c>
      <c r="G125" s="255"/>
      <c r="H125" s="255"/>
      <c r="I125" s="258"/>
      <c r="J125" s="276">
        <f>BK125</f>
        <v>0</v>
      </c>
      <c r="K125" s="255"/>
      <c r="L125" s="260"/>
      <c r="M125" s="261"/>
      <c r="N125" s="262"/>
      <c r="O125" s="262"/>
      <c r="P125" s="263">
        <f>SUM(P126:P128)</f>
        <v>0</v>
      </c>
      <c r="Q125" s="262"/>
      <c r="R125" s="263">
        <f>SUM(R126:R128)</f>
        <v>0</v>
      </c>
      <c r="S125" s="262"/>
      <c r="T125" s="264">
        <f>SUM(T126:T128)</f>
        <v>0</v>
      </c>
      <c r="U125" s="11"/>
      <c r="V125" s="11"/>
      <c r="W125" s="11"/>
      <c r="X125" s="11"/>
      <c r="Y125" s="11"/>
      <c r="Z125" s="11"/>
      <c r="AA125" s="11"/>
      <c r="AB125" s="11"/>
      <c r="AC125" s="11"/>
      <c r="AD125" s="11"/>
      <c r="AE125" s="11"/>
      <c r="AR125" s="265" t="s">
        <v>427</v>
      </c>
      <c r="AT125" s="266" t="s">
        <v>75</v>
      </c>
      <c r="AU125" s="266" t="s">
        <v>84</v>
      </c>
      <c r="AY125" s="265" t="s">
        <v>414</v>
      </c>
      <c r="BK125" s="267">
        <f>SUM(BK126:BK128)</f>
        <v>0</v>
      </c>
    </row>
    <row r="126" s="2" customFormat="1" ht="16.5" customHeight="1">
      <c r="A126" s="39"/>
      <c r="B126" s="40"/>
      <c r="C126" s="234" t="s">
        <v>84</v>
      </c>
      <c r="D126" s="234" t="s">
        <v>443</v>
      </c>
      <c r="E126" s="235" t="s">
        <v>1100</v>
      </c>
      <c r="F126" s="236" t="s">
        <v>1098</v>
      </c>
      <c r="G126" s="237" t="s">
        <v>1686</v>
      </c>
      <c r="H126" s="238">
        <v>1419.8199999999999</v>
      </c>
      <c r="I126" s="239"/>
      <c r="J126" s="240">
        <f>ROUND(I126*H126,2)</f>
        <v>0</v>
      </c>
      <c r="K126" s="236" t="s">
        <v>720</v>
      </c>
      <c r="L126" s="45"/>
      <c r="M126" s="241" t="s">
        <v>1</v>
      </c>
      <c r="N126" s="242" t="s">
        <v>41</v>
      </c>
      <c r="O126" s="92"/>
      <c r="P126" s="226">
        <f>O126*H126</f>
        <v>0</v>
      </c>
      <c r="Q126" s="226">
        <v>0</v>
      </c>
      <c r="R126" s="226">
        <f>Q126*H126</f>
        <v>0</v>
      </c>
      <c r="S126" s="226">
        <v>0</v>
      </c>
      <c r="T126" s="227">
        <f>S126*H126</f>
        <v>0</v>
      </c>
      <c r="U126" s="39"/>
      <c r="V126" s="39"/>
      <c r="W126" s="39"/>
      <c r="X126" s="39"/>
      <c r="Y126" s="39"/>
      <c r="Z126" s="39"/>
      <c r="AA126" s="39"/>
      <c r="AB126" s="39"/>
      <c r="AC126" s="39"/>
      <c r="AD126" s="39"/>
      <c r="AE126" s="39"/>
      <c r="AR126" s="228" t="s">
        <v>1102</v>
      </c>
      <c r="AT126" s="228" t="s">
        <v>443</v>
      </c>
      <c r="AU126" s="228" t="s">
        <v>86</v>
      </c>
      <c r="AY126" s="18" t="s">
        <v>414</v>
      </c>
      <c r="BE126" s="229">
        <f>IF(N126="základní",J126,0)</f>
        <v>0</v>
      </c>
      <c r="BF126" s="229">
        <f>IF(N126="snížená",J126,0)</f>
        <v>0</v>
      </c>
      <c r="BG126" s="229">
        <f>IF(N126="zákl. přenesená",J126,0)</f>
        <v>0</v>
      </c>
      <c r="BH126" s="229">
        <f>IF(N126="sníž. přenesená",J126,0)</f>
        <v>0</v>
      </c>
      <c r="BI126" s="229">
        <f>IF(N126="nulová",J126,0)</f>
        <v>0</v>
      </c>
      <c r="BJ126" s="18" t="s">
        <v>84</v>
      </c>
      <c r="BK126" s="229">
        <f>ROUND(I126*H126,2)</f>
        <v>0</v>
      </c>
      <c r="BL126" s="18" t="s">
        <v>1102</v>
      </c>
      <c r="BM126" s="228" t="s">
        <v>3652</v>
      </c>
    </row>
    <row r="127" s="2" customFormat="1">
      <c r="A127" s="39"/>
      <c r="B127" s="40"/>
      <c r="C127" s="41"/>
      <c r="D127" s="230" t="s">
        <v>417</v>
      </c>
      <c r="E127" s="41"/>
      <c r="F127" s="231" t="s">
        <v>1098</v>
      </c>
      <c r="G127" s="41"/>
      <c r="H127" s="41"/>
      <c r="I127" s="156"/>
      <c r="J127" s="41"/>
      <c r="K127" s="41"/>
      <c r="L127" s="45"/>
      <c r="M127" s="232"/>
      <c r="N127" s="233"/>
      <c r="O127" s="92"/>
      <c r="P127" s="92"/>
      <c r="Q127" s="92"/>
      <c r="R127" s="92"/>
      <c r="S127" s="92"/>
      <c r="T127" s="93"/>
      <c r="U127" s="39"/>
      <c r="V127" s="39"/>
      <c r="W127" s="39"/>
      <c r="X127" s="39"/>
      <c r="Y127" s="39"/>
      <c r="Z127" s="39"/>
      <c r="AA127" s="39"/>
      <c r="AB127" s="39"/>
      <c r="AC127" s="39"/>
      <c r="AD127" s="39"/>
      <c r="AE127" s="39"/>
      <c r="AT127" s="18" t="s">
        <v>417</v>
      </c>
      <c r="AU127" s="18" t="s">
        <v>86</v>
      </c>
    </row>
    <row r="128" s="2" customFormat="1">
      <c r="A128" s="39"/>
      <c r="B128" s="40"/>
      <c r="C128" s="41"/>
      <c r="D128" s="230" t="s">
        <v>722</v>
      </c>
      <c r="E128" s="41"/>
      <c r="F128" s="268" t="s">
        <v>1897</v>
      </c>
      <c r="G128" s="41"/>
      <c r="H128" s="41"/>
      <c r="I128" s="156"/>
      <c r="J128" s="41"/>
      <c r="K128" s="41"/>
      <c r="L128" s="45"/>
      <c r="M128" s="232"/>
      <c r="N128" s="233"/>
      <c r="O128" s="92"/>
      <c r="P128" s="92"/>
      <c r="Q128" s="92"/>
      <c r="R128" s="92"/>
      <c r="S128" s="92"/>
      <c r="T128" s="93"/>
      <c r="U128" s="39"/>
      <c r="V128" s="39"/>
      <c r="W128" s="39"/>
      <c r="X128" s="39"/>
      <c r="Y128" s="39"/>
      <c r="Z128" s="39"/>
      <c r="AA128" s="39"/>
      <c r="AB128" s="39"/>
      <c r="AC128" s="39"/>
      <c r="AD128" s="39"/>
      <c r="AE128" s="39"/>
      <c r="AT128" s="18" t="s">
        <v>722</v>
      </c>
      <c r="AU128" s="18" t="s">
        <v>86</v>
      </c>
    </row>
    <row r="129" s="11" customFormat="1" ht="22.8" customHeight="1">
      <c r="A129" s="11"/>
      <c r="B129" s="254"/>
      <c r="C129" s="255"/>
      <c r="D129" s="256" t="s">
        <v>75</v>
      </c>
      <c r="E129" s="275" t="s">
        <v>1108</v>
      </c>
      <c r="F129" s="275" t="s">
        <v>1109</v>
      </c>
      <c r="G129" s="255"/>
      <c r="H129" s="255"/>
      <c r="I129" s="258"/>
      <c r="J129" s="276">
        <f>BK129</f>
        <v>0</v>
      </c>
      <c r="K129" s="255"/>
      <c r="L129" s="260"/>
      <c r="M129" s="261"/>
      <c r="N129" s="262"/>
      <c r="O129" s="262"/>
      <c r="P129" s="263">
        <f>SUM(P130:P132)</f>
        <v>0</v>
      </c>
      <c r="Q129" s="262"/>
      <c r="R129" s="263">
        <f>SUM(R130:R132)</f>
        <v>0</v>
      </c>
      <c r="S129" s="262"/>
      <c r="T129" s="264">
        <f>SUM(T130:T132)</f>
        <v>0</v>
      </c>
      <c r="U129" s="11"/>
      <c r="V129" s="11"/>
      <c r="W129" s="11"/>
      <c r="X129" s="11"/>
      <c r="Y129" s="11"/>
      <c r="Z129" s="11"/>
      <c r="AA129" s="11"/>
      <c r="AB129" s="11"/>
      <c r="AC129" s="11"/>
      <c r="AD129" s="11"/>
      <c r="AE129" s="11"/>
      <c r="AR129" s="265" t="s">
        <v>427</v>
      </c>
      <c r="AT129" s="266" t="s">
        <v>75</v>
      </c>
      <c r="AU129" s="266" t="s">
        <v>84</v>
      </c>
      <c r="AY129" s="265" t="s">
        <v>414</v>
      </c>
      <c r="BK129" s="267">
        <f>SUM(BK130:BK132)</f>
        <v>0</v>
      </c>
    </row>
    <row r="130" s="2" customFormat="1" ht="16.5" customHeight="1">
      <c r="A130" s="39"/>
      <c r="B130" s="40"/>
      <c r="C130" s="234" t="s">
        <v>86</v>
      </c>
      <c r="D130" s="234" t="s">
        <v>443</v>
      </c>
      <c r="E130" s="235" t="s">
        <v>1898</v>
      </c>
      <c r="F130" s="236" t="s">
        <v>1109</v>
      </c>
      <c r="G130" s="237" t="s">
        <v>1686</v>
      </c>
      <c r="H130" s="238">
        <v>1419.8199999999999</v>
      </c>
      <c r="I130" s="239"/>
      <c r="J130" s="240">
        <f>ROUND(I130*H130,2)</f>
        <v>0</v>
      </c>
      <c r="K130" s="236" t="s">
        <v>720</v>
      </c>
      <c r="L130" s="45"/>
      <c r="M130" s="241" t="s">
        <v>1</v>
      </c>
      <c r="N130" s="242" t="s">
        <v>41</v>
      </c>
      <c r="O130" s="92"/>
      <c r="P130" s="226">
        <f>O130*H130</f>
        <v>0</v>
      </c>
      <c r="Q130" s="226">
        <v>0</v>
      </c>
      <c r="R130" s="226">
        <f>Q130*H130</f>
        <v>0</v>
      </c>
      <c r="S130" s="226">
        <v>0</v>
      </c>
      <c r="T130" s="227">
        <f>S130*H130</f>
        <v>0</v>
      </c>
      <c r="U130" s="39"/>
      <c r="V130" s="39"/>
      <c r="W130" s="39"/>
      <c r="X130" s="39"/>
      <c r="Y130" s="39"/>
      <c r="Z130" s="39"/>
      <c r="AA130" s="39"/>
      <c r="AB130" s="39"/>
      <c r="AC130" s="39"/>
      <c r="AD130" s="39"/>
      <c r="AE130" s="39"/>
      <c r="AR130" s="228" t="s">
        <v>1102</v>
      </c>
      <c r="AT130" s="228" t="s">
        <v>443</v>
      </c>
      <c r="AU130" s="228" t="s">
        <v>86</v>
      </c>
      <c r="AY130" s="18" t="s">
        <v>414</v>
      </c>
      <c r="BE130" s="229">
        <f>IF(N130="základní",J130,0)</f>
        <v>0</v>
      </c>
      <c r="BF130" s="229">
        <f>IF(N130="snížená",J130,0)</f>
        <v>0</v>
      </c>
      <c r="BG130" s="229">
        <f>IF(N130="zákl. přenesená",J130,0)</f>
        <v>0</v>
      </c>
      <c r="BH130" s="229">
        <f>IF(N130="sníž. přenesená",J130,0)</f>
        <v>0</v>
      </c>
      <c r="BI130" s="229">
        <f>IF(N130="nulová",J130,0)</f>
        <v>0</v>
      </c>
      <c r="BJ130" s="18" t="s">
        <v>84</v>
      </c>
      <c r="BK130" s="229">
        <f>ROUND(I130*H130,2)</f>
        <v>0</v>
      </c>
      <c r="BL130" s="18" t="s">
        <v>1102</v>
      </c>
      <c r="BM130" s="228" t="s">
        <v>3653</v>
      </c>
    </row>
    <row r="131" s="2" customFormat="1">
      <c r="A131" s="39"/>
      <c r="B131" s="40"/>
      <c r="C131" s="41"/>
      <c r="D131" s="230" t="s">
        <v>417</v>
      </c>
      <c r="E131" s="41"/>
      <c r="F131" s="231" t="s">
        <v>1109</v>
      </c>
      <c r="G131" s="41"/>
      <c r="H131" s="41"/>
      <c r="I131" s="156"/>
      <c r="J131" s="41"/>
      <c r="K131" s="41"/>
      <c r="L131" s="45"/>
      <c r="M131" s="232"/>
      <c r="N131" s="233"/>
      <c r="O131" s="92"/>
      <c r="P131" s="92"/>
      <c r="Q131" s="92"/>
      <c r="R131" s="92"/>
      <c r="S131" s="92"/>
      <c r="T131" s="93"/>
      <c r="U131" s="39"/>
      <c r="V131" s="39"/>
      <c r="W131" s="39"/>
      <c r="X131" s="39"/>
      <c r="Y131" s="39"/>
      <c r="Z131" s="39"/>
      <c r="AA131" s="39"/>
      <c r="AB131" s="39"/>
      <c r="AC131" s="39"/>
      <c r="AD131" s="39"/>
      <c r="AE131" s="39"/>
      <c r="AT131" s="18" t="s">
        <v>417</v>
      </c>
      <c r="AU131" s="18" t="s">
        <v>86</v>
      </c>
    </row>
    <row r="132" s="2" customFormat="1">
      <c r="A132" s="39"/>
      <c r="B132" s="40"/>
      <c r="C132" s="41"/>
      <c r="D132" s="230" t="s">
        <v>722</v>
      </c>
      <c r="E132" s="41"/>
      <c r="F132" s="268" t="s">
        <v>3654</v>
      </c>
      <c r="G132" s="41"/>
      <c r="H132" s="41"/>
      <c r="I132" s="156"/>
      <c r="J132" s="41"/>
      <c r="K132" s="41"/>
      <c r="L132" s="45"/>
      <c r="M132" s="243"/>
      <c r="N132" s="244"/>
      <c r="O132" s="245"/>
      <c r="P132" s="245"/>
      <c r="Q132" s="245"/>
      <c r="R132" s="245"/>
      <c r="S132" s="245"/>
      <c r="T132" s="246"/>
      <c r="U132" s="39"/>
      <c r="V132" s="39"/>
      <c r="W132" s="39"/>
      <c r="X132" s="39"/>
      <c r="Y132" s="39"/>
      <c r="Z132" s="39"/>
      <c r="AA132" s="39"/>
      <c r="AB132" s="39"/>
      <c r="AC132" s="39"/>
      <c r="AD132" s="39"/>
      <c r="AE132" s="39"/>
      <c r="AT132" s="18" t="s">
        <v>722</v>
      </c>
      <c r="AU132" s="18" t="s">
        <v>86</v>
      </c>
    </row>
    <row r="133" s="2" customFormat="1" ht="6.96" customHeight="1">
      <c r="A133" s="39"/>
      <c r="B133" s="67"/>
      <c r="C133" s="68"/>
      <c r="D133" s="68"/>
      <c r="E133" s="68"/>
      <c r="F133" s="68"/>
      <c r="G133" s="68"/>
      <c r="H133" s="68"/>
      <c r="I133" s="194"/>
      <c r="J133" s="68"/>
      <c r="K133" s="68"/>
      <c r="L133" s="45"/>
      <c r="M133" s="39"/>
      <c r="O133" s="39"/>
      <c r="P133" s="39"/>
      <c r="Q133" s="39"/>
      <c r="R133" s="39"/>
      <c r="S133" s="39"/>
      <c r="T133" s="39"/>
      <c r="U133" s="39"/>
      <c r="V133" s="39"/>
      <c r="W133" s="39"/>
      <c r="X133" s="39"/>
      <c r="Y133" s="39"/>
      <c r="Z133" s="39"/>
      <c r="AA133" s="39"/>
      <c r="AB133" s="39"/>
      <c r="AC133" s="39"/>
      <c r="AD133" s="39"/>
      <c r="AE133" s="39"/>
    </row>
  </sheetData>
  <sheetProtection sheet="1" autoFilter="0" formatColumns="0" formatRows="0" objects="1" scenarios="1" spinCount="100000" saltValue="FijvbeAowV4jXnP0Fyr58uyyRSQgYkE6e5j34KGp7bMbJNSK6aPVFNqdzN+qSnQY4WHLQcRl3H3+5UeNjrGD8g==" hashValue="cxFKAPtalTxGAErmw3QmLtPVJCUWBCl5t+vH7ib+w69lSVkWmNW8pt65osdLrSOvrubf2D77yoI4rrsYKWGLiw==" algorithmName="SHA-512" password="CC35"/>
  <autoFilter ref="C122:K132"/>
  <mergeCells count="12">
    <mergeCell ref="E7:H7"/>
    <mergeCell ref="E9:H9"/>
    <mergeCell ref="E11:H11"/>
    <mergeCell ref="E20:H20"/>
    <mergeCell ref="E29:H29"/>
    <mergeCell ref="E85:H85"/>
    <mergeCell ref="E87:H87"/>
    <mergeCell ref="E89:H89"/>
    <mergeCell ref="E111:H111"/>
    <mergeCell ref="E113:H113"/>
    <mergeCell ref="E115:H115"/>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5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266</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3655</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3656</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ROUND(J126,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ROUND((SUM(BE126:BE191)),  2)</f>
        <v>0</v>
      </c>
      <c r="G35" s="39"/>
      <c r="H35" s="39"/>
      <c r="I35" s="173">
        <v>0.20999999999999999</v>
      </c>
      <c r="J35" s="172">
        <f>ROUND(((SUM(BE126:BE191))*I35),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ROUND((SUM(BF126:BF191)),  2)</f>
        <v>0</v>
      </c>
      <c r="G36" s="39"/>
      <c r="H36" s="39"/>
      <c r="I36" s="173">
        <v>0.14999999999999999</v>
      </c>
      <c r="J36" s="172">
        <f>ROUND(((SUM(BF126:BF191))*I36),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ROUND((SUM(BG126:BG191)),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ROUND((SUM(BH126:BH191)),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ROUND((SUM(BI126:BI191)),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3655</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001 - ZRN - propustek v km 6,768</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J126</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732</v>
      </c>
      <c r="E99" s="250"/>
      <c r="F99" s="250"/>
      <c r="G99" s="250"/>
      <c r="H99" s="250"/>
      <c r="I99" s="251"/>
      <c r="J99" s="252">
        <f>J127</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1712</v>
      </c>
      <c r="E100" s="271"/>
      <c r="F100" s="271"/>
      <c r="G100" s="271"/>
      <c r="H100" s="271"/>
      <c r="I100" s="272"/>
      <c r="J100" s="273">
        <f>J128</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736</v>
      </c>
      <c r="E101" s="271"/>
      <c r="F101" s="271"/>
      <c r="G101" s="271"/>
      <c r="H101" s="271"/>
      <c r="I101" s="272"/>
      <c r="J101" s="273">
        <f>J137</f>
        <v>0</v>
      </c>
      <c r="K101" s="134"/>
      <c r="L101" s="274"/>
      <c r="S101" s="12"/>
      <c r="T101" s="12"/>
      <c r="U101" s="12"/>
      <c r="V101" s="12"/>
      <c r="W101" s="12"/>
      <c r="X101" s="12"/>
      <c r="Y101" s="12"/>
      <c r="Z101" s="12"/>
      <c r="AA101" s="12"/>
      <c r="AB101" s="12"/>
      <c r="AC101" s="12"/>
      <c r="AD101" s="12"/>
      <c r="AE101" s="12"/>
    </row>
    <row r="102" hidden="1" s="12" customFormat="1" ht="19.92" customHeight="1">
      <c r="A102" s="12"/>
      <c r="B102" s="269"/>
      <c r="C102" s="134"/>
      <c r="D102" s="270" t="s">
        <v>737</v>
      </c>
      <c r="E102" s="271"/>
      <c r="F102" s="271"/>
      <c r="G102" s="271"/>
      <c r="H102" s="271"/>
      <c r="I102" s="272"/>
      <c r="J102" s="273">
        <f>J153</f>
        <v>0</v>
      </c>
      <c r="K102" s="134"/>
      <c r="L102" s="274"/>
      <c r="S102" s="12"/>
      <c r="T102" s="12"/>
      <c r="U102" s="12"/>
      <c r="V102" s="12"/>
      <c r="W102" s="12"/>
      <c r="X102" s="12"/>
      <c r="Y102" s="12"/>
      <c r="Z102" s="12"/>
      <c r="AA102" s="12"/>
      <c r="AB102" s="12"/>
      <c r="AC102" s="12"/>
      <c r="AD102" s="12"/>
      <c r="AE102" s="12"/>
    </row>
    <row r="103" hidden="1" s="12" customFormat="1" ht="19.92" customHeight="1">
      <c r="A103" s="12"/>
      <c r="B103" s="269"/>
      <c r="C103" s="134"/>
      <c r="D103" s="270" t="s">
        <v>738</v>
      </c>
      <c r="E103" s="271"/>
      <c r="F103" s="271"/>
      <c r="G103" s="271"/>
      <c r="H103" s="271"/>
      <c r="I103" s="272"/>
      <c r="J103" s="273">
        <f>J176</f>
        <v>0</v>
      </c>
      <c r="K103" s="134"/>
      <c r="L103" s="274"/>
      <c r="S103" s="12"/>
      <c r="T103" s="12"/>
      <c r="U103" s="12"/>
      <c r="V103" s="12"/>
      <c r="W103" s="12"/>
      <c r="X103" s="12"/>
      <c r="Y103" s="12"/>
      <c r="Z103" s="12"/>
      <c r="AA103" s="12"/>
      <c r="AB103" s="12"/>
      <c r="AC103" s="12"/>
      <c r="AD103" s="12"/>
      <c r="AE103" s="12"/>
    </row>
    <row r="104" hidden="1" s="12" customFormat="1" ht="19.92" customHeight="1">
      <c r="A104" s="12"/>
      <c r="B104" s="269"/>
      <c r="C104" s="134"/>
      <c r="D104" s="270" t="s">
        <v>739</v>
      </c>
      <c r="E104" s="271"/>
      <c r="F104" s="271"/>
      <c r="G104" s="271"/>
      <c r="H104" s="271"/>
      <c r="I104" s="272"/>
      <c r="J104" s="273">
        <f>J189</f>
        <v>0</v>
      </c>
      <c r="K104" s="134"/>
      <c r="L104" s="274"/>
      <c r="S104" s="12"/>
      <c r="T104" s="12"/>
      <c r="U104" s="12"/>
      <c r="V104" s="12"/>
      <c r="W104" s="12"/>
      <c r="X104" s="12"/>
      <c r="Y104" s="12"/>
      <c r="Z104" s="12"/>
      <c r="AA104" s="12"/>
      <c r="AB104" s="12"/>
      <c r="AC104" s="12"/>
      <c r="AD104" s="12"/>
      <c r="AE104" s="12"/>
    </row>
    <row r="105" hidden="1" s="2" customFormat="1" ht="21.84" customHeight="1">
      <c r="A105" s="39"/>
      <c r="B105" s="40"/>
      <c r="C105" s="41"/>
      <c r="D105" s="41"/>
      <c r="E105" s="41"/>
      <c r="F105" s="41"/>
      <c r="G105" s="41"/>
      <c r="H105" s="41"/>
      <c r="I105" s="156"/>
      <c r="J105" s="41"/>
      <c r="K105" s="41"/>
      <c r="L105" s="64"/>
      <c r="S105" s="39"/>
      <c r="T105" s="39"/>
      <c r="U105" s="39"/>
      <c r="V105" s="39"/>
      <c r="W105" s="39"/>
      <c r="X105" s="39"/>
      <c r="Y105" s="39"/>
      <c r="Z105" s="39"/>
      <c r="AA105" s="39"/>
      <c r="AB105" s="39"/>
      <c r="AC105" s="39"/>
      <c r="AD105" s="39"/>
      <c r="AE105" s="39"/>
    </row>
    <row r="106" hidden="1" s="2" customFormat="1" ht="6.96" customHeight="1">
      <c r="A106" s="39"/>
      <c r="B106" s="67"/>
      <c r="C106" s="68"/>
      <c r="D106" s="68"/>
      <c r="E106" s="68"/>
      <c r="F106" s="68"/>
      <c r="G106" s="68"/>
      <c r="H106" s="68"/>
      <c r="I106" s="194"/>
      <c r="J106" s="68"/>
      <c r="K106" s="68"/>
      <c r="L106" s="64"/>
      <c r="S106" s="39"/>
      <c r="T106" s="39"/>
      <c r="U106" s="39"/>
      <c r="V106" s="39"/>
      <c r="W106" s="39"/>
      <c r="X106" s="39"/>
      <c r="Y106" s="39"/>
      <c r="Z106" s="39"/>
      <c r="AA106" s="39"/>
      <c r="AB106" s="39"/>
      <c r="AC106" s="39"/>
      <c r="AD106" s="39"/>
      <c r="AE106" s="39"/>
    </row>
    <row r="107" hidden="1"/>
    <row r="108" hidden="1"/>
    <row r="109" hidden="1"/>
    <row r="110" s="2" customFormat="1" ht="6.96" customHeight="1">
      <c r="A110" s="39"/>
      <c r="B110" s="69"/>
      <c r="C110" s="70"/>
      <c r="D110" s="70"/>
      <c r="E110" s="70"/>
      <c r="F110" s="70"/>
      <c r="G110" s="70"/>
      <c r="H110" s="70"/>
      <c r="I110" s="197"/>
      <c r="J110" s="70"/>
      <c r="K110" s="70"/>
      <c r="L110" s="64"/>
      <c r="S110" s="39"/>
      <c r="T110" s="39"/>
      <c r="U110" s="39"/>
      <c r="V110" s="39"/>
      <c r="W110" s="39"/>
      <c r="X110" s="39"/>
      <c r="Y110" s="39"/>
      <c r="Z110" s="39"/>
      <c r="AA110" s="39"/>
      <c r="AB110" s="39"/>
      <c r="AC110" s="39"/>
      <c r="AD110" s="39"/>
      <c r="AE110" s="39"/>
    </row>
    <row r="111" s="2" customFormat="1" ht="24.96" customHeight="1">
      <c r="A111" s="39"/>
      <c r="B111" s="40"/>
      <c r="C111" s="24" t="s">
        <v>396</v>
      </c>
      <c r="D111" s="41"/>
      <c r="E111" s="41"/>
      <c r="F111" s="41"/>
      <c r="G111" s="41"/>
      <c r="H111" s="41"/>
      <c r="I111" s="156"/>
      <c r="J111" s="41"/>
      <c r="K111" s="41"/>
      <c r="L111" s="64"/>
      <c r="S111" s="39"/>
      <c r="T111" s="39"/>
      <c r="U111" s="39"/>
      <c r="V111" s="39"/>
      <c r="W111" s="39"/>
      <c r="X111" s="39"/>
      <c r="Y111" s="39"/>
      <c r="Z111" s="39"/>
      <c r="AA111" s="39"/>
      <c r="AB111" s="39"/>
      <c r="AC111" s="39"/>
      <c r="AD111" s="39"/>
      <c r="AE111" s="39"/>
    </row>
    <row r="112" s="2" customFormat="1" ht="6.96" customHeight="1">
      <c r="A112" s="39"/>
      <c r="B112" s="40"/>
      <c r="C112" s="41"/>
      <c r="D112" s="41"/>
      <c r="E112" s="41"/>
      <c r="F112" s="41"/>
      <c r="G112" s="41"/>
      <c r="H112" s="41"/>
      <c r="I112" s="156"/>
      <c r="J112" s="41"/>
      <c r="K112" s="41"/>
      <c r="L112" s="64"/>
      <c r="S112" s="39"/>
      <c r="T112" s="39"/>
      <c r="U112" s="39"/>
      <c r="V112" s="39"/>
      <c r="W112" s="39"/>
      <c r="X112" s="39"/>
      <c r="Y112" s="39"/>
      <c r="Z112" s="39"/>
      <c r="AA112" s="39"/>
      <c r="AB112" s="39"/>
      <c r="AC112" s="39"/>
      <c r="AD112" s="39"/>
      <c r="AE112" s="39"/>
    </row>
    <row r="113" s="2" customFormat="1" ht="12" customHeight="1">
      <c r="A113" s="39"/>
      <c r="B113" s="40"/>
      <c r="C113" s="33" t="s">
        <v>16</v>
      </c>
      <c r="D113" s="41"/>
      <c r="E113" s="41"/>
      <c r="F113" s="41"/>
      <c r="G113" s="41"/>
      <c r="H113" s="41"/>
      <c r="I113" s="156"/>
      <c r="J113" s="41"/>
      <c r="K113" s="41"/>
      <c r="L113" s="64"/>
      <c r="S113" s="39"/>
      <c r="T113" s="39"/>
      <c r="U113" s="39"/>
      <c r="V113" s="39"/>
      <c r="W113" s="39"/>
      <c r="X113" s="39"/>
      <c r="Y113" s="39"/>
      <c r="Z113" s="39"/>
      <c r="AA113" s="39"/>
      <c r="AB113" s="39"/>
      <c r="AC113" s="39"/>
      <c r="AD113" s="39"/>
      <c r="AE113" s="39"/>
    </row>
    <row r="114" s="2" customFormat="1" ht="23.25" customHeight="1">
      <c r="A114" s="39"/>
      <c r="B114" s="40"/>
      <c r="C114" s="41"/>
      <c r="D114" s="41"/>
      <c r="E114" s="198" t="str">
        <f>E7</f>
        <v>Oprava trati v úseku 1.TK a 2.TK Děčín Prostřední Žleb - Dolní Žleb_OPRAVA č. 2</v>
      </c>
      <c r="F114" s="33"/>
      <c r="G114" s="33"/>
      <c r="H114" s="33"/>
      <c r="I114" s="156"/>
      <c r="J114" s="41"/>
      <c r="K114" s="41"/>
      <c r="L114" s="64"/>
      <c r="S114" s="39"/>
      <c r="T114" s="39"/>
      <c r="U114" s="39"/>
      <c r="V114" s="39"/>
      <c r="W114" s="39"/>
      <c r="X114" s="39"/>
      <c r="Y114" s="39"/>
      <c r="Z114" s="39"/>
      <c r="AA114" s="39"/>
      <c r="AB114" s="39"/>
      <c r="AC114" s="39"/>
      <c r="AD114" s="39"/>
      <c r="AE114" s="39"/>
    </row>
    <row r="115" s="1" customFormat="1" ht="12" customHeight="1">
      <c r="B115" s="22"/>
      <c r="C115" s="33" t="s">
        <v>389</v>
      </c>
      <c r="D115" s="23"/>
      <c r="E115" s="23"/>
      <c r="F115" s="23"/>
      <c r="G115" s="23"/>
      <c r="H115" s="23"/>
      <c r="I115" s="148"/>
      <c r="J115" s="23"/>
      <c r="K115" s="23"/>
      <c r="L115" s="21"/>
    </row>
    <row r="116" s="2" customFormat="1" ht="16.5" customHeight="1">
      <c r="A116" s="39"/>
      <c r="B116" s="40"/>
      <c r="C116" s="41"/>
      <c r="D116" s="41"/>
      <c r="E116" s="198" t="s">
        <v>3655</v>
      </c>
      <c r="F116" s="41"/>
      <c r="G116" s="41"/>
      <c r="H116" s="41"/>
      <c r="I116" s="156"/>
      <c r="J116" s="41"/>
      <c r="K116" s="41"/>
      <c r="L116" s="64"/>
      <c r="S116" s="39"/>
      <c r="T116" s="39"/>
      <c r="U116" s="39"/>
      <c r="V116" s="39"/>
      <c r="W116" s="39"/>
      <c r="X116" s="39"/>
      <c r="Y116" s="39"/>
      <c r="Z116" s="39"/>
      <c r="AA116" s="39"/>
      <c r="AB116" s="39"/>
      <c r="AC116" s="39"/>
      <c r="AD116" s="39"/>
      <c r="AE116" s="39"/>
    </row>
    <row r="117" s="2" customFormat="1" ht="12" customHeight="1">
      <c r="A117" s="39"/>
      <c r="B117" s="40"/>
      <c r="C117" s="33" t="s">
        <v>715</v>
      </c>
      <c r="D117" s="41"/>
      <c r="E117" s="41"/>
      <c r="F117" s="41"/>
      <c r="G117" s="41"/>
      <c r="H117" s="41"/>
      <c r="I117" s="156"/>
      <c r="J117" s="41"/>
      <c r="K117" s="41"/>
      <c r="L117" s="64"/>
      <c r="S117" s="39"/>
      <c r="T117" s="39"/>
      <c r="U117" s="39"/>
      <c r="V117" s="39"/>
      <c r="W117" s="39"/>
      <c r="X117" s="39"/>
      <c r="Y117" s="39"/>
      <c r="Z117" s="39"/>
      <c r="AA117" s="39"/>
      <c r="AB117" s="39"/>
      <c r="AC117" s="39"/>
      <c r="AD117" s="39"/>
      <c r="AE117" s="39"/>
    </row>
    <row r="118" s="2" customFormat="1" ht="16.5" customHeight="1">
      <c r="A118" s="39"/>
      <c r="B118" s="40"/>
      <c r="C118" s="41"/>
      <c r="D118" s="41"/>
      <c r="E118" s="77" t="str">
        <f>E11</f>
        <v>001 - ZRN - propustek v km 6,768</v>
      </c>
      <c r="F118" s="41"/>
      <c r="G118" s="41"/>
      <c r="H118" s="41"/>
      <c r="I118" s="156"/>
      <c r="J118" s="41"/>
      <c r="K118" s="41"/>
      <c r="L118" s="64"/>
      <c r="S118" s="39"/>
      <c r="T118" s="39"/>
      <c r="U118" s="39"/>
      <c r="V118" s="39"/>
      <c r="W118" s="39"/>
      <c r="X118" s="39"/>
      <c r="Y118" s="39"/>
      <c r="Z118" s="39"/>
      <c r="AA118" s="39"/>
      <c r="AB118" s="39"/>
      <c r="AC118" s="39"/>
      <c r="AD118" s="39"/>
      <c r="AE118" s="39"/>
    </row>
    <row r="119" s="2" customFormat="1" ht="6.96" customHeight="1">
      <c r="A119" s="39"/>
      <c r="B119" s="40"/>
      <c r="C119" s="41"/>
      <c r="D119" s="41"/>
      <c r="E119" s="41"/>
      <c r="F119" s="41"/>
      <c r="G119" s="41"/>
      <c r="H119" s="41"/>
      <c r="I119" s="156"/>
      <c r="J119" s="41"/>
      <c r="K119" s="41"/>
      <c r="L119" s="64"/>
      <c r="S119" s="39"/>
      <c r="T119" s="39"/>
      <c r="U119" s="39"/>
      <c r="V119" s="39"/>
      <c r="W119" s="39"/>
      <c r="X119" s="39"/>
      <c r="Y119" s="39"/>
      <c r="Z119" s="39"/>
      <c r="AA119" s="39"/>
      <c r="AB119" s="39"/>
      <c r="AC119" s="39"/>
      <c r="AD119" s="39"/>
      <c r="AE119" s="39"/>
    </row>
    <row r="120" s="2" customFormat="1" ht="12" customHeight="1">
      <c r="A120" s="39"/>
      <c r="B120" s="40"/>
      <c r="C120" s="33" t="s">
        <v>20</v>
      </c>
      <c r="D120" s="41"/>
      <c r="E120" s="41"/>
      <c r="F120" s="28" t="str">
        <f>F14</f>
        <v xml:space="preserve"> </v>
      </c>
      <c r="G120" s="41"/>
      <c r="H120" s="41"/>
      <c r="I120" s="158" t="s">
        <v>22</v>
      </c>
      <c r="J120" s="80" t="str">
        <f>IF(J14="","",J14)</f>
        <v>21. 11. 2019</v>
      </c>
      <c r="K120" s="41"/>
      <c r="L120" s="64"/>
      <c r="S120" s="39"/>
      <c r="T120" s="39"/>
      <c r="U120" s="39"/>
      <c r="V120" s="39"/>
      <c r="W120" s="39"/>
      <c r="X120" s="39"/>
      <c r="Y120" s="39"/>
      <c r="Z120" s="39"/>
      <c r="AA120" s="39"/>
      <c r="AB120" s="39"/>
      <c r="AC120" s="39"/>
      <c r="AD120" s="39"/>
      <c r="AE120" s="39"/>
    </row>
    <row r="121" s="2" customFormat="1" ht="6.96" customHeight="1">
      <c r="A121" s="39"/>
      <c r="B121" s="40"/>
      <c r="C121" s="41"/>
      <c r="D121" s="41"/>
      <c r="E121" s="41"/>
      <c r="F121" s="41"/>
      <c r="G121" s="41"/>
      <c r="H121" s="41"/>
      <c r="I121" s="156"/>
      <c r="J121" s="41"/>
      <c r="K121" s="41"/>
      <c r="L121" s="64"/>
      <c r="S121" s="39"/>
      <c r="T121" s="39"/>
      <c r="U121" s="39"/>
      <c r="V121" s="39"/>
      <c r="W121" s="39"/>
      <c r="X121" s="39"/>
      <c r="Y121" s="39"/>
      <c r="Z121" s="39"/>
      <c r="AA121" s="39"/>
      <c r="AB121" s="39"/>
      <c r="AC121" s="39"/>
      <c r="AD121" s="39"/>
      <c r="AE121" s="39"/>
    </row>
    <row r="122" s="2" customFormat="1" ht="15.15" customHeight="1">
      <c r="A122" s="39"/>
      <c r="B122" s="40"/>
      <c r="C122" s="33" t="s">
        <v>24</v>
      </c>
      <c r="D122" s="41"/>
      <c r="E122" s="41"/>
      <c r="F122" s="28" t="str">
        <f>E17</f>
        <v/>
      </c>
      <c r="G122" s="41"/>
      <c r="H122" s="41"/>
      <c r="I122" s="158" t="s">
        <v>32</v>
      </c>
      <c r="J122" s="37" t="str">
        <f>E23</f>
        <v xml:space="preserve"> </v>
      </c>
      <c r="K122" s="41"/>
      <c r="L122" s="64"/>
      <c r="S122" s="39"/>
      <c r="T122" s="39"/>
      <c r="U122" s="39"/>
      <c r="V122" s="39"/>
      <c r="W122" s="39"/>
      <c r="X122" s="39"/>
      <c r="Y122" s="39"/>
      <c r="Z122" s="39"/>
      <c r="AA122" s="39"/>
      <c r="AB122" s="39"/>
      <c r="AC122" s="39"/>
      <c r="AD122" s="39"/>
      <c r="AE122" s="39"/>
    </row>
    <row r="123" s="2" customFormat="1" ht="15.15" customHeight="1">
      <c r="A123" s="39"/>
      <c r="B123" s="40"/>
      <c r="C123" s="33" t="s">
        <v>30</v>
      </c>
      <c r="D123" s="41"/>
      <c r="E123" s="41"/>
      <c r="F123" s="28" t="str">
        <f>IF(E20="","",E20)</f>
        <v>Vyplň údaj</v>
      </c>
      <c r="G123" s="41"/>
      <c r="H123" s="41"/>
      <c r="I123" s="158" t="s">
        <v>34</v>
      </c>
      <c r="J123" s="37" t="str">
        <f>E26</f>
        <v xml:space="preserve"> </v>
      </c>
      <c r="K123" s="41"/>
      <c r="L123" s="64"/>
      <c r="S123" s="39"/>
      <c r="T123" s="39"/>
      <c r="U123" s="39"/>
      <c r="V123" s="39"/>
      <c r="W123" s="39"/>
      <c r="X123" s="39"/>
      <c r="Y123" s="39"/>
      <c r="Z123" s="39"/>
      <c r="AA123" s="39"/>
      <c r="AB123" s="39"/>
      <c r="AC123" s="39"/>
      <c r="AD123" s="39"/>
      <c r="AE123" s="39"/>
    </row>
    <row r="124" s="2" customFormat="1" ht="10.32" customHeight="1">
      <c r="A124" s="39"/>
      <c r="B124" s="40"/>
      <c r="C124" s="41"/>
      <c r="D124" s="41"/>
      <c r="E124" s="41"/>
      <c r="F124" s="41"/>
      <c r="G124" s="41"/>
      <c r="H124" s="41"/>
      <c r="I124" s="156"/>
      <c r="J124" s="41"/>
      <c r="K124" s="41"/>
      <c r="L124" s="64"/>
      <c r="S124" s="39"/>
      <c r="T124" s="39"/>
      <c r="U124" s="39"/>
      <c r="V124" s="39"/>
      <c r="W124" s="39"/>
      <c r="X124" s="39"/>
      <c r="Y124" s="39"/>
      <c r="Z124" s="39"/>
      <c r="AA124" s="39"/>
      <c r="AB124" s="39"/>
      <c r="AC124" s="39"/>
      <c r="AD124" s="39"/>
      <c r="AE124" s="39"/>
    </row>
    <row r="125" s="9" customFormat="1" ht="29.28" customHeight="1">
      <c r="A125" s="204"/>
      <c r="B125" s="205"/>
      <c r="C125" s="206" t="s">
        <v>397</v>
      </c>
      <c r="D125" s="207" t="s">
        <v>61</v>
      </c>
      <c r="E125" s="207" t="s">
        <v>57</v>
      </c>
      <c r="F125" s="207" t="s">
        <v>58</v>
      </c>
      <c r="G125" s="207" t="s">
        <v>398</v>
      </c>
      <c r="H125" s="207" t="s">
        <v>399</v>
      </c>
      <c r="I125" s="208" t="s">
        <v>400</v>
      </c>
      <c r="J125" s="207" t="s">
        <v>393</v>
      </c>
      <c r="K125" s="209" t="s">
        <v>401</v>
      </c>
      <c r="L125" s="210"/>
      <c r="M125" s="101" t="s">
        <v>1</v>
      </c>
      <c r="N125" s="102" t="s">
        <v>40</v>
      </c>
      <c r="O125" s="102" t="s">
        <v>402</v>
      </c>
      <c r="P125" s="102" t="s">
        <v>403</v>
      </c>
      <c r="Q125" s="102" t="s">
        <v>404</v>
      </c>
      <c r="R125" s="102" t="s">
        <v>405</v>
      </c>
      <c r="S125" s="102" t="s">
        <v>406</v>
      </c>
      <c r="T125" s="103" t="s">
        <v>407</v>
      </c>
      <c r="U125" s="204"/>
      <c r="V125" s="204"/>
      <c r="W125" s="204"/>
      <c r="X125" s="204"/>
      <c r="Y125" s="204"/>
      <c r="Z125" s="204"/>
      <c r="AA125" s="204"/>
      <c r="AB125" s="204"/>
      <c r="AC125" s="204"/>
      <c r="AD125" s="204"/>
      <c r="AE125" s="204"/>
    </row>
    <row r="126" s="2" customFormat="1" ht="22.8" customHeight="1">
      <c r="A126" s="39"/>
      <c r="B126" s="40"/>
      <c r="C126" s="108" t="s">
        <v>408</v>
      </c>
      <c r="D126" s="41"/>
      <c r="E126" s="41"/>
      <c r="F126" s="41"/>
      <c r="G126" s="41"/>
      <c r="H126" s="41"/>
      <c r="I126" s="156"/>
      <c r="J126" s="211">
        <f>BK126</f>
        <v>0</v>
      </c>
      <c r="K126" s="41"/>
      <c r="L126" s="45"/>
      <c r="M126" s="104"/>
      <c r="N126" s="212"/>
      <c r="O126" s="105"/>
      <c r="P126" s="213">
        <f>P127</f>
        <v>0</v>
      </c>
      <c r="Q126" s="105"/>
      <c r="R126" s="213">
        <f>R127</f>
        <v>0.0129825632</v>
      </c>
      <c r="S126" s="105"/>
      <c r="T126" s="214">
        <f>T127</f>
        <v>0</v>
      </c>
      <c r="U126" s="39"/>
      <c r="V126" s="39"/>
      <c r="W126" s="39"/>
      <c r="X126" s="39"/>
      <c r="Y126" s="39"/>
      <c r="Z126" s="39"/>
      <c r="AA126" s="39"/>
      <c r="AB126" s="39"/>
      <c r="AC126" s="39"/>
      <c r="AD126" s="39"/>
      <c r="AE126" s="39"/>
      <c r="AT126" s="18" t="s">
        <v>75</v>
      </c>
      <c r="AU126" s="18" t="s">
        <v>395</v>
      </c>
      <c r="BK126" s="215">
        <f>BK127</f>
        <v>0</v>
      </c>
    </row>
    <row r="127" s="11" customFormat="1" ht="25.92" customHeight="1">
      <c r="A127" s="11"/>
      <c r="B127" s="254"/>
      <c r="C127" s="255"/>
      <c r="D127" s="256" t="s">
        <v>75</v>
      </c>
      <c r="E127" s="257" t="s">
        <v>750</v>
      </c>
      <c r="F127" s="257" t="s">
        <v>751</v>
      </c>
      <c r="G127" s="255"/>
      <c r="H127" s="255"/>
      <c r="I127" s="258"/>
      <c r="J127" s="259">
        <f>BK127</f>
        <v>0</v>
      </c>
      <c r="K127" s="255"/>
      <c r="L127" s="260"/>
      <c r="M127" s="261"/>
      <c r="N127" s="262"/>
      <c r="O127" s="262"/>
      <c r="P127" s="263">
        <f>P128+P137+P153+P176+P189</f>
        <v>0</v>
      </c>
      <c r="Q127" s="262"/>
      <c r="R127" s="263">
        <f>R128+R137+R153+R176+R189</f>
        <v>0.0129825632</v>
      </c>
      <c r="S127" s="262"/>
      <c r="T127" s="264">
        <f>T128+T137+T153+T176+T189</f>
        <v>0</v>
      </c>
      <c r="U127" s="11"/>
      <c r="V127" s="11"/>
      <c r="W127" s="11"/>
      <c r="X127" s="11"/>
      <c r="Y127" s="11"/>
      <c r="Z127" s="11"/>
      <c r="AA127" s="11"/>
      <c r="AB127" s="11"/>
      <c r="AC127" s="11"/>
      <c r="AD127" s="11"/>
      <c r="AE127" s="11"/>
      <c r="AR127" s="265" t="s">
        <v>84</v>
      </c>
      <c r="AT127" s="266" t="s">
        <v>75</v>
      </c>
      <c r="AU127" s="266" t="s">
        <v>76</v>
      </c>
      <c r="AY127" s="265" t="s">
        <v>414</v>
      </c>
      <c r="BK127" s="267">
        <f>BK128+BK137+BK153+BK176+BK189</f>
        <v>0</v>
      </c>
    </row>
    <row r="128" s="11" customFormat="1" ht="22.8" customHeight="1">
      <c r="A128" s="11"/>
      <c r="B128" s="254"/>
      <c r="C128" s="255"/>
      <c r="D128" s="256" t="s">
        <v>75</v>
      </c>
      <c r="E128" s="275" t="s">
        <v>84</v>
      </c>
      <c r="F128" s="275" t="s">
        <v>1714</v>
      </c>
      <c r="G128" s="255"/>
      <c r="H128" s="255"/>
      <c r="I128" s="258"/>
      <c r="J128" s="276">
        <f>BK128</f>
        <v>0</v>
      </c>
      <c r="K128" s="255"/>
      <c r="L128" s="260"/>
      <c r="M128" s="261"/>
      <c r="N128" s="262"/>
      <c r="O128" s="262"/>
      <c r="P128" s="263">
        <f>SUM(P129:P136)</f>
        <v>0</v>
      </c>
      <c r="Q128" s="262"/>
      <c r="R128" s="263">
        <f>SUM(R129:R136)</f>
        <v>0</v>
      </c>
      <c r="S128" s="262"/>
      <c r="T128" s="264">
        <f>SUM(T129:T136)</f>
        <v>0</v>
      </c>
      <c r="U128" s="11"/>
      <c r="V128" s="11"/>
      <c r="W128" s="11"/>
      <c r="X128" s="11"/>
      <c r="Y128" s="11"/>
      <c r="Z128" s="11"/>
      <c r="AA128" s="11"/>
      <c r="AB128" s="11"/>
      <c r="AC128" s="11"/>
      <c r="AD128" s="11"/>
      <c r="AE128" s="11"/>
      <c r="AR128" s="265" t="s">
        <v>84</v>
      </c>
      <c r="AT128" s="266" t="s">
        <v>75</v>
      </c>
      <c r="AU128" s="266" t="s">
        <v>84</v>
      </c>
      <c r="AY128" s="265" t="s">
        <v>414</v>
      </c>
      <c r="BK128" s="267">
        <f>SUM(BK129:BK136)</f>
        <v>0</v>
      </c>
    </row>
    <row r="129" s="2" customFormat="1" ht="21.75" customHeight="1">
      <c r="A129" s="39"/>
      <c r="B129" s="40"/>
      <c r="C129" s="234" t="s">
        <v>84</v>
      </c>
      <c r="D129" s="234" t="s">
        <v>443</v>
      </c>
      <c r="E129" s="235" t="s">
        <v>1715</v>
      </c>
      <c r="F129" s="236" t="s">
        <v>1716</v>
      </c>
      <c r="G129" s="237" t="s">
        <v>632</v>
      </c>
      <c r="H129" s="238">
        <v>24</v>
      </c>
      <c r="I129" s="239"/>
      <c r="J129" s="240">
        <f>ROUND(I129*H129,2)</f>
        <v>0</v>
      </c>
      <c r="K129" s="236" t="s">
        <v>720</v>
      </c>
      <c r="L129" s="45"/>
      <c r="M129" s="241" t="s">
        <v>1</v>
      </c>
      <c r="N129" s="242" t="s">
        <v>41</v>
      </c>
      <c r="O129" s="92"/>
      <c r="P129" s="226">
        <f>O129*H129</f>
        <v>0</v>
      </c>
      <c r="Q129" s="226">
        <v>0</v>
      </c>
      <c r="R129" s="226">
        <f>Q129*H129</f>
        <v>0</v>
      </c>
      <c r="S129" s="226">
        <v>0</v>
      </c>
      <c r="T129" s="227">
        <f>S129*H129</f>
        <v>0</v>
      </c>
      <c r="U129" s="39"/>
      <c r="V129" s="39"/>
      <c r="W129" s="39"/>
      <c r="X129" s="39"/>
      <c r="Y129" s="39"/>
      <c r="Z129" s="39"/>
      <c r="AA129" s="39"/>
      <c r="AB129" s="39"/>
      <c r="AC129" s="39"/>
      <c r="AD129" s="39"/>
      <c r="AE129" s="39"/>
      <c r="AR129" s="228" t="s">
        <v>415</v>
      </c>
      <c r="AT129" s="228" t="s">
        <v>443</v>
      </c>
      <c r="AU129" s="228" t="s">
        <v>86</v>
      </c>
      <c r="AY129" s="18" t="s">
        <v>414</v>
      </c>
      <c r="BE129" s="229">
        <f>IF(N129="základní",J129,0)</f>
        <v>0</v>
      </c>
      <c r="BF129" s="229">
        <f>IF(N129="snížená",J129,0)</f>
        <v>0</v>
      </c>
      <c r="BG129" s="229">
        <f>IF(N129="zákl. přenesená",J129,0)</f>
        <v>0</v>
      </c>
      <c r="BH129" s="229">
        <f>IF(N129="sníž. přenesená",J129,0)</f>
        <v>0</v>
      </c>
      <c r="BI129" s="229">
        <f>IF(N129="nulová",J129,0)</f>
        <v>0</v>
      </c>
      <c r="BJ129" s="18" t="s">
        <v>84</v>
      </c>
      <c r="BK129" s="229">
        <f>ROUND(I129*H129,2)</f>
        <v>0</v>
      </c>
      <c r="BL129" s="18" t="s">
        <v>415</v>
      </c>
      <c r="BM129" s="228" t="s">
        <v>3657</v>
      </c>
    </row>
    <row r="130" s="2" customFormat="1">
      <c r="A130" s="39"/>
      <c r="B130" s="40"/>
      <c r="C130" s="41"/>
      <c r="D130" s="230" t="s">
        <v>417</v>
      </c>
      <c r="E130" s="41"/>
      <c r="F130" s="231" t="s">
        <v>1718</v>
      </c>
      <c r="G130" s="41"/>
      <c r="H130" s="41"/>
      <c r="I130" s="156"/>
      <c r="J130" s="41"/>
      <c r="K130" s="41"/>
      <c r="L130" s="45"/>
      <c r="M130" s="232"/>
      <c r="N130" s="233"/>
      <c r="O130" s="92"/>
      <c r="P130" s="92"/>
      <c r="Q130" s="92"/>
      <c r="R130" s="92"/>
      <c r="S130" s="92"/>
      <c r="T130" s="93"/>
      <c r="U130" s="39"/>
      <c r="V130" s="39"/>
      <c r="W130" s="39"/>
      <c r="X130" s="39"/>
      <c r="Y130" s="39"/>
      <c r="Z130" s="39"/>
      <c r="AA130" s="39"/>
      <c r="AB130" s="39"/>
      <c r="AC130" s="39"/>
      <c r="AD130" s="39"/>
      <c r="AE130" s="39"/>
      <c r="AT130" s="18" t="s">
        <v>417</v>
      </c>
      <c r="AU130" s="18" t="s">
        <v>86</v>
      </c>
    </row>
    <row r="131" s="15" customFormat="1">
      <c r="A131" s="15"/>
      <c r="B131" s="299"/>
      <c r="C131" s="300"/>
      <c r="D131" s="230" t="s">
        <v>758</v>
      </c>
      <c r="E131" s="301" t="s">
        <v>1</v>
      </c>
      <c r="F131" s="302" t="s">
        <v>3658</v>
      </c>
      <c r="G131" s="300"/>
      <c r="H131" s="301" t="s">
        <v>1</v>
      </c>
      <c r="I131" s="303"/>
      <c r="J131" s="300"/>
      <c r="K131" s="300"/>
      <c r="L131" s="304"/>
      <c r="M131" s="305"/>
      <c r="N131" s="306"/>
      <c r="O131" s="306"/>
      <c r="P131" s="306"/>
      <c r="Q131" s="306"/>
      <c r="R131" s="306"/>
      <c r="S131" s="306"/>
      <c r="T131" s="307"/>
      <c r="U131" s="15"/>
      <c r="V131" s="15"/>
      <c r="W131" s="15"/>
      <c r="X131" s="15"/>
      <c r="Y131" s="15"/>
      <c r="Z131" s="15"/>
      <c r="AA131" s="15"/>
      <c r="AB131" s="15"/>
      <c r="AC131" s="15"/>
      <c r="AD131" s="15"/>
      <c r="AE131" s="15"/>
      <c r="AT131" s="308" t="s">
        <v>758</v>
      </c>
      <c r="AU131" s="308" t="s">
        <v>86</v>
      </c>
      <c r="AV131" s="15" t="s">
        <v>84</v>
      </c>
      <c r="AW131" s="15" t="s">
        <v>33</v>
      </c>
      <c r="AX131" s="15" t="s">
        <v>76</v>
      </c>
      <c r="AY131" s="308" t="s">
        <v>414</v>
      </c>
    </row>
    <row r="132" s="13" customFormat="1">
      <c r="A132" s="13"/>
      <c r="B132" s="277"/>
      <c r="C132" s="278"/>
      <c r="D132" s="230" t="s">
        <v>758</v>
      </c>
      <c r="E132" s="279" t="s">
        <v>1</v>
      </c>
      <c r="F132" s="280" t="s">
        <v>3659</v>
      </c>
      <c r="G132" s="278"/>
      <c r="H132" s="281">
        <v>24</v>
      </c>
      <c r="I132" s="282"/>
      <c r="J132" s="278"/>
      <c r="K132" s="278"/>
      <c r="L132" s="283"/>
      <c r="M132" s="284"/>
      <c r="N132" s="285"/>
      <c r="O132" s="285"/>
      <c r="P132" s="285"/>
      <c r="Q132" s="285"/>
      <c r="R132" s="285"/>
      <c r="S132" s="285"/>
      <c r="T132" s="286"/>
      <c r="U132" s="13"/>
      <c r="V132" s="13"/>
      <c r="W132" s="13"/>
      <c r="X132" s="13"/>
      <c r="Y132" s="13"/>
      <c r="Z132" s="13"/>
      <c r="AA132" s="13"/>
      <c r="AB132" s="13"/>
      <c r="AC132" s="13"/>
      <c r="AD132" s="13"/>
      <c r="AE132" s="13"/>
      <c r="AT132" s="287" t="s">
        <v>758</v>
      </c>
      <c r="AU132" s="287" t="s">
        <v>86</v>
      </c>
      <c r="AV132" s="13" t="s">
        <v>86</v>
      </c>
      <c r="AW132" s="13" t="s">
        <v>33</v>
      </c>
      <c r="AX132" s="13" t="s">
        <v>76</v>
      </c>
      <c r="AY132" s="287" t="s">
        <v>414</v>
      </c>
    </row>
    <row r="133" s="14" customFormat="1">
      <c r="A133" s="14"/>
      <c r="B133" s="288"/>
      <c r="C133" s="289"/>
      <c r="D133" s="230" t="s">
        <v>758</v>
      </c>
      <c r="E133" s="290" t="s">
        <v>1</v>
      </c>
      <c r="F133" s="291" t="s">
        <v>760</v>
      </c>
      <c r="G133" s="289"/>
      <c r="H133" s="292">
        <v>24</v>
      </c>
      <c r="I133" s="293"/>
      <c r="J133" s="289"/>
      <c r="K133" s="289"/>
      <c r="L133" s="294"/>
      <c r="M133" s="295"/>
      <c r="N133" s="296"/>
      <c r="O133" s="296"/>
      <c r="P133" s="296"/>
      <c r="Q133" s="296"/>
      <c r="R133" s="296"/>
      <c r="S133" s="296"/>
      <c r="T133" s="297"/>
      <c r="U133" s="14"/>
      <c r="V133" s="14"/>
      <c r="W133" s="14"/>
      <c r="X133" s="14"/>
      <c r="Y133" s="14"/>
      <c r="Z133" s="14"/>
      <c r="AA133" s="14"/>
      <c r="AB133" s="14"/>
      <c r="AC133" s="14"/>
      <c r="AD133" s="14"/>
      <c r="AE133" s="14"/>
      <c r="AT133" s="298" t="s">
        <v>758</v>
      </c>
      <c r="AU133" s="298" t="s">
        <v>86</v>
      </c>
      <c r="AV133" s="14" t="s">
        <v>415</v>
      </c>
      <c r="AW133" s="14" t="s">
        <v>33</v>
      </c>
      <c r="AX133" s="14" t="s">
        <v>84</v>
      </c>
      <c r="AY133" s="298" t="s">
        <v>414</v>
      </c>
    </row>
    <row r="134" s="2" customFormat="1" ht="21.75" customHeight="1">
      <c r="A134" s="39"/>
      <c r="B134" s="40"/>
      <c r="C134" s="234" t="s">
        <v>86</v>
      </c>
      <c r="D134" s="234" t="s">
        <v>443</v>
      </c>
      <c r="E134" s="235" t="s">
        <v>1721</v>
      </c>
      <c r="F134" s="236" t="s">
        <v>1722</v>
      </c>
      <c r="G134" s="237" t="s">
        <v>755</v>
      </c>
      <c r="H134" s="238">
        <v>0.23999999999999999</v>
      </c>
      <c r="I134" s="239"/>
      <c r="J134" s="240">
        <f>ROUND(I134*H134,2)</f>
        <v>0</v>
      </c>
      <c r="K134" s="236" t="s">
        <v>720</v>
      </c>
      <c r="L134" s="45"/>
      <c r="M134" s="241" t="s">
        <v>1</v>
      </c>
      <c r="N134" s="242" t="s">
        <v>41</v>
      </c>
      <c r="O134" s="92"/>
      <c r="P134" s="226">
        <f>O134*H134</f>
        <v>0</v>
      </c>
      <c r="Q134" s="226">
        <v>0</v>
      </c>
      <c r="R134" s="226">
        <f>Q134*H134</f>
        <v>0</v>
      </c>
      <c r="S134" s="226">
        <v>0</v>
      </c>
      <c r="T134" s="227">
        <f>S134*H134</f>
        <v>0</v>
      </c>
      <c r="U134" s="39"/>
      <c r="V134" s="39"/>
      <c r="W134" s="39"/>
      <c r="X134" s="39"/>
      <c r="Y134" s="39"/>
      <c r="Z134" s="39"/>
      <c r="AA134" s="39"/>
      <c r="AB134" s="39"/>
      <c r="AC134" s="39"/>
      <c r="AD134" s="39"/>
      <c r="AE134" s="39"/>
      <c r="AR134" s="228" t="s">
        <v>415</v>
      </c>
      <c r="AT134" s="228" t="s">
        <v>443</v>
      </c>
      <c r="AU134" s="228" t="s">
        <v>86</v>
      </c>
      <c r="AY134" s="18" t="s">
        <v>414</v>
      </c>
      <c r="BE134" s="229">
        <f>IF(N134="základní",J134,0)</f>
        <v>0</v>
      </c>
      <c r="BF134" s="229">
        <f>IF(N134="snížená",J134,0)</f>
        <v>0</v>
      </c>
      <c r="BG134" s="229">
        <f>IF(N134="zákl. přenesená",J134,0)</f>
        <v>0</v>
      </c>
      <c r="BH134" s="229">
        <f>IF(N134="sníž. přenesená",J134,0)</f>
        <v>0</v>
      </c>
      <c r="BI134" s="229">
        <f>IF(N134="nulová",J134,0)</f>
        <v>0</v>
      </c>
      <c r="BJ134" s="18" t="s">
        <v>84</v>
      </c>
      <c r="BK134" s="229">
        <f>ROUND(I134*H134,2)</f>
        <v>0</v>
      </c>
      <c r="BL134" s="18" t="s">
        <v>415</v>
      </c>
      <c r="BM134" s="228" t="s">
        <v>3660</v>
      </c>
    </row>
    <row r="135" s="2" customFormat="1">
      <c r="A135" s="39"/>
      <c r="B135" s="40"/>
      <c r="C135" s="41"/>
      <c r="D135" s="230" t="s">
        <v>417</v>
      </c>
      <c r="E135" s="41"/>
      <c r="F135" s="231" t="s">
        <v>1724</v>
      </c>
      <c r="G135" s="41"/>
      <c r="H135" s="41"/>
      <c r="I135" s="156"/>
      <c r="J135" s="41"/>
      <c r="K135" s="41"/>
      <c r="L135" s="45"/>
      <c r="M135" s="232"/>
      <c r="N135" s="233"/>
      <c r="O135" s="92"/>
      <c r="P135" s="92"/>
      <c r="Q135" s="92"/>
      <c r="R135" s="92"/>
      <c r="S135" s="92"/>
      <c r="T135" s="93"/>
      <c r="U135" s="39"/>
      <c r="V135" s="39"/>
      <c r="W135" s="39"/>
      <c r="X135" s="39"/>
      <c r="Y135" s="39"/>
      <c r="Z135" s="39"/>
      <c r="AA135" s="39"/>
      <c r="AB135" s="39"/>
      <c r="AC135" s="39"/>
      <c r="AD135" s="39"/>
      <c r="AE135" s="39"/>
      <c r="AT135" s="18" t="s">
        <v>417</v>
      </c>
      <c r="AU135" s="18" t="s">
        <v>86</v>
      </c>
    </row>
    <row r="136" s="13" customFormat="1">
      <c r="A136" s="13"/>
      <c r="B136" s="277"/>
      <c r="C136" s="278"/>
      <c r="D136" s="230" t="s">
        <v>758</v>
      </c>
      <c r="E136" s="279" t="s">
        <v>1</v>
      </c>
      <c r="F136" s="280" t="s">
        <v>3661</v>
      </c>
      <c r="G136" s="278"/>
      <c r="H136" s="281">
        <v>0.23999999999999999</v>
      </c>
      <c r="I136" s="282"/>
      <c r="J136" s="278"/>
      <c r="K136" s="278"/>
      <c r="L136" s="283"/>
      <c r="M136" s="284"/>
      <c r="N136" s="285"/>
      <c r="O136" s="285"/>
      <c r="P136" s="285"/>
      <c r="Q136" s="285"/>
      <c r="R136" s="285"/>
      <c r="S136" s="285"/>
      <c r="T136" s="286"/>
      <c r="U136" s="13"/>
      <c r="V136" s="13"/>
      <c r="W136" s="13"/>
      <c r="X136" s="13"/>
      <c r="Y136" s="13"/>
      <c r="Z136" s="13"/>
      <c r="AA136" s="13"/>
      <c r="AB136" s="13"/>
      <c r="AC136" s="13"/>
      <c r="AD136" s="13"/>
      <c r="AE136" s="13"/>
      <c r="AT136" s="287" t="s">
        <v>758</v>
      </c>
      <c r="AU136" s="287" t="s">
        <v>86</v>
      </c>
      <c r="AV136" s="13" t="s">
        <v>86</v>
      </c>
      <c r="AW136" s="13" t="s">
        <v>33</v>
      </c>
      <c r="AX136" s="13" t="s">
        <v>84</v>
      </c>
      <c r="AY136" s="287" t="s">
        <v>414</v>
      </c>
    </row>
    <row r="137" s="11" customFormat="1" ht="22.8" customHeight="1">
      <c r="A137" s="11"/>
      <c r="B137" s="254"/>
      <c r="C137" s="255"/>
      <c r="D137" s="256" t="s">
        <v>75</v>
      </c>
      <c r="E137" s="275" t="s">
        <v>431</v>
      </c>
      <c r="F137" s="275" t="s">
        <v>798</v>
      </c>
      <c r="G137" s="255"/>
      <c r="H137" s="255"/>
      <c r="I137" s="258"/>
      <c r="J137" s="276">
        <f>BK137</f>
        <v>0</v>
      </c>
      <c r="K137" s="255"/>
      <c r="L137" s="260"/>
      <c r="M137" s="261"/>
      <c r="N137" s="262"/>
      <c r="O137" s="262"/>
      <c r="P137" s="263">
        <f>SUM(P138:P152)</f>
        <v>0</v>
      </c>
      <c r="Q137" s="262"/>
      <c r="R137" s="263">
        <f>SUM(R138:R152)</f>
        <v>0.0129825632</v>
      </c>
      <c r="S137" s="262"/>
      <c r="T137" s="264">
        <f>SUM(T138:T152)</f>
        <v>0</v>
      </c>
      <c r="U137" s="11"/>
      <c r="V137" s="11"/>
      <c r="W137" s="11"/>
      <c r="X137" s="11"/>
      <c r="Y137" s="11"/>
      <c r="Z137" s="11"/>
      <c r="AA137" s="11"/>
      <c r="AB137" s="11"/>
      <c r="AC137" s="11"/>
      <c r="AD137" s="11"/>
      <c r="AE137" s="11"/>
      <c r="AR137" s="265" t="s">
        <v>84</v>
      </c>
      <c r="AT137" s="266" t="s">
        <v>75</v>
      </c>
      <c r="AU137" s="266" t="s">
        <v>84</v>
      </c>
      <c r="AY137" s="265" t="s">
        <v>414</v>
      </c>
      <c r="BK137" s="267">
        <f>SUM(BK138:BK152)</f>
        <v>0</v>
      </c>
    </row>
    <row r="138" s="2" customFormat="1" ht="21.75" customHeight="1">
      <c r="A138" s="39"/>
      <c r="B138" s="40"/>
      <c r="C138" s="234" t="s">
        <v>427</v>
      </c>
      <c r="D138" s="234" t="s">
        <v>443</v>
      </c>
      <c r="E138" s="235" t="s">
        <v>1736</v>
      </c>
      <c r="F138" s="236" t="s">
        <v>1737</v>
      </c>
      <c r="G138" s="237" t="s">
        <v>632</v>
      </c>
      <c r="H138" s="238">
        <v>12.73</v>
      </c>
      <c r="I138" s="239"/>
      <c r="J138" s="240">
        <f>ROUND(I138*H138,2)</f>
        <v>0</v>
      </c>
      <c r="K138" s="236" t="s">
        <v>720</v>
      </c>
      <c r="L138" s="45"/>
      <c r="M138" s="241" t="s">
        <v>1</v>
      </c>
      <c r="N138" s="242" t="s">
        <v>41</v>
      </c>
      <c r="O138" s="92"/>
      <c r="P138" s="226">
        <f>O138*H138</f>
        <v>0</v>
      </c>
      <c r="Q138" s="226">
        <v>0.0010198399999999999</v>
      </c>
      <c r="R138" s="226">
        <f>Q138*H138</f>
        <v>0.0129825632</v>
      </c>
      <c r="S138" s="226">
        <v>0</v>
      </c>
      <c r="T138" s="227">
        <f>S138*H138</f>
        <v>0</v>
      </c>
      <c r="U138" s="39"/>
      <c r="V138" s="39"/>
      <c r="W138" s="39"/>
      <c r="X138" s="39"/>
      <c r="Y138" s="39"/>
      <c r="Z138" s="39"/>
      <c r="AA138" s="39"/>
      <c r="AB138" s="39"/>
      <c r="AC138" s="39"/>
      <c r="AD138" s="39"/>
      <c r="AE138" s="39"/>
      <c r="AR138" s="228" t="s">
        <v>415</v>
      </c>
      <c r="AT138" s="228" t="s">
        <v>443</v>
      </c>
      <c r="AU138" s="228" t="s">
        <v>86</v>
      </c>
      <c r="AY138" s="18" t="s">
        <v>414</v>
      </c>
      <c r="BE138" s="229">
        <f>IF(N138="základní",J138,0)</f>
        <v>0</v>
      </c>
      <c r="BF138" s="229">
        <f>IF(N138="snížená",J138,0)</f>
        <v>0</v>
      </c>
      <c r="BG138" s="229">
        <f>IF(N138="zákl. přenesená",J138,0)</f>
        <v>0</v>
      </c>
      <c r="BH138" s="229">
        <f>IF(N138="sníž. přenesená",J138,0)</f>
        <v>0</v>
      </c>
      <c r="BI138" s="229">
        <f>IF(N138="nulová",J138,0)</f>
        <v>0</v>
      </c>
      <c r="BJ138" s="18" t="s">
        <v>84</v>
      </c>
      <c r="BK138" s="229">
        <f>ROUND(I138*H138,2)</f>
        <v>0</v>
      </c>
      <c r="BL138" s="18" t="s">
        <v>415</v>
      </c>
      <c r="BM138" s="228" t="s">
        <v>3662</v>
      </c>
    </row>
    <row r="139" s="2" customFormat="1">
      <c r="A139" s="39"/>
      <c r="B139" s="40"/>
      <c r="C139" s="41"/>
      <c r="D139" s="230" t="s">
        <v>417</v>
      </c>
      <c r="E139" s="41"/>
      <c r="F139" s="231" t="s">
        <v>1739</v>
      </c>
      <c r="G139" s="41"/>
      <c r="H139" s="41"/>
      <c r="I139" s="156"/>
      <c r="J139" s="41"/>
      <c r="K139" s="41"/>
      <c r="L139" s="45"/>
      <c r="M139" s="232"/>
      <c r="N139" s="233"/>
      <c r="O139" s="92"/>
      <c r="P139" s="92"/>
      <c r="Q139" s="92"/>
      <c r="R139" s="92"/>
      <c r="S139" s="92"/>
      <c r="T139" s="93"/>
      <c r="U139" s="39"/>
      <c r="V139" s="39"/>
      <c r="W139" s="39"/>
      <c r="X139" s="39"/>
      <c r="Y139" s="39"/>
      <c r="Z139" s="39"/>
      <c r="AA139" s="39"/>
      <c r="AB139" s="39"/>
      <c r="AC139" s="39"/>
      <c r="AD139" s="39"/>
      <c r="AE139" s="39"/>
      <c r="AT139" s="18" t="s">
        <v>417</v>
      </c>
      <c r="AU139" s="18" t="s">
        <v>86</v>
      </c>
    </row>
    <row r="140" s="15" customFormat="1">
      <c r="A140" s="15"/>
      <c r="B140" s="299"/>
      <c r="C140" s="300"/>
      <c r="D140" s="230" t="s">
        <v>758</v>
      </c>
      <c r="E140" s="301" t="s">
        <v>1</v>
      </c>
      <c r="F140" s="302" t="s">
        <v>1740</v>
      </c>
      <c r="G140" s="300"/>
      <c r="H140" s="301" t="s">
        <v>1</v>
      </c>
      <c r="I140" s="303"/>
      <c r="J140" s="300"/>
      <c r="K140" s="300"/>
      <c r="L140" s="304"/>
      <c r="M140" s="305"/>
      <c r="N140" s="306"/>
      <c r="O140" s="306"/>
      <c r="P140" s="306"/>
      <c r="Q140" s="306"/>
      <c r="R140" s="306"/>
      <c r="S140" s="306"/>
      <c r="T140" s="307"/>
      <c r="U140" s="15"/>
      <c r="V140" s="15"/>
      <c r="W140" s="15"/>
      <c r="X140" s="15"/>
      <c r="Y140" s="15"/>
      <c r="Z140" s="15"/>
      <c r="AA140" s="15"/>
      <c r="AB140" s="15"/>
      <c r="AC140" s="15"/>
      <c r="AD140" s="15"/>
      <c r="AE140" s="15"/>
      <c r="AT140" s="308" t="s">
        <v>758</v>
      </c>
      <c r="AU140" s="308" t="s">
        <v>86</v>
      </c>
      <c r="AV140" s="15" t="s">
        <v>84</v>
      </c>
      <c r="AW140" s="15" t="s">
        <v>33</v>
      </c>
      <c r="AX140" s="15" t="s">
        <v>76</v>
      </c>
      <c r="AY140" s="308" t="s">
        <v>414</v>
      </c>
    </row>
    <row r="141" s="15" customFormat="1">
      <c r="A141" s="15"/>
      <c r="B141" s="299"/>
      <c r="C141" s="300"/>
      <c r="D141" s="230" t="s">
        <v>758</v>
      </c>
      <c r="E141" s="301" t="s">
        <v>1</v>
      </c>
      <c r="F141" s="302" t="s">
        <v>1741</v>
      </c>
      <c r="G141" s="300"/>
      <c r="H141" s="301" t="s">
        <v>1</v>
      </c>
      <c r="I141" s="303"/>
      <c r="J141" s="300"/>
      <c r="K141" s="300"/>
      <c r="L141" s="304"/>
      <c r="M141" s="305"/>
      <c r="N141" s="306"/>
      <c r="O141" s="306"/>
      <c r="P141" s="306"/>
      <c r="Q141" s="306"/>
      <c r="R141" s="306"/>
      <c r="S141" s="306"/>
      <c r="T141" s="307"/>
      <c r="U141" s="15"/>
      <c r="V141" s="15"/>
      <c r="W141" s="15"/>
      <c r="X141" s="15"/>
      <c r="Y141" s="15"/>
      <c r="Z141" s="15"/>
      <c r="AA141" s="15"/>
      <c r="AB141" s="15"/>
      <c r="AC141" s="15"/>
      <c r="AD141" s="15"/>
      <c r="AE141" s="15"/>
      <c r="AT141" s="308" t="s">
        <v>758</v>
      </c>
      <c r="AU141" s="308" t="s">
        <v>86</v>
      </c>
      <c r="AV141" s="15" t="s">
        <v>84</v>
      </c>
      <c r="AW141" s="15" t="s">
        <v>33</v>
      </c>
      <c r="AX141" s="15" t="s">
        <v>76</v>
      </c>
      <c r="AY141" s="308" t="s">
        <v>414</v>
      </c>
    </row>
    <row r="142" s="13" customFormat="1">
      <c r="A142" s="13"/>
      <c r="B142" s="277"/>
      <c r="C142" s="278"/>
      <c r="D142" s="230" t="s">
        <v>758</v>
      </c>
      <c r="E142" s="279" t="s">
        <v>1</v>
      </c>
      <c r="F142" s="280" t="s">
        <v>3663</v>
      </c>
      <c r="G142" s="278"/>
      <c r="H142" s="281">
        <v>3.7999999999999998</v>
      </c>
      <c r="I142" s="282"/>
      <c r="J142" s="278"/>
      <c r="K142" s="278"/>
      <c r="L142" s="283"/>
      <c r="M142" s="284"/>
      <c r="N142" s="285"/>
      <c r="O142" s="285"/>
      <c r="P142" s="285"/>
      <c r="Q142" s="285"/>
      <c r="R142" s="285"/>
      <c r="S142" s="285"/>
      <c r="T142" s="286"/>
      <c r="U142" s="13"/>
      <c r="V142" s="13"/>
      <c r="W142" s="13"/>
      <c r="X142" s="13"/>
      <c r="Y142" s="13"/>
      <c r="Z142" s="13"/>
      <c r="AA142" s="13"/>
      <c r="AB142" s="13"/>
      <c r="AC142" s="13"/>
      <c r="AD142" s="13"/>
      <c r="AE142" s="13"/>
      <c r="AT142" s="287" t="s">
        <v>758</v>
      </c>
      <c r="AU142" s="287" t="s">
        <v>86</v>
      </c>
      <c r="AV142" s="13" t="s">
        <v>86</v>
      </c>
      <c r="AW142" s="13" t="s">
        <v>33</v>
      </c>
      <c r="AX142" s="13" t="s">
        <v>76</v>
      </c>
      <c r="AY142" s="287" t="s">
        <v>414</v>
      </c>
    </row>
    <row r="143" s="15" customFormat="1">
      <c r="A143" s="15"/>
      <c r="B143" s="299"/>
      <c r="C143" s="300"/>
      <c r="D143" s="230" t="s">
        <v>758</v>
      </c>
      <c r="E143" s="301" t="s">
        <v>1</v>
      </c>
      <c r="F143" s="302" t="s">
        <v>1746</v>
      </c>
      <c r="G143" s="300"/>
      <c r="H143" s="301" t="s">
        <v>1</v>
      </c>
      <c r="I143" s="303"/>
      <c r="J143" s="300"/>
      <c r="K143" s="300"/>
      <c r="L143" s="304"/>
      <c r="M143" s="305"/>
      <c r="N143" s="306"/>
      <c r="O143" s="306"/>
      <c r="P143" s="306"/>
      <c r="Q143" s="306"/>
      <c r="R143" s="306"/>
      <c r="S143" s="306"/>
      <c r="T143" s="307"/>
      <c r="U143" s="15"/>
      <c r="V143" s="15"/>
      <c r="W143" s="15"/>
      <c r="X143" s="15"/>
      <c r="Y143" s="15"/>
      <c r="Z143" s="15"/>
      <c r="AA143" s="15"/>
      <c r="AB143" s="15"/>
      <c r="AC143" s="15"/>
      <c r="AD143" s="15"/>
      <c r="AE143" s="15"/>
      <c r="AT143" s="308" t="s">
        <v>758</v>
      </c>
      <c r="AU143" s="308" t="s">
        <v>86</v>
      </c>
      <c r="AV143" s="15" t="s">
        <v>84</v>
      </c>
      <c r="AW143" s="15" t="s">
        <v>33</v>
      </c>
      <c r="AX143" s="15" t="s">
        <v>76</v>
      </c>
      <c r="AY143" s="308" t="s">
        <v>414</v>
      </c>
    </row>
    <row r="144" s="13" customFormat="1">
      <c r="A144" s="13"/>
      <c r="B144" s="277"/>
      <c r="C144" s="278"/>
      <c r="D144" s="230" t="s">
        <v>758</v>
      </c>
      <c r="E144" s="279" t="s">
        <v>1</v>
      </c>
      <c r="F144" s="280" t="s">
        <v>3664</v>
      </c>
      <c r="G144" s="278"/>
      <c r="H144" s="281">
        <v>2.8500000000000001</v>
      </c>
      <c r="I144" s="282"/>
      <c r="J144" s="278"/>
      <c r="K144" s="278"/>
      <c r="L144" s="283"/>
      <c r="M144" s="284"/>
      <c r="N144" s="285"/>
      <c r="O144" s="285"/>
      <c r="P144" s="285"/>
      <c r="Q144" s="285"/>
      <c r="R144" s="285"/>
      <c r="S144" s="285"/>
      <c r="T144" s="286"/>
      <c r="U144" s="13"/>
      <c r="V144" s="13"/>
      <c r="W144" s="13"/>
      <c r="X144" s="13"/>
      <c r="Y144" s="13"/>
      <c r="Z144" s="13"/>
      <c r="AA144" s="13"/>
      <c r="AB144" s="13"/>
      <c r="AC144" s="13"/>
      <c r="AD144" s="13"/>
      <c r="AE144" s="13"/>
      <c r="AT144" s="287" t="s">
        <v>758</v>
      </c>
      <c r="AU144" s="287" t="s">
        <v>86</v>
      </c>
      <c r="AV144" s="13" t="s">
        <v>86</v>
      </c>
      <c r="AW144" s="13" t="s">
        <v>33</v>
      </c>
      <c r="AX144" s="13" t="s">
        <v>76</v>
      </c>
      <c r="AY144" s="287" t="s">
        <v>414</v>
      </c>
    </row>
    <row r="145" s="16" customFormat="1">
      <c r="A145" s="16"/>
      <c r="B145" s="317"/>
      <c r="C145" s="318"/>
      <c r="D145" s="230" t="s">
        <v>758</v>
      </c>
      <c r="E145" s="319" t="s">
        <v>1</v>
      </c>
      <c r="F145" s="320" t="s">
        <v>1745</v>
      </c>
      <c r="G145" s="318"/>
      <c r="H145" s="321">
        <v>6.6500000000000004</v>
      </c>
      <c r="I145" s="322"/>
      <c r="J145" s="318"/>
      <c r="K145" s="318"/>
      <c r="L145" s="323"/>
      <c r="M145" s="324"/>
      <c r="N145" s="325"/>
      <c r="O145" s="325"/>
      <c r="P145" s="325"/>
      <c r="Q145" s="325"/>
      <c r="R145" s="325"/>
      <c r="S145" s="325"/>
      <c r="T145" s="326"/>
      <c r="U145" s="16"/>
      <c r="V145" s="16"/>
      <c r="W145" s="16"/>
      <c r="X145" s="16"/>
      <c r="Y145" s="16"/>
      <c r="Z145" s="16"/>
      <c r="AA145" s="16"/>
      <c r="AB145" s="16"/>
      <c r="AC145" s="16"/>
      <c r="AD145" s="16"/>
      <c r="AE145" s="16"/>
      <c r="AT145" s="327" t="s">
        <v>758</v>
      </c>
      <c r="AU145" s="327" t="s">
        <v>86</v>
      </c>
      <c r="AV145" s="16" t="s">
        <v>114</v>
      </c>
      <c r="AW145" s="16" t="s">
        <v>33</v>
      </c>
      <c r="AX145" s="16" t="s">
        <v>76</v>
      </c>
      <c r="AY145" s="327" t="s">
        <v>414</v>
      </c>
    </row>
    <row r="146" s="15" customFormat="1">
      <c r="A146" s="15"/>
      <c r="B146" s="299"/>
      <c r="C146" s="300"/>
      <c r="D146" s="230" t="s">
        <v>758</v>
      </c>
      <c r="E146" s="301" t="s">
        <v>1</v>
      </c>
      <c r="F146" s="302" t="s">
        <v>3457</v>
      </c>
      <c r="G146" s="300"/>
      <c r="H146" s="301" t="s">
        <v>1</v>
      </c>
      <c r="I146" s="303"/>
      <c r="J146" s="300"/>
      <c r="K146" s="300"/>
      <c r="L146" s="304"/>
      <c r="M146" s="305"/>
      <c r="N146" s="306"/>
      <c r="O146" s="306"/>
      <c r="P146" s="306"/>
      <c r="Q146" s="306"/>
      <c r="R146" s="306"/>
      <c r="S146" s="306"/>
      <c r="T146" s="307"/>
      <c r="U146" s="15"/>
      <c r="V146" s="15"/>
      <c r="W146" s="15"/>
      <c r="X146" s="15"/>
      <c r="Y146" s="15"/>
      <c r="Z146" s="15"/>
      <c r="AA146" s="15"/>
      <c r="AB146" s="15"/>
      <c r="AC146" s="15"/>
      <c r="AD146" s="15"/>
      <c r="AE146" s="15"/>
      <c r="AT146" s="308" t="s">
        <v>758</v>
      </c>
      <c r="AU146" s="308" t="s">
        <v>86</v>
      </c>
      <c r="AV146" s="15" t="s">
        <v>84</v>
      </c>
      <c r="AW146" s="15" t="s">
        <v>33</v>
      </c>
      <c r="AX146" s="15" t="s">
        <v>76</v>
      </c>
      <c r="AY146" s="308" t="s">
        <v>414</v>
      </c>
    </row>
    <row r="147" s="15" customFormat="1">
      <c r="A147" s="15"/>
      <c r="B147" s="299"/>
      <c r="C147" s="300"/>
      <c r="D147" s="230" t="s">
        <v>758</v>
      </c>
      <c r="E147" s="301" t="s">
        <v>1</v>
      </c>
      <c r="F147" s="302" t="s">
        <v>1741</v>
      </c>
      <c r="G147" s="300"/>
      <c r="H147" s="301" t="s">
        <v>1</v>
      </c>
      <c r="I147" s="303"/>
      <c r="J147" s="300"/>
      <c r="K147" s="300"/>
      <c r="L147" s="304"/>
      <c r="M147" s="305"/>
      <c r="N147" s="306"/>
      <c r="O147" s="306"/>
      <c r="P147" s="306"/>
      <c r="Q147" s="306"/>
      <c r="R147" s="306"/>
      <c r="S147" s="306"/>
      <c r="T147" s="307"/>
      <c r="U147" s="15"/>
      <c r="V147" s="15"/>
      <c r="W147" s="15"/>
      <c r="X147" s="15"/>
      <c r="Y147" s="15"/>
      <c r="Z147" s="15"/>
      <c r="AA147" s="15"/>
      <c r="AB147" s="15"/>
      <c r="AC147" s="15"/>
      <c r="AD147" s="15"/>
      <c r="AE147" s="15"/>
      <c r="AT147" s="308" t="s">
        <v>758</v>
      </c>
      <c r="AU147" s="308" t="s">
        <v>86</v>
      </c>
      <c r="AV147" s="15" t="s">
        <v>84</v>
      </c>
      <c r="AW147" s="15" t="s">
        <v>33</v>
      </c>
      <c r="AX147" s="15" t="s">
        <v>76</v>
      </c>
      <c r="AY147" s="308" t="s">
        <v>414</v>
      </c>
    </row>
    <row r="148" s="13" customFormat="1">
      <c r="A148" s="13"/>
      <c r="B148" s="277"/>
      <c r="C148" s="278"/>
      <c r="D148" s="230" t="s">
        <v>758</v>
      </c>
      <c r="E148" s="279" t="s">
        <v>1</v>
      </c>
      <c r="F148" s="280" t="s">
        <v>3665</v>
      </c>
      <c r="G148" s="278"/>
      <c r="H148" s="281">
        <v>4.4000000000000004</v>
      </c>
      <c r="I148" s="282"/>
      <c r="J148" s="278"/>
      <c r="K148" s="278"/>
      <c r="L148" s="283"/>
      <c r="M148" s="284"/>
      <c r="N148" s="285"/>
      <c r="O148" s="285"/>
      <c r="P148" s="285"/>
      <c r="Q148" s="285"/>
      <c r="R148" s="285"/>
      <c r="S148" s="285"/>
      <c r="T148" s="286"/>
      <c r="U148" s="13"/>
      <c r="V148" s="13"/>
      <c r="W148" s="13"/>
      <c r="X148" s="13"/>
      <c r="Y148" s="13"/>
      <c r="Z148" s="13"/>
      <c r="AA148" s="13"/>
      <c r="AB148" s="13"/>
      <c r="AC148" s="13"/>
      <c r="AD148" s="13"/>
      <c r="AE148" s="13"/>
      <c r="AT148" s="287" t="s">
        <v>758</v>
      </c>
      <c r="AU148" s="287" t="s">
        <v>86</v>
      </c>
      <c r="AV148" s="13" t="s">
        <v>86</v>
      </c>
      <c r="AW148" s="13" t="s">
        <v>33</v>
      </c>
      <c r="AX148" s="13" t="s">
        <v>76</v>
      </c>
      <c r="AY148" s="287" t="s">
        <v>414</v>
      </c>
    </row>
    <row r="149" s="15" customFormat="1">
      <c r="A149" s="15"/>
      <c r="B149" s="299"/>
      <c r="C149" s="300"/>
      <c r="D149" s="230" t="s">
        <v>758</v>
      </c>
      <c r="E149" s="301" t="s">
        <v>1</v>
      </c>
      <c r="F149" s="302" t="s">
        <v>1746</v>
      </c>
      <c r="G149" s="300"/>
      <c r="H149" s="301" t="s">
        <v>1</v>
      </c>
      <c r="I149" s="303"/>
      <c r="J149" s="300"/>
      <c r="K149" s="300"/>
      <c r="L149" s="304"/>
      <c r="M149" s="305"/>
      <c r="N149" s="306"/>
      <c r="O149" s="306"/>
      <c r="P149" s="306"/>
      <c r="Q149" s="306"/>
      <c r="R149" s="306"/>
      <c r="S149" s="306"/>
      <c r="T149" s="307"/>
      <c r="U149" s="15"/>
      <c r="V149" s="15"/>
      <c r="W149" s="15"/>
      <c r="X149" s="15"/>
      <c r="Y149" s="15"/>
      <c r="Z149" s="15"/>
      <c r="AA149" s="15"/>
      <c r="AB149" s="15"/>
      <c r="AC149" s="15"/>
      <c r="AD149" s="15"/>
      <c r="AE149" s="15"/>
      <c r="AT149" s="308" t="s">
        <v>758</v>
      </c>
      <c r="AU149" s="308" t="s">
        <v>86</v>
      </c>
      <c r="AV149" s="15" t="s">
        <v>84</v>
      </c>
      <c r="AW149" s="15" t="s">
        <v>33</v>
      </c>
      <c r="AX149" s="15" t="s">
        <v>76</v>
      </c>
      <c r="AY149" s="308" t="s">
        <v>414</v>
      </c>
    </row>
    <row r="150" s="13" customFormat="1">
      <c r="A150" s="13"/>
      <c r="B150" s="277"/>
      <c r="C150" s="278"/>
      <c r="D150" s="230" t="s">
        <v>758</v>
      </c>
      <c r="E150" s="279" t="s">
        <v>1</v>
      </c>
      <c r="F150" s="280" t="s">
        <v>3666</v>
      </c>
      <c r="G150" s="278"/>
      <c r="H150" s="281">
        <v>1.6799999999999999</v>
      </c>
      <c r="I150" s="282"/>
      <c r="J150" s="278"/>
      <c r="K150" s="278"/>
      <c r="L150" s="283"/>
      <c r="M150" s="284"/>
      <c r="N150" s="285"/>
      <c r="O150" s="285"/>
      <c r="P150" s="285"/>
      <c r="Q150" s="285"/>
      <c r="R150" s="285"/>
      <c r="S150" s="285"/>
      <c r="T150" s="286"/>
      <c r="U150" s="13"/>
      <c r="V150" s="13"/>
      <c r="W150" s="13"/>
      <c r="X150" s="13"/>
      <c r="Y150" s="13"/>
      <c r="Z150" s="13"/>
      <c r="AA150" s="13"/>
      <c r="AB150" s="13"/>
      <c r="AC150" s="13"/>
      <c r="AD150" s="13"/>
      <c r="AE150" s="13"/>
      <c r="AT150" s="287" t="s">
        <v>758</v>
      </c>
      <c r="AU150" s="287" t="s">
        <v>86</v>
      </c>
      <c r="AV150" s="13" t="s">
        <v>86</v>
      </c>
      <c r="AW150" s="13" t="s">
        <v>33</v>
      </c>
      <c r="AX150" s="13" t="s">
        <v>76</v>
      </c>
      <c r="AY150" s="287" t="s">
        <v>414</v>
      </c>
    </row>
    <row r="151" s="16" customFormat="1">
      <c r="A151" s="16"/>
      <c r="B151" s="317"/>
      <c r="C151" s="318"/>
      <c r="D151" s="230" t="s">
        <v>758</v>
      </c>
      <c r="E151" s="319" t="s">
        <v>1</v>
      </c>
      <c r="F151" s="320" t="s">
        <v>1745</v>
      </c>
      <c r="G151" s="318"/>
      <c r="H151" s="321">
        <v>6.0800000000000001</v>
      </c>
      <c r="I151" s="322"/>
      <c r="J151" s="318"/>
      <c r="K151" s="318"/>
      <c r="L151" s="323"/>
      <c r="M151" s="324"/>
      <c r="N151" s="325"/>
      <c r="O151" s="325"/>
      <c r="P151" s="325"/>
      <c r="Q151" s="325"/>
      <c r="R151" s="325"/>
      <c r="S151" s="325"/>
      <c r="T151" s="326"/>
      <c r="U151" s="16"/>
      <c r="V151" s="16"/>
      <c r="W151" s="16"/>
      <c r="X151" s="16"/>
      <c r="Y151" s="16"/>
      <c r="Z151" s="16"/>
      <c r="AA151" s="16"/>
      <c r="AB151" s="16"/>
      <c r="AC151" s="16"/>
      <c r="AD151" s="16"/>
      <c r="AE151" s="16"/>
      <c r="AT151" s="327" t="s">
        <v>758</v>
      </c>
      <c r="AU151" s="327" t="s">
        <v>86</v>
      </c>
      <c r="AV151" s="16" t="s">
        <v>114</v>
      </c>
      <c r="AW151" s="16" t="s">
        <v>33</v>
      </c>
      <c r="AX151" s="16" t="s">
        <v>76</v>
      </c>
      <c r="AY151" s="327" t="s">
        <v>414</v>
      </c>
    </row>
    <row r="152" s="14" customFormat="1">
      <c r="A152" s="14"/>
      <c r="B152" s="288"/>
      <c r="C152" s="289"/>
      <c r="D152" s="230" t="s">
        <v>758</v>
      </c>
      <c r="E152" s="290" t="s">
        <v>1</v>
      </c>
      <c r="F152" s="291" t="s">
        <v>760</v>
      </c>
      <c r="G152" s="289"/>
      <c r="H152" s="292">
        <v>12.73</v>
      </c>
      <c r="I152" s="293"/>
      <c r="J152" s="289"/>
      <c r="K152" s="289"/>
      <c r="L152" s="294"/>
      <c r="M152" s="295"/>
      <c r="N152" s="296"/>
      <c r="O152" s="296"/>
      <c r="P152" s="296"/>
      <c r="Q152" s="296"/>
      <c r="R152" s="296"/>
      <c r="S152" s="296"/>
      <c r="T152" s="297"/>
      <c r="U152" s="14"/>
      <c r="V152" s="14"/>
      <c r="W152" s="14"/>
      <c r="X152" s="14"/>
      <c r="Y152" s="14"/>
      <c r="Z152" s="14"/>
      <c r="AA152" s="14"/>
      <c r="AB152" s="14"/>
      <c r="AC152" s="14"/>
      <c r="AD152" s="14"/>
      <c r="AE152" s="14"/>
      <c r="AT152" s="298" t="s">
        <v>758</v>
      </c>
      <c r="AU152" s="298" t="s">
        <v>86</v>
      </c>
      <c r="AV152" s="14" t="s">
        <v>415</v>
      </c>
      <c r="AW152" s="14" t="s">
        <v>33</v>
      </c>
      <c r="AX152" s="14" t="s">
        <v>84</v>
      </c>
      <c r="AY152" s="298" t="s">
        <v>414</v>
      </c>
    </row>
    <row r="153" s="11" customFormat="1" ht="22.8" customHeight="1">
      <c r="A153" s="11"/>
      <c r="B153" s="254"/>
      <c r="C153" s="255"/>
      <c r="D153" s="256" t="s">
        <v>75</v>
      </c>
      <c r="E153" s="275" t="s">
        <v>442</v>
      </c>
      <c r="F153" s="275" t="s">
        <v>850</v>
      </c>
      <c r="G153" s="255"/>
      <c r="H153" s="255"/>
      <c r="I153" s="258"/>
      <c r="J153" s="276">
        <f>BK153</f>
        <v>0</v>
      </c>
      <c r="K153" s="255"/>
      <c r="L153" s="260"/>
      <c r="M153" s="261"/>
      <c r="N153" s="262"/>
      <c r="O153" s="262"/>
      <c r="P153" s="263">
        <f>SUM(P154:P175)</f>
        <v>0</v>
      </c>
      <c r="Q153" s="262"/>
      <c r="R153" s="263">
        <f>SUM(R154:R175)</f>
        <v>0</v>
      </c>
      <c r="S153" s="262"/>
      <c r="T153" s="264">
        <f>SUM(T154:T175)</f>
        <v>0</v>
      </c>
      <c r="U153" s="11"/>
      <c r="V153" s="11"/>
      <c r="W153" s="11"/>
      <c r="X153" s="11"/>
      <c r="Y153" s="11"/>
      <c r="Z153" s="11"/>
      <c r="AA153" s="11"/>
      <c r="AB153" s="11"/>
      <c r="AC153" s="11"/>
      <c r="AD153" s="11"/>
      <c r="AE153" s="11"/>
      <c r="AR153" s="265" t="s">
        <v>84</v>
      </c>
      <c r="AT153" s="266" t="s">
        <v>75</v>
      </c>
      <c r="AU153" s="266" t="s">
        <v>84</v>
      </c>
      <c r="AY153" s="265" t="s">
        <v>414</v>
      </c>
      <c r="BK153" s="267">
        <f>SUM(BK154:BK175)</f>
        <v>0</v>
      </c>
    </row>
    <row r="154" s="2" customFormat="1" ht="21.75" customHeight="1">
      <c r="A154" s="39"/>
      <c r="B154" s="40"/>
      <c r="C154" s="234" t="s">
        <v>413</v>
      </c>
      <c r="D154" s="234" t="s">
        <v>443</v>
      </c>
      <c r="E154" s="235" t="s">
        <v>3338</v>
      </c>
      <c r="F154" s="236" t="s">
        <v>3339</v>
      </c>
      <c r="G154" s="237" t="s">
        <v>755</v>
      </c>
      <c r="H154" s="238">
        <v>0.59999999999999998</v>
      </c>
      <c r="I154" s="239"/>
      <c r="J154" s="240">
        <f>ROUND(I154*H154,2)</f>
        <v>0</v>
      </c>
      <c r="K154" s="236" t="s">
        <v>720</v>
      </c>
      <c r="L154" s="45"/>
      <c r="M154" s="241" t="s">
        <v>1</v>
      </c>
      <c r="N154" s="242" t="s">
        <v>41</v>
      </c>
      <c r="O154" s="92"/>
      <c r="P154" s="226">
        <f>O154*H154</f>
        <v>0</v>
      </c>
      <c r="Q154" s="226">
        <v>0</v>
      </c>
      <c r="R154" s="226">
        <f>Q154*H154</f>
        <v>0</v>
      </c>
      <c r="S154" s="226">
        <v>1.8</v>
      </c>
      <c r="T154" s="227">
        <f>S154*H154</f>
        <v>1.0800000000000001</v>
      </c>
      <c r="U154" s="39"/>
      <c r="V154" s="39"/>
      <c r="W154" s="39"/>
      <c r="X154" s="39"/>
      <c r="Y154" s="39"/>
      <c r="Z154" s="39"/>
      <c r="AA154" s="39"/>
      <c r="AB154" s="39"/>
      <c r="AC154" s="39"/>
      <c r="AD154" s="39"/>
      <c r="AE154" s="39"/>
      <c r="AR154" s="228" t="s">
        <v>415</v>
      </c>
      <c r="AT154" s="228" t="s">
        <v>443</v>
      </c>
      <c r="AU154" s="228" t="s">
        <v>86</v>
      </c>
      <c r="AY154" s="18" t="s">
        <v>414</v>
      </c>
      <c r="BE154" s="229">
        <f>IF(N154="základní",J154,0)</f>
        <v>0</v>
      </c>
      <c r="BF154" s="229">
        <f>IF(N154="snížená",J154,0)</f>
        <v>0</v>
      </c>
      <c r="BG154" s="229">
        <f>IF(N154="zákl. přenesená",J154,0)</f>
        <v>0</v>
      </c>
      <c r="BH154" s="229">
        <f>IF(N154="sníž. přenesená",J154,0)</f>
        <v>0</v>
      </c>
      <c r="BI154" s="229">
        <f>IF(N154="nulová",J154,0)</f>
        <v>0</v>
      </c>
      <c r="BJ154" s="18" t="s">
        <v>84</v>
      </c>
      <c r="BK154" s="229">
        <f>ROUND(I154*H154,2)</f>
        <v>0</v>
      </c>
      <c r="BL154" s="18" t="s">
        <v>415</v>
      </c>
      <c r="BM154" s="228" t="s">
        <v>3667</v>
      </c>
    </row>
    <row r="155" s="2" customFormat="1">
      <c r="A155" s="39"/>
      <c r="B155" s="40"/>
      <c r="C155" s="41"/>
      <c r="D155" s="230" t="s">
        <v>417</v>
      </c>
      <c r="E155" s="41"/>
      <c r="F155" s="231" t="s">
        <v>3339</v>
      </c>
      <c r="G155" s="41"/>
      <c r="H155" s="41"/>
      <c r="I155" s="156"/>
      <c r="J155" s="41"/>
      <c r="K155" s="41"/>
      <c r="L155" s="45"/>
      <c r="M155" s="232"/>
      <c r="N155" s="233"/>
      <c r="O155" s="92"/>
      <c r="P155" s="92"/>
      <c r="Q155" s="92"/>
      <c r="R155" s="92"/>
      <c r="S155" s="92"/>
      <c r="T155" s="93"/>
      <c r="U155" s="39"/>
      <c r="V155" s="39"/>
      <c r="W155" s="39"/>
      <c r="X155" s="39"/>
      <c r="Y155" s="39"/>
      <c r="Z155" s="39"/>
      <c r="AA155" s="39"/>
      <c r="AB155" s="39"/>
      <c r="AC155" s="39"/>
      <c r="AD155" s="39"/>
      <c r="AE155" s="39"/>
      <c r="AT155" s="18" t="s">
        <v>417</v>
      </c>
      <c r="AU155" s="18" t="s">
        <v>86</v>
      </c>
    </row>
    <row r="156" s="15" customFormat="1">
      <c r="A156" s="15"/>
      <c r="B156" s="299"/>
      <c r="C156" s="300"/>
      <c r="D156" s="230" t="s">
        <v>758</v>
      </c>
      <c r="E156" s="301" t="s">
        <v>1</v>
      </c>
      <c r="F156" s="302" t="s">
        <v>1746</v>
      </c>
      <c r="G156" s="300"/>
      <c r="H156" s="301" t="s">
        <v>1</v>
      </c>
      <c r="I156" s="303"/>
      <c r="J156" s="300"/>
      <c r="K156" s="300"/>
      <c r="L156" s="304"/>
      <c r="M156" s="305"/>
      <c r="N156" s="306"/>
      <c r="O156" s="306"/>
      <c r="P156" s="306"/>
      <c r="Q156" s="306"/>
      <c r="R156" s="306"/>
      <c r="S156" s="306"/>
      <c r="T156" s="307"/>
      <c r="U156" s="15"/>
      <c r="V156" s="15"/>
      <c r="W156" s="15"/>
      <c r="X156" s="15"/>
      <c r="Y156" s="15"/>
      <c r="Z156" s="15"/>
      <c r="AA156" s="15"/>
      <c r="AB156" s="15"/>
      <c r="AC156" s="15"/>
      <c r="AD156" s="15"/>
      <c r="AE156" s="15"/>
      <c r="AT156" s="308" t="s">
        <v>758</v>
      </c>
      <c r="AU156" s="308" t="s">
        <v>86</v>
      </c>
      <c r="AV156" s="15" t="s">
        <v>84</v>
      </c>
      <c r="AW156" s="15" t="s">
        <v>33</v>
      </c>
      <c r="AX156" s="15" t="s">
        <v>76</v>
      </c>
      <c r="AY156" s="308" t="s">
        <v>414</v>
      </c>
    </row>
    <row r="157" s="13" customFormat="1">
      <c r="A157" s="13"/>
      <c r="B157" s="277"/>
      <c r="C157" s="278"/>
      <c r="D157" s="230" t="s">
        <v>758</v>
      </c>
      <c r="E157" s="279" t="s">
        <v>1</v>
      </c>
      <c r="F157" s="280" t="s">
        <v>3668</v>
      </c>
      <c r="G157" s="278"/>
      <c r="H157" s="281">
        <v>0.59999999999999998</v>
      </c>
      <c r="I157" s="282"/>
      <c r="J157" s="278"/>
      <c r="K157" s="278"/>
      <c r="L157" s="283"/>
      <c r="M157" s="284"/>
      <c r="N157" s="285"/>
      <c r="O157" s="285"/>
      <c r="P157" s="285"/>
      <c r="Q157" s="285"/>
      <c r="R157" s="285"/>
      <c r="S157" s="285"/>
      <c r="T157" s="286"/>
      <c r="U157" s="13"/>
      <c r="V157" s="13"/>
      <c r="W157" s="13"/>
      <c r="X157" s="13"/>
      <c r="Y157" s="13"/>
      <c r="Z157" s="13"/>
      <c r="AA157" s="13"/>
      <c r="AB157" s="13"/>
      <c r="AC157" s="13"/>
      <c r="AD157" s="13"/>
      <c r="AE157" s="13"/>
      <c r="AT157" s="287" t="s">
        <v>758</v>
      </c>
      <c r="AU157" s="287" t="s">
        <v>86</v>
      </c>
      <c r="AV157" s="13" t="s">
        <v>86</v>
      </c>
      <c r="AW157" s="13" t="s">
        <v>33</v>
      </c>
      <c r="AX157" s="13" t="s">
        <v>76</v>
      </c>
      <c r="AY157" s="287" t="s">
        <v>414</v>
      </c>
    </row>
    <row r="158" s="14" customFormat="1">
      <c r="A158" s="14"/>
      <c r="B158" s="288"/>
      <c r="C158" s="289"/>
      <c r="D158" s="230" t="s">
        <v>758</v>
      </c>
      <c r="E158" s="290" t="s">
        <v>1</v>
      </c>
      <c r="F158" s="291" t="s">
        <v>760</v>
      </c>
      <c r="G158" s="289"/>
      <c r="H158" s="292">
        <v>0.59999999999999998</v>
      </c>
      <c r="I158" s="293"/>
      <c r="J158" s="289"/>
      <c r="K158" s="289"/>
      <c r="L158" s="294"/>
      <c r="M158" s="295"/>
      <c r="N158" s="296"/>
      <c r="O158" s="296"/>
      <c r="P158" s="296"/>
      <c r="Q158" s="296"/>
      <c r="R158" s="296"/>
      <c r="S158" s="296"/>
      <c r="T158" s="297"/>
      <c r="U158" s="14"/>
      <c r="V158" s="14"/>
      <c r="W158" s="14"/>
      <c r="X158" s="14"/>
      <c r="Y158" s="14"/>
      <c r="Z158" s="14"/>
      <c r="AA158" s="14"/>
      <c r="AB158" s="14"/>
      <c r="AC158" s="14"/>
      <c r="AD158" s="14"/>
      <c r="AE158" s="14"/>
      <c r="AT158" s="298" t="s">
        <v>758</v>
      </c>
      <c r="AU158" s="298" t="s">
        <v>86</v>
      </c>
      <c r="AV158" s="14" t="s">
        <v>415</v>
      </c>
      <c r="AW158" s="14" t="s">
        <v>33</v>
      </c>
      <c r="AX158" s="14" t="s">
        <v>84</v>
      </c>
      <c r="AY158" s="298" t="s">
        <v>414</v>
      </c>
    </row>
    <row r="159" s="2" customFormat="1" ht="16.5" customHeight="1">
      <c r="A159" s="39"/>
      <c r="B159" s="40"/>
      <c r="C159" s="234" t="s">
        <v>442</v>
      </c>
      <c r="D159" s="234" t="s">
        <v>443</v>
      </c>
      <c r="E159" s="235" t="s">
        <v>1794</v>
      </c>
      <c r="F159" s="236" t="s">
        <v>1795</v>
      </c>
      <c r="G159" s="237" t="s">
        <v>531</v>
      </c>
      <c r="H159" s="238">
        <v>46</v>
      </c>
      <c r="I159" s="239"/>
      <c r="J159" s="240">
        <f>ROUND(I159*H159,2)</f>
        <v>0</v>
      </c>
      <c r="K159" s="236" t="s">
        <v>720</v>
      </c>
      <c r="L159" s="45"/>
      <c r="M159" s="241" t="s">
        <v>1</v>
      </c>
      <c r="N159" s="242" t="s">
        <v>41</v>
      </c>
      <c r="O159" s="92"/>
      <c r="P159" s="226">
        <f>O159*H159</f>
        <v>0</v>
      </c>
      <c r="Q159" s="226">
        <v>0</v>
      </c>
      <c r="R159" s="226">
        <f>Q159*H159</f>
        <v>0</v>
      </c>
      <c r="S159" s="226">
        <v>0.00050000000000000001</v>
      </c>
      <c r="T159" s="227">
        <f>S159*H159</f>
        <v>0.023</v>
      </c>
      <c r="U159" s="39"/>
      <c r="V159" s="39"/>
      <c r="W159" s="39"/>
      <c r="X159" s="39"/>
      <c r="Y159" s="39"/>
      <c r="Z159" s="39"/>
      <c r="AA159" s="39"/>
      <c r="AB159" s="39"/>
      <c r="AC159" s="39"/>
      <c r="AD159" s="39"/>
      <c r="AE159" s="39"/>
      <c r="AR159" s="228" t="s">
        <v>415</v>
      </c>
      <c r="AT159" s="228" t="s">
        <v>443</v>
      </c>
      <c r="AU159" s="228" t="s">
        <v>86</v>
      </c>
      <c r="AY159" s="18" t="s">
        <v>414</v>
      </c>
      <c r="BE159" s="229">
        <f>IF(N159="základní",J159,0)</f>
        <v>0</v>
      </c>
      <c r="BF159" s="229">
        <f>IF(N159="snížená",J159,0)</f>
        <v>0</v>
      </c>
      <c r="BG159" s="229">
        <f>IF(N159="zákl. přenesená",J159,0)</f>
        <v>0</v>
      </c>
      <c r="BH159" s="229">
        <f>IF(N159="sníž. přenesená",J159,0)</f>
        <v>0</v>
      </c>
      <c r="BI159" s="229">
        <f>IF(N159="nulová",J159,0)</f>
        <v>0</v>
      </c>
      <c r="BJ159" s="18" t="s">
        <v>84</v>
      </c>
      <c r="BK159" s="229">
        <f>ROUND(I159*H159,2)</f>
        <v>0</v>
      </c>
      <c r="BL159" s="18" t="s">
        <v>415</v>
      </c>
      <c r="BM159" s="228" t="s">
        <v>3669</v>
      </c>
    </row>
    <row r="160" s="2" customFormat="1">
      <c r="A160" s="39"/>
      <c r="B160" s="40"/>
      <c r="C160" s="41"/>
      <c r="D160" s="230" t="s">
        <v>417</v>
      </c>
      <c r="E160" s="41"/>
      <c r="F160" s="231" t="s">
        <v>1797</v>
      </c>
      <c r="G160" s="41"/>
      <c r="H160" s="41"/>
      <c r="I160" s="156"/>
      <c r="J160" s="41"/>
      <c r="K160" s="41"/>
      <c r="L160" s="45"/>
      <c r="M160" s="232"/>
      <c r="N160" s="233"/>
      <c r="O160" s="92"/>
      <c r="P160" s="92"/>
      <c r="Q160" s="92"/>
      <c r="R160" s="92"/>
      <c r="S160" s="92"/>
      <c r="T160" s="93"/>
      <c r="U160" s="39"/>
      <c r="V160" s="39"/>
      <c r="W160" s="39"/>
      <c r="X160" s="39"/>
      <c r="Y160" s="39"/>
      <c r="Z160" s="39"/>
      <c r="AA160" s="39"/>
      <c r="AB160" s="39"/>
      <c r="AC160" s="39"/>
      <c r="AD160" s="39"/>
      <c r="AE160" s="39"/>
      <c r="AT160" s="18" t="s">
        <v>417</v>
      </c>
      <c r="AU160" s="18" t="s">
        <v>86</v>
      </c>
    </row>
    <row r="161" s="2" customFormat="1" ht="21.75" customHeight="1">
      <c r="A161" s="39"/>
      <c r="B161" s="40"/>
      <c r="C161" s="234" t="s">
        <v>455</v>
      </c>
      <c r="D161" s="234" t="s">
        <v>443</v>
      </c>
      <c r="E161" s="235" t="s">
        <v>1810</v>
      </c>
      <c r="F161" s="236" t="s">
        <v>1811</v>
      </c>
      <c r="G161" s="237" t="s">
        <v>632</v>
      </c>
      <c r="H161" s="238">
        <v>12.73</v>
      </c>
      <c r="I161" s="239"/>
      <c r="J161" s="240">
        <f>ROUND(I161*H161,2)</f>
        <v>0</v>
      </c>
      <c r="K161" s="236" t="s">
        <v>720</v>
      </c>
      <c r="L161" s="45"/>
      <c r="M161" s="241" t="s">
        <v>1</v>
      </c>
      <c r="N161" s="242" t="s">
        <v>41</v>
      </c>
      <c r="O161" s="92"/>
      <c r="P161" s="226">
        <f>O161*H161</f>
        <v>0</v>
      </c>
      <c r="Q161" s="226">
        <v>0</v>
      </c>
      <c r="R161" s="226">
        <f>Q161*H161</f>
        <v>0</v>
      </c>
      <c r="S161" s="226">
        <v>0</v>
      </c>
      <c r="T161" s="227">
        <f>S161*H161</f>
        <v>0</v>
      </c>
      <c r="U161" s="39"/>
      <c r="V161" s="39"/>
      <c r="W161" s="39"/>
      <c r="X161" s="39"/>
      <c r="Y161" s="39"/>
      <c r="Z161" s="39"/>
      <c r="AA161" s="39"/>
      <c r="AB161" s="39"/>
      <c r="AC161" s="39"/>
      <c r="AD161" s="39"/>
      <c r="AE161" s="39"/>
      <c r="AR161" s="228" t="s">
        <v>415</v>
      </c>
      <c r="AT161" s="228" t="s">
        <v>443</v>
      </c>
      <c r="AU161" s="228" t="s">
        <v>86</v>
      </c>
      <c r="AY161" s="18" t="s">
        <v>414</v>
      </c>
      <c r="BE161" s="229">
        <f>IF(N161="základní",J161,0)</f>
        <v>0</v>
      </c>
      <c r="BF161" s="229">
        <f>IF(N161="snížená",J161,0)</f>
        <v>0</v>
      </c>
      <c r="BG161" s="229">
        <f>IF(N161="zákl. přenesená",J161,0)</f>
        <v>0</v>
      </c>
      <c r="BH161" s="229">
        <f>IF(N161="sníž. přenesená",J161,0)</f>
        <v>0</v>
      </c>
      <c r="BI161" s="229">
        <f>IF(N161="nulová",J161,0)</f>
        <v>0</v>
      </c>
      <c r="BJ161" s="18" t="s">
        <v>84</v>
      </c>
      <c r="BK161" s="229">
        <f>ROUND(I161*H161,2)</f>
        <v>0</v>
      </c>
      <c r="BL161" s="18" t="s">
        <v>415</v>
      </c>
      <c r="BM161" s="228" t="s">
        <v>3670</v>
      </c>
    </row>
    <row r="162" s="2" customFormat="1">
      <c r="A162" s="39"/>
      <c r="B162" s="40"/>
      <c r="C162" s="41"/>
      <c r="D162" s="230" t="s">
        <v>417</v>
      </c>
      <c r="E162" s="41"/>
      <c r="F162" s="231" t="s">
        <v>1811</v>
      </c>
      <c r="G162" s="41"/>
      <c r="H162" s="41"/>
      <c r="I162" s="156"/>
      <c r="J162" s="41"/>
      <c r="K162" s="41"/>
      <c r="L162" s="45"/>
      <c r="M162" s="232"/>
      <c r="N162" s="233"/>
      <c r="O162" s="92"/>
      <c r="P162" s="92"/>
      <c r="Q162" s="92"/>
      <c r="R162" s="92"/>
      <c r="S162" s="92"/>
      <c r="T162" s="93"/>
      <c r="U162" s="39"/>
      <c r="V162" s="39"/>
      <c r="W162" s="39"/>
      <c r="X162" s="39"/>
      <c r="Y162" s="39"/>
      <c r="Z162" s="39"/>
      <c r="AA162" s="39"/>
      <c r="AB162" s="39"/>
      <c r="AC162" s="39"/>
      <c r="AD162" s="39"/>
      <c r="AE162" s="39"/>
      <c r="AT162" s="18" t="s">
        <v>417</v>
      </c>
      <c r="AU162" s="18" t="s">
        <v>86</v>
      </c>
    </row>
    <row r="163" s="15" customFormat="1">
      <c r="A163" s="15"/>
      <c r="B163" s="299"/>
      <c r="C163" s="300"/>
      <c r="D163" s="230" t="s">
        <v>758</v>
      </c>
      <c r="E163" s="301" t="s">
        <v>1</v>
      </c>
      <c r="F163" s="302" t="s">
        <v>1740</v>
      </c>
      <c r="G163" s="300"/>
      <c r="H163" s="301" t="s">
        <v>1</v>
      </c>
      <c r="I163" s="303"/>
      <c r="J163" s="300"/>
      <c r="K163" s="300"/>
      <c r="L163" s="304"/>
      <c r="M163" s="305"/>
      <c r="N163" s="306"/>
      <c r="O163" s="306"/>
      <c r="P163" s="306"/>
      <c r="Q163" s="306"/>
      <c r="R163" s="306"/>
      <c r="S163" s="306"/>
      <c r="T163" s="307"/>
      <c r="U163" s="15"/>
      <c r="V163" s="15"/>
      <c r="W163" s="15"/>
      <c r="X163" s="15"/>
      <c r="Y163" s="15"/>
      <c r="Z163" s="15"/>
      <c r="AA163" s="15"/>
      <c r="AB163" s="15"/>
      <c r="AC163" s="15"/>
      <c r="AD163" s="15"/>
      <c r="AE163" s="15"/>
      <c r="AT163" s="308" t="s">
        <v>758</v>
      </c>
      <c r="AU163" s="308" t="s">
        <v>86</v>
      </c>
      <c r="AV163" s="15" t="s">
        <v>84</v>
      </c>
      <c r="AW163" s="15" t="s">
        <v>33</v>
      </c>
      <c r="AX163" s="15" t="s">
        <v>76</v>
      </c>
      <c r="AY163" s="308" t="s">
        <v>414</v>
      </c>
    </row>
    <row r="164" s="15" customFormat="1">
      <c r="A164" s="15"/>
      <c r="B164" s="299"/>
      <c r="C164" s="300"/>
      <c r="D164" s="230" t="s">
        <v>758</v>
      </c>
      <c r="E164" s="301" t="s">
        <v>1</v>
      </c>
      <c r="F164" s="302" t="s">
        <v>1741</v>
      </c>
      <c r="G164" s="300"/>
      <c r="H164" s="301" t="s">
        <v>1</v>
      </c>
      <c r="I164" s="303"/>
      <c r="J164" s="300"/>
      <c r="K164" s="300"/>
      <c r="L164" s="304"/>
      <c r="M164" s="305"/>
      <c r="N164" s="306"/>
      <c r="O164" s="306"/>
      <c r="P164" s="306"/>
      <c r="Q164" s="306"/>
      <c r="R164" s="306"/>
      <c r="S164" s="306"/>
      <c r="T164" s="307"/>
      <c r="U164" s="15"/>
      <c r="V164" s="15"/>
      <c r="W164" s="15"/>
      <c r="X164" s="15"/>
      <c r="Y164" s="15"/>
      <c r="Z164" s="15"/>
      <c r="AA164" s="15"/>
      <c r="AB164" s="15"/>
      <c r="AC164" s="15"/>
      <c r="AD164" s="15"/>
      <c r="AE164" s="15"/>
      <c r="AT164" s="308" t="s">
        <v>758</v>
      </c>
      <c r="AU164" s="308" t="s">
        <v>86</v>
      </c>
      <c r="AV164" s="15" t="s">
        <v>84</v>
      </c>
      <c r="AW164" s="15" t="s">
        <v>33</v>
      </c>
      <c r="AX164" s="15" t="s">
        <v>76</v>
      </c>
      <c r="AY164" s="308" t="s">
        <v>414</v>
      </c>
    </row>
    <row r="165" s="13" customFormat="1">
      <c r="A165" s="13"/>
      <c r="B165" s="277"/>
      <c r="C165" s="278"/>
      <c r="D165" s="230" t="s">
        <v>758</v>
      </c>
      <c r="E165" s="279" t="s">
        <v>1</v>
      </c>
      <c r="F165" s="280" t="s">
        <v>3663</v>
      </c>
      <c r="G165" s="278"/>
      <c r="H165" s="281">
        <v>3.7999999999999998</v>
      </c>
      <c r="I165" s="282"/>
      <c r="J165" s="278"/>
      <c r="K165" s="278"/>
      <c r="L165" s="283"/>
      <c r="M165" s="284"/>
      <c r="N165" s="285"/>
      <c r="O165" s="285"/>
      <c r="P165" s="285"/>
      <c r="Q165" s="285"/>
      <c r="R165" s="285"/>
      <c r="S165" s="285"/>
      <c r="T165" s="286"/>
      <c r="U165" s="13"/>
      <c r="V165" s="13"/>
      <c r="W165" s="13"/>
      <c r="X165" s="13"/>
      <c r="Y165" s="13"/>
      <c r="Z165" s="13"/>
      <c r="AA165" s="13"/>
      <c r="AB165" s="13"/>
      <c r="AC165" s="13"/>
      <c r="AD165" s="13"/>
      <c r="AE165" s="13"/>
      <c r="AT165" s="287" t="s">
        <v>758</v>
      </c>
      <c r="AU165" s="287" t="s">
        <v>86</v>
      </c>
      <c r="AV165" s="13" t="s">
        <v>86</v>
      </c>
      <c r="AW165" s="13" t="s">
        <v>33</v>
      </c>
      <c r="AX165" s="13" t="s">
        <v>76</v>
      </c>
      <c r="AY165" s="287" t="s">
        <v>414</v>
      </c>
    </row>
    <row r="166" s="15" customFormat="1">
      <c r="A166" s="15"/>
      <c r="B166" s="299"/>
      <c r="C166" s="300"/>
      <c r="D166" s="230" t="s">
        <v>758</v>
      </c>
      <c r="E166" s="301" t="s">
        <v>1</v>
      </c>
      <c r="F166" s="302" t="s">
        <v>1746</v>
      </c>
      <c r="G166" s="300"/>
      <c r="H166" s="301" t="s">
        <v>1</v>
      </c>
      <c r="I166" s="303"/>
      <c r="J166" s="300"/>
      <c r="K166" s="300"/>
      <c r="L166" s="304"/>
      <c r="M166" s="305"/>
      <c r="N166" s="306"/>
      <c r="O166" s="306"/>
      <c r="P166" s="306"/>
      <c r="Q166" s="306"/>
      <c r="R166" s="306"/>
      <c r="S166" s="306"/>
      <c r="T166" s="307"/>
      <c r="U166" s="15"/>
      <c r="V166" s="15"/>
      <c r="W166" s="15"/>
      <c r="X166" s="15"/>
      <c r="Y166" s="15"/>
      <c r="Z166" s="15"/>
      <c r="AA166" s="15"/>
      <c r="AB166" s="15"/>
      <c r="AC166" s="15"/>
      <c r="AD166" s="15"/>
      <c r="AE166" s="15"/>
      <c r="AT166" s="308" t="s">
        <v>758</v>
      </c>
      <c r="AU166" s="308" t="s">
        <v>86</v>
      </c>
      <c r="AV166" s="15" t="s">
        <v>84</v>
      </c>
      <c r="AW166" s="15" t="s">
        <v>33</v>
      </c>
      <c r="AX166" s="15" t="s">
        <v>76</v>
      </c>
      <c r="AY166" s="308" t="s">
        <v>414</v>
      </c>
    </row>
    <row r="167" s="13" customFormat="1">
      <c r="A167" s="13"/>
      <c r="B167" s="277"/>
      <c r="C167" s="278"/>
      <c r="D167" s="230" t="s">
        <v>758</v>
      </c>
      <c r="E167" s="279" t="s">
        <v>1</v>
      </c>
      <c r="F167" s="280" t="s">
        <v>3664</v>
      </c>
      <c r="G167" s="278"/>
      <c r="H167" s="281">
        <v>2.8500000000000001</v>
      </c>
      <c r="I167" s="282"/>
      <c r="J167" s="278"/>
      <c r="K167" s="278"/>
      <c r="L167" s="283"/>
      <c r="M167" s="284"/>
      <c r="N167" s="285"/>
      <c r="O167" s="285"/>
      <c r="P167" s="285"/>
      <c r="Q167" s="285"/>
      <c r="R167" s="285"/>
      <c r="S167" s="285"/>
      <c r="T167" s="286"/>
      <c r="U167" s="13"/>
      <c r="V167" s="13"/>
      <c r="W167" s="13"/>
      <c r="X167" s="13"/>
      <c r="Y167" s="13"/>
      <c r="Z167" s="13"/>
      <c r="AA167" s="13"/>
      <c r="AB167" s="13"/>
      <c r="AC167" s="13"/>
      <c r="AD167" s="13"/>
      <c r="AE167" s="13"/>
      <c r="AT167" s="287" t="s">
        <v>758</v>
      </c>
      <c r="AU167" s="287" t="s">
        <v>86</v>
      </c>
      <c r="AV167" s="13" t="s">
        <v>86</v>
      </c>
      <c r="AW167" s="13" t="s">
        <v>33</v>
      </c>
      <c r="AX167" s="13" t="s">
        <v>76</v>
      </c>
      <c r="AY167" s="287" t="s">
        <v>414</v>
      </c>
    </row>
    <row r="168" s="16" customFormat="1">
      <c r="A168" s="16"/>
      <c r="B168" s="317"/>
      <c r="C168" s="318"/>
      <c r="D168" s="230" t="s">
        <v>758</v>
      </c>
      <c r="E168" s="319" t="s">
        <v>1</v>
      </c>
      <c r="F168" s="320" t="s">
        <v>1745</v>
      </c>
      <c r="G168" s="318"/>
      <c r="H168" s="321">
        <v>6.6500000000000004</v>
      </c>
      <c r="I168" s="322"/>
      <c r="J168" s="318"/>
      <c r="K168" s="318"/>
      <c r="L168" s="323"/>
      <c r="M168" s="324"/>
      <c r="N168" s="325"/>
      <c r="O168" s="325"/>
      <c r="P168" s="325"/>
      <c r="Q168" s="325"/>
      <c r="R168" s="325"/>
      <c r="S168" s="325"/>
      <c r="T168" s="326"/>
      <c r="U168" s="16"/>
      <c r="V168" s="16"/>
      <c r="W168" s="16"/>
      <c r="X168" s="16"/>
      <c r="Y168" s="16"/>
      <c r="Z168" s="16"/>
      <c r="AA168" s="16"/>
      <c r="AB168" s="16"/>
      <c r="AC168" s="16"/>
      <c r="AD168" s="16"/>
      <c r="AE168" s="16"/>
      <c r="AT168" s="327" t="s">
        <v>758</v>
      </c>
      <c r="AU168" s="327" t="s">
        <v>86</v>
      </c>
      <c r="AV168" s="16" t="s">
        <v>114</v>
      </c>
      <c r="AW168" s="16" t="s">
        <v>33</v>
      </c>
      <c r="AX168" s="16" t="s">
        <v>76</v>
      </c>
      <c r="AY168" s="327" t="s">
        <v>414</v>
      </c>
    </row>
    <row r="169" s="15" customFormat="1">
      <c r="A169" s="15"/>
      <c r="B169" s="299"/>
      <c r="C169" s="300"/>
      <c r="D169" s="230" t="s">
        <v>758</v>
      </c>
      <c r="E169" s="301" t="s">
        <v>1</v>
      </c>
      <c r="F169" s="302" t="s">
        <v>3457</v>
      </c>
      <c r="G169" s="300"/>
      <c r="H169" s="301" t="s">
        <v>1</v>
      </c>
      <c r="I169" s="303"/>
      <c r="J169" s="300"/>
      <c r="K169" s="300"/>
      <c r="L169" s="304"/>
      <c r="M169" s="305"/>
      <c r="N169" s="306"/>
      <c r="O169" s="306"/>
      <c r="P169" s="306"/>
      <c r="Q169" s="306"/>
      <c r="R169" s="306"/>
      <c r="S169" s="306"/>
      <c r="T169" s="307"/>
      <c r="U169" s="15"/>
      <c r="V169" s="15"/>
      <c r="W169" s="15"/>
      <c r="X169" s="15"/>
      <c r="Y169" s="15"/>
      <c r="Z169" s="15"/>
      <c r="AA169" s="15"/>
      <c r="AB169" s="15"/>
      <c r="AC169" s="15"/>
      <c r="AD169" s="15"/>
      <c r="AE169" s="15"/>
      <c r="AT169" s="308" t="s">
        <v>758</v>
      </c>
      <c r="AU169" s="308" t="s">
        <v>86</v>
      </c>
      <c r="AV169" s="15" t="s">
        <v>84</v>
      </c>
      <c r="AW169" s="15" t="s">
        <v>33</v>
      </c>
      <c r="AX169" s="15" t="s">
        <v>76</v>
      </c>
      <c r="AY169" s="308" t="s">
        <v>414</v>
      </c>
    </row>
    <row r="170" s="15" customFormat="1">
      <c r="A170" s="15"/>
      <c r="B170" s="299"/>
      <c r="C170" s="300"/>
      <c r="D170" s="230" t="s">
        <v>758</v>
      </c>
      <c r="E170" s="301" t="s">
        <v>1</v>
      </c>
      <c r="F170" s="302" t="s">
        <v>1741</v>
      </c>
      <c r="G170" s="300"/>
      <c r="H170" s="301" t="s">
        <v>1</v>
      </c>
      <c r="I170" s="303"/>
      <c r="J170" s="300"/>
      <c r="K170" s="300"/>
      <c r="L170" s="304"/>
      <c r="M170" s="305"/>
      <c r="N170" s="306"/>
      <c r="O170" s="306"/>
      <c r="P170" s="306"/>
      <c r="Q170" s="306"/>
      <c r="R170" s="306"/>
      <c r="S170" s="306"/>
      <c r="T170" s="307"/>
      <c r="U170" s="15"/>
      <c r="V170" s="15"/>
      <c r="W170" s="15"/>
      <c r="X170" s="15"/>
      <c r="Y170" s="15"/>
      <c r="Z170" s="15"/>
      <c r="AA170" s="15"/>
      <c r="AB170" s="15"/>
      <c r="AC170" s="15"/>
      <c r="AD170" s="15"/>
      <c r="AE170" s="15"/>
      <c r="AT170" s="308" t="s">
        <v>758</v>
      </c>
      <c r="AU170" s="308" t="s">
        <v>86</v>
      </c>
      <c r="AV170" s="15" t="s">
        <v>84</v>
      </c>
      <c r="AW170" s="15" t="s">
        <v>33</v>
      </c>
      <c r="AX170" s="15" t="s">
        <v>76</v>
      </c>
      <c r="AY170" s="308" t="s">
        <v>414</v>
      </c>
    </row>
    <row r="171" s="13" customFormat="1">
      <c r="A171" s="13"/>
      <c r="B171" s="277"/>
      <c r="C171" s="278"/>
      <c r="D171" s="230" t="s">
        <v>758</v>
      </c>
      <c r="E171" s="279" t="s">
        <v>1</v>
      </c>
      <c r="F171" s="280" t="s">
        <v>3665</v>
      </c>
      <c r="G171" s="278"/>
      <c r="H171" s="281">
        <v>4.4000000000000004</v>
      </c>
      <c r="I171" s="282"/>
      <c r="J171" s="278"/>
      <c r="K171" s="278"/>
      <c r="L171" s="283"/>
      <c r="M171" s="284"/>
      <c r="N171" s="285"/>
      <c r="O171" s="285"/>
      <c r="P171" s="285"/>
      <c r="Q171" s="285"/>
      <c r="R171" s="285"/>
      <c r="S171" s="285"/>
      <c r="T171" s="286"/>
      <c r="U171" s="13"/>
      <c r="V171" s="13"/>
      <c r="W171" s="13"/>
      <c r="X171" s="13"/>
      <c r="Y171" s="13"/>
      <c r="Z171" s="13"/>
      <c r="AA171" s="13"/>
      <c r="AB171" s="13"/>
      <c r="AC171" s="13"/>
      <c r="AD171" s="13"/>
      <c r="AE171" s="13"/>
      <c r="AT171" s="287" t="s">
        <v>758</v>
      </c>
      <c r="AU171" s="287" t="s">
        <v>86</v>
      </c>
      <c r="AV171" s="13" t="s">
        <v>86</v>
      </c>
      <c r="AW171" s="13" t="s">
        <v>33</v>
      </c>
      <c r="AX171" s="13" t="s">
        <v>76</v>
      </c>
      <c r="AY171" s="287" t="s">
        <v>414</v>
      </c>
    </row>
    <row r="172" s="15" customFormat="1">
      <c r="A172" s="15"/>
      <c r="B172" s="299"/>
      <c r="C172" s="300"/>
      <c r="D172" s="230" t="s">
        <v>758</v>
      </c>
      <c r="E172" s="301" t="s">
        <v>1</v>
      </c>
      <c r="F172" s="302" t="s">
        <v>1746</v>
      </c>
      <c r="G172" s="300"/>
      <c r="H172" s="301" t="s">
        <v>1</v>
      </c>
      <c r="I172" s="303"/>
      <c r="J172" s="300"/>
      <c r="K172" s="300"/>
      <c r="L172" s="304"/>
      <c r="M172" s="305"/>
      <c r="N172" s="306"/>
      <c r="O172" s="306"/>
      <c r="P172" s="306"/>
      <c r="Q172" s="306"/>
      <c r="R172" s="306"/>
      <c r="S172" s="306"/>
      <c r="T172" s="307"/>
      <c r="U172" s="15"/>
      <c r="V172" s="15"/>
      <c r="W172" s="15"/>
      <c r="X172" s="15"/>
      <c r="Y172" s="15"/>
      <c r="Z172" s="15"/>
      <c r="AA172" s="15"/>
      <c r="AB172" s="15"/>
      <c r="AC172" s="15"/>
      <c r="AD172" s="15"/>
      <c r="AE172" s="15"/>
      <c r="AT172" s="308" t="s">
        <v>758</v>
      </c>
      <c r="AU172" s="308" t="s">
        <v>86</v>
      </c>
      <c r="AV172" s="15" t="s">
        <v>84</v>
      </c>
      <c r="AW172" s="15" t="s">
        <v>33</v>
      </c>
      <c r="AX172" s="15" t="s">
        <v>76</v>
      </c>
      <c r="AY172" s="308" t="s">
        <v>414</v>
      </c>
    </row>
    <row r="173" s="13" customFormat="1">
      <c r="A173" s="13"/>
      <c r="B173" s="277"/>
      <c r="C173" s="278"/>
      <c r="D173" s="230" t="s">
        <v>758</v>
      </c>
      <c r="E173" s="279" t="s">
        <v>1</v>
      </c>
      <c r="F173" s="280" t="s">
        <v>3666</v>
      </c>
      <c r="G173" s="278"/>
      <c r="H173" s="281">
        <v>1.6799999999999999</v>
      </c>
      <c r="I173" s="282"/>
      <c r="J173" s="278"/>
      <c r="K173" s="278"/>
      <c r="L173" s="283"/>
      <c r="M173" s="284"/>
      <c r="N173" s="285"/>
      <c r="O173" s="285"/>
      <c r="P173" s="285"/>
      <c r="Q173" s="285"/>
      <c r="R173" s="285"/>
      <c r="S173" s="285"/>
      <c r="T173" s="286"/>
      <c r="U173" s="13"/>
      <c r="V173" s="13"/>
      <c r="W173" s="13"/>
      <c r="X173" s="13"/>
      <c r="Y173" s="13"/>
      <c r="Z173" s="13"/>
      <c r="AA173" s="13"/>
      <c r="AB173" s="13"/>
      <c r="AC173" s="13"/>
      <c r="AD173" s="13"/>
      <c r="AE173" s="13"/>
      <c r="AT173" s="287" t="s">
        <v>758</v>
      </c>
      <c r="AU173" s="287" t="s">
        <v>86</v>
      </c>
      <c r="AV173" s="13" t="s">
        <v>86</v>
      </c>
      <c r="AW173" s="13" t="s">
        <v>33</v>
      </c>
      <c r="AX173" s="13" t="s">
        <v>76</v>
      </c>
      <c r="AY173" s="287" t="s">
        <v>414</v>
      </c>
    </row>
    <row r="174" s="16" customFormat="1">
      <c r="A174" s="16"/>
      <c r="B174" s="317"/>
      <c r="C174" s="318"/>
      <c r="D174" s="230" t="s">
        <v>758</v>
      </c>
      <c r="E174" s="319" t="s">
        <v>1</v>
      </c>
      <c r="F174" s="320" t="s">
        <v>1745</v>
      </c>
      <c r="G174" s="318"/>
      <c r="H174" s="321">
        <v>6.0800000000000001</v>
      </c>
      <c r="I174" s="322"/>
      <c r="J174" s="318"/>
      <c r="K174" s="318"/>
      <c r="L174" s="323"/>
      <c r="M174" s="324"/>
      <c r="N174" s="325"/>
      <c r="O174" s="325"/>
      <c r="P174" s="325"/>
      <c r="Q174" s="325"/>
      <c r="R174" s="325"/>
      <c r="S174" s="325"/>
      <c r="T174" s="326"/>
      <c r="U174" s="16"/>
      <c r="V174" s="16"/>
      <c r="W174" s="16"/>
      <c r="X174" s="16"/>
      <c r="Y174" s="16"/>
      <c r="Z174" s="16"/>
      <c r="AA174" s="16"/>
      <c r="AB174" s="16"/>
      <c r="AC174" s="16"/>
      <c r="AD174" s="16"/>
      <c r="AE174" s="16"/>
      <c r="AT174" s="327" t="s">
        <v>758</v>
      </c>
      <c r="AU174" s="327" t="s">
        <v>86</v>
      </c>
      <c r="AV174" s="16" t="s">
        <v>114</v>
      </c>
      <c r="AW174" s="16" t="s">
        <v>33</v>
      </c>
      <c r="AX174" s="16" t="s">
        <v>76</v>
      </c>
      <c r="AY174" s="327" t="s">
        <v>414</v>
      </c>
    </row>
    <row r="175" s="14" customFormat="1">
      <c r="A175" s="14"/>
      <c r="B175" s="288"/>
      <c r="C175" s="289"/>
      <c r="D175" s="230" t="s">
        <v>758</v>
      </c>
      <c r="E175" s="290" t="s">
        <v>1</v>
      </c>
      <c r="F175" s="291" t="s">
        <v>760</v>
      </c>
      <c r="G175" s="289"/>
      <c r="H175" s="292">
        <v>12.73</v>
      </c>
      <c r="I175" s="293"/>
      <c r="J175" s="289"/>
      <c r="K175" s="289"/>
      <c r="L175" s="294"/>
      <c r="M175" s="295"/>
      <c r="N175" s="296"/>
      <c r="O175" s="296"/>
      <c r="P175" s="296"/>
      <c r="Q175" s="296"/>
      <c r="R175" s="296"/>
      <c r="S175" s="296"/>
      <c r="T175" s="297"/>
      <c r="U175" s="14"/>
      <c r="V175" s="14"/>
      <c r="W175" s="14"/>
      <c r="X175" s="14"/>
      <c r="Y175" s="14"/>
      <c r="Z175" s="14"/>
      <c r="AA175" s="14"/>
      <c r="AB175" s="14"/>
      <c r="AC175" s="14"/>
      <c r="AD175" s="14"/>
      <c r="AE175" s="14"/>
      <c r="AT175" s="298" t="s">
        <v>758</v>
      </c>
      <c r="AU175" s="298" t="s">
        <v>86</v>
      </c>
      <c r="AV175" s="14" t="s">
        <v>415</v>
      </c>
      <c r="AW175" s="14" t="s">
        <v>33</v>
      </c>
      <c r="AX175" s="14" t="s">
        <v>84</v>
      </c>
      <c r="AY175" s="298" t="s">
        <v>414</v>
      </c>
    </row>
    <row r="176" s="11" customFormat="1" ht="22.8" customHeight="1">
      <c r="A176" s="11"/>
      <c r="B176" s="254"/>
      <c r="C176" s="255"/>
      <c r="D176" s="256" t="s">
        <v>75</v>
      </c>
      <c r="E176" s="275" t="s">
        <v>892</v>
      </c>
      <c r="F176" s="275" t="s">
        <v>893</v>
      </c>
      <c r="G176" s="255"/>
      <c r="H176" s="255"/>
      <c r="I176" s="258"/>
      <c r="J176" s="276">
        <f>BK176</f>
        <v>0</v>
      </c>
      <c r="K176" s="255"/>
      <c r="L176" s="260"/>
      <c r="M176" s="261"/>
      <c r="N176" s="262"/>
      <c r="O176" s="262"/>
      <c r="P176" s="263">
        <f>SUM(P177:P188)</f>
        <v>0</v>
      </c>
      <c r="Q176" s="262"/>
      <c r="R176" s="263">
        <f>SUM(R177:R188)</f>
        <v>0</v>
      </c>
      <c r="S176" s="262"/>
      <c r="T176" s="264">
        <f>SUM(T177:T188)</f>
        <v>0</v>
      </c>
      <c r="U176" s="11"/>
      <c r="V176" s="11"/>
      <c r="W176" s="11"/>
      <c r="X176" s="11"/>
      <c r="Y176" s="11"/>
      <c r="Z176" s="11"/>
      <c r="AA176" s="11"/>
      <c r="AB176" s="11"/>
      <c r="AC176" s="11"/>
      <c r="AD176" s="11"/>
      <c r="AE176" s="11"/>
      <c r="AR176" s="265" t="s">
        <v>84</v>
      </c>
      <c r="AT176" s="266" t="s">
        <v>75</v>
      </c>
      <c r="AU176" s="266" t="s">
        <v>84</v>
      </c>
      <c r="AY176" s="265" t="s">
        <v>414</v>
      </c>
      <c r="BK176" s="267">
        <f>SUM(BK177:BK188)</f>
        <v>0</v>
      </c>
    </row>
    <row r="177" s="2" customFormat="1" ht="21.75" customHeight="1">
      <c r="A177" s="39"/>
      <c r="B177" s="40"/>
      <c r="C177" s="234" t="s">
        <v>459</v>
      </c>
      <c r="D177" s="234" t="s">
        <v>443</v>
      </c>
      <c r="E177" s="235" t="s">
        <v>1847</v>
      </c>
      <c r="F177" s="236" t="s">
        <v>1848</v>
      </c>
      <c r="G177" s="237" t="s">
        <v>897</v>
      </c>
      <c r="H177" s="238">
        <v>1.103</v>
      </c>
      <c r="I177" s="239"/>
      <c r="J177" s="240">
        <f>ROUND(I177*H177,2)</f>
        <v>0</v>
      </c>
      <c r="K177" s="236" t="s">
        <v>720</v>
      </c>
      <c r="L177" s="45"/>
      <c r="M177" s="241" t="s">
        <v>1</v>
      </c>
      <c r="N177" s="242" t="s">
        <v>41</v>
      </c>
      <c r="O177" s="92"/>
      <c r="P177" s="226">
        <f>O177*H177</f>
        <v>0</v>
      </c>
      <c r="Q177" s="226">
        <v>0</v>
      </c>
      <c r="R177" s="226">
        <f>Q177*H177</f>
        <v>0</v>
      </c>
      <c r="S177" s="226">
        <v>0</v>
      </c>
      <c r="T177" s="227">
        <f>S177*H177</f>
        <v>0</v>
      </c>
      <c r="U177" s="39"/>
      <c r="V177" s="39"/>
      <c r="W177" s="39"/>
      <c r="X177" s="39"/>
      <c r="Y177" s="39"/>
      <c r="Z177" s="39"/>
      <c r="AA177" s="39"/>
      <c r="AB177" s="39"/>
      <c r="AC177" s="39"/>
      <c r="AD177" s="39"/>
      <c r="AE177" s="39"/>
      <c r="AR177" s="228" t="s">
        <v>415</v>
      </c>
      <c r="AT177" s="228" t="s">
        <v>443</v>
      </c>
      <c r="AU177" s="228" t="s">
        <v>86</v>
      </c>
      <c r="AY177" s="18" t="s">
        <v>414</v>
      </c>
      <c r="BE177" s="229">
        <f>IF(N177="základní",J177,0)</f>
        <v>0</v>
      </c>
      <c r="BF177" s="229">
        <f>IF(N177="snížená",J177,0)</f>
        <v>0</v>
      </c>
      <c r="BG177" s="229">
        <f>IF(N177="zákl. přenesená",J177,0)</f>
        <v>0</v>
      </c>
      <c r="BH177" s="229">
        <f>IF(N177="sníž. přenesená",J177,0)</f>
        <v>0</v>
      </c>
      <c r="BI177" s="229">
        <f>IF(N177="nulová",J177,0)</f>
        <v>0</v>
      </c>
      <c r="BJ177" s="18" t="s">
        <v>84</v>
      </c>
      <c r="BK177" s="229">
        <f>ROUND(I177*H177,2)</f>
        <v>0</v>
      </c>
      <c r="BL177" s="18" t="s">
        <v>415</v>
      </c>
      <c r="BM177" s="228" t="s">
        <v>3671</v>
      </c>
    </row>
    <row r="178" s="2" customFormat="1">
      <c r="A178" s="39"/>
      <c r="B178" s="40"/>
      <c r="C178" s="41"/>
      <c r="D178" s="230" t="s">
        <v>417</v>
      </c>
      <c r="E178" s="41"/>
      <c r="F178" s="231" t="s">
        <v>1850</v>
      </c>
      <c r="G178" s="41"/>
      <c r="H178" s="41"/>
      <c r="I178" s="156"/>
      <c r="J178" s="41"/>
      <c r="K178" s="41"/>
      <c r="L178" s="45"/>
      <c r="M178" s="232"/>
      <c r="N178" s="233"/>
      <c r="O178" s="92"/>
      <c r="P178" s="92"/>
      <c r="Q178" s="92"/>
      <c r="R178" s="92"/>
      <c r="S178" s="92"/>
      <c r="T178" s="93"/>
      <c r="U178" s="39"/>
      <c r="V178" s="39"/>
      <c r="W178" s="39"/>
      <c r="X178" s="39"/>
      <c r="Y178" s="39"/>
      <c r="Z178" s="39"/>
      <c r="AA178" s="39"/>
      <c r="AB178" s="39"/>
      <c r="AC178" s="39"/>
      <c r="AD178" s="39"/>
      <c r="AE178" s="39"/>
      <c r="AT178" s="18" t="s">
        <v>417</v>
      </c>
      <c r="AU178" s="18" t="s">
        <v>86</v>
      </c>
    </row>
    <row r="179" s="13" customFormat="1">
      <c r="A179" s="13"/>
      <c r="B179" s="277"/>
      <c r="C179" s="278"/>
      <c r="D179" s="230" t="s">
        <v>758</v>
      </c>
      <c r="E179" s="279" t="s">
        <v>1</v>
      </c>
      <c r="F179" s="280" t="s">
        <v>3672</v>
      </c>
      <c r="G179" s="278"/>
      <c r="H179" s="281">
        <v>1.103</v>
      </c>
      <c r="I179" s="282"/>
      <c r="J179" s="278"/>
      <c r="K179" s="278"/>
      <c r="L179" s="283"/>
      <c r="M179" s="284"/>
      <c r="N179" s="285"/>
      <c r="O179" s="285"/>
      <c r="P179" s="285"/>
      <c r="Q179" s="285"/>
      <c r="R179" s="285"/>
      <c r="S179" s="285"/>
      <c r="T179" s="286"/>
      <c r="U179" s="13"/>
      <c r="V179" s="13"/>
      <c r="W179" s="13"/>
      <c r="X179" s="13"/>
      <c r="Y179" s="13"/>
      <c r="Z179" s="13"/>
      <c r="AA179" s="13"/>
      <c r="AB179" s="13"/>
      <c r="AC179" s="13"/>
      <c r="AD179" s="13"/>
      <c r="AE179" s="13"/>
      <c r="AT179" s="287" t="s">
        <v>758</v>
      </c>
      <c r="AU179" s="287" t="s">
        <v>86</v>
      </c>
      <c r="AV179" s="13" t="s">
        <v>86</v>
      </c>
      <c r="AW179" s="13" t="s">
        <v>33</v>
      </c>
      <c r="AX179" s="13" t="s">
        <v>84</v>
      </c>
      <c r="AY179" s="287" t="s">
        <v>414</v>
      </c>
    </row>
    <row r="180" s="2" customFormat="1" ht="16.5" customHeight="1">
      <c r="A180" s="39"/>
      <c r="B180" s="40"/>
      <c r="C180" s="234" t="s">
        <v>463</v>
      </c>
      <c r="D180" s="234" t="s">
        <v>443</v>
      </c>
      <c r="E180" s="235" t="s">
        <v>1851</v>
      </c>
      <c r="F180" s="236" t="s">
        <v>1852</v>
      </c>
      <c r="G180" s="237" t="s">
        <v>897</v>
      </c>
      <c r="H180" s="238">
        <v>14.339</v>
      </c>
      <c r="I180" s="239"/>
      <c r="J180" s="240">
        <f>ROUND(I180*H180,2)</f>
        <v>0</v>
      </c>
      <c r="K180" s="236" t="s">
        <v>720</v>
      </c>
      <c r="L180" s="45"/>
      <c r="M180" s="241" t="s">
        <v>1</v>
      </c>
      <c r="N180" s="242" t="s">
        <v>41</v>
      </c>
      <c r="O180" s="92"/>
      <c r="P180" s="226">
        <f>O180*H180</f>
        <v>0</v>
      </c>
      <c r="Q180" s="226">
        <v>0</v>
      </c>
      <c r="R180" s="226">
        <f>Q180*H180</f>
        <v>0</v>
      </c>
      <c r="S180" s="226">
        <v>0</v>
      </c>
      <c r="T180" s="227">
        <f>S180*H180</f>
        <v>0</v>
      </c>
      <c r="U180" s="39"/>
      <c r="V180" s="39"/>
      <c r="W180" s="39"/>
      <c r="X180" s="39"/>
      <c r="Y180" s="39"/>
      <c r="Z180" s="39"/>
      <c r="AA180" s="39"/>
      <c r="AB180" s="39"/>
      <c r="AC180" s="39"/>
      <c r="AD180" s="39"/>
      <c r="AE180" s="39"/>
      <c r="AR180" s="228" t="s">
        <v>415</v>
      </c>
      <c r="AT180" s="228" t="s">
        <v>443</v>
      </c>
      <c r="AU180" s="228" t="s">
        <v>86</v>
      </c>
      <c r="AY180" s="18" t="s">
        <v>414</v>
      </c>
      <c r="BE180" s="229">
        <f>IF(N180="základní",J180,0)</f>
        <v>0</v>
      </c>
      <c r="BF180" s="229">
        <f>IF(N180="snížená",J180,0)</f>
        <v>0</v>
      </c>
      <c r="BG180" s="229">
        <f>IF(N180="zákl. přenesená",J180,0)</f>
        <v>0</v>
      </c>
      <c r="BH180" s="229">
        <f>IF(N180="sníž. přenesená",J180,0)</f>
        <v>0</v>
      </c>
      <c r="BI180" s="229">
        <f>IF(N180="nulová",J180,0)</f>
        <v>0</v>
      </c>
      <c r="BJ180" s="18" t="s">
        <v>84</v>
      </c>
      <c r="BK180" s="229">
        <f>ROUND(I180*H180,2)</f>
        <v>0</v>
      </c>
      <c r="BL180" s="18" t="s">
        <v>415</v>
      </c>
      <c r="BM180" s="228" t="s">
        <v>3673</v>
      </c>
    </row>
    <row r="181" s="2" customFormat="1">
      <c r="A181" s="39"/>
      <c r="B181" s="40"/>
      <c r="C181" s="41"/>
      <c r="D181" s="230" t="s">
        <v>417</v>
      </c>
      <c r="E181" s="41"/>
      <c r="F181" s="231" t="s">
        <v>1854</v>
      </c>
      <c r="G181" s="41"/>
      <c r="H181" s="41"/>
      <c r="I181" s="156"/>
      <c r="J181" s="41"/>
      <c r="K181" s="41"/>
      <c r="L181" s="45"/>
      <c r="M181" s="232"/>
      <c r="N181" s="233"/>
      <c r="O181" s="92"/>
      <c r="P181" s="92"/>
      <c r="Q181" s="92"/>
      <c r="R181" s="92"/>
      <c r="S181" s="92"/>
      <c r="T181" s="93"/>
      <c r="U181" s="39"/>
      <c r="V181" s="39"/>
      <c r="W181" s="39"/>
      <c r="X181" s="39"/>
      <c r="Y181" s="39"/>
      <c r="Z181" s="39"/>
      <c r="AA181" s="39"/>
      <c r="AB181" s="39"/>
      <c r="AC181" s="39"/>
      <c r="AD181" s="39"/>
      <c r="AE181" s="39"/>
      <c r="AT181" s="18" t="s">
        <v>417</v>
      </c>
      <c r="AU181" s="18" t="s">
        <v>86</v>
      </c>
    </row>
    <row r="182" s="15" customFormat="1">
      <c r="A182" s="15"/>
      <c r="B182" s="299"/>
      <c r="C182" s="300"/>
      <c r="D182" s="230" t="s">
        <v>758</v>
      </c>
      <c r="E182" s="301" t="s">
        <v>1</v>
      </c>
      <c r="F182" s="302" t="s">
        <v>1855</v>
      </c>
      <c r="G182" s="300"/>
      <c r="H182" s="301" t="s">
        <v>1</v>
      </c>
      <c r="I182" s="303"/>
      <c r="J182" s="300"/>
      <c r="K182" s="300"/>
      <c r="L182" s="304"/>
      <c r="M182" s="305"/>
      <c r="N182" s="306"/>
      <c r="O182" s="306"/>
      <c r="P182" s="306"/>
      <c r="Q182" s="306"/>
      <c r="R182" s="306"/>
      <c r="S182" s="306"/>
      <c r="T182" s="307"/>
      <c r="U182" s="15"/>
      <c r="V182" s="15"/>
      <c r="W182" s="15"/>
      <c r="X182" s="15"/>
      <c r="Y182" s="15"/>
      <c r="Z182" s="15"/>
      <c r="AA182" s="15"/>
      <c r="AB182" s="15"/>
      <c r="AC182" s="15"/>
      <c r="AD182" s="15"/>
      <c r="AE182" s="15"/>
      <c r="AT182" s="308" t="s">
        <v>758</v>
      </c>
      <c r="AU182" s="308" t="s">
        <v>86</v>
      </c>
      <c r="AV182" s="15" t="s">
        <v>84</v>
      </c>
      <c r="AW182" s="15" t="s">
        <v>33</v>
      </c>
      <c r="AX182" s="15" t="s">
        <v>76</v>
      </c>
      <c r="AY182" s="308" t="s">
        <v>414</v>
      </c>
    </row>
    <row r="183" s="13" customFormat="1">
      <c r="A183" s="13"/>
      <c r="B183" s="277"/>
      <c r="C183" s="278"/>
      <c r="D183" s="230" t="s">
        <v>758</v>
      </c>
      <c r="E183" s="279" t="s">
        <v>1</v>
      </c>
      <c r="F183" s="280" t="s">
        <v>3674</v>
      </c>
      <c r="G183" s="278"/>
      <c r="H183" s="281">
        <v>14.339</v>
      </c>
      <c r="I183" s="282"/>
      <c r="J183" s="278"/>
      <c r="K183" s="278"/>
      <c r="L183" s="283"/>
      <c r="M183" s="284"/>
      <c r="N183" s="285"/>
      <c r="O183" s="285"/>
      <c r="P183" s="285"/>
      <c r="Q183" s="285"/>
      <c r="R183" s="285"/>
      <c r="S183" s="285"/>
      <c r="T183" s="286"/>
      <c r="U183" s="13"/>
      <c r="V183" s="13"/>
      <c r="W183" s="13"/>
      <c r="X183" s="13"/>
      <c r="Y183" s="13"/>
      <c r="Z183" s="13"/>
      <c r="AA183" s="13"/>
      <c r="AB183" s="13"/>
      <c r="AC183" s="13"/>
      <c r="AD183" s="13"/>
      <c r="AE183" s="13"/>
      <c r="AT183" s="287" t="s">
        <v>758</v>
      </c>
      <c r="AU183" s="287" t="s">
        <v>86</v>
      </c>
      <c r="AV183" s="13" t="s">
        <v>86</v>
      </c>
      <c r="AW183" s="13" t="s">
        <v>33</v>
      </c>
      <c r="AX183" s="13" t="s">
        <v>84</v>
      </c>
      <c r="AY183" s="287" t="s">
        <v>414</v>
      </c>
    </row>
    <row r="184" s="2" customFormat="1" ht="21.75" customHeight="1">
      <c r="A184" s="39"/>
      <c r="B184" s="40"/>
      <c r="C184" s="234" t="s">
        <v>8</v>
      </c>
      <c r="D184" s="234" t="s">
        <v>443</v>
      </c>
      <c r="E184" s="235" t="s">
        <v>1857</v>
      </c>
      <c r="F184" s="236" t="s">
        <v>1858</v>
      </c>
      <c r="G184" s="237" t="s">
        <v>897</v>
      </c>
      <c r="H184" s="238">
        <v>1.103</v>
      </c>
      <c r="I184" s="239"/>
      <c r="J184" s="240">
        <f>ROUND(I184*H184,2)</f>
        <v>0</v>
      </c>
      <c r="K184" s="236" t="s">
        <v>720</v>
      </c>
      <c r="L184" s="45"/>
      <c r="M184" s="241" t="s">
        <v>1</v>
      </c>
      <c r="N184" s="242" t="s">
        <v>41</v>
      </c>
      <c r="O184" s="92"/>
      <c r="P184" s="226">
        <f>O184*H184</f>
        <v>0</v>
      </c>
      <c r="Q184" s="226">
        <v>0</v>
      </c>
      <c r="R184" s="226">
        <f>Q184*H184</f>
        <v>0</v>
      </c>
      <c r="S184" s="226">
        <v>0</v>
      </c>
      <c r="T184" s="227">
        <f>S184*H184</f>
        <v>0</v>
      </c>
      <c r="U184" s="39"/>
      <c r="V184" s="39"/>
      <c r="W184" s="39"/>
      <c r="X184" s="39"/>
      <c r="Y184" s="39"/>
      <c r="Z184" s="39"/>
      <c r="AA184" s="39"/>
      <c r="AB184" s="39"/>
      <c r="AC184" s="39"/>
      <c r="AD184" s="39"/>
      <c r="AE184" s="39"/>
      <c r="AR184" s="228" t="s">
        <v>415</v>
      </c>
      <c r="AT184" s="228" t="s">
        <v>443</v>
      </c>
      <c r="AU184" s="228" t="s">
        <v>86</v>
      </c>
      <c r="AY184" s="18" t="s">
        <v>414</v>
      </c>
      <c r="BE184" s="229">
        <f>IF(N184="základní",J184,0)</f>
        <v>0</v>
      </c>
      <c r="BF184" s="229">
        <f>IF(N184="snížená",J184,0)</f>
        <v>0</v>
      </c>
      <c r="BG184" s="229">
        <f>IF(N184="zákl. přenesená",J184,0)</f>
        <v>0</v>
      </c>
      <c r="BH184" s="229">
        <f>IF(N184="sníž. přenesená",J184,0)</f>
        <v>0</v>
      </c>
      <c r="BI184" s="229">
        <f>IF(N184="nulová",J184,0)</f>
        <v>0</v>
      </c>
      <c r="BJ184" s="18" t="s">
        <v>84</v>
      </c>
      <c r="BK184" s="229">
        <f>ROUND(I184*H184,2)</f>
        <v>0</v>
      </c>
      <c r="BL184" s="18" t="s">
        <v>415</v>
      </c>
      <c r="BM184" s="228" t="s">
        <v>3675</v>
      </c>
    </row>
    <row r="185" s="2" customFormat="1">
      <c r="A185" s="39"/>
      <c r="B185" s="40"/>
      <c r="C185" s="41"/>
      <c r="D185" s="230" t="s">
        <v>417</v>
      </c>
      <c r="E185" s="41"/>
      <c r="F185" s="231" t="s">
        <v>1860</v>
      </c>
      <c r="G185" s="41"/>
      <c r="H185" s="41"/>
      <c r="I185" s="156"/>
      <c r="J185" s="41"/>
      <c r="K185" s="41"/>
      <c r="L185" s="45"/>
      <c r="M185" s="232"/>
      <c r="N185" s="233"/>
      <c r="O185" s="92"/>
      <c r="P185" s="92"/>
      <c r="Q185" s="92"/>
      <c r="R185" s="92"/>
      <c r="S185" s="92"/>
      <c r="T185" s="93"/>
      <c r="U185" s="39"/>
      <c r="V185" s="39"/>
      <c r="W185" s="39"/>
      <c r="X185" s="39"/>
      <c r="Y185" s="39"/>
      <c r="Z185" s="39"/>
      <c r="AA185" s="39"/>
      <c r="AB185" s="39"/>
      <c r="AC185" s="39"/>
      <c r="AD185" s="39"/>
      <c r="AE185" s="39"/>
      <c r="AT185" s="18" t="s">
        <v>417</v>
      </c>
      <c r="AU185" s="18" t="s">
        <v>86</v>
      </c>
    </row>
    <row r="186" s="2" customFormat="1" ht="21.75" customHeight="1">
      <c r="A186" s="39"/>
      <c r="B186" s="40"/>
      <c r="C186" s="234" t="s">
        <v>470</v>
      </c>
      <c r="D186" s="234" t="s">
        <v>443</v>
      </c>
      <c r="E186" s="235" t="s">
        <v>1861</v>
      </c>
      <c r="F186" s="236" t="s">
        <v>1862</v>
      </c>
      <c r="G186" s="237" t="s">
        <v>897</v>
      </c>
      <c r="H186" s="238">
        <v>1.103</v>
      </c>
      <c r="I186" s="239"/>
      <c r="J186" s="240">
        <f>ROUND(I186*H186,2)</f>
        <v>0</v>
      </c>
      <c r="K186" s="236" t="s">
        <v>720</v>
      </c>
      <c r="L186" s="45"/>
      <c r="M186" s="241" t="s">
        <v>1</v>
      </c>
      <c r="N186" s="242" t="s">
        <v>41</v>
      </c>
      <c r="O186" s="92"/>
      <c r="P186" s="226">
        <f>O186*H186</f>
        <v>0</v>
      </c>
      <c r="Q186" s="226">
        <v>0</v>
      </c>
      <c r="R186" s="226">
        <f>Q186*H186</f>
        <v>0</v>
      </c>
      <c r="S186" s="226">
        <v>0</v>
      </c>
      <c r="T186" s="227">
        <f>S186*H186</f>
        <v>0</v>
      </c>
      <c r="U186" s="39"/>
      <c r="V186" s="39"/>
      <c r="W186" s="39"/>
      <c r="X186" s="39"/>
      <c r="Y186" s="39"/>
      <c r="Z186" s="39"/>
      <c r="AA186" s="39"/>
      <c r="AB186" s="39"/>
      <c r="AC186" s="39"/>
      <c r="AD186" s="39"/>
      <c r="AE186" s="39"/>
      <c r="AR186" s="228" t="s">
        <v>415</v>
      </c>
      <c r="AT186" s="228" t="s">
        <v>443</v>
      </c>
      <c r="AU186" s="228" t="s">
        <v>86</v>
      </c>
      <c r="AY186" s="18" t="s">
        <v>414</v>
      </c>
      <c r="BE186" s="229">
        <f>IF(N186="základní",J186,0)</f>
        <v>0</v>
      </c>
      <c r="BF186" s="229">
        <f>IF(N186="snížená",J186,0)</f>
        <v>0</v>
      </c>
      <c r="BG186" s="229">
        <f>IF(N186="zákl. přenesená",J186,0)</f>
        <v>0</v>
      </c>
      <c r="BH186" s="229">
        <f>IF(N186="sníž. přenesená",J186,0)</f>
        <v>0</v>
      </c>
      <c r="BI186" s="229">
        <f>IF(N186="nulová",J186,0)</f>
        <v>0</v>
      </c>
      <c r="BJ186" s="18" t="s">
        <v>84</v>
      </c>
      <c r="BK186" s="229">
        <f>ROUND(I186*H186,2)</f>
        <v>0</v>
      </c>
      <c r="BL186" s="18" t="s">
        <v>415</v>
      </c>
      <c r="BM186" s="228" t="s">
        <v>3676</v>
      </c>
    </row>
    <row r="187" s="2" customFormat="1">
      <c r="A187" s="39"/>
      <c r="B187" s="40"/>
      <c r="C187" s="41"/>
      <c r="D187" s="230" t="s">
        <v>417</v>
      </c>
      <c r="E187" s="41"/>
      <c r="F187" s="231" t="s">
        <v>1864</v>
      </c>
      <c r="G187" s="41"/>
      <c r="H187" s="41"/>
      <c r="I187" s="156"/>
      <c r="J187" s="41"/>
      <c r="K187" s="41"/>
      <c r="L187" s="45"/>
      <c r="M187" s="232"/>
      <c r="N187" s="233"/>
      <c r="O187" s="92"/>
      <c r="P187" s="92"/>
      <c r="Q187" s="92"/>
      <c r="R187" s="92"/>
      <c r="S187" s="92"/>
      <c r="T187" s="93"/>
      <c r="U187" s="39"/>
      <c r="V187" s="39"/>
      <c r="W187" s="39"/>
      <c r="X187" s="39"/>
      <c r="Y187" s="39"/>
      <c r="Z187" s="39"/>
      <c r="AA187" s="39"/>
      <c r="AB187" s="39"/>
      <c r="AC187" s="39"/>
      <c r="AD187" s="39"/>
      <c r="AE187" s="39"/>
      <c r="AT187" s="18" t="s">
        <v>417</v>
      </c>
      <c r="AU187" s="18" t="s">
        <v>86</v>
      </c>
    </row>
    <row r="188" s="13" customFormat="1">
      <c r="A188" s="13"/>
      <c r="B188" s="277"/>
      <c r="C188" s="278"/>
      <c r="D188" s="230" t="s">
        <v>758</v>
      </c>
      <c r="E188" s="279" t="s">
        <v>1</v>
      </c>
      <c r="F188" s="280" t="s">
        <v>3672</v>
      </c>
      <c r="G188" s="278"/>
      <c r="H188" s="281">
        <v>1.103</v>
      </c>
      <c r="I188" s="282"/>
      <c r="J188" s="278"/>
      <c r="K188" s="278"/>
      <c r="L188" s="283"/>
      <c r="M188" s="284"/>
      <c r="N188" s="285"/>
      <c r="O188" s="285"/>
      <c r="P188" s="285"/>
      <c r="Q188" s="285"/>
      <c r="R188" s="285"/>
      <c r="S188" s="285"/>
      <c r="T188" s="286"/>
      <c r="U188" s="13"/>
      <c r="V188" s="13"/>
      <c r="W188" s="13"/>
      <c r="X188" s="13"/>
      <c r="Y188" s="13"/>
      <c r="Z188" s="13"/>
      <c r="AA188" s="13"/>
      <c r="AB188" s="13"/>
      <c r="AC188" s="13"/>
      <c r="AD188" s="13"/>
      <c r="AE188" s="13"/>
      <c r="AT188" s="287" t="s">
        <v>758</v>
      </c>
      <c r="AU188" s="287" t="s">
        <v>86</v>
      </c>
      <c r="AV188" s="13" t="s">
        <v>86</v>
      </c>
      <c r="AW188" s="13" t="s">
        <v>33</v>
      </c>
      <c r="AX188" s="13" t="s">
        <v>84</v>
      </c>
      <c r="AY188" s="287" t="s">
        <v>414</v>
      </c>
    </row>
    <row r="189" s="11" customFormat="1" ht="22.8" customHeight="1">
      <c r="A189" s="11"/>
      <c r="B189" s="254"/>
      <c r="C189" s="255"/>
      <c r="D189" s="256" t="s">
        <v>75</v>
      </c>
      <c r="E189" s="275" t="s">
        <v>912</v>
      </c>
      <c r="F189" s="275" t="s">
        <v>913</v>
      </c>
      <c r="G189" s="255"/>
      <c r="H189" s="255"/>
      <c r="I189" s="258"/>
      <c r="J189" s="276">
        <f>BK189</f>
        <v>0</v>
      </c>
      <c r="K189" s="255"/>
      <c r="L189" s="260"/>
      <c r="M189" s="261"/>
      <c r="N189" s="262"/>
      <c r="O189" s="262"/>
      <c r="P189" s="263">
        <f>SUM(P190:P191)</f>
        <v>0</v>
      </c>
      <c r="Q189" s="262"/>
      <c r="R189" s="263">
        <f>SUM(R190:R191)</f>
        <v>0</v>
      </c>
      <c r="S189" s="262"/>
      <c r="T189" s="264">
        <f>SUM(T190:T191)</f>
        <v>0</v>
      </c>
      <c r="U189" s="11"/>
      <c r="V189" s="11"/>
      <c r="W189" s="11"/>
      <c r="X189" s="11"/>
      <c r="Y189" s="11"/>
      <c r="Z189" s="11"/>
      <c r="AA189" s="11"/>
      <c r="AB189" s="11"/>
      <c r="AC189" s="11"/>
      <c r="AD189" s="11"/>
      <c r="AE189" s="11"/>
      <c r="AR189" s="265" t="s">
        <v>84</v>
      </c>
      <c r="AT189" s="266" t="s">
        <v>75</v>
      </c>
      <c r="AU189" s="266" t="s">
        <v>84</v>
      </c>
      <c r="AY189" s="265" t="s">
        <v>414</v>
      </c>
      <c r="BK189" s="267">
        <f>SUM(BK190:BK191)</f>
        <v>0</v>
      </c>
    </row>
    <row r="190" s="2" customFormat="1" ht="21.75" customHeight="1">
      <c r="A190" s="39"/>
      <c r="B190" s="40"/>
      <c r="C190" s="234" t="s">
        <v>475</v>
      </c>
      <c r="D190" s="234" t="s">
        <v>443</v>
      </c>
      <c r="E190" s="235" t="s">
        <v>1867</v>
      </c>
      <c r="F190" s="236" t="s">
        <v>1868</v>
      </c>
      <c r="G190" s="237" t="s">
        <v>897</v>
      </c>
      <c r="H190" s="238">
        <v>0.012999999999999999</v>
      </c>
      <c r="I190" s="239"/>
      <c r="J190" s="240">
        <f>ROUND(I190*H190,2)</f>
        <v>0</v>
      </c>
      <c r="K190" s="236" t="s">
        <v>720</v>
      </c>
      <c r="L190" s="45"/>
      <c r="M190" s="241" t="s">
        <v>1</v>
      </c>
      <c r="N190" s="242" t="s">
        <v>41</v>
      </c>
      <c r="O190" s="92"/>
      <c r="P190" s="226">
        <f>O190*H190</f>
        <v>0</v>
      </c>
      <c r="Q190" s="226">
        <v>0</v>
      </c>
      <c r="R190" s="226">
        <f>Q190*H190</f>
        <v>0</v>
      </c>
      <c r="S190" s="226">
        <v>0</v>
      </c>
      <c r="T190" s="227">
        <f>S190*H190</f>
        <v>0</v>
      </c>
      <c r="U190" s="39"/>
      <c r="V190" s="39"/>
      <c r="W190" s="39"/>
      <c r="X190" s="39"/>
      <c r="Y190" s="39"/>
      <c r="Z190" s="39"/>
      <c r="AA190" s="39"/>
      <c r="AB190" s="39"/>
      <c r="AC190" s="39"/>
      <c r="AD190" s="39"/>
      <c r="AE190" s="39"/>
      <c r="AR190" s="228" t="s">
        <v>415</v>
      </c>
      <c r="AT190" s="228" t="s">
        <v>443</v>
      </c>
      <c r="AU190" s="228" t="s">
        <v>86</v>
      </c>
      <c r="AY190" s="18" t="s">
        <v>414</v>
      </c>
      <c r="BE190" s="229">
        <f>IF(N190="základní",J190,0)</f>
        <v>0</v>
      </c>
      <c r="BF190" s="229">
        <f>IF(N190="snížená",J190,0)</f>
        <v>0</v>
      </c>
      <c r="BG190" s="229">
        <f>IF(N190="zákl. přenesená",J190,0)</f>
        <v>0</v>
      </c>
      <c r="BH190" s="229">
        <f>IF(N190="sníž. přenesená",J190,0)</f>
        <v>0</v>
      </c>
      <c r="BI190" s="229">
        <f>IF(N190="nulová",J190,0)</f>
        <v>0</v>
      </c>
      <c r="BJ190" s="18" t="s">
        <v>84</v>
      </c>
      <c r="BK190" s="229">
        <f>ROUND(I190*H190,2)</f>
        <v>0</v>
      </c>
      <c r="BL190" s="18" t="s">
        <v>415</v>
      </c>
      <c r="BM190" s="228" t="s">
        <v>3677</v>
      </c>
    </row>
    <row r="191" s="2" customFormat="1">
      <c r="A191" s="39"/>
      <c r="B191" s="40"/>
      <c r="C191" s="41"/>
      <c r="D191" s="230" t="s">
        <v>417</v>
      </c>
      <c r="E191" s="41"/>
      <c r="F191" s="231" t="s">
        <v>1870</v>
      </c>
      <c r="G191" s="41"/>
      <c r="H191" s="41"/>
      <c r="I191" s="156"/>
      <c r="J191" s="41"/>
      <c r="K191" s="41"/>
      <c r="L191" s="45"/>
      <c r="M191" s="243"/>
      <c r="N191" s="244"/>
      <c r="O191" s="245"/>
      <c r="P191" s="245"/>
      <c r="Q191" s="245"/>
      <c r="R191" s="245"/>
      <c r="S191" s="245"/>
      <c r="T191" s="246"/>
      <c r="U191" s="39"/>
      <c r="V191" s="39"/>
      <c r="W191" s="39"/>
      <c r="X191" s="39"/>
      <c r="Y191" s="39"/>
      <c r="Z191" s="39"/>
      <c r="AA191" s="39"/>
      <c r="AB191" s="39"/>
      <c r="AC191" s="39"/>
      <c r="AD191" s="39"/>
      <c r="AE191" s="39"/>
      <c r="AT191" s="18" t="s">
        <v>417</v>
      </c>
      <c r="AU191" s="18" t="s">
        <v>86</v>
      </c>
    </row>
    <row r="192" s="2" customFormat="1" ht="6.96" customHeight="1">
      <c r="A192" s="39"/>
      <c r="B192" s="67"/>
      <c r="C192" s="68"/>
      <c r="D192" s="68"/>
      <c r="E192" s="68"/>
      <c r="F192" s="68"/>
      <c r="G192" s="68"/>
      <c r="H192" s="68"/>
      <c r="I192" s="194"/>
      <c r="J192" s="68"/>
      <c r="K192" s="68"/>
      <c r="L192" s="45"/>
      <c r="M192" s="39"/>
      <c r="O192" s="39"/>
      <c r="P192" s="39"/>
      <c r="Q192" s="39"/>
      <c r="R192" s="39"/>
      <c r="S192" s="39"/>
      <c r="T192" s="39"/>
      <c r="U192" s="39"/>
      <c r="V192" s="39"/>
      <c r="W192" s="39"/>
      <c r="X192" s="39"/>
      <c r="Y192" s="39"/>
      <c r="Z192" s="39"/>
      <c r="AA192" s="39"/>
      <c r="AB192" s="39"/>
      <c r="AC192" s="39"/>
      <c r="AD192" s="39"/>
      <c r="AE192" s="39"/>
    </row>
  </sheetData>
  <sheetProtection sheet="1" autoFilter="0" formatColumns="0" formatRows="0" objects="1" scenarios="1" spinCount="100000" saltValue="x0ENgRreFCR8DtrFvb6nto5l3XXsnpXbgpGQrgsWdXlxnrqWNmwLd0tO5+1057eJ450csUiHFoSP+L2fztA1MQ==" hashValue="y65P5pMdyfG1R4GimOGQ4H/d8oXNOg1wsjzqrL48X5IDgTJb19bSW2UoZo4DEmOzLRY6b3MDC28YdZ3gaOKk8Q==" algorithmName="SHA-512" password="CC35"/>
  <autoFilter ref="C125:K191"/>
  <mergeCells count="12">
    <mergeCell ref="E7:H7"/>
    <mergeCell ref="E9:H9"/>
    <mergeCell ref="E11:H11"/>
    <mergeCell ref="E20:H20"/>
    <mergeCell ref="E29:H29"/>
    <mergeCell ref="E85:H85"/>
    <mergeCell ref="E87:H87"/>
    <mergeCell ref="E89:H89"/>
    <mergeCell ref="E114:H114"/>
    <mergeCell ref="E116:H116"/>
    <mergeCell ref="E118:H118"/>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54.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268</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3655</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3678</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ROUND(J122,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ROUND((SUM(BE122:BE127)),  2)</f>
        <v>0</v>
      </c>
      <c r="G35" s="39"/>
      <c r="H35" s="39"/>
      <c r="I35" s="173">
        <v>0.20999999999999999</v>
      </c>
      <c r="J35" s="172">
        <f>ROUND(((SUM(BE122:BE127))*I35),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ROUND((SUM(BF122:BF127)),  2)</f>
        <v>0</v>
      </c>
      <c r="G36" s="39"/>
      <c r="H36" s="39"/>
      <c r="I36" s="173">
        <v>0.14999999999999999</v>
      </c>
      <c r="J36" s="172">
        <f>ROUND(((SUM(BF122:BF127))*I36),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ROUND((SUM(BG122:BG127)),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ROUND((SUM(BH122:BH127)),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ROUND((SUM(BI122:BI127)),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3655</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002 - VRN - propustek v km 6,768</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J122</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746</v>
      </c>
      <c r="E99" s="250"/>
      <c r="F99" s="250"/>
      <c r="G99" s="250"/>
      <c r="H99" s="250"/>
      <c r="I99" s="251"/>
      <c r="J99" s="252">
        <f>J123</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747</v>
      </c>
      <c r="E100" s="271"/>
      <c r="F100" s="271"/>
      <c r="G100" s="271"/>
      <c r="H100" s="271"/>
      <c r="I100" s="272"/>
      <c r="J100" s="273">
        <f>J124</f>
        <v>0</v>
      </c>
      <c r="K100" s="134"/>
      <c r="L100" s="274"/>
      <c r="S100" s="12"/>
      <c r="T100" s="12"/>
      <c r="U100" s="12"/>
      <c r="V100" s="12"/>
      <c r="W100" s="12"/>
      <c r="X100" s="12"/>
      <c r="Y100" s="12"/>
      <c r="Z100" s="12"/>
      <c r="AA100" s="12"/>
      <c r="AB100" s="12"/>
      <c r="AC100" s="12"/>
      <c r="AD100" s="12"/>
      <c r="AE100" s="12"/>
    </row>
    <row r="101" hidden="1" s="2" customFormat="1" ht="21.84" customHeight="1">
      <c r="A101" s="39"/>
      <c r="B101" s="40"/>
      <c r="C101" s="41"/>
      <c r="D101" s="41"/>
      <c r="E101" s="41"/>
      <c r="F101" s="41"/>
      <c r="G101" s="41"/>
      <c r="H101" s="41"/>
      <c r="I101" s="156"/>
      <c r="J101" s="41"/>
      <c r="K101" s="41"/>
      <c r="L101" s="64"/>
      <c r="S101" s="39"/>
      <c r="T101" s="39"/>
      <c r="U101" s="39"/>
      <c r="V101" s="39"/>
      <c r="W101" s="39"/>
      <c r="X101" s="39"/>
      <c r="Y101" s="39"/>
      <c r="Z101" s="39"/>
      <c r="AA101" s="39"/>
      <c r="AB101" s="39"/>
      <c r="AC101" s="39"/>
      <c r="AD101" s="39"/>
      <c r="AE101" s="39"/>
    </row>
    <row r="102" hidden="1" s="2" customFormat="1" ht="6.96" customHeight="1">
      <c r="A102" s="39"/>
      <c r="B102" s="67"/>
      <c r="C102" s="68"/>
      <c r="D102" s="68"/>
      <c r="E102" s="68"/>
      <c r="F102" s="68"/>
      <c r="G102" s="68"/>
      <c r="H102" s="68"/>
      <c r="I102" s="194"/>
      <c r="J102" s="68"/>
      <c r="K102" s="68"/>
      <c r="L102" s="64"/>
      <c r="S102" s="39"/>
      <c r="T102" s="39"/>
      <c r="U102" s="39"/>
      <c r="V102" s="39"/>
      <c r="W102" s="39"/>
      <c r="X102" s="39"/>
      <c r="Y102" s="39"/>
      <c r="Z102" s="39"/>
      <c r="AA102" s="39"/>
      <c r="AB102" s="39"/>
      <c r="AC102" s="39"/>
      <c r="AD102" s="39"/>
      <c r="AE102" s="39"/>
    </row>
    <row r="103" hidden="1"/>
    <row r="104" hidden="1"/>
    <row r="105" hidden="1"/>
    <row r="106" s="2" customFormat="1" ht="6.96" customHeight="1">
      <c r="A106" s="39"/>
      <c r="B106" s="69"/>
      <c r="C106" s="70"/>
      <c r="D106" s="70"/>
      <c r="E106" s="70"/>
      <c r="F106" s="70"/>
      <c r="G106" s="70"/>
      <c r="H106" s="70"/>
      <c r="I106" s="197"/>
      <c r="J106" s="70"/>
      <c r="K106" s="70"/>
      <c r="L106" s="64"/>
      <c r="S106" s="39"/>
      <c r="T106" s="39"/>
      <c r="U106" s="39"/>
      <c r="V106" s="39"/>
      <c r="W106" s="39"/>
      <c r="X106" s="39"/>
      <c r="Y106" s="39"/>
      <c r="Z106" s="39"/>
      <c r="AA106" s="39"/>
      <c r="AB106" s="39"/>
      <c r="AC106" s="39"/>
      <c r="AD106" s="39"/>
      <c r="AE106" s="39"/>
    </row>
    <row r="107" s="2" customFormat="1" ht="24.96" customHeight="1">
      <c r="A107" s="39"/>
      <c r="B107" s="40"/>
      <c r="C107" s="24" t="s">
        <v>396</v>
      </c>
      <c r="D107" s="41"/>
      <c r="E107" s="41"/>
      <c r="F107" s="41"/>
      <c r="G107" s="41"/>
      <c r="H107" s="41"/>
      <c r="I107" s="156"/>
      <c r="J107" s="41"/>
      <c r="K107" s="41"/>
      <c r="L107" s="64"/>
      <c r="S107" s="39"/>
      <c r="T107" s="39"/>
      <c r="U107" s="39"/>
      <c r="V107" s="39"/>
      <c r="W107" s="39"/>
      <c r="X107" s="39"/>
      <c r="Y107" s="39"/>
      <c r="Z107" s="39"/>
      <c r="AA107" s="39"/>
      <c r="AB107" s="39"/>
      <c r="AC107" s="39"/>
      <c r="AD107" s="39"/>
      <c r="AE107" s="39"/>
    </row>
    <row r="108" s="2" customFormat="1" ht="6.96" customHeight="1">
      <c r="A108" s="39"/>
      <c r="B108" s="40"/>
      <c r="C108" s="41"/>
      <c r="D108" s="41"/>
      <c r="E108" s="41"/>
      <c r="F108" s="41"/>
      <c r="G108" s="41"/>
      <c r="H108" s="41"/>
      <c r="I108" s="156"/>
      <c r="J108" s="41"/>
      <c r="K108" s="41"/>
      <c r="L108" s="64"/>
      <c r="S108" s="39"/>
      <c r="T108" s="39"/>
      <c r="U108" s="39"/>
      <c r="V108" s="39"/>
      <c r="W108" s="39"/>
      <c r="X108" s="39"/>
      <c r="Y108" s="39"/>
      <c r="Z108" s="39"/>
      <c r="AA108" s="39"/>
      <c r="AB108" s="39"/>
      <c r="AC108" s="39"/>
      <c r="AD108" s="39"/>
      <c r="AE108" s="39"/>
    </row>
    <row r="109" s="2" customFormat="1" ht="12" customHeight="1">
      <c r="A109" s="39"/>
      <c r="B109" s="40"/>
      <c r="C109" s="33" t="s">
        <v>16</v>
      </c>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s="2" customFormat="1" ht="23.25" customHeight="1">
      <c r="A110" s="39"/>
      <c r="B110" s="40"/>
      <c r="C110" s="41"/>
      <c r="D110" s="41"/>
      <c r="E110" s="198" t="str">
        <f>E7</f>
        <v>Oprava trati v úseku 1.TK a 2.TK Děčín Prostřední Žleb - Dolní Žleb_OPRAVA č. 2</v>
      </c>
      <c r="F110" s="33"/>
      <c r="G110" s="33"/>
      <c r="H110" s="33"/>
      <c r="I110" s="156"/>
      <c r="J110" s="41"/>
      <c r="K110" s="41"/>
      <c r="L110" s="64"/>
      <c r="S110" s="39"/>
      <c r="T110" s="39"/>
      <c r="U110" s="39"/>
      <c r="V110" s="39"/>
      <c r="W110" s="39"/>
      <c r="X110" s="39"/>
      <c r="Y110" s="39"/>
      <c r="Z110" s="39"/>
      <c r="AA110" s="39"/>
      <c r="AB110" s="39"/>
      <c r="AC110" s="39"/>
      <c r="AD110" s="39"/>
      <c r="AE110" s="39"/>
    </row>
    <row r="111" s="1" customFormat="1" ht="12" customHeight="1">
      <c r="B111" s="22"/>
      <c r="C111" s="33" t="s">
        <v>389</v>
      </c>
      <c r="D111" s="23"/>
      <c r="E111" s="23"/>
      <c r="F111" s="23"/>
      <c r="G111" s="23"/>
      <c r="H111" s="23"/>
      <c r="I111" s="148"/>
      <c r="J111" s="23"/>
      <c r="K111" s="23"/>
      <c r="L111" s="21"/>
    </row>
    <row r="112" s="2" customFormat="1" ht="16.5" customHeight="1">
      <c r="A112" s="39"/>
      <c r="B112" s="40"/>
      <c r="C112" s="41"/>
      <c r="D112" s="41"/>
      <c r="E112" s="198" t="s">
        <v>3655</v>
      </c>
      <c r="F112" s="41"/>
      <c r="G112" s="41"/>
      <c r="H112" s="41"/>
      <c r="I112" s="156"/>
      <c r="J112" s="41"/>
      <c r="K112" s="41"/>
      <c r="L112" s="64"/>
      <c r="S112" s="39"/>
      <c r="T112" s="39"/>
      <c r="U112" s="39"/>
      <c r="V112" s="39"/>
      <c r="W112" s="39"/>
      <c r="X112" s="39"/>
      <c r="Y112" s="39"/>
      <c r="Z112" s="39"/>
      <c r="AA112" s="39"/>
      <c r="AB112" s="39"/>
      <c r="AC112" s="39"/>
      <c r="AD112" s="39"/>
      <c r="AE112" s="39"/>
    </row>
    <row r="113" s="2" customFormat="1" ht="12" customHeight="1">
      <c r="A113" s="39"/>
      <c r="B113" s="40"/>
      <c r="C113" s="33" t="s">
        <v>715</v>
      </c>
      <c r="D113" s="41"/>
      <c r="E113" s="41"/>
      <c r="F113" s="41"/>
      <c r="G113" s="41"/>
      <c r="H113" s="41"/>
      <c r="I113" s="156"/>
      <c r="J113" s="41"/>
      <c r="K113" s="41"/>
      <c r="L113" s="64"/>
      <c r="S113" s="39"/>
      <c r="T113" s="39"/>
      <c r="U113" s="39"/>
      <c r="V113" s="39"/>
      <c r="W113" s="39"/>
      <c r="X113" s="39"/>
      <c r="Y113" s="39"/>
      <c r="Z113" s="39"/>
      <c r="AA113" s="39"/>
      <c r="AB113" s="39"/>
      <c r="AC113" s="39"/>
      <c r="AD113" s="39"/>
      <c r="AE113" s="39"/>
    </row>
    <row r="114" s="2" customFormat="1" ht="16.5" customHeight="1">
      <c r="A114" s="39"/>
      <c r="B114" s="40"/>
      <c r="C114" s="41"/>
      <c r="D114" s="41"/>
      <c r="E114" s="77" t="str">
        <f>E11</f>
        <v>002 - VRN - propustek v km 6,768</v>
      </c>
      <c r="F114" s="41"/>
      <c r="G114" s="41"/>
      <c r="H114" s="41"/>
      <c r="I114" s="156"/>
      <c r="J114" s="41"/>
      <c r="K114" s="41"/>
      <c r="L114" s="64"/>
      <c r="S114" s="39"/>
      <c r="T114" s="39"/>
      <c r="U114" s="39"/>
      <c r="V114" s="39"/>
      <c r="W114" s="39"/>
      <c r="X114" s="39"/>
      <c r="Y114" s="39"/>
      <c r="Z114" s="39"/>
      <c r="AA114" s="39"/>
      <c r="AB114" s="39"/>
      <c r="AC114" s="39"/>
      <c r="AD114" s="39"/>
      <c r="AE114" s="39"/>
    </row>
    <row r="115" s="2" customFormat="1" ht="6.96" customHeight="1">
      <c r="A115" s="39"/>
      <c r="B115" s="40"/>
      <c r="C115" s="41"/>
      <c r="D115" s="41"/>
      <c r="E115" s="41"/>
      <c r="F115" s="41"/>
      <c r="G115" s="41"/>
      <c r="H115" s="41"/>
      <c r="I115" s="156"/>
      <c r="J115" s="41"/>
      <c r="K115" s="41"/>
      <c r="L115" s="64"/>
      <c r="S115" s="39"/>
      <c r="T115" s="39"/>
      <c r="U115" s="39"/>
      <c r="V115" s="39"/>
      <c r="W115" s="39"/>
      <c r="X115" s="39"/>
      <c r="Y115" s="39"/>
      <c r="Z115" s="39"/>
      <c r="AA115" s="39"/>
      <c r="AB115" s="39"/>
      <c r="AC115" s="39"/>
      <c r="AD115" s="39"/>
      <c r="AE115" s="39"/>
    </row>
    <row r="116" s="2" customFormat="1" ht="12" customHeight="1">
      <c r="A116" s="39"/>
      <c r="B116" s="40"/>
      <c r="C116" s="33" t="s">
        <v>20</v>
      </c>
      <c r="D116" s="41"/>
      <c r="E116" s="41"/>
      <c r="F116" s="28" t="str">
        <f>F14</f>
        <v xml:space="preserve"> </v>
      </c>
      <c r="G116" s="41"/>
      <c r="H116" s="41"/>
      <c r="I116" s="158" t="s">
        <v>22</v>
      </c>
      <c r="J116" s="80" t="str">
        <f>IF(J14="","",J14)</f>
        <v>21. 11. 2019</v>
      </c>
      <c r="K116" s="41"/>
      <c r="L116" s="64"/>
      <c r="S116" s="39"/>
      <c r="T116" s="39"/>
      <c r="U116" s="39"/>
      <c r="V116" s="39"/>
      <c r="W116" s="39"/>
      <c r="X116" s="39"/>
      <c r="Y116" s="39"/>
      <c r="Z116" s="39"/>
      <c r="AA116" s="39"/>
      <c r="AB116" s="39"/>
      <c r="AC116" s="39"/>
      <c r="AD116" s="39"/>
      <c r="AE116" s="39"/>
    </row>
    <row r="117" s="2" customFormat="1" ht="6.96" customHeight="1">
      <c r="A117" s="39"/>
      <c r="B117" s="40"/>
      <c r="C117" s="41"/>
      <c r="D117" s="41"/>
      <c r="E117" s="41"/>
      <c r="F117" s="41"/>
      <c r="G117" s="41"/>
      <c r="H117" s="41"/>
      <c r="I117" s="156"/>
      <c r="J117" s="41"/>
      <c r="K117" s="41"/>
      <c r="L117" s="64"/>
      <c r="S117" s="39"/>
      <c r="T117" s="39"/>
      <c r="U117" s="39"/>
      <c r="V117" s="39"/>
      <c r="W117" s="39"/>
      <c r="X117" s="39"/>
      <c r="Y117" s="39"/>
      <c r="Z117" s="39"/>
      <c r="AA117" s="39"/>
      <c r="AB117" s="39"/>
      <c r="AC117" s="39"/>
      <c r="AD117" s="39"/>
      <c r="AE117" s="39"/>
    </row>
    <row r="118" s="2" customFormat="1" ht="15.15" customHeight="1">
      <c r="A118" s="39"/>
      <c r="B118" s="40"/>
      <c r="C118" s="33" t="s">
        <v>24</v>
      </c>
      <c r="D118" s="41"/>
      <c r="E118" s="41"/>
      <c r="F118" s="28" t="str">
        <f>E17</f>
        <v/>
      </c>
      <c r="G118" s="41"/>
      <c r="H118" s="41"/>
      <c r="I118" s="158" t="s">
        <v>32</v>
      </c>
      <c r="J118" s="37" t="str">
        <f>E23</f>
        <v xml:space="preserve"> </v>
      </c>
      <c r="K118" s="41"/>
      <c r="L118" s="64"/>
      <c r="S118" s="39"/>
      <c r="T118" s="39"/>
      <c r="U118" s="39"/>
      <c r="V118" s="39"/>
      <c r="W118" s="39"/>
      <c r="X118" s="39"/>
      <c r="Y118" s="39"/>
      <c r="Z118" s="39"/>
      <c r="AA118" s="39"/>
      <c r="AB118" s="39"/>
      <c r="AC118" s="39"/>
      <c r="AD118" s="39"/>
      <c r="AE118" s="39"/>
    </row>
    <row r="119" s="2" customFormat="1" ht="15.15" customHeight="1">
      <c r="A119" s="39"/>
      <c r="B119" s="40"/>
      <c r="C119" s="33" t="s">
        <v>30</v>
      </c>
      <c r="D119" s="41"/>
      <c r="E119" s="41"/>
      <c r="F119" s="28" t="str">
        <f>IF(E20="","",E20)</f>
        <v>Vyplň údaj</v>
      </c>
      <c r="G119" s="41"/>
      <c r="H119" s="41"/>
      <c r="I119" s="158" t="s">
        <v>34</v>
      </c>
      <c r="J119" s="37" t="str">
        <f>E26</f>
        <v xml:space="preserve"> </v>
      </c>
      <c r="K119" s="41"/>
      <c r="L119" s="64"/>
      <c r="S119" s="39"/>
      <c r="T119" s="39"/>
      <c r="U119" s="39"/>
      <c r="V119" s="39"/>
      <c r="W119" s="39"/>
      <c r="X119" s="39"/>
      <c r="Y119" s="39"/>
      <c r="Z119" s="39"/>
      <c r="AA119" s="39"/>
      <c r="AB119" s="39"/>
      <c r="AC119" s="39"/>
      <c r="AD119" s="39"/>
      <c r="AE119" s="39"/>
    </row>
    <row r="120" s="2" customFormat="1" ht="10.32" customHeight="1">
      <c r="A120" s="39"/>
      <c r="B120" s="40"/>
      <c r="C120" s="41"/>
      <c r="D120" s="41"/>
      <c r="E120" s="41"/>
      <c r="F120" s="41"/>
      <c r="G120" s="41"/>
      <c r="H120" s="41"/>
      <c r="I120" s="156"/>
      <c r="J120" s="41"/>
      <c r="K120" s="41"/>
      <c r="L120" s="64"/>
      <c r="S120" s="39"/>
      <c r="T120" s="39"/>
      <c r="U120" s="39"/>
      <c r="V120" s="39"/>
      <c r="W120" s="39"/>
      <c r="X120" s="39"/>
      <c r="Y120" s="39"/>
      <c r="Z120" s="39"/>
      <c r="AA120" s="39"/>
      <c r="AB120" s="39"/>
      <c r="AC120" s="39"/>
      <c r="AD120" s="39"/>
      <c r="AE120" s="39"/>
    </row>
    <row r="121" s="9" customFormat="1" ht="29.28" customHeight="1">
      <c r="A121" s="204"/>
      <c r="B121" s="205"/>
      <c r="C121" s="206" t="s">
        <v>397</v>
      </c>
      <c r="D121" s="207" t="s">
        <v>61</v>
      </c>
      <c r="E121" s="207" t="s">
        <v>57</v>
      </c>
      <c r="F121" s="207" t="s">
        <v>58</v>
      </c>
      <c r="G121" s="207" t="s">
        <v>398</v>
      </c>
      <c r="H121" s="207" t="s">
        <v>399</v>
      </c>
      <c r="I121" s="208" t="s">
        <v>400</v>
      </c>
      <c r="J121" s="207" t="s">
        <v>393</v>
      </c>
      <c r="K121" s="209" t="s">
        <v>401</v>
      </c>
      <c r="L121" s="210"/>
      <c r="M121" s="101" t="s">
        <v>1</v>
      </c>
      <c r="N121" s="102" t="s">
        <v>40</v>
      </c>
      <c r="O121" s="102" t="s">
        <v>402</v>
      </c>
      <c r="P121" s="102" t="s">
        <v>403</v>
      </c>
      <c r="Q121" s="102" t="s">
        <v>404</v>
      </c>
      <c r="R121" s="102" t="s">
        <v>405</v>
      </c>
      <c r="S121" s="102" t="s">
        <v>406</v>
      </c>
      <c r="T121" s="103" t="s">
        <v>407</v>
      </c>
      <c r="U121" s="204"/>
      <c r="V121" s="204"/>
      <c r="W121" s="204"/>
      <c r="X121" s="204"/>
      <c r="Y121" s="204"/>
      <c r="Z121" s="204"/>
      <c r="AA121" s="204"/>
      <c r="AB121" s="204"/>
      <c r="AC121" s="204"/>
      <c r="AD121" s="204"/>
      <c r="AE121" s="204"/>
    </row>
    <row r="122" s="2" customFormat="1" ht="22.8" customHeight="1">
      <c r="A122" s="39"/>
      <c r="B122" s="40"/>
      <c r="C122" s="108" t="s">
        <v>408</v>
      </c>
      <c r="D122" s="41"/>
      <c r="E122" s="41"/>
      <c r="F122" s="41"/>
      <c r="G122" s="41"/>
      <c r="H122" s="41"/>
      <c r="I122" s="156"/>
      <c r="J122" s="211">
        <f>BK122</f>
        <v>0</v>
      </c>
      <c r="K122" s="41"/>
      <c r="L122" s="45"/>
      <c r="M122" s="104"/>
      <c r="N122" s="212"/>
      <c r="O122" s="105"/>
      <c r="P122" s="213">
        <f>P123</f>
        <v>0</v>
      </c>
      <c r="Q122" s="105"/>
      <c r="R122" s="213">
        <f>R123</f>
        <v>0</v>
      </c>
      <c r="S122" s="105"/>
      <c r="T122" s="214">
        <f>T123</f>
        <v>0</v>
      </c>
      <c r="U122" s="39"/>
      <c r="V122" s="39"/>
      <c r="W122" s="39"/>
      <c r="X122" s="39"/>
      <c r="Y122" s="39"/>
      <c r="Z122" s="39"/>
      <c r="AA122" s="39"/>
      <c r="AB122" s="39"/>
      <c r="AC122" s="39"/>
      <c r="AD122" s="39"/>
      <c r="AE122" s="39"/>
      <c r="AT122" s="18" t="s">
        <v>75</v>
      </c>
      <c r="AU122" s="18" t="s">
        <v>395</v>
      </c>
      <c r="BK122" s="215">
        <f>BK123</f>
        <v>0</v>
      </c>
    </row>
    <row r="123" s="11" customFormat="1" ht="25.92" customHeight="1">
      <c r="A123" s="11"/>
      <c r="B123" s="254"/>
      <c r="C123" s="255"/>
      <c r="D123" s="256" t="s">
        <v>75</v>
      </c>
      <c r="E123" s="257" t="s">
        <v>128</v>
      </c>
      <c r="F123" s="257" t="s">
        <v>1096</v>
      </c>
      <c r="G123" s="255"/>
      <c r="H123" s="255"/>
      <c r="I123" s="258"/>
      <c r="J123" s="259">
        <f>BK123</f>
        <v>0</v>
      </c>
      <c r="K123" s="255"/>
      <c r="L123" s="260"/>
      <c r="M123" s="261"/>
      <c r="N123" s="262"/>
      <c r="O123" s="262"/>
      <c r="P123" s="263">
        <f>P124</f>
        <v>0</v>
      </c>
      <c r="Q123" s="262"/>
      <c r="R123" s="263">
        <f>R124</f>
        <v>0</v>
      </c>
      <c r="S123" s="262"/>
      <c r="T123" s="264">
        <f>T124</f>
        <v>0</v>
      </c>
      <c r="U123" s="11"/>
      <c r="V123" s="11"/>
      <c r="W123" s="11"/>
      <c r="X123" s="11"/>
      <c r="Y123" s="11"/>
      <c r="Z123" s="11"/>
      <c r="AA123" s="11"/>
      <c r="AB123" s="11"/>
      <c r="AC123" s="11"/>
      <c r="AD123" s="11"/>
      <c r="AE123" s="11"/>
      <c r="AR123" s="265" t="s">
        <v>427</v>
      </c>
      <c r="AT123" s="266" t="s">
        <v>75</v>
      </c>
      <c r="AU123" s="266" t="s">
        <v>76</v>
      </c>
      <c r="AY123" s="265" t="s">
        <v>414</v>
      </c>
      <c r="BK123" s="267">
        <f>BK124</f>
        <v>0</v>
      </c>
    </row>
    <row r="124" s="11" customFormat="1" ht="22.8" customHeight="1">
      <c r="A124" s="11"/>
      <c r="B124" s="254"/>
      <c r="C124" s="255"/>
      <c r="D124" s="256" t="s">
        <v>75</v>
      </c>
      <c r="E124" s="275" t="s">
        <v>1097</v>
      </c>
      <c r="F124" s="275" t="s">
        <v>1098</v>
      </c>
      <c r="G124" s="255"/>
      <c r="H124" s="255"/>
      <c r="I124" s="258"/>
      <c r="J124" s="276">
        <f>BK124</f>
        <v>0</v>
      </c>
      <c r="K124" s="255"/>
      <c r="L124" s="260"/>
      <c r="M124" s="261"/>
      <c r="N124" s="262"/>
      <c r="O124" s="262"/>
      <c r="P124" s="263">
        <f>SUM(P125:P127)</f>
        <v>0</v>
      </c>
      <c r="Q124" s="262"/>
      <c r="R124" s="263">
        <f>SUM(R125:R127)</f>
        <v>0</v>
      </c>
      <c r="S124" s="262"/>
      <c r="T124" s="264">
        <f>SUM(T125:T127)</f>
        <v>0</v>
      </c>
      <c r="U124" s="11"/>
      <c r="V124" s="11"/>
      <c r="W124" s="11"/>
      <c r="X124" s="11"/>
      <c r="Y124" s="11"/>
      <c r="Z124" s="11"/>
      <c r="AA124" s="11"/>
      <c r="AB124" s="11"/>
      <c r="AC124" s="11"/>
      <c r="AD124" s="11"/>
      <c r="AE124" s="11"/>
      <c r="AR124" s="265" t="s">
        <v>427</v>
      </c>
      <c r="AT124" s="266" t="s">
        <v>75</v>
      </c>
      <c r="AU124" s="266" t="s">
        <v>84</v>
      </c>
      <c r="AY124" s="265" t="s">
        <v>414</v>
      </c>
      <c r="BK124" s="267">
        <f>SUM(BK125:BK127)</f>
        <v>0</v>
      </c>
    </row>
    <row r="125" s="2" customFormat="1" ht="16.5" customHeight="1">
      <c r="A125" s="39"/>
      <c r="B125" s="40"/>
      <c r="C125" s="234" t="s">
        <v>84</v>
      </c>
      <c r="D125" s="234" t="s">
        <v>443</v>
      </c>
      <c r="E125" s="235" t="s">
        <v>1100</v>
      </c>
      <c r="F125" s="236" t="s">
        <v>1098</v>
      </c>
      <c r="G125" s="237" t="s">
        <v>1686</v>
      </c>
      <c r="H125" s="238">
        <v>149.71000000000001</v>
      </c>
      <c r="I125" s="239"/>
      <c r="J125" s="240">
        <f>ROUND(I125*H125,2)</f>
        <v>0</v>
      </c>
      <c r="K125" s="236" t="s">
        <v>720</v>
      </c>
      <c r="L125" s="45"/>
      <c r="M125" s="241" t="s">
        <v>1</v>
      </c>
      <c r="N125" s="242" t="s">
        <v>41</v>
      </c>
      <c r="O125" s="92"/>
      <c r="P125" s="226">
        <f>O125*H125</f>
        <v>0</v>
      </c>
      <c r="Q125" s="226">
        <v>0</v>
      </c>
      <c r="R125" s="226">
        <f>Q125*H125</f>
        <v>0</v>
      </c>
      <c r="S125" s="226">
        <v>0</v>
      </c>
      <c r="T125" s="227">
        <f>S125*H125</f>
        <v>0</v>
      </c>
      <c r="U125" s="39"/>
      <c r="V125" s="39"/>
      <c r="W125" s="39"/>
      <c r="X125" s="39"/>
      <c r="Y125" s="39"/>
      <c r="Z125" s="39"/>
      <c r="AA125" s="39"/>
      <c r="AB125" s="39"/>
      <c r="AC125" s="39"/>
      <c r="AD125" s="39"/>
      <c r="AE125" s="39"/>
      <c r="AR125" s="228" t="s">
        <v>1102</v>
      </c>
      <c r="AT125" s="228" t="s">
        <v>443</v>
      </c>
      <c r="AU125" s="228" t="s">
        <v>86</v>
      </c>
      <c r="AY125" s="18" t="s">
        <v>414</v>
      </c>
      <c r="BE125" s="229">
        <f>IF(N125="základní",J125,0)</f>
        <v>0</v>
      </c>
      <c r="BF125" s="229">
        <f>IF(N125="snížená",J125,0)</f>
        <v>0</v>
      </c>
      <c r="BG125" s="229">
        <f>IF(N125="zákl. přenesená",J125,0)</f>
        <v>0</v>
      </c>
      <c r="BH125" s="229">
        <f>IF(N125="sníž. přenesená",J125,0)</f>
        <v>0</v>
      </c>
      <c r="BI125" s="229">
        <f>IF(N125="nulová",J125,0)</f>
        <v>0</v>
      </c>
      <c r="BJ125" s="18" t="s">
        <v>84</v>
      </c>
      <c r="BK125" s="229">
        <f>ROUND(I125*H125,2)</f>
        <v>0</v>
      </c>
      <c r="BL125" s="18" t="s">
        <v>1102</v>
      </c>
      <c r="BM125" s="228" t="s">
        <v>3679</v>
      </c>
    </row>
    <row r="126" s="2" customFormat="1">
      <c r="A126" s="39"/>
      <c r="B126" s="40"/>
      <c r="C126" s="41"/>
      <c r="D126" s="230" t="s">
        <v>417</v>
      </c>
      <c r="E126" s="41"/>
      <c r="F126" s="231" t="s">
        <v>1098</v>
      </c>
      <c r="G126" s="41"/>
      <c r="H126" s="41"/>
      <c r="I126" s="156"/>
      <c r="J126" s="41"/>
      <c r="K126" s="41"/>
      <c r="L126" s="45"/>
      <c r="M126" s="232"/>
      <c r="N126" s="233"/>
      <c r="O126" s="92"/>
      <c r="P126" s="92"/>
      <c r="Q126" s="92"/>
      <c r="R126" s="92"/>
      <c r="S126" s="92"/>
      <c r="T126" s="93"/>
      <c r="U126" s="39"/>
      <c r="V126" s="39"/>
      <c r="W126" s="39"/>
      <c r="X126" s="39"/>
      <c r="Y126" s="39"/>
      <c r="Z126" s="39"/>
      <c r="AA126" s="39"/>
      <c r="AB126" s="39"/>
      <c r="AC126" s="39"/>
      <c r="AD126" s="39"/>
      <c r="AE126" s="39"/>
      <c r="AT126" s="18" t="s">
        <v>417</v>
      </c>
      <c r="AU126" s="18" t="s">
        <v>86</v>
      </c>
    </row>
    <row r="127" s="2" customFormat="1">
      <c r="A127" s="39"/>
      <c r="B127" s="40"/>
      <c r="C127" s="41"/>
      <c r="D127" s="230" t="s">
        <v>722</v>
      </c>
      <c r="E127" s="41"/>
      <c r="F127" s="268" t="s">
        <v>3680</v>
      </c>
      <c r="G127" s="41"/>
      <c r="H127" s="41"/>
      <c r="I127" s="156"/>
      <c r="J127" s="41"/>
      <c r="K127" s="41"/>
      <c r="L127" s="45"/>
      <c r="M127" s="243"/>
      <c r="N127" s="244"/>
      <c r="O127" s="245"/>
      <c r="P127" s="245"/>
      <c r="Q127" s="245"/>
      <c r="R127" s="245"/>
      <c r="S127" s="245"/>
      <c r="T127" s="246"/>
      <c r="U127" s="39"/>
      <c r="V127" s="39"/>
      <c r="W127" s="39"/>
      <c r="X127" s="39"/>
      <c r="Y127" s="39"/>
      <c r="Z127" s="39"/>
      <c r="AA127" s="39"/>
      <c r="AB127" s="39"/>
      <c r="AC127" s="39"/>
      <c r="AD127" s="39"/>
      <c r="AE127" s="39"/>
      <c r="AT127" s="18" t="s">
        <v>722</v>
      </c>
      <c r="AU127" s="18" t="s">
        <v>86</v>
      </c>
    </row>
    <row r="128" s="2" customFormat="1" ht="6.96" customHeight="1">
      <c r="A128" s="39"/>
      <c r="B128" s="67"/>
      <c r="C128" s="68"/>
      <c r="D128" s="68"/>
      <c r="E128" s="68"/>
      <c r="F128" s="68"/>
      <c r="G128" s="68"/>
      <c r="H128" s="68"/>
      <c r="I128" s="194"/>
      <c r="J128" s="68"/>
      <c r="K128" s="68"/>
      <c r="L128" s="45"/>
      <c r="M128" s="39"/>
      <c r="O128" s="39"/>
      <c r="P128" s="39"/>
      <c r="Q128" s="39"/>
      <c r="R128" s="39"/>
      <c r="S128" s="39"/>
      <c r="T128" s="39"/>
      <c r="U128" s="39"/>
      <c r="V128" s="39"/>
      <c r="W128" s="39"/>
      <c r="X128" s="39"/>
      <c r="Y128" s="39"/>
      <c r="Z128" s="39"/>
      <c r="AA128" s="39"/>
      <c r="AB128" s="39"/>
      <c r="AC128" s="39"/>
      <c r="AD128" s="39"/>
      <c r="AE128" s="39"/>
    </row>
  </sheetData>
  <sheetProtection sheet="1" autoFilter="0" formatColumns="0" formatRows="0" objects="1" scenarios="1" spinCount="100000" saltValue="A5OWAoxLDYyR2FtAsErBXUW2iea5eFvxBOIG/E/qTjRUfZtbdSlJPEDdn+DbSr95lu/EIEegLQnG1VbLILPWIA==" hashValue="lJ4bFClKZqpEiSvTc7YoDQWCUsRKlR51Kr5ZmTWtDr8a0iOdhdB0tKcLGXBzfLq3wIfvcnGgaRXcIwK0XPsRig==" algorithmName="SHA-512" password="CC35"/>
  <autoFilter ref="C121:K127"/>
  <mergeCells count="12">
    <mergeCell ref="E7:H7"/>
    <mergeCell ref="E9:H9"/>
    <mergeCell ref="E11:H11"/>
    <mergeCell ref="E20:H20"/>
    <mergeCell ref="E29:H29"/>
    <mergeCell ref="E85:H85"/>
    <mergeCell ref="E87:H87"/>
    <mergeCell ref="E89:H89"/>
    <mergeCell ref="E110:H110"/>
    <mergeCell ref="E112:H112"/>
    <mergeCell ref="E114:H114"/>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55.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273</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3681</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3682</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ROUND(J129,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ROUND((SUM(BE129:BE231)),  2)</f>
        <v>0</v>
      </c>
      <c r="G35" s="39"/>
      <c r="H35" s="39"/>
      <c r="I35" s="173">
        <v>0.20999999999999999</v>
      </c>
      <c r="J35" s="172">
        <f>ROUND(((SUM(BE129:BE231))*I35),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ROUND((SUM(BF129:BF231)),  2)</f>
        <v>0</v>
      </c>
      <c r="G36" s="39"/>
      <c r="H36" s="39"/>
      <c r="I36" s="173">
        <v>0.14999999999999999</v>
      </c>
      <c r="J36" s="172">
        <f>ROUND(((SUM(BF129:BF231))*I36),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ROUND((SUM(BG129:BG231)),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ROUND((SUM(BH129:BH231)),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ROUND((SUM(BI129:BI231)),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3681</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001 - ZRN - propustek v km 7,221</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J129</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732</v>
      </c>
      <c r="E99" s="250"/>
      <c r="F99" s="250"/>
      <c r="G99" s="250"/>
      <c r="H99" s="250"/>
      <c r="I99" s="251"/>
      <c r="J99" s="252">
        <f>J130</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1712</v>
      </c>
      <c r="E100" s="271"/>
      <c r="F100" s="271"/>
      <c r="G100" s="271"/>
      <c r="H100" s="271"/>
      <c r="I100" s="272"/>
      <c r="J100" s="273">
        <f>J131</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734</v>
      </c>
      <c r="E101" s="271"/>
      <c r="F101" s="271"/>
      <c r="G101" s="271"/>
      <c r="H101" s="271"/>
      <c r="I101" s="272"/>
      <c r="J101" s="273">
        <f>J142</f>
        <v>0</v>
      </c>
      <c r="K101" s="134"/>
      <c r="L101" s="274"/>
      <c r="S101" s="12"/>
      <c r="T101" s="12"/>
      <c r="U101" s="12"/>
      <c r="V101" s="12"/>
      <c r="W101" s="12"/>
      <c r="X101" s="12"/>
      <c r="Y101" s="12"/>
      <c r="Z101" s="12"/>
      <c r="AA101" s="12"/>
      <c r="AB101" s="12"/>
      <c r="AC101" s="12"/>
      <c r="AD101" s="12"/>
      <c r="AE101" s="12"/>
    </row>
    <row r="102" hidden="1" s="12" customFormat="1" ht="19.92" customHeight="1">
      <c r="A102" s="12"/>
      <c r="B102" s="269"/>
      <c r="C102" s="134"/>
      <c r="D102" s="270" t="s">
        <v>736</v>
      </c>
      <c r="E102" s="271"/>
      <c r="F102" s="271"/>
      <c r="G102" s="271"/>
      <c r="H102" s="271"/>
      <c r="I102" s="272"/>
      <c r="J102" s="273">
        <f>J149</f>
        <v>0</v>
      </c>
      <c r="K102" s="134"/>
      <c r="L102" s="274"/>
      <c r="S102" s="12"/>
      <c r="T102" s="12"/>
      <c r="U102" s="12"/>
      <c r="V102" s="12"/>
      <c r="W102" s="12"/>
      <c r="X102" s="12"/>
      <c r="Y102" s="12"/>
      <c r="Z102" s="12"/>
      <c r="AA102" s="12"/>
      <c r="AB102" s="12"/>
      <c r="AC102" s="12"/>
      <c r="AD102" s="12"/>
      <c r="AE102" s="12"/>
    </row>
    <row r="103" hidden="1" s="12" customFormat="1" ht="19.92" customHeight="1">
      <c r="A103" s="12"/>
      <c r="B103" s="269"/>
      <c r="C103" s="134"/>
      <c r="D103" s="270" t="s">
        <v>737</v>
      </c>
      <c r="E103" s="271"/>
      <c r="F103" s="271"/>
      <c r="G103" s="271"/>
      <c r="H103" s="271"/>
      <c r="I103" s="272"/>
      <c r="J103" s="273">
        <f>J167</f>
        <v>0</v>
      </c>
      <c r="K103" s="134"/>
      <c r="L103" s="274"/>
      <c r="S103" s="12"/>
      <c r="T103" s="12"/>
      <c r="U103" s="12"/>
      <c r="V103" s="12"/>
      <c r="W103" s="12"/>
      <c r="X103" s="12"/>
      <c r="Y103" s="12"/>
      <c r="Z103" s="12"/>
      <c r="AA103" s="12"/>
      <c r="AB103" s="12"/>
      <c r="AC103" s="12"/>
      <c r="AD103" s="12"/>
      <c r="AE103" s="12"/>
    </row>
    <row r="104" hidden="1" s="12" customFormat="1" ht="19.92" customHeight="1">
      <c r="A104" s="12"/>
      <c r="B104" s="269"/>
      <c r="C104" s="134"/>
      <c r="D104" s="270" t="s">
        <v>738</v>
      </c>
      <c r="E104" s="271"/>
      <c r="F104" s="271"/>
      <c r="G104" s="271"/>
      <c r="H104" s="271"/>
      <c r="I104" s="272"/>
      <c r="J104" s="273">
        <f>J204</f>
        <v>0</v>
      </c>
      <c r="K104" s="134"/>
      <c r="L104" s="274"/>
      <c r="S104" s="12"/>
      <c r="T104" s="12"/>
      <c r="U104" s="12"/>
      <c r="V104" s="12"/>
      <c r="W104" s="12"/>
      <c r="X104" s="12"/>
      <c r="Y104" s="12"/>
      <c r="Z104" s="12"/>
      <c r="AA104" s="12"/>
      <c r="AB104" s="12"/>
      <c r="AC104" s="12"/>
      <c r="AD104" s="12"/>
      <c r="AE104" s="12"/>
    </row>
    <row r="105" hidden="1" s="12" customFormat="1" ht="19.92" customHeight="1">
      <c r="A105" s="12"/>
      <c r="B105" s="269"/>
      <c r="C105" s="134"/>
      <c r="D105" s="270" t="s">
        <v>739</v>
      </c>
      <c r="E105" s="271"/>
      <c r="F105" s="271"/>
      <c r="G105" s="271"/>
      <c r="H105" s="271"/>
      <c r="I105" s="272"/>
      <c r="J105" s="273">
        <f>J215</f>
        <v>0</v>
      </c>
      <c r="K105" s="134"/>
      <c r="L105" s="274"/>
      <c r="S105" s="12"/>
      <c r="T105" s="12"/>
      <c r="U105" s="12"/>
      <c r="V105" s="12"/>
      <c r="W105" s="12"/>
      <c r="X105" s="12"/>
      <c r="Y105" s="12"/>
      <c r="Z105" s="12"/>
      <c r="AA105" s="12"/>
      <c r="AB105" s="12"/>
      <c r="AC105" s="12"/>
      <c r="AD105" s="12"/>
      <c r="AE105" s="12"/>
    </row>
    <row r="106" hidden="1" s="10" customFormat="1" ht="24.96" customHeight="1">
      <c r="A106" s="10"/>
      <c r="B106" s="247"/>
      <c r="C106" s="248"/>
      <c r="D106" s="249" t="s">
        <v>740</v>
      </c>
      <c r="E106" s="250"/>
      <c r="F106" s="250"/>
      <c r="G106" s="250"/>
      <c r="H106" s="250"/>
      <c r="I106" s="251"/>
      <c r="J106" s="252">
        <f>J218</f>
        <v>0</v>
      </c>
      <c r="K106" s="248"/>
      <c r="L106" s="253"/>
      <c r="S106" s="10"/>
      <c r="T106" s="10"/>
      <c r="U106" s="10"/>
      <c r="V106" s="10"/>
      <c r="W106" s="10"/>
      <c r="X106" s="10"/>
      <c r="Y106" s="10"/>
      <c r="Z106" s="10"/>
      <c r="AA106" s="10"/>
      <c r="AB106" s="10"/>
      <c r="AC106" s="10"/>
      <c r="AD106" s="10"/>
      <c r="AE106" s="10"/>
    </row>
    <row r="107" hidden="1" s="12" customFormat="1" ht="19.92" customHeight="1">
      <c r="A107" s="12"/>
      <c r="B107" s="269"/>
      <c r="C107" s="134"/>
      <c r="D107" s="270" t="s">
        <v>1713</v>
      </c>
      <c r="E107" s="271"/>
      <c r="F107" s="271"/>
      <c r="G107" s="271"/>
      <c r="H107" s="271"/>
      <c r="I107" s="272"/>
      <c r="J107" s="273">
        <f>J219</f>
        <v>0</v>
      </c>
      <c r="K107" s="134"/>
      <c r="L107" s="274"/>
      <c r="S107" s="12"/>
      <c r="T107" s="12"/>
      <c r="U107" s="12"/>
      <c r="V107" s="12"/>
      <c r="W107" s="12"/>
      <c r="X107" s="12"/>
      <c r="Y107" s="12"/>
      <c r="Z107" s="12"/>
      <c r="AA107" s="12"/>
      <c r="AB107" s="12"/>
      <c r="AC107" s="12"/>
      <c r="AD107" s="12"/>
      <c r="AE107" s="12"/>
    </row>
    <row r="108" hidden="1" s="2" customFormat="1" ht="21.84" customHeight="1">
      <c r="A108" s="39"/>
      <c r="B108" s="40"/>
      <c r="C108" s="41"/>
      <c r="D108" s="41"/>
      <c r="E108" s="41"/>
      <c r="F108" s="41"/>
      <c r="G108" s="41"/>
      <c r="H108" s="41"/>
      <c r="I108" s="156"/>
      <c r="J108" s="41"/>
      <c r="K108" s="41"/>
      <c r="L108" s="64"/>
      <c r="S108" s="39"/>
      <c r="T108" s="39"/>
      <c r="U108" s="39"/>
      <c r="V108" s="39"/>
      <c r="W108" s="39"/>
      <c r="X108" s="39"/>
      <c r="Y108" s="39"/>
      <c r="Z108" s="39"/>
      <c r="AA108" s="39"/>
      <c r="AB108" s="39"/>
      <c r="AC108" s="39"/>
      <c r="AD108" s="39"/>
      <c r="AE108" s="39"/>
    </row>
    <row r="109" hidden="1" s="2" customFormat="1" ht="6.96" customHeight="1">
      <c r="A109" s="39"/>
      <c r="B109" s="67"/>
      <c r="C109" s="68"/>
      <c r="D109" s="68"/>
      <c r="E109" s="68"/>
      <c r="F109" s="68"/>
      <c r="G109" s="68"/>
      <c r="H109" s="68"/>
      <c r="I109" s="194"/>
      <c r="J109" s="68"/>
      <c r="K109" s="68"/>
      <c r="L109" s="64"/>
      <c r="S109" s="39"/>
      <c r="T109" s="39"/>
      <c r="U109" s="39"/>
      <c r="V109" s="39"/>
      <c r="W109" s="39"/>
      <c r="X109" s="39"/>
      <c r="Y109" s="39"/>
      <c r="Z109" s="39"/>
      <c r="AA109" s="39"/>
      <c r="AB109" s="39"/>
      <c r="AC109" s="39"/>
      <c r="AD109" s="39"/>
      <c r="AE109" s="39"/>
    </row>
    <row r="110" hidden="1"/>
    <row r="111" hidden="1"/>
    <row r="112" hidden="1"/>
    <row r="113" s="2" customFormat="1" ht="6.96" customHeight="1">
      <c r="A113" s="39"/>
      <c r="B113" s="69"/>
      <c r="C113" s="70"/>
      <c r="D113" s="70"/>
      <c r="E113" s="70"/>
      <c r="F113" s="70"/>
      <c r="G113" s="70"/>
      <c r="H113" s="70"/>
      <c r="I113" s="197"/>
      <c r="J113" s="70"/>
      <c r="K113" s="70"/>
      <c r="L113" s="64"/>
      <c r="S113" s="39"/>
      <c r="T113" s="39"/>
      <c r="U113" s="39"/>
      <c r="V113" s="39"/>
      <c r="W113" s="39"/>
      <c r="X113" s="39"/>
      <c r="Y113" s="39"/>
      <c r="Z113" s="39"/>
      <c r="AA113" s="39"/>
      <c r="AB113" s="39"/>
      <c r="AC113" s="39"/>
      <c r="AD113" s="39"/>
      <c r="AE113" s="39"/>
    </row>
    <row r="114" s="2" customFormat="1" ht="24.96" customHeight="1">
      <c r="A114" s="39"/>
      <c r="B114" s="40"/>
      <c r="C114" s="24" t="s">
        <v>396</v>
      </c>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2" customFormat="1" ht="6.96" customHeight="1">
      <c r="A115" s="39"/>
      <c r="B115" s="40"/>
      <c r="C115" s="41"/>
      <c r="D115" s="41"/>
      <c r="E115" s="41"/>
      <c r="F115" s="41"/>
      <c r="G115" s="41"/>
      <c r="H115" s="41"/>
      <c r="I115" s="156"/>
      <c r="J115" s="41"/>
      <c r="K115" s="41"/>
      <c r="L115" s="64"/>
      <c r="S115" s="39"/>
      <c r="T115" s="39"/>
      <c r="U115" s="39"/>
      <c r="V115" s="39"/>
      <c r="W115" s="39"/>
      <c r="X115" s="39"/>
      <c r="Y115" s="39"/>
      <c r="Z115" s="39"/>
      <c r="AA115" s="39"/>
      <c r="AB115" s="39"/>
      <c r="AC115" s="39"/>
      <c r="AD115" s="39"/>
      <c r="AE115" s="39"/>
    </row>
    <row r="116" s="2" customFormat="1" ht="12" customHeight="1">
      <c r="A116" s="39"/>
      <c r="B116" s="40"/>
      <c r="C116" s="33" t="s">
        <v>16</v>
      </c>
      <c r="D116" s="41"/>
      <c r="E116" s="41"/>
      <c r="F116" s="41"/>
      <c r="G116" s="41"/>
      <c r="H116" s="41"/>
      <c r="I116" s="156"/>
      <c r="J116" s="41"/>
      <c r="K116" s="41"/>
      <c r="L116" s="64"/>
      <c r="S116" s="39"/>
      <c r="T116" s="39"/>
      <c r="U116" s="39"/>
      <c r="V116" s="39"/>
      <c r="W116" s="39"/>
      <c r="X116" s="39"/>
      <c r="Y116" s="39"/>
      <c r="Z116" s="39"/>
      <c r="AA116" s="39"/>
      <c r="AB116" s="39"/>
      <c r="AC116" s="39"/>
      <c r="AD116" s="39"/>
      <c r="AE116" s="39"/>
    </row>
    <row r="117" s="2" customFormat="1" ht="23.25" customHeight="1">
      <c r="A117" s="39"/>
      <c r="B117" s="40"/>
      <c r="C117" s="41"/>
      <c r="D117" s="41"/>
      <c r="E117" s="198" t="str">
        <f>E7</f>
        <v>Oprava trati v úseku 1.TK a 2.TK Děčín Prostřední Žleb - Dolní Žleb_OPRAVA č. 2</v>
      </c>
      <c r="F117" s="33"/>
      <c r="G117" s="33"/>
      <c r="H117" s="33"/>
      <c r="I117" s="156"/>
      <c r="J117" s="41"/>
      <c r="K117" s="41"/>
      <c r="L117" s="64"/>
      <c r="S117" s="39"/>
      <c r="T117" s="39"/>
      <c r="U117" s="39"/>
      <c r="V117" s="39"/>
      <c r="W117" s="39"/>
      <c r="X117" s="39"/>
      <c r="Y117" s="39"/>
      <c r="Z117" s="39"/>
      <c r="AA117" s="39"/>
      <c r="AB117" s="39"/>
      <c r="AC117" s="39"/>
      <c r="AD117" s="39"/>
      <c r="AE117" s="39"/>
    </row>
    <row r="118" s="1" customFormat="1" ht="12" customHeight="1">
      <c r="B118" s="22"/>
      <c r="C118" s="33" t="s">
        <v>389</v>
      </c>
      <c r="D118" s="23"/>
      <c r="E118" s="23"/>
      <c r="F118" s="23"/>
      <c r="G118" s="23"/>
      <c r="H118" s="23"/>
      <c r="I118" s="148"/>
      <c r="J118" s="23"/>
      <c r="K118" s="23"/>
      <c r="L118" s="21"/>
    </row>
    <row r="119" s="2" customFormat="1" ht="16.5" customHeight="1">
      <c r="A119" s="39"/>
      <c r="B119" s="40"/>
      <c r="C119" s="41"/>
      <c r="D119" s="41"/>
      <c r="E119" s="198" t="s">
        <v>3681</v>
      </c>
      <c r="F119" s="41"/>
      <c r="G119" s="41"/>
      <c r="H119" s="41"/>
      <c r="I119" s="156"/>
      <c r="J119" s="41"/>
      <c r="K119" s="41"/>
      <c r="L119" s="64"/>
      <c r="S119" s="39"/>
      <c r="T119" s="39"/>
      <c r="U119" s="39"/>
      <c r="V119" s="39"/>
      <c r="W119" s="39"/>
      <c r="X119" s="39"/>
      <c r="Y119" s="39"/>
      <c r="Z119" s="39"/>
      <c r="AA119" s="39"/>
      <c r="AB119" s="39"/>
      <c r="AC119" s="39"/>
      <c r="AD119" s="39"/>
      <c r="AE119" s="39"/>
    </row>
    <row r="120" s="2" customFormat="1" ht="12" customHeight="1">
      <c r="A120" s="39"/>
      <c r="B120" s="40"/>
      <c r="C120" s="33" t="s">
        <v>715</v>
      </c>
      <c r="D120" s="41"/>
      <c r="E120" s="41"/>
      <c r="F120" s="41"/>
      <c r="G120" s="41"/>
      <c r="H120" s="41"/>
      <c r="I120" s="156"/>
      <c r="J120" s="41"/>
      <c r="K120" s="41"/>
      <c r="L120" s="64"/>
      <c r="S120" s="39"/>
      <c r="T120" s="39"/>
      <c r="U120" s="39"/>
      <c r="V120" s="39"/>
      <c r="W120" s="39"/>
      <c r="X120" s="39"/>
      <c r="Y120" s="39"/>
      <c r="Z120" s="39"/>
      <c r="AA120" s="39"/>
      <c r="AB120" s="39"/>
      <c r="AC120" s="39"/>
      <c r="AD120" s="39"/>
      <c r="AE120" s="39"/>
    </row>
    <row r="121" s="2" customFormat="1" ht="16.5" customHeight="1">
      <c r="A121" s="39"/>
      <c r="B121" s="40"/>
      <c r="C121" s="41"/>
      <c r="D121" s="41"/>
      <c r="E121" s="77" t="str">
        <f>E11</f>
        <v>001 - ZRN - propustek v km 7,221</v>
      </c>
      <c r="F121" s="41"/>
      <c r="G121" s="41"/>
      <c r="H121" s="41"/>
      <c r="I121" s="156"/>
      <c r="J121" s="41"/>
      <c r="K121" s="41"/>
      <c r="L121" s="64"/>
      <c r="S121" s="39"/>
      <c r="T121" s="39"/>
      <c r="U121" s="39"/>
      <c r="V121" s="39"/>
      <c r="W121" s="39"/>
      <c r="X121" s="39"/>
      <c r="Y121" s="39"/>
      <c r="Z121" s="39"/>
      <c r="AA121" s="39"/>
      <c r="AB121" s="39"/>
      <c r="AC121" s="39"/>
      <c r="AD121" s="39"/>
      <c r="AE121" s="39"/>
    </row>
    <row r="122" s="2" customFormat="1" ht="6.96" customHeight="1">
      <c r="A122" s="39"/>
      <c r="B122" s="40"/>
      <c r="C122" s="41"/>
      <c r="D122" s="41"/>
      <c r="E122" s="41"/>
      <c r="F122" s="41"/>
      <c r="G122" s="41"/>
      <c r="H122" s="41"/>
      <c r="I122" s="156"/>
      <c r="J122" s="41"/>
      <c r="K122" s="41"/>
      <c r="L122" s="64"/>
      <c r="S122" s="39"/>
      <c r="T122" s="39"/>
      <c r="U122" s="39"/>
      <c r="V122" s="39"/>
      <c r="W122" s="39"/>
      <c r="X122" s="39"/>
      <c r="Y122" s="39"/>
      <c r="Z122" s="39"/>
      <c r="AA122" s="39"/>
      <c r="AB122" s="39"/>
      <c r="AC122" s="39"/>
      <c r="AD122" s="39"/>
      <c r="AE122" s="39"/>
    </row>
    <row r="123" s="2" customFormat="1" ht="12" customHeight="1">
      <c r="A123" s="39"/>
      <c r="B123" s="40"/>
      <c r="C123" s="33" t="s">
        <v>20</v>
      </c>
      <c r="D123" s="41"/>
      <c r="E123" s="41"/>
      <c r="F123" s="28" t="str">
        <f>F14</f>
        <v xml:space="preserve"> </v>
      </c>
      <c r="G123" s="41"/>
      <c r="H123" s="41"/>
      <c r="I123" s="158" t="s">
        <v>22</v>
      </c>
      <c r="J123" s="80" t="str">
        <f>IF(J14="","",J14)</f>
        <v>21. 11. 2019</v>
      </c>
      <c r="K123" s="41"/>
      <c r="L123" s="64"/>
      <c r="S123" s="39"/>
      <c r="T123" s="39"/>
      <c r="U123" s="39"/>
      <c r="V123" s="39"/>
      <c r="W123" s="39"/>
      <c r="X123" s="39"/>
      <c r="Y123" s="39"/>
      <c r="Z123" s="39"/>
      <c r="AA123" s="39"/>
      <c r="AB123" s="39"/>
      <c r="AC123" s="39"/>
      <c r="AD123" s="39"/>
      <c r="AE123" s="39"/>
    </row>
    <row r="124" s="2" customFormat="1" ht="6.96" customHeight="1">
      <c r="A124" s="39"/>
      <c r="B124" s="40"/>
      <c r="C124" s="41"/>
      <c r="D124" s="41"/>
      <c r="E124" s="41"/>
      <c r="F124" s="41"/>
      <c r="G124" s="41"/>
      <c r="H124" s="41"/>
      <c r="I124" s="156"/>
      <c r="J124" s="41"/>
      <c r="K124" s="41"/>
      <c r="L124" s="64"/>
      <c r="S124" s="39"/>
      <c r="T124" s="39"/>
      <c r="U124" s="39"/>
      <c r="V124" s="39"/>
      <c r="W124" s="39"/>
      <c r="X124" s="39"/>
      <c r="Y124" s="39"/>
      <c r="Z124" s="39"/>
      <c r="AA124" s="39"/>
      <c r="AB124" s="39"/>
      <c r="AC124" s="39"/>
      <c r="AD124" s="39"/>
      <c r="AE124" s="39"/>
    </row>
    <row r="125" s="2" customFormat="1" ht="15.15" customHeight="1">
      <c r="A125" s="39"/>
      <c r="B125" s="40"/>
      <c r="C125" s="33" t="s">
        <v>24</v>
      </c>
      <c r="D125" s="41"/>
      <c r="E125" s="41"/>
      <c r="F125" s="28" t="str">
        <f>E17</f>
        <v/>
      </c>
      <c r="G125" s="41"/>
      <c r="H125" s="41"/>
      <c r="I125" s="158" t="s">
        <v>32</v>
      </c>
      <c r="J125" s="37" t="str">
        <f>E23</f>
        <v xml:space="preserve"> </v>
      </c>
      <c r="K125" s="41"/>
      <c r="L125" s="64"/>
      <c r="S125" s="39"/>
      <c r="T125" s="39"/>
      <c r="U125" s="39"/>
      <c r="V125" s="39"/>
      <c r="W125" s="39"/>
      <c r="X125" s="39"/>
      <c r="Y125" s="39"/>
      <c r="Z125" s="39"/>
      <c r="AA125" s="39"/>
      <c r="AB125" s="39"/>
      <c r="AC125" s="39"/>
      <c r="AD125" s="39"/>
      <c r="AE125" s="39"/>
    </row>
    <row r="126" s="2" customFormat="1" ht="15.15" customHeight="1">
      <c r="A126" s="39"/>
      <c r="B126" s="40"/>
      <c r="C126" s="33" t="s">
        <v>30</v>
      </c>
      <c r="D126" s="41"/>
      <c r="E126" s="41"/>
      <c r="F126" s="28" t="str">
        <f>IF(E20="","",E20)</f>
        <v>Vyplň údaj</v>
      </c>
      <c r="G126" s="41"/>
      <c r="H126" s="41"/>
      <c r="I126" s="158" t="s">
        <v>34</v>
      </c>
      <c r="J126" s="37" t="str">
        <f>E26</f>
        <v xml:space="preserve"> </v>
      </c>
      <c r="K126" s="41"/>
      <c r="L126" s="64"/>
      <c r="S126" s="39"/>
      <c r="T126" s="39"/>
      <c r="U126" s="39"/>
      <c r="V126" s="39"/>
      <c r="W126" s="39"/>
      <c r="X126" s="39"/>
      <c r="Y126" s="39"/>
      <c r="Z126" s="39"/>
      <c r="AA126" s="39"/>
      <c r="AB126" s="39"/>
      <c r="AC126" s="39"/>
      <c r="AD126" s="39"/>
      <c r="AE126" s="39"/>
    </row>
    <row r="127" s="2" customFormat="1" ht="10.32" customHeight="1">
      <c r="A127" s="39"/>
      <c r="B127" s="40"/>
      <c r="C127" s="41"/>
      <c r="D127" s="41"/>
      <c r="E127" s="41"/>
      <c r="F127" s="41"/>
      <c r="G127" s="41"/>
      <c r="H127" s="41"/>
      <c r="I127" s="156"/>
      <c r="J127" s="41"/>
      <c r="K127" s="41"/>
      <c r="L127" s="64"/>
      <c r="S127" s="39"/>
      <c r="T127" s="39"/>
      <c r="U127" s="39"/>
      <c r="V127" s="39"/>
      <c r="W127" s="39"/>
      <c r="X127" s="39"/>
      <c r="Y127" s="39"/>
      <c r="Z127" s="39"/>
      <c r="AA127" s="39"/>
      <c r="AB127" s="39"/>
      <c r="AC127" s="39"/>
      <c r="AD127" s="39"/>
      <c r="AE127" s="39"/>
    </row>
    <row r="128" s="9" customFormat="1" ht="29.28" customHeight="1">
      <c r="A128" s="204"/>
      <c r="B128" s="205"/>
      <c r="C128" s="206" t="s">
        <v>397</v>
      </c>
      <c r="D128" s="207" t="s">
        <v>61</v>
      </c>
      <c r="E128" s="207" t="s">
        <v>57</v>
      </c>
      <c r="F128" s="207" t="s">
        <v>58</v>
      </c>
      <c r="G128" s="207" t="s">
        <v>398</v>
      </c>
      <c r="H128" s="207" t="s">
        <v>399</v>
      </c>
      <c r="I128" s="208" t="s">
        <v>400</v>
      </c>
      <c r="J128" s="207" t="s">
        <v>393</v>
      </c>
      <c r="K128" s="209" t="s">
        <v>401</v>
      </c>
      <c r="L128" s="210"/>
      <c r="M128" s="101" t="s">
        <v>1</v>
      </c>
      <c r="N128" s="102" t="s">
        <v>40</v>
      </c>
      <c r="O128" s="102" t="s">
        <v>402</v>
      </c>
      <c r="P128" s="102" t="s">
        <v>403</v>
      </c>
      <c r="Q128" s="102" t="s">
        <v>404</v>
      </c>
      <c r="R128" s="102" t="s">
        <v>405</v>
      </c>
      <c r="S128" s="102" t="s">
        <v>406</v>
      </c>
      <c r="T128" s="103" t="s">
        <v>407</v>
      </c>
      <c r="U128" s="204"/>
      <c r="V128" s="204"/>
      <c r="W128" s="204"/>
      <c r="X128" s="204"/>
      <c r="Y128" s="204"/>
      <c r="Z128" s="204"/>
      <c r="AA128" s="204"/>
      <c r="AB128" s="204"/>
      <c r="AC128" s="204"/>
      <c r="AD128" s="204"/>
      <c r="AE128" s="204"/>
    </row>
    <row r="129" s="2" customFormat="1" ht="22.8" customHeight="1">
      <c r="A129" s="39"/>
      <c r="B129" s="40"/>
      <c r="C129" s="108" t="s">
        <v>408</v>
      </c>
      <c r="D129" s="41"/>
      <c r="E129" s="41"/>
      <c r="F129" s="41"/>
      <c r="G129" s="41"/>
      <c r="H129" s="41"/>
      <c r="I129" s="156"/>
      <c r="J129" s="211">
        <f>BK129</f>
        <v>0</v>
      </c>
      <c r="K129" s="41"/>
      <c r="L129" s="45"/>
      <c r="M129" s="104"/>
      <c r="N129" s="212"/>
      <c r="O129" s="105"/>
      <c r="P129" s="213">
        <f>P130+P218</f>
        <v>0</v>
      </c>
      <c r="Q129" s="105"/>
      <c r="R129" s="213">
        <f>R130+R218</f>
        <v>0.36108706842120009</v>
      </c>
      <c r="S129" s="105"/>
      <c r="T129" s="214">
        <f>T130+T218</f>
        <v>1.1018250000000001</v>
      </c>
      <c r="U129" s="39"/>
      <c r="V129" s="39"/>
      <c r="W129" s="39"/>
      <c r="X129" s="39"/>
      <c r="Y129" s="39"/>
      <c r="Z129" s="39"/>
      <c r="AA129" s="39"/>
      <c r="AB129" s="39"/>
      <c r="AC129" s="39"/>
      <c r="AD129" s="39"/>
      <c r="AE129" s="39"/>
      <c r="AT129" s="18" t="s">
        <v>75</v>
      </c>
      <c r="AU129" s="18" t="s">
        <v>395</v>
      </c>
      <c r="BK129" s="215">
        <f>BK130+BK218</f>
        <v>0</v>
      </c>
    </row>
    <row r="130" s="11" customFormat="1" ht="25.92" customHeight="1">
      <c r="A130" s="11"/>
      <c r="B130" s="254"/>
      <c r="C130" s="255"/>
      <c r="D130" s="256" t="s">
        <v>75</v>
      </c>
      <c r="E130" s="257" t="s">
        <v>750</v>
      </c>
      <c r="F130" s="257" t="s">
        <v>751</v>
      </c>
      <c r="G130" s="255"/>
      <c r="H130" s="255"/>
      <c r="I130" s="258"/>
      <c r="J130" s="259">
        <f>BK130</f>
        <v>0</v>
      </c>
      <c r="K130" s="255"/>
      <c r="L130" s="260"/>
      <c r="M130" s="261"/>
      <c r="N130" s="262"/>
      <c r="O130" s="262"/>
      <c r="P130" s="263">
        <f>P131+P142+P149+P167+P204+P215</f>
        <v>0</v>
      </c>
      <c r="Q130" s="262"/>
      <c r="R130" s="263">
        <f>R131+R142+R149+R167+R204+R215</f>
        <v>0.36108706842120009</v>
      </c>
      <c r="S130" s="262"/>
      <c r="T130" s="264">
        <f>T131+T142+T149+T167+T204+T215</f>
        <v>1.1018250000000001</v>
      </c>
      <c r="U130" s="11"/>
      <c r="V130" s="11"/>
      <c r="W130" s="11"/>
      <c r="X130" s="11"/>
      <c r="Y130" s="11"/>
      <c r="Z130" s="11"/>
      <c r="AA130" s="11"/>
      <c r="AB130" s="11"/>
      <c r="AC130" s="11"/>
      <c r="AD130" s="11"/>
      <c r="AE130" s="11"/>
      <c r="AR130" s="265" t="s">
        <v>84</v>
      </c>
      <c r="AT130" s="266" t="s">
        <v>75</v>
      </c>
      <c r="AU130" s="266" t="s">
        <v>76</v>
      </c>
      <c r="AY130" s="265" t="s">
        <v>414</v>
      </c>
      <c r="BK130" s="267">
        <f>BK131+BK142+BK149+BK167+BK204+BK215</f>
        <v>0</v>
      </c>
    </row>
    <row r="131" s="11" customFormat="1" ht="22.8" customHeight="1">
      <c r="A131" s="11"/>
      <c r="B131" s="254"/>
      <c r="C131" s="255"/>
      <c r="D131" s="256" t="s">
        <v>75</v>
      </c>
      <c r="E131" s="275" t="s">
        <v>84</v>
      </c>
      <c r="F131" s="275" t="s">
        <v>1714</v>
      </c>
      <c r="G131" s="255"/>
      <c r="H131" s="255"/>
      <c r="I131" s="258"/>
      <c r="J131" s="276">
        <f>BK131</f>
        <v>0</v>
      </c>
      <c r="K131" s="255"/>
      <c r="L131" s="260"/>
      <c r="M131" s="261"/>
      <c r="N131" s="262"/>
      <c r="O131" s="262"/>
      <c r="P131" s="263">
        <f>SUM(P132:P141)</f>
        <v>0</v>
      </c>
      <c r="Q131" s="262"/>
      <c r="R131" s="263">
        <f>SUM(R132:R141)</f>
        <v>0</v>
      </c>
      <c r="S131" s="262"/>
      <c r="T131" s="264">
        <f>SUM(T132:T141)</f>
        <v>0</v>
      </c>
      <c r="U131" s="11"/>
      <c r="V131" s="11"/>
      <c r="W131" s="11"/>
      <c r="X131" s="11"/>
      <c r="Y131" s="11"/>
      <c r="Z131" s="11"/>
      <c r="AA131" s="11"/>
      <c r="AB131" s="11"/>
      <c r="AC131" s="11"/>
      <c r="AD131" s="11"/>
      <c r="AE131" s="11"/>
      <c r="AR131" s="265" t="s">
        <v>84</v>
      </c>
      <c r="AT131" s="266" t="s">
        <v>75</v>
      </c>
      <c r="AU131" s="266" t="s">
        <v>84</v>
      </c>
      <c r="AY131" s="265" t="s">
        <v>414</v>
      </c>
      <c r="BK131" s="267">
        <f>SUM(BK132:BK141)</f>
        <v>0</v>
      </c>
    </row>
    <row r="132" s="2" customFormat="1" ht="21.75" customHeight="1">
      <c r="A132" s="39"/>
      <c r="B132" s="40"/>
      <c r="C132" s="234" t="s">
        <v>84</v>
      </c>
      <c r="D132" s="234" t="s">
        <v>443</v>
      </c>
      <c r="E132" s="235" t="s">
        <v>1715</v>
      </c>
      <c r="F132" s="236" t="s">
        <v>1716</v>
      </c>
      <c r="G132" s="237" t="s">
        <v>632</v>
      </c>
      <c r="H132" s="238">
        <v>39</v>
      </c>
      <c r="I132" s="239"/>
      <c r="J132" s="240">
        <f>ROUND(I132*H132,2)</f>
        <v>0</v>
      </c>
      <c r="K132" s="236" t="s">
        <v>720</v>
      </c>
      <c r="L132" s="45"/>
      <c r="M132" s="241" t="s">
        <v>1</v>
      </c>
      <c r="N132" s="242" t="s">
        <v>41</v>
      </c>
      <c r="O132" s="92"/>
      <c r="P132" s="226">
        <f>O132*H132</f>
        <v>0</v>
      </c>
      <c r="Q132" s="226">
        <v>0</v>
      </c>
      <c r="R132" s="226">
        <f>Q132*H132</f>
        <v>0</v>
      </c>
      <c r="S132" s="226">
        <v>0</v>
      </c>
      <c r="T132" s="227">
        <f>S132*H132</f>
        <v>0</v>
      </c>
      <c r="U132" s="39"/>
      <c r="V132" s="39"/>
      <c r="W132" s="39"/>
      <c r="X132" s="39"/>
      <c r="Y132" s="39"/>
      <c r="Z132" s="39"/>
      <c r="AA132" s="39"/>
      <c r="AB132" s="39"/>
      <c r="AC132" s="39"/>
      <c r="AD132" s="39"/>
      <c r="AE132" s="39"/>
      <c r="AR132" s="228" t="s">
        <v>415</v>
      </c>
      <c r="AT132" s="228" t="s">
        <v>443</v>
      </c>
      <c r="AU132" s="228" t="s">
        <v>86</v>
      </c>
      <c r="AY132" s="18" t="s">
        <v>414</v>
      </c>
      <c r="BE132" s="229">
        <f>IF(N132="základní",J132,0)</f>
        <v>0</v>
      </c>
      <c r="BF132" s="229">
        <f>IF(N132="snížená",J132,0)</f>
        <v>0</v>
      </c>
      <c r="BG132" s="229">
        <f>IF(N132="zákl. přenesená",J132,0)</f>
        <v>0</v>
      </c>
      <c r="BH132" s="229">
        <f>IF(N132="sníž. přenesená",J132,0)</f>
        <v>0</v>
      </c>
      <c r="BI132" s="229">
        <f>IF(N132="nulová",J132,0)</f>
        <v>0</v>
      </c>
      <c r="BJ132" s="18" t="s">
        <v>84</v>
      </c>
      <c r="BK132" s="229">
        <f>ROUND(I132*H132,2)</f>
        <v>0</v>
      </c>
      <c r="BL132" s="18" t="s">
        <v>415</v>
      </c>
      <c r="BM132" s="228" t="s">
        <v>3683</v>
      </c>
    </row>
    <row r="133" s="2" customFormat="1">
      <c r="A133" s="39"/>
      <c r="B133" s="40"/>
      <c r="C133" s="41"/>
      <c r="D133" s="230" t="s">
        <v>417</v>
      </c>
      <c r="E133" s="41"/>
      <c r="F133" s="231" t="s">
        <v>1718</v>
      </c>
      <c r="G133" s="41"/>
      <c r="H133" s="41"/>
      <c r="I133" s="156"/>
      <c r="J133" s="41"/>
      <c r="K133" s="41"/>
      <c r="L133" s="45"/>
      <c r="M133" s="232"/>
      <c r="N133" s="233"/>
      <c r="O133" s="92"/>
      <c r="P133" s="92"/>
      <c r="Q133" s="92"/>
      <c r="R133" s="92"/>
      <c r="S133" s="92"/>
      <c r="T133" s="93"/>
      <c r="U133" s="39"/>
      <c r="V133" s="39"/>
      <c r="W133" s="39"/>
      <c r="X133" s="39"/>
      <c r="Y133" s="39"/>
      <c r="Z133" s="39"/>
      <c r="AA133" s="39"/>
      <c r="AB133" s="39"/>
      <c r="AC133" s="39"/>
      <c r="AD133" s="39"/>
      <c r="AE133" s="39"/>
      <c r="AT133" s="18" t="s">
        <v>417</v>
      </c>
      <c r="AU133" s="18" t="s">
        <v>86</v>
      </c>
    </row>
    <row r="134" s="15" customFormat="1">
      <c r="A134" s="15"/>
      <c r="B134" s="299"/>
      <c r="C134" s="300"/>
      <c r="D134" s="230" t="s">
        <v>758</v>
      </c>
      <c r="E134" s="301" t="s">
        <v>1</v>
      </c>
      <c r="F134" s="302" t="s">
        <v>1990</v>
      </c>
      <c r="G134" s="300"/>
      <c r="H134" s="301" t="s">
        <v>1</v>
      </c>
      <c r="I134" s="303"/>
      <c r="J134" s="300"/>
      <c r="K134" s="300"/>
      <c r="L134" s="304"/>
      <c r="M134" s="305"/>
      <c r="N134" s="306"/>
      <c r="O134" s="306"/>
      <c r="P134" s="306"/>
      <c r="Q134" s="306"/>
      <c r="R134" s="306"/>
      <c r="S134" s="306"/>
      <c r="T134" s="307"/>
      <c r="U134" s="15"/>
      <c r="V134" s="15"/>
      <c r="W134" s="15"/>
      <c r="X134" s="15"/>
      <c r="Y134" s="15"/>
      <c r="Z134" s="15"/>
      <c r="AA134" s="15"/>
      <c r="AB134" s="15"/>
      <c r="AC134" s="15"/>
      <c r="AD134" s="15"/>
      <c r="AE134" s="15"/>
      <c r="AT134" s="308" t="s">
        <v>758</v>
      </c>
      <c r="AU134" s="308" t="s">
        <v>86</v>
      </c>
      <c r="AV134" s="15" t="s">
        <v>84</v>
      </c>
      <c r="AW134" s="15" t="s">
        <v>33</v>
      </c>
      <c r="AX134" s="15" t="s">
        <v>76</v>
      </c>
      <c r="AY134" s="308" t="s">
        <v>414</v>
      </c>
    </row>
    <row r="135" s="13" customFormat="1">
      <c r="A135" s="13"/>
      <c r="B135" s="277"/>
      <c r="C135" s="278"/>
      <c r="D135" s="230" t="s">
        <v>758</v>
      </c>
      <c r="E135" s="279" t="s">
        <v>1</v>
      </c>
      <c r="F135" s="280" t="s">
        <v>8</v>
      </c>
      <c r="G135" s="278"/>
      <c r="H135" s="281">
        <v>15</v>
      </c>
      <c r="I135" s="282"/>
      <c r="J135" s="278"/>
      <c r="K135" s="278"/>
      <c r="L135" s="283"/>
      <c r="M135" s="284"/>
      <c r="N135" s="285"/>
      <c r="O135" s="285"/>
      <c r="P135" s="285"/>
      <c r="Q135" s="285"/>
      <c r="R135" s="285"/>
      <c r="S135" s="285"/>
      <c r="T135" s="286"/>
      <c r="U135" s="13"/>
      <c r="V135" s="13"/>
      <c r="W135" s="13"/>
      <c r="X135" s="13"/>
      <c r="Y135" s="13"/>
      <c r="Z135" s="13"/>
      <c r="AA135" s="13"/>
      <c r="AB135" s="13"/>
      <c r="AC135" s="13"/>
      <c r="AD135" s="13"/>
      <c r="AE135" s="13"/>
      <c r="AT135" s="287" t="s">
        <v>758</v>
      </c>
      <c r="AU135" s="287" t="s">
        <v>86</v>
      </c>
      <c r="AV135" s="13" t="s">
        <v>86</v>
      </c>
      <c r="AW135" s="13" t="s">
        <v>33</v>
      </c>
      <c r="AX135" s="13" t="s">
        <v>76</v>
      </c>
      <c r="AY135" s="287" t="s">
        <v>414</v>
      </c>
    </row>
    <row r="136" s="15" customFormat="1">
      <c r="A136" s="15"/>
      <c r="B136" s="299"/>
      <c r="C136" s="300"/>
      <c r="D136" s="230" t="s">
        <v>758</v>
      </c>
      <c r="E136" s="301" t="s">
        <v>1</v>
      </c>
      <c r="F136" s="302" t="s">
        <v>1992</v>
      </c>
      <c r="G136" s="300"/>
      <c r="H136" s="301" t="s">
        <v>1</v>
      </c>
      <c r="I136" s="303"/>
      <c r="J136" s="300"/>
      <c r="K136" s="300"/>
      <c r="L136" s="304"/>
      <c r="M136" s="305"/>
      <c r="N136" s="306"/>
      <c r="O136" s="306"/>
      <c r="P136" s="306"/>
      <c r="Q136" s="306"/>
      <c r="R136" s="306"/>
      <c r="S136" s="306"/>
      <c r="T136" s="307"/>
      <c r="U136" s="15"/>
      <c r="V136" s="15"/>
      <c r="W136" s="15"/>
      <c r="X136" s="15"/>
      <c r="Y136" s="15"/>
      <c r="Z136" s="15"/>
      <c r="AA136" s="15"/>
      <c r="AB136" s="15"/>
      <c r="AC136" s="15"/>
      <c r="AD136" s="15"/>
      <c r="AE136" s="15"/>
      <c r="AT136" s="308" t="s">
        <v>758</v>
      </c>
      <c r="AU136" s="308" t="s">
        <v>86</v>
      </c>
      <c r="AV136" s="15" t="s">
        <v>84</v>
      </c>
      <c r="AW136" s="15" t="s">
        <v>33</v>
      </c>
      <c r="AX136" s="15" t="s">
        <v>76</v>
      </c>
      <c r="AY136" s="308" t="s">
        <v>414</v>
      </c>
    </row>
    <row r="137" s="13" customFormat="1">
      <c r="A137" s="13"/>
      <c r="B137" s="277"/>
      <c r="C137" s="278"/>
      <c r="D137" s="230" t="s">
        <v>758</v>
      </c>
      <c r="E137" s="279" t="s">
        <v>1</v>
      </c>
      <c r="F137" s="280" t="s">
        <v>3684</v>
      </c>
      <c r="G137" s="278"/>
      <c r="H137" s="281">
        <v>24</v>
      </c>
      <c r="I137" s="282"/>
      <c r="J137" s="278"/>
      <c r="K137" s="278"/>
      <c r="L137" s="283"/>
      <c r="M137" s="284"/>
      <c r="N137" s="285"/>
      <c r="O137" s="285"/>
      <c r="P137" s="285"/>
      <c r="Q137" s="285"/>
      <c r="R137" s="285"/>
      <c r="S137" s="285"/>
      <c r="T137" s="286"/>
      <c r="U137" s="13"/>
      <c r="V137" s="13"/>
      <c r="W137" s="13"/>
      <c r="X137" s="13"/>
      <c r="Y137" s="13"/>
      <c r="Z137" s="13"/>
      <c r="AA137" s="13"/>
      <c r="AB137" s="13"/>
      <c r="AC137" s="13"/>
      <c r="AD137" s="13"/>
      <c r="AE137" s="13"/>
      <c r="AT137" s="287" t="s">
        <v>758</v>
      </c>
      <c r="AU137" s="287" t="s">
        <v>86</v>
      </c>
      <c r="AV137" s="13" t="s">
        <v>86</v>
      </c>
      <c r="AW137" s="13" t="s">
        <v>33</v>
      </c>
      <c r="AX137" s="13" t="s">
        <v>76</v>
      </c>
      <c r="AY137" s="287" t="s">
        <v>414</v>
      </c>
    </row>
    <row r="138" s="14" customFormat="1">
      <c r="A138" s="14"/>
      <c r="B138" s="288"/>
      <c r="C138" s="289"/>
      <c r="D138" s="230" t="s">
        <v>758</v>
      </c>
      <c r="E138" s="290" t="s">
        <v>1</v>
      </c>
      <c r="F138" s="291" t="s">
        <v>760</v>
      </c>
      <c r="G138" s="289"/>
      <c r="H138" s="292">
        <v>39</v>
      </c>
      <c r="I138" s="293"/>
      <c r="J138" s="289"/>
      <c r="K138" s="289"/>
      <c r="L138" s="294"/>
      <c r="M138" s="295"/>
      <c r="N138" s="296"/>
      <c r="O138" s="296"/>
      <c r="P138" s="296"/>
      <c r="Q138" s="296"/>
      <c r="R138" s="296"/>
      <c r="S138" s="296"/>
      <c r="T138" s="297"/>
      <c r="U138" s="14"/>
      <c r="V138" s="14"/>
      <c r="W138" s="14"/>
      <c r="X138" s="14"/>
      <c r="Y138" s="14"/>
      <c r="Z138" s="14"/>
      <c r="AA138" s="14"/>
      <c r="AB138" s="14"/>
      <c r="AC138" s="14"/>
      <c r="AD138" s="14"/>
      <c r="AE138" s="14"/>
      <c r="AT138" s="298" t="s">
        <v>758</v>
      </c>
      <c r="AU138" s="298" t="s">
        <v>86</v>
      </c>
      <c r="AV138" s="14" t="s">
        <v>415</v>
      </c>
      <c r="AW138" s="14" t="s">
        <v>33</v>
      </c>
      <c r="AX138" s="14" t="s">
        <v>84</v>
      </c>
      <c r="AY138" s="298" t="s">
        <v>414</v>
      </c>
    </row>
    <row r="139" s="2" customFormat="1" ht="21.75" customHeight="1">
      <c r="A139" s="39"/>
      <c r="B139" s="40"/>
      <c r="C139" s="234" t="s">
        <v>86</v>
      </c>
      <c r="D139" s="234" t="s">
        <v>443</v>
      </c>
      <c r="E139" s="235" t="s">
        <v>1721</v>
      </c>
      <c r="F139" s="236" t="s">
        <v>1722</v>
      </c>
      <c r="G139" s="237" t="s">
        <v>755</v>
      </c>
      <c r="H139" s="238">
        <v>0.39000000000000001</v>
      </c>
      <c r="I139" s="239"/>
      <c r="J139" s="240">
        <f>ROUND(I139*H139,2)</f>
        <v>0</v>
      </c>
      <c r="K139" s="236" t="s">
        <v>720</v>
      </c>
      <c r="L139" s="45"/>
      <c r="M139" s="241" t="s">
        <v>1</v>
      </c>
      <c r="N139" s="242" t="s">
        <v>41</v>
      </c>
      <c r="O139" s="92"/>
      <c r="P139" s="226">
        <f>O139*H139</f>
        <v>0</v>
      </c>
      <c r="Q139" s="226">
        <v>0</v>
      </c>
      <c r="R139" s="226">
        <f>Q139*H139</f>
        <v>0</v>
      </c>
      <c r="S139" s="226">
        <v>0</v>
      </c>
      <c r="T139" s="227">
        <f>S139*H139</f>
        <v>0</v>
      </c>
      <c r="U139" s="39"/>
      <c r="V139" s="39"/>
      <c r="W139" s="39"/>
      <c r="X139" s="39"/>
      <c r="Y139" s="39"/>
      <c r="Z139" s="39"/>
      <c r="AA139" s="39"/>
      <c r="AB139" s="39"/>
      <c r="AC139" s="39"/>
      <c r="AD139" s="39"/>
      <c r="AE139" s="39"/>
      <c r="AR139" s="228" t="s">
        <v>415</v>
      </c>
      <c r="AT139" s="228" t="s">
        <v>443</v>
      </c>
      <c r="AU139" s="228" t="s">
        <v>86</v>
      </c>
      <c r="AY139" s="18" t="s">
        <v>414</v>
      </c>
      <c r="BE139" s="229">
        <f>IF(N139="základní",J139,0)</f>
        <v>0</v>
      </c>
      <c r="BF139" s="229">
        <f>IF(N139="snížená",J139,0)</f>
        <v>0</v>
      </c>
      <c r="BG139" s="229">
        <f>IF(N139="zákl. přenesená",J139,0)</f>
        <v>0</v>
      </c>
      <c r="BH139" s="229">
        <f>IF(N139="sníž. přenesená",J139,0)</f>
        <v>0</v>
      </c>
      <c r="BI139" s="229">
        <f>IF(N139="nulová",J139,0)</f>
        <v>0</v>
      </c>
      <c r="BJ139" s="18" t="s">
        <v>84</v>
      </c>
      <c r="BK139" s="229">
        <f>ROUND(I139*H139,2)</f>
        <v>0</v>
      </c>
      <c r="BL139" s="18" t="s">
        <v>415</v>
      </c>
      <c r="BM139" s="228" t="s">
        <v>3685</v>
      </c>
    </row>
    <row r="140" s="2" customFormat="1">
      <c r="A140" s="39"/>
      <c r="B140" s="40"/>
      <c r="C140" s="41"/>
      <c r="D140" s="230" t="s">
        <v>417</v>
      </c>
      <c r="E140" s="41"/>
      <c r="F140" s="231" t="s">
        <v>1724</v>
      </c>
      <c r="G140" s="41"/>
      <c r="H140" s="41"/>
      <c r="I140" s="156"/>
      <c r="J140" s="41"/>
      <c r="K140" s="41"/>
      <c r="L140" s="45"/>
      <c r="M140" s="232"/>
      <c r="N140" s="233"/>
      <c r="O140" s="92"/>
      <c r="P140" s="92"/>
      <c r="Q140" s="92"/>
      <c r="R140" s="92"/>
      <c r="S140" s="92"/>
      <c r="T140" s="93"/>
      <c r="U140" s="39"/>
      <c r="V140" s="39"/>
      <c r="W140" s="39"/>
      <c r="X140" s="39"/>
      <c r="Y140" s="39"/>
      <c r="Z140" s="39"/>
      <c r="AA140" s="39"/>
      <c r="AB140" s="39"/>
      <c r="AC140" s="39"/>
      <c r="AD140" s="39"/>
      <c r="AE140" s="39"/>
      <c r="AT140" s="18" t="s">
        <v>417</v>
      </c>
      <c r="AU140" s="18" t="s">
        <v>86</v>
      </c>
    </row>
    <row r="141" s="13" customFormat="1">
      <c r="A141" s="13"/>
      <c r="B141" s="277"/>
      <c r="C141" s="278"/>
      <c r="D141" s="230" t="s">
        <v>758</v>
      </c>
      <c r="E141" s="279" t="s">
        <v>1</v>
      </c>
      <c r="F141" s="280" t="s">
        <v>3686</v>
      </c>
      <c r="G141" s="278"/>
      <c r="H141" s="281">
        <v>0.39000000000000001</v>
      </c>
      <c r="I141" s="282"/>
      <c r="J141" s="278"/>
      <c r="K141" s="278"/>
      <c r="L141" s="283"/>
      <c r="M141" s="284"/>
      <c r="N141" s="285"/>
      <c r="O141" s="285"/>
      <c r="P141" s="285"/>
      <c r="Q141" s="285"/>
      <c r="R141" s="285"/>
      <c r="S141" s="285"/>
      <c r="T141" s="286"/>
      <c r="U141" s="13"/>
      <c r="V141" s="13"/>
      <c r="W141" s="13"/>
      <c r="X141" s="13"/>
      <c r="Y141" s="13"/>
      <c r="Z141" s="13"/>
      <c r="AA141" s="13"/>
      <c r="AB141" s="13"/>
      <c r="AC141" s="13"/>
      <c r="AD141" s="13"/>
      <c r="AE141" s="13"/>
      <c r="AT141" s="287" t="s">
        <v>758</v>
      </c>
      <c r="AU141" s="287" t="s">
        <v>86</v>
      </c>
      <c r="AV141" s="13" t="s">
        <v>86</v>
      </c>
      <c r="AW141" s="13" t="s">
        <v>33</v>
      </c>
      <c r="AX141" s="13" t="s">
        <v>84</v>
      </c>
      <c r="AY141" s="287" t="s">
        <v>414</v>
      </c>
    </row>
    <row r="142" s="11" customFormat="1" ht="22.8" customHeight="1">
      <c r="A142" s="11"/>
      <c r="B142" s="254"/>
      <c r="C142" s="255"/>
      <c r="D142" s="256" t="s">
        <v>75</v>
      </c>
      <c r="E142" s="275" t="s">
        <v>415</v>
      </c>
      <c r="F142" s="275" t="s">
        <v>761</v>
      </c>
      <c r="G142" s="255"/>
      <c r="H142" s="255"/>
      <c r="I142" s="258"/>
      <c r="J142" s="276">
        <f>BK142</f>
        <v>0</v>
      </c>
      <c r="K142" s="255"/>
      <c r="L142" s="260"/>
      <c r="M142" s="261"/>
      <c r="N142" s="262"/>
      <c r="O142" s="262"/>
      <c r="P142" s="263">
        <f>SUM(P143:P148)</f>
        <v>0</v>
      </c>
      <c r="Q142" s="262"/>
      <c r="R142" s="263">
        <f>SUM(R143:R148)</f>
        <v>0.024215040000000004</v>
      </c>
      <c r="S142" s="262"/>
      <c r="T142" s="264">
        <f>SUM(T143:T148)</f>
        <v>0</v>
      </c>
      <c r="U142" s="11"/>
      <c r="V142" s="11"/>
      <c r="W142" s="11"/>
      <c r="X142" s="11"/>
      <c r="Y142" s="11"/>
      <c r="Z142" s="11"/>
      <c r="AA142" s="11"/>
      <c r="AB142" s="11"/>
      <c r="AC142" s="11"/>
      <c r="AD142" s="11"/>
      <c r="AE142" s="11"/>
      <c r="AR142" s="265" t="s">
        <v>84</v>
      </c>
      <c r="AT142" s="266" t="s">
        <v>75</v>
      </c>
      <c r="AU142" s="266" t="s">
        <v>84</v>
      </c>
      <c r="AY142" s="265" t="s">
        <v>414</v>
      </c>
      <c r="BK142" s="267">
        <f>SUM(BK143:BK148)</f>
        <v>0</v>
      </c>
    </row>
    <row r="143" s="2" customFormat="1" ht="21.75" customHeight="1">
      <c r="A143" s="39"/>
      <c r="B143" s="40"/>
      <c r="C143" s="234" t="s">
        <v>114</v>
      </c>
      <c r="D143" s="234" t="s">
        <v>443</v>
      </c>
      <c r="E143" s="235" t="s">
        <v>1726</v>
      </c>
      <c r="F143" s="236" t="s">
        <v>1727</v>
      </c>
      <c r="G143" s="237" t="s">
        <v>632</v>
      </c>
      <c r="H143" s="238">
        <v>0.058000000000000003</v>
      </c>
      <c r="I143" s="239"/>
      <c r="J143" s="240">
        <f>ROUND(I143*H143,2)</f>
        <v>0</v>
      </c>
      <c r="K143" s="236" t="s">
        <v>720</v>
      </c>
      <c r="L143" s="45"/>
      <c r="M143" s="241" t="s">
        <v>1</v>
      </c>
      <c r="N143" s="242" t="s">
        <v>41</v>
      </c>
      <c r="O143" s="92"/>
      <c r="P143" s="226">
        <f>O143*H143</f>
        <v>0</v>
      </c>
      <c r="Q143" s="226">
        <v>0.02102</v>
      </c>
      <c r="R143" s="226">
        <f>Q143*H143</f>
        <v>0.0012191600000000002</v>
      </c>
      <c r="S143" s="226">
        <v>0</v>
      </c>
      <c r="T143" s="227">
        <f>S143*H143</f>
        <v>0</v>
      </c>
      <c r="U143" s="39"/>
      <c r="V143" s="39"/>
      <c r="W143" s="39"/>
      <c r="X143" s="39"/>
      <c r="Y143" s="39"/>
      <c r="Z143" s="39"/>
      <c r="AA143" s="39"/>
      <c r="AB143" s="39"/>
      <c r="AC143" s="39"/>
      <c r="AD143" s="39"/>
      <c r="AE143" s="39"/>
      <c r="AR143" s="228" t="s">
        <v>415</v>
      </c>
      <c r="AT143" s="228" t="s">
        <v>443</v>
      </c>
      <c r="AU143" s="228" t="s">
        <v>86</v>
      </c>
      <c r="AY143" s="18" t="s">
        <v>414</v>
      </c>
      <c r="BE143" s="229">
        <f>IF(N143="základní",J143,0)</f>
        <v>0</v>
      </c>
      <c r="BF143" s="229">
        <f>IF(N143="snížená",J143,0)</f>
        <v>0</v>
      </c>
      <c r="BG143" s="229">
        <f>IF(N143="zákl. přenesená",J143,0)</f>
        <v>0</v>
      </c>
      <c r="BH143" s="229">
        <f>IF(N143="sníž. přenesená",J143,0)</f>
        <v>0</v>
      </c>
      <c r="BI143" s="229">
        <f>IF(N143="nulová",J143,0)</f>
        <v>0</v>
      </c>
      <c r="BJ143" s="18" t="s">
        <v>84</v>
      </c>
      <c r="BK143" s="229">
        <f>ROUND(I143*H143,2)</f>
        <v>0</v>
      </c>
      <c r="BL143" s="18" t="s">
        <v>415</v>
      </c>
      <c r="BM143" s="228" t="s">
        <v>3687</v>
      </c>
    </row>
    <row r="144" s="2" customFormat="1">
      <c r="A144" s="39"/>
      <c r="B144" s="40"/>
      <c r="C144" s="41"/>
      <c r="D144" s="230" t="s">
        <v>417</v>
      </c>
      <c r="E144" s="41"/>
      <c r="F144" s="231" t="s">
        <v>1729</v>
      </c>
      <c r="G144" s="41"/>
      <c r="H144" s="41"/>
      <c r="I144" s="156"/>
      <c r="J144" s="41"/>
      <c r="K144" s="41"/>
      <c r="L144" s="45"/>
      <c r="M144" s="232"/>
      <c r="N144" s="233"/>
      <c r="O144" s="92"/>
      <c r="P144" s="92"/>
      <c r="Q144" s="92"/>
      <c r="R144" s="92"/>
      <c r="S144" s="92"/>
      <c r="T144" s="93"/>
      <c r="U144" s="39"/>
      <c r="V144" s="39"/>
      <c r="W144" s="39"/>
      <c r="X144" s="39"/>
      <c r="Y144" s="39"/>
      <c r="Z144" s="39"/>
      <c r="AA144" s="39"/>
      <c r="AB144" s="39"/>
      <c r="AC144" s="39"/>
      <c r="AD144" s="39"/>
      <c r="AE144" s="39"/>
      <c r="AT144" s="18" t="s">
        <v>417</v>
      </c>
      <c r="AU144" s="18" t="s">
        <v>86</v>
      </c>
    </row>
    <row r="145" s="13" customFormat="1">
      <c r="A145" s="13"/>
      <c r="B145" s="277"/>
      <c r="C145" s="278"/>
      <c r="D145" s="230" t="s">
        <v>758</v>
      </c>
      <c r="E145" s="279" t="s">
        <v>1</v>
      </c>
      <c r="F145" s="280" t="s">
        <v>3451</v>
      </c>
      <c r="G145" s="278"/>
      <c r="H145" s="281">
        <v>0.058000000000000003</v>
      </c>
      <c r="I145" s="282"/>
      <c r="J145" s="278"/>
      <c r="K145" s="278"/>
      <c r="L145" s="283"/>
      <c r="M145" s="284"/>
      <c r="N145" s="285"/>
      <c r="O145" s="285"/>
      <c r="P145" s="285"/>
      <c r="Q145" s="285"/>
      <c r="R145" s="285"/>
      <c r="S145" s="285"/>
      <c r="T145" s="286"/>
      <c r="U145" s="13"/>
      <c r="V145" s="13"/>
      <c r="W145" s="13"/>
      <c r="X145" s="13"/>
      <c r="Y145" s="13"/>
      <c r="Z145" s="13"/>
      <c r="AA145" s="13"/>
      <c r="AB145" s="13"/>
      <c r="AC145" s="13"/>
      <c r="AD145" s="13"/>
      <c r="AE145" s="13"/>
      <c r="AT145" s="287" t="s">
        <v>758</v>
      </c>
      <c r="AU145" s="287" t="s">
        <v>86</v>
      </c>
      <c r="AV145" s="13" t="s">
        <v>86</v>
      </c>
      <c r="AW145" s="13" t="s">
        <v>33</v>
      </c>
      <c r="AX145" s="13" t="s">
        <v>84</v>
      </c>
      <c r="AY145" s="287" t="s">
        <v>414</v>
      </c>
    </row>
    <row r="146" s="2" customFormat="1" ht="21.75" customHeight="1">
      <c r="A146" s="39"/>
      <c r="B146" s="40"/>
      <c r="C146" s="234" t="s">
        <v>415</v>
      </c>
      <c r="D146" s="234" t="s">
        <v>443</v>
      </c>
      <c r="E146" s="235" t="s">
        <v>1731</v>
      </c>
      <c r="F146" s="236" t="s">
        <v>1732</v>
      </c>
      <c r="G146" s="237" t="s">
        <v>632</v>
      </c>
      <c r="H146" s="238">
        <v>1.0940000000000001</v>
      </c>
      <c r="I146" s="239"/>
      <c r="J146" s="240">
        <f>ROUND(I146*H146,2)</f>
        <v>0</v>
      </c>
      <c r="K146" s="236" t="s">
        <v>720</v>
      </c>
      <c r="L146" s="45"/>
      <c r="M146" s="241" t="s">
        <v>1</v>
      </c>
      <c r="N146" s="242" t="s">
        <v>41</v>
      </c>
      <c r="O146" s="92"/>
      <c r="P146" s="226">
        <f>O146*H146</f>
        <v>0</v>
      </c>
      <c r="Q146" s="226">
        <v>0.02102</v>
      </c>
      <c r="R146" s="226">
        <f>Q146*H146</f>
        <v>0.022995880000000003</v>
      </c>
      <c r="S146" s="226">
        <v>0</v>
      </c>
      <c r="T146" s="227">
        <f>S146*H146</f>
        <v>0</v>
      </c>
      <c r="U146" s="39"/>
      <c r="V146" s="39"/>
      <c r="W146" s="39"/>
      <c r="X146" s="39"/>
      <c r="Y146" s="39"/>
      <c r="Z146" s="39"/>
      <c r="AA146" s="39"/>
      <c r="AB146" s="39"/>
      <c r="AC146" s="39"/>
      <c r="AD146" s="39"/>
      <c r="AE146" s="39"/>
      <c r="AR146" s="228" t="s">
        <v>415</v>
      </c>
      <c r="AT146" s="228" t="s">
        <v>443</v>
      </c>
      <c r="AU146" s="228" t="s">
        <v>86</v>
      </c>
      <c r="AY146" s="18" t="s">
        <v>414</v>
      </c>
      <c r="BE146" s="229">
        <f>IF(N146="základní",J146,0)</f>
        <v>0</v>
      </c>
      <c r="BF146" s="229">
        <f>IF(N146="snížená",J146,0)</f>
        <v>0</v>
      </c>
      <c r="BG146" s="229">
        <f>IF(N146="zákl. přenesená",J146,0)</f>
        <v>0</v>
      </c>
      <c r="BH146" s="229">
        <f>IF(N146="sníž. přenesená",J146,0)</f>
        <v>0</v>
      </c>
      <c r="BI146" s="229">
        <f>IF(N146="nulová",J146,0)</f>
        <v>0</v>
      </c>
      <c r="BJ146" s="18" t="s">
        <v>84</v>
      </c>
      <c r="BK146" s="229">
        <f>ROUND(I146*H146,2)</f>
        <v>0</v>
      </c>
      <c r="BL146" s="18" t="s">
        <v>415</v>
      </c>
      <c r="BM146" s="228" t="s">
        <v>3688</v>
      </c>
    </row>
    <row r="147" s="2" customFormat="1">
      <c r="A147" s="39"/>
      <c r="B147" s="40"/>
      <c r="C147" s="41"/>
      <c r="D147" s="230" t="s">
        <v>417</v>
      </c>
      <c r="E147" s="41"/>
      <c r="F147" s="231" t="s">
        <v>1734</v>
      </c>
      <c r="G147" s="41"/>
      <c r="H147" s="41"/>
      <c r="I147" s="156"/>
      <c r="J147" s="41"/>
      <c r="K147" s="41"/>
      <c r="L147" s="45"/>
      <c r="M147" s="232"/>
      <c r="N147" s="233"/>
      <c r="O147" s="92"/>
      <c r="P147" s="92"/>
      <c r="Q147" s="92"/>
      <c r="R147" s="92"/>
      <c r="S147" s="92"/>
      <c r="T147" s="93"/>
      <c r="U147" s="39"/>
      <c r="V147" s="39"/>
      <c r="W147" s="39"/>
      <c r="X147" s="39"/>
      <c r="Y147" s="39"/>
      <c r="Z147" s="39"/>
      <c r="AA147" s="39"/>
      <c r="AB147" s="39"/>
      <c r="AC147" s="39"/>
      <c r="AD147" s="39"/>
      <c r="AE147" s="39"/>
      <c r="AT147" s="18" t="s">
        <v>417</v>
      </c>
      <c r="AU147" s="18" t="s">
        <v>86</v>
      </c>
    </row>
    <row r="148" s="13" customFormat="1">
      <c r="A148" s="13"/>
      <c r="B148" s="277"/>
      <c r="C148" s="278"/>
      <c r="D148" s="230" t="s">
        <v>758</v>
      </c>
      <c r="E148" s="279" t="s">
        <v>1</v>
      </c>
      <c r="F148" s="280" t="s">
        <v>3453</v>
      </c>
      <c r="G148" s="278"/>
      <c r="H148" s="281">
        <v>1.0940000000000001</v>
      </c>
      <c r="I148" s="282"/>
      <c r="J148" s="278"/>
      <c r="K148" s="278"/>
      <c r="L148" s="283"/>
      <c r="M148" s="284"/>
      <c r="N148" s="285"/>
      <c r="O148" s="285"/>
      <c r="P148" s="285"/>
      <c r="Q148" s="285"/>
      <c r="R148" s="285"/>
      <c r="S148" s="285"/>
      <c r="T148" s="286"/>
      <c r="U148" s="13"/>
      <c r="V148" s="13"/>
      <c r="W148" s="13"/>
      <c r="X148" s="13"/>
      <c r="Y148" s="13"/>
      <c r="Z148" s="13"/>
      <c r="AA148" s="13"/>
      <c r="AB148" s="13"/>
      <c r="AC148" s="13"/>
      <c r="AD148" s="13"/>
      <c r="AE148" s="13"/>
      <c r="AT148" s="287" t="s">
        <v>758</v>
      </c>
      <c r="AU148" s="287" t="s">
        <v>86</v>
      </c>
      <c r="AV148" s="13" t="s">
        <v>86</v>
      </c>
      <c r="AW148" s="13" t="s">
        <v>33</v>
      </c>
      <c r="AX148" s="13" t="s">
        <v>84</v>
      </c>
      <c r="AY148" s="287" t="s">
        <v>414</v>
      </c>
    </row>
    <row r="149" s="11" customFormat="1" ht="22.8" customHeight="1">
      <c r="A149" s="11"/>
      <c r="B149" s="254"/>
      <c r="C149" s="255"/>
      <c r="D149" s="256" t="s">
        <v>75</v>
      </c>
      <c r="E149" s="275" t="s">
        <v>431</v>
      </c>
      <c r="F149" s="275" t="s">
        <v>798</v>
      </c>
      <c r="G149" s="255"/>
      <c r="H149" s="255"/>
      <c r="I149" s="258"/>
      <c r="J149" s="276">
        <f>BK149</f>
        <v>0</v>
      </c>
      <c r="K149" s="255"/>
      <c r="L149" s="260"/>
      <c r="M149" s="261"/>
      <c r="N149" s="262"/>
      <c r="O149" s="262"/>
      <c r="P149" s="263">
        <f>SUM(P150:P166)</f>
        <v>0</v>
      </c>
      <c r="Q149" s="262"/>
      <c r="R149" s="263">
        <f>SUM(R150:R166)</f>
        <v>0.043771910671199996</v>
      </c>
      <c r="S149" s="262"/>
      <c r="T149" s="264">
        <f>SUM(T150:T166)</f>
        <v>0</v>
      </c>
      <c r="U149" s="11"/>
      <c r="V149" s="11"/>
      <c r="W149" s="11"/>
      <c r="X149" s="11"/>
      <c r="Y149" s="11"/>
      <c r="Z149" s="11"/>
      <c r="AA149" s="11"/>
      <c r="AB149" s="11"/>
      <c r="AC149" s="11"/>
      <c r="AD149" s="11"/>
      <c r="AE149" s="11"/>
      <c r="AR149" s="265" t="s">
        <v>84</v>
      </c>
      <c r="AT149" s="266" t="s">
        <v>75</v>
      </c>
      <c r="AU149" s="266" t="s">
        <v>84</v>
      </c>
      <c r="AY149" s="265" t="s">
        <v>414</v>
      </c>
      <c r="BK149" s="267">
        <f>SUM(BK150:BK166)</f>
        <v>0</v>
      </c>
    </row>
    <row r="150" s="2" customFormat="1" ht="21.75" customHeight="1">
      <c r="A150" s="39"/>
      <c r="B150" s="40"/>
      <c r="C150" s="234" t="s">
        <v>427</v>
      </c>
      <c r="D150" s="234" t="s">
        <v>443</v>
      </c>
      <c r="E150" s="235" t="s">
        <v>1736</v>
      </c>
      <c r="F150" s="236" t="s">
        <v>1737</v>
      </c>
      <c r="G150" s="237" t="s">
        <v>632</v>
      </c>
      <c r="H150" s="238">
        <v>18.879999999999999</v>
      </c>
      <c r="I150" s="239"/>
      <c r="J150" s="240">
        <f>ROUND(I150*H150,2)</f>
        <v>0</v>
      </c>
      <c r="K150" s="236" t="s">
        <v>720</v>
      </c>
      <c r="L150" s="45"/>
      <c r="M150" s="241" t="s">
        <v>1</v>
      </c>
      <c r="N150" s="242" t="s">
        <v>41</v>
      </c>
      <c r="O150" s="92"/>
      <c r="P150" s="226">
        <f>O150*H150</f>
        <v>0</v>
      </c>
      <c r="Q150" s="226">
        <v>0.0010198399999999999</v>
      </c>
      <c r="R150" s="226">
        <f>Q150*H150</f>
        <v>0.019254579199999997</v>
      </c>
      <c r="S150" s="226">
        <v>0</v>
      </c>
      <c r="T150" s="227">
        <f>S150*H150</f>
        <v>0</v>
      </c>
      <c r="U150" s="39"/>
      <c r="V150" s="39"/>
      <c r="W150" s="39"/>
      <c r="X150" s="39"/>
      <c r="Y150" s="39"/>
      <c r="Z150" s="39"/>
      <c r="AA150" s="39"/>
      <c r="AB150" s="39"/>
      <c r="AC150" s="39"/>
      <c r="AD150" s="39"/>
      <c r="AE150" s="39"/>
      <c r="AR150" s="228" t="s">
        <v>415</v>
      </c>
      <c r="AT150" s="228" t="s">
        <v>443</v>
      </c>
      <c r="AU150" s="228" t="s">
        <v>86</v>
      </c>
      <c r="AY150" s="18" t="s">
        <v>414</v>
      </c>
      <c r="BE150" s="229">
        <f>IF(N150="základní",J150,0)</f>
        <v>0</v>
      </c>
      <c r="BF150" s="229">
        <f>IF(N150="snížená",J150,0)</f>
        <v>0</v>
      </c>
      <c r="BG150" s="229">
        <f>IF(N150="zákl. přenesená",J150,0)</f>
        <v>0</v>
      </c>
      <c r="BH150" s="229">
        <f>IF(N150="sníž. přenesená",J150,0)</f>
        <v>0</v>
      </c>
      <c r="BI150" s="229">
        <f>IF(N150="nulová",J150,0)</f>
        <v>0</v>
      </c>
      <c r="BJ150" s="18" t="s">
        <v>84</v>
      </c>
      <c r="BK150" s="229">
        <f>ROUND(I150*H150,2)</f>
        <v>0</v>
      </c>
      <c r="BL150" s="18" t="s">
        <v>415</v>
      </c>
      <c r="BM150" s="228" t="s">
        <v>3689</v>
      </c>
    </row>
    <row r="151" s="2" customFormat="1">
      <c r="A151" s="39"/>
      <c r="B151" s="40"/>
      <c r="C151" s="41"/>
      <c r="D151" s="230" t="s">
        <v>417</v>
      </c>
      <c r="E151" s="41"/>
      <c r="F151" s="231" t="s">
        <v>1739</v>
      </c>
      <c r="G151" s="41"/>
      <c r="H151" s="41"/>
      <c r="I151" s="156"/>
      <c r="J151" s="41"/>
      <c r="K151" s="41"/>
      <c r="L151" s="45"/>
      <c r="M151" s="232"/>
      <c r="N151" s="233"/>
      <c r="O151" s="92"/>
      <c r="P151" s="92"/>
      <c r="Q151" s="92"/>
      <c r="R151" s="92"/>
      <c r="S151" s="92"/>
      <c r="T151" s="93"/>
      <c r="U151" s="39"/>
      <c r="V151" s="39"/>
      <c r="W151" s="39"/>
      <c r="X151" s="39"/>
      <c r="Y151" s="39"/>
      <c r="Z151" s="39"/>
      <c r="AA151" s="39"/>
      <c r="AB151" s="39"/>
      <c r="AC151" s="39"/>
      <c r="AD151" s="39"/>
      <c r="AE151" s="39"/>
      <c r="AT151" s="18" t="s">
        <v>417</v>
      </c>
      <c r="AU151" s="18" t="s">
        <v>86</v>
      </c>
    </row>
    <row r="152" s="15" customFormat="1">
      <c r="A152" s="15"/>
      <c r="B152" s="299"/>
      <c r="C152" s="300"/>
      <c r="D152" s="230" t="s">
        <v>758</v>
      </c>
      <c r="E152" s="301" t="s">
        <v>1</v>
      </c>
      <c r="F152" s="302" t="s">
        <v>3457</v>
      </c>
      <c r="G152" s="300"/>
      <c r="H152" s="301" t="s">
        <v>1</v>
      </c>
      <c r="I152" s="303"/>
      <c r="J152" s="300"/>
      <c r="K152" s="300"/>
      <c r="L152" s="304"/>
      <c r="M152" s="305"/>
      <c r="N152" s="306"/>
      <c r="O152" s="306"/>
      <c r="P152" s="306"/>
      <c r="Q152" s="306"/>
      <c r="R152" s="306"/>
      <c r="S152" s="306"/>
      <c r="T152" s="307"/>
      <c r="U152" s="15"/>
      <c r="V152" s="15"/>
      <c r="W152" s="15"/>
      <c r="X152" s="15"/>
      <c r="Y152" s="15"/>
      <c r="Z152" s="15"/>
      <c r="AA152" s="15"/>
      <c r="AB152" s="15"/>
      <c r="AC152" s="15"/>
      <c r="AD152" s="15"/>
      <c r="AE152" s="15"/>
      <c r="AT152" s="308" t="s">
        <v>758</v>
      </c>
      <c r="AU152" s="308" t="s">
        <v>86</v>
      </c>
      <c r="AV152" s="15" t="s">
        <v>84</v>
      </c>
      <c r="AW152" s="15" t="s">
        <v>33</v>
      </c>
      <c r="AX152" s="15" t="s">
        <v>76</v>
      </c>
      <c r="AY152" s="308" t="s">
        <v>414</v>
      </c>
    </row>
    <row r="153" s="15" customFormat="1">
      <c r="A153" s="15"/>
      <c r="B153" s="299"/>
      <c r="C153" s="300"/>
      <c r="D153" s="230" t="s">
        <v>758</v>
      </c>
      <c r="E153" s="301" t="s">
        <v>1</v>
      </c>
      <c r="F153" s="302" t="s">
        <v>1741</v>
      </c>
      <c r="G153" s="300"/>
      <c r="H153" s="301" t="s">
        <v>1</v>
      </c>
      <c r="I153" s="303"/>
      <c r="J153" s="300"/>
      <c r="K153" s="300"/>
      <c r="L153" s="304"/>
      <c r="M153" s="305"/>
      <c r="N153" s="306"/>
      <c r="O153" s="306"/>
      <c r="P153" s="306"/>
      <c r="Q153" s="306"/>
      <c r="R153" s="306"/>
      <c r="S153" s="306"/>
      <c r="T153" s="307"/>
      <c r="U153" s="15"/>
      <c r="V153" s="15"/>
      <c r="W153" s="15"/>
      <c r="X153" s="15"/>
      <c r="Y153" s="15"/>
      <c r="Z153" s="15"/>
      <c r="AA153" s="15"/>
      <c r="AB153" s="15"/>
      <c r="AC153" s="15"/>
      <c r="AD153" s="15"/>
      <c r="AE153" s="15"/>
      <c r="AT153" s="308" t="s">
        <v>758</v>
      </c>
      <c r="AU153" s="308" t="s">
        <v>86</v>
      </c>
      <c r="AV153" s="15" t="s">
        <v>84</v>
      </c>
      <c r="AW153" s="15" t="s">
        <v>33</v>
      </c>
      <c r="AX153" s="15" t="s">
        <v>76</v>
      </c>
      <c r="AY153" s="308" t="s">
        <v>414</v>
      </c>
    </row>
    <row r="154" s="13" customFormat="1">
      <c r="A154" s="13"/>
      <c r="B154" s="277"/>
      <c r="C154" s="278"/>
      <c r="D154" s="230" t="s">
        <v>758</v>
      </c>
      <c r="E154" s="279" t="s">
        <v>1</v>
      </c>
      <c r="F154" s="280" t="s">
        <v>3690</v>
      </c>
      <c r="G154" s="278"/>
      <c r="H154" s="281">
        <v>5.5800000000000001</v>
      </c>
      <c r="I154" s="282"/>
      <c r="J154" s="278"/>
      <c r="K154" s="278"/>
      <c r="L154" s="283"/>
      <c r="M154" s="284"/>
      <c r="N154" s="285"/>
      <c r="O154" s="285"/>
      <c r="P154" s="285"/>
      <c r="Q154" s="285"/>
      <c r="R154" s="285"/>
      <c r="S154" s="285"/>
      <c r="T154" s="286"/>
      <c r="U154" s="13"/>
      <c r="V154" s="13"/>
      <c r="W154" s="13"/>
      <c r="X154" s="13"/>
      <c r="Y154" s="13"/>
      <c r="Z154" s="13"/>
      <c r="AA154" s="13"/>
      <c r="AB154" s="13"/>
      <c r="AC154" s="13"/>
      <c r="AD154" s="13"/>
      <c r="AE154" s="13"/>
      <c r="AT154" s="287" t="s">
        <v>758</v>
      </c>
      <c r="AU154" s="287" t="s">
        <v>86</v>
      </c>
      <c r="AV154" s="13" t="s">
        <v>86</v>
      </c>
      <c r="AW154" s="13" t="s">
        <v>33</v>
      </c>
      <c r="AX154" s="13" t="s">
        <v>76</v>
      </c>
      <c r="AY154" s="287" t="s">
        <v>414</v>
      </c>
    </row>
    <row r="155" s="15" customFormat="1">
      <c r="A155" s="15"/>
      <c r="B155" s="299"/>
      <c r="C155" s="300"/>
      <c r="D155" s="230" t="s">
        <v>758</v>
      </c>
      <c r="E155" s="301" t="s">
        <v>1</v>
      </c>
      <c r="F155" s="302" t="s">
        <v>1746</v>
      </c>
      <c r="G155" s="300"/>
      <c r="H155" s="301" t="s">
        <v>1</v>
      </c>
      <c r="I155" s="303"/>
      <c r="J155" s="300"/>
      <c r="K155" s="300"/>
      <c r="L155" s="304"/>
      <c r="M155" s="305"/>
      <c r="N155" s="306"/>
      <c r="O155" s="306"/>
      <c r="P155" s="306"/>
      <c r="Q155" s="306"/>
      <c r="R155" s="306"/>
      <c r="S155" s="306"/>
      <c r="T155" s="307"/>
      <c r="U155" s="15"/>
      <c r="V155" s="15"/>
      <c r="W155" s="15"/>
      <c r="X155" s="15"/>
      <c r="Y155" s="15"/>
      <c r="Z155" s="15"/>
      <c r="AA155" s="15"/>
      <c r="AB155" s="15"/>
      <c r="AC155" s="15"/>
      <c r="AD155" s="15"/>
      <c r="AE155" s="15"/>
      <c r="AT155" s="308" t="s">
        <v>758</v>
      </c>
      <c r="AU155" s="308" t="s">
        <v>86</v>
      </c>
      <c r="AV155" s="15" t="s">
        <v>84</v>
      </c>
      <c r="AW155" s="15" t="s">
        <v>33</v>
      </c>
      <c r="AX155" s="15" t="s">
        <v>76</v>
      </c>
      <c r="AY155" s="308" t="s">
        <v>414</v>
      </c>
    </row>
    <row r="156" s="13" customFormat="1">
      <c r="A156" s="13"/>
      <c r="B156" s="277"/>
      <c r="C156" s="278"/>
      <c r="D156" s="230" t="s">
        <v>758</v>
      </c>
      <c r="E156" s="279" t="s">
        <v>1</v>
      </c>
      <c r="F156" s="280" t="s">
        <v>3691</v>
      </c>
      <c r="G156" s="278"/>
      <c r="H156" s="281">
        <v>13.300000000000001</v>
      </c>
      <c r="I156" s="282"/>
      <c r="J156" s="278"/>
      <c r="K156" s="278"/>
      <c r="L156" s="283"/>
      <c r="M156" s="284"/>
      <c r="N156" s="285"/>
      <c r="O156" s="285"/>
      <c r="P156" s="285"/>
      <c r="Q156" s="285"/>
      <c r="R156" s="285"/>
      <c r="S156" s="285"/>
      <c r="T156" s="286"/>
      <c r="U156" s="13"/>
      <c r="V156" s="13"/>
      <c r="W156" s="13"/>
      <c r="X156" s="13"/>
      <c r="Y156" s="13"/>
      <c r="Z156" s="13"/>
      <c r="AA156" s="13"/>
      <c r="AB156" s="13"/>
      <c r="AC156" s="13"/>
      <c r="AD156" s="13"/>
      <c r="AE156" s="13"/>
      <c r="AT156" s="287" t="s">
        <v>758</v>
      </c>
      <c r="AU156" s="287" t="s">
        <v>86</v>
      </c>
      <c r="AV156" s="13" t="s">
        <v>86</v>
      </c>
      <c r="AW156" s="13" t="s">
        <v>33</v>
      </c>
      <c r="AX156" s="13" t="s">
        <v>76</v>
      </c>
      <c r="AY156" s="287" t="s">
        <v>414</v>
      </c>
    </row>
    <row r="157" s="14" customFormat="1">
      <c r="A157" s="14"/>
      <c r="B157" s="288"/>
      <c r="C157" s="289"/>
      <c r="D157" s="230" t="s">
        <v>758</v>
      </c>
      <c r="E157" s="290" t="s">
        <v>1</v>
      </c>
      <c r="F157" s="291" t="s">
        <v>760</v>
      </c>
      <c r="G157" s="289"/>
      <c r="H157" s="292">
        <v>18.880000000000003</v>
      </c>
      <c r="I157" s="293"/>
      <c r="J157" s="289"/>
      <c r="K157" s="289"/>
      <c r="L157" s="294"/>
      <c r="M157" s="295"/>
      <c r="N157" s="296"/>
      <c r="O157" s="296"/>
      <c r="P157" s="296"/>
      <c r="Q157" s="296"/>
      <c r="R157" s="296"/>
      <c r="S157" s="296"/>
      <c r="T157" s="297"/>
      <c r="U157" s="14"/>
      <c r="V157" s="14"/>
      <c r="W157" s="14"/>
      <c r="X157" s="14"/>
      <c r="Y157" s="14"/>
      <c r="Z157" s="14"/>
      <c r="AA157" s="14"/>
      <c r="AB157" s="14"/>
      <c r="AC157" s="14"/>
      <c r="AD157" s="14"/>
      <c r="AE157" s="14"/>
      <c r="AT157" s="298" t="s">
        <v>758</v>
      </c>
      <c r="AU157" s="298" t="s">
        <v>86</v>
      </c>
      <c r="AV157" s="14" t="s">
        <v>415</v>
      </c>
      <c r="AW157" s="14" t="s">
        <v>33</v>
      </c>
      <c r="AX157" s="14" t="s">
        <v>84</v>
      </c>
      <c r="AY157" s="298" t="s">
        <v>414</v>
      </c>
    </row>
    <row r="158" s="2" customFormat="1" ht="21.75" customHeight="1">
      <c r="A158" s="39"/>
      <c r="B158" s="40"/>
      <c r="C158" s="234" t="s">
        <v>431</v>
      </c>
      <c r="D158" s="234" t="s">
        <v>443</v>
      </c>
      <c r="E158" s="235" t="s">
        <v>1750</v>
      </c>
      <c r="F158" s="236" t="s">
        <v>1751</v>
      </c>
      <c r="G158" s="237" t="s">
        <v>632</v>
      </c>
      <c r="H158" s="238">
        <v>7.8639999999999999</v>
      </c>
      <c r="I158" s="239"/>
      <c r="J158" s="240">
        <f>ROUND(I158*H158,2)</f>
        <v>0</v>
      </c>
      <c r="K158" s="236" t="s">
        <v>720</v>
      </c>
      <c r="L158" s="45"/>
      <c r="M158" s="241" t="s">
        <v>1</v>
      </c>
      <c r="N158" s="242" t="s">
        <v>41</v>
      </c>
      <c r="O158" s="92"/>
      <c r="P158" s="226">
        <f>O158*H158</f>
        <v>0</v>
      </c>
      <c r="Q158" s="226">
        <v>0.001110364</v>
      </c>
      <c r="R158" s="226">
        <f>Q158*H158</f>
        <v>0.0087319024959999995</v>
      </c>
      <c r="S158" s="226">
        <v>0</v>
      </c>
      <c r="T158" s="227">
        <f>S158*H158</f>
        <v>0</v>
      </c>
      <c r="U158" s="39"/>
      <c r="V158" s="39"/>
      <c r="W158" s="39"/>
      <c r="X158" s="39"/>
      <c r="Y158" s="39"/>
      <c r="Z158" s="39"/>
      <c r="AA158" s="39"/>
      <c r="AB158" s="39"/>
      <c r="AC158" s="39"/>
      <c r="AD158" s="39"/>
      <c r="AE158" s="39"/>
      <c r="AR158" s="228" t="s">
        <v>415</v>
      </c>
      <c r="AT158" s="228" t="s">
        <v>443</v>
      </c>
      <c r="AU158" s="228" t="s">
        <v>86</v>
      </c>
      <c r="AY158" s="18" t="s">
        <v>414</v>
      </c>
      <c r="BE158" s="229">
        <f>IF(N158="základní",J158,0)</f>
        <v>0</v>
      </c>
      <c r="BF158" s="229">
        <f>IF(N158="snížená",J158,0)</f>
        <v>0</v>
      </c>
      <c r="BG158" s="229">
        <f>IF(N158="zákl. přenesená",J158,0)</f>
        <v>0</v>
      </c>
      <c r="BH158" s="229">
        <f>IF(N158="sníž. přenesená",J158,0)</f>
        <v>0</v>
      </c>
      <c r="BI158" s="229">
        <f>IF(N158="nulová",J158,0)</f>
        <v>0</v>
      </c>
      <c r="BJ158" s="18" t="s">
        <v>84</v>
      </c>
      <c r="BK158" s="229">
        <f>ROUND(I158*H158,2)</f>
        <v>0</v>
      </c>
      <c r="BL158" s="18" t="s">
        <v>415</v>
      </c>
      <c r="BM158" s="228" t="s">
        <v>3692</v>
      </c>
    </row>
    <row r="159" s="2" customFormat="1">
      <c r="A159" s="39"/>
      <c r="B159" s="40"/>
      <c r="C159" s="41"/>
      <c r="D159" s="230" t="s">
        <v>417</v>
      </c>
      <c r="E159" s="41"/>
      <c r="F159" s="231" t="s">
        <v>1753</v>
      </c>
      <c r="G159" s="41"/>
      <c r="H159" s="41"/>
      <c r="I159" s="156"/>
      <c r="J159" s="41"/>
      <c r="K159" s="41"/>
      <c r="L159" s="45"/>
      <c r="M159" s="232"/>
      <c r="N159" s="233"/>
      <c r="O159" s="92"/>
      <c r="P159" s="92"/>
      <c r="Q159" s="92"/>
      <c r="R159" s="92"/>
      <c r="S159" s="92"/>
      <c r="T159" s="93"/>
      <c r="U159" s="39"/>
      <c r="V159" s="39"/>
      <c r="W159" s="39"/>
      <c r="X159" s="39"/>
      <c r="Y159" s="39"/>
      <c r="Z159" s="39"/>
      <c r="AA159" s="39"/>
      <c r="AB159" s="39"/>
      <c r="AC159" s="39"/>
      <c r="AD159" s="39"/>
      <c r="AE159" s="39"/>
      <c r="AT159" s="18" t="s">
        <v>417</v>
      </c>
      <c r="AU159" s="18" t="s">
        <v>86</v>
      </c>
    </row>
    <row r="160" s="15" customFormat="1">
      <c r="A160" s="15"/>
      <c r="B160" s="299"/>
      <c r="C160" s="300"/>
      <c r="D160" s="230" t="s">
        <v>758</v>
      </c>
      <c r="E160" s="301" t="s">
        <v>1</v>
      </c>
      <c r="F160" s="302" t="s">
        <v>1754</v>
      </c>
      <c r="G160" s="300"/>
      <c r="H160" s="301" t="s">
        <v>1</v>
      </c>
      <c r="I160" s="303"/>
      <c r="J160" s="300"/>
      <c r="K160" s="300"/>
      <c r="L160" s="304"/>
      <c r="M160" s="305"/>
      <c r="N160" s="306"/>
      <c r="O160" s="306"/>
      <c r="P160" s="306"/>
      <c r="Q160" s="306"/>
      <c r="R160" s="306"/>
      <c r="S160" s="306"/>
      <c r="T160" s="307"/>
      <c r="U160" s="15"/>
      <c r="V160" s="15"/>
      <c r="W160" s="15"/>
      <c r="X160" s="15"/>
      <c r="Y160" s="15"/>
      <c r="Z160" s="15"/>
      <c r="AA160" s="15"/>
      <c r="AB160" s="15"/>
      <c r="AC160" s="15"/>
      <c r="AD160" s="15"/>
      <c r="AE160" s="15"/>
      <c r="AT160" s="308" t="s">
        <v>758</v>
      </c>
      <c r="AU160" s="308" t="s">
        <v>86</v>
      </c>
      <c r="AV160" s="15" t="s">
        <v>84</v>
      </c>
      <c r="AW160" s="15" t="s">
        <v>33</v>
      </c>
      <c r="AX160" s="15" t="s">
        <v>76</v>
      </c>
      <c r="AY160" s="308" t="s">
        <v>414</v>
      </c>
    </row>
    <row r="161" s="13" customFormat="1">
      <c r="A161" s="13"/>
      <c r="B161" s="277"/>
      <c r="C161" s="278"/>
      <c r="D161" s="230" t="s">
        <v>758</v>
      </c>
      <c r="E161" s="279" t="s">
        <v>1</v>
      </c>
      <c r="F161" s="280" t="s">
        <v>3693</v>
      </c>
      <c r="G161" s="278"/>
      <c r="H161" s="281">
        <v>6.6580000000000004</v>
      </c>
      <c r="I161" s="282"/>
      <c r="J161" s="278"/>
      <c r="K161" s="278"/>
      <c r="L161" s="283"/>
      <c r="M161" s="284"/>
      <c r="N161" s="285"/>
      <c r="O161" s="285"/>
      <c r="P161" s="285"/>
      <c r="Q161" s="285"/>
      <c r="R161" s="285"/>
      <c r="S161" s="285"/>
      <c r="T161" s="286"/>
      <c r="U161" s="13"/>
      <c r="V161" s="13"/>
      <c r="W161" s="13"/>
      <c r="X161" s="13"/>
      <c r="Y161" s="13"/>
      <c r="Z161" s="13"/>
      <c r="AA161" s="13"/>
      <c r="AB161" s="13"/>
      <c r="AC161" s="13"/>
      <c r="AD161" s="13"/>
      <c r="AE161" s="13"/>
      <c r="AT161" s="287" t="s">
        <v>758</v>
      </c>
      <c r="AU161" s="287" t="s">
        <v>86</v>
      </c>
      <c r="AV161" s="13" t="s">
        <v>86</v>
      </c>
      <c r="AW161" s="13" t="s">
        <v>33</v>
      </c>
      <c r="AX161" s="13" t="s">
        <v>76</v>
      </c>
      <c r="AY161" s="287" t="s">
        <v>414</v>
      </c>
    </row>
    <row r="162" s="13" customFormat="1">
      <c r="A162" s="13"/>
      <c r="B162" s="277"/>
      <c r="C162" s="278"/>
      <c r="D162" s="230" t="s">
        <v>758</v>
      </c>
      <c r="E162" s="279" t="s">
        <v>1</v>
      </c>
      <c r="F162" s="280" t="s">
        <v>3462</v>
      </c>
      <c r="G162" s="278"/>
      <c r="H162" s="281">
        <v>1.206</v>
      </c>
      <c r="I162" s="282"/>
      <c r="J162" s="278"/>
      <c r="K162" s="278"/>
      <c r="L162" s="283"/>
      <c r="M162" s="284"/>
      <c r="N162" s="285"/>
      <c r="O162" s="285"/>
      <c r="P162" s="285"/>
      <c r="Q162" s="285"/>
      <c r="R162" s="285"/>
      <c r="S162" s="285"/>
      <c r="T162" s="286"/>
      <c r="U162" s="13"/>
      <c r="V162" s="13"/>
      <c r="W162" s="13"/>
      <c r="X162" s="13"/>
      <c r="Y162" s="13"/>
      <c r="Z162" s="13"/>
      <c r="AA162" s="13"/>
      <c r="AB162" s="13"/>
      <c r="AC162" s="13"/>
      <c r="AD162" s="13"/>
      <c r="AE162" s="13"/>
      <c r="AT162" s="287" t="s">
        <v>758</v>
      </c>
      <c r="AU162" s="287" t="s">
        <v>86</v>
      </c>
      <c r="AV162" s="13" t="s">
        <v>86</v>
      </c>
      <c r="AW162" s="13" t="s">
        <v>33</v>
      </c>
      <c r="AX162" s="13" t="s">
        <v>76</v>
      </c>
      <c r="AY162" s="287" t="s">
        <v>414</v>
      </c>
    </row>
    <row r="163" s="14" customFormat="1">
      <c r="A163" s="14"/>
      <c r="B163" s="288"/>
      <c r="C163" s="289"/>
      <c r="D163" s="230" t="s">
        <v>758</v>
      </c>
      <c r="E163" s="290" t="s">
        <v>1</v>
      </c>
      <c r="F163" s="291" t="s">
        <v>760</v>
      </c>
      <c r="G163" s="289"/>
      <c r="H163" s="292">
        <v>7.8640000000000008</v>
      </c>
      <c r="I163" s="293"/>
      <c r="J163" s="289"/>
      <c r="K163" s="289"/>
      <c r="L163" s="294"/>
      <c r="M163" s="295"/>
      <c r="N163" s="296"/>
      <c r="O163" s="296"/>
      <c r="P163" s="296"/>
      <c r="Q163" s="296"/>
      <c r="R163" s="296"/>
      <c r="S163" s="296"/>
      <c r="T163" s="297"/>
      <c r="U163" s="14"/>
      <c r="V163" s="14"/>
      <c r="W163" s="14"/>
      <c r="X163" s="14"/>
      <c r="Y163" s="14"/>
      <c r="Z163" s="14"/>
      <c r="AA163" s="14"/>
      <c r="AB163" s="14"/>
      <c r="AC163" s="14"/>
      <c r="AD163" s="14"/>
      <c r="AE163" s="14"/>
      <c r="AT163" s="298" t="s">
        <v>758</v>
      </c>
      <c r="AU163" s="298" t="s">
        <v>86</v>
      </c>
      <c r="AV163" s="14" t="s">
        <v>415</v>
      </c>
      <c r="AW163" s="14" t="s">
        <v>33</v>
      </c>
      <c r="AX163" s="14" t="s">
        <v>84</v>
      </c>
      <c r="AY163" s="298" t="s">
        <v>414</v>
      </c>
    </row>
    <row r="164" s="2" customFormat="1" ht="21.75" customHeight="1">
      <c r="A164" s="39"/>
      <c r="B164" s="40"/>
      <c r="C164" s="234" t="s">
        <v>435</v>
      </c>
      <c r="D164" s="234" t="s">
        <v>443</v>
      </c>
      <c r="E164" s="235" t="s">
        <v>2246</v>
      </c>
      <c r="F164" s="236" t="s">
        <v>2247</v>
      </c>
      <c r="G164" s="237" t="s">
        <v>531</v>
      </c>
      <c r="H164" s="238">
        <v>33.911999999999999</v>
      </c>
      <c r="I164" s="239"/>
      <c r="J164" s="240">
        <f>ROUND(I164*H164,2)</f>
        <v>0</v>
      </c>
      <c r="K164" s="236" t="s">
        <v>720</v>
      </c>
      <c r="L164" s="45"/>
      <c r="M164" s="241" t="s">
        <v>1</v>
      </c>
      <c r="N164" s="242" t="s">
        <v>41</v>
      </c>
      <c r="O164" s="92"/>
      <c r="P164" s="226">
        <f>O164*H164</f>
        <v>0</v>
      </c>
      <c r="Q164" s="226">
        <v>0.00046548210000000001</v>
      </c>
      <c r="R164" s="226">
        <f>Q164*H164</f>
        <v>0.015785428975200001</v>
      </c>
      <c r="S164" s="226">
        <v>0</v>
      </c>
      <c r="T164" s="227">
        <f>S164*H164</f>
        <v>0</v>
      </c>
      <c r="U164" s="39"/>
      <c r="V164" s="39"/>
      <c r="W164" s="39"/>
      <c r="X164" s="39"/>
      <c r="Y164" s="39"/>
      <c r="Z164" s="39"/>
      <c r="AA164" s="39"/>
      <c r="AB164" s="39"/>
      <c r="AC164" s="39"/>
      <c r="AD164" s="39"/>
      <c r="AE164" s="39"/>
      <c r="AR164" s="228" t="s">
        <v>415</v>
      </c>
      <c r="AT164" s="228" t="s">
        <v>443</v>
      </c>
      <c r="AU164" s="228" t="s">
        <v>86</v>
      </c>
      <c r="AY164" s="18" t="s">
        <v>414</v>
      </c>
      <c r="BE164" s="229">
        <f>IF(N164="základní",J164,0)</f>
        <v>0</v>
      </c>
      <c r="BF164" s="229">
        <f>IF(N164="snížená",J164,0)</f>
        <v>0</v>
      </c>
      <c r="BG164" s="229">
        <f>IF(N164="zákl. přenesená",J164,0)</f>
        <v>0</v>
      </c>
      <c r="BH164" s="229">
        <f>IF(N164="sníž. přenesená",J164,0)</f>
        <v>0</v>
      </c>
      <c r="BI164" s="229">
        <f>IF(N164="nulová",J164,0)</f>
        <v>0</v>
      </c>
      <c r="BJ164" s="18" t="s">
        <v>84</v>
      </c>
      <c r="BK164" s="229">
        <f>ROUND(I164*H164,2)</f>
        <v>0</v>
      </c>
      <c r="BL164" s="18" t="s">
        <v>415</v>
      </c>
      <c r="BM164" s="228" t="s">
        <v>3694</v>
      </c>
    </row>
    <row r="165" s="2" customFormat="1">
      <c r="A165" s="39"/>
      <c r="B165" s="40"/>
      <c r="C165" s="41"/>
      <c r="D165" s="230" t="s">
        <v>417</v>
      </c>
      <c r="E165" s="41"/>
      <c r="F165" s="231" t="s">
        <v>2249</v>
      </c>
      <c r="G165" s="41"/>
      <c r="H165" s="41"/>
      <c r="I165" s="156"/>
      <c r="J165" s="41"/>
      <c r="K165" s="41"/>
      <c r="L165" s="45"/>
      <c r="M165" s="232"/>
      <c r="N165" s="233"/>
      <c r="O165" s="92"/>
      <c r="P165" s="92"/>
      <c r="Q165" s="92"/>
      <c r="R165" s="92"/>
      <c r="S165" s="92"/>
      <c r="T165" s="93"/>
      <c r="U165" s="39"/>
      <c r="V165" s="39"/>
      <c r="W165" s="39"/>
      <c r="X165" s="39"/>
      <c r="Y165" s="39"/>
      <c r="Z165" s="39"/>
      <c r="AA165" s="39"/>
      <c r="AB165" s="39"/>
      <c r="AC165" s="39"/>
      <c r="AD165" s="39"/>
      <c r="AE165" s="39"/>
      <c r="AT165" s="18" t="s">
        <v>417</v>
      </c>
      <c r="AU165" s="18" t="s">
        <v>86</v>
      </c>
    </row>
    <row r="166" s="13" customFormat="1">
      <c r="A166" s="13"/>
      <c r="B166" s="277"/>
      <c r="C166" s="278"/>
      <c r="D166" s="230" t="s">
        <v>758</v>
      </c>
      <c r="E166" s="279" t="s">
        <v>1</v>
      </c>
      <c r="F166" s="280" t="s">
        <v>3695</v>
      </c>
      <c r="G166" s="278"/>
      <c r="H166" s="281">
        <v>33.911999999999999</v>
      </c>
      <c r="I166" s="282"/>
      <c r="J166" s="278"/>
      <c r="K166" s="278"/>
      <c r="L166" s="283"/>
      <c r="M166" s="284"/>
      <c r="N166" s="285"/>
      <c r="O166" s="285"/>
      <c r="P166" s="285"/>
      <c r="Q166" s="285"/>
      <c r="R166" s="285"/>
      <c r="S166" s="285"/>
      <c r="T166" s="286"/>
      <c r="U166" s="13"/>
      <c r="V166" s="13"/>
      <c r="W166" s="13"/>
      <c r="X166" s="13"/>
      <c r="Y166" s="13"/>
      <c r="Z166" s="13"/>
      <c r="AA166" s="13"/>
      <c r="AB166" s="13"/>
      <c r="AC166" s="13"/>
      <c r="AD166" s="13"/>
      <c r="AE166" s="13"/>
      <c r="AT166" s="287" t="s">
        <v>758</v>
      </c>
      <c r="AU166" s="287" t="s">
        <v>86</v>
      </c>
      <c r="AV166" s="13" t="s">
        <v>86</v>
      </c>
      <c r="AW166" s="13" t="s">
        <v>33</v>
      </c>
      <c r="AX166" s="13" t="s">
        <v>84</v>
      </c>
      <c r="AY166" s="287" t="s">
        <v>414</v>
      </c>
    </row>
    <row r="167" s="11" customFormat="1" ht="22.8" customHeight="1">
      <c r="A167" s="11"/>
      <c r="B167" s="254"/>
      <c r="C167" s="255"/>
      <c r="D167" s="256" t="s">
        <v>75</v>
      </c>
      <c r="E167" s="275" t="s">
        <v>442</v>
      </c>
      <c r="F167" s="275" t="s">
        <v>850</v>
      </c>
      <c r="G167" s="255"/>
      <c r="H167" s="255"/>
      <c r="I167" s="258"/>
      <c r="J167" s="276">
        <f>BK167</f>
        <v>0</v>
      </c>
      <c r="K167" s="255"/>
      <c r="L167" s="260"/>
      <c r="M167" s="261"/>
      <c r="N167" s="262"/>
      <c r="O167" s="262"/>
      <c r="P167" s="263">
        <f>SUM(P168:P203)</f>
        <v>0</v>
      </c>
      <c r="Q167" s="262"/>
      <c r="R167" s="263">
        <f>SUM(R168:R203)</f>
        <v>0.29310011775000006</v>
      </c>
      <c r="S167" s="262"/>
      <c r="T167" s="264">
        <f>SUM(T168:T203)</f>
        <v>1.1018250000000001</v>
      </c>
      <c r="U167" s="11"/>
      <c r="V167" s="11"/>
      <c r="W167" s="11"/>
      <c r="X167" s="11"/>
      <c r="Y167" s="11"/>
      <c r="Z167" s="11"/>
      <c r="AA167" s="11"/>
      <c r="AB167" s="11"/>
      <c r="AC167" s="11"/>
      <c r="AD167" s="11"/>
      <c r="AE167" s="11"/>
      <c r="AR167" s="265" t="s">
        <v>84</v>
      </c>
      <c r="AT167" s="266" t="s">
        <v>75</v>
      </c>
      <c r="AU167" s="266" t="s">
        <v>84</v>
      </c>
      <c r="AY167" s="265" t="s">
        <v>414</v>
      </c>
      <c r="BK167" s="267">
        <f>SUM(BK168:BK203)</f>
        <v>0</v>
      </c>
    </row>
    <row r="168" s="2" customFormat="1" ht="21.75" customHeight="1">
      <c r="A168" s="39"/>
      <c r="B168" s="40"/>
      <c r="C168" s="234" t="s">
        <v>413</v>
      </c>
      <c r="D168" s="234" t="s">
        <v>443</v>
      </c>
      <c r="E168" s="235" t="s">
        <v>3338</v>
      </c>
      <c r="F168" s="236" t="s">
        <v>3339</v>
      </c>
      <c r="G168" s="237" t="s">
        <v>755</v>
      </c>
      <c r="H168" s="238">
        <v>0.59999999999999998</v>
      </c>
      <c r="I168" s="239"/>
      <c r="J168" s="240">
        <f>ROUND(I168*H168,2)</f>
        <v>0</v>
      </c>
      <c r="K168" s="236" t="s">
        <v>720</v>
      </c>
      <c r="L168" s="45"/>
      <c r="M168" s="241" t="s">
        <v>1</v>
      </c>
      <c r="N168" s="242" t="s">
        <v>41</v>
      </c>
      <c r="O168" s="92"/>
      <c r="P168" s="226">
        <f>O168*H168</f>
        <v>0</v>
      </c>
      <c r="Q168" s="226">
        <v>0</v>
      </c>
      <c r="R168" s="226">
        <f>Q168*H168</f>
        <v>0</v>
      </c>
      <c r="S168" s="226">
        <v>1.8</v>
      </c>
      <c r="T168" s="227">
        <f>S168*H168</f>
        <v>1.0800000000000001</v>
      </c>
      <c r="U168" s="39"/>
      <c r="V168" s="39"/>
      <c r="W168" s="39"/>
      <c r="X168" s="39"/>
      <c r="Y168" s="39"/>
      <c r="Z168" s="39"/>
      <c r="AA168" s="39"/>
      <c r="AB168" s="39"/>
      <c r="AC168" s="39"/>
      <c r="AD168" s="39"/>
      <c r="AE168" s="39"/>
      <c r="AR168" s="228" t="s">
        <v>415</v>
      </c>
      <c r="AT168" s="228" t="s">
        <v>443</v>
      </c>
      <c r="AU168" s="228" t="s">
        <v>86</v>
      </c>
      <c r="AY168" s="18" t="s">
        <v>414</v>
      </c>
      <c r="BE168" s="229">
        <f>IF(N168="základní",J168,0)</f>
        <v>0</v>
      </c>
      <c r="BF168" s="229">
        <f>IF(N168="snížená",J168,0)</f>
        <v>0</v>
      </c>
      <c r="BG168" s="229">
        <f>IF(N168="zákl. přenesená",J168,0)</f>
        <v>0</v>
      </c>
      <c r="BH168" s="229">
        <f>IF(N168="sníž. přenesená",J168,0)</f>
        <v>0</v>
      </c>
      <c r="BI168" s="229">
        <f>IF(N168="nulová",J168,0)</f>
        <v>0</v>
      </c>
      <c r="BJ168" s="18" t="s">
        <v>84</v>
      </c>
      <c r="BK168" s="229">
        <f>ROUND(I168*H168,2)</f>
        <v>0</v>
      </c>
      <c r="BL168" s="18" t="s">
        <v>415</v>
      </c>
      <c r="BM168" s="228" t="s">
        <v>3696</v>
      </c>
    </row>
    <row r="169" s="2" customFormat="1">
      <c r="A169" s="39"/>
      <c r="B169" s="40"/>
      <c r="C169" s="41"/>
      <c r="D169" s="230" t="s">
        <v>417</v>
      </c>
      <c r="E169" s="41"/>
      <c r="F169" s="231" t="s">
        <v>3339</v>
      </c>
      <c r="G169" s="41"/>
      <c r="H169" s="41"/>
      <c r="I169" s="156"/>
      <c r="J169" s="41"/>
      <c r="K169" s="41"/>
      <c r="L169" s="45"/>
      <c r="M169" s="232"/>
      <c r="N169" s="233"/>
      <c r="O169" s="92"/>
      <c r="P169" s="92"/>
      <c r="Q169" s="92"/>
      <c r="R169" s="92"/>
      <c r="S169" s="92"/>
      <c r="T169" s="93"/>
      <c r="U169" s="39"/>
      <c r="V169" s="39"/>
      <c r="W169" s="39"/>
      <c r="X169" s="39"/>
      <c r="Y169" s="39"/>
      <c r="Z169" s="39"/>
      <c r="AA169" s="39"/>
      <c r="AB169" s="39"/>
      <c r="AC169" s="39"/>
      <c r="AD169" s="39"/>
      <c r="AE169" s="39"/>
      <c r="AT169" s="18" t="s">
        <v>417</v>
      </c>
      <c r="AU169" s="18" t="s">
        <v>86</v>
      </c>
    </row>
    <row r="170" s="15" customFormat="1">
      <c r="A170" s="15"/>
      <c r="B170" s="299"/>
      <c r="C170" s="300"/>
      <c r="D170" s="230" t="s">
        <v>758</v>
      </c>
      <c r="E170" s="301" t="s">
        <v>1</v>
      </c>
      <c r="F170" s="302" t="s">
        <v>3466</v>
      </c>
      <c r="G170" s="300"/>
      <c r="H170" s="301" t="s">
        <v>1</v>
      </c>
      <c r="I170" s="303"/>
      <c r="J170" s="300"/>
      <c r="K170" s="300"/>
      <c r="L170" s="304"/>
      <c r="M170" s="305"/>
      <c r="N170" s="306"/>
      <c r="O170" s="306"/>
      <c r="P170" s="306"/>
      <c r="Q170" s="306"/>
      <c r="R170" s="306"/>
      <c r="S170" s="306"/>
      <c r="T170" s="307"/>
      <c r="U170" s="15"/>
      <c r="V170" s="15"/>
      <c r="W170" s="15"/>
      <c r="X170" s="15"/>
      <c r="Y170" s="15"/>
      <c r="Z170" s="15"/>
      <c r="AA170" s="15"/>
      <c r="AB170" s="15"/>
      <c r="AC170" s="15"/>
      <c r="AD170" s="15"/>
      <c r="AE170" s="15"/>
      <c r="AT170" s="308" t="s">
        <v>758</v>
      </c>
      <c r="AU170" s="308" t="s">
        <v>86</v>
      </c>
      <c r="AV170" s="15" t="s">
        <v>84</v>
      </c>
      <c r="AW170" s="15" t="s">
        <v>33</v>
      </c>
      <c r="AX170" s="15" t="s">
        <v>76</v>
      </c>
      <c r="AY170" s="308" t="s">
        <v>414</v>
      </c>
    </row>
    <row r="171" s="13" customFormat="1">
      <c r="A171" s="13"/>
      <c r="B171" s="277"/>
      <c r="C171" s="278"/>
      <c r="D171" s="230" t="s">
        <v>758</v>
      </c>
      <c r="E171" s="279" t="s">
        <v>1</v>
      </c>
      <c r="F171" s="280" t="s">
        <v>3697</v>
      </c>
      <c r="G171" s="278"/>
      <c r="H171" s="281">
        <v>0.59999999999999998</v>
      </c>
      <c r="I171" s="282"/>
      <c r="J171" s="278"/>
      <c r="K171" s="278"/>
      <c r="L171" s="283"/>
      <c r="M171" s="284"/>
      <c r="N171" s="285"/>
      <c r="O171" s="285"/>
      <c r="P171" s="285"/>
      <c r="Q171" s="285"/>
      <c r="R171" s="285"/>
      <c r="S171" s="285"/>
      <c r="T171" s="286"/>
      <c r="U171" s="13"/>
      <c r="V171" s="13"/>
      <c r="W171" s="13"/>
      <c r="X171" s="13"/>
      <c r="Y171" s="13"/>
      <c r="Z171" s="13"/>
      <c r="AA171" s="13"/>
      <c r="AB171" s="13"/>
      <c r="AC171" s="13"/>
      <c r="AD171" s="13"/>
      <c r="AE171" s="13"/>
      <c r="AT171" s="287" t="s">
        <v>758</v>
      </c>
      <c r="AU171" s="287" t="s">
        <v>86</v>
      </c>
      <c r="AV171" s="13" t="s">
        <v>86</v>
      </c>
      <c r="AW171" s="13" t="s">
        <v>33</v>
      </c>
      <c r="AX171" s="13" t="s">
        <v>76</v>
      </c>
      <c r="AY171" s="287" t="s">
        <v>414</v>
      </c>
    </row>
    <row r="172" s="14" customFormat="1">
      <c r="A172" s="14"/>
      <c r="B172" s="288"/>
      <c r="C172" s="289"/>
      <c r="D172" s="230" t="s">
        <v>758</v>
      </c>
      <c r="E172" s="290" t="s">
        <v>1</v>
      </c>
      <c r="F172" s="291" t="s">
        <v>760</v>
      </c>
      <c r="G172" s="289"/>
      <c r="H172" s="292">
        <v>0.59999999999999998</v>
      </c>
      <c r="I172" s="293"/>
      <c r="J172" s="289"/>
      <c r="K172" s="289"/>
      <c r="L172" s="294"/>
      <c r="M172" s="295"/>
      <c r="N172" s="296"/>
      <c r="O172" s="296"/>
      <c r="P172" s="296"/>
      <c r="Q172" s="296"/>
      <c r="R172" s="296"/>
      <c r="S172" s="296"/>
      <c r="T172" s="297"/>
      <c r="U172" s="14"/>
      <c r="V172" s="14"/>
      <c r="W172" s="14"/>
      <c r="X172" s="14"/>
      <c r="Y172" s="14"/>
      <c r="Z172" s="14"/>
      <c r="AA172" s="14"/>
      <c r="AB172" s="14"/>
      <c r="AC172" s="14"/>
      <c r="AD172" s="14"/>
      <c r="AE172" s="14"/>
      <c r="AT172" s="298" t="s">
        <v>758</v>
      </c>
      <c r="AU172" s="298" t="s">
        <v>86</v>
      </c>
      <c r="AV172" s="14" t="s">
        <v>415</v>
      </c>
      <c r="AW172" s="14" t="s">
        <v>33</v>
      </c>
      <c r="AX172" s="14" t="s">
        <v>84</v>
      </c>
      <c r="AY172" s="298" t="s">
        <v>414</v>
      </c>
    </row>
    <row r="173" s="2" customFormat="1" ht="16.5" customHeight="1">
      <c r="A173" s="39"/>
      <c r="B173" s="40"/>
      <c r="C173" s="234" t="s">
        <v>442</v>
      </c>
      <c r="D173" s="234" t="s">
        <v>443</v>
      </c>
      <c r="E173" s="235" t="s">
        <v>1794</v>
      </c>
      <c r="F173" s="236" t="s">
        <v>1795</v>
      </c>
      <c r="G173" s="237" t="s">
        <v>531</v>
      </c>
      <c r="H173" s="238">
        <v>11.65</v>
      </c>
      <c r="I173" s="239"/>
      <c r="J173" s="240">
        <f>ROUND(I173*H173,2)</f>
        <v>0</v>
      </c>
      <c r="K173" s="236" t="s">
        <v>720</v>
      </c>
      <c r="L173" s="45"/>
      <c r="M173" s="241" t="s">
        <v>1</v>
      </c>
      <c r="N173" s="242" t="s">
        <v>41</v>
      </c>
      <c r="O173" s="92"/>
      <c r="P173" s="226">
        <f>O173*H173</f>
        <v>0</v>
      </c>
      <c r="Q173" s="226">
        <v>0</v>
      </c>
      <c r="R173" s="226">
        <f>Q173*H173</f>
        <v>0</v>
      </c>
      <c r="S173" s="226">
        <v>0.00050000000000000001</v>
      </c>
      <c r="T173" s="227">
        <f>S173*H173</f>
        <v>0.0058250000000000003</v>
      </c>
      <c r="U173" s="39"/>
      <c r="V173" s="39"/>
      <c r="W173" s="39"/>
      <c r="X173" s="39"/>
      <c r="Y173" s="39"/>
      <c r="Z173" s="39"/>
      <c r="AA173" s="39"/>
      <c r="AB173" s="39"/>
      <c r="AC173" s="39"/>
      <c r="AD173" s="39"/>
      <c r="AE173" s="39"/>
      <c r="AR173" s="228" t="s">
        <v>415</v>
      </c>
      <c r="AT173" s="228" t="s">
        <v>443</v>
      </c>
      <c r="AU173" s="228" t="s">
        <v>86</v>
      </c>
      <c r="AY173" s="18" t="s">
        <v>414</v>
      </c>
      <c r="BE173" s="229">
        <f>IF(N173="základní",J173,0)</f>
        <v>0</v>
      </c>
      <c r="BF173" s="229">
        <f>IF(N173="snížená",J173,0)</f>
        <v>0</v>
      </c>
      <c r="BG173" s="229">
        <f>IF(N173="zákl. přenesená",J173,0)</f>
        <v>0</v>
      </c>
      <c r="BH173" s="229">
        <f>IF(N173="sníž. přenesená",J173,0)</f>
        <v>0</v>
      </c>
      <c r="BI173" s="229">
        <f>IF(N173="nulová",J173,0)</f>
        <v>0</v>
      </c>
      <c r="BJ173" s="18" t="s">
        <v>84</v>
      </c>
      <c r="BK173" s="229">
        <f>ROUND(I173*H173,2)</f>
        <v>0</v>
      </c>
      <c r="BL173" s="18" t="s">
        <v>415</v>
      </c>
      <c r="BM173" s="228" t="s">
        <v>3698</v>
      </c>
    </row>
    <row r="174" s="2" customFormat="1">
      <c r="A174" s="39"/>
      <c r="B174" s="40"/>
      <c r="C174" s="41"/>
      <c r="D174" s="230" t="s">
        <v>417</v>
      </c>
      <c r="E174" s="41"/>
      <c r="F174" s="231" t="s">
        <v>1797</v>
      </c>
      <c r="G174" s="41"/>
      <c r="H174" s="41"/>
      <c r="I174" s="156"/>
      <c r="J174" s="41"/>
      <c r="K174" s="41"/>
      <c r="L174" s="45"/>
      <c r="M174" s="232"/>
      <c r="N174" s="233"/>
      <c r="O174" s="92"/>
      <c r="P174" s="92"/>
      <c r="Q174" s="92"/>
      <c r="R174" s="92"/>
      <c r="S174" s="92"/>
      <c r="T174" s="93"/>
      <c r="U174" s="39"/>
      <c r="V174" s="39"/>
      <c r="W174" s="39"/>
      <c r="X174" s="39"/>
      <c r="Y174" s="39"/>
      <c r="Z174" s="39"/>
      <c r="AA174" s="39"/>
      <c r="AB174" s="39"/>
      <c r="AC174" s="39"/>
      <c r="AD174" s="39"/>
      <c r="AE174" s="39"/>
      <c r="AT174" s="18" t="s">
        <v>417</v>
      </c>
      <c r="AU174" s="18" t="s">
        <v>86</v>
      </c>
    </row>
    <row r="175" s="2" customFormat="1" ht="21.75" customHeight="1">
      <c r="A175" s="39"/>
      <c r="B175" s="40"/>
      <c r="C175" s="234" t="s">
        <v>447</v>
      </c>
      <c r="D175" s="234" t="s">
        <v>443</v>
      </c>
      <c r="E175" s="235" t="s">
        <v>1804</v>
      </c>
      <c r="F175" s="236" t="s">
        <v>1805</v>
      </c>
      <c r="G175" s="237" t="s">
        <v>509</v>
      </c>
      <c r="H175" s="238">
        <v>4</v>
      </c>
      <c r="I175" s="239"/>
      <c r="J175" s="240">
        <f>ROUND(I175*H175,2)</f>
        <v>0</v>
      </c>
      <c r="K175" s="236" t="s">
        <v>720</v>
      </c>
      <c r="L175" s="45"/>
      <c r="M175" s="241" t="s">
        <v>1</v>
      </c>
      <c r="N175" s="242" t="s">
        <v>41</v>
      </c>
      <c r="O175" s="92"/>
      <c r="P175" s="226">
        <f>O175*H175</f>
        <v>0</v>
      </c>
      <c r="Q175" s="226">
        <v>0</v>
      </c>
      <c r="R175" s="226">
        <f>Q175*H175</f>
        <v>0</v>
      </c>
      <c r="S175" s="226">
        <v>0.0040000000000000001</v>
      </c>
      <c r="T175" s="227">
        <f>S175*H175</f>
        <v>0.016</v>
      </c>
      <c r="U175" s="39"/>
      <c r="V175" s="39"/>
      <c r="W175" s="39"/>
      <c r="X175" s="39"/>
      <c r="Y175" s="39"/>
      <c r="Z175" s="39"/>
      <c r="AA175" s="39"/>
      <c r="AB175" s="39"/>
      <c r="AC175" s="39"/>
      <c r="AD175" s="39"/>
      <c r="AE175" s="39"/>
      <c r="AR175" s="228" t="s">
        <v>415</v>
      </c>
      <c r="AT175" s="228" t="s">
        <v>443</v>
      </c>
      <c r="AU175" s="228" t="s">
        <v>86</v>
      </c>
      <c r="AY175" s="18" t="s">
        <v>414</v>
      </c>
      <c r="BE175" s="229">
        <f>IF(N175="základní",J175,0)</f>
        <v>0</v>
      </c>
      <c r="BF175" s="229">
        <f>IF(N175="snížená",J175,0)</f>
        <v>0</v>
      </c>
      <c r="BG175" s="229">
        <f>IF(N175="zákl. přenesená",J175,0)</f>
        <v>0</v>
      </c>
      <c r="BH175" s="229">
        <f>IF(N175="sníž. přenesená",J175,0)</f>
        <v>0</v>
      </c>
      <c r="BI175" s="229">
        <f>IF(N175="nulová",J175,0)</f>
        <v>0</v>
      </c>
      <c r="BJ175" s="18" t="s">
        <v>84</v>
      </c>
      <c r="BK175" s="229">
        <f>ROUND(I175*H175,2)</f>
        <v>0</v>
      </c>
      <c r="BL175" s="18" t="s">
        <v>415</v>
      </c>
      <c r="BM175" s="228" t="s">
        <v>3699</v>
      </c>
    </row>
    <row r="176" s="2" customFormat="1">
      <c r="A176" s="39"/>
      <c r="B176" s="40"/>
      <c r="C176" s="41"/>
      <c r="D176" s="230" t="s">
        <v>417</v>
      </c>
      <c r="E176" s="41"/>
      <c r="F176" s="231" t="s">
        <v>1807</v>
      </c>
      <c r="G176" s="41"/>
      <c r="H176" s="41"/>
      <c r="I176" s="156"/>
      <c r="J176" s="41"/>
      <c r="K176" s="41"/>
      <c r="L176" s="45"/>
      <c r="M176" s="232"/>
      <c r="N176" s="233"/>
      <c r="O176" s="92"/>
      <c r="P176" s="92"/>
      <c r="Q176" s="92"/>
      <c r="R176" s="92"/>
      <c r="S176" s="92"/>
      <c r="T176" s="93"/>
      <c r="U176" s="39"/>
      <c r="V176" s="39"/>
      <c r="W176" s="39"/>
      <c r="X176" s="39"/>
      <c r="Y176" s="39"/>
      <c r="Z176" s="39"/>
      <c r="AA176" s="39"/>
      <c r="AB176" s="39"/>
      <c r="AC176" s="39"/>
      <c r="AD176" s="39"/>
      <c r="AE176" s="39"/>
      <c r="AT176" s="18" t="s">
        <v>417</v>
      </c>
      <c r="AU176" s="18" t="s">
        <v>86</v>
      </c>
    </row>
    <row r="177" s="2" customFormat="1" ht="21.75" customHeight="1">
      <c r="A177" s="39"/>
      <c r="B177" s="40"/>
      <c r="C177" s="234" t="s">
        <v>451</v>
      </c>
      <c r="D177" s="234" t="s">
        <v>443</v>
      </c>
      <c r="E177" s="235" t="s">
        <v>1810</v>
      </c>
      <c r="F177" s="236" t="s">
        <v>1811</v>
      </c>
      <c r="G177" s="237" t="s">
        <v>632</v>
      </c>
      <c r="H177" s="238">
        <v>31.074999999999999</v>
      </c>
      <c r="I177" s="239"/>
      <c r="J177" s="240">
        <f>ROUND(I177*H177,2)</f>
        <v>0</v>
      </c>
      <c r="K177" s="236" t="s">
        <v>720</v>
      </c>
      <c r="L177" s="45"/>
      <c r="M177" s="241" t="s">
        <v>1</v>
      </c>
      <c r="N177" s="242" t="s">
        <v>41</v>
      </c>
      <c r="O177" s="92"/>
      <c r="P177" s="226">
        <f>O177*H177</f>
        <v>0</v>
      </c>
      <c r="Q177" s="226">
        <v>0</v>
      </c>
      <c r="R177" s="226">
        <f>Q177*H177</f>
        <v>0</v>
      </c>
      <c r="S177" s="226">
        <v>0</v>
      </c>
      <c r="T177" s="227">
        <f>S177*H177</f>
        <v>0</v>
      </c>
      <c r="U177" s="39"/>
      <c r="V177" s="39"/>
      <c r="W177" s="39"/>
      <c r="X177" s="39"/>
      <c r="Y177" s="39"/>
      <c r="Z177" s="39"/>
      <c r="AA177" s="39"/>
      <c r="AB177" s="39"/>
      <c r="AC177" s="39"/>
      <c r="AD177" s="39"/>
      <c r="AE177" s="39"/>
      <c r="AR177" s="228" t="s">
        <v>415</v>
      </c>
      <c r="AT177" s="228" t="s">
        <v>443</v>
      </c>
      <c r="AU177" s="228" t="s">
        <v>86</v>
      </c>
      <c r="AY177" s="18" t="s">
        <v>414</v>
      </c>
      <c r="BE177" s="229">
        <f>IF(N177="základní",J177,0)</f>
        <v>0</v>
      </c>
      <c r="BF177" s="229">
        <f>IF(N177="snížená",J177,0)</f>
        <v>0</v>
      </c>
      <c r="BG177" s="229">
        <f>IF(N177="zákl. přenesená",J177,0)</f>
        <v>0</v>
      </c>
      <c r="BH177" s="229">
        <f>IF(N177="sníž. přenesená",J177,0)</f>
        <v>0</v>
      </c>
      <c r="BI177" s="229">
        <f>IF(N177="nulová",J177,0)</f>
        <v>0</v>
      </c>
      <c r="BJ177" s="18" t="s">
        <v>84</v>
      </c>
      <c r="BK177" s="229">
        <f>ROUND(I177*H177,2)</f>
        <v>0</v>
      </c>
      <c r="BL177" s="18" t="s">
        <v>415</v>
      </c>
      <c r="BM177" s="228" t="s">
        <v>3700</v>
      </c>
    </row>
    <row r="178" s="2" customFormat="1">
      <c r="A178" s="39"/>
      <c r="B178" s="40"/>
      <c r="C178" s="41"/>
      <c r="D178" s="230" t="s">
        <v>417</v>
      </c>
      <c r="E178" s="41"/>
      <c r="F178" s="231" t="s">
        <v>1811</v>
      </c>
      <c r="G178" s="41"/>
      <c r="H178" s="41"/>
      <c r="I178" s="156"/>
      <c r="J178" s="41"/>
      <c r="K178" s="41"/>
      <c r="L178" s="45"/>
      <c r="M178" s="232"/>
      <c r="N178" s="233"/>
      <c r="O178" s="92"/>
      <c r="P178" s="92"/>
      <c r="Q178" s="92"/>
      <c r="R178" s="92"/>
      <c r="S178" s="92"/>
      <c r="T178" s="93"/>
      <c r="U178" s="39"/>
      <c r="V178" s="39"/>
      <c r="W178" s="39"/>
      <c r="X178" s="39"/>
      <c r="Y178" s="39"/>
      <c r="Z178" s="39"/>
      <c r="AA178" s="39"/>
      <c r="AB178" s="39"/>
      <c r="AC178" s="39"/>
      <c r="AD178" s="39"/>
      <c r="AE178" s="39"/>
      <c r="AT178" s="18" t="s">
        <v>417</v>
      </c>
      <c r="AU178" s="18" t="s">
        <v>86</v>
      </c>
    </row>
    <row r="179" s="15" customFormat="1">
      <c r="A179" s="15"/>
      <c r="B179" s="299"/>
      <c r="C179" s="300"/>
      <c r="D179" s="230" t="s">
        <v>758</v>
      </c>
      <c r="E179" s="301" t="s">
        <v>1</v>
      </c>
      <c r="F179" s="302" t="s">
        <v>1740</v>
      </c>
      <c r="G179" s="300"/>
      <c r="H179" s="301" t="s">
        <v>1</v>
      </c>
      <c r="I179" s="303"/>
      <c r="J179" s="300"/>
      <c r="K179" s="300"/>
      <c r="L179" s="304"/>
      <c r="M179" s="305"/>
      <c r="N179" s="306"/>
      <c r="O179" s="306"/>
      <c r="P179" s="306"/>
      <c r="Q179" s="306"/>
      <c r="R179" s="306"/>
      <c r="S179" s="306"/>
      <c r="T179" s="307"/>
      <c r="U179" s="15"/>
      <c r="V179" s="15"/>
      <c r="W179" s="15"/>
      <c r="X179" s="15"/>
      <c r="Y179" s="15"/>
      <c r="Z179" s="15"/>
      <c r="AA179" s="15"/>
      <c r="AB179" s="15"/>
      <c r="AC179" s="15"/>
      <c r="AD179" s="15"/>
      <c r="AE179" s="15"/>
      <c r="AT179" s="308" t="s">
        <v>758</v>
      </c>
      <c r="AU179" s="308" t="s">
        <v>86</v>
      </c>
      <c r="AV179" s="15" t="s">
        <v>84</v>
      </c>
      <c r="AW179" s="15" t="s">
        <v>33</v>
      </c>
      <c r="AX179" s="15" t="s">
        <v>76</v>
      </c>
      <c r="AY179" s="308" t="s">
        <v>414</v>
      </c>
    </row>
    <row r="180" s="15" customFormat="1">
      <c r="A180" s="15"/>
      <c r="B180" s="299"/>
      <c r="C180" s="300"/>
      <c r="D180" s="230" t="s">
        <v>758</v>
      </c>
      <c r="E180" s="301" t="s">
        <v>1</v>
      </c>
      <c r="F180" s="302" t="s">
        <v>1746</v>
      </c>
      <c r="G180" s="300"/>
      <c r="H180" s="301" t="s">
        <v>1</v>
      </c>
      <c r="I180" s="303"/>
      <c r="J180" s="300"/>
      <c r="K180" s="300"/>
      <c r="L180" s="304"/>
      <c r="M180" s="305"/>
      <c r="N180" s="306"/>
      <c r="O180" s="306"/>
      <c r="P180" s="306"/>
      <c r="Q180" s="306"/>
      <c r="R180" s="306"/>
      <c r="S180" s="306"/>
      <c r="T180" s="307"/>
      <c r="U180" s="15"/>
      <c r="V180" s="15"/>
      <c r="W180" s="15"/>
      <c r="X180" s="15"/>
      <c r="Y180" s="15"/>
      <c r="Z180" s="15"/>
      <c r="AA180" s="15"/>
      <c r="AB180" s="15"/>
      <c r="AC180" s="15"/>
      <c r="AD180" s="15"/>
      <c r="AE180" s="15"/>
      <c r="AT180" s="308" t="s">
        <v>758</v>
      </c>
      <c r="AU180" s="308" t="s">
        <v>86</v>
      </c>
      <c r="AV180" s="15" t="s">
        <v>84</v>
      </c>
      <c r="AW180" s="15" t="s">
        <v>33</v>
      </c>
      <c r="AX180" s="15" t="s">
        <v>76</v>
      </c>
      <c r="AY180" s="308" t="s">
        <v>414</v>
      </c>
    </row>
    <row r="181" s="13" customFormat="1">
      <c r="A181" s="13"/>
      <c r="B181" s="277"/>
      <c r="C181" s="278"/>
      <c r="D181" s="230" t="s">
        <v>758</v>
      </c>
      <c r="E181" s="279" t="s">
        <v>1</v>
      </c>
      <c r="F181" s="280" t="s">
        <v>3701</v>
      </c>
      <c r="G181" s="278"/>
      <c r="H181" s="281">
        <v>7.6950000000000003</v>
      </c>
      <c r="I181" s="282"/>
      <c r="J181" s="278"/>
      <c r="K181" s="278"/>
      <c r="L181" s="283"/>
      <c r="M181" s="284"/>
      <c r="N181" s="285"/>
      <c r="O181" s="285"/>
      <c r="P181" s="285"/>
      <c r="Q181" s="285"/>
      <c r="R181" s="285"/>
      <c r="S181" s="285"/>
      <c r="T181" s="286"/>
      <c r="U181" s="13"/>
      <c r="V181" s="13"/>
      <c r="W181" s="13"/>
      <c r="X181" s="13"/>
      <c r="Y181" s="13"/>
      <c r="Z181" s="13"/>
      <c r="AA181" s="13"/>
      <c r="AB181" s="13"/>
      <c r="AC181" s="13"/>
      <c r="AD181" s="13"/>
      <c r="AE181" s="13"/>
      <c r="AT181" s="287" t="s">
        <v>758</v>
      </c>
      <c r="AU181" s="287" t="s">
        <v>86</v>
      </c>
      <c r="AV181" s="13" t="s">
        <v>86</v>
      </c>
      <c r="AW181" s="13" t="s">
        <v>33</v>
      </c>
      <c r="AX181" s="13" t="s">
        <v>76</v>
      </c>
      <c r="AY181" s="287" t="s">
        <v>414</v>
      </c>
    </row>
    <row r="182" s="15" customFormat="1">
      <c r="A182" s="15"/>
      <c r="B182" s="299"/>
      <c r="C182" s="300"/>
      <c r="D182" s="230" t="s">
        <v>758</v>
      </c>
      <c r="E182" s="301" t="s">
        <v>1</v>
      </c>
      <c r="F182" s="302" t="s">
        <v>1741</v>
      </c>
      <c r="G182" s="300"/>
      <c r="H182" s="301" t="s">
        <v>1</v>
      </c>
      <c r="I182" s="303"/>
      <c r="J182" s="300"/>
      <c r="K182" s="300"/>
      <c r="L182" s="304"/>
      <c r="M182" s="305"/>
      <c r="N182" s="306"/>
      <c r="O182" s="306"/>
      <c r="P182" s="306"/>
      <c r="Q182" s="306"/>
      <c r="R182" s="306"/>
      <c r="S182" s="306"/>
      <c r="T182" s="307"/>
      <c r="U182" s="15"/>
      <c r="V182" s="15"/>
      <c r="W182" s="15"/>
      <c r="X182" s="15"/>
      <c r="Y182" s="15"/>
      <c r="Z182" s="15"/>
      <c r="AA182" s="15"/>
      <c r="AB182" s="15"/>
      <c r="AC182" s="15"/>
      <c r="AD182" s="15"/>
      <c r="AE182" s="15"/>
      <c r="AT182" s="308" t="s">
        <v>758</v>
      </c>
      <c r="AU182" s="308" t="s">
        <v>86</v>
      </c>
      <c r="AV182" s="15" t="s">
        <v>84</v>
      </c>
      <c r="AW182" s="15" t="s">
        <v>33</v>
      </c>
      <c r="AX182" s="15" t="s">
        <v>76</v>
      </c>
      <c r="AY182" s="308" t="s">
        <v>414</v>
      </c>
    </row>
    <row r="183" s="13" customFormat="1">
      <c r="A183" s="13"/>
      <c r="B183" s="277"/>
      <c r="C183" s="278"/>
      <c r="D183" s="230" t="s">
        <v>758</v>
      </c>
      <c r="E183" s="279" t="s">
        <v>1</v>
      </c>
      <c r="F183" s="280" t="s">
        <v>3702</v>
      </c>
      <c r="G183" s="278"/>
      <c r="H183" s="281">
        <v>4.5</v>
      </c>
      <c r="I183" s="282"/>
      <c r="J183" s="278"/>
      <c r="K183" s="278"/>
      <c r="L183" s="283"/>
      <c r="M183" s="284"/>
      <c r="N183" s="285"/>
      <c r="O183" s="285"/>
      <c r="P183" s="285"/>
      <c r="Q183" s="285"/>
      <c r="R183" s="285"/>
      <c r="S183" s="285"/>
      <c r="T183" s="286"/>
      <c r="U183" s="13"/>
      <c r="V183" s="13"/>
      <c r="W183" s="13"/>
      <c r="X183" s="13"/>
      <c r="Y183" s="13"/>
      <c r="Z183" s="13"/>
      <c r="AA183" s="13"/>
      <c r="AB183" s="13"/>
      <c r="AC183" s="13"/>
      <c r="AD183" s="13"/>
      <c r="AE183" s="13"/>
      <c r="AT183" s="287" t="s">
        <v>758</v>
      </c>
      <c r="AU183" s="287" t="s">
        <v>86</v>
      </c>
      <c r="AV183" s="13" t="s">
        <v>86</v>
      </c>
      <c r="AW183" s="13" t="s">
        <v>33</v>
      </c>
      <c r="AX183" s="13" t="s">
        <v>76</v>
      </c>
      <c r="AY183" s="287" t="s">
        <v>414</v>
      </c>
    </row>
    <row r="184" s="16" customFormat="1">
      <c r="A184" s="16"/>
      <c r="B184" s="317"/>
      <c r="C184" s="318"/>
      <c r="D184" s="230" t="s">
        <v>758</v>
      </c>
      <c r="E184" s="319" t="s">
        <v>1</v>
      </c>
      <c r="F184" s="320" t="s">
        <v>1745</v>
      </c>
      <c r="G184" s="318"/>
      <c r="H184" s="321">
        <v>12.195</v>
      </c>
      <c r="I184" s="322"/>
      <c r="J184" s="318"/>
      <c r="K184" s="318"/>
      <c r="L184" s="323"/>
      <c r="M184" s="324"/>
      <c r="N184" s="325"/>
      <c r="O184" s="325"/>
      <c r="P184" s="325"/>
      <c r="Q184" s="325"/>
      <c r="R184" s="325"/>
      <c r="S184" s="325"/>
      <c r="T184" s="326"/>
      <c r="U184" s="16"/>
      <c r="V184" s="16"/>
      <c r="W184" s="16"/>
      <c r="X184" s="16"/>
      <c r="Y184" s="16"/>
      <c r="Z184" s="16"/>
      <c r="AA184" s="16"/>
      <c r="AB184" s="16"/>
      <c r="AC184" s="16"/>
      <c r="AD184" s="16"/>
      <c r="AE184" s="16"/>
      <c r="AT184" s="327" t="s">
        <v>758</v>
      </c>
      <c r="AU184" s="327" t="s">
        <v>86</v>
      </c>
      <c r="AV184" s="16" t="s">
        <v>114</v>
      </c>
      <c r="AW184" s="16" t="s">
        <v>33</v>
      </c>
      <c r="AX184" s="16" t="s">
        <v>76</v>
      </c>
      <c r="AY184" s="327" t="s">
        <v>414</v>
      </c>
    </row>
    <row r="185" s="15" customFormat="1">
      <c r="A185" s="15"/>
      <c r="B185" s="299"/>
      <c r="C185" s="300"/>
      <c r="D185" s="230" t="s">
        <v>758</v>
      </c>
      <c r="E185" s="301" t="s">
        <v>1</v>
      </c>
      <c r="F185" s="302" t="s">
        <v>3457</v>
      </c>
      <c r="G185" s="300"/>
      <c r="H185" s="301" t="s">
        <v>1</v>
      </c>
      <c r="I185" s="303"/>
      <c r="J185" s="300"/>
      <c r="K185" s="300"/>
      <c r="L185" s="304"/>
      <c r="M185" s="305"/>
      <c r="N185" s="306"/>
      <c r="O185" s="306"/>
      <c r="P185" s="306"/>
      <c r="Q185" s="306"/>
      <c r="R185" s="306"/>
      <c r="S185" s="306"/>
      <c r="T185" s="307"/>
      <c r="U185" s="15"/>
      <c r="V185" s="15"/>
      <c r="W185" s="15"/>
      <c r="X185" s="15"/>
      <c r="Y185" s="15"/>
      <c r="Z185" s="15"/>
      <c r="AA185" s="15"/>
      <c r="AB185" s="15"/>
      <c r="AC185" s="15"/>
      <c r="AD185" s="15"/>
      <c r="AE185" s="15"/>
      <c r="AT185" s="308" t="s">
        <v>758</v>
      </c>
      <c r="AU185" s="308" t="s">
        <v>86</v>
      </c>
      <c r="AV185" s="15" t="s">
        <v>84</v>
      </c>
      <c r="AW185" s="15" t="s">
        <v>33</v>
      </c>
      <c r="AX185" s="15" t="s">
        <v>76</v>
      </c>
      <c r="AY185" s="308" t="s">
        <v>414</v>
      </c>
    </row>
    <row r="186" s="15" customFormat="1">
      <c r="A186" s="15"/>
      <c r="B186" s="299"/>
      <c r="C186" s="300"/>
      <c r="D186" s="230" t="s">
        <v>758</v>
      </c>
      <c r="E186" s="301" t="s">
        <v>1</v>
      </c>
      <c r="F186" s="302" t="s">
        <v>1741</v>
      </c>
      <c r="G186" s="300"/>
      <c r="H186" s="301" t="s">
        <v>1</v>
      </c>
      <c r="I186" s="303"/>
      <c r="J186" s="300"/>
      <c r="K186" s="300"/>
      <c r="L186" s="304"/>
      <c r="M186" s="305"/>
      <c r="N186" s="306"/>
      <c r="O186" s="306"/>
      <c r="P186" s="306"/>
      <c r="Q186" s="306"/>
      <c r="R186" s="306"/>
      <c r="S186" s="306"/>
      <c r="T186" s="307"/>
      <c r="U186" s="15"/>
      <c r="V186" s="15"/>
      <c r="W186" s="15"/>
      <c r="X186" s="15"/>
      <c r="Y186" s="15"/>
      <c r="Z186" s="15"/>
      <c r="AA186" s="15"/>
      <c r="AB186" s="15"/>
      <c r="AC186" s="15"/>
      <c r="AD186" s="15"/>
      <c r="AE186" s="15"/>
      <c r="AT186" s="308" t="s">
        <v>758</v>
      </c>
      <c r="AU186" s="308" t="s">
        <v>86</v>
      </c>
      <c r="AV186" s="15" t="s">
        <v>84</v>
      </c>
      <c r="AW186" s="15" t="s">
        <v>33</v>
      </c>
      <c r="AX186" s="15" t="s">
        <v>76</v>
      </c>
      <c r="AY186" s="308" t="s">
        <v>414</v>
      </c>
    </row>
    <row r="187" s="13" customFormat="1">
      <c r="A187" s="13"/>
      <c r="B187" s="277"/>
      <c r="C187" s="278"/>
      <c r="D187" s="230" t="s">
        <v>758</v>
      </c>
      <c r="E187" s="279" t="s">
        <v>1</v>
      </c>
      <c r="F187" s="280" t="s">
        <v>3690</v>
      </c>
      <c r="G187" s="278"/>
      <c r="H187" s="281">
        <v>5.5800000000000001</v>
      </c>
      <c r="I187" s="282"/>
      <c r="J187" s="278"/>
      <c r="K187" s="278"/>
      <c r="L187" s="283"/>
      <c r="M187" s="284"/>
      <c r="N187" s="285"/>
      <c r="O187" s="285"/>
      <c r="P187" s="285"/>
      <c r="Q187" s="285"/>
      <c r="R187" s="285"/>
      <c r="S187" s="285"/>
      <c r="T187" s="286"/>
      <c r="U187" s="13"/>
      <c r="V187" s="13"/>
      <c r="W187" s="13"/>
      <c r="X187" s="13"/>
      <c r="Y187" s="13"/>
      <c r="Z187" s="13"/>
      <c r="AA187" s="13"/>
      <c r="AB187" s="13"/>
      <c r="AC187" s="13"/>
      <c r="AD187" s="13"/>
      <c r="AE187" s="13"/>
      <c r="AT187" s="287" t="s">
        <v>758</v>
      </c>
      <c r="AU187" s="287" t="s">
        <v>86</v>
      </c>
      <c r="AV187" s="13" t="s">
        <v>86</v>
      </c>
      <c r="AW187" s="13" t="s">
        <v>33</v>
      </c>
      <c r="AX187" s="13" t="s">
        <v>76</v>
      </c>
      <c r="AY187" s="287" t="s">
        <v>414</v>
      </c>
    </row>
    <row r="188" s="15" customFormat="1">
      <c r="A188" s="15"/>
      <c r="B188" s="299"/>
      <c r="C188" s="300"/>
      <c r="D188" s="230" t="s">
        <v>758</v>
      </c>
      <c r="E188" s="301" t="s">
        <v>1</v>
      </c>
      <c r="F188" s="302" t="s">
        <v>1746</v>
      </c>
      <c r="G188" s="300"/>
      <c r="H188" s="301" t="s">
        <v>1</v>
      </c>
      <c r="I188" s="303"/>
      <c r="J188" s="300"/>
      <c r="K188" s="300"/>
      <c r="L188" s="304"/>
      <c r="M188" s="305"/>
      <c r="N188" s="306"/>
      <c r="O188" s="306"/>
      <c r="P188" s="306"/>
      <c r="Q188" s="306"/>
      <c r="R188" s="306"/>
      <c r="S188" s="306"/>
      <c r="T188" s="307"/>
      <c r="U188" s="15"/>
      <c r="V188" s="15"/>
      <c r="W188" s="15"/>
      <c r="X188" s="15"/>
      <c r="Y188" s="15"/>
      <c r="Z188" s="15"/>
      <c r="AA188" s="15"/>
      <c r="AB188" s="15"/>
      <c r="AC188" s="15"/>
      <c r="AD188" s="15"/>
      <c r="AE188" s="15"/>
      <c r="AT188" s="308" t="s">
        <v>758</v>
      </c>
      <c r="AU188" s="308" t="s">
        <v>86</v>
      </c>
      <c r="AV188" s="15" t="s">
        <v>84</v>
      </c>
      <c r="AW188" s="15" t="s">
        <v>33</v>
      </c>
      <c r="AX188" s="15" t="s">
        <v>76</v>
      </c>
      <c r="AY188" s="308" t="s">
        <v>414</v>
      </c>
    </row>
    <row r="189" s="13" customFormat="1">
      <c r="A189" s="13"/>
      <c r="B189" s="277"/>
      <c r="C189" s="278"/>
      <c r="D189" s="230" t="s">
        <v>758</v>
      </c>
      <c r="E189" s="279" t="s">
        <v>1</v>
      </c>
      <c r="F189" s="280" t="s">
        <v>3691</v>
      </c>
      <c r="G189" s="278"/>
      <c r="H189" s="281">
        <v>13.300000000000001</v>
      </c>
      <c r="I189" s="282"/>
      <c r="J189" s="278"/>
      <c r="K189" s="278"/>
      <c r="L189" s="283"/>
      <c r="M189" s="284"/>
      <c r="N189" s="285"/>
      <c r="O189" s="285"/>
      <c r="P189" s="285"/>
      <c r="Q189" s="285"/>
      <c r="R189" s="285"/>
      <c r="S189" s="285"/>
      <c r="T189" s="286"/>
      <c r="U189" s="13"/>
      <c r="V189" s="13"/>
      <c r="W189" s="13"/>
      <c r="X189" s="13"/>
      <c r="Y189" s="13"/>
      <c r="Z189" s="13"/>
      <c r="AA189" s="13"/>
      <c r="AB189" s="13"/>
      <c r="AC189" s="13"/>
      <c r="AD189" s="13"/>
      <c r="AE189" s="13"/>
      <c r="AT189" s="287" t="s">
        <v>758</v>
      </c>
      <c r="AU189" s="287" t="s">
        <v>86</v>
      </c>
      <c r="AV189" s="13" t="s">
        <v>86</v>
      </c>
      <c r="AW189" s="13" t="s">
        <v>33</v>
      </c>
      <c r="AX189" s="13" t="s">
        <v>76</v>
      </c>
      <c r="AY189" s="287" t="s">
        <v>414</v>
      </c>
    </row>
    <row r="190" s="16" customFormat="1">
      <c r="A190" s="16"/>
      <c r="B190" s="317"/>
      <c r="C190" s="318"/>
      <c r="D190" s="230" t="s">
        <v>758</v>
      </c>
      <c r="E190" s="319" t="s">
        <v>1</v>
      </c>
      <c r="F190" s="320" t="s">
        <v>1745</v>
      </c>
      <c r="G190" s="318"/>
      <c r="H190" s="321">
        <v>18.880000000000003</v>
      </c>
      <c r="I190" s="322"/>
      <c r="J190" s="318"/>
      <c r="K190" s="318"/>
      <c r="L190" s="323"/>
      <c r="M190" s="324"/>
      <c r="N190" s="325"/>
      <c r="O190" s="325"/>
      <c r="P190" s="325"/>
      <c r="Q190" s="325"/>
      <c r="R190" s="325"/>
      <c r="S190" s="325"/>
      <c r="T190" s="326"/>
      <c r="U190" s="16"/>
      <c r="V190" s="16"/>
      <c r="W190" s="16"/>
      <c r="X190" s="16"/>
      <c r="Y190" s="16"/>
      <c r="Z190" s="16"/>
      <c r="AA190" s="16"/>
      <c r="AB190" s="16"/>
      <c r="AC190" s="16"/>
      <c r="AD190" s="16"/>
      <c r="AE190" s="16"/>
      <c r="AT190" s="327" t="s">
        <v>758</v>
      </c>
      <c r="AU190" s="327" t="s">
        <v>86</v>
      </c>
      <c r="AV190" s="16" t="s">
        <v>114</v>
      </c>
      <c r="AW190" s="16" t="s">
        <v>33</v>
      </c>
      <c r="AX190" s="16" t="s">
        <v>76</v>
      </c>
      <c r="AY190" s="327" t="s">
        <v>414</v>
      </c>
    </row>
    <row r="191" s="14" customFormat="1">
      <c r="A191" s="14"/>
      <c r="B191" s="288"/>
      <c r="C191" s="289"/>
      <c r="D191" s="230" t="s">
        <v>758</v>
      </c>
      <c r="E191" s="290" t="s">
        <v>1</v>
      </c>
      <c r="F191" s="291" t="s">
        <v>760</v>
      </c>
      <c r="G191" s="289"/>
      <c r="H191" s="292">
        <v>31.074999999999999</v>
      </c>
      <c r="I191" s="293"/>
      <c r="J191" s="289"/>
      <c r="K191" s="289"/>
      <c r="L191" s="294"/>
      <c r="M191" s="295"/>
      <c r="N191" s="296"/>
      <c r="O191" s="296"/>
      <c r="P191" s="296"/>
      <c r="Q191" s="296"/>
      <c r="R191" s="296"/>
      <c r="S191" s="296"/>
      <c r="T191" s="297"/>
      <c r="U191" s="14"/>
      <c r="V191" s="14"/>
      <c r="W191" s="14"/>
      <c r="X191" s="14"/>
      <c r="Y191" s="14"/>
      <c r="Z191" s="14"/>
      <c r="AA191" s="14"/>
      <c r="AB191" s="14"/>
      <c r="AC191" s="14"/>
      <c r="AD191" s="14"/>
      <c r="AE191" s="14"/>
      <c r="AT191" s="298" t="s">
        <v>758</v>
      </c>
      <c r="AU191" s="298" t="s">
        <v>86</v>
      </c>
      <c r="AV191" s="14" t="s">
        <v>415</v>
      </c>
      <c r="AW191" s="14" t="s">
        <v>33</v>
      </c>
      <c r="AX191" s="14" t="s">
        <v>84</v>
      </c>
      <c r="AY191" s="298" t="s">
        <v>414</v>
      </c>
    </row>
    <row r="192" s="2" customFormat="1" ht="21.75" customHeight="1">
      <c r="A192" s="39"/>
      <c r="B192" s="40"/>
      <c r="C192" s="234" t="s">
        <v>455</v>
      </c>
      <c r="D192" s="234" t="s">
        <v>443</v>
      </c>
      <c r="E192" s="235" t="s">
        <v>2020</v>
      </c>
      <c r="F192" s="236" t="s">
        <v>2021</v>
      </c>
      <c r="G192" s="237" t="s">
        <v>632</v>
      </c>
      <c r="H192" s="238">
        <v>12.195</v>
      </c>
      <c r="I192" s="239"/>
      <c r="J192" s="240">
        <f>ROUND(I192*H192,2)</f>
        <v>0</v>
      </c>
      <c r="K192" s="236" t="s">
        <v>720</v>
      </c>
      <c r="L192" s="45"/>
      <c r="M192" s="241" t="s">
        <v>1</v>
      </c>
      <c r="N192" s="242" t="s">
        <v>41</v>
      </c>
      <c r="O192" s="92"/>
      <c r="P192" s="226">
        <f>O192*H192</f>
        <v>0</v>
      </c>
      <c r="Q192" s="226">
        <v>0.019425000000000001</v>
      </c>
      <c r="R192" s="226">
        <f>Q192*H192</f>
        <v>0.23688787500000003</v>
      </c>
      <c r="S192" s="226">
        <v>0</v>
      </c>
      <c r="T192" s="227">
        <f>S192*H192</f>
        <v>0</v>
      </c>
      <c r="U192" s="39"/>
      <c r="V192" s="39"/>
      <c r="W192" s="39"/>
      <c r="X192" s="39"/>
      <c r="Y192" s="39"/>
      <c r="Z192" s="39"/>
      <c r="AA192" s="39"/>
      <c r="AB192" s="39"/>
      <c r="AC192" s="39"/>
      <c r="AD192" s="39"/>
      <c r="AE192" s="39"/>
      <c r="AR192" s="228" t="s">
        <v>415</v>
      </c>
      <c r="AT192" s="228" t="s">
        <v>443</v>
      </c>
      <c r="AU192" s="228" t="s">
        <v>86</v>
      </c>
      <c r="AY192" s="18" t="s">
        <v>414</v>
      </c>
      <c r="BE192" s="229">
        <f>IF(N192="základní",J192,0)</f>
        <v>0</v>
      </c>
      <c r="BF192" s="229">
        <f>IF(N192="snížená",J192,0)</f>
        <v>0</v>
      </c>
      <c r="BG192" s="229">
        <f>IF(N192="zákl. přenesená",J192,0)</f>
        <v>0</v>
      </c>
      <c r="BH192" s="229">
        <f>IF(N192="sníž. přenesená",J192,0)</f>
        <v>0</v>
      </c>
      <c r="BI192" s="229">
        <f>IF(N192="nulová",J192,0)</f>
        <v>0</v>
      </c>
      <c r="BJ192" s="18" t="s">
        <v>84</v>
      </c>
      <c r="BK192" s="229">
        <f>ROUND(I192*H192,2)</f>
        <v>0</v>
      </c>
      <c r="BL192" s="18" t="s">
        <v>415</v>
      </c>
      <c r="BM192" s="228" t="s">
        <v>3703</v>
      </c>
    </row>
    <row r="193" s="2" customFormat="1">
      <c r="A193" s="39"/>
      <c r="B193" s="40"/>
      <c r="C193" s="41"/>
      <c r="D193" s="230" t="s">
        <v>417</v>
      </c>
      <c r="E193" s="41"/>
      <c r="F193" s="231" t="s">
        <v>2023</v>
      </c>
      <c r="G193" s="41"/>
      <c r="H193" s="41"/>
      <c r="I193" s="156"/>
      <c r="J193" s="41"/>
      <c r="K193" s="41"/>
      <c r="L193" s="45"/>
      <c r="M193" s="232"/>
      <c r="N193" s="233"/>
      <c r="O193" s="92"/>
      <c r="P193" s="92"/>
      <c r="Q193" s="92"/>
      <c r="R193" s="92"/>
      <c r="S193" s="92"/>
      <c r="T193" s="93"/>
      <c r="U193" s="39"/>
      <c r="V193" s="39"/>
      <c r="W193" s="39"/>
      <c r="X193" s="39"/>
      <c r="Y193" s="39"/>
      <c r="Z193" s="39"/>
      <c r="AA193" s="39"/>
      <c r="AB193" s="39"/>
      <c r="AC193" s="39"/>
      <c r="AD193" s="39"/>
      <c r="AE193" s="39"/>
      <c r="AT193" s="18" t="s">
        <v>417</v>
      </c>
      <c r="AU193" s="18" t="s">
        <v>86</v>
      </c>
    </row>
    <row r="194" s="15" customFormat="1">
      <c r="A194" s="15"/>
      <c r="B194" s="299"/>
      <c r="C194" s="300"/>
      <c r="D194" s="230" t="s">
        <v>758</v>
      </c>
      <c r="E194" s="301" t="s">
        <v>1</v>
      </c>
      <c r="F194" s="302" t="s">
        <v>1740</v>
      </c>
      <c r="G194" s="300"/>
      <c r="H194" s="301" t="s">
        <v>1</v>
      </c>
      <c r="I194" s="303"/>
      <c r="J194" s="300"/>
      <c r="K194" s="300"/>
      <c r="L194" s="304"/>
      <c r="M194" s="305"/>
      <c r="N194" s="306"/>
      <c r="O194" s="306"/>
      <c r="P194" s="306"/>
      <c r="Q194" s="306"/>
      <c r="R194" s="306"/>
      <c r="S194" s="306"/>
      <c r="T194" s="307"/>
      <c r="U194" s="15"/>
      <c r="V194" s="15"/>
      <c r="W194" s="15"/>
      <c r="X194" s="15"/>
      <c r="Y194" s="15"/>
      <c r="Z194" s="15"/>
      <c r="AA194" s="15"/>
      <c r="AB194" s="15"/>
      <c r="AC194" s="15"/>
      <c r="AD194" s="15"/>
      <c r="AE194" s="15"/>
      <c r="AT194" s="308" t="s">
        <v>758</v>
      </c>
      <c r="AU194" s="308" t="s">
        <v>86</v>
      </c>
      <c r="AV194" s="15" t="s">
        <v>84</v>
      </c>
      <c r="AW194" s="15" t="s">
        <v>33</v>
      </c>
      <c r="AX194" s="15" t="s">
        <v>76</v>
      </c>
      <c r="AY194" s="308" t="s">
        <v>414</v>
      </c>
    </row>
    <row r="195" s="15" customFormat="1">
      <c r="A195" s="15"/>
      <c r="B195" s="299"/>
      <c r="C195" s="300"/>
      <c r="D195" s="230" t="s">
        <v>758</v>
      </c>
      <c r="E195" s="301" t="s">
        <v>1</v>
      </c>
      <c r="F195" s="302" t="s">
        <v>1746</v>
      </c>
      <c r="G195" s="300"/>
      <c r="H195" s="301" t="s">
        <v>1</v>
      </c>
      <c r="I195" s="303"/>
      <c r="J195" s="300"/>
      <c r="K195" s="300"/>
      <c r="L195" s="304"/>
      <c r="M195" s="305"/>
      <c r="N195" s="306"/>
      <c r="O195" s="306"/>
      <c r="P195" s="306"/>
      <c r="Q195" s="306"/>
      <c r="R195" s="306"/>
      <c r="S195" s="306"/>
      <c r="T195" s="307"/>
      <c r="U195" s="15"/>
      <c r="V195" s="15"/>
      <c r="W195" s="15"/>
      <c r="X195" s="15"/>
      <c r="Y195" s="15"/>
      <c r="Z195" s="15"/>
      <c r="AA195" s="15"/>
      <c r="AB195" s="15"/>
      <c r="AC195" s="15"/>
      <c r="AD195" s="15"/>
      <c r="AE195" s="15"/>
      <c r="AT195" s="308" t="s">
        <v>758</v>
      </c>
      <c r="AU195" s="308" t="s">
        <v>86</v>
      </c>
      <c r="AV195" s="15" t="s">
        <v>84</v>
      </c>
      <c r="AW195" s="15" t="s">
        <v>33</v>
      </c>
      <c r="AX195" s="15" t="s">
        <v>76</v>
      </c>
      <c r="AY195" s="308" t="s">
        <v>414</v>
      </c>
    </row>
    <row r="196" s="13" customFormat="1">
      <c r="A196" s="13"/>
      <c r="B196" s="277"/>
      <c r="C196" s="278"/>
      <c r="D196" s="230" t="s">
        <v>758</v>
      </c>
      <c r="E196" s="279" t="s">
        <v>1</v>
      </c>
      <c r="F196" s="280" t="s">
        <v>3701</v>
      </c>
      <c r="G196" s="278"/>
      <c r="H196" s="281">
        <v>7.6950000000000003</v>
      </c>
      <c r="I196" s="282"/>
      <c r="J196" s="278"/>
      <c r="K196" s="278"/>
      <c r="L196" s="283"/>
      <c r="M196" s="284"/>
      <c r="N196" s="285"/>
      <c r="O196" s="285"/>
      <c r="P196" s="285"/>
      <c r="Q196" s="285"/>
      <c r="R196" s="285"/>
      <c r="S196" s="285"/>
      <c r="T196" s="286"/>
      <c r="U196" s="13"/>
      <c r="V196" s="13"/>
      <c r="W196" s="13"/>
      <c r="X196" s="13"/>
      <c r="Y196" s="13"/>
      <c r="Z196" s="13"/>
      <c r="AA196" s="13"/>
      <c r="AB196" s="13"/>
      <c r="AC196" s="13"/>
      <c r="AD196" s="13"/>
      <c r="AE196" s="13"/>
      <c r="AT196" s="287" t="s">
        <v>758</v>
      </c>
      <c r="AU196" s="287" t="s">
        <v>86</v>
      </c>
      <c r="AV196" s="13" t="s">
        <v>86</v>
      </c>
      <c r="AW196" s="13" t="s">
        <v>33</v>
      </c>
      <c r="AX196" s="13" t="s">
        <v>76</v>
      </c>
      <c r="AY196" s="287" t="s">
        <v>414</v>
      </c>
    </row>
    <row r="197" s="15" customFormat="1">
      <c r="A197" s="15"/>
      <c r="B197" s="299"/>
      <c r="C197" s="300"/>
      <c r="D197" s="230" t="s">
        <v>758</v>
      </c>
      <c r="E197" s="301" t="s">
        <v>1</v>
      </c>
      <c r="F197" s="302" t="s">
        <v>1741</v>
      </c>
      <c r="G197" s="300"/>
      <c r="H197" s="301" t="s">
        <v>1</v>
      </c>
      <c r="I197" s="303"/>
      <c r="J197" s="300"/>
      <c r="K197" s="300"/>
      <c r="L197" s="304"/>
      <c r="M197" s="305"/>
      <c r="N197" s="306"/>
      <c r="O197" s="306"/>
      <c r="P197" s="306"/>
      <c r="Q197" s="306"/>
      <c r="R197" s="306"/>
      <c r="S197" s="306"/>
      <c r="T197" s="307"/>
      <c r="U197" s="15"/>
      <c r="V197" s="15"/>
      <c r="W197" s="15"/>
      <c r="X197" s="15"/>
      <c r="Y197" s="15"/>
      <c r="Z197" s="15"/>
      <c r="AA197" s="15"/>
      <c r="AB197" s="15"/>
      <c r="AC197" s="15"/>
      <c r="AD197" s="15"/>
      <c r="AE197" s="15"/>
      <c r="AT197" s="308" t="s">
        <v>758</v>
      </c>
      <c r="AU197" s="308" t="s">
        <v>86</v>
      </c>
      <c r="AV197" s="15" t="s">
        <v>84</v>
      </c>
      <c r="AW197" s="15" t="s">
        <v>33</v>
      </c>
      <c r="AX197" s="15" t="s">
        <v>76</v>
      </c>
      <c r="AY197" s="308" t="s">
        <v>414</v>
      </c>
    </row>
    <row r="198" s="13" customFormat="1">
      <c r="A198" s="13"/>
      <c r="B198" s="277"/>
      <c r="C198" s="278"/>
      <c r="D198" s="230" t="s">
        <v>758</v>
      </c>
      <c r="E198" s="279" t="s">
        <v>1</v>
      </c>
      <c r="F198" s="280" t="s">
        <v>3702</v>
      </c>
      <c r="G198" s="278"/>
      <c r="H198" s="281">
        <v>4.5</v>
      </c>
      <c r="I198" s="282"/>
      <c r="J198" s="278"/>
      <c r="K198" s="278"/>
      <c r="L198" s="283"/>
      <c r="M198" s="284"/>
      <c r="N198" s="285"/>
      <c r="O198" s="285"/>
      <c r="P198" s="285"/>
      <c r="Q198" s="285"/>
      <c r="R198" s="285"/>
      <c r="S198" s="285"/>
      <c r="T198" s="286"/>
      <c r="U198" s="13"/>
      <c r="V198" s="13"/>
      <c r="W198" s="13"/>
      <c r="X198" s="13"/>
      <c r="Y198" s="13"/>
      <c r="Z198" s="13"/>
      <c r="AA198" s="13"/>
      <c r="AB198" s="13"/>
      <c r="AC198" s="13"/>
      <c r="AD198" s="13"/>
      <c r="AE198" s="13"/>
      <c r="AT198" s="287" t="s">
        <v>758</v>
      </c>
      <c r="AU198" s="287" t="s">
        <v>86</v>
      </c>
      <c r="AV198" s="13" t="s">
        <v>86</v>
      </c>
      <c r="AW198" s="13" t="s">
        <v>33</v>
      </c>
      <c r="AX198" s="13" t="s">
        <v>76</v>
      </c>
      <c r="AY198" s="287" t="s">
        <v>414</v>
      </c>
    </row>
    <row r="199" s="14" customFormat="1">
      <c r="A199" s="14"/>
      <c r="B199" s="288"/>
      <c r="C199" s="289"/>
      <c r="D199" s="230" t="s">
        <v>758</v>
      </c>
      <c r="E199" s="290" t="s">
        <v>1</v>
      </c>
      <c r="F199" s="291" t="s">
        <v>760</v>
      </c>
      <c r="G199" s="289"/>
      <c r="H199" s="292">
        <v>12.195</v>
      </c>
      <c r="I199" s="293"/>
      <c r="J199" s="289"/>
      <c r="K199" s="289"/>
      <c r="L199" s="294"/>
      <c r="M199" s="295"/>
      <c r="N199" s="296"/>
      <c r="O199" s="296"/>
      <c r="P199" s="296"/>
      <c r="Q199" s="296"/>
      <c r="R199" s="296"/>
      <c r="S199" s="296"/>
      <c r="T199" s="297"/>
      <c r="U199" s="14"/>
      <c r="V199" s="14"/>
      <c r="W199" s="14"/>
      <c r="X199" s="14"/>
      <c r="Y199" s="14"/>
      <c r="Z199" s="14"/>
      <c r="AA199" s="14"/>
      <c r="AB199" s="14"/>
      <c r="AC199" s="14"/>
      <c r="AD199" s="14"/>
      <c r="AE199" s="14"/>
      <c r="AT199" s="298" t="s">
        <v>758</v>
      </c>
      <c r="AU199" s="298" t="s">
        <v>86</v>
      </c>
      <c r="AV199" s="14" t="s">
        <v>415</v>
      </c>
      <c r="AW199" s="14" t="s">
        <v>33</v>
      </c>
      <c r="AX199" s="14" t="s">
        <v>84</v>
      </c>
      <c r="AY199" s="298" t="s">
        <v>414</v>
      </c>
    </row>
    <row r="200" s="2" customFormat="1" ht="21.75" customHeight="1">
      <c r="A200" s="39"/>
      <c r="B200" s="40"/>
      <c r="C200" s="234" t="s">
        <v>459</v>
      </c>
      <c r="D200" s="234" t="s">
        <v>443</v>
      </c>
      <c r="E200" s="235" t="s">
        <v>2024</v>
      </c>
      <c r="F200" s="236" t="s">
        <v>2025</v>
      </c>
      <c r="G200" s="237" t="s">
        <v>632</v>
      </c>
      <c r="H200" s="238">
        <v>12.195</v>
      </c>
      <c r="I200" s="239"/>
      <c r="J200" s="240">
        <f>ROUND(I200*H200,2)</f>
        <v>0</v>
      </c>
      <c r="K200" s="236" t="s">
        <v>720</v>
      </c>
      <c r="L200" s="45"/>
      <c r="M200" s="241" t="s">
        <v>1</v>
      </c>
      <c r="N200" s="242" t="s">
        <v>41</v>
      </c>
      <c r="O200" s="92"/>
      <c r="P200" s="226">
        <f>O200*H200</f>
        <v>0</v>
      </c>
      <c r="Q200" s="226">
        <v>0.00158</v>
      </c>
      <c r="R200" s="226">
        <f>Q200*H200</f>
        <v>0.0192681</v>
      </c>
      <c r="S200" s="226">
        <v>0</v>
      </c>
      <c r="T200" s="227">
        <f>S200*H200</f>
        <v>0</v>
      </c>
      <c r="U200" s="39"/>
      <c r="V200" s="39"/>
      <c r="W200" s="39"/>
      <c r="X200" s="39"/>
      <c r="Y200" s="39"/>
      <c r="Z200" s="39"/>
      <c r="AA200" s="39"/>
      <c r="AB200" s="39"/>
      <c r="AC200" s="39"/>
      <c r="AD200" s="39"/>
      <c r="AE200" s="39"/>
      <c r="AR200" s="228" t="s">
        <v>415</v>
      </c>
      <c r="AT200" s="228" t="s">
        <v>443</v>
      </c>
      <c r="AU200" s="228" t="s">
        <v>86</v>
      </c>
      <c r="AY200" s="18" t="s">
        <v>414</v>
      </c>
      <c r="BE200" s="229">
        <f>IF(N200="základní",J200,0)</f>
        <v>0</v>
      </c>
      <c r="BF200" s="229">
        <f>IF(N200="snížená",J200,0)</f>
        <v>0</v>
      </c>
      <c r="BG200" s="229">
        <f>IF(N200="zákl. přenesená",J200,0)</f>
        <v>0</v>
      </c>
      <c r="BH200" s="229">
        <f>IF(N200="sníž. přenesená",J200,0)</f>
        <v>0</v>
      </c>
      <c r="BI200" s="229">
        <f>IF(N200="nulová",J200,0)</f>
        <v>0</v>
      </c>
      <c r="BJ200" s="18" t="s">
        <v>84</v>
      </c>
      <c r="BK200" s="229">
        <f>ROUND(I200*H200,2)</f>
        <v>0</v>
      </c>
      <c r="BL200" s="18" t="s">
        <v>415</v>
      </c>
      <c r="BM200" s="228" t="s">
        <v>3704</v>
      </c>
    </row>
    <row r="201" s="2" customFormat="1">
      <c r="A201" s="39"/>
      <c r="B201" s="40"/>
      <c r="C201" s="41"/>
      <c r="D201" s="230" t="s">
        <v>417</v>
      </c>
      <c r="E201" s="41"/>
      <c r="F201" s="231" t="s">
        <v>2027</v>
      </c>
      <c r="G201" s="41"/>
      <c r="H201" s="41"/>
      <c r="I201" s="156"/>
      <c r="J201" s="41"/>
      <c r="K201" s="41"/>
      <c r="L201" s="45"/>
      <c r="M201" s="232"/>
      <c r="N201" s="233"/>
      <c r="O201" s="92"/>
      <c r="P201" s="92"/>
      <c r="Q201" s="92"/>
      <c r="R201" s="92"/>
      <c r="S201" s="92"/>
      <c r="T201" s="93"/>
      <c r="U201" s="39"/>
      <c r="V201" s="39"/>
      <c r="W201" s="39"/>
      <c r="X201" s="39"/>
      <c r="Y201" s="39"/>
      <c r="Z201" s="39"/>
      <c r="AA201" s="39"/>
      <c r="AB201" s="39"/>
      <c r="AC201" s="39"/>
      <c r="AD201" s="39"/>
      <c r="AE201" s="39"/>
      <c r="AT201" s="18" t="s">
        <v>417</v>
      </c>
      <c r="AU201" s="18" t="s">
        <v>86</v>
      </c>
    </row>
    <row r="202" s="2" customFormat="1" ht="21.75" customHeight="1">
      <c r="A202" s="39"/>
      <c r="B202" s="40"/>
      <c r="C202" s="234" t="s">
        <v>463</v>
      </c>
      <c r="D202" s="234" t="s">
        <v>443</v>
      </c>
      <c r="E202" s="235" t="s">
        <v>2028</v>
      </c>
      <c r="F202" s="236" t="s">
        <v>2029</v>
      </c>
      <c r="G202" s="237" t="s">
        <v>632</v>
      </c>
      <c r="H202" s="238">
        <v>12.195</v>
      </c>
      <c r="I202" s="239"/>
      <c r="J202" s="240">
        <f>ROUND(I202*H202,2)</f>
        <v>0</v>
      </c>
      <c r="K202" s="236" t="s">
        <v>720</v>
      </c>
      <c r="L202" s="45"/>
      <c r="M202" s="241" t="s">
        <v>1</v>
      </c>
      <c r="N202" s="242" t="s">
        <v>41</v>
      </c>
      <c r="O202" s="92"/>
      <c r="P202" s="226">
        <f>O202*H202</f>
        <v>0</v>
      </c>
      <c r="Q202" s="226">
        <v>0.0030294499999999999</v>
      </c>
      <c r="R202" s="226">
        <f>Q202*H202</f>
        <v>0.036944142749999999</v>
      </c>
      <c r="S202" s="226">
        <v>0</v>
      </c>
      <c r="T202" s="227">
        <f>S202*H202</f>
        <v>0</v>
      </c>
      <c r="U202" s="39"/>
      <c r="V202" s="39"/>
      <c r="W202" s="39"/>
      <c r="X202" s="39"/>
      <c r="Y202" s="39"/>
      <c r="Z202" s="39"/>
      <c r="AA202" s="39"/>
      <c r="AB202" s="39"/>
      <c r="AC202" s="39"/>
      <c r="AD202" s="39"/>
      <c r="AE202" s="39"/>
      <c r="AR202" s="228" t="s">
        <v>415</v>
      </c>
      <c r="AT202" s="228" t="s">
        <v>443</v>
      </c>
      <c r="AU202" s="228" t="s">
        <v>86</v>
      </c>
      <c r="AY202" s="18" t="s">
        <v>414</v>
      </c>
      <c r="BE202" s="229">
        <f>IF(N202="základní",J202,0)</f>
        <v>0</v>
      </c>
      <c r="BF202" s="229">
        <f>IF(N202="snížená",J202,0)</f>
        <v>0</v>
      </c>
      <c r="BG202" s="229">
        <f>IF(N202="zákl. přenesená",J202,0)</f>
        <v>0</v>
      </c>
      <c r="BH202" s="229">
        <f>IF(N202="sníž. přenesená",J202,0)</f>
        <v>0</v>
      </c>
      <c r="BI202" s="229">
        <f>IF(N202="nulová",J202,0)</f>
        <v>0</v>
      </c>
      <c r="BJ202" s="18" t="s">
        <v>84</v>
      </c>
      <c r="BK202" s="229">
        <f>ROUND(I202*H202,2)</f>
        <v>0</v>
      </c>
      <c r="BL202" s="18" t="s">
        <v>415</v>
      </c>
      <c r="BM202" s="228" t="s">
        <v>3705</v>
      </c>
    </row>
    <row r="203" s="2" customFormat="1">
      <c r="A203" s="39"/>
      <c r="B203" s="40"/>
      <c r="C203" s="41"/>
      <c r="D203" s="230" t="s">
        <v>417</v>
      </c>
      <c r="E203" s="41"/>
      <c r="F203" s="231" t="s">
        <v>2031</v>
      </c>
      <c r="G203" s="41"/>
      <c r="H203" s="41"/>
      <c r="I203" s="156"/>
      <c r="J203" s="41"/>
      <c r="K203" s="41"/>
      <c r="L203" s="45"/>
      <c r="M203" s="232"/>
      <c r="N203" s="233"/>
      <c r="O203" s="92"/>
      <c r="P203" s="92"/>
      <c r="Q203" s="92"/>
      <c r="R203" s="92"/>
      <c r="S203" s="92"/>
      <c r="T203" s="93"/>
      <c r="U203" s="39"/>
      <c r="V203" s="39"/>
      <c r="W203" s="39"/>
      <c r="X203" s="39"/>
      <c r="Y203" s="39"/>
      <c r="Z203" s="39"/>
      <c r="AA203" s="39"/>
      <c r="AB203" s="39"/>
      <c r="AC203" s="39"/>
      <c r="AD203" s="39"/>
      <c r="AE203" s="39"/>
      <c r="AT203" s="18" t="s">
        <v>417</v>
      </c>
      <c r="AU203" s="18" t="s">
        <v>86</v>
      </c>
    </row>
    <row r="204" s="11" customFormat="1" ht="22.8" customHeight="1">
      <c r="A204" s="11"/>
      <c r="B204" s="254"/>
      <c r="C204" s="255"/>
      <c r="D204" s="256" t="s">
        <v>75</v>
      </c>
      <c r="E204" s="275" t="s">
        <v>892</v>
      </c>
      <c r="F204" s="275" t="s">
        <v>893</v>
      </c>
      <c r="G204" s="255"/>
      <c r="H204" s="255"/>
      <c r="I204" s="258"/>
      <c r="J204" s="276">
        <f>BK204</f>
        <v>0</v>
      </c>
      <c r="K204" s="255"/>
      <c r="L204" s="260"/>
      <c r="M204" s="261"/>
      <c r="N204" s="262"/>
      <c r="O204" s="262"/>
      <c r="P204" s="263">
        <f>SUM(P205:P214)</f>
        <v>0</v>
      </c>
      <c r="Q204" s="262"/>
      <c r="R204" s="263">
        <f>SUM(R205:R214)</f>
        <v>0</v>
      </c>
      <c r="S204" s="262"/>
      <c r="T204" s="264">
        <f>SUM(T205:T214)</f>
        <v>0</v>
      </c>
      <c r="U204" s="11"/>
      <c r="V204" s="11"/>
      <c r="W204" s="11"/>
      <c r="X204" s="11"/>
      <c r="Y204" s="11"/>
      <c r="Z204" s="11"/>
      <c r="AA204" s="11"/>
      <c r="AB204" s="11"/>
      <c r="AC204" s="11"/>
      <c r="AD204" s="11"/>
      <c r="AE204" s="11"/>
      <c r="AR204" s="265" t="s">
        <v>84</v>
      </c>
      <c r="AT204" s="266" t="s">
        <v>75</v>
      </c>
      <c r="AU204" s="266" t="s">
        <v>84</v>
      </c>
      <c r="AY204" s="265" t="s">
        <v>414</v>
      </c>
      <c r="BK204" s="267">
        <f>SUM(BK205:BK214)</f>
        <v>0</v>
      </c>
    </row>
    <row r="205" s="2" customFormat="1" ht="21.75" customHeight="1">
      <c r="A205" s="39"/>
      <c r="B205" s="40"/>
      <c r="C205" s="234" t="s">
        <v>8</v>
      </c>
      <c r="D205" s="234" t="s">
        <v>443</v>
      </c>
      <c r="E205" s="235" t="s">
        <v>1847</v>
      </c>
      <c r="F205" s="236" t="s">
        <v>1848</v>
      </c>
      <c r="G205" s="237" t="s">
        <v>897</v>
      </c>
      <c r="H205" s="238">
        <v>1.1020000000000001</v>
      </c>
      <c r="I205" s="239"/>
      <c r="J205" s="240">
        <f>ROUND(I205*H205,2)</f>
        <v>0</v>
      </c>
      <c r="K205" s="236" t="s">
        <v>720</v>
      </c>
      <c r="L205" s="45"/>
      <c r="M205" s="241" t="s">
        <v>1</v>
      </c>
      <c r="N205" s="242" t="s">
        <v>41</v>
      </c>
      <c r="O205" s="92"/>
      <c r="P205" s="226">
        <f>O205*H205</f>
        <v>0</v>
      </c>
      <c r="Q205" s="226">
        <v>0</v>
      </c>
      <c r="R205" s="226">
        <f>Q205*H205</f>
        <v>0</v>
      </c>
      <c r="S205" s="226">
        <v>0</v>
      </c>
      <c r="T205" s="227">
        <f>S205*H205</f>
        <v>0</v>
      </c>
      <c r="U205" s="39"/>
      <c r="V205" s="39"/>
      <c r="W205" s="39"/>
      <c r="X205" s="39"/>
      <c r="Y205" s="39"/>
      <c r="Z205" s="39"/>
      <c r="AA205" s="39"/>
      <c r="AB205" s="39"/>
      <c r="AC205" s="39"/>
      <c r="AD205" s="39"/>
      <c r="AE205" s="39"/>
      <c r="AR205" s="228" t="s">
        <v>415</v>
      </c>
      <c r="AT205" s="228" t="s">
        <v>443</v>
      </c>
      <c r="AU205" s="228" t="s">
        <v>86</v>
      </c>
      <c r="AY205" s="18" t="s">
        <v>414</v>
      </c>
      <c r="BE205" s="229">
        <f>IF(N205="základní",J205,0)</f>
        <v>0</v>
      </c>
      <c r="BF205" s="229">
        <f>IF(N205="snížená",J205,0)</f>
        <v>0</v>
      </c>
      <c r="BG205" s="229">
        <f>IF(N205="zákl. přenesená",J205,0)</f>
        <v>0</v>
      </c>
      <c r="BH205" s="229">
        <f>IF(N205="sníž. přenesená",J205,0)</f>
        <v>0</v>
      </c>
      <c r="BI205" s="229">
        <f>IF(N205="nulová",J205,0)</f>
        <v>0</v>
      </c>
      <c r="BJ205" s="18" t="s">
        <v>84</v>
      </c>
      <c r="BK205" s="229">
        <f>ROUND(I205*H205,2)</f>
        <v>0</v>
      </c>
      <c r="BL205" s="18" t="s">
        <v>415</v>
      </c>
      <c r="BM205" s="228" t="s">
        <v>3706</v>
      </c>
    </row>
    <row r="206" s="2" customFormat="1">
      <c r="A206" s="39"/>
      <c r="B206" s="40"/>
      <c r="C206" s="41"/>
      <c r="D206" s="230" t="s">
        <v>417</v>
      </c>
      <c r="E206" s="41"/>
      <c r="F206" s="231" t="s">
        <v>1850</v>
      </c>
      <c r="G206" s="41"/>
      <c r="H206" s="41"/>
      <c r="I206" s="156"/>
      <c r="J206" s="41"/>
      <c r="K206" s="41"/>
      <c r="L206" s="45"/>
      <c r="M206" s="232"/>
      <c r="N206" s="233"/>
      <c r="O206" s="92"/>
      <c r="P206" s="92"/>
      <c r="Q206" s="92"/>
      <c r="R206" s="92"/>
      <c r="S206" s="92"/>
      <c r="T206" s="93"/>
      <c r="U206" s="39"/>
      <c r="V206" s="39"/>
      <c r="W206" s="39"/>
      <c r="X206" s="39"/>
      <c r="Y206" s="39"/>
      <c r="Z206" s="39"/>
      <c r="AA206" s="39"/>
      <c r="AB206" s="39"/>
      <c r="AC206" s="39"/>
      <c r="AD206" s="39"/>
      <c r="AE206" s="39"/>
      <c r="AT206" s="18" t="s">
        <v>417</v>
      </c>
      <c r="AU206" s="18" t="s">
        <v>86</v>
      </c>
    </row>
    <row r="207" s="2" customFormat="1" ht="16.5" customHeight="1">
      <c r="A207" s="39"/>
      <c r="B207" s="40"/>
      <c r="C207" s="234" t="s">
        <v>470</v>
      </c>
      <c r="D207" s="234" t="s">
        <v>443</v>
      </c>
      <c r="E207" s="235" t="s">
        <v>1851</v>
      </c>
      <c r="F207" s="236" t="s">
        <v>1852</v>
      </c>
      <c r="G207" s="237" t="s">
        <v>897</v>
      </c>
      <c r="H207" s="238">
        <v>13.224</v>
      </c>
      <c r="I207" s="239"/>
      <c r="J207" s="240">
        <f>ROUND(I207*H207,2)</f>
        <v>0</v>
      </c>
      <c r="K207" s="236" t="s">
        <v>720</v>
      </c>
      <c r="L207" s="45"/>
      <c r="M207" s="241" t="s">
        <v>1</v>
      </c>
      <c r="N207" s="242" t="s">
        <v>41</v>
      </c>
      <c r="O207" s="92"/>
      <c r="P207" s="226">
        <f>O207*H207</f>
        <v>0</v>
      </c>
      <c r="Q207" s="226">
        <v>0</v>
      </c>
      <c r="R207" s="226">
        <f>Q207*H207</f>
        <v>0</v>
      </c>
      <c r="S207" s="226">
        <v>0</v>
      </c>
      <c r="T207" s="227">
        <f>S207*H207</f>
        <v>0</v>
      </c>
      <c r="U207" s="39"/>
      <c r="V207" s="39"/>
      <c r="W207" s="39"/>
      <c r="X207" s="39"/>
      <c r="Y207" s="39"/>
      <c r="Z207" s="39"/>
      <c r="AA207" s="39"/>
      <c r="AB207" s="39"/>
      <c r="AC207" s="39"/>
      <c r="AD207" s="39"/>
      <c r="AE207" s="39"/>
      <c r="AR207" s="228" t="s">
        <v>415</v>
      </c>
      <c r="AT207" s="228" t="s">
        <v>443</v>
      </c>
      <c r="AU207" s="228" t="s">
        <v>86</v>
      </c>
      <c r="AY207" s="18" t="s">
        <v>414</v>
      </c>
      <c r="BE207" s="229">
        <f>IF(N207="základní",J207,0)</f>
        <v>0</v>
      </c>
      <c r="BF207" s="229">
        <f>IF(N207="snížená",J207,0)</f>
        <v>0</v>
      </c>
      <c r="BG207" s="229">
        <f>IF(N207="zákl. přenesená",J207,0)</f>
        <v>0</v>
      </c>
      <c r="BH207" s="229">
        <f>IF(N207="sníž. přenesená",J207,0)</f>
        <v>0</v>
      </c>
      <c r="BI207" s="229">
        <f>IF(N207="nulová",J207,0)</f>
        <v>0</v>
      </c>
      <c r="BJ207" s="18" t="s">
        <v>84</v>
      </c>
      <c r="BK207" s="229">
        <f>ROUND(I207*H207,2)</f>
        <v>0</v>
      </c>
      <c r="BL207" s="18" t="s">
        <v>415</v>
      </c>
      <c r="BM207" s="228" t="s">
        <v>3707</v>
      </c>
    </row>
    <row r="208" s="2" customFormat="1">
      <c r="A208" s="39"/>
      <c r="B208" s="40"/>
      <c r="C208" s="41"/>
      <c r="D208" s="230" t="s">
        <v>417</v>
      </c>
      <c r="E208" s="41"/>
      <c r="F208" s="231" t="s">
        <v>1854</v>
      </c>
      <c r="G208" s="41"/>
      <c r="H208" s="41"/>
      <c r="I208" s="156"/>
      <c r="J208" s="41"/>
      <c r="K208" s="41"/>
      <c r="L208" s="45"/>
      <c r="M208" s="232"/>
      <c r="N208" s="233"/>
      <c r="O208" s="92"/>
      <c r="P208" s="92"/>
      <c r="Q208" s="92"/>
      <c r="R208" s="92"/>
      <c r="S208" s="92"/>
      <c r="T208" s="93"/>
      <c r="U208" s="39"/>
      <c r="V208" s="39"/>
      <c r="W208" s="39"/>
      <c r="X208" s="39"/>
      <c r="Y208" s="39"/>
      <c r="Z208" s="39"/>
      <c r="AA208" s="39"/>
      <c r="AB208" s="39"/>
      <c r="AC208" s="39"/>
      <c r="AD208" s="39"/>
      <c r="AE208" s="39"/>
      <c r="AT208" s="18" t="s">
        <v>417</v>
      </c>
      <c r="AU208" s="18" t="s">
        <v>86</v>
      </c>
    </row>
    <row r="209" s="15" customFormat="1">
      <c r="A209" s="15"/>
      <c r="B209" s="299"/>
      <c r="C209" s="300"/>
      <c r="D209" s="230" t="s">
        <v>758</v>
      </c>
      <c r="E209" s="301" t="s">
        <v>1</v>
      </c>
      <c r="F209" s="302" t="s">
        <v>1855</v>
      </c>
      <c r="G209" s="300"/>
      <c r="H209" s="301" t="s">
        <v>1</v>
      </c>
      <c r="I209" s="303"/>
      <c r="J209" s="300"/>
      <c r="K209" s="300"/>
      <c r="L209" s="304"/>
      <c r="M209" s="305"/>
      <c r="N209" s="306"/>
      <c r="O209" s="306"/>
      <c r="P209" s="306"/>
      <c r="Q209" s="306"/>
      <c r="R209" s="306"/>
      <c r="S209" s="306"/>
      <c r="T209" s="307"/>
      <c r="U209" s="15"/>
      <c r="V209" s="15"/>
      <c r="W209" s="15"/>
      <c r="X209" s="15"/>
      <c r="Y209" s="15"/>
      <c r="Z209" s="15"/>
      <c r="AA209" s="15"/>
      <c r="AB209" s="15"/>
      <c r="AC209" s="15"/>
      <c r="AD209" s="15"/>
      <c r="AE209" s="15"/>
      <c r="AT209" s="308" t="s">
        <v>758</v>
      </c>
      <c r="AU209" s="308" t="s">
        <v>86</v>
      </c>
      <c r="AV209" s="15" t="s">
        <v>84</v>
      </c>
      <c r="AW209" s="15" t="s">
        <v>33</v>
      </c>
      <c r="AX209" s="15" t="s">
        <v>76</v>
      </c>
      <c r="AY209" s="308" t="s">
        <v>414</v>
      </c>
    </row>
    <row r="210" s="13" customFormat="1">
      <c r="A210" s="13"/>
      <c r="B210" s="277"/>
      <c r="C210" s="278"/>
      <c r="D210" s="230" t="s">
        <v>758</v>
      </c>
      <c r="E210" s="279" t="s">
        <v>1</v>
      </c>
      <c r="F210" s="280" t="s">
        <v>3708</v>
      </c>
      <c r="G210" s="278"/>
      <c r="H210" s="281">
        <v>13.224</v>
      </c>
      <c r="I210" s="282"/>
      <c r="J210" s="278"/>
      <c r="K210" s="278"/>
      <c r="L210" s="283"/>
      <c r="M210" s="284"/>
      <c r="N210" s="285"/>
      <c r="O210" s="285"/>
      <c r="P210" s="285"/>
      <c r="Q210" s="285"/>
      <c r="R210" s="285"/>
      <c r="S210" s="285"/>
      <c r="T210" s="286"/>
      <c r="U210" s="13"/>
      <c r="V210" s="13"/>
      <c r="W210" s="13"/>
      <c r="X210" s="13"/>
      <c r="Y210" s="13"/>
      <c r="Z210" s="13"/>
      <c r="AA210" s="13"/>
      <c r="AB210" s="13"/>
      <c r="AC210" s="13"/>
      <c r="AD210" s="13"/>
      <c r="AE210" s="13"/>
      <c r="AT210" s="287" t="s">
        <v>758</v>
      </c>
      <c r="AU210" s="287" t="s">
        <v>86</v>
      </c>
      <c r="AV210" s="13" t="s">
        <v>86</v>
      </c>
      <c r="AW210" s="13" t="s">
        <v>33</v>
      </c>
      <c r="AX210" s="13" t="s">
        <v>84</v>
      </c>
      <c r="AY210" s="287" t="s">
        <v>414</v>
      </c>
    </row>
    <row r="211" s="2" customFormat="1" ht="21.75" customHeight="1">
      <c r="A211" s="39"/>
      <c r="B211" s="40"/>
      <c r="C211" s="234" t="s">
        <v>475</v>
      </c>
      <c r="D211" s="234" t="s">
        <v>443</v>
      </c>
      <c r="E211" s="235" t="s">
        <v>1857</v>
      </c>
      <c r="F211" s="236" t="s">
        <v>1858</v>
      </c>
      <c r="G211" s="237" t="s">
        <v>897</v>
      </c>
      <c r="H211" s="238">
        <v>1.1020000000000001</v>
      </c>
      <c r="I211" s="239"/>
      <c r="J211" s="240">
        <f>ROUND(I211*H211,2)</f>
        <v>0</v>
      </c>
      <c r="K211" s="236" t="s">
        <v>720</v>
      </c>
      <c r="L211" s="45"/>
      <c r="M211" s="241" t="s">
        <v>1</v>
      </c>
      <c r="N211" s="242" t="s">
        <v>41</v>
      </c>
      <c r="O211" s="92"/>
      <c r="P211" s="226">
        <f>O211*H211</f>
        <v>0</v>
      </c>
      <c r="Q211" s="226">
        <v>0</v>
      </c>
      <c r="R211" s="226">
        <f>Q211*H211</f>
        <v>0</v>
      </c>
      <c r="S211" s="226">
        <v>0</v>
      </c>
      <c r="T211" s="227">
        <f>S211*H211</f>
        <v>0</v>
      </c>
      <c r="U211" s="39"/>
      <c r="V211" s="39"/>
      <c r="W211" s="39"/>
      <c r="X211" s="39"/>
      <c r="Y211" s="39"/>
      <c r="Z211" s="39"/>
      <c r="AA211" s="39"/>
      <c r="AB211" s="39"/>
      <c r="AC211" s="39"/>
      <c r="AD211" s="39"/>
      <c r="AE211" s="39"/>
      <c r="AR211" s="228" t="s">
        <v>415</v>
      </c>
      <c r="AT211" s="228" t="s">
        <v>443</v>
      </c>
      <c r="AU211" s="228" t="s">
        <v>86</v>
      </c>
      <c r="AY211" s="18" t="s">
        <v>414</v>
      </c>
      <c r="BE211" s="229">
        <f>IF(N211="základní",J211,0)</f>
        <v>0</v>
      </c>
      <c r="BF211" s="229">
        <f>IF(N211="snížená",J211,0)</f>
        <v>0</v>
      </c>
      <c r="BG211" s="229">
        <f>IF(N211="zákl. přenesená",J211,0)</f>
        <v>0</v>
      </c>
      <c r="BH211" s="229">
        <f>IF(N211="sníž. přenesená",J211,0)</f>
        <v>0</v>
      </c>
      <c r="BI211" s="229">
        <f>IF(N211="nulová",J211,0)</f>
        <v>0</v>
      </c>
      <c r="BJ211" s="18" t="s">
        <v>84</v>
      </c>
      <c r="BK211" s="229">
        <f>ROUND(I211*H211,2)</f>
        <v>0</v>
      </c>
      <c r="BL211" s="18" t="s">
        <v>415</v>
      </c>
      <c r="BM211" s="228" t="s">
        <v>3709</v>
      </c>
    </row>
    <row r="212" s="2" customFormat="1">
      <c r="A212" s="39"/>
      <c r="B212" s="40"/>
      <c r="C212" s="41"/>
      <c r="D212" s="230" t="s">
        <v>417</v>
      </c>
      <c r="E212" s="41"/>
      <c r="F212" s="231" t="s">
        <v>1860</v>
      </c>
      <c r="G212" s="41"/>
      <c r="H212" s="41"/>
      <c r="I212" s="156"/>
      <c r="J212" s="41"/>
      <c r="K212" s="41"/>
      <c r="L212" s="45"/>
      <c r="M212" s="232"/>
      <c r="N212" s="233"/>
      <c r="O212" s="92"/>
      <c r="P212" s="92"/>
      <c r="Q212" s="92"/>
      <c r="R212" s="92"/>
      <c r="S212" s="92"/>
      <c r="T212" s="93"/>
      <c r="U212" s="39"/>
      <c r="V212" s="39"/>
      <c r="W212" s="39"/>
      <c r="X212" s="39"/>
      <c r="Y212" s="39"/>
      <c r="Z212" s="39"/>
      <c r="AA212" s="39"/>
      <c r="AB212" s="39"/>
      <c r="AC212" s="39"/>
      <c r="AD212" s="39"/>
      <c r="AE212" s="39"/>
      <c r="AT212" s="18" t="s">
        <v>417</v>
      </c>
      <c r="AU212" s="18" t="s">
        <v>86</v>
      </c>
    </row>
    <row r="213" s="2" customFormat="1" ht="21.75" customHeight="1">
      <c r="A213" s="39"/>
      <c r="B213" s="40"/>
      <c r="C213" s="234" t="s">
        <v>479</v>
      </c>
      <c r="D213" s="234" t="s">
        <v>443</v>
      </c>
      <c r="E213" s="235" t="s">
        <v>1861</v>
      </c>
      <c r="F213" s="236" t="s">
        <v>1862</v>
      </c>
      <c r="G213" s="237" t="s">
        <v>897</v>
      </c>
      <c r="H213" s="238">
        <v>1.1020000000000001</v>
      </c>
      <c r="I213" s="239"/>
      <c r="J213" s="240">
        <f>ROUND(I213*H213,2)</f>
        <v>0</v>
      </c>
      <c r="K213" s="236" t="s">
        <v>720</v>
      </c>
      <c r="L213" s="45"/>
      <c r="M213" s="241" t="s">
        <v>1</v>
      </c>
      <c r="N213" s="242" t="s">
        <v>41</v>
      </c>
      <c r="O213" s="92"/>
      <c r="P213" s="226">
        <f>O213*H213</f>
        <v>0</v>
      </c>
      <c r="Q213" s="226">
        <v>0</v>
      </c>
      <c r="R213" s="226">
        <f>Q213*H213</f>
        <v>0</v>
      </c>
      <c r="S213" s="226">
        <v>0</v>
      </c>
      <c r="T213" s="227">
        <f>S213*H213</f>
        <v>0</v>
      </c>
      <c r="U213" s="39"/>
      <c r="V213" s="39"/>
      <c r="W213" s="39"/>
      <c r="X213" s="39"/>
      <c r="Y213" s="39"/>
      <c r="Z213" s="39"/>
      <c r="AA213" s="39"/>
      <c r="AB213" s="39"/>
      <c r="AC213" s="39"/>
      <c r="AD213" s="39"/>
      <c r="AE213" s="39"/>
      <c r="AR213" s="228" t="s">
        <v>415</v>
      </c>
      <c r="AT213" s="228" t="s">
        <v>443</v>
      </c>
      <c r="AU213" s="228" t="s">
        <v>86</v>
      </c>
      <c r="AY213" s="18" t="s">
        <v>414</v>
      </c>
      <c r="BE213" s="229">
        <f>IF(N213="základní",J213,0)</f>
        <v>0</v>
      </c>
      <c r="BF213" s="229">
        <f>IF(N213="snížená",J213,0)</f>
        <v>0</v>
      </c>
      <c r="BG213" s="229">
        <f>IF(N213="zákl. přenesená",J213,0)</f>
        <v>0</v>
      </c>
      <c r="BH213" s="229">
        <f>IF(N213="sníž. přenesená",J213,0)</f>
        <v>0</v>
      </c>
      <c r="BI213" s="229">
        <f>IF(N213="nulová",J213,0)</f>
        <v>0</v>
      </c>
      <c r="BJ213" s="18" t="s">
        <v>84</v>
      </c>
      <c r="BK213" s="229">
        <f>ROUND(I213*H213,2)</f>
        <v>0</v>
      </c>
      <c r="BL213" s="18" t="s">
        <v>415</v>
      </c>
      <c r="BM213" s="228" t="s">
        <v>3710</v>
      </c>
    </row>
    <row r="214" s="2" customFormat="1">
      <c r="A214" s="39"/>
      <c r="B214" s="40"/>
      <c r="C214" s="41"/>
      <c r="D214" s="230" t="s">
        <v>417</v>
      </c>
      <c r="E214" s="41"/>
      <c r="F214" s="231" t="s">
        <v>1864</v>
      </c>
      <c r="G214" s="41"/>
      <c r="H214" s="41"/>
      <c r="I214" s="156"/>
      <c r="J214" s="41"/>
      <c r="K214" s="41"/>
      <c r="L214" s="45"/>
      <c r="M214" s="232"/>
      <c r="N214" s="233"/>
      <c r="O214" s="92"/>
      <c r="P214" s="92"/>
      <c r="Q214" s="92"/>
      <c r="R214" s="92"/>
      <c r="S214" s="92"/>
      <c r="T214" s="93"/>
      <c r="U214" s="39"/>
      <c r="V214" s="39"/>
      <c r="W214" s="39"/>
      <c r="X214" s="39"/>
      <c r="Y214" s="39"/>
      <c r="Z214" s="39"/>
      <c r="AA214" s="39"/>
      <c r="AB214" s="39"/>
      <c r="AC214" s="39"/>
      <c r="AD214" s="39"/>
      <c r="AE214" s="39"/>
      <c r="AT214" s="18" t="s">
        <v>417</v>
      </c>
      <c r="AU214" s="18" t="s">
        <v>86</v>
      </c>
    </row>
    <row r="215" s="11" customFormat="1" ht="22.8" customHeight="1">
      <c r="A215" s="11"/>
      <c r="B215" s="254"/>
      <c r="C215" s="255"/>
      <c r="D215" s="256" t="s">
        <v>75</v>
      </c>
      <c r="E215" s="275" t="s">
        <v>912</v>
      </c>
      <c r="F215" s="275" t="s">
        <v>913</v>
      </c>
      <c r="G215" s="255"/>
      <c r="H215" s="255"/>
      <c r="I215" s="258"/>
      <c r="J215" s="276">
        <f>BK215</f>
        <v>0</v>
      </c>
      <c r="K215" s="255"/>
      <c r="L215" s="260"/>
      <c r="M215" s="261"/>
      <c r="N215" s="262"/>
      <c r="O215" s="262"/>
      <c r="P215" s="263">
        <f>SUM(P216:P217)</f>
        <v>0</v>
      </c>
      <c r="Q215" s="262"/>
      <c r="R215" s="263">
        <f>SUM(R216:R217)</f>
        <v>0</v>
      </c>
      <c r="S215" s="262"/>
      <c r="T215" s="264">
        <f>SUM(T216:T217)</f>
        <v>0</v>
      </c>
      <c r="U215" s="11"/>
      <c r="V215" s="11"/>
      <c r="W215" s="11"/>
      <c r="X215" s="11"/>
      <c r="Y215" s="11"/>
      <c r="Z215" s="11"/>
      <c r="AA215" s="11"/>
      <c r="AB215" s="11"/>
      <c r="AC215" s="11"/>
      <c r="AD215" s="11"/>
      <c r="AE215" s="11"/>
      <c r="AR215" s="265" t="s">
        <v>84</v>
      </c>
      <c r="AT215" s="266" t="s">
        <v>75</v>
      </c>
      <c r="AU215" s="266" t="s">
        <v>84</v>
      </c>
      <c r="AY215" s="265" t="s">
        <v>414</v>
      </c>
      <c r="BK215" s="267">
        <f>SUM(BK216:BK217)</f>
        <v>0</v>
      </c>
    </row>
    <row r="216" s="2" customFormat="1" ht="21.75" customHeight="1">
      <c r="A216" s="39"/>
      <c r="B216" s="40"/>
      <c r="C216" s="234" t="s">
        <v>483</v>
      </c>
      <c r="D216" s="234" t="s">
        <v>443</v>
      </c>
      <c r="E216" s="235" t="s">
        <v>1867</v>
      </c>
      <c r="F216" s="236" t="s">
        <v>1868</v>
      </c>
      <c r="G216" s="237" t="s">
        <v>897</v>
      </c>
      <c r="H216" s="238">
        <v>0.36099999999999999</v>
      </c>
      <c r="I216" s="239"/>
      <c r="J216" s="240">
        <f>ROUND(I216*H216,2)</f>
        <v>0</v>
      </c>
      <c r="K216" s="236" t="s">
        <v>720</v>
      </c>
      <c r="L216" s="45"/>
      <c r="M216" s="241" t="s">
        <v>1</v>
      </c>
      <c r="N216" s="242" t="s">
        <v>41</v>
      </c>
      <c r="O216" s="92"/>
      <c r="P216" s="226">
        <f>O216*H216</f>
        <v>0</v>
      </c>
      <c r="Q216" s="226">
        <v>0</v>
      </c>
      <c r="R216" s="226">
        <f>Q216*H216</f>
        <v>0</v>
      </c>
      <c r="S216" s="226">
        <v>0</v>
      </c>
      <c r="T216" s="227">
        <f>S216*H216</f>
        <v>0</v>
      </c>
      <c r="U216" s="39"/>
      <c r="V216" s="39"/>
      <c r="W216" s="39"/>
      <c r="X216" s="39"/>
      <c r="Y216" s="39"/>
      <c r="Z216" s="39"/>
      <c r="AA216" s="39"/>
      <c r="AB216" s="39"/>
      <c r="AC216" s="39"/>
      <c r="AD216" s="39"/>
      <c r="AE216" s="39"/>
      <c r="AR216" s="228" t="s">
        <v>415</v>
      </c>
      <c r="AT216" s="228" t="s">
        <v>443</v>
      </c>
      <c r="AU216" s="228" t="s">
        <v>86</v>
      </c>
      <c r="AY216" s="18" t="s">
        <v>414</v>
      </c>
      <c r="BE216" s="229">
        <f>IF(N216="základní",J216,0)</f>
        <v>0</v>
      </c>
      <c r="BF216" s="229">
        <f>IF(N216="snížená",J216,0)</f>
        <v>0</v>
      </c>
      <c r="BG216" s="229">
        <f>IF(N216="zákl. přenesená",J216,0)</f>
        <v>0</v>
      </c>
      <c r="BH216" s="229">
        <f>IF(N216="sníž. přenesená",J216,0)</f>
        <v>0</v>
      </c>
      <c r="BI216" s="229">
        <f>IF(N216="nulová",J216,0)</f>
        <v>0</v>
      </c>
      <c r="BJ216" s="18" t="s">
        <v>84</v>
      </c>
      <c r="BK216" s="229">
        <f>ROUND(I216*H216,2)</f>
        <v>0</v>
      </c>
      <c r="BL216" s="18" t="s">
        <v>415</v>
      </c>
      <c r="BM216" s="228" t="s">
        <v>3711</v>
      </c>
    </row>
    <row r="217" s="2" customFormat="1">
      <c r="A217" s="39"/>
      <c r="B217" s="40"/>
      <c r="C217" s="41"/>
      <c r="D217" s="230" t="s">
        <v>417</v>
      </c>
      <c r="E217" s="41"/>
      <c r="F217" s="231" t="s">
        <v>1870</v>
      </c>
      <c r="G217" s="41"/>
      <c r="H217" s="41"/>
      <c r="I217" s="156"/>
      <c r="J217" s="41"/>
      <c r="K217" s="41"/>
      <c r="L217" s="45"/>
      <c r="M217" s="232"/>
      <c r="N217" s="233"/>
      <c r="O217" s="92"/>
      <c r="P217" s="92"/>
      <c r="Q217" s="92"/>
      <c r="R217" s="92"/>
      <c r="S217" s="92"/>
      <c r="T217" s="93"/>
      <c r="U217" s="39"/>
      <c r="V217" s="39"/>
      <c r="W217" s="39"/>
      <c r="X217" s="39"/>
      <c r="Y217" s="39"/>
      <c r="Z217" s="39"/>
      <c r="AA217" s="39"/>
      <c r="AB217" s="39"/>
      <c r="AC217" s="39"/>
      <c r="AD217" s="39"/>
      <c r="AE217" s="39"/>
      <c r="AT217" s="18" t="s">
        <v>417</v>
      </c>
      <c r="AU217" s="18" t="s">
        <v>86</v>
      </c>
    </row>
    <row r="218" s="11" customFormat="1" ht="25.92" customHeight="1">
      <c r="A218" s="11"/>
      <c r="B218" s="254"/>
      <c r="C218" s="255"/>
      <c r="D218" s="256" t="s">
        <v>75</v>
      </c>
      <c r="E218" s="257" t="s">
        <v>918</v>
      </c>
      <c r="F218" s="257" t="s">
        <v>919</v>
      </c>
      <c r="G218" s="255"/>
      <c r="H218" s="255"/>
      <c r="I218" s="258"/>
      <c r="J218" s="259">
        <f>BK218</f>
        <v>0</v>
      </c>
      <c r="K218" s="255"/>
      <c r="L218" s="260"/>
      <c r="M218" s="261"/>
      <c r="N218" s="262"/>
      <c r="O218" s="262"/>
      <c r="P218" s="263">
        <f>P219</f>
        <v>0</v>
      </c>
      <c r="Q218" s="262"/>
      <c r="R218" s="263">
        <f>R219</f>
        <v>0</v>
      </c>
      <c r="S218" s="262"/>
      <c r="T218" s="264">
        <f>T219</f>
        <v>0</v>
      </c>
      <c r="U218" s="11"/>
      <c r="V218" s="11"/>
      <c r="W218" s="11"/>
      <c r="X218" s="11"/>
      <c r="Y218" s="11"/>
      <c r="Z218" s="11"/>
      <c r="AA218" s="11"/>
      <c r="AB218" s="11"/>
      <c r="AC218" s="11"/>
      <c r="AD218" s="11"/>
      <c r="AE218" s="11"/>
      <c r="AR218" s="265" t="s">
        <v>86</v>
      </c>
      <c r="AT218" s="266" t="s">
        <v>75</v>
      </c>
      <c r="AU218" s="266" t="s">
        <v>76</v>
      </c>
      <c r="AY218" s="265" t="s">
        <v>414</v>
      </c>
      <c r="BK218" s="267">
        <f>BK219</f>
        <v>0</v>
      </c>
    </row>
    <row r="219" s="11" customFormat="1" ht="22.8" customHeight="1">
      <c r="A219" s="11"/>
      <c r="B219" s="254"/>
      <c r="C219" s="255"/>
      <c r="D219" s="256" t="s">
        <v>75</v>
      </c>
      <c r="E219" s="275" t="s">
        <v>1878</v>
      </c>
      <c r="F219" s="275" t="s">
        <v>1879</v>
      </c>
      <c r="G219" s="255"/>
      <c r="H219" s="255"/>
      <c r="I219" s="258"/>
      <c r="J219" s="276">
        <f>BK219</f>
        <v>0</v>
      </c>
      <c r="K219" s="255"/>
      <c r="L219" s="260"/>
      <c r="M219" s="261"/>
      <c r="N219" s="262"/>
      <c r="O219" s="262"/>
      <c r="P219" s="263">
        <f>SUM(P220:P231)</f>
        <v>0</v>
      </c>
      <c r="Q219" s="262"/>
      <c r="R219" s="263">
        <f>SUM(R220:R231)</f>
        <v>0</v>
      </c>
      <c r="S219" s="262"/>
      <c r="T219" s="264">
        <f>SUM(T220:T231)</f>
        <v>0</v>
      </c>
      <c r="U219" s="11"/>
      <c r="V219" s="11"/>
      <c r="W219" s="11"/>
      <c r="X219" s="11"/>
      <c r="Y219" s="11"/>
      <c r="Z219" s="11"/>
      <c r="AA219" s="11"/>
      <c r="AB219" s="11"/>
      <c r="AC219" s="11"/>
      <c r="AD219" s="11"/>
      <c r="AE219" s="11"/>
      <c r="AR219" s="265" t="s">
        <v>86</v>
      </c>
      <c r="AT219" s="266" t="s">
        <v>75</v>
      </c>
      <c r="AU219" s="266" t="s">
        <v>84</v>
      </c>
      <c r="AY219" s="265" t="s">
        <v>414</v>
      </c>
      <c r="BK219" s="267">
        <f>SUM(BK220:BK231)</f>
        <v>0</v>
      </c>
    </row>
    <row r="220" s="2" customFormat="1" ht="21.75" customHeight="1">
      <c r="A220" s="39"/>
      <c r="B220" s="40"/>
      <c r="C220" s="234" t="s">
        <v>487</v>
      </c>
      <c r="D220" s="234" t="s">
        <v>443</v>
      </c>
      <c r="E220" s="235" t="s">
        <v>1880</v>
      </c>
      <c r="F220" s="236" t="s">
        <v>1881</v>
      </c>
      <c r="G220" s="237" t="s">
        <v>632</v>
      </c>
      <c r="H220" s="238">
        <v>7.8639999999999999</v>
      </c>
      <c r="I220" s="239"/>
      <c r="J220" s="240">
        <f>ROUND(I220*H220,2)</f>
        <v>0</v>
      </c>
      <c r="K220" s="236" t="s">
        <v>720</v>
      </c>
      <c r="L220" s="45"/>
      <c r="M220" s="241" t="s">
        <v>1</v>
      </c>
      <c r="N220" s="242" t="s">
        <v>41</v>
      </c>
      <c r="O220" s="92"/>
      <c r="P220" s="226">
        <f>O220*H220</f>
        <v>0</v>
      </c>
      <c r="Q220" s="226">
        <v>0</v>
      </c>
      <c r="R220" s="226">
        <f>Q220*H220</f>
        <v>0</v>
      </c>
      <c r="S220" s="226">
        <v>0</v>
      </c>
      <c r="T220" s="227">
        <f>S220*H220</f>
        <v>0</v>
      </c>
      <c r="U220" s="39"/>
      <c r="V220" s="39"/>
      <c r="W220" s="39"/>
      <c r="X220" s="39"/>
      <c r="Y220" s="39"/>
      <c r="Z220" s="39"/>
      <c r="AA220" s="39"/>
      <c r="AB220" s="39"/>
      <c r="AC220" s="39"/>
      <c r="AD220" s="39"/>
      <c r="AE220" s="39"/>
      <c r="AR220" s="228" t="s">
        <v>470</v>
      </c>
      <c r="AT220" s="228" t="s">
        <v>443</v>
      </c>
      <c r="AU220" s="228" t="s">
        <v>86</v>
      </c>
      <c r="AY220" s="18" t="s">
        <v>414</v>
      </c>
      <c r="BE220" s="229">
        <f>IF(N220="základní",J220,0)</f>
        <v>0</v>
      </c>
      <c r="BF220" s="229">
        <f>IF(N220="snížená",J220,0)</f>
        <v>0</v>
      </c>
      <c r="BG220" s="229">
        <f>IF(N220="zákl. přenesená",J220,0)</f>
        <v>0</v>
      </c>
      <c r="BH220" s="229">
        <f>IF(N220="sníž. přenesená",J220,0)</f>
        <v>0</v>
      </c>
      <c r="BI220" s="229">
        <f>IF(N220="nulová",J220,0)</f>
        <v>0</v>
      </c>
      <c r="BJ220" s="18" t="s">
        <v>84</v>
      </c>
      <c r="BK220" s="229">
        <f>ROUND(I220*H220,2)</f>
        <v>0</v>
      </c>
      <c r="BL220" s="18" t="s">
        <v>470</v>
      </c>
      <c r="BM220" s="228" t="s">
        <v>3712</v>
      </c>
    </row>
    <row r="221" s="2" customFormat="1">
      <c r="A221" s="39"/>
      <c r="B221" s="40"/>
      <c r="C221" s="41"/>
      <c r="D221" s="230" t="s">
        <v>417</v>
      </c>
      <c r="E221" s="41"/>
      <c r="F221" s="231" t="s">
        <v>1883</v>
      </c>
      <c r="G221" s="41"/>
      <c r="H221" s="41"/>
      <c r="I221" s="156"/>
      <c r="J221" s="41"/>
      <c r="K221" s="41"/>
      <c r="L221" s="45"/>
      <c r="M221" s="232"/>
      <c r="N221" s="233"/>
      <c r="O221" s="92"/>
      <c r="P221" s="92"/>
      <c r="Q221" s="92"/>
      <c r="R221" s="92"/>
      <c r="S221" s="92"/>
      <c r="T221" s="93"/>
      <c r="U221" s="39"/>
      <c r="V221" s="39"/>
      <c r="W221" s="39"/>
      <c r="X221" s="39"/>
      <c r="Y221" s="39"/>
      <c r="Z221" s="39"/>
      <c r="AA221" s="39"/>
      <c r="AB221" s="39"/>
      <c r="AC221" s="39"/>
      <c r="AD221" s="39"/>
      <c r="AE221" s="39"/>
      <c r="AT221" s="18" t="s">
        <v>417</v>
      </c>
      <c r="AU221" s="18" t="s">
        <v>86</v>
      </c>
    </row>
    <row r="222" s="15" customFormat="1">
      <c r="A222" s="15"/>
      <c r="B222" s="299"/>
      <c r="C222" s="300"/>
      <c r="D222" s="230" t="s">
        <v>758</v>
      </c>
      <c r="E222" s="301" t="s">
        <v>1</v>
      </c>
      <c r="F222" s="302" t="s">
        <v>1754</v>
      </c>
      <c r="G222" s="300"/>
      <c r="H222" s="301" t="s">
        <v>1</v>
      </c>
      <c r="I222" s="303"/>
      <c r="J222" s="300"/>
      <c r="K222" s="300"/>
      <c r="L222" s="304"/>
      <c r="M222" s="305"/>
      <c r="N222" s="306"/>
      <c r="O222" s="306"/>
      <c r="P222" s="306"/>
      <c r="Q222" s="306"/>
      <c r="R222" s="306"/>
      <c r="S222" s="306"/>
      <c r="T222" s="307"/>
      <c r="U222" s="15"/>
      <c r="V222" s="15"/>
      <c r="W222" s="15"/>
      <c r="X222" s="15"/>
      <c r="Y222" s="15"/>
      <c r="Z222" s="15"/>
      <c r="AA222" s="15"/>
      <c r="AB222" s="15"/>
      <c r="AC222" s="15"/>
      <c r="AD222" s="15"/>
      <c r="AE222" s="15"/>
      <c r="AT222" s="308" t="s">
        <v>758</v>
      </c>
      <c r="AU222" s="308" t="s">
        <v>86</v>
      </c>
      <c r="AV222" s="15" t="s">
        <v>84</v>
      </c>
      <c r="AW222" s="15" t="s">
        <v>33</v>
      </c>
      <c r="AX222" s="15" t="s">
        <v>76</v>
      </c>
      <c r="AY222" s="308" t="s">
        <v>414</v>
      </c>
    </row>
    <row r="223" s="13" customFormat="1">
      <c r="A223" s="13"/>
      <c r="B223" s="277"/>
      <c r="C223" s="278"/>
      <c r="D223" s="230" t="s">
        <v>758</v>
      </c>
      <c r="E223" s="279" t="s">
        <v>1</v>
      </c>
      <c r="F223" s="280" t="s">
        <v>3693</v>
      </c>
      <c r="G223" s="278"/>
      <c r="H223" s="281">
        <v>6.6580000000000004</v>
      </c>
      <c r="I223" s="282"/>
      <c r="J223" s="278"/>
      <c r="K223" s="278"/>
      <c r="L223" s="283"/>
      <c r="M223" s="284"/>
      <c r="N223" s="285"/>
      <c r="O223" s="285"/>
      <c r="P223" s="285"/>
      <c r="Q223" s="285"/>
      <c r="R223" s="285"/>
      <c r="S223" s="285"/>
      <c r="T223" s="286"/>
      <c r="U223" s="13"/>
      <c r="V223" s="13"/>
      <c r="W223" s="13"/>
      <c r="X223" s="13"/>
      <c r="Y223" s="13"/>
      <c r="Z223" s="13"/>
      <c r="AA223" s="13"/>
      <c r="AB223" s="13"/>
      <c r="AC223" s="13"/>
      <c r="AD223" s="13"/>
      <c r="AE223" s="13"/>
      <c r="AT223" s="287" t="s">
        <v>758</v>
      </c>
      <c r="AU223" s="287" t="s">
        <v>86</v>
      </c>
      <c r="AV223" s="13" t="s">
        <v>86</v>
      </c>
      <c r="AW223" s="13" t="s">
        <v>33</v>
      </c>
      <c r="AX223" s="13" t="s">
        <v>76</v>
      </c>
      <c r="AY223" s="287" t="s">
        <v>414</v>
      </c>
    </row>
    <row r="224" s="13" customFormat="1">
      <c r="A224" s="13"/>
      <c r="B224" s="277"/>
      <c r="C224" s="278"/>
      <c r="D224" s="230" t="s">
        <v>758</v>
      </c>
      <c r="E224" s="279" t="s">
        <v>1</v>
      </c>
      <c r="F224" s="280" t="s">
        <v>3462</v>
      </c>
      <c r="G224" s="278"/>
      <c r="H224" s="281">
        <v>1.206</v>
      </c>
      <c r="I224" s="282"/>
      <c r="J224" s="278"/>
      <c r="K224" s="278"/>
      <c r="L224" s="283"/>
      <c r="M224" s="284"/>
      <c r="N224" s="285"/>
      <c r="O224" s="285"/>
      <c r="P224" s="285"/>
      <c r="Q224" s="285"/>
      <c r="R224" s="285"/>
      <c r="S224" s="285"/>
      <c r="T224" s="286"/>
      <c r="U224" s="13"/>
      <c r="V224" s="13"/>
      <c r="W224" s="13"/>
      <c r="X224" s="13"/>
      <c r="Y224" s="13"/>
      <c r="Z224" s="13"/>
      <c r="AA224" s="13"/>
      <c r="AB224" s="13"/>
      <c r="AC224" s="13"/>
      <c r="AD224" s="13"/>
      <c r="AE224" s="13"/>
      <c r="AT224" s="287" t="s">
        <v>758</v>
      </c>
      <c r="AU224" s="287" t="s">
        <v>86</v>
      </c>
      <c r="AV224" s="13" t="s">
        <v>86</v>
      </c>
      <c r="AW224" s="13" t="s">
        <v>33</v>
      </c>
      <c r="AX224" s="13" t="s">
        <v>76</v>
      </c>
      <c r="AY224" s="287" t="s">
        <v>414</v>
      </c>
    </row>
    <row r="225" s="14" customFormat="1">
      <c r="A225" s="14"/>
      <c r="B225" s="288"/>
      <c r="C225" s="289"/>
      <c r="D225" s="230" t="s">
        <v>758</v>
      </c>
      <c r="E225" s="290" t="s">
        <v>1</v>
      </c>
      <c r="F225" s="291" t="s">
        <v>760</v>
      </c>
      <c r="G225" s="289"/>
      <c r="H225" s="292">
        <v>7.8640000000000008</v>
      </c>
      <c r="I225" s="293"/>
      <c r="J225" s="289"/>
      <c r="K225" s="289"/>
      <c r="L225" s="294"/>
      <c r="M225" s="295"/>
      <c r="N225" s="296"/>
      <c r="O225" s="296"/>
      <c r="P225" s="296"/>
      <c r="Q225" s="296"/>
      <c r="R225" s="296"/>
      <c r="S225" s="296"/>
      <c r="T225" s="297"/>
      <c r="U225" s="14"/>
      <c r="V225" s="14"/>
      <c r="W225" s="14"/>
      <c r="X225" s="14"/>
      <c r="Y225" s="14"/>
      <c r="Z225" s="14"/>
      <c r="AA225" s="14"/>
      <c r="AB225" s="14"/>
      <c r="AC225" s="14"/>
      <c r="AD225" s="14"/>
      <c r="AE225" s="14"/>
      <c r="AT225" s="298" t="s">
        <v>758</v>
      </c>
      <c r="AU225" s="298" t="s">
        <v>86</v>
      </c>
      <c r="AV225" s="14" t="s">
        <v>415</v>
      </c>
      <c r="AW225" s="14" t="s">
        <v>33</v>
      </c>
      <c r="AX225" s="14" t="s">
        <v>84</v>
      </c>
      <c r="AY225" s="298" t="s">
        <v>414</v>
      </c>
    </row>
    <row r="226" s="2" customFormat="1" ht="16.5" customHeight="1">
      <c r="A226" s="39"/>
      <c r="B226" s="40"/>
      <c r="C226" s="234" t="s">
        <v>7</v>
      </c>
      <c r="D226" s="234" t="s">
        <v>443</v>
      </c>
      <c r="E226" s="235" t="s">
        <v>1884</v>
      </c>
      <c r="F226" s="236" t="s">
        <v>1885</v>
      </c>
      <c r="G226" s="237" t="s">
        <v>632</v>
      </c>
      <c r="H226" s="238">
        <v>7.8639999999999999</v>
      </c>
      <c r="I226" s="239"/>
      <c r="J226" s="240">
        <f>ROUND(I226*H226,2)</f>
        <v>0</v>
      </c>
      <c r="K226" s="236" t="s">
        <v>720</v>
      </c>
      <c r="L226" s="45"/>
      <c r="M226" s="241" t="s">
        <v>1</v>
      </c>
      <c r="N226" s="242" t="s">
        <v>41</v>
      </c>
      <c r="O226" s="92"/>
      <c r="P226" s="226">
        <f>O226*H226</f>
        <v>0</v>
      </c>
      <c r="Q226" s="226">
        <v>0</v>
      </c>
      <c r="R226" s="226">
        <f>Q226*H226</f>
        <v>0</v>
      </c>
      <c r="S226" s="226">
        <v>0</v>
      </c>
      <c r="T226" s="227">
        <f>S226*H226</f>
        <v>0</v>
      </c>
      <c r="U226" s="39"/>
      <c r="V226" s="39"/>
      <c r="W226" s="39"/>
      <c r="X226" s="39"/>
      <c r="Y226" s="39"/>
      <c r="Z226" s="39"/>
      <c r="AA226" s="39"/>
      <c r="AB226" s="39"/>
      <c r="AC226" s="39"/>
      <c r="AD226" s="39"/>
      <c r="AE226" s="39"/>
      <c r="AR226" s="228" t="s">
        <v>470</v>
      </c>
      <c r="AT226" s="228" t="s">
        <v>443</v>
      </c>
      <c r="AU226" s="228" t="s">
        <v>86</v>
      </c>
      <c r="AY226" s="18" t="s">
        <v>414</v>
      </c>
      <c r="BE226" s="229">
        <f>IF(N226="základní",J226,0)</f>
        <v>0</v>
      </c>
      <c r="BF226" s="229">
        <f>IF(N226="snížená",J226,0)</f>
        <v>0</v>
      </c>
      <c r="BG226" s="229">
        <f>IF(N226="zákl. přenesená",J226,0)</f>
        <v>0</v>
      </c>
      <c r="BH226" s="229">
        <f>IF(N226="sníž. přenesená",J226,0)</f>
        <v>0</v>
      </c>
      <c r="BI226" s="229">
        <f>IF(N226="nulová",J226,0)</f>
        <v>0</v>
      </c>
      <c r="BJ226" s="18" t="s">
        <v>84</v>
      </c>
      <c r="BK226" s="229">
        <f>ROUND(I226*H226,2)</f>
        <v>0</v>
      </c>
      <c r="BL226" s="18" t="s">
        <v>470</v>
      </c>
      <c r="BM226" s="228" t="s">
        <v>3713</v>
      </c>
    </row>
    <row r="227" s="2" customFormat="1">
      <c r="A227" s="39"/>
      <c r="B227" s="40"/>
      <c r="C227" s="41"/>
      <c r="D227" s="230" t="s">
        <v>417</v>
      </c>
      <c r="E227" s="41"/>
      <c r="F227" s="231" t="s">
        <v>1887</v>
      </c>
      <c r="G227" s="41"/>
      <c r="H227" s="41"/>
      <c r="I227" s="156"/>
      <c r="J227" s="41"/>
      <c r="K227" s="41"/>
      <c r="L227" s="45"/>
      <c r="M227" s="232"/>
      <c r="N227" s="233"/>
      <c r="O227" s="92"/>
      <c r="P227" s="92"/>
      <c r="Q227" s="92"/>
      <c r="R227" s="92"/>
      <c r="S227" s="92"/>
      <c r="T227" s="93"/>
      <c r="U227" s="39"/>
      <c r="V227" s="39"/>
      <c r="W227" s="39"/>
      <c r="X227" s="39"/>
      <c r="Y227" s="39"/>
      <c r="Z227" s="39"/>
      <c r="AA227" s="39"/>
      <c r="AB227" s="39"/>
      <c r="AC227" s="39"/>
      <c r="AD227" s="39"/>
      <c r="AE227" s="39"/>
      <c r="AT227" s="18" t="s">
        <v>417</v>
      </c>
      <c r="AU227" s="18" t="s">
        <v>86</v>
      </c>
    </row>
    <row r="228" s="15" customFormat="1">
      <c r="A228" s="15"/>
      <c r="B228" s="299"/>
      <c r="C228" s="300"/>
      <c r="D228" s="230" t="s">
        <v>758</v>
      </c>
      <c r="E228" s="301" t="s">
        <v>1</v>
      </c>
      <c r="F228" s="302" t="s">
        <v>1754</v>
      </c>
      <c r="G228" s="300"/>
      <c r="H228" s="301" t="s">
        <v>1</v>
      </c>
      <c r="I228" s="303"/>
      <c r="J228" s="300"/>
      <c r="K228" s="300"/>
      <c r="L228" s="304"/>
      <c r="M228" s="305"/>
      <c r="N228" s="306"/>
      <c r="O228" s="306"/>
      <c r="P228" s="306"/>
      <c r="Q228" s="306"/>
      <c r="R228" s="306"/>
      <c r="S228" s="306"/>
      <c r="T228" s="307"/>
      <c r="U228" s="15"/>
      <c r="V228" s="15"/>
      <c r="W228" s="15"/>
      <c r="X228" s="15"/>
      <c r="Y228" s="15"/>
      <c r="Z228" s="15"/>
      <c r="AA228" s="15"/>
      <c r="AB228" s="15"/>
      <c r="AC228" s="15"/>
      <c r="AD228" s="15"/>
      <c r="AE228" s="15"/>
      <c r="AT228" s="308" t="s">
        <v>758</v>
      </c>
      <c r="AU228" s="308" t="s">
        <v>86</v>
      </c>
      <c r="AV228" s="15" t="s">
        <v>84</v>
      </c>
      <c r="AW228" s="15" t="s">
        <v>33</v>
      </c>
      <c r="AX228" s="15" t="s">
        <v>76</v>
      </c>
      <c r="AY228" s="308" t="s">
        <v>414</v>
      </c>
    </row>
    <row r="229" s="13" customFormat="1">
      <c r="A229" s="13"/>
      <c r="B229" s="277"/>
      <c r="C229" s="278"/>
      <c r="D229" s="230" t="s">
        <v>758</v>
      </c>
      <c r="E229" s="279" t="s">
        <v>1</v>
      </c>
      <c r="F229" s="280" t="s">
        <v>3693</v>
      </c>
      <c r="G229" s="278"/>
      <c r="H229" s="281">
        <v>6.6580000000000004</v>
      </c>
      <c r="I229" s="282"/>
      <c r="J229" s="278"/>
      <c r="K229" s="278"/>
      <c r="L229" s="283"/>
      <c r="M229" s="284"/>
      <c r="N229" s="285"/>
      <c r="O229" s="285"/>
      <c r="P229" s="285"/>
      <c r="Q229" s="285"/>
      <c r="R229" s="285"/>
      <c r="S229" s="285"/>
      <c r="T229" s="286"/>
      <c r="U229" s="13"/>
      <c r="V229" s="13"/>
      <c r="W229" s="13"/>
      <c r="X229" s="13"/>
      <c r="Y229" s="13"/>
      <c r="Z229" s="13"/>
      <c r="AA229" s="13"/>
      <c r="AB229" s="13"/>
      <c r="AC229" s="13"/>
      <c r="AD229" s="13"/>
      <c r="AE229" s="13"/>
      <c r="AT229" s="287" t="s">
        <v>758</v>
      </c>
      <c r="AU229" s="287" t="s">
        <v>86</v>
      </c>
      <c r="AV229" s="13" t="s">
        <v>86</v>
      </c>
      <c r="AW229" s="13" t="s">
        <v>33</v>
      </c>
      <c r="AX229" s="13" t="s">
        <v>76</v>
      </c>
      <c r="AY229" s="287" t="s">
        <v>414</v>
      </c>
    </row>
    <row r="230" s="13" customFormat="1">
      <c r="A230" s="13"/>
      <c r="B230" s="277"/>
      <c r="C230" s="278"/>
      <c r="D230" s="230" t="s">
        <v>758</v>
      </c>
      <c r="E230" s="279" t="s">
        <v>1</v>
      </c>
      <c r="F230" s="280" t="s">
        <v>3462</v>
      </c>
      <c r="G230" s="278"/>
      <c r="H230" s="281">
        <v>1.206</v>
      </c>
      <c r="I230" s="282"/>
      <c r="J230" s="278"/>
      <c r="K230" s="278"/>
      <c r="L230" s="283"/>
      <c r="M230" s="284"/>
      <c r="N230" s="285"/>
      <c r="O230" s="285"/>
      <c r="P230" s="285"/>
      <c r="Q230" s="285"/>
      <c r="R230" s="285"/>
      <c r="S230" s="285"/>
      <c r="T230" s="286"/>
      <c r="U230" s="13"/>
      <c r="V230" s="13"/>
      <c r="W230" s="13"/>
      <c r="X230" s="13"/>
      <c r="Y230" s="13"/>
      <c r="Z230" s="13"/>
      <c r="AA230" s="13"/>
      <c r="AB230" s="13"/>
      <c r="AC230" s="13"/>
      <c r="AD230" s="13"/>
      <c r="AE230" s="13"/>
      <c r="AT230" s="287" t="s">
        <v>758</v>
      </c>
      <c r="AU230" s="287" t="s">
        <v>86</v>
      </c>
      <c r="AV230" s="13" t="s">
        <v>86</v>
      </c>
      <c r="AW230" s="13" t="s">
        <v>33</v>
      </c>
      <c r="AX230" s="13" t="s">
        <v>76</v>
      </c>
      <c r="AY230" s="287" t="s">
        <v>414</v>
      </c>
    </row>
    <row r="231" s="14" customFormat="1">
      <c r="A231" s="14"/>
      <c r="B231" s="288"/>
      <c r="C231" s="289"/>
      <c r="D231" s="230" t="s">
        <v>758</v>
      </c>
      <c r="E231" s="290" t="s">
        <v>1</v>
      </c>
      <c r="F231" s="291" t="s">
        <v>760</v>
      </c>
      <c r="G231" s="289"/>
      <c r="H231" s="292">
        <v>7.8640000000000008</v>
      </c>
      <c r="I231" s="293"/>
      <c r="J231" s="289"/>
      <c r="K231" s="289"/>
      <c r="L231" s="294"/>
      <c r="M231" s="314"/>
      <c r="N231" s="315"/>
      <c r="O231" s="315"/>
      <c r="P231" s="315"/>
      <c r="Q231" s="315"/>
      <c r="R231" s="315"/>
      <c r="S231" s="315"/>
      <c r="T231" s="316"/>
      <c r="U231" s="14"/>
      <c r="V231" s="14"/>
      <c r="W231" s="14"/>
      <c r="X231" s="14"/>
      <c r="Y231" s="14"/>
      <c r="Z231" s="14"/>
      <c r="AA231" s="14"/>
      <c r="AB231" s="14"/>
      <c r="AC231" s="14"/>
      <c r="AD231" s="14"/>
      <c r="AE231" s="14"/>
      <c r="AT231" s="298" t="s">
        <v>758</v>
      </c>
      <c r="AU231" s="298" t="s">
        <v>86</v>
      </c>
      <c r="AV231" s="14" t="s">
        <v>415</v>
      </c>
      <c r="AW231" s="14" t="s">
        <v>33</v>
      </c>
      <c r="AX231" s="14" t="s">
        <v>84</v>
      </c>
      <c r="AY231" s="298" t="s">
        <v>414</v>
      </c>
    </row>
    <row r="232" s="2" customFormat="1" ht="6.96" customHeight="1">
      <c r="A232" s="39"/>
      <c r="B232" s="67"/>
      <c r="C232" s="68"/>
      <c r="D232" s="68"/>
      <c r="E232" s="68"/>
      <c r="F232" s="68"/>
      <c r="G232" s="68"/>
      <c r="H232" s="68"/>
      <c r="I232" s="194"/>
      <c r="J232" s="68"/>
      <c r="K232" s="68"/>
      <c r="L232" s="45"/>
      <c r="M232" s="39"/>
      <c r="O232" s="39"/>
      <c r="P232" s="39"/>
      <c r="Q232" s="39"/>
      <c r="R232" s="39"/>
      <c r="S232" s="39"/>
      <c r="T232" s="39"/>
      <c r="U232" s="39"/>
      <c r="V232" s="39"/>
      <c r="W232" s="39"/>
      <c r="X232" s="39"/>
      <c r="Y232" s="39"/>
      <c r="Z232" s="39"/>
      <c r="AA232" s="39"/>
      <c r="AB232" s="39"/>
      <c r="AC232" s="39"/>
      <c r="AD232" s="39"/>
      <c r="AE232" s="39"/>
    </row>
  </sheetData>
  <sheetProtection sheet="1" autoFilter="0" formatColumns="0" formatRows="0" objects="1" scenarios="1" spinCount="100000" saltValue="62qWNHylI6WQsxVQc9fj2AXWA40bkF8qLVpmwCM9fVxDyYY8bk9VcJeURUuyYI2QW9jXpPlluEDYHoTfXhSCww==" hashValue="JgWRQ8zlbrEd/owvvjXSK7RW0G1iREWxFMpWkr7x1Vc0e5XkG6I2vXaoJePGw+PYEthG9GYCO9FD4GGd0rtS2g==" algorithmName="SHA-512" password="CC35"/>
  <autoFilter ref="C128:K231"/>
  <mergeCells count="12">
    <mergeCell ref="E7:H7"/>
    <mergeCell ref="E9:H9"/>
    <mergeCell ref="E11:H11"/>
    <mergeCell ref="E20:H20"/>
    <mergeCell ref="E29:H29"/>
    <mergeCell ref="E85:H85"/>
    <mergeCell ref="E87:H87"/>
    <mergeCell ref="E89:H89"/>
    <mergeCell ref="E117:H117"/>
    <mergeCell ref="E119:H119"/>
    <mergeCell ref="E121:H121"/>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56.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275</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3681</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3714</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ROUND(J122,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ROUND((SUM(BE122:BE127)),  2)</f>
        <v>0</v>
      </c>
      <c r="G35" s="39"/>
      <c r="H35" s="39"/>
      <c r="I35" s="173">
        <v>0.20999999999999999</v>
      </c>
      <c r="J35" s="172">
        <f>ROUND(((SUM(BE122:BE127))*I35),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ROUND((SUM(BF122:BF127)),  2)</f>
        <v>0</v>
      </c>
      <c r="G36" s="39"/>
      <c r="H36" s="39"/>
      <c r="I36" s="173">
        <v>0.14999999999999999</v>
      </c>
      <c r="J36" s="172">
        <f>ROUND(((SUM(BF122:BF127))*I36),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ROUND((SUM(BG122:BG127)),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ROUND((SUM(BH122:BH127)),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ROUND((SUM(BI122:BI127)),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3681</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002 - VRN - propustek v km 7,221</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J122</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746</v>
      </c>
      <c r="E99" s="250"/>
      <c r="F99" s="250"/>
      <c r="G99" s="250"/>
      <c r="H99" s="250"/>
      <c r="I99" s="251"/>
      <c r="J99" s="252">
        <f>J123</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747</v>
      </c>
      <c r="E100" s="271"/>
      <c r="F100" s="271"/>
      <c r="G100" s="271"/>
      <c r="H100" s="271"/>
      <c r="I100" s="272"/>
      <c r="J100" s="273">
        <f>J124</f>
        <v>0</v>
      </c>
      <c r="K100" s="134"/>
      <c r="L100" s="274"/>
      <c r="S100" s="12"/>
      <c r="T100" s="12"/>
      <c r="U100" s="12"/>
      <c r="V100" s="12"/>
      <c r="W100" s="12"/>
      <c r="X100" s="12"/>
      <c r="Y100" s="12"/>
      <c r="Z100" s="12"/>
      <c r="AA100" s="12"/>
      <c r="AB100" s="12"/>
      <c r="AC100" s="12"/>
      <c r="AD100" s="12"/>
      <c r="AE100" s="12"/>
    </row>
    <row r="101" hidden="1" s="2" customFormat="1" ht="21.84" customHeight="1">
      <c r="A101" s="39"/>
      <c r="B101" s="40"/>
      <c r="C101" s="41"/>
      <c r="D101" s="41"/>
      <c r="E101" s="41"/>
      <c r="F101" s="41"/>
      <c r="G101" s="41"/>
      <c r="H101" s="41"/>
      <c r="I101" s="156"/>
      <c r="J101" s="41"/>
      <c r="K101" s="41"/>
      <c r="L101" s="64"/>
      <c r="S101" s="39"/>
      <c r="T101" s="39"/>
      <c r="U101" s="39"/>
      <c r="V101" s="39"/>
      <c r="W101" s="39"/>
      <c r="X101" s="39"/>
      <c r="Y101" s="39"/>
      <c r="Z101" s="39"/>
      <c r="AA101" s="39"/>
      <c r="AB101" s="39"/>
      <c r="AC101" s="39"/>
      <c r="AD101" s="39"/>
      <c r="AE101" s="39"/>
    </row>
    <row r="102" hidden="1" s="2" customFormat="1" ht="6.96" customHeight="1">
      <c r="A102" s="39"/>
      <c r="B102" s="67"/>
      <c r="C102" s="68"/>
      <c r="D102" s="68"/>
      <c r="E102" s="68"/>
      <c r="F102" s="68"/>
      <c r="G102" s="68"/>
      <c r="H102" s="68"/>
      <c r="I102" s="194"/>
      <c r="J102" s="68"/>
      <c r="K102" s="68"/>
      <c r="L102" s="64"/>
      <c r="S102" s="39"/>
      <c r="T102" s="39"/>
      <c r="U102" s="39"/>
      <c r="V102" s="39"/>
      <c r="W102" s="39"/>
      <c r="X102" s="39"/>
      <c r="Y102" s="39"/>
      <c r="Z102" s="39"/>
      <c r="AA102" s="39"/>
      <c r="AB102" s="39"/>
      <c r="AC102" s="39"/>
      <c r="AD102" s="39"/>
      <c r="AE102" s="39"/>
    </row>
    <row r="103" hidden="1"/>
    <row r="104" hidden="1"/>
    <row r="105" hidden="1"/>
    <row r="106" s="2" customFormat="1" ht="6.96" customHeight="1">
      <c r="A106" s="39"/>
      <c r="B106" s="69"/>
      <c r="C106" s="70"/>
      <c r="D106" s="70"/>
      <c r="E106" s="70"/>
      <c r="F106" s="70"/>
      <c r="G106" s="70"/>
      <c r="H106" s="70"/>
      <c r="I106" s="197"/>
      <c r="J106" s="70"/>
      <c r="K106" s="70"/>
      <c r="L106" s="64"/>
      <c r="S106" s="39"/>
      <c r="T106" s="39"/>
      <c r="U106" s="39"/>
      <c r="V106" s="39"/>
      <c r="W106" s="39"/>
      <c r="X106" s="39"/>
      <c r="Y106" s="39"/>
      <c r="Z106" s="39"/>
      <c r="AA106" s="39"/>
      <c r="AB106" s="39"/>
      <c r="AC106" s="39"/>
      <c r="AD106" s="39"/>
      <c r="AE106" s="39"/>
    </row>
    <row r="107" s="2" customFormat="1" ht="24.96" customHeight="1">
      <c r="A107" s="39"/>
      <c r="B107" s="40"/>
      <c r="C107" s="24" t="s">
        <v>396</v>
      </c>
      <c r="D107" s="41"/>
      <c r="E107" s="41"/>
      <c r="F107" s="41"/>
      <c r="G107" s="41"/>
      <c r="H107" s="41"/>
      <c r="I107" s="156"/>
      <c r="J107" s="41"/>
      <c r="K107" s="41"/>
      <c r="L107" s="64"/>
      <c r="S107" s="39"/>
      <c r="T107" s="39"/>
      <c r="U107" s="39"/>
      <c r="V107" s="39"/>
      <c r="W107" s="39"/>
      <c r="X107" s="39"/>
      <c r="Y107" s="39"/>
      <c r="Z107" s="39"/>
      <c r="AA107" s="39"/>
      <c r="AB107" s="39"/>
      <c r="AC107" s="39"/>
      <c r="AD107" s="39"/>
      <c r="AE107" s="39"/>
    </row>
    <row r="108" s="2" customFormat="1" ht="6.96" customHeight="1">
      <c r="A108" s="39"/>
      <c r="B108" s="40"/>
      <c r="C108" s="41"/>
      <c r="D108" s="41"/>
      <c r="E108" s="41"/>
      <c r="F108" s="41"/>
      <c r="G108" s="41"/>
      <c r="H108" s="41"/>
      <c r="I108" s="156"/>
      <c r="J108" s="41"/>
      <c r="K108" s="41"/>
      <c r="L108" s="64"/>
      <c r="S108" s="39"/>
      <c r="T108" s="39"/>
      <c r="U108" s="39"/>
      <c r="V108" s="39"/>
      <c r="W108" s="39"/>
      <c r="X108" s="39"/>
      <c r="Y108" s="39"/>
      <c r="Z108" s="39"/>
      <c r="AA108" s="39"/>
      <c r="AB108" s="39"/>
      <c r="AC108" s="39"/>
      <c r="AD108" s="39"/>
      <c r="AE108" s="39"/>
    </row>
    <row r="109" s="2" customFormat="1" ht="12" customHeight="1">
      <c r="A109" s="39"/>
      <c r="B109" s="40"/>
      <c r="C109" s="33" t="s">
        <v>16</v>
      </c>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s="2" customFormat="1" ht="23.25" customHeight="1">
      <c r="A110" s="39"/>
      <c r="B110" s="40"/>
      <c r="C110" s="41"/>
      <c r="D110" s="41"/>
      <c r="E110" s="198" t="str">
        <f>E7</f>
        <v>Oprava trati v úseku 1.TK a 2.TK Děčín Prostřední Žleb - Dolní Žleb_OPRAVA č. 2</v>
      </c>
      <c r="F110" s="33"/>
      <c r="G110" s="33"/>
      <c r="H110" s="33"/>
      <c r="I110" s="156"/>
      <c r="J110" s="41"/>
      <c r="K110" s="41"/>
      <c r="L110" s="64"/>
      <c r="S110" s="39"/>
      <c r="T110" s="39"/>
      <c r="U110" s="39"/>
      <c r="V110" s="39"/>
      <c r="W110" s="39"/>
      <c r="X110" s="39"/>
      <c r="Y110" s="39"/>
      <c r="Z110" s="39"/>
      <c r="AA110" s="39"/>
      <c r="AB110" s="39"/>
      <c r="AC110" s="39"/>
      <c r="AD110" s="39"/>
      <c r="AE110" s="39"/>
    </row>
    <row r="111" s="1" customFormat="1" ht="12" customHeight="1">
      <c r="B111" s="22"/>
      <c r="C111" s="33" t="s">
        <v>389</v>
      </c>
      <c r="D111" s="23"/>
      <c r="E111" s="23"/>
      <c r="F111" s="23"/>
      <c r="G111" s="23"/>
      <c r="H111" s="23"/>
      <c r="I111" s="148"/>
      <c r="J111" s="23"/>
      <c r="K111" s="23"/>
      <c r="L111" s="21"/>
    </row>
    <row r="112" s="2" customFormat="1" ht="16.5" customHeight="1">
      <c r="A112" s="39"/>
      <c r="B112" s="40"/>
      <c r="C112" s="41"/>
      <c r="D112" s="41"/>
      <c r="E112" s="198" t="s">
        <v>3681</v>
      </c>
      <c r="F112" s="41"/>
      <c r="G112" s="41"/>
      <c r="H112" s="41"/>
      <c r="I112" s="156"/>
      <c r="J112" s="41"/>
      <c r="K112" s="41"/>
      <c r="L112" s="64"/>
      <c r="S112" s="39"/>
      <c r="T112" s="39"/>
      <c r="U112" s="39"/>
      <c r="V112" s="39"/>
      <c r="W112" s="39"/>
      <c r="X112" s="39"/>
      <c r="Y112" s="39"/>
      <c r="Z112" s="39"/>
      <c r="AA112" s="39"/>
      <c r="AB112" s="39"/>
      <c r="AC112" s="39"/>
      <c r="AD112" s="39"/>
      <c r="AE112" s="39"/>
    </row>
    <row r="113" s="2" customFormat="1" ht="12" customHeight="1">
      <c r="A113" s="39"/>
      <c r="B113" s="40"/>
      <c r="C113" s="33" t="s">
        <v>715</v>
      </c>
      <c r="D113" s="41"/>
      <c r="E113" s="41"/>
      <c r="F113" s="41"/>
      <c r="G113" s="41"/>
      <c r="H113" s="41"/>
      <c r="I113" s="156"/>
      <c r="J113" s="41"/>
      <c r="K113" s="41"/>
      <c r="L113" s="64"/>
      <c r="S113" s="39"/>
      <c r="T113" s="39"/>
      <c r="U113" s="39"/>
      <c r="V113" s="39"/>
      <c r="W113" s="39"/>
      <c r="X113" s="39"/>
      <c r="Y113" s="39"/>
      <c r="Z113" s="39"/>
      <c r="AA113" s="39"/>
      <c r="AB113" s="39"/>
      <c r="AC113" s="39"/>
      <c r="AD113" s="39"/>
      <c r="AE113" s="39"/>
    </row>
    <row r="114" s="2" customFormat="1" ht="16.5" customHeight="1">
      <c r="A114" s="39"/>
      <c r="B114" s="40"/>
      <c r="C114" s="41"/>
      <c r="D114" s="41"/>
      <c r="E114" s="77" t="str">
        <f>E11</f>
        <v>002 - VRN - propustek v km 7,221</v>
      </c>
      <c r="F114" s="41"/>
      <c r="G114" s="41"/>
      <c r="H114" s="41"/>
      <c r="I114" s="156"/>
      <c r="J114" s="41"/>
      <c r="K114" s="41"/>
      <c r="L114" s="64"/>
      <c r="S114" s="39"/>
      <c r="T114" s="39"/>
      <c r="U114" s="39"/>
      <c r="V114" s="39"/>
      <c r="W114" s="39"/>
      <c r="X114" s="39"/>
      <c r="Y114" s="39"/>
      <c r="Z114" s="39"/>
      <c r="AA114" s="39"/>
      <c r="AB114" s="39"/>
      <c r="AC114" s="39"/>
      <c r="AD114" s="39"/>
      <c r="AE114" s="39"/>
    </row>
    <row r="115" s="2" customFormat="1" ht="6.96" customHeight="1">
      <c r="A115" s="39"/>
      <c r="B115" s="40"/>
      <c r="C115" s="41"/>
      <c r="D115" s="41"/>
      <c r="E115" s="41"/>
      <c r="F115" s="41"/>
      <c r="G115" s="41"/>
      <c r="H115" s="41"/>
      <c r="I115" s="156"/>
      <c r="J115" s="41"/>
      <c r="K115" s="41"/>
      <c r="L115" s="64"/>
      <c r="S115" s="39"/>
      <c r="T115" s="39"/>
      <c r="U115" s="39"/>
      <c r="V115" s="39"/>
      <c r="W115" s="39"/>
      <c r="X115" s="39"/>
      <c r="Y115" s="39"/>
      <c r="Z115" s="39"/>
      <c r="AA115" s="39"/>
      <c r="AB115" s="39"/>
      <c r="AC115" s="39"/>
      <c r="AD115" s="39"/>
      <c r="AE115" s="39"/>
    </row>
    <row r="116" s="2" customFormat="1" ht="12" customHeight="1">
      <c r="A116" s="39"/>
      <c r="B116" s="40"/>
      <c r="C116" s="33" t="s">
        <v>20</v>
      </c>
      <c r="D116" s="41"/>
      <c r="E116" s="41"/>
      <c r="F116" s="28" t="str">
        <f>F14</f>
        <v xml:space="preserve"> </v>
      </c>
      <c r="G116" s="41"/>
      <c r="H116" s="41"/>
      <c r="I116" s="158" t="s">
        <v>22</v>
      </c>
      <c r="J116" s="80" t="str">
        <f>IF(J14="","",J14)</f>
        <v>21. 11. 2019</v>
      </c>
      <c r="K116" s="41"/>
      <c r="L116" s="64"/>
      <c r="S116" s="39"/>
      <c r="T116" s="39"/>
      <c r="U116" s="39"/>
      <c r="V116" s="39"/>
      <c r="W116" s="39"/>
      <c r="X116" s="39"/>
      <c r="Y116" s="39"/>
      <c r="Z116" s="39"/>
      <c r="AA116" s="39"/>
      <c r="AB116" s="39"/>
      <c r="AC116" s="39"/>
      <c r="AD116" s="39"/>
      <c r="AE116" s="39"/>
    </row>
    <row r="117" s="2" customFormat="1" ht="6.96" customHeight="1">
      <c r="A117" s="39"/>
      <c r="B117" s="40"/>
      <c r="C117" s="41"/>
      <c r="D117" s="41"/>
      <c r="E117" s="41"/>
      <c r="F117" s="41"/>
      <c r="G117" s="41"/>
      <c r="H117" s="41"/>
      <c r="I117" s="156"/>
      <c r="J117" s="41"/>
      <c r="K117" s="41"/>
      <c r="L117" s="64"/>
      <c r="S117" s="39"/>
      <c r="T117" s="39"/>
      <c r="U117" s="39"/>
      <c r="V117" s="39"/>
      <c r="W117" s="39"/>
      <c r="X117" s="39"/>
      <c r="Y117" s="39"/>
      <c r="Z117" s="39"/>
      <c r="AA117" s="39"/>
      <c r="AB117" s="39"/>
      <c r="AC117" s="39"/>
      <c r="AD117" s="39"/>
      <c r="AE117" s="39"/>
    </row>
    <row r="118" s="2" customFormat="1" ht="15.15" customHeight="1">
      <c r="A118" s="39"/>
      <c r="B118" s="40"/>
      <c r="C118" s="33" t="s">
        <v>24</v>
      </c>
      <c r="D118" s="41"/>
      <c r="E118" s="41"/>
      <c r="F118" s="28" t="str">
        <f>E17</f>
        <v/>
      </c>
      <c r="G118" s="41"/>
      <c r="H118" s="41"/>
      <c r="I118" s="158" t="s">
        <v>32</v>
      </c>
      <c r="J118" s="37" t="str">
        <f>E23</f>
        <v xml:space="preserve"> </v>
      </c>
      <c r="K118" s="41"/>
      <c r="L118" s="64"/>
      <c r="S118" s="39"/>
      <c r="T118" s="39"/>
      <c r="U118" s="39"/>
      <c r="V118" s="39"/>
      <c r="W118" s="39"/>
      <c r="X118" s="39"/>
      <c r="Y118" s="39"/>
      <c r="Z118" s="39"/>
      <c r="AA118" s="39"/>
      <c r="AB118" s="39"/>
      <c r="AC118" s="39"/>
      <c r="AD118" s="39"/>
      <c r="AE118" s="39"/>
    </row>
    <row r="119" s="2" customFormat="1" ht="15.15" customHeight="1">
      <c r="A119" s="39"/>
      <c r="B119" s="40"/>
      <c r="C119" s="33" t="s">
        <v>30</v>
      </c>
      <c r="D119" s="41"/>
      <c r="E119" s="41"/>
      <c r="F119" s="28" t="str">
        <f>IF(E20="","",E20)</f>
        <v>Vyplň údaj</v>
      </c>
      <c r="G119" s="41"/>
      <c r="H119" s="41"/>
      <c r="I119" s="158" t="s">
        <v>34</v>
      </c>
      <c r="J119" s="37" t="str">
        <f>E26</f>
        <v xml:space="preserve"> </v>
      </c>
      <c r="K119" s="41"/>
      <c r="L119" s="64"/>
      <c r="S119" s="39"/>
      <c r="T119" s="39"/>
      <c r="U119" s="39"/>
      <c r="V119" s="39"/>
      <c r="W119" s="39"/>
      <c r="X119" s="39"/>
      <c r="Y119" s="39"/>
      <c r="Z119" s="39"/>
      <c r="AA119" s="39"/>
      <c r="AB119" s="39"/>
      <c r="AC119" s="39"/>
      <c r="AD119" s="39"/>
      <c r="AE119" s="39"/>
    </row>
    <row r="120" s="2" customFormat="1" ht="10.32" customHeight="1">
      <c r="A120" s="39"/>
      <c r="B120" s="40"/>
      <c r="C120" s="41"/>
      <c r="D120" s="41"/>
      <c r="E120" s="41"/>
      <c r="F120" s="41"/>
      <c r="G120" s="41"/>
      <c r="H120" s="41"/>
      <c r="I120" s="156"/>
      <c r="J120" s="41"/>
      <c r="K120" s="41"/>
      <c r="L120" s="64"/>
      <c r="S120" s="39"/>
      <c r="T120" s="39"/>
      <c r="U120" s="39"/>
      <c r="V120" s="39"/>
      <c r="W120" s="39"/>
      <c r="X120" s="39"/>
      <c r="Y120" s="39"/>
      <c r="Z120" s="39"/>
      <c r="AA120" s="39"/>
      <c r="AB120" s="39"/>
      <c r="AC120" s="39"/>
      <c r="AD120" s="39"/>
      <c r="AE120" s="39"/>
    </row>
    <row r="121" s="9" customFormat="1" ht="29.28" customHeight="1">
      <c r="A121" s="204"/>
      <c r="B121" s="205"/>
      <c r="C121" s="206" t="s">
        <v>397</v>
      </c>
      <c r="D121" s="207" t="s">
        <v>61</v>
      </c>
      <c r="E121" s="207" t="s">
        <v>57</v>
      </c>
      <c r="F121" s="207" t="s">
        <v>58</v>
      </c>
      <c r="G121" s="207" t="s">
        <v>398</v>
      </c>
      <c r="H121" s="207" t="s">
        <v>399</v>
      </c>
      <c r="I121" s="208" t="s">
        <v>400</v>
      </c>
      <c r="J121" s="207" t="s">
        <v>393</v>
      </c>
      <c r="K121" s="209" t="s">
        <v>401</v>
      </c>
      <c r="L121" s="210"/>
      <c r="M121" s="101" t="s">
        <v>1</v>
      </c>
      <c r="N121" s="102" t="s">
        <v>40</v>
      </c>
      <c r="O121" s="102" t="s">
        <v>402</v>
      </c>
      <c r="P121" s="102" t="s">
        <v>403</v>
      </c>
      <c r="Q121" s="102" t="s">
        <v>404</v>
      </c>
      <c r="R121" s="102" t="s">
        <v>405</v>
      </c>
      <c r="S121" s="102" t="s">
        <v>406</v>
      </c>
      <c r="T121" s="103" t="s">
        <v>407</v>
      </c>
      <c r="U121" s="204"/>
      <c r="V121" s="204"/>
      <c r="W121" s="204"/>
      <c r="X121" s="204"/>
      <c r="Y121" s="204"/>
      <c r="Z121" s="204"/>
      <c r="AA121" s="204"/>
      <c r="AB121" s="204"/>
      <c r="AC121" s="204"/>
      <c r="AD121" s="204"/>
      <c r="AE121" s="204"/>
    </row>
    <row r="122" s="2" customFormat="1" ht="22.8" customHeight="1">
      <c r="A122" s="39"/>
      <c r="B122" s="40"/>
      <c r="C122" s="108" t="s">
        <v>408</v>
      </c>
      <c r="D122" s="41"/>
      <c r="E122" s="41"/>
      <c r="F122" s="41"/>
      <c r="G122" s="41"/>
      <c r="H122" s="41"/>
      <c r="I122" s="156"/>
      <c r="J122" s="211">
        <f>BK122</f>
        <v>0</v>
      </c>
      <c r="K122" s="41"/>
      <c r="L122" s="45"/>
      <c r="M122" s="104"/>
      <c r="N122" s="212"/>
      <c r="O122" s="105"/>
      <c r="P122" s="213">
        <f>P123</f>
        <v>0</v>
      </c>
      <c r="Q122" s="105"/>
      <c r="R122" s="213">
        <f>R123</f>
        <v>0</v>
      </c>
      <c r="S122" s="105"/>
      <c r="T122" s="214">
        <f>T123</f>
        <v>0</v>
      </c>
      <c r="U122" s="39"/>
      <c r="V122" s="39"/>
      <c r="W122" s="39"/>
      <c r="X122" s="39"/>
      <c r="Y122" s="39"/>
      <c r="Z122" s="39"/>
      <c r="AA122" s="39"/>
      <c r="AB122" s="39"/>
      <c r="AC122" s="39"/>
      <c r="AD122" s="39"/>
      <c r="AE122" s="39"/>
      <c r="AT122" s="18" t="s">
        <v>75</v>
      </c>
      <c r="AU122" s="18" t="s">
        <v>395</v>
      </c>
      <c r="BK122" s="215">
        <f>BK123</f>
        <v>0</v>
      </c>
    </row>
    <row r="123" s="11" customFormat="1" ht="25.92" customHeight="1">
      <c r="A123" s="11"/>
      <c r="B123" s="254"/>
      <c r="C123" s="255"/>
      <c r="D123" s="256" t="s">
        <v>75</v>
      </c>
      <c r="E123" s="257" t="s">
        <v>128</v>
      </c>
      <c r="F123" s="257" t="s">
        <v>1096</v>
      </c>
      <c r="G123" s="255"/>
      <c r="H123" s="255"/>
      <c r="I123" s="258"/>
      <c r="J123" s="259">
        <f>BK123</f>
        <v>0</v>
      </c>
      <c r="K123" s="255"/>
      <c r="L123" s="260"/>
      <c r="M123" s="261"/>
      <c r="N123" s="262"/>
      <c r="O123" s="262"/>
      <c r="P123" s="263">
        <f>P124</f>
        <v>0</v>
      </c>
      <c r="Q123" s="262"/>
      <c r="R123" s="263">
        <f>R124</f>
        <v>0</v>
      </c>
      <c r="S123" s="262"/>
      <c r="T123" s="264">
        <f>T124</f>
        <v>0</v>
      </c>
      <c r="U123" s="11"/>
      <c r="V123" s="11"/>
      <c r="W123" s="11"/>
      <c r="X123" s="11"/>
      <c r="Y123" s="11"/>
      <c r="Z123" s="11"/>
      <c r="AA123" s="11"/>
      <c r="AB123" s="11"/>
      <c r="AC123" s="11"/>
      <c r="AD123" s="11"/>
      <c r="AE123" s="11"/>
      <c r="AR123" s="265" t="s">
        <v>427</v>
      </c>
      <c r="AT123" s="266" t="s">
        <v>75</v>
      </c>
      <c r="AU123" s="266" t="s">
        <v>76</v>
      </c>
      <c r="AY123" s="265" t="s">
        <v>414</v>
      </c>
      <c r="BK123" s="267">
        <f>BK124</f>
        <v>0</v>
      </c>
    </row>
    <row r="124" s="11" customFormat="1" ht="22.8" customHeight="1">
      <c r="A124" s="11"/>
      <c r="B124" s="254"/>
      <c r="C124" s="255"/>
      <c r="D124" s="256" t="s">
        <v>75</v>
      </c>
      <c r="E124" s="275" t="s">
        <v>1097</v>
      </c>
      <c r="F124" s="275" t="s">
        <v>1098</v>
      </c>
      <c r="G124" s="255"/>
      <c r="H124" s="255"/>
      <c r="I124" s="258"/>
      <c r="J124" s="276">
        <f>BK124</f>
        <v>0</v>
      </c>
      <c r="K124" s="255"/>
      <c r="L124" s="260"/>
      <c r="M124" s="261"/>
      <c r="N124" s="262"/>
      <c r="O124" s="262"/>
      <c r="P124" s="263">
        <f>SUM(P125:P127)</f>
        <v>0</v>
      </c>
      <c r="Q124" s="262"/>
      <c r="R124" s="263">
        <f>SUM(R125:R127)</f>
        <v>0</v>
      </c>
      <c r="S124" s="262"/>
      <c r="T124" s="264">
        <f>SUM(T125:T127)</f>
        <v>0</v>
      </c>
      <c r="U124" s="11"/>
      <c r="V124" s="11"/>
      <c r="W124" s="11"/>
      <c r="X124" s="11"/>
      <c r="Y124" s="11"/>
      <c r="Z124" s="11"/>
      <c r="AA124" s="11"/>
      <c r="AB124" s="11"/>
      <c r="AC124" s="11"/>
      <c r="AD124" s="11"/>
      <c r="AE124" s="11"/>
      <c r="AR124" s="265" t="s">
        <v>427</v>
      </c>
      <c r="AT124" s="266" t="s">
        <v>75</v>
      </c>
      <c r="AU124" s="266" t="s">
        <v>84</v>
      </c>
      <c r="AY124" s="265" t="s">
        <v>414</v>
      </c>
      <c r="BK124" s="267">
        <f>SUM(BK125:BK127)</f>
        <v>0</v>
      </c>
    </row>
    <row r="125" s="2" customFormat="1" ht="16.5" customHeight="1">
      <c r="A125" s="39"/>
      <c r="B125" s="40"/>
      <c r="C125" s="234" t="s">
        <v>84</v>
      </c>
      <c r="D125" s="234" t="s">
        <v>443</v>
      </c>
      <c r="E125" s="235" t="s">
        <v>1100</v>
      </c>
      <c r="F125" s="236" t="s">
        <v>1098</v>
      </c>
      <c r="G125" s="237" t="s">
        <v>1686</v>
      </c>
      <c r="H125" s="238">
        <v>588.30999999999995</v>
      </c>
      <c r="I125" s="239"/>
      <c r="J125" s="240">
        <f>ROUND(I125*H125,2)</f>
        <v>0</v>
      </c>
      <c r="K125" s="236" t="s">
        <v>720</v>
      </c>
      <c r="L125" s="45"/>
      <c r="M125" s="241" t="s">
        <v>1</v>
      </c>
      <c r="N125" s="242" t="s">
        <v>41</v>
      </c>
      <c r="O125" s="92"/>
      <c r="P125" s="226">
        <f>O125*H125</f>
        <v>0</v>
      </c>
      <c r="Q125" s="226">
        <v>0</v>
      </c>
      <c r="R125" s="226">
        <f>Q125*H125</f>
        <v>0</v>
      </c>
      <c r="S125" s="226">
        <v>0</v>
      </c>
      <c r="T125" s="227">
        <f>S125*H125</f>
        <v>0</v>
      </c>
      <c r="U125" s="39"/>
      <c r="V125" s="39"/>
      <c r="W125" s="39"/>
      <c r="X125" s="39"/>
      <c r="Y125" s="39"/>
      <c r="Z125" s="39"/>
      <c r="AA125" s="39"/>
      <c r="AB125" s="39"/>
      <c r="AC125" s="39"/>
      <c r="AD125" s="39"/>
      <c r="AE125" s="39"/>
      <c r="AR125" s="228" t="s">
        <v>1102</v>
      </c>
      <c r="AT125" s="228" t="s">
        <v>443</v>
      </c>
      <c r="AU125" s="228" t="s">
        <v>86</v>
      </c>
      <c r="AY125" s="18" t="s">
        <v>414</v>
      </c>
      <c r="BE125" s="229">
        <f>IF(N125="základní",J125,0)</f>
        <v>0</v>
      </c>
      <c r="BF125" s="229">
        <f>IF(N125="snížená",J125,0)</f>
        <v>0</v>
      </c>
      <c r="BG125" s="229">
        <f>IF(N125="zákl. přenesená",J125,0)</f>
        <v>0</v>
      </c>
      <c r="BH125" s="229">
        <f>IF(N125="sníž. přenesená",J125,0)</f>
        <v>0</v>
      </c>
      <c r="BI125" s="229">
        <f>IF(N125="nulová",J125,0)</f>
        <v>0</v>
      </c>
      <c r="BJ125" s="18" t="s">
        <v>84</v>
      </c>
      <c r="BK125" s="229">
        <f>ROUND(I125*H125,2)</f>
        <v>0</v>
      </c>
      <c r="BL125" s="18" t="s">
        <v>1102</v>
      </c>
      <c r="BM125" s="228" t="s">
        <v>3715</v>
      </c>
    </row>
    <row r="126" s="2" customFormat="1">
      <c r="A126" s="39"/>
      <c r="B126" s="40"/>
      <c r="C126" s="41"/>
      <c r="D126" s="230" t="s">
        <v>417</v>
      </c>
      <c r="E126" s="41"/>
      <c r="F126" s="231" t="s">
        <v>1098</v>
      </c>
      <c r="G126" s="41"/>
      <c r="H126" s="41"/>
      <c r="I126" s="156"/>
      <c r="J126" s="41"/>
      <c r="K126" s="41"/>
      <c r="L126" s="45"/>
      <c r="M126" s="232"/>
      <c r="N126" s="233"/>
      <c r="O126" s="92"/>
      <c r="P126" s="92"/>
      <c r="Q126" s="92"/>
      <c r="R126" s="92"/>
      <c r="S126" s="92"/>
      <c r="T126" s="93"/>
      <c r="U126" s="39"/>
      <c r="V126" s="39"/>
      <c r="W126" s="39"/>
      <c r="X126" s="39"/>
      <c r="Y126" s="39"/>
      <c r="Z126" s="39"/>
      <c r="AA126" s="39"/>
      <c r="AB126" s="39"/>
      <c r="AC126" s="39"/>
      <c r="AD126" s="39"/>
      <c r="AE126" s="39"/>
      <c r="AT126" s="18" t="s">
        <v>417</v>
      </c>
      <c r="AU126" s="18" t="s">
        <v>86</v>
      </c>
    </row>
    <row r="127" s="2" customFormat="1">
      <c r="A127" s="39"/>
      <c r="B127" s="40"/>
      <c r="C127" s="41"/>
      <c r="D127" s="230" t="s">
        <v>722</v>
      </c>
      <c r="E127" s="41"/>
      <c r="F127" s="268" t="s">
        <v>3716</v>
      </c>
      <c r="G127" s="41"/>
      <c r="H127" s="41"/>
      <c r="I127" s="156"/>
      <c r="J127" s="41"/>
      <c r="K127" s="41"/>
      <c r="L127" s="45"/>
      <c r="M127" s="243"/>
      <c r="N127" s="244"/>
      <c r="O127" s="245"/>
      <c r="P127" s="245"/>
      <c r="Q127" s="245"/>
      <c r="R127" s="245"/>
      <c r="S127" s="245"/>
      <c r="T127" s="246"/>
      <c r="U127" s="39"/>
      <c r="V127" s="39"/>
      <c r="W127" s="39"/>
      <c r="X127" s="39"/>
      <c r="Y127" s="39"/>
      <c r="Z127" s="39"/>
      <c r="AA127" s="39"/>
      <c r="AB127" s="39"/>
      <c r="AC127" s="39"/>
      <c r="AD127" s="39"/>
      <c r="AE127" s="39"/>
      <c r="AT127" s="18" t="s">
        <v>722</v>
      </c>
      <c r="AU127" s="18" t="s">
        <v>86</v>
      </c>
    </row>
    <row r="128" s="2" customFormat="1" ht="6.96" customHeight="1">
      <c r="A128" s="39"/>
      <c r="B128" s="67"/>
      <c r="C128" s="68"/>
      <c r="D128" s="68"/>
      <c r="E128" s="68"/>
      <c r="F128" s="68"/>
      <c r="G128" s="68"/>
      <c r="H128" s="68"/>
      <c r="I128" s="194"/>
      <c r="J128" s="68"/>
      <c r="K128" s="68"/>
      <c r="L128" s="45"/>
      <c r="M128" s="39"/>
      <c r="O128" s="39"/>
      <c r="P128" s="39"/>
      <c r="Q128" s="39"/>
      <c r="R128" s="39"/>
      <c r="S128" s="39"/>
      <c r="T128" s="39"/>
      <c r="U128" s="39"/>
      <c r="V128" s="39"/>
      <c r="W128" s="39"/>
      <c r="X128" s="39"/>
      <c r="Y128" s="39"/>
      <c r="Z128" s="39"/>
      <c r="AA128" s="39"/>
      <c r="AB128" s="39"/>
      <c r="AC128" s="39"/>
      <c r="AD128" s="39"/>
      <c r="AE128" s="39"/>
    </row>
  </sheetData>
  <sheetProtection sheet="1" autoFilter="0" formatColumns="0" formatRows="0" objects="1" scenarios="1" spinCount="100000" saltValue="PmoQDAeEuFmgCSpzx++sjleaZNl2D/UvCfHC8lo+Kn7QoSLJAojcmfArdFcGrA1NRJg9jz1C0/sP/wj6U0yDfA==" hashValue="q04w34Dn1ZljQ3FKAAm3VgNMI+9Wis1dYRgWwLi8OurPDlvcb2hMU7gYjZpa3j0bQjXsgEXSOIndBbgcxQSwLg==" algorithmName="SHA-512" password="CC35"/>
  <autoFilter ref="C121:K127"/>
  <mergeCells count="12">
    <mergeCell ref="E7:H7"/>
    <mergeCell ref="E9:H9"/>
    <mergeCell ref="E11:H11"/>
    <mergeCell ref="E20:H20"/>
    <mergeCell ref="E29:H29"/>
    <mergeCell ref="E85:H85"/>
    <mergeCell ref="E87:H87"/>
    <mergeCell ref="E89:H89"/>
    <mergeCell ref="E110:H110"/>
    <mergeCell ref="E112:H112"/>
    <mergeCell ref="E114:H114"/>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57.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280</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3717</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3718</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ROUND(J129,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ROUND((SUM(BE129:BE252)),  2)</f>
        <v>0</v>
      </c>
      <c r="G35" s="39"/>
      <c r="H35" s="39"/>
      <c r="I35" s="173">
        <v>0.20999999999999999</v>
      </c>
      <c r="J35" s="172">
        <f>ROUND(((SUM(BE129:BE252))*I35),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ROUND((SUM(BF129:BF252)),  2)</f>
        <v>0</v>
      </c>
      <c r="G36" s="39"/>
      <c r="H36" s="39"/>
      <c r="I36" s="173">
        <v>0.14999999999999999</v>
      </c>
      <c r="J36" s="172">
        <f>ROUND(((SUM(BF129:BF252))*I36),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ROUND((SUM(BG129:BG252)),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ROUND((SUM(BH129:BH252)),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ROUND((SUM(BI129:BI252)),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3717</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001 - ZRN - propustek v km 7,286</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J129</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732</v>
      </c>
      <c r="E99" s="250"/>
      <c r="F99" s="250"/>
      <c r="G99" s="250"/>
      <c r="H99" s="250"/>
      <c r="I99" s="251"/>
      <c r="J99" s="252">
        <f>J130</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1712</v>
      </c>
      <c r="E100" s="271"/>
      <c r="F100" s="271"/>
      <c r="G100" s="271"/>
      <c r="H100" s="271"/>
      <c r="I100" s="272"/>
      <c r="J100" s="273">
        <f>J131</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734</v>
      </c>
      <c r="E101" s="271"/>
      <c r="F101" s="271"/>
      <c r="G101" s="271"/>
      <c r="H101" s="271"/>
      <c r="I101" s="272"/>
      <c r="J101" s="273">
        <f>J145</f>
        <v>0</v>
      </c>
      <c r="K101" s="134"/>
      <c r="L101" s="274"/>
      <c r="S101" s="12"/>
      <c r="T101" s="12"/>
      <c r="U101" s="12"/>
      <c r="V101" s="12"/>
      <c r="W101" s="12"/>
      <c r="X101" s="12"/>
      <c r="Y101" s="12"/>
      <c r="Z101" s="12"/>
      <c r="AA101" s="12"/>
      <c r="AB101" s="12"/>
      <c r="AC101" s="12"/>
      <c r="AD101" s="12"/>
      <c r="AE101" s="12"/>
    </row>
    <row r="102" hidden="1" s="12" customFormat="1" ht="19.92" customHeight="1">
      <c r="A102" s="12"/>
      <c r="B102" s="269"/>
      <c r="C102" s="134"/>
      <c r="D102" s="270" t="s">
        <v>736</v>
      </c>
      <c r="E102" s="271"/>
      <c r="F102" s="271"/>
      <c r="G102" s="271"/>
      <c r="H102" s="271"/>
      <c r="I102" s="272"/>
      <c r="J102" s="273">
        <f>J156</f>
        <v>0</v>
      </c>
      <c r="K102" s="134"/>
      <c r="L102" s="274"/>
      <c r="S102" s="12"/>
      <c r="T102" s="12"/>
      <c r="U102" s="12"/>
      <c r="V102" s="12"/>
      <c r="W102" s="12"/>
      <c r="X102" s="12"/>
      <c r="Y102" s="12"/>
      <c r="Z102" s="12"/>
      <c r="AA102" s="12"/>
      <c r="AB102" s="12"/>
      <c r="AC102" s="12"/>
      <c r="AD102" s="12"/>
      <c r="AE102" s="12"/>
    </row>
    <row r="103" hidden="1" s="12" customFormat="1" ht="19.92" customHeight="1">
      <c r="A103" s="12"/>
      <c r="B103" s="269"/>
      <c r="C103" s="134"/>
      <c r="D103" s="270" t="s">
        <v>737</v>
      </c>
      <c r="E103" s="271"/>
      <c r="F103" s="271"/>
      <c r="G103" s="271"/>
      <c r="H103" s="271"/>
      <c r="I103" s="272"/>
      <c r="J103" s="273">
        <f>J174</f>
        <v>0</v>
      </c>
      <c r="K103" s="134"/>
      <c r="L103" s="274"/>
      <c r="S103" s="12"/>
      <c r="T103" s="12"/>
      <c r="U103" s="12"/>
      <c r="V103" s="12"/>
      <c r="W103" s="12"/>
      <c r="X103" s="12"/>
      <c r="Y103" s="12"/>
      <c r="Z103" s="12"/>
      <c r="AA103" s="12"/>
      <c r="AB103" s="12"/>
      <c r="AC103" s="12"/>
      <c r="AD103" s="12"/>
      <c r="AE103" s="12"/>
    </row>
    <row r="104" hidden="1" s="12" customFormat="1" ht="19.92" customHeight="1">
      <c r="A104" s="12"/>
      <c r="B104" s="269"/>
      <c r="C104" s="134"/>
      <c r="D104" s="270" t="s">
        <v>738</v>
      </c>
      <c r="E104" s="271"/>
      <c r="F104" s="271"/>
      <c r="G104" s="271"/>
      <c r="H104" s="271"/>
      <c r="I104" s="272"/>
      <c r="J104" s="273">
        <f>J224</f>
        <v>0</v>
      </c>
      <c r="K104" s="134"/>
      <c r="L104" s="274"/>
      <c r="S104" s="12"/>
      <c r="T104" s="12"/>
      <c r="U104" s="12"/>
      <c r="V104" s="12"/>
      <c r="W104" s="12"/>
      <c r="X104" s="12"/>
      <c r="Y104" s="12"/>
      <c r="Z104" s="12"/>
      <c r="AA104" s="12"/>
      <c r="AB104" s="12"/>
      <c r="AC104" s="12"/>
      <c r="AD104" s="12"/>
      <c r="AE104" s="12"/>
    </row>
    <row r="105" hidden="1" s="12" customFormat="1" ht="19.92" customHeight="1">
      <c r="A105" s="12"/>
      <c r="B105" s="269"/>
      <c r="C105" s="134"/>
      <c r="D105" s="270" t="s">
        <v>739</v>
      </c>
      <c r="E105" s="271"/>
      <c r="F105" s="271"/>
      <c r="G105" s="271"/>
      <c r="H105" s="271"/>
      <c r="I105" s="272"/>
      <c r="J105" s="273">
        <f>J240</f>
        <v>0</v>
      </c>
      <c r="K105" s="134"/>
      <c r="L105" s="274"/>
      <c r="S105" s="12"/>
      <c r="T105" s="12"/>
      <c r="U105" s="12"/>
      <c r="V105" s="12"/>
      <c r="W105" s="12"/>
      <c r="X105" s="12"/>
      <c r="Y105" s="12"/>
      <c r="Z105" s="12"/>
      <c r="AA105" s="12"/>
      <c r="AB105" s="12"/>
      <c r="AC105" s="12"/>
      <c r="AD105" s="12"/>
      <c r="AE105" s="12"/>
    </row>
    <row r="106" hidden="1" s="10" customFormat="1" ht="24.96" customHeight="1">
      <c r="A106" s="10"/>
      <c r="B106" s="247"/>
      <c r="C106" s="248"/>
      <c r="D106" s="249" t="s">
        <v>740</v>
      </c>
      <c r="E106" s="250"/>
      <c r="F106" s="250"/>
      <c r="G106" s="250"/>
      <c r="H106" s="250"/>
      <c r="I106" s="251"/>
      <c r="J106" s="252">
        <f>J243</f>
        <v>0</v>
      </c>
      <c r="K106" s="248"/>
      <c r="L106" s="253"/>
      <c r="S106" s="10"/>
      <c r="T106" s="10"/>
      <c r="U106" s="10"/>
      <c r="V106" s="10"/>
      <c r="W106" s="10"/>
      <c r="X106" s="10"/>
      <c r="Y106" s="10"/>
      <c r="Z106" s="10"/>
      <c r="AA106" s="10"/>
      <c r="AB106" s="10"/>
      <c r="AC106" s="10"/>
      <c r="AD106" s="10"/>
      <c r="AE106" s="10"/>
    </row>
    <row r="107" hidden="1" s="12" customFormat="1" ht="19.92" customHeight="1">
      <c r="A107" s="12"/>
      <c r="B107" s="269"/>
      <c r="C107" s="134"/>
      <c r="D107" s="270" t="s">
        <v>1713</v>
      </c>
      <c r="E107" s="271"/>
      <c r="F107" s="271"/>
      <c r="G107" s="271"/>
      <c r="H107" s="271"/>
      <c r="I107" s="272"/>
      <c r="J107" s="273">
        <f>J244</f>
        <v>0</v>
      </c>
      <c r="K107" s="134"/>
      <c r="L107" s="274"/>
      <c r="S107" s="12"/>
      <c r="T107" s="12"/>
      <c r="U107" s="12"/>
      <c r="V107" s="12"/>
      <c r="W107" s="12"/>
      <c r="X107" s="12"/>
      <c r="Y107" s="12"/>
      <c r="Z107" s="12"/>
      <c r="AA107" s="12"/>
      <c r="AB107" s="12"/>
      <c r="AC107" s="12"/>
      <c r="AD107" s="12"/>
      <c r="AE107" s="12"/>
    </row>
    <row r="108" hidden="1" s="2" customFormat="1" ht="21.84" customHeight="1">
      <c r="A108" s="39"/>
      <c r="B108" s="40"/>
      <c r="C108" s="41"/>
      <c r="D108" s="41"/>
      <c r="E108" s="41"/>
      <c r="F108" s="41"/>
      <c r="G108" s="41"/>
      <c r="H108" s="41"/>
      <c r="I108" s="156"/>
      <c r="J108" s="41"/>
      <c r="K108" s="41"/>
      <c r="L108" s="64"/>
      <c r="S108" s="39"/>
      <c r="T108" s="39"/>
      <c r="U108" s="39"/>
      <c r="V108" s="39"/>
      <c r="W108" s="39"/>
      <c r="X108" s="39"/>
      <c r="Y108" s="39"/>
      <c r="Z108" s="39"/>
      <c r="AA108" s="39"/>
      <c r="AB108" s="39"/>
      <c r="AC108" s="39"/>
      <c r="AD108" s="39"/>
      <c r="AE108" s="39"/>
    </row>
    <row r="109" hidden="1" s="2" customFormat="1" ht="6.96" customHeight="1">
      <c r="A109" s="39"/>
      <c r="B109" s="67"/>
      <c r="C109" s="68"/>
      <c r="D109" s="68"/>
      <c r="E109" s="68"/>
      <c r="F109" s="68"/>
      <c r="G109" s="68"/>
      <c r="H109" s="68"/>
      <c r="I109" s="194"/>
      <c r="J109" s="68"/>
      <c r="K109" s="68"/>
      <c r="L109" s="64"/>
      <c r="S109" s="39"/>
      <c r="T109" s="39"/>
      <c r="U109" s="39"/>
      <c r="V109" s="39"/>
      <c r="W109" s="39"/>
      <c r="X109" s="39"/>
      <c r="Y109" s="39"/>
      <c r="Z109" s="39"/>
      <c r="AA109" s="39"/>
      <c r="AB109" s="39"/>
      <c r="AC109" s="39"/>
      <c r="AD109" s="39"/>
      <c r="AE109" s="39"/>
    </row>
    <row r="110" hidden="1"/>
    <row r="111" hidden="1"/>
    <row r="112" hidden="1"/>
    <row r="113" s="2" customFormat="1" ht="6.96" customHeight="1">
      <c r="A113" s="39"/>
      <c r="B113" s="69"/>
      <c r="C113" s="70"/>
      <c r="D113" s="70"/>
      <c r="E113" s="70"/>
      <c r="F113" s="70"/>
      <c r="G113" s="70"/>
      <c r="H113" s="70"/>
      <c r="I113" s="197"/>
      <c r="J113" s="70"/>
      <c r="K113" s="70"/>
      <c r="L113" s="64"/>
      <c r="S113" s="39"/>
      <c r="T113" s="39"/>
      <c r="U113" s="39"/>
      <c r="V113" s="39"/>
      <c r="W113" s="39"/>
      <c r="X113" s="39"/>
      <c r="Y113" s="39"/>
      <c r="Z113" s="39"/>
      <c r="AA113" s="39"/>
      <c r="AB113" s="39"/>
      <c r="AC113" s="39"/>
      <c r="AD113" s="39"/>
      <c r="AE113" s="39"/>
    </row>
    <row r="114" s="2" customFormat="1" ht="24.96" customHeight="1">
      <c r="A114" s="39"/>
      <c r="B114" s="40"/>
      <c r="C114" s="24" t="s">
        <v>396</v>
      </c>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2" customFormat="1" ht="6.96" customHeight="1">
      <c r="A115" s="39"/>
      <c r="B115" s="40"/>
      <c r="C115" s="41"/>
      <c r="D115" s="41"/>
      <c r="E115" s="41"/>
      <c r="F115" s="41"/>
      <c r="G115" s="41"/>
      <c r="H115" s="41"/>
      <c r="I115" s="156"/>
      <c r="J115" s="41"/>
      <c r="K115" s="41"/>
      <c r="L115" s="64"/>
      <c r="S115" s="39"/>
      <c r="T115" s="39"/>
      <c r="U115" s="39"/>
      <c r="V115" s="39"/>
      <c r="W115" s="39"/>
      <c r="X115" s="39"/>
      <c r="Y115" s="39"/>
      <c r="Z115" s="39"/>
      <c r="AA115" s="39"/>
      <c r="AB115" s="39"/>
      <c r="AC115" s="39"/>
      <c r="AD115" s="39"/>
      <c r="AE115" s="39"/>
    </row>
    <row r="116" s="2" customFormat="1" ht="12" customHeight="1">
      <c r="A116" s="39"/>
      <c r="B116" s="40"/>
      <c r="C116" s="33" t="s">
        <v>16</v>
      </c>
      <c r="D116" s="41"/>
      <c r="E116" s="41"/>
      <c r="F116" s="41"/>
      <c r="G116" s="41"/>
      <c r="H116" s="41"/>
      <c r="I116" s="156"/>
      <c r="J116" s="41"/>
      <c r="K116" s="41"/>
      <c r="L116" s="64"/>
      <c r="S116" s="39"/>
      <c r="T116" s="39"/>
      <c r="U116" s="39"/>
      <c r="V116" s="39"/>
      <c r="W116" s="39"/>
      <c r="X116" s="39"/>
      <c r="Y116" s="39"/>
      <c r="Z116" s="39"/>
      <c r="AA116" s="39"/>
      <c r="AB116" s="39"/>
      <c r="AC116" s="39"/>
      <c r="AD116" s="39"/>
      <c r="AE116" s="39"/>
    </row>
    <row r="117" s="2" customFormat="1" ht="23.25" customHeight="1">
      <c r="A117" s="39"/>
      <c r="B117" s="40"/>
      <c r="C117" s="41"/>
      <c r="D117" s="41"/>
      <c r="E117" s="198" t="str">
        <f>E7</f>
        <v>Oprava trati v úseku 1.TK a 2.TK Děčín Prostřední Žleb - Dolní Žleb_OPRAVA č. 2</v>
      </c>
      <c r="F117" s="33"/>
      <c r="G117" s="33"/>
      <c r="H117" s="33"/>
      <c r="I117" s="156"/>
      <c r="J117" s="41"/>
      <c r="K117" s="41"/>
      <c r="L117" s="64"/>
      <c r="S117" s="39"/>
      <c r="T117" s="39"/>
      <c r="U117" s="39"/>
      <c r="V117" s="39"/>
      <c r="W117" s="39"/>
      <c r="X117" s="39"/>
      <c r="Y117" s="39"/>
      <c r="Z117" s="39"/>
      <c r="AA117" s="39"/>
      <c r="AB117" s="39"/>
      <c r="AC117" s="39"/>
      <c r="AD117" s="39"/>
      <c r="AE117" s="39"/>
    </row>
    <row r="118" s="1" customFormat="1" ht="12" customHeight="1">
      <c r="B118" s="22"/>
      <c r="C118" s="33" t="s">
        <v>389</v>
      </c>
      <c r="D118" s="23"/>
      <c r="E118" s="23"/>
      <c r="F118" s="23"/>
      <c r="G118" s="23"/>
      <c r="H118" s="23"/>
      <c r="I118" s="148"/>
      <c r="J118" s="23"/>
      <c r="K118" s="23"/>
      <c r="L118" s="21"/>
    </row>
    <row r="119" s="2" customFormat="1" ht="16.5" customHeight="1">
      <c r="A119" s="39"/>
      <c r="B119" s="40"/>
      <c r="C119" s="41"/>
      <c r="D119" s="41"/>
      <c r="E119" s="198" t="s">
        <v>3717</v>
      </c>
      <c r="F119" s="41"/>
      <c r="G119" s="41"/>
      <c r="H119" s="41"/>
      <c r="I119" s="156"/>
      <c r="J119" s="41"/>
      <c r="K119" s="41"/>
      <c r="L119" s="64"/>
      <c r="S119" s="39"/>
      <c r="T119" s="39"/>
      <c r="U119" s="39"/>
      <c r="V119" s="39"/>
      <c r="W119" s="39"/>
      <c r="X119" s="39"/>
      <c r="Y119" s="39"/>
      <c r="Z119" s="39"/>
      <c r="AA119" s="39"/>
      <c r="AB119" s="39"/>
      <c r="AC119" s="39"/>
      <c r="AD119" s="39"/>
      <c r="AE119" s="39"/>
    </row>
    <row r="120" s="2" customFormat="1" ht="12" customHeight="1">
      <c r="A120" s="39"/>
      <c r="B120" s="40"/>
      <c r="C120" s="33" t="s">
        <v>715</v>
      </c>
      <c r="D120" s="41"/>
      <c r="E120" s="41"/>
      <c r="F120" s="41"/>
      <c r="G120" s="41"/>
      <c r="H120" s="41"/>
      <c r="I120" s="156"/>
      <c r="J120" s="41"/>
      <c r="K120" s="41"/>
      <c r="L120" s="64"/>
      <c r="S120" s="39"/>
      <c r="T120" s="39"/>
      <c r="U120" s="39"/>
      <c r="V120" s="39"/>
      <c r="W120" s="39"/>
      <c r="X120" s="39"/>
      <c r="Y120" s="39"/>
      <c r="Z120" s="39"/>
      <c r="AA120" s="39"/>
      <c r="AB120" s="39"/>
      <c r="AC120" s="39"/>
      <c r="AD120" s="39"/>
      <c r="AE120" s="39"/>
    </row>
    <row r="121" s="2" customFormat="1" ht="16.5" customHeight="1">
      <c r="A121" s="39"/>
      <c r="B121" s="40"/>
      <c r="C121" s="41"/>
      <c r="D121" s="41"/>
      <c r="E121" s="77" t="str">
        <f>E11</f>
        <v>001 - ZRN - propustek v km 7,286</v>
      </c>
      <c r="F121" s="41"/>
      <c r="G121" s="41"/>
      <c r="H121" s="41"/>
      <c r="I121" s="156"/>
      <c r="J121" s="41"/>
      <c r="K121" s="41"/>
      <c r="L121" s="64"/>
      <c r="S121" s="39"/>
      <c r="T121" s="39"/>
      <c r="U121" s="39"/>
      <c r="V121" s="39"/>
      <c r="W121" s="39"/>
      <c r="X121" s="39"/>
      <c r="Y121" s="39"/>
      <c r="Z121" s="39"/>
      <c r="AA121" s="39"/>
      <c r="AB121" s="39"/>
      <c r="AC121" s="39"/>
      <c r="AD121" s="39"/>
      <c r="AE121" s="39"/>
    </row>
    <row r="122" s="2" customFormat="1" ht="6.96" customHeight="1">
      <c r="A122" s="39"/>
      <c r="B122" s="40"/>
      <c r="C122" s="41"/>
      <c r="D122" s="41"/>
      <c r="E122" s="41"/>
      <c r="F122" s="41"/>
      <c r="G122" s="41"/>
      <c r="H122" s="41"/>
      <c r="I122" s="156"/>
      <c r="J122" s="41"/>
      <c r="K122" s="41"/>
      <c r="L122" s="64"/>
      <c r="S122" s="39"/>
      <c r="T122" s="39"/>
      <c r="U122" s="39"/>
      <c r="V122" s="39"/>
      <c r="W122" s="39"/>
      <c r="X122" s="39"/>
      <c r="Y122" s="39"/>
      <c r="Z122" s="39"/>
      <c r="AA122" s="39"/>
      <c r="AB122" s="39"/>
      <c r="AC122" s="39"/>
      <c r="AD122" s="39"/>
      <c r="AE122" s="39"/>
    </row>
    <row r="123" s="2" customFormat="1" ht="12" customHeight="1">
      <c r="A123" s="39"/>
      <c r="B123" s="40"/>
      <c r="C123" s="33" t="s">
        <v>20</v>
      </c>
      <c r="D123" s="41"/>
      <c r="E123" s="41"/>
      <c r="F123" s="28" t="str">
        <f>F14</f>
        <v xml:space="preserve"> </v>
      </c>
      <c r="G123" s="41"/>
      <c r="H123" s="41"/>
      <c r="I123" s="158" t="s">
        <v>22</v>
      </c>
      <c r="J123" s="80" t="str">
        <f>IF(J14="","",J14)</f>
        <v>21. 11. 2019</v>
      </c>
      <c r="K123" s="41"/>
      <c r="L123" s="64"/>
      <c r="S123" s="39"/>
      <c r="T123" s="39"/>
      <c r="U123" s="39"/>
      <c r="V123" s="39"/>
      <c r="W123" s="39"/>
      <c r="X123" s="39"/>
      <c r="Y123" s="39"/>
      <c r="Z123" s="39"/>
      <c r="AA123" s="39"/>
      <c r="AB123" s="39"/>
      <c r="AC123" s="39"/>
      <c r="AD123" s="39"/>
      <c r="AE123" s="39"/>
    </row>
    <row r="124" s="2" customFormat="1" ht="6.96" customHeight="1">
      <c r="A124" s="39"/>
      <c r="B124" s="40"/>
      <c r="C124" s="41"/>
      <c r="D124" s="41"/>
      <c r="E124" s="41"/>
      <c r="F124" s="41"/>
      <c r="G124" s="41"/>
      <c r="H124" s="41"/>
      <c r="I124" s="156"/>
      <c r="J124" s="41"/>
      <c r="K124" s="41"/>
      <c r="L124" s="64"/>
      <c r="S124" s="39"/>
      <c r="T124" s="39"/>
      <c r="U124" s="39"/>
      <c r="V124" s="39"/>
      <c r="W124" s="39"/>
      <c r="X124" s="39"/>
      <c r="Y124" s="39"/>
      <c r="Z124" s="39"/>
      <c r="AA124" s="39"/>
      <c r="AB124" s="39"/>
      <c r="AC124" s="39"/>
      <c r="AD124" s="39"/>
      <c r="AE124" s="39"/>
    </row>
    <row r="125" s="2" customFormat="1" ht="15.15" customHeight="1">
      <c r="A125" s="39"/>
      <c r="B125" s="40"/>
      <c r="C125" s="33" t="s">
        <v>24</v>
      </c>
      <c r="D125" s="41"/>
      <c r="E125" s="41"/>
      <c r="F125" s="28" t="str">
        <f>E17</f>
        <v/>
      </c>
      <c r="G125" s="41"/>
      <c r="H125" s="41"/>
      <c r="I125" s="158" t="s">
        <v>32</v>
      </c>
      <c r="J125" s="37" t="str">
        <f>E23</f>
        <v xml:space="preserve"> </v>
      </c>
      <c r="K125" s="41"/>
      <c r="L125" s="64"/>
      <c r="S125" s="39"/>
      <c r="T125" s="39"/>
      <c r="U125" s="39"/>
      <c r="V125" s="39"/>
      <c r="W125" s="39"/>
      <c r="X125" s="39"/>
      <c r="Y125" s="39"/>
      <c r="Z125" s="39"/>
      <c r="AA125" s="39"/>
      <c r="AB125" s="39"/>
      <c r="AC125" s="39"/>
      <c r="AD125" s="39"/>
      <c r="AE125" s="39"/>
    </row>
    <row r="126" s="2" customFormat="1" ht="15.15" customHeight="1">
      <c r="A126" s="39"/>
      <c r="B126" s="40"/>
      <c r="C126" s="33" t="s">
        <v>30</v>
      </c>
      <c r="D126" s="41"/>
      <c r="E126" s="41"/>
      <c r="F126" s="28" t="str">
        <f>IF(E20="","",E20)</f>
        <v>Vyplň údaj</v>
      </c>
      <c r="G126" s="41"/>
      <c r="H126" s="41"/>
      <c r="I126" s="158" t="s">
        <v>34</v>
      </c>
      <c r="J126" s="37" t="str">
        <f>E26</f>
        <v xml:space="preserve"> </v>
      </c>
      <c r="K126" s="41"/>
      <c r="L126" s="64"/>
      <c r="S126" s="39"/>
      <c r="T126" s="39"/>
      <c r="U126" s="39"/>
      <c r="V126" s="39"/>
      <c r="W126" s="39"/>
      <c r="X126" s="39"/>
      <c r="Y126" s="39"/>
      <c r="Z126" s="39"/>
      <c r="AA126" s="39"/>
      <c r="AB126" s="39"/>
      <c r="AC126" s="39"/>
      <c r="AD126" s="39"/>
      <c r="AE126" s="39"/>
    </row>
    <row r="127" s="2" customFormat="1" ht="10.32" customHeight="1">
      <c r="A127" s="39"/>
      <c r="B127" s="40"/>
      <c r="C127" s="41"/>
      <c r="D127" s="41"/>
      <c r="E127" s="41"/>
      <c r="F127" s="41"/>
      <c r="G127" s="41"/>
      <c r="H127" s="41"/>
      <c r="I127" s="156"/>
      <c r="J127" s="41"/>
      <c r="K127" s="41"/>
      <c r="L127" s="64"/>
      <c r="S127" s="39"/>
      <c r="T127" s="39"/>
      <c r="U127" s="39"/>
      <c r="V127" s="39"/>
      <c r="W127" s="39"/>
      <c r="X127" s="39"/>
      <c r="Y127" s="39"/>
      <c r="Z127" s="39"/>
      <c r="AA127" s="39"/>
      <c r="AB127" s="39"/>
      <c r="AC127" s="39"/>
      <c r="AD127" s="39"/>
      <c r="AE127" s="39"/>
    </row>
    <row r="128" s="9" customFormat="1" ht="29.28" customHeight="1">
      <c r="A128" s="204"/>
      <c r="B128" s="205"/>
      <c r="C128" s="206" t="s">
        <v>397</v>
      </c>
      <c r="D128" s="207" t="s">
        <v>61</v>
      </c>
      <c r="E128" s="207" t="s">
        <v>57</v>
      </c>
      <c r="F128" s="207" t="s">
        <v>58</v>
      </c>
      <c r="G128" s="207" t="s">
        <v>398</v>
      </c>
      <c r="H128" s="207" t="s">
        <v>399</v>
      </c>
      <c r="I128" s="208" t="s">
        <v>400</v>
      </c>
      <c r="J128" s="207" t="s">
        <v>393</v>
      </c>
      <c r="K128" s="209" t="s">
        <v>401</v>
      </c>
      <c r="L128" s="210"/>
      <c r="M128" s="101" t="s">
        <v>1</v>
      </c>
      <c r="N128" s="102" t="s">
        <v>40</v>
      </c>
      <c r="O128" s="102" t="s">
        <v>402</v>
      </c>
      <c r="P128" s="102" t="s">
        <v>403</v>
      </c>
      <c r="Q128" s="102" t="s">
        <v>404</v>
      </c>
      <c r="R128" s="102" t="s">
        <v>405</v>
      </c>
      <c r="S128" s="102" t="s">
        <v>406</v>
      </c>
      <c r="T128" s="103" t="s">
        <v>407</v>
      </c>
      <c r="U128" s="204"/>
      <c r="V128" s="204"/>
      <c r="W128" s="204"/>
      <c r="X128" s="204"/>
      <c r="Y128" s="204"/>
      <c r="Z128" s="204"/>
      <c r="AA128" s="204"/>
      <c r="AB128" s="204"/>
      <c r="AC128" s="204"/>
      <c r="AD128" s="204"/>
      <c r="AE128" s="204"/>
    </row>
    <row r="129" s="2" customFormat="1" ht="22.8" customHeight="1">
      <c r="A129" s="39"/>
      <c r="B129" s="40"/>
      <c r="C129" s="108" t="s">
        <v>408</v>
      </c>
      <c r="D129" s="41"/>
      <c r="E129" s="41"/>
      <c r="F129" s="41"/>
      <c r="G129" s="41"/>
      <c r="H129" s="41"/>
      <c r="I129" s="156"/>
      <c r="J129" s="211">
        <f>BK129</f>
        <v>0</v>
      </c>
      <c r="K129" s="41"/>
      <c r="L129" s="45"/>
      <c r="M129" s="104"/>
      <c r="N129" s="212"/>
      <c r="O129" s="105"/>
      <c r="P129" s="213">
        <f>P130+P243</f>
        <v>0</v>
      </c>
      <c r="Q129" s="105"/>
      <c r="R129" s="213">
        <f>R130+R243</f>
        <v>0.24440617551160002</v>
      </c>
      <c r="S129" s="105"/>
      <c r="T129" s="214">
        <f>T130+T243</f>
        <v>0.20613500000000001</v>
      </c>
      <c r="U129" s="39"/>
      <c r="V129" s="39"/>
      <c r="W129" s="39"/>
      <c r="X129" s="39"/>
      <c r="Y129" s="39"/>
      <c r="Z129" s="39"/>
      <c r="AA129" s="39"/>
      <c r="AB129" s="39"/>
      <c r="AC129" s="39"/>
      <c r="AD129" s="39"/>
      <c r="AE129" s="39"/>
      <c r="AT129" s="18" t="s">
        <v>75</v>
      </c>
      <c r="AU129" s="18" t="s">
        <v>395</v>
      </c>
      <c r="BK129" s="215">
        <f>BK130+BK243</f>
        <v>0</v>
      </c>
    </row>
    <row r="130" s="11" customFormat="1" ht="25.92" customHeight="1">
      <c r="A130" s="11"/>
      <c r="B130" s="254"/>
      <c r="C130" s="255"/>
      <c r="D130" s="256" t="s">
        <v>75</v>
      </c>
      <c r="E130" s="257" t="s">
        <v>750</v>
      </c>
      <c r="F130" s="257" t="s">
        <v>751</v>
      </c>
      <c r="G130" s="255"/>
      <c r="H130" s="255"/>
      <c r="I130" s="258"/>
      <c r="J130" s="259">
        <f>BK130</f>
        <v>0</v>
      </c>
      <c r="K130" s="255"/>
      <c r="L130" s="260"/>
      <c r="M130" s="261"/>
      <c r="N130" s="262"/>
      <c r="O130" s="262"/>
      <c r="P130" s="263">
        <f>P131+P145+P156+P174+P224+P240</f>
        <v>0</v>
      </c>
      <c r="Q130" s="262"/>
      <c r="R130" s="263">
        <f>R131+R145+R156+R174+R224+R240</f>
        <v>0.24440617551160002</v>
      </c>
      <c r="S130" s="262"/>
      <c r="T130" s="264">
        <f>T131+T145+T156+T174+T224+T240</f>
        <v>0.20613500000000001</v>
      </c>
      <c r="U130" s="11"/>
      <c r="V130" s="11"/>
      <c r="W130" s="11"/>
      <c r="X130" s="11"/>
      <c r="Y130" s="11"/>
      <c r="Z130" s="11"/>
      <c r="AA130" s="11"/>
      <c r="AB130" s="11"/>
      <c r="AC130" s="11"/>
      <c r="AD130" s="11"/>
      <c r="AE130" s="11"/>
      <c r="AR130" s="265" t="s">
        <v>84</v>
      </c>
      <c r="AT130" s="266" t="s">
        <v>75</v>
      </c>
      <c r="AU130" s="266" t="s">
        <v>76</v>
      </c>
      <c r="AY130" s="265" t="s">
        <v>414</v>
      </c>
      <c r="BK130" s="267">
        <f>BK131+BK145+BK156+BK174+BK224+BK240</f>
        <v>0</v>
      </c>
    </row>
    <row r="131" s="11" customFormat="1" ht="22.8" customHeight="1">
      <c r="A131" s="11"/>
      <c r="B131" s="254"/>
      <c r="C131" s="255"/>
      <c r="D131" s="256" t="s">
        <v>75</v>
      </c>
      <c r="E131" s="275" t="s">
        <v>84</v>
      </c>
      <c r="F131" s="275" t="s">
        <v>1714</v>
      </c>
      <c r="G131" s="255"/>
      <c r="H131" s="255"/>
      <c r="I131" s="258"/>
      <c r="J131" s="276">
        <f>BK131</f>
        <v>0</v>
      </c>
      <c r="K131" s="255"/>
      <c r="L131" s="260"/>
      <c r="M131" s="261"/>
      <c r="N131" s="262"/>
      <c r="O131" s="262"/>
      <c r="P131" s="263">
        <f>SUM(P132:P144)</f>
        <v>0</v>
      </c>
      <c r="Q131" s="262"/>
      <c r="R131" s="263">
        <f>SUM(R132:R144)</f>
        <v>0.023669999999999997</v>
      </c>
      <c r="S131" s="262"/>
      <c r="T131" s="264">
        <f>SUM(T132:T144)</f>
        <v>0</v>
      </c>
      <c r="U131" s="11"/>
      <c r="V131" s="11"/>
      <c r="W131" s="11"/>
      <c r="X131" s="11"/>
      <c r="Y131" s="11"/>
      <c r="Z131" s="11"/>
      <c r="AA131" s="11"/>
      <c r="AB131" s="11"/>
      <c r="AC131" s="11"/>
      <c r="AD131" s="11"/>
      <c r="AE131" s="11"/>
      <c r="AR131" s="265" t="s">
        <v>84</v>
      </c>
      <c r="AT131" s="266" t="s">
        <v>75</v>
      </c>
      <c r="AU131" s="266" t="s">
        <v>84</v>
      </c>
      <c r="AY131" s="265" t="s">
        <v>414</v>
      </c>
      <c r="BK131" s="267">
        <f>SUM(BK132:BK144)</f>
        <v>0</v>
      </c>
    </row>
    <row r="132" s="2" customFormat="1" ht="21.75" customHeight="1">
      <c r="A132" s="39"/>
      <c r="B132" s="40"/>
      <c r="C132" s="234" t="s">
        <v>84</v>
      </c>
      <c r="D132" s="234" t="s">
        <v>443</v>
      </c>
      <c r="E132" s="235" t="s">
        <v>1715</v>
      </c>
      <c r="F132" s="236" t="s">
        <v>1716</v>
      </c>
      <c r="G132" s="237" t="s">
        <v>632</v>
      </c>
      <c r="H132" s="238">
        <v>34</v>
      </c>
      <c r="I132" s="239"/>
      <c r="J132" s="240">
        <f>ROUND(I132*H132,2)</f>
        <v>0</v>
      </c>
      <c r="K132" s="236" t="s">
        <v>720</v>
      </c>
      <c r="L132" s="45"/>
      <c r="M132" s="241" t="s">
        <v>1</v>
      </c>
      <c r="N132" s="242" t="s">
        <v>41</v>
      </c>
      <c r="O132" s="92"/>
      <c r="P132" s="226">
        <f>O132*H132</f>
        <v>0</v>
      </c>
      <c r="Q132" s="226">
        <v>0</v>
      </c>
      <c r="R132" s="226">
        <f>Q132*H132</f>
        <v>0</v>
      </c>
      <c r="S132" s="226">
        <v>0</v>
      </c>
      <c r="T132" s="227">
        <f>S132*H132</f>
        <v>0</v>
      </c>
      <c r="U132" s="39"/>
      <c r="V132" s="39"/>
      <c r="W132" s="39"/>
      <c r="X132" s="39"/>
      <c r="Y132" s="39"/>
      <c r="Z132" s="39"/>
      <c r="AA132" s="39"/>
      <c r="AB132" s="39"/>
      <c r="AC132" s="39"/>
      <c r="AD132" s="39"/>
      <c r="AE132" s="39"/>
      <c r="AR132" s="228" t="s">
        <v>415</v>
      </c>
      <c r="AT132" s="228" t="s">
        <v>443</v>
      </c>
      <c r="AU132" s="228" t="s">
        <v>86</v>
      </c>
      <c r="AY132" s="18" t="s">
        <v>414</v>
      </c>
      <c r="BE132" s="229">
        <f>IF(N132="základní",J132,0)</f>
        <v>0</v>
      </c>
      <c r="BF132" s="229">
        <f>IF(N132="snížená",J132,0)</f>
        <v>0</v>
      </c>
      <c r="BG132" s="229">
        <f>IF(N132="zákl. přenesená",J132,0)</f>
        <v>0</v>
      </c>
      <c r="BH132" s="229">
        <f>IF(N132="sníž. přenesená",J132,0)</f>
        <v>0</v>
      </c>
      <c r="BI132" s="229">
        <f>IF(N132="nulová",J132,0)</f>
        <v>0</v>
      </c>
      <c r="BJ132" s="18" t="s">
        <v>84</v>
      </c>
      <c r="BK132" s="229">
        <f>ROUND(I132*H132,2)</f>
        <v>0</v>
      </c>
      <c r="BL132" s="18" t="s">
        <v>415</v>
      </c>
      <c r="BM132" s="228" t="s">
        <v>3719</v>
      </c>
    </row>
    <row r="133" s="2" customFormat="1">
      <c r="A133" s="39"/>
      <c r="B133" s="40"/>
      <c r="C133" s="41"/>
      <c r="D133" s="230" t="s">
        <v>417</v>
      </c>
      <c r="E133" s="41"/>
      <c r="F133" s="231" t="s">
        <v>1718</v>
      </c>
      <c r="G133" s="41"/>
      <c r="H133" s="41"/>
      <c r="I133" s="156"/>
      <c r="J133" s="41"/>
      <c r="K133" s="41"/>
      <c r="L133" s="45"/>
      <c r="M133" s="232"/>
      <c r="N133" s="233"/>
      <c r="O133" s="92"/>
      <c r="P133" s="92"/>
      <c r="Q133" s="92"/>
      <c r="R133" s="92"/>
      <c r="S133" s="92"/>
      <c r="T133" s="93"/>
      <c r="U133" s="39"/>
      <c r="V133" s="39"/>
      <c r="W133" s="39"/>
      <c r="X133" s="39"/>
      <c r="Y133" s="39"/>
      <c r="Z133" s="39"/>
      <c r="AA133" s="39"/>
      <c r="AB133" s="39"/>
      <c r="AC133" s="39"/>
      <c r="AD133" s="39"/>
      <c r="AE133" s="39"/>
      <c r="AT133" s="18" t="s">
        <v>417</v>
      </c>
      <c r="AU133" s="18" t="s">
        <v>86</v>
      </c>
    </row>
    <row r="134" s="15" customFormat="1">
      <c r="A134" s="15"/>
      <c r="B134" s="299"/>
      <c r="C134" s="300"/>
      <c r="D134" s="230" t="s">
        <v>758</v>
      </c>
      <c r="E134" s="301" t="s">
        <v>1</v>
      </c>
      <c r="F134" s="302" t="s">
        <v>1719</v>
      </c>
      <c r="G134" s="300"/>
      <c r="H134" s="301" t="s">
        <v>1</v>
      </c>
      <c r="I134" s="303"/>
      <c r="J134" s="300"/>
      <c r="K134" s="300"/>
      <c r="L134" s="304"/>
      <c r="M134" s="305"/>
      <c r="N134" s="306"/>
      <c r="O134" s="306"/>
      <c r="P134" s="306"/>
      <c r="Q134" s="306"/>
      <c r="R134" s="306"/>
      <c r="S134" s="306"/>
      <c r="T134" s="307"/>
      <c r="U134" s="15"/>
      <c r="V134" s="15"/>
      <c r="W134" s="15"/>
      <c r="X134" s="15"/>
      <c r="Y134" s="15"/>
      <c r="Z134" s="15"/>
      <c r="AA134" s="15"/>
      <c r="AB134" s="15"/>
      <c r="AC134" s="15"/>
      <c r="AD134" s="15"/>
      <c r="AE134" s="15"/>
      <c r="AT134" s="308" t="s">
        <v>758</v>
      </c>
      <c r="AU134" s="308" t="s">
        <v>86</v>
      </c>
      <c r="AV134" s="15" t="s">
        <v>84</v>
      </c>
      <c r="AW134" s="15" t="s">
        <v>33</v>
      </c>
      <c r="AX134" s="15" t="s">
        <v>76</v>
      </c>
      <c r="AY134" s="308" t="s">
        <v>414</v>
      </c>
    </row>
    <row r="135" s="13" customFormat="1">
      <c r="A135" s="13"/>
      <c r="B135" s="277"/>
      <c r="C135" s="278"/>
      <c r="D135" s="230" t="s">
        <v>758</v>
      </c>
      <c r="E135" s="279" t="s">
        <v>1</v>
      </c>
      <c r="F135" s="280" t="s">
        <v>447</v>
      </c>
      <c r="G135" s="278"/>
      <c r="H135" s="281">
        <v>10</v>
      </c>
      <c r="I135" s="282"/>
      <c r="J135" s="278"/>
      <c r="K135" s="278"/>
      <c r="L135" s="283"/>
      <c r="M135" s="284"/>
      <c r="N135" s="285"/>
      <c r="O135" s="285"/>
      <c r="P135" s="285"/>
      <c r="Q135" s="285"/>
      <c r="R135" s="285"/>
      <c r="S135" s="285"/>
      <c r="T135" s="286"/>
      <c r="U135" s="13"/>
      <c r="V135" s="13"/>
      <c r="W135" s="13"/>
      <c r="X135" s="13"/>
      <c r="Y135" s="13"/>
      <c r="Z135" s="13"/>
      <c r="AA135" s="13"/>
      <c r="AB135" s="13"/>
      <c r="AC135" s="13"/>
      <c r="AD135" s="13"/>
      <c r="AE135" s="13"/>
      <c r="AT135" s="287" t="s">
        <v>758</v>
      </c>
      <c r="AU135" s="287" t="s">
        <v>86</v>
      </c>
      <c r="AV135" s="13" t="s">
        <v>86</v>
      </c>
      <c r="AW135" s="13" t="s">
        <v>33</v>
      </c>
      <c r="AX135" s="13" t="s">
        <v>76</v>
      </c>
      <c r="AY135" s="287" t="s">
        <v>414</v>
      </c>
    </row>
    <row r="136" s="13" customFormat="1">
      <c r="A136" s="13"/>
      <c r="B136" s="277"/>
      <c r="C136" s="278"/>
      <c r="D136" s="230" t="s">
        <v>758</v>
      </c>
      <c r="E136" s="279" t="s">
        <v>1</v>
      </c>
      <c r="F136" s="280" t="s">
        <v>3720</v>
      </c>
      <c r="G136" s="278"/>
      <c r="H136" s="281">
        <v>24</v>
      </c>
      <c r="I136" s="282"/>
      <c r="J136" s="278"/>
      <c r="K136" s="278"/>
      <c r="L136" s="283"/>
      <c r="M136" s="284"/>
      <c r="N136" s="285"/>
      <c r="O136" s="285"/>
      <c r="P136" s="285"/>
      <c r="Q136" s="285"/>
      <c r="R136" s="285"/>
      <c r="S136" s="285"/>
      <c r="T136" s="286"/>
      <c r="U136" s="13"/>
      <c r="V136" s="13"/>
      <c r="W136" s="13"/>
      <c r="X136" s="13"/>
      <c r="Y136" s="13"/>
      <c r="Z136" s="13"/>
      <c r="AA136" s="13"/>
      <c r="AB136" s="13"/>
      <c r="AC136" s="13"/>
      <c r="AD136" s="13"/>
      <c r="AE136" s="13"/>
      <c r="AT136" s="287" t="s">
        <v>758</v>
      </c>
      <c r="AU136" s="287" t="s">
        <v>86</v>
      </c>
      <c r="AV136" s="13" t="s">
        <v>86</v>
      </c>
      <c r="AW136" s="13" t="s">
        <v>33</v>
      </c>
      <c r="AX136" s="13" t="s">
        <v>76</v>
      </c>
      <c r="AY136" s="287" t="s">
        <v>414</v>
      </c>
    </row>
    <row r="137" s="14" customFormat="1">
      <c r="A137" s="14"/>
      <c r="B137" s="288"/>
      <c r="C137" s="289"/>
      <c r="D137" s="230" t="s">
        <v>758</v>
      </c>
      <c r="E137" s="290" t="s">
        <v>1</v>
      </c>
      <c r="F137" s="291" t="s">
        <v>760</v>
      </c>
      <c r="G137" s="289"/>
      <c r="H137" s="292">
        <v>34</v>
      </c>
      <c r="I137" s="293"/>
      <c r="J137" s="289"/>
      <c r="K137" s="289"/>
      <c r="L137" s="294"/>
      <c r="M137" s="295"/>
      <c r="N137" s="296"/>
      <c r="O137" s="296"/>
      <c r="P137" s="296"/>
      <c r="Q137" s="296"/>
      <c r="R137" s="296"/>
      <c r="S137" s="296"/>
      <c r="T137" s="297"/>
      <c r="U137" s="14"/>
      <c r="V137" s="14"/>
      <c r="W137" s="14"/>
      <c r="X137" s="14"/>
      <c r="Y137" s="14"/>
      <c r="Z137" s="14"/>
      <c r="AA137" s="14"/>
      <c r="AB137" s="14"/>
      <c r="AC137" s="14"/>
      <c r="AD137" s="14"/>
      <c r="AE137" s="14"/>
      <c r="AT137" s="298" t="s">
        <v>758</v>
      </c>
      <c r="AU137" s="298" t="s">
        <v>86</v>
      </c>
      <c r="AV137" s="14" t="s">
        <v>415</v>
      </c>
      <c r="AW137" s="14" t="s">
        <v>33</v>
      </c>
      <c r="AX137" s="14" t="s">
        <v>84</v>
      </c>
      <c r="AY137" s="298" t="s">
        <v>414</v>
      </c>
    </row>
    <row r="138" s="2" customFormat="1" ht="21.75" customHeight="1">
      <c r="A138" s="39"/>
      <c r="B138" s="40"/>
      <c r="C138" s="234" t="s">
        <v>86</v>
      </c>
      <c r="D138" s="234" t="s">
        <v>443</v>
      </c>
      <c r="E138" s="235" t="s">
        <v>1721</v>
      </c>
      <c r="F138" s="236" t="s">
        <v>1722</v>
      </c>
      <c r="G138" s="237" t="s">
        <v>755</v>
      </c>
      <c r="H138" s="238">
        <v>0.68000000000000005</v>
      </c>
      <c r="I138" s="239"/>
      <c r="J138" s="240">
        <f>ROUND(I138*H138,2)</f>
        <v>0</v>
      </c>
      <c r="K138" s="236" t="s">
        <v>720</v>
      </c>
      <c r="L138" s="45"/>
      <c r="M138" s="241" t="s">
        <v>1</v>
      </c>
      <c r="N138" s="242" t="s">
        <v>41</v>
      </c>
      <c r="O138" s="92"/>
      <c r="P138" s="226">
        <f>O138*H138</f>
        <v>0</v>
      </c>
      <c r="Q138" s="226">
        <v>0</v>
      </c>
      <c r="R138" s="226">
        <f>Q138*H138</f>
        <v>0</v>
      </c>
      <c r="S138" s="226">
        <v>0</v>
      </c>
      <c r="T138" s="227">
        <f>S138*H138</f>
        <v>0</v>
      </c>
      <c r="U138" s="39"/>
      <c r="V138" s="39"/>
      <c r="W138" s="39"/>
      <c r="X138" s="39"/>
      <c r="Y138" s="39"/>
      <c r="Z138" s="39"/>
      <c r="AA138" s="39"/>
      <c r="AB138" s="39"/>
      <c r="AC138" s="39"/>
      <c r="AD138" s="39"/>
      <c r="AE138" s="39"/>
      <c r="AR138" s="228" t="s">
        <v>415</v>
      </c>
      <c r="AT138" s="228" t="s">
        <v>443</v>
      </c>
      <c r="AU138" s="228" t="s">
        <v>86</v>
      </c>
      <c r="AY138" s="18" t="s">
        <v>414</v>
      </c>
      <c r="BE138" s="229">
        <f>IF(N138="základní",J138,0)</f>
        <v>0</v>
      </c>
      <c r="BF138" s="229">
        <f>IF(N138="snížená",J138,0)</f>
        <v>0</v>
      </c>
      <c r="BG138" s="229">
        <f>IF(N138="zákl. přenesená",J138,0)</f>
        <v>0</v>
      </c>
      <c r="BH138" s="229">
        <f>IF(N138="sníž. přenesená",J138,0)</f>
        <v>0</v>
      </c>
      <c r="BI138" s="229">
        <f>IF(N138="nulová",J138,0)</f>
        <v>0</v>
      </c>
      <c r="BJ138" s="18" t="s">
        <v>84</v>
      </c>
      <c r="BK138" s="229">
        <f>ROUND(I138*H138,2)</f>
        <v>0</v>
      </c>
      <c r="BL138" s="18" t="s">
        <v>415</v>
      </c>
      <c r="BM138" s="228" t="s">
        <v>3721</v>
      </c>
    </row>
    <row r="139" s="2" customFormat="1">
      <c r="A139" s="39"/>
      <c r="B139" s="40"/>
      <c r="C139" s="41"/>
      <c r="D139" s="230" t="s">
        <v>417</v>
      </c>
      <c r="E139" s="41"/>
      <c r="F139" s="231" t="s">
        <v>1724</v>
      </c>
      <c r="G139" s="41"/>
      <c r="H139" s="41"/>
      <c r="I139" s="156"/>
      <c r="J139" s="41"/>
      <c r="K139" s="41"/>
      <c r="L139" s="45"/>
      <c r="M139" s="232"/>
      <c r="N139" s="233"/>
      <c r="O139" s="92"/>
      <c r="P139" s="92"/>
      <c r="Q139" s="92"/>
      <c r="R139" s="92"/>
      <c r="S139" s="92"/>
      <c r="T139" s="93"/>
      <c r="U139" s="39"/>
      <c r="V139" s="39"/>
      <c r="W139" s="39"/>
      <c r="X139" s="39"/>
      <c r="Y139" s="39"/>
      <c r="Z139" s="39"/>
      <c r="AA139" s="39"/>
      <c r="AB139" s="39"/>
      <c r="AC139" s="39"/>
      <c r="AD139" s="39"/>
      <c r="AE139" s="39"/>
      <c r="AT139" s="18" t="s">
        <v>417</v>
      </c>
      <c r="AU139" s="18" t="s">
        <v>86</v>
      </c>
    </row>
    <row r="140" s="13" customFormat="1">
      <c r="A140" s="13"/>
      <c r="B140" s="277"/>
      <c r="C140" s="278"/>
      <c r="D140" s="230" t="s">
        <v>758</v>
      </c>
      <c r="E140" s="279" t="s">
        <v>1</v>
      </c>
      <c r="F140" s="280" t="s">
        <v>3722</v>
      </c>
      <c r="G140" s="278"/>
      <c r="H140" s="281">
        <v>0.68000000000000005</v>
      </c>
      <c r="I140" s="282"/>
      <c r="J140" s="278"/>
      <c r="K140" s="278"/>
      <c r="L140" s="283"/>
      <c r="M140" s="284"/>
      <c r="N140" s="285"/>
      <c r="O140" s="285"/>
      <c r="P140" s="285"/>
      <c r="Q140" s="285"/>
      <c r="R140" s="285"/>
      <c r="S140" s="285"/>
      <c r="T140" s="286"/>
      <c r="U140" s="13"/>
      <c r="V140" s="13"/>
      <c r="W140" s="13"/>
      <c r="X140" s="13"/>
      <c r="Y140" s="13"/>
      <c r="Z140" s="13"/>
      <c r="AA140" s="13"/>
      <c r="AB140" s="13"/>
      <c r="AC140" s="13"/>
      <c r="AD140" s="13"/>
      <c r="AE140" s="13"/>
      <c r="AT140" s="287" t="s">
        <v>758</v>
      </c>
      <c r="AU140" s="287" t="s">
        <v>86</v>
      </c>
      <c r="AV140" s="13" t="s">
        <v>86</v>
      </c>
      <c r="AW140" s="13" t="s">
        <v>33</v>
      </c>
      <c r="AX140" s="13" t="s">
        <v>84</v>
      </c>
      <c r="AY140" s="287" t="s">
        <v>414</v>
      </c>
    </row>
    <row r="141" s="2" customFormat="1" ht="16.5" customHeight="1">
      <c r="A141" s="39"/>
      <c r="B141" s="40"/>
      <c r="C141" s="234" t="s">
        <v>114</v>
      </c>
      <c r="D141" s="234" t="s">
        <v>443</v>
      </c>
      <c r="E141" s="235" t="s">
        <v>3723</v>
      </c>
      <c r="F141" s="236" t="s">
        <v>3724</v>
      </c>
      <c r="G141" s="237" t="s">
        <v>531</v>
      </c>
      <c r="H141" s="238">
        <v>3</v>
      </c>
      <c r="I141" s="239"/>
      <c r="J141" s="240">
        <f>ROUND(I141*H141,2)</f>
        <v>0</v>
      </c>
      <c r="K141" s="236" t="s">
        <v>720</v>
      </c>
      <c r="L141" s="45"/>
      <c r="M141" s="241" t="s">
        <v>1</v>
      </c>
      <c r="N141" s="242" t="s">
        <v>41</v>
      </c>
      <c r="O141" s="92"/>
      <c r="P141" s="226">
        <f>O141*H141</f>
        <v>0</v>
      </c>
      <c r="Q141" s="226">
        <v>0.0078899999999999994</v>
      </c>
      <c r="R141" s="226">
        <f>Q141*H141</f>
        <v>0.023669999999999997</v>
      </c>
      <c r="S141" s="226">
        <v>0</v>
      </c>
      <c r="T141" s="227">
        <f>S141*H141</f>
        <v>0</v>
      </c>
      <c r="U141" s="39"/>
      <c r="V141" s="39"/>
      <c r="W141" s="39"/>
      <c r="X141" s="39"/>
      <c r="Y141" s="39"/>
      <c r="Z141" s="39"/>
      <c r="AA141" s="39"/>
      <c r="AB141" s="39"/>
      <c r="AC141" s="39"/>
      <c r="AD141" s="39"/>
      <c r="AE141" s="39"/>
      <c r="AR141" s="228" t="s">
        <v>415</v>
      </c>
      <c r="AT141" s="228" t="s">
        <v>443</v>
      </c>
      <c r="AU141" s="228" t="s">
        <v>86</v>
      </c>
      <c r="AY141" s="18" t="s">
        <v>414</v>
      </c>
      <c r="BE141" s="229">
        <f>IF(N141="základní",J141,0)</f>
        <v>0</v>
      </c>
      <c r="BF141" s="229">
        <f>IF(N141="snížená",J141,0)</f>
        <v>0</v>
      </c>
      <c r="BG141" s="229">
        <f>IF(N141="zákl. přenesená",J141,0)</f>
        <v>0</v>
      </c>
      <c r="BH141" s="229">
        <f>IF(N141="sníž. přenesená",J141,0)</f>
        <v>0</v>
      </c>
      <c r="BI141" s="229">
        <f>IF(N141="nulová",J141,0)</f>
        <v>0</v>
      </c>
      <c r="BJ141" s="18" t="s">
        <v>84</v>
      </c>
      <c r="BK141" s="229">
        <f>ROUND(I141*H141,2)</f>
        <v>0</v>
      </c>
      <c r="BL141" s="18" t="s">
        <v>415</v>
      </c>
      <c r="BM141" s="228" t="s">
        <v>3725</v>
      </c>
    </row>
    <row r="142" s="2" customFormat="1">
      <c r="A142" s="39"/>
      <c r="B142" s="40"/>
      <c r="C142" s="41"/>
      <c r="D142" s="230" t="s">
        <v>417</v>
      </c>
      <c r="E142" s="41"/>
      <c r="F142" s="231" t="s">
        <v>3726</v>
      </c>
      <c r="G142" s="41"/>
      <c r="H142" s="41"/>
      <c r="I142" s="156"/>
      <c r="J142" s="41"/>
      <c r="K142" s="41"/>
      <c r="L142" s="45"/>
      <c r="M142" s="232"/>
      <c r="N142" s="233"/>
      <c r="O142" s="92"/>
      <c r="P142" s="92"/>
      <c r="Q142" s="92"/>
      <c r="R142" s="92"/>
      <c r="S142" s="92"/>
      <c r="T142" s="93"/>
      <c r="U142" s="39"/>
      <c r="V142" s="39"/>
      <c r="W142" s="39"/>
      <c r="X142" s="39"/>
      <c r="Y142" s="39"/>
      <c r="Z142" s="39"/>
      <c r="AA142" s="39"/>
      <c r="AB142" s="39"/>
      <c r="AC142" s="39"/>
      <c r="AD142" s="39"/>
      <c r="AE142" s="39"/>
      <c r="AT142" s="18" t="s">
        <v>417</v>
      </c>
      <c r="AU142" s="18" t="s">
        <v>86</v>
      </c>
    </row>
    <row r="143" s="15" customFormat="1">
      <c r="A143" s="15"/>
      <c r="B143" s="299"/>
      <c r="C143" s="300"/>
      <c r="D143" s="230" t="s">
        <v>758</v>
      </c>
      <c r="E143" s="301" t="s">
        <v>1</v>
      </c>
      <c r="F143" s="302" t="s">
        <v>3727</v>
      </c>
      <c r="G143" s="300"/>
      <c r="H143" s="301" t="s">
        <v>1</v>
      </c>
      <c r="I143" s="303"/>
      <c r="J143" s="300"/>
      <c r="K143" s="300"/>
      <c r="L143" s="304"/>
      <c r="M143" s="305"/>
      <c r="N143" s="306"/>
      <c r="O143" s="306"/>
      <c r="P143" s="306"/>
      <c r="Q143" s="306"/>
      <c r="R143" s="306"/>
      <c r="S143" s="306"/>
      <c r="T143" s="307"/>
      <c r="U143" s="15"/>
      <c r="V143" s="15"/>
      <c r="W143" s="15"/>
      <c r="X143" s="15"/>
      <c r="Y143" s="15"/>
      <c r="Z143" s="15"/>
      <c r="AA143" s="15"/>
      <c r="AB143" s="15"/>
      <c r="AC143" s="15"/>
      <c r="AD143" s="15"/>
      <c r="AE143" s="15"/>
      <c r="AT143" s="308" t="s">
        <v>758</v>
      </c>
      <c r="AU143" s="308" t="s">
        <v>86</v>
      </c>
      <c r="AV143" s="15" t="s">
        <v>84</v>
      </c>
      <c r="AW143" s="15" t="s">
        <v>33</v>
      </c>
      <c r="AX143" s="15" t="s">
        <v>76</v>
      </c>
      <c r="AY143" s="308" t="s">
        <v>414</v>
      </c>
    </row>
    <row r="144" s="13" customFormat="1">
      <c r="A144" s="13"/>
      <c r="B144" s="277"/>
      <c r="C144" s="278"/>
      <c r="D144" s="230" t="s">
        <v>758</v>
      </c>
      <c r="E144" s="279" t="s">
        <v>1</v>
      </c>
      <c r="F144" s="280" t="s">
        <v>114</v>
      </c>
      <c r="G144" s="278"/>
      <c r="H144" s="281">
        <v>3</v>
      </c>
      <c r="I144" s="282"/>
      <c r="J144" s="278"/>
      <c r="K144" s="278"/>
      <c r="L144" s="283"/>
      <c r="M144" s="284"/>
      <c r="N144" s="285"/>
      <c r="O144" s="285"/>
      <c r="P144" s="285"/>
      <c r="Q144" s="285"/>
      <c r="R144" s="285"/>
      <c r="S144" s="285"/>
      <c r="T144" s="286"/>
      <c r="U144" s="13"/>
      <c r="V144" s="13"/>
      <c r="W144" s="13"/>
      <c r="X144" s="13"/>
      <c r="Y144" s="13"/>
      <c r="Z144" s="13"/>
      <c r="AA144" s="13"/>
      <c r="AB144" s="13"/>
      <c r="AC144" s="13"/>
      <c r="AD144" s="13"/>
      <c r="AE144" s="13"/>
      <c r="AT144" s="287" t="s">
        <v>758</v>
      </c>
      <c r="AU144" s="287" t="s">
        <v>86</v>
      </c>
      <c r="AV144" s="13" t="s">
        <v>86</v>
      </c>
      <c r="AW144" s="13" t="s">
        <v>33</v>
      </c>
      <c r="AX144" s="13" t="s">
        <v>84</v>
      </c>
      <c r="AY144" s="287" t="s">
        <v>414</v>
      </c>
    </row>
    <row r="145" s="11" customFormat="1" ht="22.8" customHeight="1">
      <c r="A145" s="11"/>
      <c r="B145" s="254"/>
      <c r="C145" s="255"/>
      <c r="D145" s="256" t="s">
        <v>75</v>
      </c>
      <c r="E145" s="275" t="s">
        <v>415</v>
      </c>
      <c r="F145" s="275" t="s">
        <v>761</v>
      </c>
      <c r="G145" s="255"/>
      <c r="H145" s="255"/>
      <c r="I145" s="258"/>
      <c r="J145" s="276">
        <f>BK145</f>
        <v>0</v>
      </c>
      <c r="K145" s="255"/>
      <c r="L145" s="260"/>
      <c r="M145" s="261"/>
      <c r="N145" s="262"/>
      <c r="O145" s="262"/>
      <c r="P145" s="263">
        <f>SUM(P146:P155)</f>
        <v>0</v>
      </c>
      <c r="Q145" s="262"/>
      <c r="R145" s="263">
        <f>SUM(R146:R155)</f>
        <v>0.074915280000000015</v>
      </c>
      <c r="S145" s="262"/>
      <c r="T145" s="264">
        <f>SUM(T146:T155)</f>
        <v>0</v>
      </c>
      <c r="U145" s="11"/>
      <c r="V145" s="11"/>
      <c r="W145" s="11"/>
      <c r="X145" s="11"/>
      <c r="Y145" s="11"/>
      <c r="Z145" s="11"/>
      <c r="AA145" s="11"/>
      <c r="AB145" s="11"/>
      <c r="AC145" s="11"/>
      <c r="AD145" s="11"/>
      <c r="AE145" s="11"/>
      <c r="AR145" s="265" t="s">
        <v>84</v>
      </c>
      <c r="AT145" s="266" t="s">
        <v>75</v>
      </c>
      <c r="AU145" s="266" t="s">
        <v>84</v>
      </c>
      <c r="AY145" s="265" t="s">
        <v>414</v>
      </c>
      <c r="BK145" s="267">
        <f>SUM(BK146:BK155)</f>
        <v>0</v>
      </c>
    </row>
    <row r="146" s="2" customFormat="1" ht="21.75" customHeight="1">
      <c r="A146" s="39"/>
      <c r="B146" s="40"/>
      <c r="C146" s="234" t="s">
        <v>415</v>
      </c>
      <c r="D146" s="234" t="s">
        <v>443</v>
      </c>
      <c r="E146" s="235" t="s">
        <v>1726</v>
      </c>
      <c r="F146" s="236" t="s">
        <v>1727</v>
      </c>
      <c r="G146" s="237" t="s">
        <v>632</v>
      </c>
      <c r="H146" s="238">
        <v>0.17799999999999999</v>
      </c>
      <c r="I146" s="239"/>
      <c r="J146" s="240">
        <f>ROUND(I146*H146,2)</f>
        <v>0</v>
      </c>
      <c r="K146" s="236" t="s">
        <v>720</v>
      </c>
      <c r="L146" s="45"/>
      <c r="M146" s="241" t="s">
        <v>1</v>
      </c>
      <c r="N146" s="242" t="s">
        <v>41</v>
      </c>
      <c r="O146" s="92"/>
      <c r="P146" s="226">
        <f>O146*H146</f>
        <v>0</v>
      </c>
      <c r="Q146" s="226">
        <v>0.02102</v>
      </c>
      <c r="R146" s="226">
        <f>Q146*H146</f>
        <v>0.0037415600000000001</v>
      </c>
      <c r="S146" s="226">
        <v>0</v>
      </c>
      <c r="T146" s="227">
        <f>S146*H146</f>
        <v>0</v>
      </c>
      <c r="U146" s="39"/>
      <c r="V146" s="39"/>
      <c r="W146" s="39"/>
      <c r="X146" s="39"/>
      <c r="Y146" s="39"/>
      <c r="Z146" s="39"/>
      <c r="AA146" s="39"/>
      <c r="AB146" s="39"/>
      <c r="AC146" s="39"/>
      <c r="AD146" s="39"/>
      <c r="AE146" s="39"/>
      <c r="AR146" s="228" t="s">
        <v>415</v>
      </c>
      <c r="AT146" s="228" t="s">
        <v>443</v>
      </c>
      <c r="AU146" s="228" t="s">
        <v>86</v>
      </c>
      <c r="AY146" s="18" t="s">
        <v>414</v>
      </c>
      <c r="BE146" s="229">
        <f>IF(N146="základní",J146,0)</f>
        <v>0</v>
      </c>
      <c r="BF146" s="229">
        <f>IF(N146="snížená",J146,0)</f>
        <v>0</v>
      </c>
      <c r="BG146" s="229">
        <f>IF(N146="zákl. přenesená",J146,0)</f>
        <v>0</v>
      </c>
      <c r="BH146" s="229">
        <f>IF(N146="sníž. přenesená",J146,0)</f>
        <v>0</v>
      </c>
      <c r="BI146" s="229">
        <f>IF(N146="nulová",J146,0)</f>
        <v>0</v>
      </c>
      <c r="BJ146" s="18" t="s">
        <v>84</v>
      </c>
      <c r="BK146" s="229">
        <f>ROUND(I146*H146,2)</f>
        <v>0</v>
      </c>
      <c r="BL146" s="18" t="s">
        <v>415</v>
      </c>
      <c r="BM146" s="228" t="s">
        <v>3728</v>
      </c>
    </row>
    <row r="147" s="2" customFormat="1">
      <c r="A147" s="39"/>
      <c r="B147" s="40"/>
      <c r="C147" s="41"/>
      <c r="D147" s="230" t="s">
        <v>417</v>
      </c>
      <c r="E147" s="41"/>
      <c r="F147" s="231" t="s">
        <v>1729</v>
      </c>
      <c r="G147" s="41"/>
      <c r="H147" s="41"/>
      <c r="I147" s="156"/>
      <c r="J147" s="41"/>
      <c r="K147" s="41"/>
      <c r="L147" s="45"/>
      <c r="M147" s="232"/>
      <c r="N147" s="233"/>
      <c r="O147" s="92"/>
      <c r="P147" s="92"/>
      <c r="Q147" s="92"/>
      <c r="R147" s="92"/>
      <c r="S147" s="92"/>
      <c r="T147" s="93"/>
      <c r="U147" s="39"/>
      <c r="V147" s="39"/>
      <c r="W147" s="39"/>
      <c r="X147" s="39"/>
      <c r="Y147" s="39"/>
      <c r="Z147" s="39"/>
      <c r="AA147" s="39"/>
      <c r="AB147" s="39"/>
      <c r="AC147" s="39"/>
      <c r="AD147" s="39"/>
      <c r="AE147" s="39"/>
      <c r="AT147" s="18" t="s">
        <v>417</v>
      </c>
      <c r="AU147" s="18" t="s">
        <v>86</v>
      </c>
    </row>
    <row r="148" s="13" customFormat="1">
      <c r="A148" s="13"/>
      <c r="B148" s="277"/>
      <c r="C148" s="278"/>
      <c r="D148" s="230" t="s">
        <v>758</v>
      </c>
      <c r="E148" s="279" t="s">
        <v>1</v>
      </c>
      <c r="F148" s="280" t="s">
        <v>3729</v>
      </c>
      <c r="G148" s="278"/>
      <c r="H148" s="281">
        <v>0.13500000000000001</v>
      </c>
      <c r="I148" s="282"/>
      <c r="J148" s="278"/>
      <c r="K148" s="278"/>
      <c r="L148" s="283"/>
      <c r="M148" s="284"/>
      <c r="N148" s="285"/>
      <c r="O148" s="285"/>
      <c r="P148" s="285"/>
      <c r="Q148" s="285"/>
      <c r="R148" s="285"/>
      <c r="S148" s="285"/>
      <c r="T148" s="286"/>
      <c r="U148" s="13"/>
      <c r="V148" s="13"/>
      <c r="W148" s="13"/>
      <c r="X148" s="13"/>
      <c r="Y148" s="13"/>
      <c r="Z148" s="13"/>
      <c r="AA148" s="13"/>
      <c r="AB148" s="13"/>
      <c r="AC148" s="13"/>
      <c r="AD148" s="13"/>
      <c r="AE148" s="13"/>
      <c r="AT148" s="287" t="s">
        <v>758</v>
      </c>
      <c r="AU148" s="287" t="s">
        <v>86</v>
      </c>
      <c r="AV148" s="13" t="s">
        <v>86</v>
      </c>
      <c r="AW148" s="13" t="s">
        <v>33</v>
      </c>
      <c r="AX148" s="13" t="s">
        <v>76</v>
      </c>
      <c r="AY148" s="287" t="s">
        <v>414</v>
      </c>
    </row>
    <row r="149" s="13" customFormat="1">
      <c r="A149" s="13"/>
      <c r="B149" s="277"/>
      <c r="C149" s="278"/>
      <c r="D149" s="230" t="s">
        <v>758</v>
      </c>
      <c r="E149" s="279" t="s">
        <v>1</v>
      </c>
      <c r="F149" s="280" t="s">
        <v>3502</v>
      </c>
      <c r="G149" s="278"/>
      <c r="H149" s="281">
        <v>0.042999999999999997</v>
      </c>
      <c r="I149" s="282"/>
      <c r="J149" s="278"/>
      <c r="K149" s="278"/>
      <c r="L149" s="283"/>
      <c r="M149" s="284"/>
      <c r="N149" s="285"/>
      <c r="O149" s="285"/>
      <c r="P149" s="285"/>
      <c r="Q149" s="285"/>
      <c r="R149" s="285"/>
      <c r="S149" s="285"/>
      <c r="T149" s="286"/>
      <c r="U149" s="13"/>
      <c r="V149" s="13"/>
      <c r="W149" s="13"/>
      <c r="X149" s="13"/>
      <c r="Y149" s="13"/>
      <c r="Z149" s="13"/>
      <c r="AA149" s="13"/>
      <c r="AB149" s="13"/>
      <c r="AC149" s="13"/>
      <c r="AD149" s="13"/>
      <c r="AE149" s="13"/>
      <c r="AT149" s="287" t="s">
        <v>758</v>
      </c>
      <c r="AU149" s="287" t="s">
        <v>86</v>
      </c>
      <c r="AV149" s="13" t="s">
        <v>86</v>
      </c>
      <c r="AW149" s="13" t="s">
        <v>33</v>
      </c>
      <c r="AX149" s="13" t="s">
        <v>76</v>
      </c>
      <c r="AY149" s="287" t="s">
        <v>414</v>
      </c>
    </row>
    <row r="150" s="14" customFormat="1">
      <c r="A150" s="14"/>
      <c r="B150" s="288"/>
      <c r="C150" s="289"/>
      <c r="D150" s="230" t="s">
        <v>758</v>
      </c>
      <c r="E150" s="290" t="s">
        <v>1</v>
      </c>
      <c r="F150" s="291" t="s">
        <v>760</v>
      </c>
      <c r="G150" s="289"/>
      <c r="H150" s="292">
        <v>0.17799999999999999</v>
      </c>
      <c r="I150" s="293"/>
      <c r="J150" s="289"/>
      <c r="K150" s="289"/>
      <c r="L150" s="294"/>
      <c r="M150" s="295"/>
      <c r="N150" s="296"/>
      <c r="O150" s="296"/>
      <c r="P150" s="296"/>
      <c r="Q150" s="296"/>
      <c r="R150" s="296"/>
      <c r="S150" s="296"/>
      <c r="T150" s="297"/>
      <c r="U150" s="14"/>
      <c r="V150" s="14"/>
      <c r="W150" s="14"/>
      <c r="X150" s="14"/>
      <c r="Y150" s="14"/>
      <c r="Z150" s="14"/>
      <c r="AA150" s="14"/>
      <c r="AB150" s="14"/>
      <c r="AC150" s="14"/>
      <c r="AD150" s="14"/>
      <c r="AE150" s="14"/>
      <c r="AT150" s="298" t="s">
        <v>758</v>
      </c>
      <c r="AU150" s="298" t="s">
        <v>86</v>
      </c>
      <c r="AV150" s="14" t="s">
        <v>415</v>
      </c>
      <c r="AW150" s="14" t="s">
        <v>33</v>
      </c>
      <c r="AX150" s="14" t="s">
        <v>84</v>
      </c>
      <c r="AY150" s="298" t="s">
        <v>414</v>
      </c>
    </row>
    <row r="151" s="2" customFormat="1" ht="21.75" customHeight="1">
      <c r="A151" s="39"/>
      <c r="B151" s="40"/>
      <c r="C151" s="234" t="s">
        <v>427</v>
      </c>
      <c r="D151" s="234" t="s">
        <v>443</v>
      </c>
      <c r="E151" s="235" t="s">
        <v>1731</v>
      </c>
      <c r="F151" s="236" t="s">
        <v>1732</v>
      </c>
      <c r="G151" s="237" t="s">
        <v>632</v>
      </c>
      <c r="H151" s="238">
        <v>3.3860000000000001</v>
      </c>
      <c r="I151" s="239"/>
      <c r="J151" s="240">
        <f>ROUND(I151*H151,2)</f>
        <v>0</v>
      </c>
      <c r="K151" s="236" t="s">
        <v>720</v>
      </c>
      <c r="L151" s="45"/>
      <c r="M151" s="241" t="s">
        <v>1</v>
      </c>
      <c r="N151" s="242" t="s">
        <v>41</v>
      </c>
      <c r="O151" s="92"/>
      <c r="P151" s="226">
        <f>O151*H151</f>
        <v>0</v>
      </c>
      <c r="Q151" s="226">
        <v>0.02102</v>
      </c>
      <c r="R151" s="226">
        <f>Q151*H151</f>
        <v>0.07117372000000001</v>
      </c>
      <c r="S151" s="226">
        <v>0</v>
      </c>
      <c r="T151" s="227">
        <f>S151*H151</f>
        <v>0</v>
      </c>
      <c r="U151" s="39"/>
      <c r="V151" s="39"/>
      <c r="W151" s="39"/>
      <c r="X151" s="39"/>
      <c r="Y151" s="39"/>
      <c r="Z151" s="39"/>
      <c r="AA151" s="39"/>
      <c r="AB151" s="39"/>
      <c r="AC151" s="39"/>
      <c r="AD151" s="39"/>
      <c r="AE151" s="39"/>
      <c r="AR151" s="228" t="s">
        <v>415</v>
      </c>
      <c r="AT151" s="228" t="s">
        <v>443</v>
      </c>
      <c r="AU151" s="228" t="s">
        <v>86</v>
      </c>
      <c r="AY151" s="18" t="s">
        <v>414</v>
      </c>
      <c r="BE151" s="229">
        <f>IF(N151="základní",J151,0)</f>
        <v>0</v>
      </c>
      <c r="BF151" s="229">
        <f>IF(N151="snížená",J151,0)</f>
        <v>0</v>
      </c>
      <c r="BG151" s="229">
        <f>IF(N151="zákl. přenesená",J151,0)</f>
        <v>0</v>
      </c>
      <c r="BH151" s="229">
        <f>IF(N151="sníž. přenesená",J151,0)</f>
        <v>0</v>
      </c>
      <c r="BI151" s="229">
        <f>IF(N151="nulová",J151,0)</f>
        <v>0</v>
      </c>
      <c r="BJ151" s="18" t="s">
        <v>84</v>
      </c>
      <c r="BK151" s="229">
        <f>ROUND(I151*H151,2)</f>
        <v>0</v>
      </c>
      <c r="BL151" s="18" t="s">
        <v>415</v>
      </c>
      <c r="BM151" s="228" t="s">
        <v>3730</v>
      </c>
    </row>
    <row r="152" s="2" customFormat="1">
      <c r="A152" s="39"/>
      <c r="B152" s="40"/>
      <c r="C152" s="41"/>
      <c r="D152" s="230" t="s">
        <v>417</v>
      </c>
      <c r="E152" s="41"/>
      <c r="F152" s="231" t="s">
        <v>1734</v>
      </c>
      <c r="G152" s="41"/>
      <c r="H152" s="41"/>
      <c r="I152" s="156"/>
      <c r="J152" s="41"/>
      <c r="K152" s="41"/>
      <c r="L152" s="45"/>
      <c r="M152" s="232"/>
      <c r="N152" s="233"/>
      <c r="O152" s="92"/>
      <c r="P152" s="92"/>
      <c r="Q152" s="92"/>
      <c r="R152" s="92"/>
      <c r="S152" s="92"/>
      <c r="T152" s="93"/>
      <c r="U152" s="39"/>
      <c r="V152" s="39"/>
      <c r="W152" s="39"/>
      <c r="X152" s="39"/>
      <c r="Y152" s="39"/>
      <c r="Z152" s="39"/>
      <c r="AA152" s="39"/>
      <c r="AB152" s="39"/>
      <c r="AC152" s="39"/>
      <c r="AD152" s="39"/>
      <c r="AE152" s="39"/>
      <c r="AT152" s="18" t="s">
        <v>417</v>
      </c>
      <c r="AU152" s="18" t="s">
        <v>86</v>
      </c>
    </row>
    <row r="153" s="13" customFormat="1">
      <c r="A153" s="13"/>
      <c r="B153" s="277"/>
      <c r="C153" s="278"/>
      <c r="D153" s="230" t="s">
        <v>758</v>
      </c>
      <c r="E153" s="279" t="s">
        <v>1</v>
      </c>
      <c r="F153" s="280" t="s">
        <v>3731</v>
      </c>
      <c r="G153" s="278"/>
      <c r="H153" s="281">
        <v>2.5649999999999999</v>
      </c>
      <c r="I153" s="282"/>
      <c r="J153" s="278"/>
      <c r="K153" s="278"/>
      <c r="L153" s="283"/>
      <c r="M153" s="284"/>
      <c r="N153" s="285"/>
      <c r="O153" s="285"/>
      <c r="P153" s="285"/>
      <c r="Q153" s="285"/>
      <c r="R153" s="285"/>
      <c r="S153" s="285"/>
      <c r="T153" s="286"/>
      <c r="U153" s="13"/>
      <c r="V153" s="13"/>
      <c r="W153" s="13"/>
      <c r="X153" s="13"/>
      <c r="Y153" s="13"/>
      <c r="Z153" s="13"/>
      <c r="AA153" s="13"/>
      <c r="AB153" s="13"/>
      <c r="AC153" s="13"/>
      <c r="AD153" s="13"/>
      <c r="AE153" s="13"/>
      <c r="AT153" s="287" t="s">
        <v>758</v>
      </c>
      <c r="AU153" s="287" t="s">
        <v>86</v>
      </c>
      <c r="AV153" s="13" t="s">
        <v>86</v>
      </c>
      <c r="AW153" s="13" t="s">
        <v>33</v>
      </c>
      <c r="AX153" s="13" t="s">
        <v>76</v>
      </c>
      <c r="AY153" s="287" t="s">
        <v>414</v>
      </c>
    </row>
    <row r="154" s="13" customFormat="1">
      <c r="A154" s="13"/>
      <c r="B154" s="277"/>
      <c r="C154" s="278"/>
      <c r="D154" s="230" t="s">
        <v>758</v>
      </c>
      <c r="E154" s="279" t="s">
        <v>1</v>
      </c>
      <c r="F154" s="280" t="s">
        <v>3732</v>
      </c>
      <c r="G154" s="278"/>
      <c r="H154" s="281">
        <v>0.82099999999999995</v>
      </c>
      <c r="I154" s="282"/>
      <c r="J154" s="278"/>
      <c r="K154" s="278"/>
      <c r="L154" s="283"/>
      <c r="M154" s="284"/>
      <c r="N154" s="285"/>
      <c r="O154" s="285"/>
      <c r="P154" s="285"/>
      <c r="Q154" s="285"/>
      <c r="R154" s="285"/>
      <c r="S154" s="285"/>
      <c r="T154" s="286"/>
      <c r="U154" s="13"/>
      <c r="V154" s="13"/>
      <c r="W154" s="13"/>
      <c r="X154" s="13"/>
      <c r="Y154" s="13"/>
      <c r="Z154" s="13"/>
      <c r="AA154" s="13"/>
      <c r="AB154" s="13"/>
      <c r="AC154" s="13"/>
      <c r="AD154" s="13"/>
      <c r="AE154" s="13"/>
      <c r="AT154" s="287" t="s">
        <v>758</v>
      </c>
      <c r="AU154" s="287" t="s">
        <v>86</v>
      </c>
      <c r="AV154" s="13" t="s">
        <v>86</v>
      </c>
      <c r="AW154" s="13" t="s">
        <v>33</v>
      </c>
      <c r="AX154" s="13" t="s">
        <v>76</v>
      </c>
      <c r="AY154" s="287" t="s">
        <v>414</v>
      </c>
    </row>
    <row r="155" s="14" customFormat="1">
      <c r="A155" s="14"/>
      <c r="B155" s="288"/>
      <c r="C155" s="289"/>
      <c r="D155" s="230" t="s">
        <v>758</v>
      </c>
      <c r="E155" s="290" t="s">
        <v>1</v>
      </c>
      <c r="F155" s="291" t="s">
        <v>760</v>
      </c>
      <c r="G155" s="289"/>
      <c r="H155" s="292">
        <v>3.3860000000000001</v>
      </c>
      <c r="I155" s="293"/>
      <c r="J155" s="289"/>
      <c r="K155" s="289"/>
      <c r="L155" s="294"/>
      <c r="M155" s="295"/>
      <c r="N155" s="296"/>
      <c r="O155" s="296"/>
      <c r="P155" s="296"/>
      <c r="Q155" s="296"/>
      <c r="R155" s="296"/>
      <c r="S155" s="296"/>
      <c r="T155" s="297"/>
      <c r="U155" s="14"/>
      <c r="V155" s="14"/>
      <c r="W155" s="14"/>
      <c r="X155" s="14"/>
      <c r="Y155" s="14"/>
      <c r="Z155" s="14"/>
      <c r="AA155" s="14"/>
      <c r="AB155" s="14"/>
      <c r="AC155" s="14"/>
      <c r="AD155" s="14"/>
      <c r="AE155" s="14"/>
      <c r="AT155" s="298" t="s">
        <v>758</v>
      </c>
      <c r="AU155" s="298" t="s">
        <v>86</v>
      </c>
      <c r="AV155" s="14" t="s">
        <v>415</v>
      </c>
      <c r="AW155" s="14" t="s">
        <v>33</v>
      </c>
      <c r="AX155" s="14" t="s">
        <v>84</v>
      </c>
      <c r="AY155" s="298" t="s">
        <v>414</v>
      </c>
    </row>
    <row r="156" s="11" customFormat="1" ht="22.8" customHeight="1">
      <c r="A156" s="11"/>
      <c r="B156" s="254"/>
      <c r="C156" s="255"/>
      <c r="D156" s="256" t="s">
        <v>75</v>
      </c>
      <c r="E156" s="275" t="s">
        <v>431</v>
      </c>
      <c r="F156" s="275" t="s">
        <v>798</v>
      </c>
      <c r="G156" s="255"/>
      <c r="H156" s="255"/>
      <c r="I156" s="258"/>
      <c r="J156" s="276">
        <f>BK156</f>
        <v>0</v>
      </c>
      <c r="K156" s="255"/>
      <c r="L156" s="260"/>
      <c r="M156" s="261"/>
      <c r="N156" s="262"/>
      <c r="O156" s="262"/>
      <c r="P156" s="263">
        <f>SUM(P157:P173)</f>
        <v>0</v>
      </c>
      <c r="Q156" s="262"/>
      <c r="R156" s="263">
        <f>SUM(R157:R173)</f>
        <v>0.026850368011600002</v>
      </c>
      <c r="S156" s="262"/>
      <c r="T156" s="264">
        <f>SUM(T157:T173)</f>
        <v>0</v>
      </c>
      <c r="U156" s="11"/>
      <c r="V156" s="11"/>
      <c r="W156" s="11"/>
      <c r="X156" s="11"/>
      <c r="Y156" s="11"/>
      <c r="Z156" s="11"/>
      <c r="AA156" s="11"/>
      <c r="AB156" s="11"/>
      <c r="AC156" s="11"/>
      <c r="AD156" s="11"/>
      <c r="AE156" s="11"/>
      <c r="AR156" s="265" t="s">
        <v>84</v>
      </c>
      <c r="AT156" s="266" t="s">
        <v>75</v>
      </c>
      <c r="AU156" s="266" t="s">
        <v>84</v>
      </c>
      <c r="AY156" s="265" t="s">
        <v>414</v>
      </c>
      <c r="BK156" s="267">
        <f>SUM(BK157:BK173)</f>
        <v>0</v>
      </c>
    </row>
    <row r="157" s="2" customFormat="1" ht="21.75" customHeight="1">
      <c r="A157" s="39"/>
      <c r="B157" s="40"/>
      <c r="C157" s="234" t="s">
        <v>431</v>
      </c>
      <c r="D157" s="234" t="s">
        <v>443</v>
      </c>
      <c r="E157" s="235" t="s">
        <v>1736</v>
      </c>
      <c r="F157" s="236" t="s">
        <v>1737</v>
      </c>
      <c r="G157" s="237" t="s">
        <v>632</v>
      </c>
      <c r="H157" s="238">
        <v>16.530000000000001</v>
      </c>
      <c r="I157" s="239"/>
      <c r="J157" s="240">
        <f>ROUND(I157*H157,2)</f>
        <v>0</v>
      </c>
      <c r="K157" s="236" t="s">
        <v>720</v>
      </c>
      <c r="L157" s="45"/>
      <c r="M157" s="241" t="s">
        <v>1</v>
      </c>
      <c r="N157" s="242" t="s">
        <v>41</v>
      </c>
      <c r="O157" s="92"/>
      <c r="P157" s="226">
        <f>O157*H157</f>
        <v>0</v>
      </c>
      <c r="Q157" s="226">
        <v>0.0010198399999999999</v>
      </c>
      <c r="R157" s="226">
        <f>Q157*H157</f>
        <v>0.0168579552</v>
      </c>
      <c r="S157" s="226">
        <v>0</v>
      </c>
      <c r="T157" s="227">
        <f>S157*H157</f>
        <v>0</v>
      </c>
      <c r="U157" s="39"/>
      <c r="V157" s="39"/>
      <c r="W157" s="39"/>
      <c r="X157" s="39"/>
      <c r="Y157" s="39"/>
      <c r="Z157" s="39"/>
      <c r="AA157" s="39"/>
      <c r="AB157" s="39"/>
      <c r="AC157" s="39"/>
      <c r="AD157" s="39"/>
      <c r="AE157" s="39"/>
      <c r="AR157" s="228" t="s">
        <v>415</v>
      </c>
      <c r="AT157" s="228" t="s">
        <v>443</v>
      </c>
      <c r="AU157" s="228" t="s">
        <v>86</v>
      </c>
      <c r="AY157" s="18" t="s">
        <v>414</v>
      </c>
      <c r="BE157" s="229">
        <f>IF(N157="základní",J157,0)</f>
        <v>0</v>
      </c>
      <c r="BF157" s="229">
        <f>IF(N157="snížená",J157,0)</f>
        <v>0</v>
      </c>
      <c r="BG157" s="229">
        <f>IF(N157="zákl. přenesená",J157,0)</f>
        <v>0</v>
      </c>
      <c r="BH157" s="229">
        <f>IF(N157="sníž. přenesená",J157,0)</f>
        <v>0</v>
      </c>
      <c r="BI157" s="229">
        <f>IF(N157="nulová",J157,0)</f>
        <v>0</v>
      </c>
      <c r="BJ157" s="18" t="s">
        <v>84</v>
      </c>
      <c r="BK157" s="229">
        <f>ROUND(I157*H157,2)</f>
        <v>0</v>
      </c>
      <c r="BL157" s="18" t="s">
        <v>415</v>
      </c>
      <c r="BM157" s="228" t="s">
        <v>3733</v>
      </c>
    </row>
    <row r="158" s="2" customFormat="1">
      <c r="A158" s="39"/>
      <c r="B158" s="40"/>
      <c r="C158" s="41"/>
      <c r="D158" s="230" t="s">
        <v>417</v>
      </c>
      <c r="E158" s="41"/>
      <c r="F158" s="231" t="s">
        <v>1739</v>
      </c>
      <c r="G158" s="41"/>
      <c r="H158" s="41"/>
      <c r="I158" s="156"/>
      <c r="J158" s="41"/>
      <c r="K158" s="41"/>
      <c r="L158" s="45"/>
      <c r="M158" s="232"/>
      <c r="N158" s="233"/>
      <c r="O158" s="92"/>
      <c r="P158" s="92"/>
      <c r="Q158" s="92"/>
      <c r="R158" s="92"/>
      <c r="S158" s="92"/>
      <c r="T158" s="93"/>
      <c r="U158" s="39"/>
      <c r="V158" s="39"/>
      <c r="W158" s="39"/>
      <c r="X158" s="39"/>
      <c r="Y158" s="39"/>
      <c r="Z158" s="39"/>
      <c r="AA158" s="39"/>
      <c r="AB158" s="39"/>
      <c r="AC158" s="39"/>
      <c r="AD158" s="39"/>
      <c r="AE158" s="39"/>
      <c r="AT158" s="18" t="s">
        <v>417</v>
      </c>
      <c r="AU158" s="18" t="s">
        <v>86</v>
      </c>
    </row>
    <row r="159" s="15" customFormat="1">
      <c r="A159" s="15"/>
      <c r="B159" s="299"/>
      <c r="C159" s="300"/>
      <c r="D159" s="230" t="s">
        <v>758</v>
      </c>
      <c r="E159" s="301" t="s">
        <v>1</v>
      </c>
      <c r="F159" s="302" t="s">
        <v>3457</v>
      </c>
      <c r="G159" s="300"/>
      <c r="H159" s="301" t="s">
        <v>1</v>
      </c>
      <c r="I159" s="303"/>
      <c r="J159" s="300"/>
      <c r="K159" s="300"/>
      <c r="L159" s="304"/>
      <c r="M159" s="305"/>
      <c r="N159" s="306"/>
      <c r="O159" s="306"/>
      <c r="P159" s="306"/>
      <c r="Q159" s="306"/>
      <c r="R159" s="306"/>
      <c r="S159" s="306"/>
      <c r="T159" s="307"/>
      <c r="U159" s="15"/>
      <c r="V159" s="15"/>
      <c r="W159" s="15"/>
      <c r="X159" s="15"/>
      <c r="Y159" s="15"/>
      <c r="Z159" s="15"/>
      <c r="AA159" s="15"/>
      <c r="AB159" s="15"/>
      <c r="AC159" s="15"/>
      <c r="AD159" s="15"/>
      <c r="AE159" s="15"/>
      <c r="AT159" s="308" t="s">
        <v>758</v>
      </c>
      <c r="AU159" s="308" t="s">
        <v>86</v>
      </c>
      <c r="AV159" s="15" t="s">
        <v>84</v>
      </c>
      <c r="AW159" s="15" t="s">
        <v>33</v>
      </c>
      <c r="AX159" s="15" t="s">
        <v>76</v>
      </c>
      <c r="AY159" s="308" t="s">
        <v>414</v>
      </c>
    </row>
    <row r="160" s="15" customFormat="1">
      <c r="A160" s="15"/>
      <c r="B160" s="299"/>
      <c r="C160" s="300"/>
      <c r="D160" s="230" t="s">
        <v>758</v>
      </c>
      <c r="E160" s="301" t="s">
        <v>1</v>
      </c>
      <c r="F160" s="302" t="s">
        <v>1741</v>
      </c>
      <c r="G160" s="300"/>
      <c r="H160" s="301" t="s">
        <v>1</v>
      </c>
      <c r="I160" s="303"/>
      <c r="J160" s="300"/>
      <c r="K160" s="300"/>
      <c r="L160" s="304"/>
      <c r="M160" s="305"/>
      <c r="N160" s="306"/>
      <c r="O160" s="306"/>
      <c r="P160" s="306"/>
      <c r="Q160" s="306"/>
      <c r="R160" s="306"/>
      <c r="S160" s="306"/>
      <c r="T160" s="307"/>
      <c r="U160" s="15"/>
      <c r="V160" s="15"/>
      <c r="W160" s="15"/>
      <c r="X160" s="15"/>
      <c r="Y160" s="15"/>
      <c r="Z160" s="15"/>
      <c r="AA160" s="15"/>
      <c r="AB160" s="15"/>
      <c r="AC160" s="15"/>
      <c r="AD160" s="15"/>
      <c r="AE160" s="15"/>
      <c r="AT160" s="308" t="s">
        <v>758</v>
      </c>
      <c r="AU160" s="308" t="s">
        <v>86</v>
      </c>
      <c r="AV160" s="15" t="s">
        <v>84</v>
      </c>
      <c r="AW160" s="15" t="s">
        <v>33</v>
      </c>
      <c r="AX160" s="15" t="s">
        <v>76</v>
      </c>
      <c r="AY160" s="308" t="s">
        <v>414</v>
      </c>
    </row>
    <row r="161" s="13" customFormat="1">
      <c r="A161" s="13"/>
      <c r="B161" s="277"/>
      <c r="C161" s="278"/>
      <c r="D161" s="230" t="s">
        <v>758</v>
      </c>
      <c r="E161" s="279" t="s">
        <v>1</v>
      </c>
      <c r="F161" s="280" t="s">
        <v>3734</v>
      </c>
      <c r="G161" s="278"/>
      <c r="H161" s="281">
        <v>6.0300000000000002</v>
      </c>
      <c r="I161" s="282"/>
      <c r="J161" s="278"/>
      <c r="K161" s="278"/>
      <c r="L161" s="283"/>
      <c r="M161" s="284"/>
      <c r="N161" s="285"/>
      <c r="O161" s="285"/>
      <c r="P161" s="285"/>
      <c r="Q161" s="285"/>
      <c r="R161" s="285"/>
      <c r="S161" s="285"/>
      <c r="T161" s="286"/>
      <c r="U161" s="13"/>
      <c r="V161" s="13"/>
      <c r="W161" s="13"/>
      <c r="X161" s="13"/>
      <c r="Y161" s="13"/>
      <c r="Z161" s="13"/>
      <c r="AA161" s="13"/>
      <c r="AB161" s="13"/>
      <c r="AC161" s="13"/>
      <c r="AD161" s="13"/>
      <c r="AE161" s="13"/>
      <c r="AT161" s="287" t="s">
        <v>758</v>
      </c>
      <c r="AU161" s="287" t="s">
        <v>86</v>
      </c>
      <c r="AV161" s="13" t="s">
        <v>86</v>
      </c>
      <c r="AW161" s="13" t="s">
        <v>33</v>
      </c>
      <c r="AX161" s="13" t="s">
        <v>76</v>
      </c>
      <c r="AY161" s="287" t="s">
        <v>414</v>
      </c>
    </row>
    <row r="162" s="15" customFormat="1">
      <c r="A162" s="15"/>
      <c r="B162" s="299"/>
      <c r="C162" s="300"/>
      <c r="D162" s="230" t="s">
        <v>758</v>
      </c>
      <c r="E162" s="301" t="s">
        <v>1</v>
      </c>
      <c r="F162" s="302" t="s">
        <v>1746</v>
      </c>
      <c r="G162" s="300"/>
      <c r="H162" s="301" t="s">
        <v>1</v>
      </c>
      <c r="I162" s="303"/>
      <c r="J162" s="300"/>
      <c r="K162" s="300"/>
      <c r="L162" s="304"/>
      <c r="M162" s="305"/>
      <c r="N162" s="306"/>
      <c r="O162" s="306"/>
      <c r="P162" s="306"/>
      <c r="Q162" s="306"/>
      <c r="R162" s="306"/>
      <c r="S162" s="306"/>
      <c r="T162" s="307"/>
      <c r="U162" s="15"/>
      <c r="V162" s="15"/>
      <c r="W162" s="15"/>
      <c r="X162" s="15"/>
      <c r="Y162" s="15"/>
      <c r="Z162" s="15"/>
      <c r="AA162" s="15"/>
      <c r="AB162" s="15"/>
      <c r="AC162" s="15"/>
      <c r="AD162" s="15"/>
      <c r="AE162" s="15"/>
      <c r="AT162" s="308" t="s">
        <v>758</v>
      </c>
      <c r="AU162" s="308" t="s">
        <v>86</v>
      </c>
      <c r="AV162" s="15" t="s">
        <v>84</v>
      </c>
      <c r="AW162" s="15" t="s">
        <v>33</v>
      </c>
      <c r="AX162" s="15" t="s">
        <v>76</v>
      </c>
      <c r="AY162" s="308" t="s">
        <v>414</v>
      </c>
    </row>
    <row r="163" s="13" customFormat="1">
      <c r="A163" s="13"/>
      <c r="B163" s="277"/>
      <c r="C163" s="278"/>
      <c r="D163" s="230" t="s">
        <v>758</v>
      </c>
      <c r="E163" s="279" t="s">
        <v>1</v>
      </c>
      <c r="F163" s="280" t="s">
        <v>3735</v>
      </c>
      <c r="G163" s="278"/>
      <c r="H163" s="281">
        <v>10.5</v>
      </c>
      <c r="I163" s="282"/>
      <c r="J163" s="278"/>
      <c r="K163" s="278"/>
      <c r="L163" s="283"/>
      <c r="M163" s="284"/>
      <c r="N163" s="285"/>
      <c r="O163" s="285"/>
      <c r="P163" s="285"/>
      <c r="Q163" s="285"/>
      <c r="R163" s="285"/>
      <c r="S163" s="285"/>
      <c r="T163" s="286"/>
      <c r="U163" s="13"/>
      <c r="V163" s="13"/>
      <c r="W163" s="13"/>
      <c r="X163" s="13"/>
      <c r="Y163" s="13"/>
      <c r="Z163" s="13"/>
      <c r="AA163" s="13"/>
      <c r="AB163" s="13"/>
      <c r="AC163" s="13"/>
      <c r="AD163" s="13"/>
      <c r="AE163" s="13"/>
      <c r="AT163" s="287" t="s">
        <v>758</v>
      </c>
      <c r="AU163" s="287" t="s">
        <v>86</v>
      </c>
      <c r="AV163" s="13" t="s">
        <v>86</v>
      </c>
      <c r="AW163" s="13" t="s">
        <v>33</v>
      </c>
      <c r="AX163" s="13" t="s">
        <v>76</v>
      </c>
      <c r="AY163" s="287" t="s">
        <v>414</v>
      </c>
    </row>
    <row r="164" s="14" customFormat="1">
      <c r="A164" s="14"/>
      <c r="B164" s="288"/>
      <c r="C164" s="289"/>
      <c r="D164" s="230" t="s">
        <v>758</v>
      </c>
      <c r="E164" s="290" t="s">
        <v>1</v>
      </c>
      <c r="F164" s="291" t="s">
        <v>760</v>
      </c>
      <c r="G164" s="289"/>
      <c r="H164" s="292">
        <v>16.530000000000001</v>
      </c>
      <c r="I164" s="293"/>
      <c r="J164" s="289"/>
      <c r="K164" s="289"/>
      <c r="L164" s="294"/>
      <c r="M164" s="295"/>
      <c r="N164" s="296"/>
      <c r="O164" s="296"/>
      <c r="P164" s="296"/>
      <c r="Q164" s="296"/>
      <c r="R164" s="296"/>
      <c r="S164" s="296"/>
      <c r="T164" s="297"/>
      <c r="U164" s="14"/>
      <c r="V164" s="14"/>
      <c r="W164" s="14"/>
      <c r="X164" s="14"/>
      <c r="Y164" s="14"/>
      <c r="Z164" s="14"/>
      <c r="AA164" s="14"/>
      <c r="AB164" s="14"/>
      <c r="AC164" s="14"/>
      <c r="AD164" s="14"/>
      <c r="AE164" s="14"/>
      <c r="AT164" s="298" t="s">
        <v>758</v>
      </c>
      <c r="AU164" s="298" t="s">
        <v>86</v>
      </c>
      <c r="AV164" s="14" t="s">
        <v>415</v>
      </c>
      <c r="AW164" s="14" t="s">
        <v>33</v>
      </c>
      <c r="AX164" s="14" t="s">
        <v>84</v>
      </c>
      <c r="AY164" s="298" t="s">
        <v>414</v>
      </c>
    </row>
    <row r="165" s="2" customFormat="1" ht="21.75" customHeight="1">
      <c r="A165" s="39"/>
      <c r="B165" s="40"/>
      <c r="C165" s="234" t="s">
        <v>435</v>
      </c>
      <c r="D165" s="234" t="s">
        <v>443</v>
      </c>
      <c r="E165" s="235" t="s">
        <v>1750</v>
      </c>
      <c r="F165" s="236" t="s">
        <v>1751</v>
      </c>
      <c r="G165" s="237" t="s">
        <v>632</v>
      </c>
      <c r="H165" s="238">
        <v>1.891</v>
      </c>
      <c r="I165" s="239"/>
      <c r="J165" s="240">
        <f>ROUND(I165*H165,2)</f>
        <v>0</v>
      </c>
      <c r="K165" s="236" t="s">
        <v>720</v>
      </c>
      <c r="L165" s="45"/>
      <c r="M165" s="241" t="s">
        <v>1</v>
      </c>
      <c r="N165" s="242" t="s">
        <v>41</v>
      </c>
      <c r="O165" s="92"/>
      <c r="P165" s="226">
        <f>O165*H165</f>
        <v>0</v>
      </c>
      <c r="Q165" s="226">
        <v>0.001110364</v>
      </c>
      <c r="R165" s="226">
        <f>Q165*H165</f>
        <v>0.0020996983240000001</v>
      </c>
      <c r="S165" s="226">
        <v>0</v>
      </c>
      <c r="T165" s="227">
        <f>S165*H165</f>
        <v>0</v>
      </c>
      <c r="U165" s="39"/>
      <c r="V165" s="39"/>
      <c r="W165" s="39"/>
      <c r="X165" s="39"/>
      <c r="Y165" s="39"/>
      <c r="Z165" s="39"/>
      <c r="AA165" s="39"/>
      <c r="AB165" s="39"/>
      <c r="AC165" s="39"/>
      <c r="AD165" s="39"/>
      <c r="AE165" s="39"/>
      <c r="AR165" s="228" t="s">
        <v>415</v>
      </c>
      <c r="AT165" s="228" t="s">
        <v>443</v>
      </c>
      <c r="AU165" s="228" t="s">
        <v>86</v>
      </c>
      <c r="AY165" s="18" t="s">
        <v>414</v>
      </c>
      <c r="BE165" s="229">
        <f>IF(N165="základní",J165,0)</f>
        <v>0</v>
      </c>
      <c r="BF165" s="229">
        <f>IF(N165="snížená",J165,0)</f>
        <v>0</v>
      </c>
      <c r="BG165" s="229">
        <f>IF(N165="zákl. přenesená",J165,0)</f>
        <v>0</v>
      </c>
      <c r="BH165" s="229">
        <f>IF(N165="sníž. přenesená",J165,0)</f>
        <v>0</v>
      </c>
      <c r="BI165" s="229">
        <f>IF(N165="nulová",J165,0)</f>
        <v>0</v>
      </c>
      <c r="BJ165" s="18" t="s">
        <v>84</v>
      </c>
      <c r="BK165" s="229">
        <f>ROUND(I165*H165,2)</f>
        <v>0</v>
      </c>
      <c r="BL165" s="18" t="s">
        <v>415</v>
      </c>
      <c r="BM165" s="228" t="s">
        <v>3736</v>
      </c>
    </row>
    <row r="166" s="2" customFormat="1">
      <c r="A166" s="39"/>
      <c r="B166" s="40"/>
      <c r="C166" s="41"/>
      <c r="D166" s="230" t="s">
        <v>417</v>
      </c>
      <c r="E166" s="41"/>
      <c r="F166" s="231" t="s">
        <v>1753</v>
      </c>
      <c r="G166" s="41"/>
      <c r="H166" s="41"/>
      <c r="I166" s="156"/>
      <c r="J166" s="41"/>
      <c r="K166" s="41"/>
      <c r="L166" s="45"/>
      <c r="M166" s="232"/>
      <c r="N166" s="233"/>
      <c r="O166" s="92"/>
      <c r="P166" s="92"/>
      <c r="Q166" s="92"/>
      <c r="R166" s="92"/>
      <c r="S166" s="92"/>
      <c r="T166" s="93"/>
      <c r="U166" s="39"/>
      <c r="V166" s="39"/>
      <c r="W166" s="39"/>
      <c r="X166" s="39"/>
      <c r="Y166" s="39"/>
      <c r="Z166" s="39"/>
      <c r="AA166" s="39"/>
      <c r="AB166" s="39"/>
      <c r="AC166" s="39"/>
      <c r="AD166" s="39"/>
      <c r="AE166" s="39"/>
      <c r="AT166" s="18" t="s">
        <v>417</v>
      </c>
      <c r="AU166" s="18" t="s">
        <v>86</v>
      </c>
    </row>
    <row r="167" s="15" customFormat="1">
      <c r="A167" s="15"/>
      <c r="B167" s="299"/>
      <c r="C167" s="300"/>
      <c r="D167" s="230" t="s">
        <v>758</v>
      </c>
      <c r="E167" s="301" t="s">
        <v>1</v>
      </c>
      <c r="F167" s="302" t="s">
        <v>1754</v>
      </c>
      <c r="G167" s="300"/>
      <c r="H167" s="301" t="s">
        <v>1</v>
      </c>
      <c r="I167" s="303"/>
      <c r="J167" s="300"/>
      <c r="K167" s="300"/>
      <c r="L167" s="304"/>
      <c r="M167" s="305"/>
      <c r="N167" s="306"/>
      <c r="O167" s="306"/>
      <c r="P167" s="306"/>
      <c r="Q167" s="306"/>
      <c r="R167" s="306"/>
      <c r="S167" s="306"/>
      <c r="T167" s="307"/>
      <c r="U167" s="15"/>
      <c r="V167" s="15"/>
      <c r="W167" s="15"/>
      <c r="X167" s="15"/>
      <c r="Y167" s="15"/>
      <c r="Z167" s="15"/>
      <c r="AA167" s="15"/>
      <c r="AB167" s="15"/>
      <c r="AC167" s="15"/>
      <c r="AD167" s="15"/>
      <c r="AE167" s="15"/>
      <c r="AT167" s="308" t="s">
        <v>758</v>
      </c>
      <c r="AU167" s="308" t="s">
        <v>86</v>
      </c>
      <c r="AV167" s="15" t="s">
        <v>84</v>
      </c>
      <c r="AW167" s="15" t="s">
        <v>33</v>
      </c>
      <c r="AX167" s="15" t="s">
        <v>76</v>
      </c>
      <c r="AY167" s="308" t="s">
        <v>414</v>
      </c>
    </row>
    <row r="168" s="15" customFormat="1">
      <c r="A168" s="15"/>
      <c r="B168" s="299"/>
      <c r="C168" s="300"/>
      <c r="D168" s="230" t="s">
        <v>758</v>
      </c>
      <c r="E168" s="301" t="s">
        <v>1</v>
      </c>
      <c r="F168" s="302" t="s">
        <v>3737</v>
      </c>
      <c r="G168" s="300"/>
      <c r="H168" s="301" t="s">
        <v>1</v>
      </c>
      <c r="I168" s="303"/>
      <c r="J168" s="300"/>
      <c r="K168" s="300"/>
      <c r="L168" s="304"/>
      <c r="M168" s="305"/>
      <c r="N168" s="306"/>
      <c r="O168" s="306"/>
      <c r="P168" s="306"/>
      <c r="Q168" s="306"/>
      <c r="R168" s="306"/>
      <c r="S168" s="306"/>
      <c r="T168" s="307"/>
      <c r="U168" s="15"/>
      <c r="V168" s="15"/>
      <c r="W168" s="15"/>
      <c r="X168" s="15"/>
      <c r="Y168" s="15"/>
      <c r="Z168" s="15"/>
      <c r="AA168" s="15"/>
      <c r="AB168" s="15"/>
      <c r="AC168" s="15"/>
      <c r="AD168" s="15"/>
      <c r="AE168" s="15"/>
      <c r="AT168" s="308" t="s">
        <v>758</v>
      </c>
      <c r="AU168" s="308" t="s">
        <v>86</v>
      </c>
      <c r="AV168" s="15" t="s">
        <v>84</v>
      </c>
      <c r="AW168" s="15" t="s">
        <v>33</v>
      </c>
      <c r="AX168" s="15" t="s">
        <v>76</v>
      </c>
      <c r="AY168" s="308" t="s">
        <v>414</v>
      </c>
    </row>
    <row r="169" s="13" customFormat="1">
      <c r="A169" s="13"/>
      <c r="B169" s="277"/>
      <c r="C169" s="278"/>
      <c r="D169" s="230" t="s">
        <v>758</v>
      </c>
      <c r="E169" s="279" t="s">
        <v>1</v>
      </c>
      <c r="F169" s="280" t="s">
        <v>3738</v>
      </c>
      <c r="G169" s="278"/>
      <c r="H169" s="281">
        <v>1.891</v>
      </c>
      <c r="I169" s="282"/>
      <c r="J169" s="278"/>
      <c r="K169" s="278"/>
      <c r="L169" s="283"/>
      <c r="M169" s="284"/>
      <c r="N169" s="285"/>
      <c r="O169" s="285"/>
      <c r="P169" s="285"/>
      <c r="Q169" s="285"/>
      <c r="R169" s="285"/>
      <c r="S169" s="285"/>
      <c r="T169" s="286"/>
      <c r="U169" s="13"/>
      <c r="V169" s="13"/>
      <c r="W169" s="13"/>
      <c r="X169" s="13"/>
      <c r="Y169" s="13"/>
      <c r="Z169" s="13"/>
      <c r="AA169" s="13"/>
      <c r="AB169" s="13"/>
      <c r="AC169" s="13"/>
      <c r="AD169" s="13"/>
      <c r="AE169" s="13"/>
      <c r="AT169" s="287" t="s">
        <v>758</v>
      </c>
      <c r="AU169" s="287" t="s">
        <v>86</v>
      </c>
      <c r="AV169" s="13" t="s">
        <v>86</v>
      </c>
      <c r="AW169" s="13" t="s">
        <v>33</v>
      </c>
      <c r="AX169" s="13" t="s">
        <v>76</v>
      </c>
      <c r="AY169" s="287" t="s">
        <v>414</v>
      </c>
    </row>
    <row r="170" s="14" customFormat="1">
      <c r="A170" s="14"/>
      <c r="B170" s="288"/>
      <c r="C170" s="289"/>
      <c r="D170" s="230" t="s">
        <v>758</v>
      </c>
      <c r="E170" s="290" t="s">
        <v>1</v>
      </c>
      <c r="F170" s="291" t="s">
        <v>760</v>
      </c>
      <c r="G170" s="289"/>
      <c r="H170" s="292">
        <v>1.891</v>
      </c>
      <c r="I170" s="293"/>
      <c r="J170" s="289"/>
      <c r="K170" s="289"/>
      <c r="L170" s="294"/>
      <c r="M170" s="295"/>
      <c r="N170" s="296"/>
      <c r="O170" s="296"/>
      <c r="P170" s="296"/>
      <c r="Q170" s="296"/>
      <c r="R170" s="296"/>
      <c r="S170" s="296"/>
      <c r="T170" s="297"/>
      <c r="U170" s="14"/>
      <c r="V170" s="14"/>
      <c r="W170" s="14"/>
      <c r="X170" s="14"/>
      <c r="Y170" s="14"/>
      <c r="Z170" s="14"/>
      <c r="AA170" s="14"/>
      <c r="AB170" s="14"/>
      <c r="AC170" s="14"/>
      <c r="AD170" s="14"/>
      <c r="AE170" s="14"/>
      <c r="AT170" s="298" t="s">
        <v>758</v>
      </c>
      <c r="AU170" s="298" t="s">
        <v>86</v>
      </c>
      <c r="AV170" s="14" t="s">
        <v>415</v>
      </c>
      <c r="AW170" s="14" t="s">
        <v>33</v>
      </c>
      <c r="AX170" s="14" t="s">
        <v>84</v>
      </c>
      <c r="AY170" s="298" t="s">
        <v>414</v>
      </c>
    </row>
    <row r="171" s="2" customFormat="1" ht="21.75" customHeight="1">
      <c r="A171" s="39"/>
      <c r="B171" s="40"/>
      <c r="C171" s="234" t="s">
        <v>413</v>
      </c>
      <c r="D171" s="234" t="s">
        <v>443</v>
      </c>
      <c r="E171" s="235" t="s">
        <v>2246</v>
      </c>
      <c r="F171" s="236" t="s">
        <v>2247</v>
      </c>
      <c r="G171" s="237" t="s">
        <v>531</v>
      </c>
      <c r="H171" s="238">
        <v>16.956</v>
      </c>
      <c r="I171" s="239"/>
      <c r="J171" s="240">
        <f>ROUND(I171*H171,2)</f>
        <v>0</v>
      </c>
      <c r="K171" s="236" t="s">
        <v>720</v>
      </c>
      <c r="L171" s="45"/>
      <c r="M171" s="241" t="s">
        <v>1</v>
      </c>
      <c r="N171" s="242" t="s">
        <v>41</v>
      </c>
      <c r="O171" s="92"/>
      <c r="P171" s="226">
        <f>O171*H171</f>
        <v>0</v>
      </c>
      <c r="Q171" s="226">
        <v>0.00046548210000000001</v>
      </c>
      <c r="R171" s="226">
        <f>Q171*H171</f>
        <v>0.0078927144876000006</v>
      </c>
      <c r="S171" s="226">
        <v>0</v>
      </c>
      <c r="T171" s="227">
        <f>S171*H171</f>
        <v>0</v>
      </c>
      <c r="U171" s="39"/>
      <c r="V171" s="39"/>
      <c r="W171" s="39"/>
      <c r="X171" s="39"/>
      <c r="Y171" s="39"/>
      <c r="Z171" s="39"/>
      <c r="AA171" s="39"/>
      <c r="AB171" s="39"/>
      <c r="AC171" s="39"/>
      <c r="AD171" s="39"/>
      <c r="AE171" s="39"/>
      <c r="AR171" s="228" t="s">
        <v>415</v>
      </c>
      <c r="AT171" s="228" t="s">
        <v>443</v>
      </c>
      <c r="AU171" s="228" t="s">
        <v>86</v>
      </c>
      <c r="AY171" s="18" t="s">
        <v>414</v>
      </c>
      <c r="BE171" s="229">
        <f>IF(N171="základní",J171,0)</f>
        <v>0</v>
      </c>
      <c r="BF171" s="229">
        <f>IF(N171="snížená",J171,0)</f>
        <v>0</v>
      </c>
      <c r="BG171" s="229">
        <f>IF(N171="zákl. přenesená",J171,0)</f>
        <v>0</v>
      </c>
      <c r="BH171" s="229">
        <f>IF(N171="sníž. přenesená",J171,0)</f>
        <v>0</v>
      </c>
      <c r="BI171" s="229">
        <f>IF(N171="nulová",J171,0)</f>
        <v>0</v>
      </c>
      <c r="BJ171" s="18" t="s">
        <v>84</v>
      </c>
      <c r="BK171" s="229">
        <f>ROUND(I171*H171,2)</f>
        <v>0</v>
      </c>
      <c r="BL171" s="18" t="s">
        <v>415</v>
      </c>
      <c r="BM171" s="228" t="s">
        <v>3739</v>
      </c>
    </row>
    <row r="172" s="2" customFormat="1">
      <c r="A172" s="39"/>
      <c r="B172" s="40"/>
      <c r="C172" s="41"/>
      <c r="D172" s="230" t="s">
        <v>417</v>
      </c>
      <c r="E172" s="41"/>
      <c r="F172" s="231" t="s">
        <v>2249</v>
      </c>
      <c r="G172" s="41"/>
      <c r="H172" s="41"/>
      <c r="I172" s="156"/>
      <c r="J172" s="41"/>
      <c r="K172" s="41"/>
      <c r="L172" s="45"/>
      <c r="M172" s="232"/>
      <c r="N172" s="233"/>
      <c r="O172" s="92"/>
      <c r="P172" s="92"/>
      <c r="Q172" s="92"/>
      <c r="R172" s="92"/>
      <c r="S172" s="92"/>
      <c r="T172" s="93"/>
      <c r="U172" s="39"/>
      <c r="V172" s="39"/>
      <c r="W172" s="39"/>
      <c r="X172" s="39"/>
      <c r="Y172" s="39"/>
      <c r="Z172" s="39"/>
      <c r="AA172" s="39"/>
      <c r="AB172" s="39"/>
      <c r="AC172" s="39"/>
      <c r="AD172" s="39"/>
      <c r="AE172" s="39"/>
      <c r="AT172" s="18" t="s">
        <v>417</v>
      </c>
      <c r="AU172" s="18" t="s">
        <v>86</v>
      </c>
    </row>
    <row r="173" s="13" customFormat="1">
      <c r="A173" s="13"/>
      <c r="B173" s="277"/>
      <c r="C173" s="278"/>
      <c r="D173" s="230" t="s">
        <v>758</v>
      </c>
      <c r="E173" s="279" t="s">
        <v>1</v>
      </c>
      <c r="F173" s="280" t="s">
        <v>3740</v>
      </c>
      <c r="G173" s="278"/>
      <c r="H173" s="281">
        <v>16.956</v>
      </c>
      <c r="I173" s="282"/>
      <c r="J173" s="278"/>
      <c r="K173" s="278"/>
      <c r="L173" s="283"/>
      <c r="M173" s="284"/>
      <c r="N173" s="285"/>
      <c r="O173" s="285"/>
      <c r="P173" s="285"/>
      <c r="Q173" s="285"/>
      <c r="R173" s="285"/>
      <c r="S173" s="285"/>
      <c r="T173" s="286"/>
      <c r="U173" s="13"/>
      <c r="V173" s="13"/>
      <c r="W173" s="13"/>
      <c r="X173" s="13"/>
      <c r="Y173" s="13"/>
      <c r="Z173" s="13"/>
      <c r="AA173" s="13"/>
      <c r="AB173" s="13"/>
      <c r="AC173" s="13"/>
      <c r="AD173" s="13"/>
      <c r="AE173" s="13"/>
      <c r="AT173" s="287" t="s">
        <v>758</v>
      </c>
      <c r="AU173" s="287" t="s">
        <v>86</v>
      </c>
      <c r="AV173" s="13" t="s">
        <v>86</v>
      </c>
      <c r="AW173" s="13" t="s">
        <v>33</v>
      </c>
      <c r="AX173" s="13" t="s">
        <v>84</v>
      </c>
      <c r="AY173" s="287" t="s">
        <v>414</v>
      </c>
    </row>
    <row r="174" s="11" customFormat="1" ht="22.8" customHeight="1">
      <c r="A174" s="11"/>
      <c r="B174" s="254"/>
      <c r="C174" s="255"/>
      <c r="D174" s="256" t="s">
        <v>75</v>
      </c>
      <c r="E174" s="275" t="s">
        <v>442</v>
      </c>
      <c r="F174" s="275" t="s">
        <v>850</v>
      </c>
      <c r="G174" s="255"/>
      <c r="H174" s="255"/>
      <c r="I174" s="258"/>
      <c r="J174" s="276">
        <f>BK174</f>
        <v>0</v>
      </c>
      <c r="K174" s="255"/>
      <c r="L174" s="260"/>
      <c r="M174" s="261"/>
      <c r="N174" s="262"/>
      <c r="O174" s="262"/>
      <c r="P174" s="263">
        <f>SUM(P175:P223)</f>
        <v>0</v>
      </c>
      <c r="Q174" s="262"/>
      <c r="R174" s="263">
        <f>SUM(R175:R223)</f>
        <v>0.11897052750000001</v>
      </c>
      <c r="S174" s="262"/>
      <c r="T174" s="264">
        <f>SUM(T175:T223)</f>
        <v>0.20613500000000001</v>
      </c>
      <c r="U174" s="11"/>
      <c r="V174" s="11"/>
      <c r="W174" s="11"/>
      <c r="X174" s="11"/>
      <c r="Y174" s="11"/>
      <c r="Z174" s="11"/>
      <c r="AA174" s="11"/>
      <c r="AB174" s="11"/>
      <c r="AC174" s="11"/>
      <c r="AD174" s="11"/>
      <c r="AE174" s="11"/>
      <c r="AR174" s="265" t="s">
        <v>84</v>
      </c>
      <c r="AT174" s="266" t="s">
        <v>75</v>
      </c>
      <c r="AU174" s="266" t="s">
        <v>84</v>
      </c>
      <c r="AY174" s="265" t="s">
        <v>414</v>
      </c>
      <c r="BK174" s="267">
        <f>SUM(BK175:BK223)</f>
        <v>0</v>
      </c>
    </row>
    <row r="175" s="2" customFormat="1" ht="21.75" customHeight="1">
      <c r="A175" s="39"/>
      <c r="B175" s="40"/>
      <c r="C175" s="234" t="s">
        <v>442</v>
      </c>
      <c r="D175" s="234" t="s">
        <v>443</v>
      </c>
      <c r="E175" s="235" t="s">
        <v>1787</v>
      </c>
      <c r="F175" s="236" t="s">
        <v>1788</v>
      </c>
      <c r="G175" s="237" t="s">
        <v>755</v>
      </c>
      <c r="H175" s="238">
        <v>1</v>
      </c>
      <c r="I175" s="239"/>
      <c r="J175" s="240">
        <f>ROUND(I175*H175,2)</f>
        <v>0</v>
      </c>
      <c r="K175" s="236" t="s">
        <v>720</v>
      </c>
      <c r="L175" s="45"/>
      <c r="M175" s="241" t="s">
        <v>1</v>
      </c>
      <c r="N175" s="242" t="s">
        <v>41</v>
      </c>
      <c r="O175" s="92"/>
      <c r="P175" s="226">
        <f>O175*H175</f>
        <v>0</v>
      </c>
      <c r="Q175" s="226">
        <v>0</v>
      </c>
      <c r="R175" s="226">
        <f>Q175*H175</f>
        <v>0</v>
      </c>
      <c r="S175" s="226">
        <v>0.0015</v>
      </c>
      <c r="T175" s="227">
        <f>S175*H175</f>
        <v>0.0015</v>
      </c>
      <c r="U175" s="39"/>
      <c r="V175" s="39"/>
      <c r="W175" s="39"/>
      <c r="X175" s="39"/>
      <c r="Y175" s="39"/>
      <c r="Z175" s="39"/>
      <c r="AA175" s="39"/>
      <c r="AB175" s="39"/>
      <c r="AC175" s="39"/>
      <c r="AD175" s="39"/>
      <c r="AE175" s="39"/>
      <c r="AR175" s="228" t="s">
        <v>415</v>
      </c>
      <c r="AT175" s="228" t="s">
        <v>443</v>
      </c>
      <c r="AU175" s="228" t="s">
        <v>86</v>
      </c>
      <c r="AY175" s="18" t="s">
        <v>414</v>
      </c>
      <c r="BE175" s="229">
        <f>IF(N175="základní",J175,0)</f>
        <v>0</v>
      </c>
      <c r="BF175" s="229">
        <f>IF(N175="snížená",J175,0)</f>
        <v>0</v>
      </c>
      <c r="BG175" s="229">
        <f>IF(N175="zákl. přenesená",J175,0)</f>
        <v>0</v>
      </c>
      <c r="BH175" s="229">
        <f>IF(N175="sníž. přenesená",J175,0)</f>
        <v>0</v>
      </c>
      <c r="BI175" s="229">
        <f>IF(N175="nulová",J175,0)</f>
        <v>0</v>
      </c>
      <c r="BJ175" s="18" t="s">
        <v>84</v>
      </c>
      <c r="BK175" s="229">
        <f>ROUND(I175*H175,2)</f>
        <v>0</v>
      </c>
      <c r="BL175" s="18" t="s">
        <v>415</v>
      </c>
      <c r="BM175" s="228" t="s">
        <v>3741</v>
      </c>
    </row>
    <row r="176" s="2" customFormat="1">
      <c r="A176" s="39"/>
      <c r="B176" s="40"/>
      <c r="C176" s="41"/>
      <c r="D176" s="230" t="s">
        <v>417</v>
      </c>
      <c r="E176" s="41"/>
      <c r="F176" s="231" t="s">
        <v>1790</v>
      </c>
      <c r="G176" s="41"/>
      <c r="H176" s="41"/>
      <c r="I176" s="156"/>
      <c r="J176" s="41"/>
      <c r="K176" s="41"/>
      <c r="L176" s="45"/>
      <c r="M176" s="232"/>
      <c r="N176" s="233"/>
      <c r="O176" s="92"/>
      <c r="P176" s="92"/>
      <c r="Q176" s="92"/>
      <c r="R176" s="92"/>
      <c r="S176" s="92"/>
      <c r="T176" s="93"/>
      <c r="U176" s="39"/>
      <c r="V176" s="39"/>
      <c r="W176" s="39"/>
      <c r="X176" s="39"/>
      <c r="Y176" s="39"/>
      <c r="Z176" s="39"/>
      <c r="AA176" s="39"/>
      <c r="AB176" s="39"/>
      <c r="AC176" s="39"/>
      <c r="AD176" s="39"/>
      <c r="AE176" s="39"/>
      <c r="AT176" s="18" t="s">
        <v>417</v>
      </c>
      <c r="AU176" s="18" t="s">
        <v>86</v>
      </c>
    </row>
    <row r="177" s="15" customFormat="1">
      <c r="A177" s="15"/>
      <c r="B177" s="299"/>
      <c r="C177" s="300"/>
      <c r="D177" s="230" t="s">
        <v>758</v>
      </c>
      <c r="E177" s="301" t="s">
        <v>1</v>
      </c>
      <c r="F177" s="302" t="s">
        <v>3742</v>
      </c>
      <c r="G177" s="300"/>
      <c r="H177" s="301" t="s">
        <v>1</v>
      </c>
      <c r="I177" s="303"/>
      <c r="J177" s="300"/>
      <c r="K177" s="300"/>
      <c r="L177" s="304"/>
      <c r="M177" s="305"/>
      <c r="N177" s="306"/>
      <c r="O177" s="306"/>
      <c r="P177" s="306"/>
      <c r="Q177" s="306"/>
      <c r="R177" s="306"/>
      <c r="S177" s="306"/>
      <c r="T177" s="307"/>
      <c r="U177" s="15"/>
      <c r="V177" s="15"/>
      <c r="W177" s="15"/>
      <c r="X177" s="15"/>
      <c r="Y177" s="15"/>
      <c r="Z177" s="15"/>
      <c r="AA177" s="15"/>
      <c r="AB177" s="15"/>
      <c r="AC177" s="15"/>
      <c r="AD177" s="15"/>
      <c r="AE177" s="15"/>
      <c r="AT177" s="308" t="s">
        <v>758</v>
      </c>
      <c r="AU177" s="308" t="s">
        <v>86</v>
      </c>
      <c r="AV177" s="15" t="s">
        <v>84</v>
      </c>
      <c r="AW177" s="15" t="s">
        <v>33</v>
      </c>
      <c r="AX177" s="15" t="s">
        <v>76</v>
      </c>
      <c r="AY177" s="308" t="s">
        <v>414</v>
      </c>
    </row>
    <row r="178" s="13" customFormat="1">
      <c r="A178" s="13"/>
      <c r="B178" s="277"/>
      <c r="C178" s="278"/>
      <c r="D178" s="230" t="s">
        <v>758</v>
      </c>
      <c r="E178" s="279" t="s">
        <v>1</v>
      </c>
      <c r="F178" s="280" t="s">
        <v>84</v>
      </c>
      <c r="G178" s="278"/>
      <c r="H178" s="281">
        <v>1</v>
      </c>
      <c r="I178" s="282"/>
      <c r="J178" s="278"/>
      <c r="K178" s="278"/>
      <c r="L178" s="283"/>
      <c r="M178" s="284"/>
      <c r="N178" s="285"/>
      <c r="O178" s="285"/>
      <c r="P178" s="285"/>
      <c r="Q178" s="285"/>
      <c r="R178" s="285"/>
      <c r="S178" s="285"/>
      <c r="T178" s="286"/>
      <c r="U178" s="13"/>
      <c r="V178" s="13"/>
      <c r="W178" s="13"/>
      <c r="X178" s="13"/>
      <c r="Y178" s="13"/>
      <c r="Z178" s="13"/>
      <c r="AA178" s="13"/>
      <c r="AB178" s="13"/>
      <c r="AC178" s="13"/>
      <c r="AD178" s="13"/>
      <c r="AE178" s="13"/>
      <c r="AT178" s="287" t="s">
        <v>758</v>
      </c>
      <c r="AU178" s="287" t="s">
        <v>86</v>
      </c>
      <c r="AV178" s="13" t="s">
        <v>86</v>
      </c>
      <c r="AW178" s="13" t="s">
        <v>33</v>
      </c>
      <c r="AX178" s="13" t="s">
        <v>84</v>
      </c>
      <c r="AY178" s="287" t="s">
        <v>414</v>
      </c>
    </row>
    <row r="179" s="2" customFormat="1" ht="16.5" customHeight="1">
      <c r="A179" s="39"/>
      <c r="B179" s="40"/>
      <c r="C179" s="234" t="s">
        <v>447</v>
      </c>
      <c r="D179" s="234" t="s">
        <v>443</v>
      </c>
      <c r="E179" s="235" t="s">
        <v>1794</v>
      </c>
      <c r="F179" s="236" t="s">
        <v>1795</v>
      </c>
      <c r="G179" s="237" t="s">
        <v>531</v>
      </c>
      <c r="H179" s="238">
        <v>10.77</v>
      </c>
      <c r="I179" s="239"/>
      <c r="J179" s="240">
        <f>ROUND(I179*H179,2)</f>
        <v>0</v>
      </c>
      <c r="K179" s="236" t="s">
        <v>720</v>
      </c>
      <c r="L179" s="45"/>
      <c r="M179" s="241" t="s">
        <v>1</v>
      </c>
      <c r="N179" s="242" t="s">
        <v>41</v>
      </c>
      <c r="O179" s="92"/>
      <c r="P179" s="226">
        <f>O179*H179</f>
        <v>0</v>
      </c>
      <c r="Q179" s="226">
        <v>0</v>
      </c>
      <c r="R179" s="226">
        <f>Q179*H179</f>
        <v>0</v>
      </c>
      <c r="S179" s="226">
        <v>0.00050000000000000001</v>
      </c>
      <c r="T179" s="227">
        <f>S179*H179</f>
        <v>0.005385</v>
      </c>
      <c r="U179" s="39"/>
      <c r="V179" s="39"/>
      <c r="W179" s="39"/>
      <c r="X179" s="39"/>
      <c r="Y179" s="39"/>
      <c r="Z179" s="39"/>
      <c r="AA179" s="39"/>
      <c r="AB179" s="39"/>
      <c r="AC179" s="39"/>
      <c r="AD179" s="39"/>
      <c r="AE179" s="39"/>
      <c r="AR179" s="228" t="s">
        <v>415</v>
      </c>
      <c r="AT179" s="228" t="s">
        <v>443</v>
      </c>
      <c r="AU179" s="228" t="s">
        <v>86</v>
      </c>
      <c r="AY179" s="18" t="s">
        <v>414</v>
      </c>
      <c r="BE179" s="229">
        <f>IF(N179="základní",J179,0)</f>
        <v>0</v>
      </c>
      <c r="BF179" s="229">
        <f>IF(N179="snížená",J179,0)</f>
        <v>0</v>
      </c>
      <c r="BG179" s="229">
        <f>IF(N179="zákl. přenesená",J179,0)</f>
        <v>0</v>
      </c>
      <c r="BH179" s="229">
        <f>IF(N179="sníž. přenesená",J179,0)</f>
        <v>0</v>
      </c>
      <c r="BI179" s="229">
        <f>IF(N179="nulová",J179,0)</f>
        <v>0</v>
      </c>
      <c r="BJ179" s="18" t="s">
        <v>84</v>
      </c>
      <c r="BK179" s="229">
        <f>ROUND(I179*H179,2)</f>
        <v>0</v>
      </c>
      <c r="BL179" s="18" t="s">
        <v>415</v>
      </c>
      <c r="BM179" s="228" t="s">
        <v>3743</v>
      </c>
    </row>
    <row r="180" s="2" customFormat="1">
      <c r="A180" s="39"/>
      <c r="B180" s="40"/>
      <c r="C180" s="41"/>
      <c r="D180" s="230" t="s">
        <v>417</v>
      </c>
      <c r="E180" s="41"/>
      <c r="F180" s="231" t="s">
        <v>1797</v>
      </c>
      <c r="G180" s="41"/>
      <c r="H180" s="41"/>
      <c r="I180" s="156"/>
      <c r="J180" s="41"/>
      <c r="K180" s="41"/>
      <c r="L180" s="45"/>
      <c r="M180" s="232"/>
      <c r="N180" s="233"/>
      <c r="O180" s="92"/>
      <c r="P180" s="92"/>
      <c r="Q180" s="92"/>
      <c r="R180" s="92"/>
      <c r="S180" s="92"/>
      <c r="T180" s="93"/>
      <c r="U180" s="39"/>
      <c r="V180" s="39"/>
      <c r="W180" s="39"/>
      <c r="X180" s="39"/>
      <c r="Y180" s="39"/>
      <c r="Z180" s="39"/>
      <c r="AA180" s="39"/>
      <c r="AB180" s="39"/>
      <c r="AC180" s="39"/>
      <c r="AD180" s="39"/>
      <c r="AE180" s="39"/>
      <c r="AT180" s="18" t="s">
        <v>417</v>
      </c>
      <c r="AU180" s="18" t="s">
        <v>86</v>
      </c>
    </row>
    <row r="181" s="2" customFormat="1" ht="21.75" customHeight="1">
      <c r="A181" s="39"/>
      <c r="B181" s="40"/>
      <c r="C181" s="234" t="s">
        <v>451</v>
      </c>
      <c r="D181" s="234" t="s">
        <v>443</v>
      </c>
      <c r="E181" s="235" t="s">
        <v>1800</v>
      </c>
      <c r="F181" s="236" t="s">
        <v>1801</v>
      </c>
      <c r="G181" s="237" t="s">
        <v>531</v>
      </c>
      <c r="H181" s="238">
        <v>2.5</v>
      </c>
      <c r="I181" s="239"/>
      <c r="J181" s="240">
        <f>ROUND(I181*H181,2)</f>
        <v>0</v>
      </c>
      <c r="K181" s="236" t="s">
        <v>720</v>
      </c>
      <c r="L181" s="45"/>
      <c r="M181" s="241" t="s">
        <v>1</v>
      </c>
      <c r="N181" s="242" t="s">
        <v>41</v>
      </c>
      <c r="O181" s="92"/>
      <c r="P181" s="226">
        <f>O181*H181</f>
        <v>0</v>
      </c>
      <c r="Q181" s="226">
        <v>0</v>
      </c>
      <c r="R181" s="226">
        <f>Q181*H181</f>
        <v>0</v>
      </c>
      <c r="S181" s="226">
        <v>0.00050000000000000001</v>
      </c>
      <c r="T181" s="227">
        <f>S181*H181</f>
        <v>0.00125</v>
      </c>
      <c r="U181" s="39"/>
      <c r="V181" s="39"/>
      <c r="W181" s="39"/>
      <c r="X181" s="39"/>
      <c r="Y181" s="39"/>
      <c r="Z181" s="39"/>
      <c r="AA181" s="39"/>
      <c r="AB181" s="39"/>
      <c r="AC181" s="39"/>
      <c r="AD181" s="39"/>
      <c r="AE181" s="39"/>
      <c r="AR181" s="228" t="s">
        <v>415</v>
      </c>
      <c r="AT181" s="228" t="s">
        <v>443</v>
      </c>
      <c r="AU181" s="228" t="s">
        <v>86</v>
      </c>
      <c r="AY181" s="18" t="s">
        <v>414</v>
      </c>
      <c r="BE181" s="229">
        <f>IF(N181="základní",J181,0)</f>
        <v>0</v>
      </c>
      <c r="BF181" s="229">
        <f>IF(N181="snížená",J181,0)</f>
        <v>0</v>
      </c>
      <c r="BG181" s="229">
        <f>IF(N181="zákl. přenesená",J181,0)</f>
        <v>0</v>
      </c>
      <c r="BH181" s="229">
        <f>IF(N181="sníž. přenesená",J181,0)</f>
        <v>0</v>
      </c>
      <c r="BI181" s="229">
        <f>IF(N181="nulová",J181,0)</f>
        <v>0</v>
      </c>
      <c r="BJ181" s="18" t="s">
        <v>84</v>
      </c>
      <c r="BK181" s="229">
        <f>ROUND(I181*H181,2)</f>
        <v>0</v>
      </c>
      <c r="BL181" s="18" t="s">
        <v>415</v>
      </c>
      <c r="BM181" s="228" t="s">
        <v>3744</v>
      </c>
    </row>
    <row r="182" s="2" customFormat="1">
      <c r="A182" s="39"/>
      <c r="B182" s="40"/>
      <c r="C182" s="41"/>
      <c r="D182" s="230" t="s">
        <v>417</v>
      </c>
      <c r="E182" s="41"/>
      <c r="F182" s="231" t="s">
        <v>1803</v>
      </c>
      <c r="G182" s="41"/>
      <c r="H182" s="41"/>
      <c r="I182" s="156"/>
      <c r="J182" s="41"/>
      <c r="K182" s="41"/>
      <c r="L182" s="45"/>
      <c r="M182" s="232"/>
      <c r="N182" s="233"/>
      <c r="O182" s="92"/>
      <c r="P182" s="92"/>
      <c r="Q182" s="92"/>
      <c r="R182" s="92"/>
      <c r="S182" s="92"/>
      <c r="T182" s="93"/>
      <c r="U182" s="39"/>
      <c r="V182" s="39"/>
      <c r="W182" s="39"/>
      <c r="X182" s="39"/>
      <c r="Y182" s="39"/>
      <c r="Z182" s="39"/>
      <c r="AA182" s="39"/>
      <c r="AB182" s="39"/>
      <c r="AC182" s="39"/>
      <c r="AD182" s="39"/>
      <c r="AE182" s="39"/>
      <c r="AT182" s="18" t="s">
        <v>417</v>
      </c>
      <c r="AU182" s="18" t="s">
        <v>86</v>
      </c>
    </row>
    <row r="183" s="13" customFormat="1">
      <c r="A183" s="13"/>
      <c r="B183" s="277"/>
      <c r="C183" s="278"/>
      <c r="D183" s="230" t="s">
        <v>758</v>
      </c>
      <c r="E183" s="279" t="s">
        <v>1</v>
      </c>
      <c r="F183" s="280" t="s">
        <v>3745</v>
      </c>
      <c r="G183" s="278"/>
      <c r="H183" s="281">
        <v>2.5</v>
      </c>
      <c r="I183" s="282"/>
      <c r="J183" s="278"/>
      <c r="K183" s="278"/>
      <c r="L183" s="283"/>
      <c r="M183" s="284"/>
      <c r="N183" s="285"/>
      <c r="O183" s="285"/>
      <c r="P183" s="285"/>
      <c r="Q183" s="285"/>
      <c r="R183" s="285"/>
      <c r="S183" s="285"/>
      <c r="T183" s="286"/>
      <c r="U183" s="13"/>
      <c r="V183" s="13"/>
      <c r="W183" s="13"/>
      <c r="X183" s="13"/>
      <c r="Y183" s="13"/>
      <c r="Z183" s="13"/>
      <c r="AA183" s="13"/>
      <c r="AB183" s="13"/>
      <c r="AC183" s="13"/>
      <c r="AD183" s="13"/>
      <c r="AE183" s="13"/>
      <c r="AT183" s="287" t="s">
        <v>758</v>
      </c>
      <c r="AU183" s="287" t="s">
        <v>86</v>
      </c>
      <c r="AV183" s="13" t="s">
        <v>86</v>
      </c>
      <c r="AW183" s="13" t="s">
        <v>33</v>
      </c>
      <c r="AX183" s="13" t="s">
        <v>84</v>
      </c>
      <c r="AY183" s="287" t="s">
        <v>414</v>
      </c>
    </row>
    <row r="184" s="2" customFormat="1" ht="21.75" customHeight="1">
      <c r="A184" s="39"/>
      <c r="B184" s="40"/>
      <c r="C184" s="234" t="s">
        <v>455</v>
      </c>
      <c r="D184" s="234" t="s">
        <v>443</v>
      </c>
      <c r="E184" s="235" t="s">
        <v>3746</v>
      </c>
      <c r="F184" s="236" t="s">
        <v>3747</v>
      </c>
      <c r="G184" s="237" t="s">
        <v>509</v>
      </c>
      <c r="H184" s="238">
        <v>6</v>
      </c>
      <c r="I184" s="239"/>
      <c r="J184" s="240">
        <f>ROUND(I184*H184,2)</f>
        <v>0</v>
      </c>
      <c r="K184" s="236" t="s">
        <v>720</v>
      </c>
      <c r="L184" s="45"/>
      <c r="M184" s="241" t="s">
        <v>1</v>
      </c>
      <c r="N184" s="242" t="s">
        <v>41</v>
      </c>
      <c r="O184" s="92"/>
      <c r="P184" s="226">
        <f>O184*H184</f>
        <v>0</v>
      </c>
      <c r="Q184" s="226">
        <v>0</v>
      </c>
      <c r="R184" s="226">
        <f>Q184*H184</f>
        <v>0</v>
      </c>
      <c r="S184" s="226">
        <v>0.031</v>
      </c>
      <c r="T184" s="227">
        <f>S184*H184</f>
        <v>0.186</v>
      </c>
      <c r="U184" s="39"/>
      <c r="V184" s="39"/>
      <c r="W184" s="39"/>
      <c r="X184" s="39"/>
      <c r="Y184" s="39"/>
      <c r="Z184" s="39"/>
      <c r="AA184" s="39"/>
      <c r="AB184" s="39"/>
      <c r="AC184" s="39"/>
      <c r="AD184" s="39"/>
      <c r="AE184" s="39"/>
      <c r="AR184" s="228" t="s">
        <v>415</v>
      </c>
      <c r="AT184" s="228" t="s">
        <v>443</v>
      </c>
      <c r="AU184" s="228" t="s">
        <v>86</v>
      </c>
      <c r="AY184" s="18" t="s">
        <v>414</v>
      </c>
      <c r="BE184" s="229">
        <f>IF(N184="základní",J184,0)</f>
        <v>0</v>
      </c>
      <c r="BF184" s="229">
        <f>IF(N184="snížená",J184,0)</f>
        <v>0</v>
      </c>
      <c r="BG184" s="229">
        <f>IF(N184="zákl. přenesená",J184,0)</f>
        <v>0</v>
      </c>
      <c r="BH184" s="229">
        <f>IF(N184="sníž. přenesená",J184,0)</f>
        <v>0</v>
      </c>
      <c r="BI184" s="229">
        <f>IF(N184="nulová",J184,0)</f>
        <v>0</v>
      </c>
      <c r="BJ184" s="18" t="s">
        <v>84</v>
      </c>
      <c r="BK184" s="229">
        <f>ROUND(I184*H184,2)</f>
        <v>0</v>
      </c>
      <c r="BL184" s="18" t="s">
        <v>415</v>
      </c>
      <c r="BM184" s="228" t="s">
        <v>3748</v>
      </c>
    </row>
    <row r="185" s="2" customFormat="1">
      <c r="A185" s="39"/>
      <c r="B185" s="40"/>
      <c r="C185" s="41"/>
      <c r="D185" s="230" t="s">
        <v>417</v>
      </c>
      <c r="E185" s="41"/>
      <c r="F185" s="231" t="s">
        <v>3749</v>
      </c>
      <c r="G185" s="41"/>
      <c r="H185" s="41"/>
      <c r="I185" s="156"/>
      <c r="J185" s="41"/>
      <c r="K185" s="41"/>
      <c r="L185" s="45"/>
      <c r="M185" s="232"/>
      <c r="N185" s="233"/>
      <c r="O185" s="92"/>
      <c r="P185" s="92"/>
      <c r="Q185" s="92"/>
      <c r="R185" s="92"/>
      <c r="S185" s="92"/>
      <c r="T185" s="93"/>
      <c r="U185" s="39"/>
      <c r="V185" s="39"/>
      <c r="W185" s="39"/>
      <c r="X185" s="39"/>
      <c r="Y185" s="39"/>
      <c r="Z185" s="39"/>
      <c r="AA185" s="39"/>
      <c r="AB185" s="39"/>
      <c r="AC185" s="39"/>
      <c r="AD185" s="39"/>
      <c r="AE185" s="39"/>
      <c r="AT185" s="18" t="s">
        <v>417</v>
      </c>
      <c r="AU185" s="18" t="s">
        <v>86</v>
      </c>
    </row>
    <row r="186" s="15" customFormat="1">
      <c r="A186" s="15"/>
      <c r="B186" s="299"/>
      <c r="C186" s="300"/>
      <c r="D186" s="230" t="s">
        <v>758</v>
      </c>
      <c r="E186" s="301" t="s">
        <v>1</v>
      </c>
      <c r="F186" s="302" t="s">
        <v>1746</v>
      </c>
      <c r="G186" s="300"/>
      <c r="H186" s="301" t="s">
        <v>1</v>
      </c>
      <c r="I186" s="303"/>
      <c r="J186" s="300"/>
      <c r="K186" s="300"/>
      <c r="L186" s="304"/>
      <c r="M186" s="305"/>
      <c r="N186" s="306"/>
      <c r="O186" s="306"/>
      <c r="P186" s="306"/>
      <c r="Q186" s="306"/>
      <c r="R186" s="306"/>
      <c r="S186" s="306"/>
      <c r="T186" s="307"/>
      <c r="U186" s="15"/>
      <c r="V186" s="15"/>
      <c r="W186" s="15"/>
      <c r="X186" s="15"/>
      <c r="Y186" s="15"/>
      <c r="Z186" s="15"/>
      <c r="AA186" s="15"/>
      <c r="AB186" s="15"/>
      <c r="AC186" s="15"/>
      <c r="AD186" s="15"/>
      <c r="AE186" s="15"/>
      <c r="AT186" s="308" t="s">
        <v>758</v>
      </c>
      <c r="AU186" s="308" t="s">
        <v>86</v>
      </c>
      <c r="AV186" s="15" t="s">
        <v>84</v>
      </c>
      <c r="AW186" s="15" t="s">
        <v>33</v>
      </c>
      <c r="AX186" s="15" t="s">
        <v>76</v>
      </c>
      <c r="AY186" s="308" t="s">
        <v>414</v>
      </c>
    </row>
    <row r="187" s="13" customFormat="1">
      <c r="A187" s="13"/>
      <c r="B187" s="277"/>
      <c r="C187" s="278"/>
      <c r="D187" s="230" t="s">
        <v>758</v>
      </c>
      <c r="E187" s="279" t="s">
        <v>1</v>
      </c>
      <c r="F187" s="280" t="s">
        <v>431</v>
      </c>
      <c r="G187" s="278"/>
      <c r="H187" s="281">
        <v>6</v>
      </c>
      <c r="I187" s="282"/>
      <c r="J187" s="278"/>
      <c r="K187" s="278"/>
      <c r="L187" s="283"/>
      <c r="M187" s="284"/>
      <c r="N187" s="285"/>
      <c r="O187" s="285"/>
      <c r="P187" s="285"/>
      <c r="Q187" s="285"/>
      <c r="R187" s="285"/>
      <c r="S187" s="285"/>
      <c r="T187" s="286"/>
      <c r="U187" s="13"/>
      <c r="V187" s="13"/>
      <c r="W187" s="13"/>
      <c r="X187" s="13"/>
      <c r="Y187" s="13"/>
      <c r="Z187" s="13"/>
      <c r="AA187" s="13"/>
      <c r="AB187" s="13"/>
      <c r="AC187" s="13"/>
      <c r="AD187" s="13"/>
      <c r="AE187" s="13"/>
      <c r="AT187" s="287" t="s">
        <v>758</v>
      </c>
      <c r="AU187" s="287" t="s">
        <v>86</v>
      </c>
      <c r="AV187" s="13" t="s">
        <v>86</v>
      </c>
      <c r="AW187" s="13" t="s">
        <v>33</v>
      </c>
      <c r="AX187" s="13" t="s">
        <v>84</v>
      </c>
      <c r="AY187" s="287" t="s">
        <v>414</v>
      </c>
    </row>
    <row r="188" s="2" customFormat="1" ht="21.75" customHeight="1">
      <c r="A188" s="39"/>
      <c r="B188" s="40"/>
      <c r="C188" s="234" t="s">
        <v>459</v>
      </c>
      <c r="D188" s="234" t="s">
        <v>443</v>
      </c>
      <c r="E188" s="235" t="s">
        <v>1804</v>
      </c>
      <c r="F188" s="236" t="s">
        <v>1805</v>
      </c>
      <c r="G188" s="237" t="s">
        <v>509</v>
      </c>
      <c r="H188" s="238">
        <v>3</v>
      </c>
      <c r="I188" s="239"/>
      <c r="J188" s="240">
        <f>ROUND(I188*H188,2)</f>
        <v>0</v>
      </c>
      <c r="K188" s="236" t="s">
        <v>720</v>
      </c>
      <c r="L188" s="45"/>
      <c r="M188" s="241" t="s">
        <v>1</v>
      </c>
      <c r="N188" s="242" t="s">
        <v>41</v>
      </c>
      <c r="O188" s="92"/>
      <c r="P188" s="226">
        <f>O188*H188</f>
        <v>0</v>
      </c>
      <c r="Q188" s="226">
        <v>0</v>
      </c>
      <c r="R188" s="226">
        <f>Q188*H188</f>
        <v>0</v>
      </c>
      <c r="S188" s="226">
        <v>0.0040000000000000001</v>
      </c>
      <c r="T188" s="227">
        <f>S188*H188</f>
        <v>0.012</v>
      </c>
      <c r="U188" s="39"/>
      <c r="V188" s="39"/>
      <c r="W188" s="39"/>
      <c r="X188" s="39"/>
      <c r="Y188" s="39"/>
      <c r="Z188" s="39"/>
      <c r="AA188" s="39"/>
      <c r="AB188" s="39"/>
      <c r="AC188" s="39"/>
      <c r="AD188" s="39"/>
      <c r="AE188" s="39"/>
      <c r="AR188" s="228" t="s">
        <v>415</v>
      </c>
      <c r="AT188" s="228" t="s">
        <v>443</v>
      </c>
      <c r="AU188" s="228" t="s">
        <v>86</v>
      </c>
      <c r="AY188" s="18" t="s">
        <v>414</v>
      </c>
      <c r="BE188" s="229">
        <f>IF(N188="základní",J188,0)</f>
        <v>0</v>
      </c>
      <c r="BF188" s="229">
        <f>IF(N188="snížená",J188,0)</f>
        <v>0</v>
      </c>
      <c r="BG188" s="229">
        <f>IF(N188="zákl. přenesená",J188,0)</f>
        <v>0</v>
      </c>
      <c r="BH188" s="229">
        <f>IF(N188="sníž. přenesená",J188,0)</f>
        <v>0</v>
      </c>
      <c r="BI188" s="229">
        <f>IF(N188="nulová",J188,0)</f>
        <v>0</v>
      </c>
      <c r="BJ188" s="18" t="s">
        <v>84</v>
      </c>
      <c r="BK188" s="229">
        <f>ROUND(I188*H188,2)</f>
        <v>0</v>
      </c>
      <c r="BL188" s="18" t="s">
        <v>415</v>
      </c>
      <c r="BM188" s="228" t="s">
        <v>3750</v>
      </c>
    </row>
    <row r="189" s="2" customFormat="1">
      <c r="A189" s="39"/>
      <c r="B189" s="40"/>
      <c r="C189" s="41"/>
      <c r="D189" s="230" t="s">
        <v>417</v>
      </c>
      <c r="E189" s="41"/>
      <c r="F189" s="231" t="s">
        <v>1807</v>
      </c>
      <c r="G189" s="41"/>
      <c r="H189" s="41"/>
      <c r="I189" s="156"/>
      <c r="J189" s="41"/>
      <c r="K189" s="41"/>
      <c r="L189" s="45"/>
      <c r="M189" s="232"/>
      <c r="N189" s="233"/>
      <c r="O189" s="92"/>
      <c r="P189" s="92"/>
      <c r="Q189" s="92"/>
      <c r="R189" s="92"/>
      <c r="S189" s="92"/>
      <c r="T189" s="93"/>
      <c r="U189" s="39"/>
      <c r="V189" s="39"/>
      <c r="W189" s="39"/>
      <c r="X189" s="39"/>
      <c r="Y189" s="39"/>
      <c r="Z189" s="39"/>
      <c r="AA189" s="39"/>
      <c r="AB189" s="39"/>
      <c r="AC189" s="39"/>
      <c r="AD189" s="39"/>
      <c r="AE189" s="39"/>
      <c r="AT189" s="18" t="s">
        <v>417</v>
      </c>
      <c r="AU189" s="18" t="s">
        <v>86</v>
      </c>
    </row>
    <row r="190" s="15" customFormat="1">
      <c r="A190" s="15"/>
      <c r="B190" s="299"/>
      <c r="C190" s="300"/>
      <c r="D190" s="230" t="s">
        <v>758</v>
      </c>
      <c r="E190" s="301" t="s">
        <v>1</v>
      </c>
      <c r="F190" s="302" t="s">
        <v>1741</v>
      </c>
      <c r="G190" s="300"/>
      <c r="H190" s="301" t="s">
        <v>1</v>
      </c>
      <c r="I190" s="303"/>
      <c r="J190" s="300"/>
      <c r="K190" s="300"/>
      <c r="L190" s="304"/>
      <c r="M190" s="305"/>
      <c r="N190" s="306"/>
      <c r="O190" s="306"/>
      <c r="P190" s="306"/>
      <c r="Q190" s="306"/>
      <c r="R190" s="306"/>
      <c r="S190" s="306"/>
      <c r="T190" s="307"/>
      <c r="U190" s="15"/>
      <c r="V190" s="15"/>
      <c r="W190" s="15"/>
      <c r="X190" s="15"/>
      <c r="Y190" s="15"/>
      <c r="Z190" s="15"/>
      <c r="AA190" s="15"/>
      <c r="AB190" s="15"/>
      <c r="AC190" s="15"/>
      <c r="AD190" s="15"/>
      <c r="AE190" s="15"/>
      <c r="AT190" s="308" t="s">
        <v>758</v>
      </c>
      <c r="AU190" s="308" t="s">
        <v>86</v>
      </c>
      <c r="AV190" s="15" t="s">
        <v>84</v>
      </c>
      <c r="AW190" s="15" t="s">
        <v>33</v>
      </c>
      <c r="AX190" s="15" t="s">
        <v>76</v>
      </c>
      <c r="AY190" s="308" t="s">
        <v>414</v>
      </c>
    </row>
    <row r="191" s="13" customFormat="1">
      <c r="A191" s="13"/>
      <c r="B191" s="277"/>
      <c r="C191" s="278"/>
      <c r="D191" s="230" t="s">
        <v>758</v>
      </c>
      <c r="E191" s="279" t="s">
        <v>1</v>
      </c>
      <c r="F191" s="280" t="s">
        <v>114</v>
      </c>
      <c r="G191" s="278"/>
      <c r="H191" s="281">
        <v>3</v>
      </c>
      <c r="I191" s="282"/>
      <c r="J191" s="278"/>
      <c r="K191" s="278"/>
      <c r="L191" s="283"/>
      <c r="M191" s="284"/>
      <c r="N191" s="285"/>
      <c r="O191" s="285"/>
      <c r="P191" s="285"/>
      <c r="Q191" s="285"/>
      <c r="R191" s="285"/>
      <c r="S191" s="285"/>
      <c r="T191" s="286"/>
      <c r="U191" s="13"/>
      <c r="V191" s="13"/>
      <c r="W191" s="13"/>
      <c r="X191" s="13"/>
      <c r="Y191" s="13"/>
      <c r="Z191" s="13"/>
      <c r="AA191" s="13"/>
      <c r="AB191" s="13"/>
      <c r="AC191" s="13"/>
      <c r="AD191" s="13"/>
      <c r="AE191" s="13"/>
      <c r="AT191" s="287" t="s">
        <v>758</v>
      </c>
      <c r="AU191" s="287" t="s">
        <v>86</v>
      </c>
      <c r="AV191" s="13" t="s">
        <v>86</v>
      </c>
      <c r="AW191" s="13" t="s">
        <v>33</v>
      </c>
      <c r="AX191" s="13" t="s">
        <v>76</v>
      </c>
      <c r="AY191" s="287" t="s">
        <v>414</v>
      </c>
    </row>
    <row r="192" s="14" customFormat="1">
      <c r="A192" s="14"/>
      <c r="B192" s="288"/>
      <c r="C192" s="289"/>
      <c r="D192" s="230" t="s">
        <v>758</v>
      </c>
      <c r="E192" s="290" t="s">
        <v>1</v>
      </c>
      <c r="F192" s="291" t="s">
        <v>760</v>
      </c>
      <c r="G192" s="289"/>
      <c r="H192" s="292">
        <v>3</v>
      </c>
      <c r="I192" s="293"/>
      <c r="J192" s="289"/>
      <c r="K192" s="289"/>
      <c r="L192" s="294"/>
      <c r="M192" s="295"/>
      <c r="N192" s="296"/>
      <c r="O192" s="296"/>
      <c r="P192" s="296"/>
      <c r="Q192" s="296"/>
      <c r="R192" s="296"/>
      <c r="S192" s="296"/>
      <c r="T192" s="297"/>
      <c r="U192" s="14"/>
      <c r="V192" s="14"/>
      <c r="W192" s="14"/>
      <c r="X192" s="14"/>
      <c r="Y192" s="14"/>
      <c r="Z192" s="14"/>
      <c r="AA192" s="14"/>
      <c r="AB192" s="14"/>
      <c r="AC192" s="14"/>
      <c r="AD192" s="14"/>
      <c r="AE192" s="14"/>
      <c r="AT192" s="298" t="s">
        <v>758</v>
      </c>
      <c r="AU192" s="298" t="s">
        <v>86</v>
      </c>
      <c r="AV192" s="14" t="s">
        <v>415</v>
      </c>
      <c r="AW192" s="14" t="s">
        <v>33</v>
      </c>
      <c r="AX192" s="14" t="s">
        <v>84</v>
      </c>
      <c r="AY192" s="298" t="s">
        <v>414</v>
      </c>
    </row>
    <row r="193" s="2" customFormat="1" ht="21.75" customHeight="1">
      <c r="A193" s="39"/>
      <c r="B193" s="40"/>
      <c r="C193" s="234" t="s">
        <v>463</v>
      </c>
      <c r="D193" s="234" t="s">
        <v>443</v>
      </c>
      <c r="E193" s="235" t="s">
        <v>1810</v>
      </c>
      <c r="F193" s="236" t="s">
        <v>1811</v>
      </c>
      <c r="G193" s="237" t="s">
        <v>632</v>
      </c>
      <c r="H193" s="238">
        <v>52.280000000000001</v>
      </c>
      <c r="I193" s="239"/>
      <c r="J193" s="240">
        <f>ROUND(I193*H193,2)</f>
        <v>0</v>
      </c>
      <c r="K193" s="236" t="s">
        <v>720</v>
      </c>
      <c r="L193" s="45"/>
      <c r="M193" s="241" t="s">
        <v>1</v>
      </c>
      <c r="N193" s="242" t="s">
        <v>41</v>
      </c>
      <c r="O193" s="92"/>
      <c r="P193" s="226">
        <f>O193*H193</f>
        <v>0</v>
      </c>
      <c r="Q193" s="226">
        <v>0</v>
      </c>
      <c r="R193" s="226">
        <f>Q193*H193</f>
        <v>0</v>
      </c>
      <c r="S193" s="226">
        <v>0</v>
      </c>
      <c r="T193" s="227">
        <f>S193*H193</f>
        <v>0</v>
      </c>
      <c r="U193" s="39"/>
      <c r="V193" s="39"/>
      <c r="W193" s="39"/>
      <c r="X193" s="39"/>
      <c r="Y193" s="39"/>
      <c r="Z193" s="39"/>
      <c r="AA193" s="39"/>
      <c r="AB193" s="39"/>
      <c r="AC193" s="39"/>
      <c r="AD193" s="39"/>
      <c r="AE193" s="39"/>
      <c r="AR193" s="228" t="s">
        <v>415</v>
      </c>
      <c r="AT193" s="228" t="s">
        <v>443</v>
      </c>
      <c r="AU193" s="228" t="s">
        <v>86</v>
      </c>
      <c r="AY193" s="18" t="s">
        <v>414</v>
      </c>
      <c r="BE193" s="229">
        <f>IF(N193="základní",J193,0)</f>
        <v>0</v>
      </c>
      <c r="BF193" s="229">
        <f>IF(N193="snížená",J193,0)</f>
        <v>0</v>
      </c>
      <c r="BG193" s="229">
        <f>IF(N193="zákl. přenesená",J193,0)</f>
        <v>0</v>
      </c>
      <c r="BH193" s="229">
        <f>IF(N193="sníž. přenesená",J193,0)</f>
        <v>0</v>
      </c>
      <c r="BI193" s="229">
        <f>IF(N193="nulová",J193,0)</f>
        <v>0</v>
      </c>
      <c r="BJ193" s="18" t="s">
        <v>84</v>
      </c>
      <c r="BK193" s="229">
        <f>ROUND(I193*H193,2)</f>
        <v>0</v>
      </c>
      <c r="BL193" s="18" t="s">
        <v>415</v>
      </c>
      <c r="BM193" s="228" t="s">
        <v>3751</v>
      </c>
    </row>
    <row r="194" s="2" customFormat="1">
      <c r="A194" s="39"/>
      <c r="B194" s="40"/>
      <c r="C194" s="41"/>
      <c r="D194" s="230" t="s">
        <v>417</v>
      </c>
      <c r="E194" s="41"/>
      <c r="F194" s="231" t="s">
        <v>1811</v>
      </c>
      <c r="G194" s="41"/>
      <c r="H194" s="41"/>
      <c r="I194" s="156"/>
      <c r="J194" s="41"/>
      <c r="K194" s="41"/>
      <c r="L194" s="45"/>
      <c r="M194" s="232"/>
      <c r="N194" s="233"/>
      <c r="O194" s="92"/>
      <c r="P194" s="92"/>
      <c r="Q194" s="92"/>
      <c r="R194" s="92"/>
      <c r="S194" s="92"/>
      <c r="T194" s="93"/>
      <c r="U194" s="39"/>
      <c r="V194" s="39"/>
      <c r="W194" s="39"/>
      <c r="X194" s="39"/>
      <c r="Y194" s="39"/>
      <c r="Z194" s="39"/>
      <c r="AA194" s="39"/>
      <c r="AB194" s="39"/>
      <c r="AC194" s="39"/>
      <c r="AD194" s="39"/>
      <c r="AE194" s="39"/>
      <c r="AT194" s="18" t="s">
        <v>417</v>
      </c>
      <c r="AU194" s="18" t="s">
        <v>86</v>
      </c>
    </row>
    <row r="195" s="15" customFormat="1">
      <c r="A195" s="15"/>
      <c r="B195" s="299"/>
      <c r="C195" s="300"/>
      <c r="D195" s="230" t="s">
        <v>758</v>
      </c>
      <c r="E195" s="301" t="s">
        <v>1</v>
      </c>
      <c r="F195" s="302" t="s">
        <v>1740</v>
      </c>
      <c r="G195" s="300"/>
      <c r="H195" s="301" t="s">
        <v>1</v>
      </c>
      <c r="I195" s="303"/>
      <c r="J195" s="300"/>
      <c r="K195" s="300"/>
      <c r="L195" s="304"/>
      <c r="M195" s="305"/>
      <c r="N195" s="306"/>
      <c r="O195" s="306"/>
      <c r="P195" s="306"/>
      <c r="Q195" s="306"/>
      <c r="R195" s="306"/>
      <c r="S195" s="306"/>
      <c r="T195" s="307"/>
      <c r="U195" s="15"/>
      <c r="V195" s="15"/>
      <c r="W195" s="15"/>
      <c r="X195" s="15"/>
      <c r="Y195" s="15"/>
      <c r="Z195" s="15"/>
      <c r="AA195" s="15"/>
      <c r="AB195" s="15"/>
      <c r="AC195" s="15"/>
      <c r="AD195" s="15"/>
      <c r="AE195" s="15"/>
      <c r="AT195" s="308" t="s">
        <v>758</v>
      </c>
      <c r="AU195" s="308" t="s">
        <v>86</v>
      </c>
      <c r="AV195" s="15" t="s">
        <v>84</v>
      </c>
      <c r="AW195" s="15" t="s">
        <v>33</v>
      </c>
      <c r="AX195" s="15" t="s">
        <v>76</v>
      </c>
      <c r="AY195" s="308" t="s">
        <v>414</v>
      </c>
    </row>
    <row r="196" s="15" customFormat="1">
      <c r="A196" s="15"/>
      <c r="B196" s="299"/>
      <c r="C196" s="300"/>
      <c r="D196" s="230" t="s">
        <v>758</v>
      </c>
      <c r="E196" s="301" t="s">
        <v>1</v>
      </c>
      <c r="F196" s="302" t="s">
        <v>1741</v>
      </c>
      <c r="G196" s="300"/>
      <c r="H196" s="301" t="s">
        <v>1</v>
      </c>
      <c r="I196" s="303"/>
      <c r="J196" s="300"/>
      <c r="K196" s="300"/>
      <c r="L196" s="304"/>
      <c r="M196" s="305"/>
      <c r="N196" s="306"/>
      <c r="O196" s="306"/>
      <c r="P196" s="306"/>
      <c r="Q196" s="306"/>
      <c r="R196" s="306"/>
      <c r="S196" s="306"/>
      <c r="T196" s="307"/>
      <c r="U196" s="15"/>
      <c r="V196" s="15"/>
      <c r="W196" s="15"/>
      <c r="X196" s="15"/>
      <c r="Y196" s="15"/>
      <c r="Z196" s="15"/>
      <c r="AA196" s="15"/>
      <c r="AB196" s="15"/>
      <c r="AC196" s="15"/>
      <c r="AD196" s="15"/>
      <c r="AE196" s="15"/>
      <c r="AT196" s="308" t="s">
        <v>758</v>
      </c>
      <c r="AU196" s="308" t="s">
        <v>86</v>
      </c>
      <c r="AV196" s="15" t="s">
        <v>84</v>
      </c>
      <c r="AW196" s="15" t="s">
        <v>33</v>
      </c>
      <c r="AX196" s="15" t="s">
        <v>76</v>
      </c>
      <c r="AY196" s="308" t="s">
        <v>414</v>
      </c>
    </row>
    <row r="197" s="13" customFormat="1">
      <c r="A197" s="13"/>
      <c r="B197" s="277"/>
      <c r="C197" s="278"/>
      <c r="D197" s="230" t="s">
        <v>758</v>
      </c>
      <c r="E197" s="279" t="s">
        <v>1</v>
      </c>
      <c r="F197" s="280" t="s">
        <v>3752</v>
      </c>
      <c r="G197" s="278"/>
      <c r="H197" s="281">
        <v>4.9500000000000002</v>
      </c>
      <c r="I197" s="282"/>
      <c r="J197" s="278"/>
      <c r="K197" s="278"/>
      <c r="L197" s="283"/>
      <c r="M197" s="284"/>
      <c r="N197" s="285"/>
      <c r="O197" s="285"/>
      <c r="P197" s="285"/>
      <c r="Q197" s="285"/>
      <c r="R197" s="285"/>
      <c r="S197" s="285"/>
      <c r="T197" s="286"/>
      <c r="U197" s="13"/>
      <c r="V197" s="13"/>
      <c r="W197" s="13"/>
      <c r="X197" s="13"/>
      <c r="Y197" s="13"/>
      <c r="Z197" s="13"/>
      <c r="AA197" s="13"/>
      <c r="AB197" s="13"/>
      <c r="AC197" s="13"/>
      <c r="AD197" s="13"/>
      <c r="AE197" s="13"/>
      <c r="AT197" s="287" t="s">
        <v>758</v>
      </c>
      <c r="AU197" s="287" t="s">
        <v>86</v>
      </c>
      <c r="AV197" s="13" t="s">
        <v>86</v>
      </c>
      <c r="AW197" s="13" t="s">
        <v>33</v>
      </c>
      <c r="AX197" s="13" t="s">
        <v>76</v>
      </c>
      <c r="AY197" s="287" t="s">
        <v>414</v>
      </c>
    </row>
    <row r="198" s="15" customFormat="1">
      <c r="A198" s="15"/>
      <c r="B198" s="299"/>
      <c r="C198" s="300"/>
      <c r="D198" s="230" t="s">
        <v>758</v>
      </c>
      <c r="E198" s="301" t="s">
        <v>1</v>
      </c>
      <c r="F198" s="302" t="s">
        <v>3753</v>
      </c>
      <c r="G198" s="300"/>
      <c r="H198" s="301" t="s">
        <v>1</v>
      </c>
      <c r="I198" s="303"/>
      <c r="J198" s="300"/>
      <c r="K198" s="300"/>
      <c r="L198" s="304"/>
      <c r="M198" s="305"/>
      <c r="N198" s="306"/>
      <c r="O198" s="306"/>
      <c r="P198" s="306"/>
      <c r="Q198" s="306"/>
      <c r="R198" s="306"/>
      <c r="S198" s="306"/>
      <c r="T198" s="307"/>
      <c r="U198" s="15"/>
      <c r="V198" s="15"/>
      <c r="W198" s="15"/>
      <c r="X198" s="15"/>
      <c r="Y198" s="15"/>
      <c r="Z198" s="15"/>
      <c r="AA198" s="15"/>
      <c r="AB198" s="15"/>
      <c r="AC198" s="15"/>
      <c r="AD198" s="15"/>
      <c r="AE198" s="15"/>
      <c r="AT198" s="308" t="s">
        <v>758</v>
      </c>
      <c r="AU198" s="308" t="s">
        <v>86</v>
      </c>
      <c r="AV198" s="15" t="s">
        <v>84</v>
      </c>
      <c r="AW198" s="15" t="s">
        <v>33</v>
      </c>
      <c r="AX198" s="15" t="s">
        <v>76</v>
      </c>
      <c r="AY198" s="308" t="s">
        <v>414</v>
      </c>
    </row>
    <row r="199" s="13" customFormat="1">
      <c r="A199" s="13"/>
      <c r="B199" s="277"/>
      <c r="C199" s="278"/>
      <c r="D199" s="230" t="s">
        <v>758</v>
      </c>
      <c r="E199" s="279" t="s">
        <v>1</v>
      </c>
      <c r="F199" s="280" t="s">
        <v>3754</v>
      </c>
      <c r="G199" s="278"/>
      <c r="H199" s="281">
        <v>30.800000000000001</v>
      </c>
      <c r="I199" s="282"/>
      <c r="J199" s="278"/>
      <c r="K199" s="278"/>
      <c r="L199" s="283"/>
      <c r="M199" s="284"/>
      <c r="N199" s="285"/>
      <c r="O199" s="285"/>
      <c r="P199" s="285"/>
      <c r="Q199" s="285"/>
      <c r="R199" s="285"/>
      <c r="S199" s="285"/>
      <c r="T199" s="286"/>
      <c r="U199" s="13"/>
      <c r="V199" s="13"/>
      <c r="W199" s="13"/>
      <c r="X199" s="13"/>
      <c r="Y199" s="13"/>
      <c r="Z199" s="13"/>
      <c r="AA199" s="13"/>
      <c r="AB199" s="13"/>
      <c r="AC199" s="13"/>
      <c r="AD199" s="13"/>
      <c r="AE199" s="13"/>
      <c r="AT199" s="287" t="s">
        <v>758</v>
      </c>
      <c r="AU199" s="287" t="s">
        <v>86</v>
      </c>
      <c r="AV199" s="13" t="s">
        <v>86</v>
      </c>
      <c r="AW199" s="13" t="s">
        <v>33</v>
      </c>
      <c r="AX199" s="13" t="s">
        <v>76</v>
      </c>
      <c r="AY199" s="287" t="s">
        <v>414</v>
      </c>
    </row>
    <row r="200" s="16" customFormat="1">
      <c r="A200" s="16"/>
      <c r="B200" s="317"/>
      <c r="C200" s="318"/>
      <c r="D200" s="230" t="s">
        <v>758</v>
      </c>
      <c r="E200" s="319" t="s">
        <v>1</v>
      </c>
      <c r="F200" s="320" t="s">
        <v>1745</v>
      </c>
      <c r="G200" s="318"/>
      <c r="H200" s="321">
        <v>35.75</v>
      </c>
      <c r="I200" s="322"/>
      <c r="J200" s="318"/>
      <c r="K200" s="318"/>
      <c r="L200" s="323"/>
      <c r="M200" s="324"/>
      <c r="N200" s="325"/>
      <c r="O200" s="325"/>
      <c r="P200" s="325"/>
      <c r="Q200" s="325"/>
      <c r="R200" s="325"/>
      <c r="S200" s="325"/>
      <c r="T200" s="326"/>
      <c r="U200" s="16"/>
      <c r="V200" s="16"/>
      <c r="W200" s="16"/>
      <c r="X200" s="16"/>
      <c r="Y200" s="16"/>
      <c r="Z200" s="16"/>
      <c r="AA200" s="16"/>
      <c r="AB200" s="16"/>
      <c r="AC200" s="16"/>
      <c r="AD200" s="16"/>
      <c r="AE200" s="16"/>
      <c r="AT200" s="327" t="s">
        <v>758</v>
      </c>
      <c r="AU200" s="327" t="s">
        <v>86</v>
      </c>
      <c r="AV200" s="16" t="s">
        <v>114</v>
      </c>
      <c r="AW200" s="16" t="s">
        <v>33</v>
      </c>
      <c r="AX200" s="16" t="s">
        <v>76</v>
      </c>
      <c r="AY200" s="327" t="s">
        <v>414</v>
      </c>
    </row>
    <row r="201" s="15" customFormat="1">
      <c r="A201" s="15"/>
      <c r="B201" s="299"/>
      <c r="C201" s="300"/>
      <c r="D201" s="230" t="s">
        <v>758</v>
      </c>
      <c r="E201" s="301" t="s">
        <v>1</v>
      </c>
      <c r="F201" s="302" t="s">
        <v>3457</v>
      </c>
      <c r="G201" s="300"/>
      <c r="H201" s="301" t="s">
        <v>1</v>
      </c>
      <c r="I201" s="303"/>
      <c r="J201" s="300"/>
      <c r="K201" s="300"/>
      <c r="L201" s="304"/>
      <c r="M201" s="305"/>
      <c r="N201" s="306"/>
      <c r="O201" s="306"/>
      <c r="P201" s="306"/>
      <c r="Q201" s="306"/>
      <c r="R201" s="306"/>
      <c r="S201" s="306"/>
      <c r="T201" s="307"/>
      <c r="U201" s="15"/>
      <c r="V201" s="15"/>
      <c r="W201" s="15"/>
      <c r="X201" s="15"/>
      <c r="Y201" s="15"/>
      <c r="Z201" s="15"/>
      <c r="AA201" s="15"/>
      <c r="AB201" s="15"/>
      <c r="AC201" s="15"/>
      <c r="AD201" s="15"/>
      <c r="AE201" s="15"/>
      <c r="AT201" s="308" t="s">
        <v>758</v>
      </c>
      <c r="AU201" s="308" t="s">
        <v>86</v>
      </c>
      <c r="AV201" s="15" t="s">
        <v>84</v>
      </c>
      <c r="AW201" s="15" t="s">
        <v>33</v>
      </c>
      <c r="AX201" s="15" t="s">
        <v>76</v>
      </c>
      <c r="AY201" s="308" t="s">
        <v>414</v>
      </c>
    </row>
    <row r="202" s="15" customFormat="1">
      <c r="A202" s="15"/>
      <c r="B202" s="299"/>
      <c r="C202" s="300"/>
      <c r="D202" s="230" t="s">
        <v>758</v>
      </c>
      <c r="E202" s="301" t="s">
        <v>1</v>
      </c>
      <c r="F202" s="302" t="s">
        <v>1741</v>
      </c>
      <c r="G202" s="300"/>
      <c r="H202" s="301" t="s">
        <v>1</v>
      </c>
      <c r="I202" s="303"/>
      <c r="J202" s="300"/>
      <c r="K202" s="300"/>
      <c r="L202" s="304"/>
      <c r="M202" s="305"/>
      <c r="N202" s="306"/>
      <c r="O202" s="306"/>
      <c r="P202" s="306"/>
      <c r="Q202" s="306"/>
      <c r="R202" s="306"/>
      <c r="S202" s="306"/>
      <c r="T202" s="307"/>
      <c r="U202" s="15"/>
      <c r="V202" s="15"/>
      <c r="W202" s="15"/>
      <c r="X202" s="15"/>
      <c r="Y202" s="15"/>
      <c r="Z202" s="15"/>
      <c r="AA202" s="15"/>
      <c r="AB202" s="15"/>
      <c r="AC202" s="15"/>
      <c r="AD202" s="15"/>
      <c r="AE202" s="15"/>
      <c r="AT202" s="308" t="s">
        <v>758</v>
      </c>
      <c r="AU202" s="308" t="s">
        <v>86</v>
      </c>
      <c r="AV202" s="15" t="s">
        <v>84</v>
      </c>
      <c r="AW202" s="15" t="s">
        <v>33</v>
      </c>
      <c r="AX202" s="15" t="s">
        <v>76</v>
      </c>
      <c r="AY202" s="308" t="s">
        <v>414</v>
      </c>
    </row>
    <row r="203" s="13" customFormat="1">
      <c r="A203" s="13"/>
      <c r="B203" s="277"/>
      <c r="C203" s="278"/>
      <c r="D203" s="230" t="s">
        <v>758</v>
      </c>
      <c r="E203" s="279" t="s">
        <v>1</v>
      </c>
      <c r="F203" s="280" t="s">
        <v>3734</v>
      </c>
      <c r="G203" s="278"/>
      <c r="H203" s="281">
        <v>6.0300000000000002</v>
      </c>
      <c r="I203" s="282"/>
      <c r="J203" s="278"/>
      <c r="K203" s="278"/>
      <c r="L203" s="283"/>
      <c r="M203" s="284"/>
      <c r="N203" s="285"/>
      <c r="O203" s="285"/>
      <c r="P203" s="285"/>
      <c r="Q203" s="285"/>
      <c r="R203" s="285"/>
      <c r="S203" s="285"/>
      <c r="T203" s="286"/>
      <c r="U203" s="13"/>
      <c r="V203" s="13"/>
      <c r="W203" s="13"/>
      <c r="X203" s="13"/>
      <c r="Y203" s="13"/>
      <c r="Z203" s="13"/>
      <c r="AA203" s="13"/>
      <c r="AB203" s="13"/>
      <c r="AC203" s="13"/>
      <c r="AD203" s="13"/>
      <c r="AE203" s="13"/>
      <c r="AT203" s="287" t="s">
        <v>758</v>
      </c>
      <c r="AU203" s="287" t="s">
        <v>86</v>
      </c>
      <c r="AV203" s="13" t="s">
        <v>86</v>
      </c>
      <c r="AW203" s="13" t="s">
        <v>33</v>
      </c>
      <c r="AX203" s="13" t="s">
        <v>76</v>
      </c>
      <c r="AY203" s="287" t="s">
        <v>414</v>
      </c>
    </row>
    <row r="204" s="15" customFormat="1">
      <c r="A204" s="15"/>
      <c r="B204" s="299"/>
      <c r="C204" s="300"/>
      <c r="D204" s="230" t="s">
        <v>758</v>
      </c>
      <c r="E204" s="301" t="s">
        <v>1</v>
      </c>
      <c r="F204" s="302" t="s">
        <v>1746</v>
      </c>
      <c r="G204" s="300"/>
      <c r="H204" s="301" t="s">
        <v>1</v>
      </c>
      <c r="I204" s="303"/>
      <c r="J204" s="300"/>
      <c r="K204" s="300"/>
      <c r="L204" s="304"/>
      <c r="M204" s="305"/>
      <c r="N204" s="306"/>
      <c r="O204" s="306"/>
      <c r="P204" s="306"/>
      <c r="Q204" s="306"/>
      <c r="R204" s="306"/>
      <c r="S204" s="306"/>
      <c r="T204" s="307"/>
      <c r="U204" s="15"/>
      <c r="V204" s="15"/>
      <c r="W204" s="15"/>
      <c r="X204" s="15"/>
      <c r="Y204" s="15"/>
      <c r="Z204" s="15"/>
      <c r="AA204" s="15"/>
      <c r="AB204" s="15"/>
      <c r="AC204" s="15"/>
      <c r="AD204" s="15"/>
      <c r="AE204" s="15"/>
      <c r="AT204" s="308" t="s">
        <v>758</v>
      </c>
      <c r="AU204" s="308" t="s">
        <v>86</v>
      </c>
      <c r="AV204" s="15" t="s">
        <v>84</v>
      </c>
      <c r="AW204" s="15" t="s">
        <v>33</v>
      </c>
      <c r="AX204" s="15" t="s">
        <v>76</v>
      </c>
      <c r="AY204" s="308" t="s">
        <v>414</v>
      </c>
    </row>
    <row r="205" s="13" customFormat="1">
      <c r="A205" s="13"/>
      <c r="B205" s="277"/>
      <c r="C205" s="278"/>
      <c r="D205" s="230" t="s">
        <v>758</v>
      </c>
      <c r="E205" s="279" t="s">
        <v>1</v>
      </c>
      <c r="F205" s="280" t="s">
        <v>3735</v>
      </c>
      <c r="G205" s="278"/>
      <c r="H205" s="281">
        <v>10.5</v>
      </c>
      <c r="I205" s="282"/>
      <c r="J205" s="278"/>
      <c r="K205" s="278"/>
      <c r="L205" s="283"/>
      <c r="M205" s="284"/>
      <c r="N205" s="285"/>
      <c r="O205" s="285"/>
      <c r="P205" s="285"/>
      <c r="Q205" s="285"/>
      <c r="R205" s="285"/>
      <c r="S205" s="285"/>
      <c r="T205" s="286"/>
      <c r="U205" s="13"/>
      <c r="V205" s="13"/>
      <c r="W205" s="13"/>
      <c r="X205" s="13"/>
      <c r="Y205" s="13"/>
      <c r="Z205" s="13"/>
      <c r="AA205" s="13"/>
      <c r="AB205" s="13"/>
      <c r="AC205" s="13"/>
      <c r="AD205" s="13"/>
      <c r="AE205" s="13"/>
      <c r="AT205" s="287" t="s">
        <v>758</v>
      </c>
      <c r="AU205" s="287" t="s">
        <v>86</v>
      </c>
      <c r="AV205" s="13" t="s">
        <v>86</v>
      </c>
      <c r="AW205" s="13" t="s">
        <v>33</v>
      </c>
      <c r="AX205" s="13" t="s">
        <v>76</v>
      </c>
      <c r="AY205" s="287" t="s">
        <v>414</v>
      </c>
    </row>
    <row r="206" s="16" customFormat="1">
      <c r="A206" s="16"/>
      <c r="B206" s="317"/>
      <c r="C206" s="318"/>
      <c r="D206" s="230" t="s">
        <v>758</v>
      </c>
      <c r="E206" s="319" t="s">
        <v>1</v>
      </c>
      <c r="F206" s="320" t="s">
        <v>1745</v>
      </c>
      <c r="G206" s="318"/>
      <c r="H206" s="321">
        <v>16.530000000000001</v>
      </c>
      <c r="I206" s="322"/>
      <c r="J206" s="318"/>
      <c r="K206" s="318"/>
      <c r="L206" s="323"/>
      <c r="M206" s="324"/>
      <c r="N206" s="325"/>
      <c r="O206" s="325"/>
      <c r="P206" s="325"/>
      <c r="Q206" s="325"/>
      <c r="R206" s="325"/>
      <c r="S206" s="325"/>
      <c r="T206" s="326"/>
      <c r="U206" s="16"/>
      <c r="V206" s="16"/>
      <c r="W206" s="16"/>
      <c r="X206" s="16"/>
      <c r="Y206" s="16"/>
      <c r="Z206" s="16"/>
      <c r="AA206" s="16"/>
      <c r="AB206" s="16"/>
      <c r="AC206" s="16"/>
      <c r="AD206" s="16"/>
      <c r="AE206" s="16"/>
      <c r="AT206" s="327" t="s">
        <v>758</v>
      </c>
      <c r="AU206" s="327" t="s">
        <v>86</v>
      </c>
      <c r="AV206" s="16" t="s">
        <v>114</v>
      </c>
      <c r="AW206" s="16" t="s">
        <v>33</v>
      </c>
      <c r="AX206" s="16" t="s">
        <v>76</v>
      </c>
      <c r="AY206" s="327" t="s">
        <v>414</v>
      </c>
    </row>
    <row r="207" s="14" customFormat="1">
      <c r="A207" s="14"/>
      <c r="B207" s="288"/>
      <c r="C207" s="289"/>
      <c r="D207" s="230" t="s">
        <v>758</v>
      </c>
      <c r="E207" s="290" t="s">
        <v>1</v>
      </c>
      <c r="F207" s="291" t="s">
        <v>760</v>
      </c>
      <c r="G207" s="289"/>
      <c r="H207" s="292">
        <v>52.280000000000001</v>
      </c>
      <c r="I207" s="293"/>
      <c r="J207" s="289"/>
      <c r="K207" s="289"/>
      <c r="L207" s="294"/>
      <c r="M207" s="295"/>
      <c r="N207" s="296"/>
      <c r="O207" s="296"/>
      <c r="P207" s="296"/>
      <c r="Q207" s="296"/>
      <c r="R207" s="296"/>
      <c r="S207" s="296"/>
      <c r="T207" s="297"/>
      <c r="U207" s="14"/>
      <c r="V207" s="14"/>
      <c r="W207" s="14"/>
      <c r="X207" s="14"/>
      <c r="Y207" s="14"/>
      <c r="Z207" s="14"/>
      <c r="AA207" s="14"/>
      <c r="AB207" s="14"/>
      <c r="AC207" s="14"/>
      <c r="AD207" s="14"/>
      <c r="AE207" s="14"/>
      <c r="AT207" s="298" t="s">
        <v>758</v>
      </c>
      <c r="AU207" s="298" t="s">
        <v>86</v>
      </c>
      <c r="AV207" s="14" t="s">
        <v>415</v>
      </c>
      <c r="AW207" s="14" t="s">
        <v>33</v>
      </c>
      <c r="AX207" s="14" t="s">
        <v>84</v>
      </c>
      <c r="AY207" s="298" t="s">
        <v>414</v>
      </c>
    </row>
    <row r="208" s="2" customFormat="1" ht="21.75" customHeight="1">
      <c r="A208" s="39"/>
      <c r="B208" s="40"/>
      <c r="C208" s="234" t="s">
        <v>8</v>
      </c>
      <c r="D208" s="234" t="s">
        <v>443</v>
      </c>
      <c r="E208" s="235" t="s">
        <v>2020</v>
      </c>
      <c r="F208" s="236" t="s">
        <v>2021</v>
      </c>
      <c r="G208" s="237" t="s">
        <v>632</v>
      </c>
      <c r="H208" s="238">
        <v>4.9500000000000002</v>
      </c>
      <c r="I208" s="239"/>
      <c r="J208" s="240">
        <f>ROUND(I208*H208,2)</f>
        <v>0</v>
      </c>
      <c r="K208" s="236" t="s">
        <v>720</v>
      </c>
      <c r="L208" s="45"/>
      <c r="M208" s="241" t="s">
        <v>1</v>
      </c>
      <c r="N208" s="242" t="s">
        <v>41</v>
      </c>
      <c r="O208" s="92"/>
      <c r="P208" s="226">
        <f>O208*H208</f>
        <v>0</v>
      </c>
      <c r="Q208" s="226">
        <v>0.019425000000000001</v>
      </c>
      <c r="R208" s="226">
        <f>Q208*H208</f>
        <v>0.09615375000000001</v>
      </c>
      <c r="S208" s="226">
        <v>0</v>
      </c>
      <c r="T208" s="227">
        <f>S208*H208</f>
        <v>0</v>
      </c>
      <c r="U208" s="39"/>
      <c r="V208" s="39"/>
      <c r="W208" s="39"/>
      <c r="X208" s="39"/>
      <c r="Y208" s="39"/>
      <c r="Z208" s="39"/>
      <c r="AA208" s="39"/>
      <c r="AB208" s="39"/>
      <c r="AC208" s="39"/>
      <c r="AD208" s="39"/>
      <c r="AE208" s="39"/>
      <c r="AR208" s="228" t="s">
        <v>415</v>
      </c>
      <c r="AT208" s="228" t="s">
        <v>443</v>
      </c>
      <c r="AU208" s="228" t="s">
        <v>86</v>
      </c>
      <c r="AY208" s="18" t="s">
        <v>414</v>
      </c>
      <c r="BE208" s="229">
        <f>IF(N208="základní",J208,0)</f>
        <v>0</v>
      </c>
      <c r="BF208" s="229">
        <f>IF(N208="snížená",J208,0)</f>
        <v>0</v>
      </c>
      <c r="BG208" s="229">
        <f>IF(N208="zákl. přenesená",J208,0)</f>
        <v>0</v>
      </c>
      <c r="BH208" s="229">
        <f>IF(N208="sníž. přenesená",J208,0)</f>
        <v>0</v>
      </c>
      <c r="BI208" s="229">
        <f>IF(N208="nulová",J208,0)</f>
        <v>0</v>
      </c>
      <c r="BJ208" s="18" t="s">
        <v>84</v>
      </c>
      <c r="BK208" s="229">
        <f>ROUND(I208*H208,2)</f>
        <v>0</v>
      </c>
      <c r="BL208" s="18" t="s">
        <v>415</v>
      </c>
      <c r="BM208" s="228" t="s">
        <v>3755</v>
      </c>
    </row>
    <row r="209" s="2" customFormat="1">
      <c r="A209" s="39"/>
      <c r="B209" s="40"/>
      <c r="C209" s="41"/>
      <c r="D209" s="230" t="s">
        <v>417</v>
      </c>
      <c r="E209" s="41"/>
      <c r="F209" s="231" t="s">
        <v>2023</v>
      </c>
      <c r="G209" s="41"/>
      <c r="H209" s="41"/>
      <c r="I209" s="156"/>
      <c r="J209" s="41"/>
      <c r="K209" s="41"/>
      <c r="L209" s="45"/>
      <c r="M209" s="232"/>
      <c r="N209" s="233"/>
      <c r="O209" s="92"/>
      <c r="P209" s="92"/>
      <c r="Q209" s="92"/>
      <c r="R209" s="92"/>
      <c r="S209" s="92"/>
      <c r="T209" s="93"/>
      <c r="U209" s="39"/>
      <c r="V209" s="39"/>
      <c r="W209" s="39"/>
      <c r="X209" s="39"/>
      <c r="Y209" s="39"/>
      <c r="Z209" s="39"/>
      <c r="AA209" s="39"/>
      <c r="AB209" s="39"/>
      <c r="AC209" s="39"/>
      <c r="AD209" s="39"/>
      <c r="AE209" s="39"/>
      <c r="AT209" s="18" t="s">
        <v>417</v>
      </c>
      <c r="AU209" s="18" t="s">
        <v>86</v>
      </c>
    </row>
    <row r="210" s="15" customFormat="1">
      <c r="A210" s="15"/>
      <c r="B210" s="299"/>
      <c r="C210" s="300"/>
      <c r="D210" s="230" t="s">
        <v>758</v>
      </c>
      <c r="E210" s="301" t="s">
        <v>1</v>
      </c>
      <c r="F210" s="302" t="s">
        <v>1740</v>
      </c>
      <c r="G210" s="300"/>
      <c r="H210" s="301" t="s">
        <v>1</v>
      </c>
      <c r="I210" s="303"/>
      <c r="J210" s="300"/>
      <c r="K210" s="300"/>
      <c r="L210" s="304"/>
      <c r="M210" s="305"/>
      <c r="N210" s="306"/>
      <c r="O210" s="306"/>
      <c r="P210" s="306"/>
      <c r="Q210" s="306"/>
      <c r="R210" s="306"/>
      <c r="S210" s="306"/>
      <c r="T210" s="307"/>
      <c r="U210" s="15"/>
      <c r="V210" s="15"/>
      <c r="W210" s="15"/>
      <c r="X210" s="15"/>
      <c r="Y210" s="15"/>
      <c r="Z210" s="15"/>
      <c r="AA210" s="15"/>
      <c r="AB210" s="15"/>
      <c r="AC210" s="15"/>
      <c r="AD210" s="15"/>
      <c r="AE210" s="15"/>
      <c r="AT210" s="308" t="s">
        <v>758</v>
      </c>
      <c r="AU210" s="308" t="s">
        <v>86</v>
      </c>
      <c r="AV210" s="15" t="s">
        <v>84</v>
      </c>
      <c r="AW210" s="15" t="s">
        <v>33</v>
      </c>
      <c r="AX210" s="15" t="s">
        <v>76</v>
      </c>
      <c r="AY210" s="308" t="s">
        <v>414</v>
      </c>
    </row>
    <row r="211" s="15" customFormat="1">
      <c r="A211" s="15"/>
      <c r="B211" s="299"/>
      <c r="C211" s="300"/>
      <c r="D211" s="230" t="s">
        <v>758</v>
      </c>
      <c r="E211" s="301" t="s">
        <v>1</v>
      </c>
      <c r="F211" s="302" t="s">
        <v>1741</v>
      </c>
      <c r="G211" s="300"/>
      <c r="H211" s="301" t="s">
        <v>1</v>
      </c>
      <c r="I211" s="303"/>
      <c r="J211" s="300"/>
      <c r="K211" s="300"/>
      <c r="L211" s="304"/>
      <c r="M211" s="305"/>
      <c r="N211" s="306"/>
      <c r="O211" s="306"/>
      <c r="P211" s="306"/>
      <c r="Q211" s="306"/>
      <c r="R211" s="306"/>
      <c r="S211" s="306"/>
      <c r="T211" s="307"/>
      <c r="U211" s="15"/>
      <c r="V211" s="15"/>
      <c r="W211" s="15"/>
      <c r="X211" s="15"/>
      <c r="Y211" s="15"/>
      <c r="Z211" s="15"/>
      <c r="AA211" s="15"/>
      <c r="AB211" s="15"/>
      <c r="AC211" s="15"/>
      <c r="AD211" s="15"/>
      <c r="AE211" s="15"/>
      <c r="AT211" s="308" t="s">
        <v>758</v>
      </c>
      <c r="AU211" s="308" t="s">
        <v>86</v>
      </c>
      <c r="AV211" s="15" t="s">
        <v>84</v>
      </c>
      <c r="AW211" s="15" t="s">
        <v>33</v>
      </c>
      <c r="AX211" s="15" t="s">
        <v>76</v>
      </c>
      <c r="AY211" s="308" t="s">
        <v>414</v>
      </c>
    </row>
    <row r="212" s="13" customFormat="1">
      <c r="A212" s="13"/>
      <c r="B212" s="277"/>
      <c r="C212" s="278"/>
      <c r="D212" s="230" t="s">
        <v>758</v>
      </c>
      <c r="E212" s="279" t="s">
        <v>1</v>
      </c>
      <c r="F212" s="280" t="s">
        <v>3752</v>
      </c>
      <c r="G212" s="278"/>
      <c r="H212" s="281">
        <v>4.9500000000000002</v>
      </c>
      <c r="I212" s="282"/>
      <c r="J212" s="278"/>
      <c r="K212" s="278"/>
      <c r="L212" s="283"/>
      <c r="M212" s="284"/>
      <c r="N212" s="285"/>
      <c r="O212" s="285"/>
      <c r="P212" s="285"/>
      <c r="Q212" s="285"/>
      <c r="R212" s="285"/>
      <c r="S212" s="285"/>
      <c r="T212" s="286"/>
      <c r="U212" s="13"/>
      <c r="V212" s="13"/>
      <c r="W212" s="13"/>
      <c r="X212" s="13"/>
      <c r="Y212" s="13"/>
      <c r="Z212" s="13"/>
      <c r="AA212" s="13"/>
      <c r="AB212" s="13"/>
      <c r="AC212" s="13"/>
      <c r="AD212" s="13"/>
      <c r="AE212" s="13"/>
      <c r="AT212" s="287" t="s">
        <v>758</v>
      </c>
      <c r="AU212" s="287" t="s">
        <v>86</v>
      </c>
      <c r="AV212" s="13" t="s">
        <v>86</v>
      </c>
      <c r="AW212" s="13" t="s">
        <v>33</v>
      </c>
      <c r="AX212" s="13" t="s">
        <v>76</v>
      </c>
      <c r="AY212" s="287" t="s">
        <v>414</v>
      </c>
    </row>
    <row r="213" s="14" customFormat="1">
      <c r="A213" s="14"/>
      <c r="B213" s="288"/>
      <c r="C213" s="289"/>
      <c r="D213" s="230" t="s">
        <v>758</v>
      </c>
      <c r="E213" s="290" t="s">
        <v>1</v>
      </c>
      <c r="F213" s="291" t="s">
        <v>760</v>
      </c>
      <c r="G213" s="289"/>
      <c r="H213" s="292">
        <v>4.9500000000000002</v>
      </c>
      <c r="I213" s="293"/>
      <c r="J213" s="289"/>
      <c r="K213" s="289"/>
      <c r="L213" s="294"/>
      <c r="M213" s="295"/>
      <c r="N213" s="296"/>
      <c r="O213" s="296"/>
      <c r="P213" s="296"/>
      <c r="Q213" s="296"/>
      <c r="R213" s="296"/>
      <c r="S213" s="296"/>
      <c r="T213" s="297"/>
      <c r="U213" s="14"/>
      <c r="V213" s="14"/>
      <c r="W213" s="14"/>
      <c r="X213" s="14"/>
      <c r="Y213" s="14"/>
      <c r="Z213" s="14"/>
      <c r="AA213" s="14"/>
      <c r="AB213" s="14"/>
      <c r="AC213" s="14"/>
      <c r="AD213" s="14"/>
      <c r="AE213" s="14"/>
      <c r="AT213" s="298" t="s">
        <v>758</v>
      </c>
      <c r="AU213" s="298" t="s">
        <v>86</v>
      </c>
      <c r="AV213" s="14" t="s">
        <v>415</v>
      </c>
      <c r="AW213" s="14" t="s">
        <v>33</v>
      </c>
      <c r="AX213" s="14" t="s">
        <v>84</v>
      </c>
      <c r="AY213" s="298" t="s">
        <v>414</v>
      </c>
    </row>
    <row r="214" s="2" customFormat="1" ht="21.75" customHeight="1">
      <c r="A214" s="39"/>
      <c r="B214" s="40"/>
      <c r="C214" s="234" t="s">
        <v>470</v>
      </c>
      <c r="D214" s="234" t="s">
        <v>443</v>
      </c>
      <c r="E214" s="235" t="s">
        <v>2975</v>
      </c>
      <c r="F214" s="236" t="s">
        <v>2976</v>
      </c>
      <c r="G214" s="237" t="s">
        <v>632</v>
      </c>
      <c r="H214" s="238">
        <v>4.9500000000000002</v>
      </c>
      <c r="I214" s="239"/>
      <c r="J214" s="240">
        <f>ROUND(I214*H214,2)</f>
        <v>0</v>
      </c>
      <c r="K214" s="236" t="s">
        <v>720</v>
      </c>
      <c r="L214" s="45"/>
      <c r="M214" s="241" t="s">
        <v>1</v>
      </c>
      <c r="N214" s="242" t="s">
        <v>41</v>
      </c>
      <c r="O214" s="92"/>
      <c r="P214" s="226">
        <f>O214*H214</f>
        <v>0</v>
      </c>
      <c r="Q214" s="226">
        <v>0</v>
      </c>
      <c r="R214" s="226">
        <f>Q214*H214</f>
        <v>0</v>
      </c>
      <c r="S214" s="226">
        <v>0</v>
      </c>
      <c r="T214" s="227">
        <f>S214*H214</f>
        <v>0</v>
      </c>
      <c r="U214" s="39"/>
      <c r="V214" s="39"/>
      <c r="W214" s="39"/>
      <c r="X214" s="39"/>
      <c r="Y214" s="39"/>
      <c r="Z214" s="39"/>
      <c r="AA214" s="39"/>
      <c r="AB214" s="39"/>
      <c r="AC214" s="39"/>
      <c r="AD214" s="39"/>
      <c r="AE214" s="39"/>
      <c r="AR214" s="228" t="s">
        <v>415</v>
      </c>
      <c r="AT214" s="228" t="s">
        <v>443</v>
      </c>
      <c r="AU214" s="228" t="s">
        <v>86</v>
      </c>
      <c r="AY214" s="18" t="s">
        <v>414</v>
      </c>
      <c r="BE214" s="229">
        <f>IF(N214="základní",J214,0)</f>
        <v>0</v>
      </c>
      <c r="BF214" s="229">
        <f>IF(N214="snížená",J214,0)</f>
        <v>0</v>
      </c>
      <c r="BG214" s="229">
        <f>IF(N214="zákl. přenesená",J214,0)</f>
        <v>0</v>
      </c>
      <c r="BH214" s="229">
        <f>IF(N214="sníž. přenesená",J214,0)</f>
        <v>0</v>
      </c>
      <c r="BI214" s="229">
        <f>IF(N214="nulová",J214,0)</f>
        <v>0</v>
      </c>
      <c r="BJ214" s="18" t="s">
        <v>84</v>
      </c>
      <c r="BK214" s="229">
        <f>ROUND(I214*H214,2)</f>
        <v>0</v>
      </c>
      <c r="BL214" s="18" t="s">
        <v>415</v>
      </c>
      <c r="BM214" s="228" t="s">
        <v>3756</v>
      </c>
    </row>
    <row r="215" s="2" customFormat="1">
      <c r="A215" s="39"/>
      <c r="B215" s="40"/>
      <c r="C215" s="41"/>
      <c r="D215" s="230" t="s">
        <v>417</v>
      </c>
      <c r="E215" s="41"/>
      <c r="F215" s="231" t="s">
        <v>2978</v>
      </c>
      <c r="G215" s="41"/>
      <c r="H215" s="41"/>
      <c r="I215" s="156"/>
      <c r="J215" s="41"/>
      <c r="K215" s="41"/>
      <c r="L215" s="45"/>
      <c r="M215" s="232"/>
      <c r="N215" s="233"/>
      <c r="O215" s="92"/>
      <c r="P215" s="92"/>
      <c r="Q215" s="92"/>
      <c r="R215" s="92"/>
      <c r="S215" s="92"/>
      <c r="T215" s="93"/>
      <c r="U215" s="39"/>
      <c r="V215" s="39"/>
      <c r="W215" s="39"/>
      <c r="X215" s="39"/>
      <c r="Y215" s="39"/>
      <c r="Z215" s="39"/>
      <c r="AA215" s="39"/>
      <c r="AB215" s="39"/>
      <c r="AC215" s="39"/>
      <c r="AD215" s="39"/>
      <c r="AE215" s="39"/>
      <c r="AT215" s="18" t="s">
        <v>417</v>
      </c>
      <c r="AU215" s="18" t="s">
        <v>86</v>
      </c>
    </row>
    <row r="216" s="2" customFormat="1" ht="21.75" customHeight="1">
      <c r="A216" s="39"/>
      <c r="B216" s="40"/>
      <c r="C216" s="234" t="s">
        <v>475</v>
      </c>
      <c r="D216" s="234" t="s">
        <v>443</v>
      </c>
      <c r="E216" s="235" t="s">
        <v>3524</v>
      </c>
      <c r="F216" s="236" t="s">
        <v>3525</v>
      </c>
      <c r="G216" s="237" t="s">
        <v>632</v>
      </c>
      <c r="H216" s="238">
        <v>4.9500000000000002</v>
      </c>
      <c r="I216" s="239"/>
      <c r="J216" s="240">
        <f>ROUND(I216*H216,2)</f>
        <v>0</v>
      </c>
      <c r="K216" s="236" t="s">
        <v>720</v>
      </c>
      <c r="L216" s="45"/>
      <c r="M216" s="241" t="s">
        <v>1</v>
      </c>
      <c r="N216" s="242" t="s">
        <v>41</v>
      </c>
      <c r="O216" s="92"/>
      <c r="P216" s="226">
        <f>O216*H216</f>
        <v>0</v>
      </c>
      <c r="Q216" s="226">
        <v>0</v>
      </c>
      <c r="R216" s="226">
        <f>Q216*H216</f>
        <v>0</v>
      </c>
      <c r="S216" s="226">
        <v>0</v>
      </c>
      <c r="T216" s="227">
        <f>S216*H216</f>
        <v>0</v>
      </c>
      <c r="U216" s="39"/>
      <c r="V216" s="39"/>
      <c r="W216" s="39"/>
      <c r="X216" s="39"/>
      <c r="Y216" s="39"/>
      <c r="Z216" s="39"/>
      <c r="AA216" s="39"/>
      <c r="AB216" s="39"/>
      <c r="AC216" s="39"/>
      <c r="AD216" s="39"/>
      <c r="AE216" s="39"/>
      <c r="AR216" s="228" t="s">
        <v>415</v>
      </c>
      <c r="AT216" s="228" t="s">
        <v>443</v>
      </c>
      <c r="AU216" s="228" t="s">
        <v>86</v>
      </c>
      <c r="AY216" s="18" t="s">
        <v>414</v>
      </c>
      <c r="BE216" s="229">
        <f>IF(N216="základní",J216,0)</f>
        <v>0</v>
      </c>
      <c r="BF216" s="229">
        <f>IF(N216="snížená",J216,0)</f>
        <v>0</v>
      </c>
      <c r="BG216" s="229">
        <f>IF(N216="zákl. přenesená",J216,0)</f>
        <v>0</v>
      </c>
      <c r="BH216" s="229">
        <f>IF(N216="sníž. přenesená",J216,0)</f>
        <v>0</v>
      </c>
      <c r="BI216" s="229">
        <f>IF(N216="nulová",J216,0)</f>
        <v>0</v>
      </c>
      <c r="BJ216" s="18" t="s">
        <v>84</v>
      </c>
      <c r="BK216" s="229">
        <f>ROUND(I216*H216,2)</f>
        <v>0</v>
      </c>
      <c r="BL216" s="18" t="s">
        <v>415</v>
      </c>
      <c r="BM216" s="228" t="s">
        <v>3757</v>
      </c>
    </row>
    <row r="217" s="2" customFormat="1">
      <c r="A217" s="39"/>
      <c r="B217" s="40"/>
      <c r="C217" s="41"/>
      <c r="D217" s="230" t="s">
        <v>417</v>
      </c>
      <c r="E217" s="41"/>
      <c r="F217" s="231" t="s">
        <v>3527</v>
      </c>
      <c r="G217" s="41"/>
      <c r="H217" s="41"/>
      <c r="I217" s="156"/>
      <c r="J217" s="41"/>
      <c r="K217" s="41"/>
      <c r="L217" s="45"/>
      <c r="M217" s="232"/>
      <c r="N217" s="233"/>
      <c r="O217" s="92"/>
      <c r="P217" s="92"/>
      <c r="Q217" s="92"/>
      <c r="R217" s="92"/>
      <c r="S217" s="92"/>
      <c r="T217" s="93"/>
      <c r="U217" s="39"/>
      <c r="V217" s="39"/>
      <c r="W217" s="39"/>
      <c r="X217" s="39"/>
      <c r="Y217" s="39"/>
      <c r="Z217" s="39"/>
      <c r="AA217" s="39"/>
      <c r="AB217" s="39"/>
      <c r="AC217" s="39"/>
      <c r="AD217" s="39"/>
      <c r="AE217" s="39"/>
      <c r="AT217" s="18" t="s">
        <v>417</v>
      </c>
      <c r="AU217" s="18" t="s">
        <v>86</v>
      </c>
    </row>
    <row r="218" s="2" customFormat="1" ht="21.75" customHeight="1">
      <c r="A218" s="39"/>
      <c r="B218" s="40"/>
      <c r="C218" s="234" t="s">
        <v>479</v>
      </c>
      <c r="D218" s="234" t="s">
        <v>443</v>
      </c>
      <c r="E218" s="235" t="s">
        <v>2024</v>
      </c>
      <c r="F218" s="236" t="s">
        <v>2025</v>
      </c>
      <c r="G218" s="237" t="s">
        <v>632</v>
      </c>
      <c r="H218" s="238">
        <v>4.9500000000000002</v>
      </c>
      <c r="I218" s="239"/>
      <c r="J218" s="240">
        <f>ROUND(I218*H218,2)</f>
        <v>0</v>
      </c>
      <c r="K218" s="236" t="s">
        <v>720</v>
      </c>
      <c r="L218" s="45"/>
      <c r="M218" s="241" t="s">
        <v>1</v>
      </c>
      <c r="N218" s="242" t="s">
        <v>41</v>
      </c>
      <c r="O218" s="92"/>
      <c r="P218" s="226">
        <f>O218*H218</f>
        <v>0</v>
      </c>
      <c r="Q218" s="226">
        <v>0.00158</v>
      </c>
      <c r="R218" s="226">
        <f>Q218*H218</f>
        <v>0.0078209999999999998</v>
      </c>
      <c r="S218" s="226">
        <v>0</v>
      </c>
      <c r="T218" s="227">
        <f>S218*H218</f>
        <v>0</v>
      </c>
      <c r="U218" s="39"/>
      <c r="V218" s="39"/>
      <c r="W218" s="39"/>
      <c r="X218" s="39"/>
      <c r="Y218" s="39"/>
      <c r="Z218" s="39"/>
      <c r="AA218" s="39"/>
      <c r="AB218" s="39"/>
      <c r="AC218" s="39"/>
      <c r="AD218" s="39"/>
      <c r="AE218" s="39"/>
      <c r="AR218" s="228" t="s">
        <v>415</v>
      </c>
      <c r="AT218" s="228" t="s">
        <v>443</v>
      </c>
      <c r="AU218" s="228" t="s">
        <v>86</v>
      </c>
      <c r="AY218" s="18" t="s">
        <v>414</v>
      </c>
      <c r="BE218" s="229">
        <f>IF(N218="základní",J218,0)</f>
        <v>0</v>
      </c>
      <c r="BF218" s="229">
        <f>IF(N218="snížená",J218,0)</f>
        <v>0</v>
      </c>
      <c r="BG218" s="229">
        <f>IF(N218="zákl. přenesená",J218,0)</f>
        <v>0</v>
      </c>
      <c r="BH218" s="229">
        <f>IF(N218="sníž. přenesená",J218,0)</f>
        <v>0</v>
      </c>
      <c r="BI218" s="229">
        <f>IF(N218="nulová",J218,0)</f>
        <v>0</v>
      </c>
      <c r="BJ218" s="18" t="s">
        <v>84</v>
      </c>
      <c r="BK218" s="229">
        <f>ROUND(I218*H218,2)</f>
        <v>0</v>
      </c>
      <c r="BL218" s="18" t="s">
        <v>415</v>
      </c>
      <c r="BM218" s="228" t="s">
        <v>3758</v>
      </c>
    </row>
    <row r="219" s="2" customFormat="1">
      <c r="A219" s="39"/>
      <c r="B219" s="40"/>
      <c r="C219" s="41"/>
      <c r="D219" s="230" t="s">
        <v>417</v>
      </c>
      <c r="E219" s="41"/>
      <c r="F219" s="231" t="s">
        <v>2027</v>
      </c>
      <c r="G219" s="41"/>
      <c r="H219" s="41"/>
      <c r="I219" s="156"/>
      <c r="J219" s="41"/>
      <c r="K219" s="41"/>
      <c r="L219" s="45"/>
      <c r="M219" s="232"/>
      <c r="N219" s="233"/>
      <c r="O219" s="92"/>
      <c r="P219" s="92"/>
      <c r="Q219" s="92"/>
      <c r="R219" s="92"/>
      <c r="S219" s="92"/>
      <c r="T219" s="93"/>
      <c r="U219" s="39"/>
      <c r="V219" s="39"/>
      <c r="W219" s="39"/>
      <c r="X219" s="39"/>
      <c r="Y219" s="39"/>
      <c r="Z219" s="39"/>
      <c r="AA219" s="39"/>
      <c r="AB219" s="39"/>
      <c r="AC219" s="39"/>
      <c r="AD219" s="39"/>
      <c r="AE219" s="39"/>
      <c r="AT219" s="18" t="s">
        <v>417</v>
      </c>
      <c r="AU219" s="18" t="s">
        <v>86</v>
      </c>
    </row>
    <row r="220" s="2" customFormat="1" ht="21.75" customHeight="1">
      <c r="A220" s="39"/>
      <c r="B220" s="40"/>
      <c r="C220" s="234" t="s">
        <v>483</v>
      </c>
      <c r="D220" s="234" t="s">
        <v>443</v>
      </c>
      <c r="E220" s="235" t="s">
        <v>2028</v>
      </c>
      <c r="F220" s="236" t="s">
        <v>2029</v>
      </c>
      <c r="G220" s="237" t="s">
        <v>632</v>
      </c>
      <c r="H220" s="238">
        <v>4.9500000000000002</v>
      </c>
      <c r="I220" s="239"/>
      <c r="J220" s="240">
        <f>ROUND(I220*H220,2)</f>
        <v>0</v>
      </c>
      <c r="K220" s="236" t="s">
        <v>720</v>
      </c>
      <c r="L220" s="45"/>
      <c r="M220" s="241" t="s">
        <v>1</v>
      </c>
      <c r="N220" s="242" t="s">
        <v>41</v>
      </c>
      <c r="O220" s="92"/>
      <c r="P220" s="226">
        <f>O220*H220</f>
        <v>0</v>
      </c>
      <c r="Q220" s="226">
        <v>0.0030294499999999999</v>
      </c>
      <c r="R220" s="226">
        <f>Q220*H220</f>
        <v>0.0149957775</v>
      </c>
      <c r="S220" s="226">
        <v>0</v>
      </c>
      <c r="T220" s="227">
        <f>S220*H220</f>
        <v>0</v>
      </c>
      <c r="U220" s="39"/>
      <c r="V220" s="39"/>
      <c r="W220" s="39"/>
      <c r="X220" s="39"/>
      <c r="Y220" s="39"/>
      <c r="Z220" s="39"/>
      <c r="AA220" s="39"/>
      <c r="AB220" s="39"/>
      <c r="AC220" s="39"/>
      <c r="AD220" s="39"/>
      <c r="AE220" s="39"/>
      <c r="AR220" s="228" t="s">
        <v>415</v>
      </c>
      <c r="AT220" s="228" t="s">
        <v>443</v>
      </c>
      <c r="AU220" s="228" t="s">
        <v>86</v>
      </c>
      <c r="AY220" s="18" t="s">
        <v>414</v>
      </c>
      <c r="BE220" s="229">
        <f>IF(N220="základní",J220,0)</f>
        <v>0</v>
      </c>
      <c r="BF220" s="229">
        <f>IF(N220="snížená",J220,0)</f>
        <v>0</v>
      </c>
      <c r="BG220" s="229">
        <f>IF(N220="zákl. přenesená",J220,0)</f>
        <v>0</v>
      </c>
      <c r="BH220" s="229">
        <f>IF(N220="sníž. přenesená",J220,0)</f>
        <v>0</v>
      </c>
      <c r="BI220" s="229">
        <f>IF(N220="nulová",J220,0)</f>
        <v>0</v>
      </c>
      <c r="BJ220" s="18" t="s">
        <v>84</v>
      </c>
      <c r="BK220" s="229">
        <f>ROUND(I220*H220,2)</f>
        <v>0</v>
      </c>
      <c r="BL220" s="18" t="s">
        <v>415</v>
      </c>
      <c r="BM220" s="228" t="s">
        <v>3759</v>
      </c>
    </row>
    <row r="221" s="2" customFormat="1">
      <c r="A221" s="39"/>
      <c r="B221" s="40"/>
      <c r="C221" s="41"/>
      <c r="D221" s="230" t="s">
        <v>417</v>
      </c>
      <c r="E221" s="41"/>
      <c r="F221" s="231" t="s">
        <v>2031</v>
      </c>
      <c r="G221" s="41"/>
      <c r="H221" s="41"/>
      <c r="I221" s="156"/>
      <c r="J221" s="41"/>
      <c r="K221" s="41"/>
      <c r="L221" s="45"/>
      <c r="M221" s="232"/>
      <c r="N221" s="233"/>
      <c r="O221" s="92"/>
      <c r="P221" s="92"/>
      <c r="Q221" s="92"/>
      <c r="R221" s="92"/>
      <c r="S221" s="92"/>
      <c r="T221" s="93"/>
      <c r="U221" s="39"/>
      <c r="V221" s="39"/>
      <c r="W221" s="39"/>
      <c r="X221" s="39"/>
      <c r="Y221" s="39"/>
      <c r="Z221" s="39"/>
      <c r="AA221" s="39"/>
      <c r="AB221" s="39"/>
      <c r="AC221" s="39"/>
      <c r="AD221" s="39"/>
      <c r="AE221" s="39"/>
      <c r="AT221" s="18" t="s">
        <v>417</v>
      </c>
      <c r="AU221" s="18" t="s">
        <v>86</v>
      </c>
    </row>
    <row r="222" s="2" customFormat="1" ht="21.75" customHeight="1">
      <c r="A222" s="39"/>
      <c r="B222" s="40"/>
      <c r="C222" s="234" t="s">
        <v>487</v>
      </c>
      <c r="D222" s="234" t="s">
        <v>443</v>
      </c>
      <c r="E222" s="235" t="s">
        <v>3530</v>
      </c>
      <c r="F222" s="236" t="s">
        <v>3531</v>
      </c>
      <c r="G222" s="237" t="s">
        <v>632</v>
      </c>
      <c r="H222" s="238">
        <v>4.9500000000000002</v>
      </c>
      <c r="I222" s="239"/>
      <c r="J222" s="240">
        <f>ROUND(I222*H222,2)</f>
        <v>0</v>
      </c>
      <c r="K222" s="236" t="s">
        <v>720</v>
      </c>
      <c r="L222" s="45"/>
      <c r="M222" s="241" t="s">
        <v>1</v>
      </c>
      <c r="N222" s="242" t="s">
        <v>41</v>
      </c>
      <c r="O222" s="92"/>
      <c r="P222" s="226">
        <f>O222*H222</f>
        <v>0</v>
      </c>
      <c r="Q222" s="226">
        <v>0</v>
      </c>
      <c r="R222" s="226">
        <f>Q222*H222</f>
        <v>0</v>
      </c>
      <c r="S222" s="226">
        <v>0</v>
      </c>
      <c r="T222" s="227">
        <f>S222*H222</f>
        <v>0</v>
      </c>
      <c r="U222" s="39"/>
      <c r="V222" s="39"/>
      <c r="W222" s="39"/>
      <c r="X222" s="39"/>
      <c r="Y222" s="39"/>
      <c r="Z222" s="39"/>
      <c r="AA222" s="39"/>
      <c r="AB222" s="39"/>
      <c r="AC222" s="39"/>
      <c r="AD222" s="39"/>
      <c r="AE222" s="39"/>
      <c r="AR222" s="228" t="s">
        <v>415</v>
      </c>
      <c r="AT222" s="228" t="s">
        <v>443</v>
      </c>
      <c r="AU222" s="228" t="s">
        <v>86</v>
      </c>
      <c r="AY222" s="18" t="s">
        <v>414</v>
      </c>
      <c r="BE222" s="229">
        <f>IF(N222="základní",J222,0)</f>
        <v>0</v>
      </c>
      <c r="BF222" s="229">
        <f>IF(N222="snížená",J222,0)</f>
        <v>0</v>
      </c>
      <c r="BG222" s="229">
        <f>IF(N222="zákl. přenesená",J222,0)</f>
        <v>0</v>
      </c>
      <c r="BH222" s="229">
        <f>IF(N222="sníž. přenesená",J222,0)</f>
        <v>0</v>
      </c>
      <c r="BI222" s="229">
        <f>IF(N222="nulová",J222,0)</f>
        <v>0</v>
      </c>
      <c r="BJ222" s="18" t="s">
        <v>84</v>
      </c>
      <c r="BK222" s="229">
        <f>ROUND(I222*H222,2)</f>
        <v>0</v>
      </c>
      <c r="BL222" s="18" t="s">
        <v>415</v>
      </c>
      <c r="BM222" s="228" t="s">
        <v>3760</v>
      </c>
    </row>
    <row r="223" s="2" customFormat="1">
      <c r="A223" s="39"/>
      <c r="B223" s="40"/>
      <c r="C223" s="41"/>
      <c r="D223" s="230" t="s">
        <v>417</v>
      </c>
      <c r="E223" s="41"/>
      <c r="F223" s="231" t="s">
        <v>3533</v>
      </c>
      <c r="G223" s="41"/>
      <c r="H223" s="41"/>
      <c r="I223" s="156"/>
      <c r="J223" s="41"/>
      <c r="K223" s="41"/>
      <c r="L223" s="45"/>
      <c r="M223" s="232"/>
      <c r="N223" s="233"/>
      <c r="O223" s="92"/>
      <c r="P223" s="92"/>
      <c r="Q223" s="92"/>
      <c r="R223" s="92"/>
      <c r="S223" s="92"/>
      <c r="T223" s="93"/>
      <c r="U223" s="39"/>
      <c r="V223" s="39"/>
      <c r="W223" s="39"/>
      <c r="X223" s="39"/>
      <c r="Y223" s="39"/>
      <c r="Z223" s="39"/>
      <c r="AA223" s="39"/>
      <c r="AB223" s="39"/>
      <c r="AC223" s="39"/>
      <c r="AD223" s="39"/>
      <c r="AE223" s="39"/>
      <c r="AT223" s="18" t="s">
        <v>417</v>
      </c>
      <c r="AU223" s="18" t="s">
        <v>86</v>
      </c>
    </row>
    <row r="224" s="11" customFormat="1" ht="22.8" customHeight="1">
      <c r="A224" s="11"/>
      <c r="B224" s="254"/>
      <c r="C224" s="255"/>
      <c r="D224" s="256" t="s">
        <v>75</v>
      </c>
      <c r="E224" s="275" t="s">
        <v>892</v>
      </c>
      <c r="F224" s="275" t="s">
        <v>893</v>
      </c>
      <c r="G224" s="255"/>
      <c r="H224" s="255"/>
      <c r="I224" s="258"/>
      <c r="J224" s="276">
        <f>BK224</f>
        <v>0</v>
      </c>
      <c r="K224" s="255"/>
      <c r="L224" s="260"/>
      <c r="M224" s="261"/>
      <c r="N224" s="262"/>
      <c r="O224" s="262"/>
      <c r="P224" s="263">
        <f>SUM(P225:P239)</f>
        <v>0</v>
      </c>
      <c r="Q224" s="262"/>
      <c r="R224" s="263">
        <f>SUM(R225:R239)</f>
        <v>0</v>
      </c>
      <c r="S224" s="262"/>
      <c r="T224" s="264">
        <f>SUM(T225:T239)</f>
        <v>0</v>
      </c>
      <c r="U224" s="11"/>
      <c r="V224" s="11"/>
      <c r="W224" s="11"/>
      <c r="X224" s="11"/>
      <c r="Y224" s="11"/>
      <c r="Z224" s="11"/>
      <c r="AA224" s="11"/>
      <c r="AB224" s="11"/>
      <c r="AC224" s="11"/>
      <c r="AD224" s="11"/>
      <c r="AE224" s="11"/>
      <c r="AR224" s="265" t="s">
        <v>84</v>
      </c>
      <c r="AT224" s="266" t="s">
        <v>75</v>
      </c>
      <c r="AU224" s="266" t="s">
        <v>84</v>
      </c>
      <c r="AY224" s="265" t="s">
        <v>414</v>
      </c>
      <c r="BK224" s="267">
        <f>SUM(BK225:BK239)</f>
        <v>0</v>
      </c>
    </row>
    <row r="225" s="2" customFormat="1" ht="21.75" customHeight="1">
      <c r="A225" s="39"/>
      <c r="B225" s="40"/>
      <c r="C225" s="234" t="s">
        <v>7</v>
      </c>
      <c r="D225" s="234" t="s">
        <v>443</v>
      </c>
      <c r="E225" s="235" t="s">
        <v>1847</v>
      </c>
      <c r="F225" s="236" t="s">
        <v>1848</v>
      </c>
      <c r="G225" s="237" t="s">
        <v>897</v>
      </c>
      <c r="H225" s="238">
        <v>2.206</v>
      </c>
      <c r="I225" s="239"/>
      <c r="J225" s="240">
        <f>ROUND(I225*H225,2)</f>
        <v>0</v>
      </c>
      <c r="K225" s="236" t="s">
        <v>720</v>
      </c>
      <c r="L225" s="45"/>
      <c r="M225" s="241" t="s">
        <v>1</v>
      </c>
      <c r="N225" s="242" t="s">
        <v>41</v>
      </c>
      <c r="O225" s="92"/>
      <c r="P225" s="226">
        <f>O225*H225</f>
        <v>0</v>
      </c>
      <c r="Q225" s="226">
        <v>0</v>
      </c>
      <c r="R225" s="226">
        <f>Q225*H225</f>
        <v>0</v>
      </c>
      <c r="S225" s="226">
        <v>0</v>
      </c>
      <c r="T225" s="227">
        <f>S225*H225</f>
        <v>0</v>
      </c>
      <c r="U225" s="39"/>
      <c r="V225" s="39"/>
      <c r="W225" s="39"/>
      <c r="X225" s="39"/>
      <c r="Y225" s="39"/>
      <c r="Z225" s="39"/>
      <c r="AA225" s="39"/>
      <c r="AB225" s="39"/>
      <c r="AC225" s="39"/>
      <c r="AD225" s="39"/>
      <c r="AE225" s="39"/>
      <c r="AR225" s="228" t="s">
        <v>415</v>
      </c>
      <c r="AT225" s="228" t="s">
        <v>443</v>
      </c>
      <c r="AU225" s="228" t="s">
        <v>86</v>
      </c>
      <c r="AY225" s="18" t="s">
        <v>414</v>
      </c>
      <c r="BE225" s="229">
        <f>IF(N225="základní",J225,0)</f>
        <v>0</v>
      </c>
      <c r="BF225" s="229">
        <f>IF(N225="snížená",J225,0)</f>
        <v>0</v>
      </c>
      <c r="BG225" s="229">
        <f>IF(N225="zákl. přenesená",J225,0)</f>
        <v>0</v>
      </c>
      <c r="BH225" s="229">
        <f>IF(N225="sníž. přenesená",J225,0)</f>
        <v>0</v>
      </c>
      <c r="BI225" s="229">
        <f>IF(N225="nulová",J225,0)</f>
        <v>0</v>
      </c>
      <c r="BJ225" s="18" t="s">
        <v>84</v>
      </c>
      <c r="BK225" s="229">
        <f>ROUND(I225*H225,2)</f>
        <v>0</v>
      </c>
      <c r="BL225" s="18" t="s">
        <v>415</v>
      </c>
      <c r="BM225" s="228" t="s">
        <v>3761</v>
      </c>
    </row>
    <row r="226" s="2" customFormat="1">
      <c r="A226" s="39"/>
      <c r="B226" s="40"/>
      <c r="C226" s="41"/>
      <c r="D226" s="230" t="s">
        <v>417</v>
      </c>
      <c r="E226" s="41"/>
      <c r="F226" s="231" t="s">
        <v>1850</v>
      </c>
      <c r="G226" s="41"/>
      <c r="H226" s="41"/>
      <c r="I226" s="156"/>
      <c r="J226" s="41"/>
      <c r="K226" s="41"/>
      <c r="L226" s="45"/>
      <c r="M226" s="232"/>
      <c r="N226" s="233"/>
      <c r="O226" s="92"/>
      <c r="P226" s="92"/>
      <c r="Q226" s="92"/>
      <c r="R226" s="92"/>
      <c r="S226" s="92"/>
      <c r="T226" s="93"/>
      <c r="U226" s="39"/>
      <c r="V226" s="39"/>
      <c r="W226" s="39"/>
      <c r="X226" s="39"/>
      <c r="Y226" s="39"/>
      <c r="Z226" s="39"/>
      <c r="AA226" s="39"/>
      <c r="AB226" s="39"/>
      <c r="AC226" s="39"/>
      <c r="AD226" s="39"/>
      <c r="AE226" s="39"/>
      <c r="AT226" s="18" t="s">
        <v>417</v>
      </c>
      <c r="AU226" s="18" t="s">
        <v>86</v>
      </c>
    </row>
    <row r="227" s="15" customFormat="1">
      <c r="A227" s="15"/>
      <c r="B227" s="299"/>
      <c r="C227" s="300"/>
      <c r="D227" s="230" t="s">
        <v>758</v>
      </c>
      <c r="E227" s="301" t="s">
        <v>1</v>
      </c>
      <c r="F227" s="302" t="s">
        <v>3480</v>
      </c>
      <c r="G227" s="300"/>
      <c r="H227" s="301" t="s">
        <v>1</v>
      </c>
      <c r="I227" s="303"/>
      <c r="J227" s="300"/>
      <c r="K227" s="300"/>
      <c r="L227" s="304"/>
      <c r="M227" s="305"/>
      <c r="N227" s="306"/>
      <c r="O227" s="306"/>
      <c r="P227" s="306"/>
      <c r="Q227" s="306"/>
      <c r="R227" s="306"/>
      <c r="S227" s="306"/>
      <c r="T227" s="307"/>
      <c r="U227" s="15"/>
      <c r="V227" s="15"/>
      <c r="W227" s="15"/>
      <c r="X227" s="15"/>
      <c r="Y227" s="15"/>
      <c r="Z227" s="15"/>
      <c r="AA227" s="15"/>
      <c r="AB227" s="15"/>
      <c r="AC227" s="15"/>
      <c r="AD227" s="15"/>
      <c r="AE227" s="15"/>
      <c r="AT227" s="308" t="s">
        <v>758</v>
      </c>
      <c r="AU227" s="308" t="s">
        <v>86</v>
      </c>
      <c r="AV227" s="15" t="s">
        <v>84</v>
      </c>
      <c r="AW227" s="15" t="s">
        <v>33</v>
      </c>
      <c r="AX227" s="15" t="s">
        <v>76</v>
      </c>
      <c r="AY227" s="308" t="s">
        <v>414</v>
      </c>
    </row>
    <row r="228" s="13" customFormat="1">
      <c r="A228" s="13"/>
      <c r="B228" s="277"/>
      <c r="C228" s="278"/>
      <c r="D228" s="230" t="s">
        <v>758</v>
      </c>
      <c r="E228" s="279" t="s">
        <v>1</v>
      </c>
      <c r="F228" s="280" t="s">
        <v>3762</v>
      </c>
      <c r="G228" s="278"/>
      <c r="H228" s="281">
        <v>0.20599999999999999</v>
      </c>
      <c r="I228" s="282"/>
      <c r="J228" s="278"/>
      <c r="K228" s="278"/>
      <c r="L228" s="283"/>
      <c r="M228" s="284"/>
      <c r="N228" s="285"/>
      <c r="O228" s="285"/>
      <c r="P228" s="285"/>
      <c r="Q228" s="285"/>
      <c r="R228" s="285"/>
      <c r="S228" s="285"/>
      <c r="T228" s="286"/>
      <c r="U228" s="13"/>
      <c r="V228" s="13"/>
      <c r="W228" s="13"/>
      <c r="X228" s="13"/>
      <c r="Y228" s="13"/>
      <c r="Z228" s="13"/>
      <c r="AA228" s="13"/>
      <c r="AB228" s="13"/>
      <c r="AC228" s="13"/>
      <c r="AD228" s="13"/>
      <c r="AE228" s="13"/>
      <c r="AT228" s="287" t="s">
        <v>758</v>
      </c>
      <c r="AU228" s="287" t="s">
        <v>86</v>
      </c>
      <c r="AV228" s="13" t="s">
        <v>86</v>
      </c>
      <c r="AW228" s="13" t="s">
        <v>33</v>
      </c>
      <c r="AX228" s="13" t="s">
        <v>76</v>
      </c>
      <c r="AY228" s="287" t="s">
        <v>414</v>
      </c>
    </row>
    <row r="229" s="15" customFormat="1">
      <c r="A229" s="15"/>
      <c r="B229" s="299"/>
      <c r="C229" s="300"/>
      <c r="D229" s="230" t="s">
        <v>758</v>
      </c>
      <c r="E229" s="301" t="s">
        <v>1</v>
      </c>
      <c r="F229" s="302" t="s">
        <v>3482</v>
      </c>
      <c r="G229" s="300"/>
      <c r="H229" s="301" t="s">
        <v>1</v>
      </c>
      <c r="I229" s="303"/>
      <c r="J229" s="300"/>
      <c r="K229" s="300"/>
      <c r="L229" s="304"/>
      <c r="M229" s="305"/>
      <c r="N229" s="306"/>
      <c r="O229" s="306"/>
      <c r="P229" s="306"/>
      <c r="Q229" s="306"/>
      <c r="R229" s="306"/>
      <c r="S229" s="306"/>
      <c r="T229" s="307"/>
      <c r="U229" s="15"/>
      <c r="V229" s="15"/>
      <c r="W229" s="15"/>
      <c r="X229" s="15"/>
      <c r="Y229" s="15"/>
      <c r="Z229" s="15"/>
      <c r="AA229" s="15"/>
      <c r="AB229" s="15"/>
      <c r="AC229" s="15"/>
      <c r="AD229" s="15"/>
      <c r="AE229" s="15"/>
      <c r="AT229" s="308" t="s">
        <v>758</v>
      </c>
      <c r="AU229" s="308" t="s">
        <v>86</v>
      </c>
      <c r="AV229" s="15" t="s">
        <v>84</v>
      </c>
      <c r="AW229" s="15" t="s">
        <v>33</v>
      </c>
      <c r="AX229" s="15" t="s">
        <v>76</v>
      </c>
      <c r="AY229" s="308" t="s">
        <v>414</v>
      </c>
    </row>
    <row r="230" s="13" customFormat="1">
      <c r="A230" s="13"/>
      <c r="B230" s="277"/>
      <c r="C230" s="278"/>
      <c r="D230" s="230" t="s">
        <v>758</v>
      </c>
      <c r="E230" s="279" t="s">
        <v>1</v>
      </c>
      <c r="F230" s="280" t="s">
        <v>3483</v>
      </c>
      <c r="G230" s="278"/>
      <c r="H230" s="281">
        <v>2</v>
      </c>
      <c r="I230" s="282"/>
      <c r="J230" s="278"/>
      <c r="K230" s="278"/>
      <c r="L230" s="283"/>
      <c r="M230" s="284"/>
      <c r="N230" s="285"/>
      <c r="O230" s="285"/>
      <c r="P230" s="285"/>
      <c r="Q230" s="285"/>
      <c r="R230" s="285"/>
      <c r="S230" s="285"/>
      <c r="T230" s="286"/>
      <c r="U230" s="13"/>
      <c r="V230" s="13"/>
      <c r="W230" s="13"/>
      <c r="X230" s="13"/>
      <c r="Y230" s="13"/>
      <c r="Z230" s="13"/>
      <c r="AA230" s="13"/>
      <c r="AB230" s="13"/>
      <c r="AC230" s="13"/>
      <c r="AD230" s="13"/>
      <c r="AE230" s="13"/>
      <c r="AT230" s="287" t="s">
        <v>758</v>
      </c>
      <c r="AU230" s="287" t="s">
        <v>86</v>
      </c>
      <c r="AV230" s="13" t="s">
        <v>86</v>
      </c>
      <c r="AW230" s="13" t="s">
        <v>33</v>
      </c>
      <c r="AX230" s="13" t="s">
        <v>76</v>
      </c>
      <c r="AY230" s="287" t="s">
        <v>414</v>
      </c>
    </row>
    <row r="231" s="14" customFormat="1">
      <c r="A231" s="14"/>
      <c r="B231" s="288"/>
      <c r="C231" s="289"/>
      <c r="D231" s="230" t="s">
        <v>758</v>
      </c>
      <c r="E231" s="290" t="s">
        <v>1</v>
      </c>
      <c r="F231" s="291" t="s">
        <v>760</v>
      </c>
      <c r="G231" s="289"/>
      <c r="H231" s="292">
        <v>2.206</v>
      </c>
      <c r="I231" s="293"/>
      <c r="J231" s="289"/>
      <c r="K231" s="289"/>
      <c r="L231" s="294"/>
      <c r="M231" s="295"/>
      <c r="N231" s="296"/>
      <c r="O231" s="296"/>
      <c r="P231" s="296"/>
      <c r="Q231" s="296"/>
      <c r="R231" s="296"/>
      <c r="S231" s="296"/>
      <c r="T231" s="297"/>
      <c r="U231" s="14"/>
      <c r="V231" s="14"/>
      <c r="W231" s="14"/>
      <c r="X231" s="14"/>
      <c r="Y231" s="14"/>
      <c r="Z231" s="14"/>
      <c r="AA231" s="14"/>
      <c r="AB231" s="14"/>
      <c r="AC231" s="14"/>
      <c r="AD231" s="14"/>
      <c r="AE231" s="14"/>
      <c r="AT231" s="298" t="s">
        <v>758</v>
      </c>
      <c r="AU231" s="298" t="s">
        <v>86</v>
      </c>
      <c r="AV231" s="14" t="s">
        <v>415</v>
      </c>
      <c r="AW231" s="14" t="s">
        <v>33</v>
      </c>
      <c r="AX231" s="14" t="s">
        <v>84</v>
      </c>
      <c r="AY231" s="298" t="s">
        <v>414</v>
      </c>
    </row>
    <row r="232" s="2" customFormat="1" ht="16.5" customHeight="1">
      <c r="A232" s="39"/>
      <c r="B232" s="40"/>
      <c r="C232" s="234" t="s">
        <v>494</v>
      </c>
      <c r="D232" s="234" t="s">
        <v>443</v>
      </c>
      <c r="E232" s="235" t="s">
        <v>1851</v>
      </c>
      <c r="F232" s="236" t="s">
        <v>1852</v>
      </c>
      <c r="G232" s="237" t="s">
        <v>897</v>
      </c>
      <c r="H232" s="238">
        <v>26.472000000000001</v>
      </c>
      <c r="I232" s="239"/>
      <c r="J232" s="240">
        <f>ROUND(I232*H232,2)</f>
        <v>0</v>
      </c>
      <c r="K232" s="236" t="s">
        <v>720</v>
      </c>
      <c r="L232" s="45"/>
      <c r="M232" s="241" t="s">
        <v>1</v>
      </c>
      <c r="N232" s="242" t="s">
        <v>41</v>
      </c>
      <c r="O232" s="92"/>
      <c r="P232" s="226">
        <f>O232*H232</f>
        <v>0</v>
      </c>
      <c r="Q232" s="226">
        <v>0</v>
      </c>
      <c r="R232" s="226">
        <f>Q232*H232</f>
        <v>0</v>
      </c>
      <c r="S232" s="226">
        <v>0</v>
      </c>
      <c r="T232" s="227">
        <f>S232*H232</f>
        <v>0</v>
      </c>
      <c r="U232" s="39"/>
      <c r="V232" s="39"/>
      <c r="W232" s="39"/>
      <c r="X232" s="39"/>
      <c r="Y232" s="39"/>
      <c r="Z232" s="39"/>
      <c r="AA232" s="39"/>
      <c r="AB232" s="39"/>
      <c r="AC232" s="39"/>
      <c r="AD232" s="39"/>
      <c r="AE232" s="39"/>
      <c r="AR232" s="228" t="s">
        <v>415</v>
      </c>
      <c r="AT232" s="228" t="s">
        <v>443</v>
      </c>
      <c r="AU232" s="228" t="s">
        <v>86</v>
      </c>
      <c r="AY232" s="18" t="s">
        <v>414</v>
      </c>
      <c r="BE232" s="229">
        <f>IF(N232="základní",J232,0)</f>
        <v>0</v>
      </c>
      <c r="BF232" s="229">
        <f>IF(N232="snížená",J232,0)</f>
        <v>0</v>
      </c>
      <c r="BG232" s="229">
        <f>IF(N232="zákl. přenesená",J232,0)</f>
        <v>0</v>
      </c>
      <c r="BH232" s="229">
        <f>IF(N232="sníž. přenesená",J232,0)</f>
        <v>0</v>
      </c>
      <c r="BI232" s="229">
        <f>IF(N232="nulová",J232,0)</f>
        <v>0</v>
      </c>
      <c r="BJ232" s="18" t="s">
        <v>84</v>
      </c>
      <c r="BK232" s="229">
        <f>ROUND(I232*H232,2)</f>
        <v>0</v>
      </c>
      <c r="BL232" s="18" t="s">
        <v>415</v>
      </c>
      <c r="BM232" s="228" t="s">
        <v>3763</v>
      </c>
    </row>
    <row r="233" s="2" customFormat="1">
      <c r="A233" s="39"/>
      <c r="B233" s="40"/>
      <c r="C233" s="41"/>
      <c r="D233" s="230" t="s">
        <v>417</v>
      </c>
      <c r="E233" s="41"/>
      <c r="F233" s="231" t="s">
        <v>1854</v>
      </c>
      <c r="G233" s="41"/>
      <c r="H233" s="41"/>
      <c r="I233" s="156"/>
      <c r="J233" s="41"/>
      <c r="K233" s="41"/>
      <c r="L233" s="45"/>
      <c r="M233" s="232"/>
      <c r="N233" s="233"/>
      <c r="O233" s="92"/>
      <c r="P233" s="92"/>
      <c r="Q233" s="92"/>
      <c r="R233" s="92"/>
      <c r="S233" s="92"/>
      <c r="T233" s="93"/>
      <c r="U233" s="39"/>
      <c r="V233" s="39"/>
      <c r="W233" s="39"/>
      <c r="X233" s="39"/>
      <c r="Y233" s="39"/>
      <c r="Z233" s="39"/>
      <c r="AA233" s="39"/>
      <c r="AB233" s="39"/>
      <c r="AC233" s="39"/>
      <c r="AD233" s="39"/>
      <c r="AE233" s="39"/>
      <c r="AT233" s="18" t="s">
        <v>417</v>
      </c>
      <c r="AU233" s="18" t="s">
        <v>86</v>
      </c>
    </row>
    <row r="234" s="15" customFormat="1">
      <c r="A234" s="15"/>
      <c r="B234" s="299"/>
      <c r="C234" s="300"/>
      <c r="D234" s="230" t="s">
        <v>758</v>
      </c>
      <c r="E234" s="301" t="s">
        <v>1</v>
      </c>
      <c r="F234" s="302" t="s">
        <v>1855</v>
      </c>
      <c r="G234" s="300"/>
      <c r="H234" s="301" t="s">
        <v>1</v>
      </c>
      <c r="I234" s="303"/>
      <c r="J234" s="300"/>
      <c r="K234" s="300"/>
      <c r="L234" s="304"/>
      <c r="M234" s="305"/>
      <c r="N234" s="306"/>
      <c r="O234" s="306"/>
      <c r="P234" s="306"/>
      <c r="Q234" s="306"/>
      <c r="R234" s="306"/>
      <c r="S234" s="306"/>
      <c r="T234" s="307"/>
      <c r="U234" s="15"/>
      <c r="V234" s="15"/>
      <c r="W234" s="15"/>
      <c r="X234" s="15"/>
      <c r="Y234" s="15"/>
      <c r="Z234" s="15"/>
      <c r="AA234" s="15"/>
      <c r="AB234" s="15"/>
      <c r="AC234" s="15"/>
      <c r="AD234" s="15"/>
      <c r="AE234" s="15"/>
      <c r="AT234" s="308" t="s">
        <v>758</v>
      </c>
      <c r="AU234" s="308" t="s">
        <v>86</v>
      </c>
      <c r="AV234" s="15" t="s">
        <v>84</v>
      </c>
      <c r="AW234" s="15" t="s">
        <v>33</v>
      </c>
      <c r="AX234" s="15" t="s">
        <v>76</v>
      </c>
      <c r="AY234" s="308" t="s">
        <v>414</v>
      </c>
    </row>
    <row r="235" s="13" customFormat="1">
      <c r="A235" s="13"/>
      <c r="B235" s="277"/>
      <c r="C235" s="278"/>
      <c r="D235" s="230" t="s">
        <v>758</v>
      </c>
      <c r="E235" s="279" t="s">
        <v>1</v>
      </c>
      <c r="F235" s="280" t="s">
        <v>3764</v>
      </c>
      <c r="G235" s="278"/>
      <c r="H235" s="281">
        <v>26.472000000000001</v>
      </c>
      <c r="I235" s="282"/>
      <c r="J235" s="278"/>
      <c r="K235" s="278"/>
      <c r="L235" s="283"/>
      <c r="M235" s="284"/>
      <c r="N235" s="285"/>
      <c r="O235" s="285"/>
      <c r="P235" s="285"/>
      <c r="Q235" s="285"/>
      <c r="R235" s="285"/>
      <c r="S235" s="285"/>
      <c r="T235" s="286"/>
      <c r="U235" s="13"/>
      <c r="V235" s="13"/>
      <c r="W235" s="13"/>
      <c r="X235" s="13"/>
      <c r="Y235" s="13"/>
      <c r="Z235" s="13"/>
      <c r="AA235" s="13"/>
      <c r="AB235" s="13"/>
      <c r="AC235" s="13"/>
      <c r="AD235" s="13"/>
      <c r="AE235" s="13"/>
      <c r="AT235" s="287" t="s">
        <v>758</v>
      </c>
      <c r="AU235" s="287" t="s">
        <v>86</v>
      </c>
      <c r="AV235" s="13" t="s">
        <v>86</v>
      </c>
      <c r="AW235" s="13" t="s">
        <v>33</v>
      </c>
      <c r="AX235" s="13" t="s">
        <v>84</v>
      </c>
      <c r="AY235" s="287" t="s">
        <v>414</v>
      </c>
    </row>
    <row r="236" s="2" customFormat="1" ht="21.75" customHeight="1">
      <c r="A236" s="39"/>
      <c r="B236" s="40"/>
      <c r="C236" s="234" t="s">
        <v>498</v>
      </c>
      <c r="D236" s="234" t="s">
        <v>443</v>
      </c>
      <c r="E236" s="235" t="s">
        <v>1857</v>
      </c>
      <c r="F236" s="236" t="s">
        <v>1858</v>
      </c>
      <c r="G236" s="237" t="s">
        <v>897</v>
      </c>
      <c r="H236" s="238">
        <v>2.206</v>
      </c>
      <c r="I236" s="239"/>
      <c r="J236" s="240">
        <f>ROUND(I236*H236,2)</f>
        <v>0</v>
      </c>
      <c r="K236" s="236" t="s">
        <v>720</v>
      </c>
      <c r="L236" s="45"/>
      <c r="M236" s="241" t="s">
        <v>1</v>
      </c>
      <c r="N236" s="242" t="s">
        <v>41</v>
      </c>
      <c r="O236" s="92"/>
      <c r="P236" s="226">
        <f>O236*H236</f>
        <v>0</v>
      </c>
      <c r="Q236" s="226">
        <v>0</v>
      </c>
      <c r="R236" s="226">
        <f>Q236*H236</f>
        <v>0</v>
      </c>
      <c r="S236" s="226">
        <v>0</v>
      </c>
      <c r="T236" s="227">
        <f>S236*H236</f>
        <v>0</v>
      </c>
      <c r="U236" s="39"/>
      <c r="V236" s="39"/>
      <c r="W236" s="39"/>
      <c r="X236" s="39"/>
      <c r="Y236" s="39"/>
      <c r="Z236" s="39"/>
      <c r="AA236" s="39"/>
      <c r="AB236" s="39"/>
      <c r="AC236" s="39"/>
      <c r="AD236" s="39"/>
      <c r="AE236" s="39"/>
      <c r="AR236" s="228" t="s">
        <v>415</v>
      </c>
      <c r="AT236" s="228" t="s">
        <v>443</v>
      </c>
      <c r="AU236" s="228" t="s">
        <v>86</v>
      </c>
      <c r="AY236" s="18" t="s">
        <v>414</v>
      </c>
      <c r="BE236" s="229">
        <f>IF(N236="základní",J236,0)</f>
        <v>0</v>
      </c>
      <c r="BF236" s="229">
        <f>IF(N236="snížená",J236,0)</f>
        <v>0</v>
      </c>
      <c r="BG236" s="229">
        <f>IF(N236="zákl. přenesená",J236,0)</f>
        <v>0</v>
      </c>
      <c r="BH236" s="229">
        <f>IF(N236="sníž. přenesená",J236,0)</f>
        <v>0</v>
      </c>
      <c r="BI236" s="229">
        <f>IF(N236="nulová",J236,0)</f>
        <v>0</v>
      </c>
      <c r="BJ236" s="18" t="s">
        <v>84</v>
      </c>
      <c r="BK236" s="229">
        <f>ROUND(I236*H236,2)</f>
        <v>0</v>
      </c>
      <c r="BL236" s="18" t="s">
        <v>415</v>
      </c>
      <c r="BM236" s="228" t="s">
        <v>3765</v>
      </c>
    </row>
    <row r="237" s="2" customFormat="1">
      <c r="A237" s="39"/>
      <c r="B237" s="40"/>
      <c r="C237" s="41"/>
      <c r="D237" s="230" t="s">
        <v>417</v>
      </c>
      <c r="E237" s="41"/>
      <c r="F237" s="231" t="s">
        <v>1860</v>
      </c>
      <c r="G237" s="41"/>
      <c r="H237" s="41"/>
      <c r="I237" s="156"/>
      <c r="J237" s="41"/>
      <c r="K237" s="41"/>
      <c r="L237" s="45"/>
      <c r="M237" s="232"/>
      <c r="N237" s="233"/>
      <c r="O237" s="92"/>
      <c r="P237" s="92"/>
      <c r="Q237" s="92"/>
      <c r="R237" s="92"/>
      <c r="S237" s="92"/>
      <c r="T237" s="93"/>
      <c r="U237" s="39"/>
      <c r="V237" s="39"/>
      <c r="W237" s="39"/>
      <c r="X237" s="39"/>
      <c r="Y237" s="39"/>
      <c r="Z237" s="39"/>
      <c r="AA237" s="39"/>
      <c r="AB237" s="39"/>
      <c r="AC237" s="39"/>
      <c r="AD237" s="39"/>
      <c r="AE237" s="39"/>
      <c r="AT237" s="18" t="s">
        <v>417</v>
      </c>
      <c r="AU237" s="18" t="s">
        <v>86</v>
      </c>
    </row>
    <row r="238" s="2" customFormat="1" ht="21.75" customHeight="1">
      <c r="A238" s="39"/>
      <c r="B238" s="40"/>
      <c r="C238" s="234" t="s">
        <v>502</v>
      </c>
      <c r="D238" s="234" t="s">
        <v>443</v>
      </c>
      <c r="E238" s="235" t="s">
        <v>1861</v>
      </c>
      <c r="F238" s="236" t="s">
        <v>1862</v>
      </c>
      <c r="G238" s="237" t="s">
        <v>897</v>
      </c>
      <c r="H238" s="238">
        <v>6.2060000000000004</v>
      </c>
      <c r="I238" s="239"/>
      <c r="J238" s="240">
        <f>ROUND(I238*H238,2)</f>
        <v>0</v>
      </c>
      <c r="K238" s="236" t="s">
        <v>720</v>
      </c>
      <c r="L238" s="45"/>
      <c r="M238" s="241" t="s">
        <v>1</v>
      </c>
      <c r="N238" s="242" t="s">
        <v>41</v>
      </c>
      <c r="O238" s="92"/>
      <c r="P238" s="226">
        <f>O238*H238</f>
        <v>0</v>
      </c>
      <c r="Q238" s="226">
        <v>0</v>
      </c>
      <c r="R238" s="226">
        <f>Q238*H238</f>
        <v>0</v>
      </c>
      <c r="S238" s="226">
        <v>0</v>
      </c>
      <c r="T238" s="227">
        <f>S238*H238</f>
        <v>0</v>
      </c>
      <c r="U238" s="39"/>
      <c r="V238" s="39"/>
      <c r="W238" s="39"/>
      <c r="X238" s="39"/>
      <c r="Y238" s="39"/>
      <c r="Z238" s="39"/>
      <c r="AA238" s="39"/>
      <c r="AB238" s="39"/>
      <c r="AC238" s="39"/>
      <c r="AD238" s="39"/>
      <c r="AE238" s="39"/>
      <c r="AR238" s="228" t="s">
        <v>415</v>
      </c>
      <c r="AT238" s="228" t="s">
        <v>443</v>
      </c>
      <c r="AU238" s="228" t="s">
        <v>86</v>
      </c>
      <c r="AY238" s="18" t="s">
        <v>414</v>
      </c>
      <c r="BE238" s="229">
        <f>IF(N238="základní",J238,0)</f>
        <v>0</v>
      </c>
      <c r="BF238" s="229">
        <f>IF(N238="snížená",J238,0)</f>
        <v>0</v>
      </c>
      <c r="BG238" s="229">
        <f>IF(N238="zákl. přenesená",J238,0)</f>
        <v>0</v>
      </c>
      <c r="BH238" s="229">
        <f>IF(N238="sníž. přenesená",J238,0)</f>
        <v>0</v>
      </c>
      <c r="BI238" s="229">
        <f>IF(N238="nulová",J238,0)</f>
        <v>0</v>
      </c>
      <c r="BJ238" s="18" t="s">
        <v>84</v>
      </c>
      <c r="BK238" s="229">
        <f>ROUND(I238*H238,2)</f>
        <v>0</v>
      </c>
      <c r="BL238" s="18" t="s">
        <v>415</v>
      </c>
      <c r="BM238" s="228" t="s">
        <v>3766</v>
      </c>
    </row>
    <row r="239" s="2" customFormat="1">
      <c r="A239" s="39"/>
      <c r="B239" s="40"/>
      <c r="C239" s="41"/>
      <c r="D239" s="230" t="s">
        <v>417</v>
      </c>
      <c r="E239" s="41"/>
      <c r="F239" s="231" t="s">
        <v>1864</v>
      </c>
      <c r="G239" s="41"/>
      <c r="H239" s="41"/>
      <c r="I239" s="156"/>
      <c r="J239" s="41"/>
      <c r="K239" s="41"/>
      <c r="L239" s="45"/>
      <c r="M239" s="232"/>
      <c r="N239" s="233"/>
      <c r="O239" s="92"/>
      <c r="P239" s="92"/>
      <c r="Q239" s="92"/>
      <c r="R239" s="92"/>
      <c r="S239" s="92"/>
      <c r="T239" s="93"/>
      <c r="U239" s="39"/>
      <c r="V239" s="39"/>
      <c r="W239" s="39"/>
      <c r="X239" s="39"/>
      <c r="Y239" s="39"/>
      <c r="Z239" s="39"/>
      <c r="AA239" s="39"/>
      <c r="AB239" s="39"/>
      <c r="AC239" s="39"/>
      <c r="AD239" s="39"/>
      <c r="AE239" s="39"/>
      <c r="AT239" s="18" t="s">
        <v>417</v>
      </c>
      <c r="AU239" s="18" t="s">
        <v>86</v>
      </c>
    </row>
    <row r="240" s="11" customFormat="1" ht="22.8" customHeight="1">
      <c r="A240" s="11"/>
      <c r="B240" s="254"/>
      <c r="C240" s="255"/>
      <c r="D240" s="256" t="s">
        <v>75</v>
      </c>
      <c r="E240" s="275" t="s">
        <v>912</v>
      </c>
      <c r="F240" s="275" t="s">
        <v>913</v>
      </c>
      <c r="G240" s="255"/>
      <c r="H240" s="255"/>
      <c r="I240" s="258"/>
      <c r="J240" s="276">
        <f>BK240</f>
        <v>0</v>
      </c>
      <c r="K240" s="255"/>
      <c r="L240" s="260"/>
      <c r="M240" s="261"/>
      <c r="N240" s="262"/>
      <c r="O240" s="262"/>
      <c r="P240" s="263">
        <f>SUM(P241:P242)</f>
        <v>0</v>
      </c>
      <c r="Q240" s="262"/>
      <c r="R240" s="263">
        <f>SUM(R241:R242)</f>
        <v>0</v>
      </c>
      <c r="S240" s="262"/>
      <c r="T240" s="264">
        <f>SUM(T241:T242)</f>
        <v>0</v>
      </c>
      <c r="U240" s="11"/>
      <c r="V240" s="11"/>
      <c r="W240" s="11"/>
      <c r="X240" s="11"/>
      <c r="Y240" s="11"/>
      <c r="Z240" s="11"/>
      <c r="AA240" s="11"/>
      <c r="AB240" s="11"/>
      <c r="AC240" s="11"/>
      <c r="AD240" s="11"/>
      <c r="AE240" s="11"/>
      <c r="AR240" s="265" t="s">
        <v>84</v>
      </c>
      <c r="AT240" s="266" t="s">
        <v>75</v>
      </c>
      <c r="AU240" s="266" t="s">
        <v>84</v>
      </c>
      <c r="AY240" s="265" t="s">
        <v>414</v>
      </c>
      <c r="BK240" s="267">
        <f>SUM(BK241:BK242)</f>
        <v>0</v>
      </c>
    </row>
    <row r="241" s="2" customFormat="1" ht="21.75" customHeight="1">
      <c r="A241" s="39"/>
      <c r="B241" s="40"/>
      <c r="C241" s="234" t="s">
        <v>875</v>
      </c>
      <c r="D241" s="234" t="s">
        <v>443</v>
      </c>
      <c r="E241" s="235" t="s">
        <v>1867</v>
      </c>
      <c r="F241" s="236" t="s">
        <v>1868</v>
      </c>
      <c r="G241" s="237" t="s">
        <v>897</v>
      </c>
      <c r="H241" s="238">
        <v>0.244</v>
      </c>
      <c r="I241" s="239"/>
      <c r="J241" s="240">
        <f>ROUND(I241*H241,2)</f>
        <v>0</v>
      </c>
      <c r="K241" s="236" t="s">
        <v>720</v>
      </c>
      <c r="L241" s="45"/>
      <c r="M241" s="241" t="s">
        <v>1</v>
      </c>
      <c r="N241" s="242" t="s">
        <v>41</v>
      </c>
      <c r="O241" s="92"/>
      <c r="P241" s="226">
        <f>O241*H241</f>
        <v>0</v>
      </c>
      <c r="Q241" s="226">
        <v>0</v>
      </c>
      <c r="R241" s="226">
        <f>Q241*H241</f>
        <v>0</v>
      </c>
      <c r="S241" s="226">
        <v>0</v>
      </c>
      <c r="T241" s="227">
        <f>S241*H241</f>
        <v>0</v>
      </c>
      <c r="U241" s="39"/>
      <c r="V241" s="39"/>
      <c r="W241" s="39"/>
      <c r="X241" s="39"/>
      <c r="Y241" s="39"/>
      <c r="Z241" s="39"/>
      <c r="AA241" s="39"/>
      <c r="AB241" s="39"/>
      <c r="AC241" s="39"/>
      <c r="AD241" s="39"/>
      <c r="AE241" s="39"/>
      <c r="AR241" s="228" t="s">
        <v>415</v>
      </c>
      <c r="AT241" s="228" t="s">
        <v>443</v>
      </c>
      <c r="AU241" s="228" t="s">
        <v>86</v>
      </c>
      <c r="AY241" s="18" t="s">
        <v>414</v>
      </c>
      <c r="BE241" s="229">
        <f>IF(N241="základní",J241,0)</f>
        <v>0</v>
      </c>
      <c r="BF241" s="229">
        <f>IF(N241="snížená",J241,0)</f>
        <v>0</v>
      </c>
      <c r="BG241" s="229">
        <f>IF(N241="zákl. přenesená",J241,0)</f>
        <v>0</v>
      </c>
      <c r="BH241" s="229">
        <f>IF(N241="sníž. přenesená",J241,0)</f>
        <v>0</v>
      </c>
      <c r="BI241" s="229">
        <f>IF(N241="nulová",J241,0)</f>
        <v>0</v>
      </c>
      <c r="BJ241" s="18" t="s">
        <v>84</v>
      </c>
      <c r="BK241" s="229">
        <f>ROUND(I241*H241,2)</f>
        <v>0</v>
      </c>
      <c r="BL241" s="18" t="s">
        <v>415</v>
      </c>
      <c r="BM241" s="228" t="s">
        <v>3767</v>
      </c>
    </row>
    <row r="242" s="2" customFormat="1">
      <c r="A242" s="39"/>
      <c r="B242" s="40"/>
      <c r="C242" s="41"/>
      <c r="D242" s="230" t="s">
        <v>417</v>
      </c>
      <c r="E242" s="41"/>
      <c r="F242" s="231" t="s">
        <v>1870</v>
      </c>
      <c r="G242" s="41"/>
      <c r="H242" s="41"/>
      <c r="I242" s="156"/>
      <c r="J242" s="41"/>
      <c r="K242" s="41"/>
      <c r="L242" s="45"/>
      <c r="M242" s="232"/>
      <c r="N242" s="233"/>
      <c r="O242" s="92"/>
      <c r="P242" s="92"/>
      <c r="Q242" s="92"/>
      <c r="R242" s="92"/>
      <c r="S242" s="92"/>
      <c r="T242" s="93"/>
      <c r="U242" s="39"/>
      <c r="V242" s="39"/>
      <c r="W242" s="39"/>
      <c r="X242" s="39"/>
      <c r="Y242" s="39"/>
      <c r="Z242" s="39"/>
      <c r="AA242" s="39"/>
      <c r="AB242" s="39"/>
      <c r="AC242" s="39"/>
      <c r="AD242" s="39"/>
      <c r="AE242" s="39"/>
      <c r="AT242" s="18" t="s">
        <v>417</v>
      </c>
      <c r="AU242" s="18" t="s">
        <v>86</v>
      </c>
    </row>
    <row r="243" s="11" customFormat="1" ht="25.92" customHeight="1">
      <c r="A243" s="11"/>
      <c r="B243" s="254"/>
      <c r="C243" s="255"/>
      <c r="D243" s="256" t="s">
        <v>75</v>
      </c>
      <c r="E243" s="257" t="s">
        <v>918</v>
      </c>
      <c r="F243" s="257" t="s">
        <v>919</v>
      </c>
      <c r="G243" s="255"/>
      <c r="H243" s="255"/>
      <c r="I243" s="258"/>
      <c r="J243" s="259">
        <f>BK243</f>
        <v>0</v>
      </c>
      <c r="K243" s="255"/>
      <c r="L243" s="260"/>
      <c r="M243" s="261"/>
      <c r="N243" s="262"/>
      <c r="O243" s="262"/>
      <c r="P243" s="263">
        <f>P244</f>
        <v>0</v>
      </c>
      <c r="Q243" s="262"/>
      <c r="R243" s="263">
        <f>R244</f>
        <v>0</v>
      </c>
      <c r="S243" s="262"/>
      <c r="T243" s="264">
        <f>T244</f>
        <v>0</v>
      </c>
      <c r="U243" s="11"/>
      <c r="V243" s="11"/>
      <c r="W243" s="11"/>
      <c r="X243" s="11"/>
      <c r="Y243" s="11"/>
      <c r="Z243" s="11"/>
      <c r="AA243" s="11"/>
      <c r="AB243" s="11"/>
      <c r="AC243" s="11"/>
      <c r="AD243" s="11"/>
      <c r="AE243" s="11"/>
      <c r="AR243" s="265" t="s">
        <v>86</v>
      </c>
      <c r="AT243" s="266" t="s">
        <v>75</v>
      </c>
      <c r="AU243" s="266" t="s">
        <v>76</v>
      </c>
      <c r="AY243" s="265" t="s">
        <v>414</v>
      </c>
      <c r="BK243" s="267">
        <f>BK244</f>
        <v>0</v>
      </c>
    </row>
    <row r="244" s="11" customFormat="1" ht="22.8" customHeight="1">
      <c r="A244" s="11"/>
      <c r="B244" s="254"/>
      <c r="C244" s="255"/>
      <c r="D244" s="256" t="s">
        <v>75</v>
      </c>
      <c r="E244" s="275" t="s">
        <v>1878</v>
      </c>
      <c r="F244" s="275" t="s">
        <v>1879</v>
      </c>
      <c r="G244" s="255"/>
      <c r="H244" s="255"/>
      <c r="I244" s="258"/>
      <c r="J244" s="276">
        <f>BK244</f>
        <v>0</v>
      </c>
      <c r="K244" s="255"/>
      <c r="L244" s="260"/>
      <c r="M244" s="261"/>
      <c r="N244" s="262"/>
      <c r="O244" s="262"/>
      <c r="P244" s="263">
        <f>SUM(P245:P252)</f>
        <v>0</v>
      </c>
      <c r="Q244" s="262"/>
      <c r="R244" s="263">
        <f>SUM(R245:R252)</f>
        <v>0</v>
      </c>
      <c r="S244" s="262"/>
      <c r="T244" s="264">
        <f>SUM(T245:T252)</f>
        <v>0</v>
      </c>
      <c r="U244" s="11"/>
      <c r="V244" s="11"/>
      <c r="W244" s="11"/>
      <c r="X244" s="11"/>
      <c r="Y244" s="11"/>
      <c r="Z244" s="11"/>
      <c r="AA244" s="11"/>
      <c r="AB244" s="11"/>
      <c r="AC244" s="11"/>
      <c r="AD244" s="11"/>
      <c r="AE244" s="11"/>
      <c r="AR244" s="265" t="s">
        <v>86</v>
      </c>
      <c r="AT244" s="266" t="s">
        <v>75</v>
      </c>
      <c r="AU244" s="266" t="s">
        <v>84</v>
      </c>
      <c r="AY244" s="265" t="s">
        <v>414</v>
      </c>
      <c r="BK244" s="267">
        <f>SUM(BK245:BK252)</f>
        <v>0</v>
      </c>
    </row>
    <row r="245" s="2" customFormat="1" ht="21.75" customHeight="1">
      <c r="A245" s="39"/>
      <c r="B245" s="40"/>
      <c r="C245" s="234" t="s">
        <v>880</v>
      </c>
      <c r="D245" s="234" t="s">
        <v>443</v>
      </c>
      <c r="E245" s="235" t="s">
        <v>1880</v>
      </c>
      <c r="F245" s="236" t="s">
        <v>1881</v>
      </c>
      <c r="G245" s="237" t="s">
        <v>632</v>
      </c>
      <c r="H245" s="238">
        <v>1.891</v>
      </c>
      <c r="I245" s="239"/>
      <c r="J245" s="240">
        <f>ROUND(I245*H245,2)</f>
        <v>0</v>
      </c>
      <c r="K245" s="236" t="s">
        <v>720</v>
      </c>
      <c r="L245" s="45"/>
      <c r="M245" s="241" t="s">
        <v>1</v>
      </c>
      <c r="N245" s="242" t="s">
        <v>41</v>
      </c>
      <c r="O245" s="92"/>
      <c r="P245" s="226">
        <f>O245*H245</f>
        <v>0</v>
      </c>
      <c r="Q245" s="226">
        <v>0</v>
      </c>
      <c r="R245" s="226">
        <f>Q245*H245</f>
        <v>0</v>
      </c>
      <c r="S245" s="226">
        <v>0</v>
      </c>
      <c r="T245" s="227">
        <f>S245*H245</f>
        <v>0</v>
      </c>
      <c r="U245" s="39"/>
      <c r="V245" s="39"/>
      <c r="W245" s="39"/>
      <c r="X245" s="39"/>
      <c r="Y245" s="39"/>
      <c r="Z245" s="39"/>
      <c r="AA245" s="39"/>
      <c r="AB245" s="39"/>
      <c r="AC245" s="39"/>
      <c r="AD245" s="39"/>
      <c r="AE245" s="39"/>
      <c r="AR245" s="228" t="s">
        <v>470</v>
      </c>
      <c r="AT245" s="228" t="s">
        <v>443</v>
      </c>
      <c r="AU245" s="228" t="s">
        <v>86</v>
      </c>
      <c r="AY245" s="18" t="s">
        <v>414</v>
      </c>
      <c r="BE245" s="229">
        <f>IF(N245="základní",J245,0)</f>
        <v>0</v>
      </c>
      <c r="BF245" s="229">
        <f>IF(N245="snížená",J245,0)</f>
        <v>0</v>
      </c>
      <c r="BG245" s="229">
        <f>IF(N245="zákl. přenesená",J245,0)</f>
        <v>0</v>
      </c>
      <c r="BH245" s="229">
        <f>IF(N245="sníž. přenesená",J245,0)</f>
        <v>0</v>
      </c>
      <c r="BI245" s="229">
        <f>IF(N245="nulová",J245,0)</f>
        <v>0</v>
      </c>
      <c r="BJ245" s="18" t="s">
        <v>84</v>
      </c>
      <c r="BK245" s="229">
        <f>ROUND(I245*H245,2)</f>
        <v>0</v>
      </c>
      <c r="BL245" s="18" t="s">
        <v>470</v>
      </c>
      <c r="BM245" s="228" t="s">
        <v>3768</v>
      </c>
    </row>
    <row r="246" s="2" customFormat="1">
      <c r="A246" s="39"/>
      <c r="B246" s="40"/>
      <c r="C246" s="41"/>
      <c r="D246" s="230" t="s">
        <v>417</v>
      </c>
      <c r="E246" s="41"/>
      <c r="F246" s="231" t="s">
        <v>1883</v>
      </c>
      <c r="G246" s="41"/>
      <c r="H246" s="41"/>
      <c r="I246" s="156"/>
      <c r="J246" s="41"/>
      <c r="K246" s="41"/>
      <c r="L246" s="45"/>
      <c r="M246" s="232"/>
      <c r="N246" s="233"/>
      <c r="O246" s="92"/>
      <c r="P246" s="92"/>
      <c r="Q246" s="92"/>
      <c r="R246" s="92"/>
      <c r="S246" s="92"/>
      <c r="T246" s="93"/>
      <c r="U246" s="39"/>
      <c r="V246" s="39"/>
      <c r="W246" s="39"/>
      <c r="X246" s="39"/>
      <c r="Y246" s="39"/>
      <c r="Z246" s="39"/>
      <c r="AA246" s="39"/>
      <c r="AB246" s="39"/>
      <c r="AC246" s="39"/>
      <c r="AD246" s="39"/>
      <c r="AE246" s="39"/>
      <c r="AT246" s="18" t="s">
        <v>417</v>
      </c>
      <c r="AU246" s="18" t="s">
        <v>86</v>
      </c>
    </row>
    <row r="247" s="15" customFormat="1">
      <c r="A247" s="15"/>
      <c r="B247" s="299"/>
      <c r="C247" s="300"/>
      <c r="D247" s="230" t="s">
        <v>758</v>
      </c>
      <c r="E247" s="301" t="s">
        <v>1</v>
      </c>
      <c r="F247" s="302" t="s">
        <v>1754</v>
      </c>
      <c r="G247" s="300"/>
      <c r="H247" s="301" t="s">
        <v>1</v>
      </c>
      <c r="I247" s="303"/>
      <c r="J247" s="300"/>
      <c r="K247" s="300"/>
      <c r="L247" s="304"/>
      <c r="M247" s="305"/>
      <c r="N247" s="306"/>
      <c r="O247" s="306"/>
      <c r="P247" s="306"/>
      <c r="Q247" s="306"/>
      <c r="R247" s="306"/>
      <c r="S247" s="306"/>
      <c r="T247" s="307"/>
      <c r="U247" s="15"/>
      <c r="V247" s="15"/>
      <c r="W247" s="15"/>
      <c r="X247" s="15"/>
      <c r="Y247" s="15"/>
      <c r="Z247" s="15"/>
      <c r="AA247" s="15"/>
      <c r="AB247" s="15"/>
      <c r="AC247" s="15"/>
      <c r="AD247" s="15"/>
      <c r="AE247" s="15"/>
      <c r="AT247" s="308" t="s">
        <v>758</v>
      </c>
      <c r="AU247" s="308" t="s">
        <v>86</v>
      </c>
      <c r="AV247" s="15" t="s">
        <v>84</v>
      </c>
      <c r="AW247" s="15" t="s">
        <v>33</v>
      </c>
      <c r="AX247" s="15" t="s">
        <v>76</v>
      </c>
      <c r="AY247" s="308" t="s">
        <v>414</v>
      </c>
    </row>
    <row r="248" s="15" customFormat="1">
      <c r="A248" s="15"/>
      <c r="B248" s="299"/>
      <c r="C248" s="300"/>
      <c r="D248" s="230" t="s">
        <v>758</v>
      </c>
      <c r="E248" s="301" t="s">
        <v>1</v>
      </c>
      <c r="F248" s="302" t="s">
        <v>3737</v>
      </c>
      <c r="G248" s="300"/>
      <c r="H248" s="301" t="s">
        <v>1</v>
      </c>
      <c r="I248" s="303"/>
      <c r="J248" s="300"/>
      <c r="K248" s="300"/>
      <c r="L248" s="304"/>
      <c r="M248" s="305"/>
      <c r="N248" s="306"/>
      <c r="O248" s="306"/>
      <c r="P248" s="306"/>
      <c r="Q248" s="306"/>
      <c r="R248" s="306"/>
      <c r="S248" s="306"/>
      <c r="T248" s="307"/>
      <c r="U248" s="15"/>
      <c r="V248" s="15"/>
      <c r="W248" s="15"/>
      <c r="X248" s="15"/>
      <c r="Y248" s="15"/>
      <c r="Z248" s="15"/>
      <c r="AA248" s="15"/>
      <c r="AB248" s="15"/>
      <c r="AC248" s="15"/>
      <c r="AD248" s="15"/>
      <c r="AE248" s="15"/>
      <c r="AT248" s="308" t="s">
        <v>758</v>
      </c>
      <c r="AU248" s="308" t="s">
        <v>86</v>
      </c>
      <c r="AV248" s="15" t="s">
        <v>84</v>
      </c>
      <c r="AW248" s="15" t="s">
        <v>33</v>
      </c>
      <c r="AX248" s="15" t="s">
        <v>76</v>
      </c>
      <c r="AY248" s="308" t="s">
        <v>414</v>
      </c>
    </row>
    <row r="249" s="13" customFormat="1">
      <c r="A249" s="13"/>
      <c r="B249" s="277"/>
      <c r="C249" s="278"/>
      <c r="D249" s="230" t="s">
        <v>758</v>
      </c>
      <c r="E249" s="279" t="s">
        <v>1</v>
      </c>
      <c r="F249" s="280" t="s">
        <v>3738</v>
      </c>
      <c r="G249" s="278"/>
      <c r="H249" s="281">
        <v>1.891</v>
      </c>
      <c r="I249" s="282"/>
      <c r="J249" s="278"/>
      <c r="K249" s="278"/>
      <c r="L249" s="283"/>
      <c r="M249" s="284"/>
      <c r="N249" s="285"/>
      <c r="O249" s="285"/>
      <c r="P249" s="285"/>
      <c r="Q249" s="285"/>
      <c r="R249" s="285"/>
      <c r="S249" s="285"/>
      <c r="T249" s="286"/>
      <c r="U249" s="13"/>
      <c r="V249" s="13"/>
      <c r="W249" s="13"/>
      <c r="X249" s="13"/>
      <c r="Y249" s="13"/>
      <c r="Z249" s="13"/>
      <c r="AA249" s="13"/>
      <c r="AB249" s="13"/>
      <c r="AC249" s="13"/>
      <c r="AD249" s="13"/>
      <c r="AE249" s="13"/>
      <c r="AT249" s="287" t="s">
        <v>758</v>
      </c>
      <c r="AU249" s="287" t="s">
        <v>86</v>
      </c>
      <c r="AV249" s="13" t="s">
        <v>86</v>
      </c>
      <c r="AW249" s="13" t="s">
        <v>33</v>
      </c>
      <c r="AX249" s="13" t="s">
        <v>76</v>
      </c>
      <c r="AY249" s="287" t="s">
        <v>414</v>
      </c>
    </row>
    <row r="250" s="14" customFormat="1">
      <c r="A250" s="14"/>
      <c r="B250" s="288"/>
      <c r="C250" s="289"/>
      <c r="D250" s="230" t="s">
        <v>758</v>
      </c>
      <c r="E250" s="290" t="s">
        <v>1</v>
      </c>
      <c r="F250" s="291" t="s">
        <v>760</v>
      </c>
      <c r="G250" s="289"/>
      <c r="H250" s="292">
        <v>1.891</v>
      </c>
      <c r="I250" s="293"/>
      <c r="J250" s="289"/>
      <c r="K250" s="289"/>
      <c r="L250" s="294"/>
      <c r="M250" s="295"/>
      <c r="N250" s="296"/>
      <c r="O250" s="296"/>
      <c r="P250" s="296"/>
      <c r="Q250" s="296"/>
      <c r="R250" s="296"/>
      <c r="S250" s="296"/>
      <c r="T250" s="297"/>
      <c r="U250" s="14"/>
      <c r="V250" s="14"/>
      <c r="W250" s="14"/>
      <c r="X250" s="14"/>
      <c r="Y250" s="14"/>
      <c r="Z250" s="14"/>
      <c r="AA250" s="14"/>
      <c r="AB250" s="14"/>
      <c r="AC250" s="14"/>
      <c r="AD250" s="14"/>
      <c r="AE250" s="14"/>
      <c r="AT250" s="298" t="s">
        <v>758</v>
      </c>
      <c r="AU250" s="298" t="s">
        <v>86</v>
      </c>
      <c r="AV250" s="14" t="s">
        <v>415</v>
      </c>
      <c r="AW250" s="14" t="s">
        <v>33</v>
      </c>
      <c r="AX250" s="14" t="s">
        <v>84</v>
      </c>
      <c r="AY250" s="298" t="s">
        <v>414</v>
      </c>
    </row>
    <row r="251" s="2" customFormat="1" ht="16.5" customHeight="1">
      <c r="A251" s="39"/>
      <c r="B251" s="40"/>
      <c r="C251" s="234" t="s">
        <v>884</v>
      </c>
      <c r="D251" s="234" t="s">
        <v>443</v>
      </c>
      <c r="E251" s="235" t="s">
        <v>1884</v>
      </c>
      <c r="F251" s="236" t="s">
        <v>1885</v>
      </c>
      <c r="G251" s="237" t="s">
        <v>632</v>
      </c>
      <c r="H251" s="238">
        <v>1.891</v>
      </c>
      <c r="I251" s="239"/>
      <c r="J251" s="240">
        <f>ROUND(I251*H251,2)</f>
        <v>0</v>
      </c>
      <c r="K251" s="236" t="s">
        <v>720</v>
      </c>
      <c r="L251" s="45"/>
      <c r="M251" s="241" t="s">
        <v>1</v>
      </c>
      <c r="N251" s="242" t="s">
        <v>41</v>
      </c>
      <c r="O251" s="92"/>
      <c r="P251" s="226">
        <f>O251*H251</f>
        <v>0</v>
      </c>
      <c r="Q251" s="226">
        <v>0</v>
      </c>
      <c r="R251" s="226">
        <f>Q251*H251</f>
        <v>0</v>
      </c>
      <c r="S251" s="226">
        <v>0</v>
      </c>
      <c r="T251" s="227">
        <f>S251*H251</f>
        <v>0</v>
      </c>
      <c r="U251" s="39"/>
      <c r="V251" s="39"/>
      <c r="W251" s="39"/>
      <c r="X251" s="39"/>
      <c r="Y251" s="39"/>
      <c r="Z251" s="39"/>
      <c r="AA251" s="39"/>
      <c r="AB251" s="39"/>
      <c r="AC251" s="39"/>
      <c r="AD251" s="39"/>
      <c r="AE251" s="39"/>
      <c r="AR251" s="228" t="s">
        <v>470</v>
      </c>
      <c r="AT251" s="228" t="s">
        <v>443</v>
      </c>
      <c r="AU251" s="228" t="s">
        <v>86</v>
      </c>
      <c r="AY251" s="18" t="s">
        <v>414</v>
      </c>
      <c r="BE251" s="229">
        <f>IF(N251="základní",J251,0)</f>
        <v>0</v>
      </c>
      <c r="BF251" s="229">
        <f>IF(N251="snížená",J251,0)</f>
        <v>0</v>
      </c>
      <c r="BG251" s="229">
        <f>IF(N251="zákl. přenesená",J251,0)</f>
        <v>0</v>
      </c>
      <c r="BH251" s="229">
        <f>IF(N251="sníž. přenesená",J251,0)</f>
        <v>0</v>
      </c>
      <c r="BI251" s="229">
        <f>IF(N251="nulová",J251,0)</f>
        <v>0</v>
      </c>
      <c r="BJ251" s="18" t="s">
        <v>84</v>
      </c>
      <c r="BK251" s="229">
        <f>ROUND(I251*H251,2)</f>
        <v>0</v>
      </c>
      <c r="BL251" s="18" t="s">
        <v>470</v>
      </c>
      <c r="BM251" s="228" t="s">
        <v>3769</v>
      </c>
    </row>
    <row r="252" s="2" customFormat="1">
      <c r="A252" s="39"/>
      <c r="B252" s="40"/>
      <c r="C252" s="41"/>
      <c r="D252" s="230" t="s">
        <v>417</v>
      </c>
      <c r="E252" s="41"/>
      <c r="F252" s="231" t="s">
        <v>1887</v>
      </c>
      <c r="G252" s="41"/>
      <c r="H252" s="41"/>
      <c r="I252" s="156"/>
      <c r="J252" s="41"/>
      <c r="K252" s="41"/>
      <c r="L252" s="45"/>
      <c r="M252" s="243"/>
      <c r="N252" s="244"/>
      <c r="O252" s="245"/>
      <c r="P252" s="245"/>
      <c r="Q252" s="245"/>
      <c r="R252" s="245"/>
      <c r="S252" s="245"/>
      <c r="T252" s="246"/>
      <c r="U252" s="39"/>
      <c r="V252" s="39"/>
      <c r="W252" s="39"/>
      <c r="X252" s="39"/>
      <c r="Y252" s="39"/>
      <c r="Z252" s="39"/>
      <c r="AA252" s="39"/>
      <c r="AB252" s="39"/>
      <c r="AC252" s="39"/>
      <c r="AD252" s="39"/>
      <c r="AE252" s="39"/>
      <c r="AT252" s="18" t="s">
        <v>417</v>
      </c>
      <c r="AU252" s="18" t="s">
        <v>86</v>
      </c>
    </row>
    <row r="253" s="2" customFormat="1" ht="6.96" customHeight="1">
      <c r="A253" s="39"/>
      <c r="B253" s="67"/>
      <c r="C253" s="68"/>
      <c r="D253" s="68"/>
      <c r="E253" s="68"/>
      <c r="F253" s="68"/>
      <c r="G253" s="68"/>
      <c r="H253" s="68"/>
      <c r="I253" s="194"/>
      <c r="J253" s="68"/>
      <c r="K253" s="68"/>
      <c r="L253" s="45"/>
      <c r="M253" s="39"/>
      <c r="O253" s="39"/>
      <c r="P253" s="39"/>
      <c r="Q253" s="39"/>
      <c r="R253" s="39"/>
      <c r="S253" s="39"/>
      <c r="T253" s="39"/>
      <c r="U253" s="39"/>
      <c r="V253" s="39"/>
      <c r="W253" s="39"/>
      <c r="X253" s="39"/>
      <c r="Y253" s="39"/>
      <c r="Z253" s="39"/>
      <c r="AA253" s="39"/>
      <c r="AB253" s="39"/>
      <c r="AC253" s="39"/>
      <c r="AD253" s="39"/>
      <c r="AE253" s="39"/>
    </row>
  </sheetData>
  <sheetProtection sheet="1" autoFilter="0" formatColumns="0" formatRows="0" objects="1" scenarios="1" spinCount="100000" saltValue="zlT0yumPUQr5AQLtoQmRN9Mmdb9ovr0Kd6ZiMJviw4EIAtb6nbCHgHJvZEViMKeDD4kI7uiPt5fbnSO0XFiafA==" hashValue="CXoh7qrpyp7sfi1Yt7hboIjU42sabes2/F6JroTYqdxliRxLswL5ayDpIdTbv4VChZs3ndb0Tx1ZonNM2aIgkQ==" algorithmName="SHA-512" password="CC35"/>
  <autoFilter ref="C128:K252"/>
  <mergeCells count="12">
    <mergeCell ref="E7:H7"/>
    <mergeCell ref="E9:H9"/>
    <mergeCell ref="E11:H11"/>
    <mergeCell ref="E20:H20"/>
    <mergeCell ref="E29:H29"/>
    <mergeCell ref="E85:H85"/>
    <mergeCell ref="E87:H87"/>
    <mergeCell ref="E89:H89"/>
    <mergeCell ref="E117:H117"/>
    <mergeCell ref="E119:H119"/>
    <mergeCell ref="E121:H121"/>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58.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282</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3717</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3770</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ROUND(J122,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ROUND((SUM(BE122:BE127)),  2)</f>
        <v>0</v>
      </c>
      <c r="G35" s="39"/>
      <c r="H35" s="39"/>
      <c r="I35" s="173">
        <v>0.20999999999999999</v>
      </c>
      <c r="J35" s="172">
        <f>ROUND(((SUM(BE122:BE127))*I35),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ROUND((SUM(BF122:BF127)),  2)</f>
        <v>0</v>
      </c>
      <c r="G36" s="39"/>
      <c r="H36" s="39"/>
      <c r="I36" s="173">
        <v>0.14999999999999999</v>
      </c>
      <c r="J36" s="172">
        <f>ROUND(((SUM(BF122:BF127))*I36),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ROUND((SUM(BG122:BG127)),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ROUND((SUM(BH122:BH127)),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ROUND((SUM(BI122:BI127)),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3717</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002 - VRN - propustek v km 7,286</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J122</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746</v>
      </c>
      <c r="E99" s="250"/>
      <c r="F99" s="250"/>
      <c r="G99" s="250"/>
      <c r="H99" s="250"/>
      <c r="I99" s="251"/>
      <c r="J99" s="252">
        <f>J123</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747</v>
      </c>
      <c r="E100" s="271"/>
      <c r="F100" s="271"/>
      <c r="G100" s="271"/>
      <c r="H100" s="271"/>
      <c r="I100" s="272"/>
      <c r="J100" s="273">
        <f>J124</f>
        <v>0</v>
      </c>
      <c r="K100" s="134"/>
      <c r="L100" s="274"/>
      <c r="S100" s="12"/>
      <c r="T100" s="12"/>
      <c r="U100" s="12"/>
      <c r="V100" s="12"/>
      <c r="W100" s="12"/>
      <c r="X100" s="12"/>
      <c r="Y100" s="12"/>
      <c r="Z100" s="12"/>
      <c r="AA100" s="12"/>
      <c r="AB100" s="12"/>
      <c r="AC100" s="12"/>
      <c r="AD100" s="12"/>
      <c r="AE100" s="12"/>
    </row>
    <row r="101" hidden="1" s="2" customFormat="1" ht="21.84" customHeight="1">
      <c r="A101" s="39"/>
      <c r="B101" s="40"/>
      <c r="C101" s="41"/>
      <c r="D101" s="41"/>
      <c r="E101" s="41"/>
      <c r="F101" s="41"/>
      <c r="G101" s="41"/>
      <c r="H101" s="41"/>
      <c r="I101" s="156"/>
      <c r="J101" s="41"/>
      <c r="K101" s="41"/>
      <c r="L101" s="64"/>
      <c r="S101" s="39"/>
      <c r="T101" s="39"/>
      <c r="U101" s="39"/>
      <c r="V101" s="39"/>
      <c r="W101" s="39"/>
      <c r="X101" s="39"/>
      <c r="Y101" s="39"/>
      <c r="Z101" s="39"/>
      <c r="AA101" s="39"/>
      <c r="AB101" s="39"/>
      <c r="AC101" s="39"/>
      <c r="AD101" s="39"/>
      <c r="AE101" s="39"/>
    </row>
    <row r="102" hidden="1" s="2" customFormat="1" ht="6.96" customHeight="1">
      <c r="A102" s="39"/>
      <c r="B102" s="67"/>
      <c r="C102" s="68"/>
      <c r="D102" s="68"/>
      <c r="E102" s="68"/>
      <c r="F102" s="68"/>
      <c r="G102" s="68"/>
      <c r="H102" s="68"/>
      <c r="I102" s="194"/>
      <c r="J102" s="68"/>
      <c r="K102" s="68"/>
      <c r="L102" s="64"/>
      <c r="S102" s="39"/>
      <c r="T102" s="39"/>
      <c r="U102" s="39"/>
      <c r="V102" s="39"/>
      <c r="W102" s="39"/>
      <c r="X102" s="39"/>
      <c r="Y102" s="39"/>
      <c r="Z102" s="39"/>
      <c r="AA102" s="39"/>
      <c r="AB102" s="39"/>
      <c r="AC102" s="39"/>
      <c r="AD102" s="39"/>
      <c r="AE102" s="39"/>
    </row>
    <row r="103" hidden="1"/>
    <row r="104" hidden="1"/>
    <row r="105" hidden="1"/>
    <row r="106" s="2" customFormat="1" ht="6.96" customHeight="1">
      <c r="A106" s="39"/>
      <c r="B106" s="69"/>
      <c r="C106" s="70"/>
      <c r="D106" s="70"/>
      <c r="E106" s="70"/>
      <c r="F106" s="70"/>
      <c r="G106" s="70"/>
      <c r="H106" s="70"/>
      <c r="I106" s="197"/>
      <c r="J106" s="70"/>
      <c r="K106" s="70"/>
      <c r="L106" s="64"/>
      <c r="S106" s="39"/>
      <c r="T106" s="39"/>
      <c r="U106" s="39"/>
      <c r="V106" s="39"/>
      <c r="W106" s="39"/>
      <c r="X106" s="39"/>
      <c r="Y106" s="39"/>
      <c r="Z106" s="39"/>
      <c r="AA106" s="39"/>
      <c r="AB106" s="39"/>
      <c r="AC106" s="39"/>
      <c r="AD106" s="39"/>
      <c r="AE106" s="39"/>
    </row>
    <row r="107" s="2" customFormat="1" ht="24.96" customHeight="1">
      <c r="A107" s="39"/>
      <c r="B107" s="40"/>
      <c r="C107" s="24" t="s">
        <v>396</v>
      </c>
      <c r="D107" s="41"/>
      <c r="E107" s="41"/>
      <c r="F107" s="41"/>
      <c r="G107" s="41"/>
      <c r="H107" s="41"/>
      <c r="I107" s="156"/>
      <c r="J107" s="41"/>
      <c r="K107" s="41"/>
      <c r="L107" s="64"/>
      <c r="S107" s="39"/>
      <c r="T107" s="39"/>
      <c r="U107" s="39"/>
      <c r="V107" s="39"/>
      <c r="W107" s="39"/>
      <c r="X107" s="39"/>
      <c r="Y107" s="39"/>
      <c r="Z107" s="39"/>
      <c r="AA107" s="39"/>
      <c r="AB107" s="39"/>
      <c r="AC107" s="39"/>
      <c r="AD107" s="39"/>
      <c r="AE107" s="39"/>
    </row>
    <row r="108" s="2" customFormat="1" ht="6.96" customHeight="1">
      <c r="A108" s="39"/>
      <c r="B108" s="40"/>
      <c r="C108" s="41"/>
      <c r="D108" s="41"/>
      <c r="E108" s="41"/>
      <c r="F108" s="41"/>
      <c r="G108" s="41"/>
      <c r="H108" s="41"/>
      <c r="I108" s="156"/>
      <c r="J108" s="41"/>
      <c r="K108" s="41"/>
      <c r="L108" s="64"/>
      <c r="S108" s="39"/>
      <c r="T108" s="39"/>
      <c r="U108" s="39"/>
      <c r="V108" s="39"/>
      <c r="W108" s="39"/>
      <c r="X108" s="39"/>
      <c r="Y108" s="39"/>
      <c r="Z108" s="39"/>
      <c r="AA108" s="39"/>
      <c r="AB108" s="39"/>
      <c r="AC108" s="39"/>
      <c r="AD108" s="39"/>
      <c r="AE108" s="39"/>
    </row>
    <row r="109" s="2" customFormat="1" ht="12" customHeight="1">
      <c r="A109" s="39"/>
      <c r="B109" s="40"/>
      <c r="C109" s="33" t="s">
        <v>16</v>
      </c>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s="2" customFormat="1" ht="23.25" customHeight="1">
      <c r="A110" s="39"/>
      <c r="B110" s="40"/>
      <c r="C110" s="41"/>
      <c r="D110" s="41"/>
      <c r="E110" s="198" t="str">
        <f>E7</f>
        <v>Oprava trati v úseku 1.TK a 2.TK Děčín Prostřední Žleb - Dolní Žleb_OPRAVA č. 2</v>
      </c>
      <c r="F110" s="33"/>
      <c r="G110" s="33"/>
      <c r="H110" s="33"/>
      <c r="I110" s="156"/>
      <c r="J110" s="41"/>
      <c r="K110" s="41"/>
      <c r="L110" s="64"/>
      <c r="S110" s="39"/>
      <c r="T110" s="39"/>
      <c r="U110" s="39"/>
      <c r="V110" s="39"/>
      <c r="W110" s="39"/>
      <c r="X110" s="39"/>
      <c r="Y110" s="39"/>
      <c r="Z110" s="39"/>
      <c r="AA110" s="39"/>
      <c r="AB110" s="39"/>
      <c r="AC110" s="39"/>
      <c r="AD110" s="39"/>
      <c r="AE110" s="39"/>
    </row>
    <row r="111" s="1" customFormat="1" ht="12" customHeight="1">
      <c r="B111" s="22"/>
      <c r="C111" s="33" t="s">
        <v>389</v>
      </c>
      <c r="D111" s="23"/>
      <c r="E111" s="23"/>
      <c r="F111" s="23"/>
      <c r="G111" s="23"/>
      <c r="H111" s="23"/>
      <c r="I111" s="148"/>
      <c r="J111" s="23"/>
      <c r="K111" s="23"/>
      <c r="L111" s="21"/>
    </row>
    <row r="112" s="2" customFormat="1" ht="16.5" customHeight="1">
      <c r="A112" s="39"/>
      <c r="B112" s="40"/>
      <c r="C112" s="41"/>
      <c r="D112" s="41"/>
      <c r="E112" s="198" t="s">
        <v>3717</v>
      </c>
      <c r="F112" s="41"/>
      <c r="G112" s="41"/>
      <c r="H112" s="41"/>
      <c r="I112" s="156"/>
      <c r="J112" s="41"/>
      <c r="K112" s="41"/>
      <c r="L112" s="64"/>
      <c r="S112" s="39"/>
      <c r="T112" s="39"/>
      <c r="U112" s="39"/>
      <c r="V112" s="39"/>
      <c r="W112" s="39"/>
      <c r="X112" s="39"/>
      <c r="Y112" s="39"/>
      <c r="Z112" s="39"/>
      <c r="AA112" s="39"/>
      <c r="AB112" s="39"/>
      <c r="AC112" s="39"/>
      <c r="AD112" s="39"/>
      <c r="AE112" s="39"/>
    </row>
    <row r="113" s="2" customFormat="1" ht="12" customHeight="1">
      <c r="A113" s="39"/>
      <c r="B113" s="40"/>
      <c r="C113" s="33" t="s">
        <v>715</v>
      </c>
      <c r="D113" s="41"/>
      <c r="E113" s="41"/>
      <c r="F113" s="41"/>
      <c r="G113" s="41"/>
      <c r="H113" s="41"/>
      <c r="I113" s="156"/>
      <c r="J113" s="41"/>
      <c r="K113" s="41"/>
      <c r="L113" s="64"/>
      <c r="S113" s="39"/>
      <c r="T113" s="39"/>
      <c r="U113" s="39"/>
      <c r="V113" s="39"/>
      <c r="W113" s="39"/>
      <c r="X113" s="39"/>
      <c r="Y113" s="39"/>
      <c r="Z113" s="39"/>
      <c r="AA113" s="39"/>
      <c r="AB113" s="39"/>
      <c r="AC113" s="39"/>
      <c r="AD113" s="39"/>
      <c r="AE113" s="39"/>
    </row>
    <row r="114" s="2" customFormat="1" ht="16.5" customHeight="1">
      <c r="A114" s="39"/>
      <c r="B114" s="40"/>
      <c r="C114" s="41"/>
      <c r="D114" s="41"/>
      <c r="E114" s="77" t="str">
        <f>E11</f>
        <v>002 - VRN - propustek v km 7,286</v>
      </c>
      <c r="F114" s="41"/>
      <c r="G114" s="41"/>
      <c r="H114" s="41"/>
      <c r="I114" s="156"/>
      <c r="J114" s="41"/>
      <c r="K114" s="41"/>
      <c r="L114" s="64"/>
      <c r="S114" s="39"/>
      <c r="T114" s="39"/>
      <c r="U114" s="39"/>
      <c r="V114" s="39"/>
      <c r="W114" s="39"/>
      <c r="X114" s="39"/>
      <c r="Y114" s="39"/>
      <c r="Z114" s="39"/>
      <c r="AA114" s="39"/>
      <c r="AB114" s="39"/>
      <c r="AC114" s="39"/>
      <c r="AD114" s="39"/>
      <c r="AE114" s="39"/>
    </row>
    <row r="115" s="2" customFormat="1" ht="6.96" customHeight="1">
      <c r="A115" s="39"/>
      <c r="B115" s="40"/>
      <c r="C115" s="41"/>
      <c r="D115" s="41"/>
      <c r="E115" s="41"/>
      <c r="F115" s="41"/>
      <c r="G115" s="41"/>
      <c r="H115" s="41"/>
      <c r="I115" s="156"/>
      <c r="J115" s="41"/>
      <c r="K115" s="41"/>
      <c r="L115" s="64"/>
      <c r="S115" s="39"/>
      <c r="T115" s="39"/>
      <c r="U115" s="39"/>
      <c r="V115" s="39"/>
      <c r="W115" s="39"/>
      <c r="X115" s="39"/>
      <c r="Y115" s="39"/>
      <c r="Z115" s="39"/>
      <c r="AA115" s="39"/>
      <c r="AB115" s="39"/>
      <c r="AC115" s="39"/>
      <c r="AD115" s="39"/>
      <c r="AE115" s="39"/>
    </row>
    <row r="116" s="2" customFormat="1" ht="12" customHeight="1">
      <c r="A116" s="39"/>
      <c r="B116" s="40"/>
      <c r="C116" s="33" t="s">
        <v>20</v>
      </c>
      <c r="D116" s="41"/>
      <c r="E116" s="41"/>
      <c r="F116" s="28" t="str">
        <f>F14</f>
        <v xml:space="preserve"> </v>
      </c>
      <c r="G116" s="41"/>
      <c r="H116" s="41"/>
      <c r="I116" s="158" t="s">
        <v>22</v>
      </c>
      <c r="J116" s="80" t="str">
        <f>IF(J14="","",J14)</f>
        <v>21. 11. 2019</v>
      </c>
      <c r="K116" s="41"/>
      <c r="L116" s="64"/>
      <c r="S116" s="39"/>
      <c r="T116" s="39"/>
      <c r="U116" s="39"/>
      <c r="V116" s="39"/>
      <c r="W116" s="39"/>
      <c r="X116" s="39"/>
      <c r="Y116" s="39"/>
      <c r="Z116" s="39"/>
      <c r="AA116" s="39"/>
      <c r="AB116" s="39"/>
      <c r="AC116" s="39"/>
      <c r="AD116" s="39"/>
      <c r="AE116" s="39"/>
    </row>
    <row r="117" s="2" customFormat="1" ht="6.96" customHeight="1">
      <c r="A117" s="39"/>
      <c r="B117" s="40"/>
      <c r="C117" s="41"/>
      <c r="D117" s="41"/>
      <c r="E117" s="41"/>
      <c r="F117" s="41"/>
      <c r="G117" s="41"/>
      <c r="H117" s="41"/>
      <c r="I117" s="156"/>
      <c r="J117" s="41"/>
      <c r="K117" s="41"/>
      <c r="L117" s="64"/>
      <c r="S117" s="39"/>
      <c r="T117" s="39"/>
      <c r="U117" s="39"/>
      <c r="V117" s="39"/>
      <c r="W117" s="39"/>
      <c r="X117" s="39"/>
      <c r="Y117" s="39"/>
      <c r="Z117" s="39"/>
      <c r="AA117" s="39"/>
      <c r="AB117" s="39"/>
      <c r="AC117" s="39"/>
      <c r="AD117" s="39"/>
      <c r="AE117" s="39"/>
    </row>
    <row r="118" s="2" customFormat="1" ht="15.15" customHeight="1">
      <c r="A118" s="39"/>
      <c r="B118" s="40"/>
      <c r="C118" s="33" t="s">
        <v>24</v>
      </c>
      <c r="D118" s="41"/>
      <c r="E118" s="41"/>
      <c r="F118" s="28" t="str">
        <f>E17</f>
        <v/>
      </c>
      <c r="G118" s="41"/>
      <c r="H118" s="41"/>
      <c r="I118" s="158" t="s">
        <v>32</v>
      </c>
      <c r="J118" s="37" t="str">
        <f>E23</f>
        <v xml:space="preserve"> </v>
      </c>
      <c r="K118" s="41"/>
      <c r="L118" s="64"/>
      <c r="S118" s="39"/>
      <c r="T118" s="39"/>
      <c r="U118" s="39"/>
      <c r="V118" s="39"/>
      <c r="W118" s="39"/>
      <c r="X118" s="39"/>
      <c r="Y118" s="39"/>
      <c r="Z118" s="39"/>
      <c r="AA118" s="39"/>
      <c r="AB118" s="39"/>
      <c r="AC118" s="39"/>
      <c r="AD118" s="39"/>
      <c r="AE118" s="39"/>
    </row>
    <row r="119" s="2" customFormat="1" ht="15.15" customHeight="1">
      <c r="A119" s="39"/>
      <c r="B119" s="40"/>
      <c r="C119" s="33" t="s">
        <v>30</v>
      </c>
      <c r="D119" s="41"/>
      <c r="E119" s="41"/>
      <c r="F119" s="28" t="str">
        <f>IF(E20="","",E20)</f>
        <v>Vyplň údaj</v>
      </c>
      <c r="G119" s="41"/>
      <c r="H119" s="41"/>
      <c r="I119" s="158" t="s">
        <v>34</v>
      </c>
      <c r="J119" s="37" t="str">
        <f>E26</f>
        <v xml:space="preserve"> </v>
      </c>
      <c r="K119" s="41"/>
      <c r="L119" s="64"/>
      <c r="S119" s="39"/>
      <c r="T119" s="39"/>
      <c r="U119" s="39"/>
      <c r="V119" s="39"/>
      <c r="W119" s="39"/>
      <c r="X119" s="39"/>
      <c r="Y119" s="39"/>
      <c r="Z119" s="39"/>
      <c r="AA119" s="39"/>
      <c r="AB119" s="39"/>
      <c r="AC119" s="39"/>
      <c r="AD119" s="39"/>
      <c r="AE119" s="39"/>
    </row>
    <row r="120" s="2" customFormat="1" ht="10.32" customHeight="1">
      <c r="A120" s="39"/>
      <c r="B120" s="40"/>
      <c r="C120" s="41"/>
      <c r="D120" s="41"/>
      <c r="E120" s="41"/>
      <c r="F120" s="41"/>
      <c r="G120" s="41"/>
      <c r="H120" s="41"/>
      <c r="I120" s="156"/>
      <c r="J120" s="41"/>
      <c r="K120" s="41"/>
      <c r="L120" s="64"/>
      <c r="S120" s="39"/>
      <c r="T120" s="39"/>
      <c r="U120" s="39"/>
      <c r="V120" s="39"/>
      <c r="W120" s="39"/>
      <c r="X120" s="39"/>
      <c r="Y120" s="39"/>
      <c r="Z120" s="39"/>
      <c r="AA120" s="39"/>
      <c r="AB120" s="39"/>
      <c r="AC120" s="39"/>
      <c r="AD120" s="39"/>
      <c r="AE120" s="39"/>
    </row>
    <row r="121" s="9" customFormat="1" ht="29.28" customHeight="1">
      <c r="A121" s="204"/>
      <c r="B121" s="205"/>
      <c r="C121" s="206" t="s">
        <v>397</v>
      </c>
      <c r="D121" s="207" t="s">
        <v>61</v>
      </c>
      <c r="E121" s="207" t="s">
        <v>57</v>
      </c>
      <c r="F121" s="207" t="s">
        <v>58</v>
      </c>
      <c r="G121" s="207" t="s">
        <v>398</v>
      </c>
      <c r="H121" s="207" t="s">
        <v>399</v>
      </c>
      <c r="I121" s="208" t="s">
        <v>400</v>
      </c>
      <c r="J121" s="207" t="s">
        <v>393</v>
      </c>
      <c r="K121" s="209" t="s">
        <v>401</v>
      </c>
      <c r="L121" s="210"/>
      <c r="M121" s="101" t="s">
        <v>1</v>
      </c>
      <c r="N121" s="102" t="s">
        <v>40</v>
      </c>
      <c r="O121" s="102" t="s">
        <v>402</v>
      </c>
      <c r="P121" s="102" t="s">
        <v>403</v>
      </c>
      <c r="Q121" s="102" t="s">
        <v>404</v>
      </c>
      <c r="R121" s="102" t="s">
        <v>405</v>
      </c>
      <c r="S121" s="102" t="s">
        <v>406</v>
      </c>
      <c r="T121" s="103" t="s">
        <v>407</v>
      </c>
      <c r="U121" s="204"/>
      <c r="V121" s="204"/>
      <c r="W121" s="204"/>
      <c r="X121" s="204"/>
      <c r="Y121" s="204"/>
      <c r="Z121" s="204"/>
      <c r="AA121" s="204"/>
      <c r="AB121" s="204"/>
      <c r="AC121" s="204"/>
      <c r="AD121" s="204"/>
      <c r="AE121" s="204"/>
    </row>
    <row r="122" s="2" customFormat="1" ht="22.8" customHeight="1">
      <c r="A122" s="39"/>
      <c r="B122" s="40"/>
      <c r="C122" s="108" t="s">
        <v>408</v>
      </c>
      <c r="D122" s="41"/>
      <c r="E122" s="41"/>
      <c r="F122" s="41"/>
      <c r="G122" s="41"/>
      <c r="H122" s="41"/>
      <c r="I122" s="156"/>
      <c r="J122" s="211">
        <f>BK122</f>
        <v>0</v>
      </c>
      <c r="K122" s="41"/>
      <c r="L122" s="45"/>
      <c r="M122" s="104"/>
      <c r="N122" s="212"/>
      <c r="O122" s="105"/>
      <c r="P122" s="213">
        <f>P123</f>
        <v>0</v>
      </c>
      <c r="Q122" s="105"/>
      <c r="R122" s="213">
        <f>R123</f>
        <v>0</v>
      </c>
      <c r="S122" s="105"/>
      <c r="T122" s="214">
        <f>T123</f>
        <v>0</v>
      </c>
      <c r="U122" s="39"/>
      <c r="V122" s="39"/>
      <c r="W122" s="39"/>
      <c r="X122" s="39"/>
      <c r="Y122" s="39"/>
      <c r="Z122" s="39"/>
      <c r="AA122" s="39"/>
      <c r="AB122" s="39"/>
      <c r="AC122" s="39"/>
      <c r="AD122" s="39"/>
      <c r="AE122" s="39"/>
      <c r="AT122" s="18" t="s">
        <v>75</v>
      </c>
      <c r="AU122" s="18" t="s">
        <v>395</v>
      </c>
      <c r="BK122" s="215">
        <f>BK123</f>
        <v>0</v>
      </c>
    </row>
    <row r="123" s="11" customFormat="1" ht="25.92" customHeight="1">
      <c r="A123" s="11"/>
      <c r="B123" s="254"/>
      <c r="C123" s="255"/>
      <c r="D123" s="256" t="s">
        <v>75</v>
      </c>
      <c r="E123" s="257" t="s">
        <v>128</v>
      </c>
      <c r="F123" s="257" t="s">
        <v>1096</v>
      </c>
      <c r="G123" s="255"/>
      <c r="H123" s="255"/>
      <c r="I123" s="258"/>
      <c r="J123" s="259">
        <f>BK123</f>
        <v>0</v>
      </c>
      <c r="K123" s="255"/>
      <c r="L123" s="260"/>
      <c r="M123" s="261"/>
      <c r="N123" s="262"/>
      <c r="O123" s="262"/>
      <c r="P123" s="263">
        <f>P124</f>
        <v>0</v>
      </c>
      <c r="Q123" s="262"/>
      <c r="R123" s="263">
        <f>R124</f>
        <v>0</v>
      </c>
      <c r="S123" s="262"/>
      <c r="T123" s="264">
        <f>T124</f>
        <v>0</v>
      </c>
      <c r="U123" s="11"/>
      <c r="V123" s="11"/>
      <c r="W123" s="11"/>
      <c r="X123" s="11"/>
      <c r="Y123" s="11"/>
      <c r="Z123" s="11"/>
      <c r="AA123" s="11"/>
      <c r="AB123" s="11"/>
      <c r="AC123" s="11"/>
      <c r="AD123" s="11"/>
      <c r="AE123" s="11"/>
      <c r="AR123" s="265" t="s">
        <v>427</v>
      </c>
      <c r="AT123" s="266" t="s">
        <v>75</v>
      </c>
      <c r="AU123" s="266" t="s">
        <v>76</v>
      </c>
      <c r="AY123" s="265" t="s">
        <v>414</v>
      </c>
      <c r="BK123" s="267">
        <f>BK124</f>
        <v>0</v>
      </c>
    </row>
    <row r="124" s="11" customFormat="1" ht="22.8" customHeight="1">
      <c r="A124" s="11"/>
      <c r="B124" s="254"/>
      <c r="C124" s="255"/>
      <c r="D124" s="256" t="s">
        <v>75</v>
      </c>
      <c r="E124" s="275" t="s">
        <v>1097</v>
      </c>
      <c r="F124" s="275" t="s">
        <v>1098</v>
      </c>
      <c r="G124" s="255"/>
      <c r="H124" s="255"/>
      <c r="I124" s="258"/>
      <c r="J124" s="276">
        <f>BK124</f>
        <v>0</v>
      </c>
      <c r="K124" s="255"/>
      <c r="L124" s="260"/>
      <c r="M124" s="261"/>
      <c r="N124" s="262"/>
      <c r="O124" s="262"/>
      <c r="P124" s="263">
        <f>SUM(P125:P127)</f>
        <v>0</v>
      </c>
      <c r="Q124" s="262"/>
      <c r="R124" s="263">
        <f>SUM(R125:R127)</f>
        <v>0</v>
      </c>
      <c r="S124" s="262"/>
      <c r="T124" s="264">
        <f>SUM(T125:T127)</f>
        <v>0</v>
      </c>
      <c r="U124" s="11"/>
      <c r="V124" s="11"/>
      <c r="W124" s="11"/>
      <c r="X124" s="11"/>
      <c r="Y124" s="11"/>
      <c r="Z124" s="11"/>
      <c r="AA124" s="11"/>
      <c r="AB124" s="11"/>
      <c r="AC124" s="11"/>
      <c r="AD124" s="11"/>
      <c r="AE124" s="11"/>
      <c r="AR124" s="265" t="s">
        <v>427</v>
      </c>
      <c r="AT124" s="266" t="s">
        <v>75</v>
      </c>
      <c r="AU124" s="266" t="s">
        <v>84</v>
      </c>
      <c r="AY124" s="265" t="s">
        <v>414</v>
      </c>
      <c r="BK124" s="267">
        <f>SUM(BK125:BK127)</f>
        <v>0</v>
      </c>
    </row>
    <row r="125" s="2" customFormat="1" ht="16.5" customHeight="1">
      <c r="A125" s="39"/>
      <c r="B125" s="40"/>
      <c r="C125" s="234" t="s">
        <v>84</v>
      </c>
      <c r="D125" s="234" t="s">
        <v>443</v>
      </c>
      <c r="E125" s="235" t="s">
        <v>1100</v>
      </c>
      <c r="F125" s="236" t="s">
        <v>1098</v>
      </c>
      <c r="G125" s="237" t="s">
        <v>1686</v>
      </c>
      <c r="H125" s="238">
        <v>437.44999999999999</v>
      </c>
      <c r="I125" s="239"/>
      <c r="J125" s="240">
        <f>ROUND(I125*H125,2)</f>
        <v>0</v>
      </c>
      <c r="K125" s="236" t="s">
        <v>720</v>
      </c>
      <c r="L125" s="45"/>
      <c r="M125" s="241" t="s">
        <v>1</v>
      </c>
      <c r="N125" s="242" t="s">
        <v>41</v>
      </c>
      <c r="O125" s="92"/>
      <c r="P125" s="226">
        <f>O125*H125</f>
        <v>0</v>
      </c>
      <c r="Q125" s="226">
        <v>0</v>
      </c>
      <c r="R125" s="226">
        <f>Q125*H125</f>
        <v>0</v>
      </c>
      <c r="S125" s="226">
        <v>0</v>
      </c>
      <c r="T125" s="227">
        <f>S125*H125</f>
        <v>0</v>
      </c>
      <c r="U125" s="39"/>
      <c r="V125" s="39"/>
      <c r="W125" s="39"/>
      <c r="X125" s="39"/>
      <c r="Y125" s="39"/>
      <c r="Z125" s="39"/>
      <c r="AA125" s="39"/>
      <c r="AB125" s="39"/>
      <c r="AC125" s="39"/>
      <c r="AD125" s="39"/>
      <c r="AE125" s="39"/>
      <c r="AR125" s="228" t="s">
        <v>1102</v>
      </c>
      <c r="AT125" s="228" t="s">
        <v>443</v>
      </c>
      <c r="AU125" s="228" t="s">
        <v>86</v>
      </c>
      <c r="AY125" s="18" t="s">
        <v>414</v>
      </c>
      <c r="BE125" s="229">
        <f>IF(N125="základní",J125,0)</f>
        <v>0</v>
      </c>
      <c r="BF125" s="229">
        <f>IF(N125="snížená",J125,0)</f>
        <v>0</v>
      </c>
      <c r="BG125" s="229">
        <f>IF(N125="zákl. přenesená",J125,0)</f>
        <v>0</v>
      </c>
      <c r="BH125" s="229">
        <f>IF(N125="sníž. přenesená",J125,0)</f>
        <v>0</v>
      </c>
      <c r="BI125" s="229">
        <f>IF(N125="nulová",J125,0)</f>
        <v>0</v>
      </c>
      <c r="BJ125" s="18" t="s">
        <v>84</v>
      </c>
      <c r="BK125" s="229">
        <f>ROUND(I125*H125,2)</f>
        <v>0</v>
      </c>
      <c r="BL125" s="18" t="s">
        <v>1102</v>
      </c>
      <c r="BM125" s="228" t="s">
        <v>3771</v>
      </c>
    </row>
    <row r="126" s="2" customFormat="1">
      <c r="A126" s="39"/>
      <c r="B126" s="40"/>
      <c r="C126" s="41"/>
      <c r="D126" s="230" t="s">
        <v>417</v>
      </c>
      <c r="E126" s="41"/>
      <c r="F126" s="231" t="s">
        <v>1098</v>
      </c>
      <c r="G126" s="41"/>
      <c r="H126" s="41"/>
      <c r="I126" s="156"/>
      <c r="J126" s="41"/>
      <c r="K126" s="41"/>
      <c r="L126" s="45"/>
      <c r="M126" s="232"/>
      <c r="N126" s="233"/>
      <c r="O126" s="92"/>
      <c r="P126" s="92"/>
      <c r="Q126" s="92"/>
      <c r="R126" s="92"/>
      <c r="S126" s="92"/>
      <c r="T126" s="93"/>
      <c r="U126" s="39"/>
      <c r="V126" s="39"/>
      <c r="W126" s="39"/>
      <c r="X126" s="39"/>
      <c r="Y126" s="39"/>
      <c r="Z126" s="39"/>
      <c r="AA126" s="39"/>
      <c r="AB126" s="39"/>
      <c r="AC126" s="39"/>
      <c r="AD126" s="39"/>
      <c r="AE126" s="39"/>
      <c r="AT126" s="18" t="s">
        <v>417</v>
      </c>
      <c r="AU126" s="18" t="s">
        <v>86</v>
      </c>
    </row>
    <row r="127" s="2" customFormat="1">
      <c r="A127" s="39"/>
      <c r="B127" s="40"/>
      <c r="C127" s="41"/>
      <c r="D127" s="230" t="s">
        <v>722</v>
      </c>
      <c r="E127" s="41"/>
      <c r="F127" s="268" t="s">
        <v>3716</v>
      </c>
      <c r="G127" s="41"/>
      <c r="H127" s="41"/>
      <c r="I127" s="156"/>
      <c r="J127" s="41"/>
      <c r="K127" s="41"/>
      <c r="L127" s="45"/>
      <c r="M127" s="243"/>
      <c r="N127" s="244"/>
      <c r="O127" s="245"/>
      <c r="P127" s="245"/>
      <c r="Q127" s="245"/>
      <c r="R127" s="245"/>
      <c r="S127" s="245"/>
      <c r="T127" s="246"/>
      <c r="U127" s="39"/>
      <c r="V127" s="39"/>
      <c r="W127" s="39"/>
      <c r="X127" s="39"/>
      <c r="Y127" s="39"/>
      <c r="Z127" s="39"/>
      <c r="AA127" s="39"/>
      <c r="AB127" s="39"/>
      <c r="AC127" s="39"/>
      <c r="AD127" s="39"/>
      <c r="AE127" s="39"/>
      <c r="AT127" s="18" t="s">
        <v>722</v>
      </c>
      <c r="AU127" s="18" t="s">
        <v>86</v>
      </c>
    </row>
    <row r="128" s="2" customFormat="1" ht="6.96" customHeight="1">
      <c r="A128" s="39"/>
      <c r="B128" s="67"/>
      <c r="C128" s="68"/>
      <c r="D128" s="68"/>
      <c r="E128" s="68"/>
      <c r="F128" s="68"/>
      <c r="G128" s="68"/>
      <c r="H128" s="68"/>
      <c r="I128" s="194"/>
      <c r="J128" s="68"/>
      <c r="K128" s="68"/>
      <c r="L128" s="45"/>
      <c r="M128" s="39"/>
      <c r="O128" s="39"/>
      <c r="P128" s="39"/>
      <c r="Q128" s="39"/>
      <c r="R128" s="39"/>
      <c r="S128" s="39"/>
      <c r="T128" s="39"/>
      <c r="U128" s="39"/>
      <c r="V128" s="39"/>
      <c r="W128" s="39"/>
      <c r="X128" s="39"/>
      <c r="Y128" s="39"/>
      <c r="Z128" s="39"/>
      <c r="AA128" s="39"/>
      <c r="AB128" s="39"/>
      <c r="AC128" s="39"/>
      <c r="AD128" s="39"/>
      <c r="AE128" s="39"/>
    </row>
  </sheetData>
  <sheetProtection sheet="1" autoFilter="0" formatColumns="0" formatRows="0" objects="1" scenarios="1" spinCount="100000" saltValue="F+Kl/iB4MKT6OR3cDjZAazZrfCjsrdAqBZGh5zQyCXEad/udhzOJSi/q3z45FxF3Hp94YSrmQR197P4qXOs8mg==" hashValue="6cZQGecsx1zDfCDi1/Rx6Q5qvz2pptfWAbKXJ3HB+xfai4fsDoJ5WXRv54NY3MkKU1fCkjsjTX9WrjnyN/9Tqw==" algorithmName="SHA-512" password="CC35"/>
  <autoFilter ref="C121:K127"/>
  <mergeCells count="12">
    <mergeCell ref="E7:H7"/>
    <mergeCell ref="E9:H9"/>
    <mergeCell ref="E11:H11"/>
    <mergeCell ref="E20:H20"/>
    <mergeCell ref="E29:H29"/>
    <mergeCell ref="E85:H85"/>
    <mergeCell ref="E87:H87"/>
    <mergeCell ref="E89:H89"/>
    <mergeCell ref="E110:H110"/>
    <mergeCell ref="E112:H112"/>
    <mergeCell ref="E114:H114"/>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59.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287</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3772</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3773</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ROUND(J126,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ROUND((SUM(BE126:BE190)),  2)</f>
        <v>0</v>
      </c>
      <c r="G35" s="39"/>
      <c r="H35" s="39"/>
      <c r="I35" s="173">
        <v>0.20999999999999999</v>
      </c>
      <c r="J35" s="172">
        <f>ROUND(((SUM(BE126:BE190))*I35),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ROUND((SUM(BF126:BF190)),  2)</f>
        <v>0</v>
      </c>
      <c r="G36" s="39"/>
      <c r="H36" s="39"/>
      <c r="I36" s="173">
        <v>0.14999999999999999</v>
      </c>
      <c r="J36" s="172">
        <f>ROUND(((SUM(BF126:BF190))*I36),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ROUND((SUM(BG126:BG190)),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ROUND((SUM(BH126:BH190)),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ROUND((SUM(BI126:BI190)),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3772</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001 - ZRN - propustek v km 7,374</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J126</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732</v>
      </c>
      <c r="E99" s="250"/>
      <c r="F99" s="250"/>
      <c r="G99" s="250"/>
      <c r="H99" s="250"/>
      <c r="I99" s="251"/>
      <c r="J99" s="252">
        <f>J127</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1712</v>
      </c>
      <c r="E100" s="271"/>
      <c r="F100" s="271"/>
      <c r="G100" s="271"/>
      <c r="H100" s="271"/>
      <c r="I100" s="272"/>
      <c r="J100" s="273">
        <f>J128</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736</v>
      </c>
      <c r="E101" s="271"/>
      <c r="F101" s="271"/>
      <c r="G101" s="271"/>
      <c r="H101" s="271"/>
      <c r="I101" s="272"/>
      <c r="J101" s="273">
        <f>J136</f>
        <v>0</v>
      </c>
      <c r="K101" s="134"/>
      <c r="L101" s="274"/>
      <c r="S101" s="12"/>
      <c r="T101" s="12"/>
      <c r="U101" s="12"/>
      <c r="V101" s="12"/>
      <c r="W101" s="12"/>
      <c r="X101" s="12"/>
      <c r="Y101" s="12"/>
      <c r="Z101" s="12"/>
      <c r="AA101" s="12"/>
      <c r="AB101" s="12"/>
      <c r="AC101" s="12"/>
      <c r="AD101" s="12"/>
      <c r="AE101" s="12"/>
    </row>
    <row r="102" hidden="1" s="12" customFormat="1" ht="19.92" customHeight="1">
      <c r="A102" s="12"/>
      <c r="B102" s="269"/>
      <c r="C102" s="134"/>
      <c r="D102" s="270" t="s">
        <v>737</v>
      </c>
      <c r="E102" s="271"/>
      <c r="F102" s="271"/>
      <c r="G102" s="271"/>
      <c r="H102" s="271"/>
      <c r="I102" s="272"/>
      <c r="J102" s="273">
        <f>J151</f>
        <v>0</v>
      </c>
      <c r="K102" s="134"/>
      <c r="L102" s="274"/>
      <c r="S102" s="12"/>
      <c r="T102" s="12"/>
      <c r="U102" s="12"/>
      <c r="V102" s="12"/>
      <c r="W102" s="12"/>
      <c r="X102" s="12"/>
      <c r="Y102" s="12"/>
      <c r="Z102" s="12"/>
      <c r="AA102" s="12"/>
      <c r="AB102" s="12"/>
      <c r="AC102" s="12"/>
      <c r="AD102" s="12"/>
      <c r="AE102" s="12"/>
    </row>
    <row r="103" hidden="1" s="12" customFormat="1" ht="19.92" customHeight="1">
      <c r="A103" s="12"/>
      <c r="B103" s="269"/>
      <c r="C103" s="134"/>
      <c r="D103" s="270" t="s">
        <v>738</v>
      </c>
      <c r="E103" s="271"/>
      <c r="F103" s="271"/>
      <c r="G103" s="271"/>
      <c r="H103" s="271"/>
      <c r="I103" s="272"/>
      <c r="J103" s="273">
        <f>J176</f>
        <v>0</v>
      </c>
      <c r="K103" s="134"/>
      <c r="L103" s="274"/>
      <c r="S103" s="12"/>
      <c r="T103" s="12"/>
      <c r="U103" s="12"/>
      <c r="V103" s="12"/>
      <c r="W103" s="12"/>
      <c r="X103" s="12"/>
      <c r="Y103" s="12"/>
      <c r="Z103" s="12"/>
      <c r="AA103" s="12"/>
      <c r="AB103" s="12"/>
      <c r="AC103" s="12"/>
      <c r="AD103" s="12"/>
      <c r="AE103" s="12"/>
    </row>
    <row r="104" hidden="1" s="12" customFormat="1" ht="19.92" customHeight="1">
      <c r="A104" s="12"/>
      <c r="B104" s="269"/>
      <c r="C104" s="134"/>
      <c r="D104" s="270" t="s">
        <v>739</v>
      </c>
      <c r="E104" s="271"/>
      <c r="F104" s="271"/>
      <c r="G104" s="271"/>
      <c r="H104" s="271"/>
      <c r="I104" s="272"/>
      <c r="J104" s="273">
        <f>J188</f>
        <v>0</v>
      </c>
      <c r="K104" s="134"/>
      <c r="L104" s="274"/>
      <c r="S104" s="12"/>
      <c r="T104" s="12"/>
      <c r="U104" s="12"/>
      <c r="V104" s="12"/>
      <c r="W104" s="12"/>
      <c r="X104" s="12"/>
      <c r="Y104" s="12"/>
      <c r="Z104" s="12"/>
      <c r="AA104" s="12"/>
      <c r="AB104" s="12"/>
      <c r="AC104" s="12"/>
      <c r="AD104" s="12"/>
      <c r="AE104" s="12"/>
    </row>
    <row r="105" hidden="1" s="2" customFormat="1" ht="21.84" customHeight="1">
      <c r="A105" s="39"/>
      <c r="B105" s="40"/>
      <c r="C105" s="41"/>
      <c r="D105" s="41"/>
      <c r="E105" s="41"/>
      <c r="F105" s="41"/>
      <c r="G105" s="41"/>
      <c r="H105" s="41"/>
      <c r="I105" s="156"/>
      <c r="J105" s="41"/>
      <c r="K105" s="41"/>
      <c r="L105" s="64"/>
      <c r="S105" s="39"/>
      <c r="T105" s="39"/>
      <c r="U105" s="39"/>
      <c r="V105" s="39"/>
      <c r="W105" s="39"/>
      <c r="X105" s="39"/>
      <c r="Y105" s="39"/>
      <c r="Z105" s="39"/>
      <c r="AA105" s="39"/>
      <c r="AB105" s="39"/>
      <c r="AC105" s="39"/>
      <c r="AD105" s="39"/>
      <c r="AE105" s="39"/>
    </row>
    <row r="106" hidden="1" s="2" customFormat="1" ht="6.96" customHeight="1">
      <c r="A106" s="39"/>
      <c r="B106" s="67"/>
      <c r="C106" s="68"/>
      <c r="D106" s="68"/>
      <c r="E106" s="68"/>
      <c r="F106" s="68"/>
      <c r="G106" s="68"/>
      <c r="H106" s="68"/>
      <c r="I106" s="194"/>
      <c r="J106" s="68"/>
      <c r="K106" s="68"/>
      <c r="L106" s="64"/>
      <c r="S106" s="39"/>
      <c r="T106" s="39"/>
      <c r="U106" s="39"/>
      <c r="V106" s="39"/>
      <c r="W106" s="39"/>
      <c r="X106" s="39"/>
      <c r="Y106" s="39"/>
      <c r="Z106" s="39"/>
      <c r="AA106" s="39"/>
      <c r="AB106" s="39"/>
      <c r="AC106" s="39"/>
      <c r="AD106" s="39"/>
      <c r="AE106" s="39"/>
    </row>
    <row r="107" hidden="1"/>
    <row r="108" hidden="1"/>
    <row r="109" hidden="1"/>
    <row r="110" s="2" customFormat="1" ht="6.96" customHeight="1">
      <c r="A110" s="39"/>
      <c r="B110" s="69"/>
      <c r="C110" s="70"/>
      <c r="D110" s="70"/>
      <c r="E110" s="70"/>
      <c r="F110" s="70"/>
      <c r="G110" s="70"/>
      <c r="H110" s="70"/>
      <c r="I110" s="197"/>
      <c r="J110" s="70"/>
      <c r="K110" s="70"/>
      <c r="L110" s="64"/>
      <c r="S110" s="39"/>
      <c r="T110" s="39"/>
      <c r="U110" s="39"/>
      <c r="V110" s="39"/>
      <c r="W110" s="39"/>
      <c r="X110" s="39"/>
      <c r="Y110" s="39"/>
      <c r="Z110" s="39"/>
      <c r="AA110" s="39"/>
      <c r="AB110" s="39"/>
      <c r="AC110" s="39"/>
      <c r="AD110" s="39"/>
      <c r="AE110" s="39"/>
    </row>
    <row r="111" s="2" customFormat="1" ht="24.96" customHeight="1">
      <c r="A111" s="39"/>
      <c r="B111" s="40"/>
      <c r="C111" s="24" t="s">
        <v>396</v>
      </c>
      <c r="D111" s="41"/>
      <c r="E111" s="41"/>
      <c r="F111" s="41"/>
      <c r="G111" s="41"/>
      <c r="H111" s="41"/>
      <c r="I111" s="156"/>
      <c r="J111" s="41"/>
      <c r="K111" s="41"/>
      <c r="L111" s="64"/>
      <c r="S111" s="39"/>
      <c r="T111" s="39"/>
      <c r="U111" s="39"/>
      <c r="V111" s="39"/>
      <c r="W111" s="39"/>
      <c r="X111" s="39"/>
      <c r="Y111" s="39"/>
      <c r="Z111" s="39"/>
      <c r="AA111" s="39"/>
      <c r="AB111" s="39"/>
      <c r="AC111" s="39"/>
      <c r="AD111" s="39"/>
      <c r="AE111" s="39"/>
    </row>
    <row r="112" s="2" customFormat="1" ht="6.96" customHeight="1">
      <c r="A112" s="39"/>
      <c r="B112" s="40"/>
      <c r="C112" s="41"/>
      <c r="D112" s="41"/>
      <c r="E112" s="41"/>
      <c r="F112" s="41"/>
      <c r="G112" s="41"/>
      <c r="H112" s="41"/>
      <c r="I112" s="156"/>
      <c r="J112" s="41"/>
      <c r="K112" s="41"/>
      <c r="L112" s="64"/>
      <c r="S112" s="39"/>
      <c r="T112" s="39"/>
      <c r="U112" s="39"/>
      <c r="V112" s="39"/>
      <c r="W112" s="39"/>
      <c r="X112" s="39"/>
      <c r="Y112" s="39"/>
      <c r="Z112" s="39"/>
      <c r="AA112" s="39"/>
      <c r="AB112" s="39"/>
      <c r="AC112" s="39"/>
      <c r="AD112" s="39"/>
      <c r="AE112" s="39"/>
    </row>
    <row r="113" s="2" customFormat="1" ht="12" customHeight="1">
      <c r="A113" s="39"/>
      <c r="B113" s="40"/>
      <c r="C113" s="33" t="s">
        <v>16</v>
      </c>
      <c r="D113" s="41"/>
      <c r="E113" s="41"/>
      <c r="F113" s="41"/>
      <c r="G113" s="41"/>
      <c r="H113" s="41"/>
      <c r="I113" s="156"/>
      <c r="J113" s="41"/>
      <c r="K113" s="41"/>
      <c r="L113" s="64"/>
      <c r="S113" s="39"/>
      <c r="T113" s="39"/>
      <c r="U113" s="39"/>
      <c r="V113" s="39"/>
      <c r="W113" s="39"/>
      <c r="X113" s="39"/>
      <c r="Y113" s="39"/>
      <c r="Z113" s="39"/>
      <c r="AA113" s="39"/>
      <c r="AB113" s="39"/>
      <c r="AC113" s="39"/>
      <c r="AD113" s="39"/>
      <c r="AE113" s="39"/>
    </row>
    <row r="114" s="2" customFormat="1" ht="23.25" customHeight="1">
      <c r="A114" s="39"/>
      <c r="B114" s="40"/>
      <c r="C114" s="41"/>
      <c r="D114" s="41"/>
      <c r="E114" s="198" t="str">
        <f>E7</f>
        <v>Oprava trati v úseku 1.TK a 2.TK Děčín Prostřední Žleb - Dolní Žleb_OPRAVA č. 2</v>
      </c>
      <c r="F114" s="33"/>
      <c r="G114" s="33"/>
      <c r="H114" s="33"/>
      <c r="I114" s="156"/>
      <c r="J114" s="41"/>
      <c r="K114" s="41"/>
      <c r="L114" s="64"/>
      <c r="S114" s="39"/>
      <c r="T114" s="39"/>
      <c r="U114" s="39"/>
      <c r="V114" s="39"/>
      <c r="W114" s="39"/>
      <c r="X114" s="39"/>
      <c r="Y114" s="39"/>
      <c r="Z114" s="39"/>
      <c r="AA114" s="39"/>
      <c r="AB114" s="39"/>
      <c r="AC114" s="39"/>
      <c r="AD114" s="39"/>
      <c r="AE114" s="39"/>
    </row>
    <row r="115" s="1" customFormat="1" ht="12" customHeight="1">
      <c r="B115" s="22"/>
      <c r="C115" s="33" t="s">
        <v>389</v>
      </c>
      <c r="D115" s="23"/>
      <c r="E115" s="23"/>
      <c r="F115" s="23"/>
      <c r="G115" s="23"/>
      <c r="H115" s="23"/>
      <c r="I115" s="148"/>
      <c r="J115" s="23"/>
      <c r="K115" s="23"/>
      <c r="L115" s="21"/>
    </row>
    <row r="116" s="2" customFormat="1" ht="16.5" customHeight="1">
      <c r="A116" s="39"/>
      <c r="B116" s="40"/>
      <c r="C116" s="41"/>
      <c r="D116" s="41"/>
      <c r="E116" s="198" t="s">
        <v>3772</v>
      </c>
      <c r="F116" s="41"/>
      <c r="G116" s="41"/>
      <c r="H116" s="41"/>
      <c r="I116" s="156"/>
      <c r="J116" s="41"/>
      <c r="K116" s="41"/>
      <c r="L116" s="64"/>
      <c r="S116" s="39"/>
      <c r="T116" s="39"/>
      <c r="U116" s="39"/>
      <c r="V116" s="39"/>
      <c r="W116" s="39"/>
      <c r="X116" s="39"/>
      <c r="Y116" s="39"/>
      <c r="Z116" s="39"/>
      <c r="AA116" s="39"/>
      <c r="AB116" s="39"/>
      <c r="AC116" s="39"/>
      <c r="AD116" s="39"/>
      <c r="AE116" s="39"/>
    </row>
    <row r="117" s="2" customFormat="1" ht="12" customHeight="1">
      <c r="A117" s="39"/>
      <c r="B117" s="40"/>
      <c r="C117" s="33" t="s">
        <v>715</v>
      </c>
      <c r="D117" s="41"/>
      <c r="E117" s="41"/>
      <c r="F117" s="41"/>
      <c r="G117" s="41"/>
      <c r="H117" s="41"/>
      <c r="I117" s="156"/>
      <c r="J117" s="41"/>
      <c r="K117" s="41"/>
      <c r="L117" s="64"/>
      <c r="S117" s="39"/>
      <c r="T117" s="39"/>
      <c r="U117" s="39"/>
      <c r="V117" s="39"/>
      <c r="W117" s="39"/>
      <c r="X117" s="39"/>
      <c r="Y117" s="39"/>
      <c r="Z117" s="39"/>
      <c r="AA117" s="39"/>
      <c r="AB117" s="39"/>
      <c r="AC117" s="39"/>
      <c r="AD117" s="39"/>
      <c r="AE117" s="39"/>
    </row>
    <row r="118" s="2" customFormat="1" ht="16.5" customHeight="1">
      <c r="A118" s="39"/>
      <c r="B118" s="40"/>
      <c r="C118" s="41"/>
      <c r="D118" s="41"/>
      <c r="E118" s="77" t="str">
        <f>E11</f>
        <v>001 - ZRN - propustek v km 7,374</v>
      </c>
      <c r="F118" s="41"/>
      <c r="G118" s="41"/>
      <c r="H118" s="41"/>
      <c r="I118" s="156"/>
      <c r="J118" s="41"/>
      <c r="K118" s="41"/>
      <c r="L118" s="64"/>
      <c r="S118" s="39"/>
      <c r="T118" s="39"/>
      <c r="U118" s="39"/>
      <c r="V118" s="39"/>
      <c r="W118" s="39"/>
      <c r="X118" s="39"/>
      <c r="Y118" s="39"/>
      <c r="Z118" s="39"/>
      <c r="AA118" s="39"/>
      <c r="AB118" s="39"/>
      <c r="AC118" s="39"/>
      <c r="AD118" s="39"/>
      <c r="AE118" s="39"/>
    </row>
    <row r="119" s="2" customFormat="1" ht="6.96" customHeight="1">
      <c r="A119" s="39"/>
      <c r="B119" s="40"/>
      <c r="C119" s="41"/>
      <c r="D119" s="41"/>
      <c r="E119" s="41"/>
      <c r="F119" s="41"/>
      <c r="G119" s="41"/>
      <c r="H119" s="41"/>
      <c r="I119" s="156"/>
      <c r="J119" s="41"/>
      <c r="K119" s="41"/>
      <c r="L119" s="64"/>
      <c r="S119" s="39"/>
      <c r="T119" s="39"/>
      <c r="U119" s="39"/>
      <c r="V119" s="39"/>
      <c r="W119" s="39"/>
      <c r="X119" s="39"/>
      <c r="Y119" s="39"/>
      <c r="Z119" s="39"/>
      <c r="AA119" s="39"/>
      <c r="AB119" s="39"/>
      <c r="AC119" s="39"/>
      <c r="AD119" s="39"/>
      <c r="AE119" s="39"/>
    </row>
    <row r="120" s="2" customFormat="1" ht="12" customHeight="1">
      <c r="A120" s="39"/>
      <c r="B120" s="40"/>
      <c r="C120" s="33" t="s">
        <v>20</v>
      </c>
      <c r="D120" s="41"/>
      <c r="E120" s="41"/>
      <c r="F120" s="28" t="str">
        <f>F14</f>
        <v xml:space="preserve"> </v>
      </c>
      <c r="G120" s="41"/>
      <c r="H120" s="41"/>
      <c r="I120" s="158" t="s">
        <v>22</v>
      </c>
      <c r="J120" s="80" t="str">
        <f>IF(J14="","",J14)</f>
        <v>21. 11. 2019</v>
      </c>
      <c r="K120" s="41"/>
      <c r="L120" s="64"/>
      <c r="S120" s="39"/>
      <c r="T120" s="39"/>
      <c r="U120" s="39"/>
      <c r="V120" s="39"/>
      <c r="W120" s="39"/>
      <c r="X120" s="39"/>
      <c r="Y120" s="39"/>
      <c r="Z120" s="39"/>
      <c r="AA120" s="39"/>
      <c r="AB120" s="39"/>
      <c r="AC120" s="39"/>
      <c r="AD120" s="39"/>
      <c r="AE120" s="39"/>
    </row>
    <row r="121" s="2" customFormat="1" ht="6.96" customHeight="1">
      <c r="A121" s="39"/>
      <c r="B121" s="40"/>
      <c r="C121" s="41"/>
      <c r="D121" s="41"/>
      <c r="E121" s="41"/>
      <c r="F121" s="41"/>
      <c r="G121" s="41"/>
      <c r="H121" s="41"/>
      <c r="I121" s="156"/>
      <c r="J121" s="41"/>
      <c r="K121" s="41"/>
      <c r="L121" s="64"/>
      <c r="S121" s="39"/>
      <c r="T121" s="39"/>
      <c r="U121" s="39"/>
      <c r="V121" s="39"/>
      <c r="W121" s="39"/>
      <c r="X121" s="39"/>
      <c r="Y121" s="39"/>
      <c r="Z121" s="39"/>
      <c r="AA121" s="39"/>
      <c r="AB121" s="39"/>
      <c r="AC121" s="39"/>
      <c r="AD121" s="39"/>
      <c r="AE121" s="39"/>
    </row>
    <row r="122" s="2" customFormat="1" ht="15.15" customHeight="1">
      <c r="A122" s="39"/>
      <c r="B122" s="40"/>
      <c r="C122" s="33" t="s">
        <v>24</v>
      </c>
      <c r="D122" s="41"/>
      <c r="E122" s="41"/>
      <c r="F122" s="28" t="str">
        <f>E17</f>
        <v/>
      </c>
      <c r="G122" s="41"/>
      <c r="H122" s="41"/>
      <c r="I122" s="158" t="s">
        <v>32</v>
      </c>
      <c r="J122" s="37" t="str">
        <f>E23</f>
        <v xml:space="preserve"> </v>
      </c>
      <c r="K122" s="41"/>
      <c r="L122" s="64"/>
      <c r="S122" s="39"/>
      <c r="T122" s="39"/>
      <c r="U122" s="39"/>
      <c r="V122" s="39"/>
      <c r="W122" s="39"/>
      <c r="X122" s="39"/>
      <c r="Y122" s="39"/>
      <c r="Z122" s="39"/>
      <c r="AA122" s="39"/>
      <c r="AB122" s="39"/>
      <c r="AC122" s="39"/>
      <c r="AD122" s="39"/>
      <c r="AE122" s="39"/>
    </row>
    <row r="123" s="2" customFormat="1" ht="15.15" customHeight="1">
      <c r="A123" s="39"/>
      <c r="B123" s="40"/>
      <c r="C123" s="33" t="s">
        <v>30</v>
      </c>
      <c r="D123" s="41"/>
      <c r="E123" s="41"/>
      <c r="F123" s="28" t="str">
        <f>IF(E20="","",E20)</f>
        <v>Vyplň údaj</v>
      </c>
      <c r="G123" s="41"/>
      <c r="H123" s="41"/>
      <c r="I123" s="158" t="s">
        <v>34</v>
      </c>
      <c r="J123" s="37" t="str">
        <f>E26</f>
        <v xml:space="preserve"> </v>
      </c>
      <c r="K123" s="41"/>
      <c r="L123" s="64"/>
      <c r="S123" s="39"/>
      <c r="T123" s="39"/>
      <c r="U123" s="39"/>
      <c r="V123" s="39"/>
      <c r="W123" s="39"/>
      <c r="X123" s="39"/>
      <c r="Y123" s="39"/>
      <c r="Z123" s="39"/>
      <c r="AA123" s="39"/>
      <c r="AB123" s="39"/>
      <c r="AC123" s="39"/>
      <c r="AD123" s="39"/>
      <c r="AE123" s="39"/>
    </row>
    <row r="124" s="2" customFormat="1" ht="10.32" customHeight="1">
      <c r="A124" s="39"/>
      <c r="B124" s="40"/>
      <c r="C124" s="41"/>
      <c r="D124" s="41"/>
      <c r="E124" s="41"/>
      <c r="F124" s="41"/>
      <c r="G124" s="41"/>
      <c r="H124" s="41"/>
      <c r="I124" s="156"/>
      <c r="J124" s="41"/>
      <c r="K124" s="41"/>
      <c r="L124" s="64"/>
      <c r="S124" s="39"/>
      <c r="T124" s="39"/>
      <c r="U124" s="39"/>
      <c r="V124" s="39"/>
      <c r="W124" s="39"/>
      <c r="X124" s="39"/>
      <c r="Y124" s="39"/>
      <c r="Z124" s="39"/>
      <c r="AA124" s="39"/>
      <c r="AB124" s="39"/>
      <c r="AC124" s="39"/>
      <c r="AD124" s="39"/>
      <c r="AE124" s="39"/>
    </row>
    <row r="125" s="9" customFormat="1" ht="29.28" customHeight="1">
      <c r="A125" s="204"/>
      <c r="B125" s="205"/>
      <c r="C125" s="206" t="s">
        <v>397</v>
      </c>
      <c r="D125" s="207" t="s">
        <v>61</v>
      </c>
      <c r="E125" s="207" t="s">
        <v>57</v>
      </c>
      <c r="F125" s="207" t="s">
        <v>58</v>
      </c>
      <c r="G125" s="207" t="s">
        <v>398</v>
      </c>
      <c r="H125" s="207" t="s">
        <v>399</v>
      </c>
      <c r="I125" s="208" t="s">
        <v>400</v>
      </c>
      <c r="J125" s="207" t="s">
        <v>393</v>
      </c>
      <c r="K125" s="209" t="s">
        <v>401</v>
      </c>
      <c r="L125" s="210"/>
      <c r="M125" s="101" t="s">
        <v>1</v>
      </c>
      <c r="N125" s="102" t="s">
        <v>40</v>
      </c>
      <c r="O125" s="102" t="s">
        <v>402</v>
      </c>
      <c r="P125" s="102" t="s">
        <v>403</v>
      </c>
      <c r="Q125" s="102" t="s">
        <v>404</v>
      </c>
      <c r="R125" s="102" t="s">
        <v>405</v>
      </c>
      <c r="S125" s="102" t="s">
        <v>406</v>
      </c>
      <c r="T125" s="103" t="s">
        <v>407</v>
      </c>
      <c r="U125" s="204"/>
      <c r="V125" s="204"/>
      <c r="W125" s="204"/>
      <c r="X125" s="204"/>
      <c r="Y125" s="204"/>
      <c r="Z125" s="204"/>
      <c r="AA125" s="204"/>
      <c r="AB125" s="204"/>
      <c r="AC125" s="204"/>
      <c r="AD125" s="204"/>
      <c r="AE125" s="204"/>
    </row>
    <row r="126" s="2" customFormat="1" ht="22.8" customHeight="1">
      <c r="A126" s="39"/>
      <c r="B126" s="40"/>
      <c r="C126" s="108" t="s">
        <v>408</v>
      </c>
      <c r="D126" s="41"/>
      <c r="E126" s="41"/>
      <c r="F126" s="41"/>
      <c r="G126" s="41"/>
      <c r="H126" s="41"/>
      <c r="I126" s="156"/>
      <c r="J126" s="211">
        <f>BK126</f>
        <v>0</v>
      </c>
      <c r="K126" s="41"/>
      <c r="L126" s="45"/>
      <c r="M126" s="104"/>
      <c r="N126" s="212"/>
      <c r="O126" s="105"/>
      <c r="P126" s="213">
        <f>P127</f>
        <v>0</v>
      </c>
      <c r="Q126" s="105"/>
      <c r="R126" s="213">
        <f>R127</f>
        <v>0.46746920725200009</v>
      </c>
      <c r="S126" s="105"/>
      <c r="T126" s="214">
        <f>T127</f>
        <v>0.63227500000000003</v>
      </c>
      <c r="U126" s="39"/>
      <c r="V126" s="39"/>
      <c r="W126" s="39"/>
      <c r="X126" s="39"/>
      <c r="Y126" s="39"/>
      <c r="Z126" s="39"/>
      <c r="AA126" s="39"/>
      <c r="AB126" s="39"/>
      <c r="AC126" s="39"/>
      <c r="AD126" s="39"/>
      <c r="AE126" s="39"/>
      <c r="AT126" s="18" t="s">
        <v>75</v>
      </c>
      <c r="AU126" s="18" t="s">
        <v>395</v>
      </c>
      <c r="BK126" s="215">
        <f>BK127</f>
        <v>0</v>
      </c>
    </row>
    <row r="127" s="11" customFormat="1" ht="25.92" customHeight="1">
      <c r="A127" s="11"/>
      <c r="B127" s="254"/>
      <c r="C127" s="255"/>
      <c r="D127" s="256" t="s">
        <v>75</v>
      </c>
      <c r="E127" s="257" t="s">
        <v>750</v>
      </c>
      <c r="F127" s="257" t="s">
        <v>751</v>
      </c>
      <c r="G127" s="255"/>
      <c r="H127" s="255"/>
      <c r="I127" s="258"/>
      <c r="J127" s="259">
        <f>BK127</f>
        <v>0</v>
      </c>
      <c r="K127" s="255"/>
      <c r="L127" s="260"/>
      <c r="M127" s="261"/>
      <c r="N127" s="262"/>
      <c r="O127" s="262"/>
      <c r="P127" s="263">
        <f>P128+P136+P151+P176+P188</f>
        <v>0</v>
      </c>
      <c r="Q127" s="262"/>
      <c r="R127" s="263">
        <f>R128+R136+R151+R176+R188</f>
        <v>0.46746920725200009</v>
      </c>
      <c r="S127" s="262"/>
      <c r="T127" s="264">
        <f>T128+T136+T151+T176+T188</f>
        <v>0.63227500000000003</v>
      </c>
      <c r="U127" s="11"/>
      <c r="V127" s="11"/>
      <c r="W127" s="11"/>
      <c r="X127" s="11"/>
      <c r="Y127" s="11"/>
      <c r="Z127" s="11"/>
      <c r="AA127" s="11"/>
      <c r="AB127" s="11"/>
      <c r="AC127" s="11"/>
      <c r="AD127" s="11"/>
      <c r="AE127" s="11"/>
      <c r="AR127" s="265" t="s">
        <v>84</v>
      </c>
      <c r="AT127" s="266" t="s">
        <v>75</v>
      </c>
      <c r="AU127" s="266" t="s">
        <v>76</v>
      </c>
      <c r="AY127" s="265" t="s">
        <v>414</v>
      </c>
      <c r="BK127" s="267">
        <f>BK128+BK136+BK151+BK176+BK188</f>
        <v>0</v>
      </c>
    </row>
    <row r="128" s="11" customFormat="1" ht="22.8" customHeight="1">
      <c r="A128" s="11"/>
      <c r="B128" s="254"/>
      <c r="C128" s="255"/>
      <c r="D128" s="256" t="s">
        <v>75</v>
      </c>
      <c r="E128" s="275" t="s">
        <v>84</v>
      </c>
      <c r="F128" s="275" t="s">
        <v>1714</v>
      </c>
      <c r="G128" s="255"/>
      <c r="H128" s="255"/>
      <c r="I128" s="258"/>
      <c r="J128" s="276">
        <f>BK128</f>
        <v>0</v>
      </c>
      <c r="K128" s="255"/>
      <c r="L128" s="260"/>
      <c r="M128" s="261"/>
      <c r="N128" s="262"/>
      <c r="O128" s="262"/>
      <c r="P128" s="263">
        <f>SUM(P129:P135)</f>
        <v>0</v>
      </c>
      <c r="Q128" s="262"/>
      <c r="R128" s="263">
        <f>SUM(R129:R135)</f>
        <v>0</v>
      </c>
      <c r="S128" s="262"/>
      <c r="T128" s="264">
        <f>SUM(T129:T135)</f>
        <v>0</v>
      </c>
      <c r="U128" s="11"/>
      <c r="V128" s="11"/>
      <c r="W128" s="11"/>
      <c r="X128" s="11"/>
      <c r="Y128" s="11"/>
      <c r="Z128" s="11"/>
      <c r="AA128" s="11"/>
      <c r="AB128" s="11"/>
      <c r="AC128" s="11"/>
      <c r="AD128" s="11"/>
      <c r="AE128" s="11"/>
      <c r="AR128" s="265" t="s">
        <v>84</v>
      </c>
      <c r="AT128" s="266" t="s">
        <v>75</v>
      </c>
      <c r="AU128" s="266" t="s">
        <v>84</v>
      </c>
      <c r="AY128" s="265" t="s">
        <v>414</v>
      </c>
      <c r="BK128" s="267">
        <f>SUM(BK129:BK135)</f>
        <v>0</v>
      </c>
    </row>
    <row r="129" s="2" customFormat="1" ht="21.75" customHeight="1">
      <c r="A129" s="39"/>
      <c r="B129" s="40"/>
      <c r="C129" s="234" t="s">
        <v>84</v>
      </c>
      <c r="D129" s="234" t="s">
        <v>443</v>
      </c>
      <c r="E129" s="235" t="s">
        <v>1715</v>
      </c>
      <c r="F129" s="236" t="s">
        <v>1716</v>
      </c>
      <c r="G129" s="237" t="s">
        <v>632</v>
      </c>
      <c r="H129" s="238">
        <v>68</v>
      </c>
      <c r="I129" s="239"/>
      <c r="J129" s="240">
        <f>ROUND(I129*H129,2)</f>
        <v>0</v>
      </c>
      <c r="K129" s="236" t="s">
        <v>720</v>
      </c>
      <c r="L129" s="45"/>
      <c r="M129" s="241" t="s">
        <v>1</v>
      </c>
      <c r="N129" s="242" t="s">
        <v>41</v>
      </c>
      <c r="O129" s="92"/>
      <c r="P129" s="226">
        <f>O129*H129</f>
        <v>0</v>
      </c>
      <c r="Q129" s="226">
        <v>0</v>
      </c>
      <c r="R129" s="226">
        <f>Q129*H129</f>
        <v>0</v>
      </c>
      <c r="S129" s="226">
        <v>0</v>
      </c>
      <c r="T129" s="227">
        <f>S129*H129</f>
        <v>0</v>
      </c>
      <c r="U129" s="39"/>
      <c r="V129" s="39"/>
      <c r="W129" s="39"/>
      <c r="X129" s="39"/>
      <c r="Y129" s="39"/>
      <c r="Z129" s="39"/>
      <c r="AA129" s="39"/>
      <c r="AB129" s="39"/>
      <c r="AC129" s="39"/>
      <c r="AD129" s="39"/>
      <c r="AE129" s="39"/>
      <c r="AR129" s="228" t="s">
        <v>415</v>
      </c>
      <c r="AT129" s="228" t="s">
        <v>443</v>
      </c>
      <c r="AU129" s="228" t="s">
        <v>86</v>
      </c>
      <c r="AY129" s="18" t="s">
        <v>414</v>
      </c>
      <c r="BE129" s="229">
        <f>IF(N129="základní",J129,0)</f>
        <v>0</v>
      </c>
      <c r="BF129" s="229">
        <f>IF(N129="snížená",J129,0)</f>
        <v>0</v>
      </c>
      <c r="BG129" s="229">
        <f>IF(N129="zákl. přenesená",J129,0)</f>
        <v>0</v>
      </c>
      <c r="BH129" s="229">
        <f>IF(N129="sníž. přenesená",J129,0)</f>
        <v>0</v>
      </c>
      <c r="BI129" s="229">
        <f>IF(N129="nulová",J129,0)</f>
        <v>0</v>
      </c>
      <c r="BJ129" s="18" t="s">
        <v>84</v>
      </c>
      <c r="BK129" s="229">
        <f>ROUND(I129*H129,2)</f>
        <v>0</v>
      </c>
      <c r="BL129" s="18" t="s">
        <v>415</v>
      </c>
      <c r="BM129" s="228" t="s">
        <v>3774</v>
      </c>
    </row>
    <row r="130" s="2" customFormat="1">
      <c r="A130" s="39"/>
      <c r="B130" s="40"/>
      <c r="C130" s="41"/>
      <c r="D130" s="230" t="s">
        <v>417</v>
      </c>
      <c r="E130" s="41"/>
      <c r="F130" s="231" t="s">
        <v>1718</v>
      </c>
      <c r="G130" s="41"/>
      <c r="H130" s="41"/>
      <c r="I130" s="156"/>
      <c r="J130" s="41"/>
      <c r="K130" s="41"/>
      <c r="L130" s="45"/>
      <c r="M130" s="232"/>
      <c r="N130" s="233"/>
      <c r="O130" s="92"/>
      <c r="P130" s="92"/>
      <c r="Q130" s="92"/>
      <c r="R130" s="92"/>
      <c r="S130" s="92"/>
      <c r="T130" s="93"/>
      <c r="U130" s="39"/>
      <c r="V130" s="39"/>
      <c r="W130" s="39"/>
      <c r="X130" s="39"/>
      <c r="Y130" s="39"/>
      <c r="Z130" s="39"/>
      <c r="AA130" s="39"/>
      <c r="AB130" s="39"/>
      <c r="AC130" s="39"/>
      <c r="AD130" s="39"/>
      <c r="AE130" s="39"/>
      <c r="AT130" s="18" t="s">
        <v>417</v>
      </c>
      <c r="AU130" s="18" t="s">
        <v>86</v>
      </c>
    </row>
    <row r="131" s="2" customFormat="1">
      <c r="A131" s="39"/>
      <c r="B131" s="40"/>
      <c r="C131" s="41"/>
      <c r="D131" s="230" t="s">
        <v>722</v>
      </c>
      <c r="E131" s="41"/>
      <c r="F131" s="268" t="s">
        <v>3775</v>
      </c>
      <c r="G131" s="41"/>
      <c r="H131" s="41"/>
      <c r="I131" s="156"/>
      <c r="J131" s="41"/>
      <c r="K131" s="41"/>
      <c r="L131" s="45"/>
      <c r="M131" s="232"/>
      <c r="N131" s="233"/>
      <c r="O131" s="92"/>
      <c r="P131" s="92"/>
      <c r="Q131" s="92"/>
      <c r="R131" s="92"/>
      <c r="S131" s="92"/>
      <c r="T131" s="93"/>
      <c r="U131" s="39"/>
      <c r="V131" s="39"/>
      <c r="W131" s="39"/>
      <c r="X131" s="39"/>
      <c r="Y131" s="39"/>
      <c r="Z131" s="39"/>
      <c r="AA131" s="39"/>
      <c r="AB131" s="39"/>
      <c r="AC131" s="39"/>
      <c r="AD131" s="39"/>
      <c r="AE131" s="39"/>
      <c r="AT131" s="18" t="s">
        <v>722</v>
      </c>
      <c r="AU131" s="18" t="s">
        <v>86</v>
      </c>
    </row>
    <row r="132" s="13" customFormat="1">
      <c r="A132" s="13"/>
      <c r="B132" s="277"/>
      <c r="C132" s="278"/>
      <c r="D132" s="230" t="s">
        <v>758</v>
      </c>
      <c r="E132" s="279" t="s">
        <v>1</v>
      </c>
      <c r="F132" s="280" t="s">
        <v>3776</v>
      </c>
      <c r="G132" s="278"/>
      <c r="H132" s="281">
        <v>68</v>
      </c>
      <c r="I132" s="282"/>
      <c r="J132" s="278"/>
      <c r="K132" s="278"/>
      <c r="L132" s="283"/>
      <c r="M132" s="284"/>
      <c r="N132" s="285"/>
      <c r="O132" s="285"/>
      <c r="P132" s="285"/>
      <c r="Q132" s="285"/>
      <c r="R132" s="285"/>
      <c r="S132" s="285"/>
      <c r="T132" s="286"/>
      <c r="U132" s="13"/>
      <c r="V132" s="13"/>
      <c r="W132" s="13"/>
      <c r="X132" s="13"/>
      <c r="Y132" s="13"/>
      <c r="Z132" s="13"/>
      <c r="AA132" s="13"/>
      <c r="AB132" s="13"/>
      <c r="AC132" s="13"/>
      <c r="AD132" s="13"/>
      <c r="AE132" s="13"/>
      <c r="AT132" s="287" t="s">
        <v>758</v>
      </c>
      <c r="AU132" s="287" t="s">
        <v>86</v>
      </c>
      <c r="AV132" s="13" t="s">
        <v>86</v>
      </c>
      <c r="AW132" s="13" t="s">
        <v>33</v>
      </c>
      <c r="AX132" s="13" t="s">
        <v>84</v>
      </c>
      <c r="AY132" s="287" t="s">
        <v>414</v>
      </c>
    </row>
    <row r="133" s="2" customFormat="1" ht="21.75" customHeight="1">
      <c r="A133" s="39"/>
      <c r="B133" s="40"/>
      <c r="C133" s="234" t="s">
        <v>86</v>
      </c>
      <c r="D133" s="234" t="s">
        <v>443</v>
      </c>
      <c r="E133" s="235" t="s">
        <v>1721</v>
      </c>
      <c r="F133" s="236" t="s">
        <v>1722</v>
      </c>
      <c r="G133" s="237" t="s">
        <v>755</v>
      </c>
      <c r="H133" s="238">
        <v>1.3600000000000001</v>
      </c>
      <c r="I133" s="239"/>
      <c r="J133" s="240">
        <f>ROUND(I133*H133,2)</f>
        <v>0</v>
      </c>
      <c r="K133" s="236" t="s">
        <v>720</v>
      </c>
      <c r="L133" s="45"/>
      <c r="M133" s="241" t="s">
        <v>1</v>
      </c>
      <c r="N133" s="242" t="s">
        <v>41</v>
      </c>
      <c r="O133" s="92"/>
      <c r="P133" s="226">
        <f>O133*H133</f>
        <v>0</v>
      </c>
      <c r="Q133" s="226">
        <v>0</v>
      </c>
      <c r="R133" s="226">
        <f>Q133*H133</f>
        <v>0</v>
      </c>
      <c r="S133" s="226">
        <v>0</v>
      </c>
      <c r="T133" s="227">
        <f>S133*H133</f>
        <v>0</v>
      </c>
      <c r="U133" s="39"/>
      <c r="V133" s="39"/>
      <c r="W133" s="39"/>
      <c r="X133" s="39"/>
      <c r="Y133" s="39"/>
      <c r="Z133" s="39"/>
      <c r="AA133" s="39"/>
      <c r="AB133" s="39"/>
      <c r="AC133" s="39"/>
      <c r="AD133" s="39"/>
      <c r="AE133" s="39"/>
      <c r="AR133" s="228" t="s">
        <v>415</v>
      </c>
      <c r="AT133" s="228" t="s">
        <v>443</v>
      </c>
      <c r="AU133" s="228" t="s">
        <v>86</v>
      </c>
      <c r="AY133" s="18" t="s">
        <v>414</v>
      </c>
      <c r="BE133" s="229">
        <f>IF(N133="základní",J133,0)</f>
        <v>0</v>
      </c>
      <c r="BF133" s="229">
        <f>IF(N133="snížená",J133,0)</f>
        <v>0</v>
      </c>
      <c r="BG133" s="229">
        <f>IF(N133="zákl. přenesená",J133,0)</f>
        <v>0</v>
      </c>
      <c r="BH133" s="229">
        <f>IF(N133="sníž. přenesená",J133,0)</f>
        <v>0</v>
      </c>
      <c r="BI133" s="229">
        <f>IF(N133="nulová",J133,0)</f>
        <v>0</v>
      </c>
      <c r="BJ133" s="18" t="s">
        <v>84</v>
      </c>
      <c r="BK133" s="229">
        <f>ROUND(I133*H133,2)</f>
        <v>0</v>
      </c>
      <c r="BL133" s="18" t="s">
        <v>415</v>
      </c>
      <c r="BM133" s="228" t="s">
        <v>3777</v>
      </c>
    </row>
    <row r="134" s="2" customFormat="1">
      <c r="A134" s="39"/>
      <c r="B134" s="40"/>
      <c r="C134" s="41"/>
      <c r="D134" s="230" t="s">
        <v>417</v>
      </c>
      <c r="E134" s="41"/>
      <c r="F134" s="231" t="s">
        <v>1724</v>
      </c>
      <c r="G134" s="41"/>
      <c r="H134" s="41"/>
      <c r="I134" s="156"/>
      <c r="J134" s="41"/>
      <c r="K134" s="41"/>
      <c r="L134" s="45"/>
      <c r="M134" s="232"/>
      <c r="N134" s="233"/>
      <c r="O134" s="92"/>
      <c r="P134" s="92"/>
      <c r="Q134" s="92"/>
      <c r="R134" s="92"/>
      <c r="S134" s="92"/>
      <c r="T134" s="93"/>
      <c r="U134" s="39"/>
      <c r="V134" s="39"/>
      <c r="W134" s="39"/>
      <c r="X134" s="39"/>
      <c r="Y134" s="39"/>
      <c r="Z134" s="39"/>
      <c r="AA134" s="39"/>
      <c r="AB134" s="39"/>
      <c r="AC134" s="39"/>
      <c r="AD134" s="39"/>
      <c r="AE134" s="39"/>
      <c r="AT134" s="18" t="s">
        <v>417</v>
      </c>
      <c r="AU134" s="18" t="s">
        <v>86</v>
      </c>
    </row>
    <row r="135" s="13" customFormat="1">
      <c r="A135" s="13"/>
      <c r="B135" s="277"/>
      <c r="C135" s="278"/>
      <c r="D135" s="230" t="s">
        <v>758</v>
      </c>
      <c r="E135" s="279" t="s">
        <v>1</v>
      </c>
      <c r="F135" s="280" t="s">
        <v>3778</v>
      </c>
      <c r="G135" s="278"/>
      <c r="H135" s="281">
        <v>1.3600000000000001</v>
      </c>
      <c r="I135" s="282"/>
      <c r="J135" s="278"/>
      <c r="K135" s="278"/>
      <c r="L135" s="283"/>
      <c r="M135" s="284"/>
      <c r="N135" s="285"/>
      <c r="O135" s="285"/>
      <c r="P135" s="285"/>
      <c r="Q135" s="285"/>
      <c r="R135" s="285"/>
      <c r="S135" s="285"/>
      <c r="T135" s="286"/>
      <c r="U135" s="13"/>
      <c r="V135" s="13"/>
      <c r="W135" s="13"/>
      <c r="X135" s="13"/>
      <c r="Y135" s="13"/>
      <c r="Z135" s="13"/>
      <c r="AA135" s="13"/>
      <c r="AB135" s="13"/>
      <c r="AC135" s="13"/>
      <c r="AD135" s="13"/>
      <c r="AE135" s="13"/>
      <c r="AT135" s="287" t="s">
        <v>758</v>
      </c>
      <c r="AU135" s="287" t="s">
        <v>86</v>
      </c>
      <c r="AV135" s="13" t="s">
        <v>86</v>
      </c>
      <c r="AW135" s="13" t="s">
        <v>33</v>
      </c>
      <c r="AX135" s="13" t="s">
        <v>84</v>
      </c>
      <c r="AY135" s="287" t="s">
        <v>414</v>
      </c>
    </row>
    <row r="136" s="11" customFormat="1" ht="22.8" customHeight="1">
      <c r="A136" s="11"/>
      <c r="B136" s="254"/>
      <c r="C136" s="255"/>
      <c r="D136" s="256" t="s">
        <v>75</v>
      </c>
      <c r="E136" s="275" t="s">
        <v>431</v>
      </c>
      <c r="F136" s="275" t="s">
        <v>798</v>
      </c>
      <c r="G136" s="255"/>
      <c r="H136" s="255"/>
      <c r="I136" s="258"/>
      <c r="J136" s="276">
        <f>BK136</f>
        <v>0</v>
      </c>
      <c r="K136" s="255"/>
      <c r="L136" s="260"/>
      <c r="M136" s="261"/>
      <c r="N136" s="262"/>
      <c r="O136" s="262"/>
      <c r="P136" s="263">
        <f>SUM(P137:P150)</f>
        <v>0</v>
      </c>
      <c r="Q136" s="262"/>
      <c r="R136" s="263">
        <f>SUM(R137:R150)</f>
        <v>0.047889207252</v>
      </c>
      <c r="S136" s="262"/>
      <c r="T136" s="264">
        <f>SUM(T137:T150)</f>
        <v>0</v>
      </c>
      <c r="U136" s="11"/>
      <c r="V136" s="11"/>
      <c r="W136" s="11"/>
      <c r="X136" s="11"/>
      <c r="Y136" s="11"/>
      <c r="Z136" s="11"/>
      <c r="AA136" s="11"/>
      <c r="AB136" s="11"/>
      <c r="AC136" s="11"/>
      <c r="AD136" s="11"/>
      <c r="AE136" s="11"/>
      <c r="AR136" s="265" t="s">
        <v>84</v>
      </c>
      <c r="AT136" s="266" t="s">
        <v>75</v>
      </c>
      <c r="AU136" s="266" t="s">
        <v>84</v>
      </c>
      <c r="AY136" s="265" t="s">
        <v>414</v>
      </c>
      <c r="BK136" s="267">
        <f>SUM(BK137:BK150)</f>
        <v>0</v>
      </c>
    </row>
    <row r="137" s="2" customFormat="1" ht="21.75" customHeight="1">
      <c r="A137" s="39"/>
      <c r="B137" s="40"/>
      <c r="C137" s="234" t="s">
        <v>114</v>
      </c>
      <c r="D137" s="234" t="s">
        <v>443</v>
      </c>
      <c r="E137" s="235" t="s">
        <v>1736</v>
      </c>
      <c r="F137" s="236" t="s">
        <v>1737</v>
      </c>
      <c r="G137" s="237" t="s">
        <v>632</v>
      </c>
      <c r="H137" s="238">
        <v>33.210000000000001</v>
      </c>
      <c r="I137" s="239"/>
      <c r="J137" s="240">
        <f>ROUND(I137*H137,2)</f>
        <v>0</v>
      </c>
      <c r="K137" s="236" t="s">
        <v>720</v>
      </c>
      <c r="L137" s="45"/>
      <c r="M137" s="241" t="s">
        <v>1</v>
      </c>
      <c r="N137" s="242" t="s">
        <v>41</v>
      </c>
      <c r="O137" s="92"/>
      <c r="P137" s="226">
        <f>O137*H137</f>
        <v>0</v>
      </c>
      <c r="Q137" s="226">
        <v>0.0010198399999999999</v>
      </c>
      <c r="R137" s="226">
        <f>Q137*H137</f>
        <v>0.033868886399999999</v>
      </c>
      <c r="S137" s="226">
        <v>0</v>
      </c>
      <c r="T137" s="227">
        <f>S137*H137</f>
        <v>0</v>
      </c>
      <c r="U137" s="39"/>
      <c r="V137" s="39"/>
      <c r="W137" s="39"/>
      <c r="X137" s="39"/>
      <c r="Y137" s="39"/>
      <c r="Z137" s="39"/>
      <c r="AA137" s="39"/>
      <c r="AB137" s="39"/>
      <c r="AC137" s="39"/>
      <c r="AD137" s="39"/>
      <c r="AE137" s="39"/>
      <c r="AR137" s="228" t="s">
        <v>415</v>
      </c>
      <c r="AT137" s="228" t="s">
        <v>443</v>
      </c>
      <c r="AU137" s="228" t="s">
        <v>86</v>
      </c>
      <c r="AY137" s="18" t="s">
        <v>414</v>
      </c>
      <c r="BE137" s="229">
        <f>IF(N137="základní",J137,0)</f>
        <v>0</v>
      </c>
      <c r="BF137" s="229">
        <f>IF(N137="snížená",J137,0)</f>
        <v>0</v>
      </c>
      <c r="BG137" s="229">
        <f>IF(N137="zákl. přenesená",J137,0)</f>
        <v>0</v>
      </c>
      <c r="BH137" s="229">
        <f>IF(N137="sníž. přenesená",J137,0)</f>
        <v>0</v>
      </c>
      <c r="BI137" s="229">
        <f>IF(N137="nulová",J137,0)</f>
        <v>0</v>
      </c>
      <c r="BJ137" s="18" t="s">
        <v>84</v>
      </c>
      <c r="BK137" s="229">
        <f>ROUND(I137*H137,2)</f>
        <v>0</v>
      </c>
      <c r="BL137" s="18" t="s">
        <v>415</v>
      </c>
      <c r="BM137" s="228" t="s">
        <v>3779</v>
      </c>
    </row>
    <row r="138" s="2" customFormat="1">
      <c r="A138" s="39"/>
      <c r="B138" s="40"/>
      <c r="C138" s="41"/>
      <c r="D138" s="230" t="s">
        <v>417</v>
      </c>
      <c r="E138" s="41"/>
      <c r="F138" s="231" t="s">
        <v>1739</v>
      </c>
      <c r="G138" s="41"/>
      <c r="H138" s="41"/>
      <c r="I138" s="156"/>
      <c r="J138" s="41"/>
      <c r="K138" s="41"/>
      <c r="L138" s="45"/>
      <c r="M138" s="232"/>
      <c r="N138" s="233"/>
      <c r="O138" s="92"/>
      <c r="P138" s="92"/>
      <c r="Q138" s="92"/>
      <c r="R138" s="92"/>
      <c r="S138" s="92"/>
      <c r="T138" s="93"/>
      <c r="U138" s="39"/>
      <c r="V138" s="39"/>
      <c r="W138" s="39"/>
      <c r="X138" s="39"/>
      <c r="Y138" s="39"/>
      <c r="Z138" s="39"/>
      <c r="AA138" s="39"/>
      <c r="AB138" s="39"/>
      <c r="AC138" s="39"/>
      <c r="AD138" s="39"/>
      <c r="AE138" s="39"/>
      <c r="AT138" s="18" t="s">
        <v>417</v>
      </c>
      <c r="AU138" s="18" t="s">
        <v>86</v>
      </c>
    </row>
    <row r="139" s="2" customFormat="1">
      <c r="A139" s="39"/>
      <c r="B139" s="40"/>
      <c r="C139" s="41"/>
      <c r="D139" s="230" t="s">
        <v>722</v>
      </c>
      <c r="E139" s="41"/>
      <c r="F139" s="268" t="s">
        <v>3780</v>
      </c>
      <c r="G139" s="41"/>
      <c r="H139" s="41"/>
      <c r="I139" s="156"/>
      <c r="J139" s="41"/>
      <c r="K139" s="41"/>
      <c r="L139" s="45"/>
      <c r="M139" s="232"/>
      <c r="N139" s="233"/>
      <c r="O139" s="92"/>
      <c r="P139" s="92"/>
      <c r="Q139" s="92"/>
      <c r="R139" s="92"/>
      <c r="S139" s="92"/>
      <c r="T139" s="93"/>
      <c r="U139" s="39"/>
      <c r="V139" s="39"/>
      <c r="W139" s="39"/>
      <c r="X139" s="39"/>
      <c r="Y139" s="39"/>
      <c r="Z139" s="39"/>
      <c r="AA139" s="39"/>
      <c r="AB139" s="39"/>
      <c r="AC139" s="39"/>
      <c r="AD139" s="39"/>
      <c r="AE139" s="39"/>
      <c r="AT139" s="18" t="s">
        <v>722</v>
      </c>
      <c r="AU139" s="18" t="s">
        <v>86</v>
      </c>
    </row>
    <row r="140" s="15" customFormat="1">
      <c r="A140" s="15"/>
      <c r="B140" s="299"/>
      <c r="C140" s="300"/>
      <c r="D140" s="230" t="s">
        <v>758</v>
      </c>
      <c r="E140" s="301" t="s">
        <v>1</v>
      </c>
      <c r="F140" s="302" t="s">
        <v>2492</v>
      </c>
      <c r="G140" s="300"/>
      <c r="H140" s="301" t="s">
        <v>1</v>
      </c>
      <c r="I140" s="303"/>
      <c r="J140" s="300"/>
      <c r="K140" s="300"/>
      <c r="L140" s="304"/>
      <c r="M140" s="305"/>
      <c r="N140" s="306"/>
      <c r="O140" s="306"/>
      <c r="P140" s="306"/>
      <c r="Q140" s="306"/>
      <c r="R140" s="306"/>
      <c r="S140" s="306"/>
      <c r="T140" s="307"/>
      <c r="U140" s="15"/>
      <c r="V140" s="15"/>
      <c r="W140" s="15"/>
      <c r="X140" s="15"/>
      <c r="Y140" s="15"/>
      <c r="Z140" s="15"/>
      <c r="AA140" s="15"/>
      <c r="AB140" s="15"/>
      <c r="AC140" s="15"/>
      <c r="AD140" s="15"/>
      <c r="AE140" s="15"/>
      <c r="AT140" s="308" t="s">
        <v>758</v>
      </c>
      <c r="AU140" s="308" t="s">
        <v>86</v>
      </c>
      <c r="AV140" s="15" t="s">
        <v>84</v>
      </c>
      <c r="AW140" s="15" t="s">
        <v>33</v>
      </c>
      <c r="AX140" s="15" t="s">
        <v>76</v>
      </c>
      <c r="AY140" s="308" t="s">
        <v>414</v>
      </c>
    </row>
    <row r="141" s="13" customFormat="1">
      <c r="A141" s="13"/>
      <c r="B141" s="277"/>
      <c r="C141" s="278"/>
      <c r="D141" s="230" t="s">
        <v>758</v>
      </c>
      <c r="E141" s="279" t="s">
        <v>1</v>
      </c>
      <c r="F141" s="280" t="s">
        <v>3781</v>
      </c>
      <c r="G141" s="278"/>
      <c r="H141" s="281">
        <v>5.4000000000000004</v>
      </c>
      <c r="I141" s="282"/>
      <c r="J141" s="278"/>
      <c r="K141" s="278"/>
      <c r="L141" s="283"/>
      <c r="M141" s="284"/>
      <c r="N141" s="285"/>
      <c r="O141" s="285"/>
      <c r="P141" s="285"/>
      <c r="Q141" s="285"/>
      <c r="R141" s="285"/>
      <c r="S141" s="285"/>
      <c r="T141" s="286"/>
      <c r="U141" s="13"/>
      <c r="V141" s="13"/>
      <c r="W141" s="13"/>
      <c r="X141" s="13"/>
      <c r="Y141" s="13"/>
      <c r="Z141" s="13"/>
      <c r="AA141" s="13"/>
      <c r="AB141" s="13"/>
      <c r="AC141" s="13"/>
      <c r="AD141" s="13"/>
      <c r="AE141" s="13"/>
      <c r="AT141" s="287" t="s">
        <v>758</v>
      </c>
      <c r="AU141" s="287" t="s">
        <v>86</v>
      </c>
      <c r="AV141" s="13" t="s">
        <v>86</v>
      </c>
      <c r="AW141" s="13" t="s">
        <v>33</v>
      </c>
      <c r="AX141" s="13" t="s">
        <v>76</v>
      </c>
      <c r="AY141" s="287" t="s">
        <v>414</v>
      </c>
    </row>
    <row r="142" s="13" customFormat="1">
      <c r="A142" s="13"/>
      <c r="B142" s="277"/>
      <c r="C142" s="278"/>
      <c r="D142" s="230" t="s">
        <v>758</v>
      </c>
      <c r="E142" s="279" t="s">
        <v>1</v>
      </c>
      <c r="F142" s="280" t="s">
        <v>3782</v>
      </c>
      <c r="G142" s="278"/>
      <c r="H142" s="281">
        <v>9.5999999999999996</v>
      </c>
      <c r="I142" s="282"/>
      <c r="J142" s="278"/>
      <c r="K142" s="278"/>
      <c r="L142" s="283"/>
      <c r="M142" s="284"/>
      <c r="N142" s="285"/>
      <c r="O142" s="285"/>
      <c r="P142" s="285"/>
      <c r="Q142" s="285"/>
      <c r="R142" s="285"/>
      <c r="S142" s="285"/>
      <c r="T142" s="286"/>
      <c r="U142" s="13"/>
      <c r="V142" s="13"/>
      <c r="W142" s="13"/>
      <c r="X142" s="13"/>
      <c r="Y142" s="13"/>
      <c r="Z142" s="13"/>
      <c r="AA142" s="13"/>
      <c r="AB142" s="13"/>
      <c r="AC142" s="13"/>
      <c r="AD142" s="13"/>
      <c r="AE142" s="13"/>
      <c r="AT142" s="287" t="s">
        <v>758</v>
      </c>
      <c r="AU142" s="287" t="s">
        <v>86</v>
      </c>
      <c r="AV142" s="13" t="s">
        <v>86</v>
      </c>
      <c r="AW142" s="13" t="s">
        <v>33</v>
      </c>
      <c r="AX142" s="13" t="s">
        <v>76</v>
      </c>
      <c r="AY142" s="287" t="s">
        <v>414</v>
      </c>
    </row>
    <row r="143" s="15" customFormat="1">
      <c r="A143" s="15"/>
      <c r="B143" s="299"/>
      <c r="C143" s="300"/>
      <c r="D143" s="230" t="s">
        <v>758</v>
      </c>
      <c r="E143" s="301" t="s">
        <v>1</v>
      </c>
      <c r="F143" s="302" t="s">
        <v>2495</v>
      </c>
      <c r="G143" s="300"/>
      <c r="H143" s="301" t="s">
        <v>1</v>
      </c>
      <c r="I143" s="303"/>
      <c r="J143" s="300"/>
      <c r="K143" s="300"/>
      <c r="L143" s="304"/>
      <c r="M143" s="305"/>
      <c r="N143" s="306"/>
      <c r="O143" s="306"/>
      <c r="P143" s="306"/>
      <c r="Q143" s="306"/>
      <c r="R143" s="306"/>
      <c r="S143" s="306"/>
      <c r="T143" s="307"/>
      <c r="U143" s="15"/>
      <c r="V143" s="15"/>
      <c r="W143" s="15"/>
      <c r="X143" s="15"/>
      <c r="Y143" s="15"/>
      <c r="Z143" s="15"/>
      <c r="AA143" s="15"/>
      <c r="AB143" s="15"/>
      <c r="AC143" s="15"/>
      <c r="AD143" s="15"/>
      <c r="AE143" s="15"/>
      <c r="AT143" s="308" t="s">
        <v>758</v>
      </c>
      <c r="AU143" s="308" t="s">
        <v>86</v>
      </c>
      <c r="AV143" s="15" t="s">
        <v>84</v>
      </c>
      <c r="AW143" s="15" t="s">
        <v>33</v>
      </c>
      <c r="AX143" s="15" t="s">
        <v>76</v>
      </c>
      <c r="AY143" s="308" t="s">
        <v>414</v>
      </c>
    </row>
    <row r="144" s="13" customFormat="1">
      <c r="A144" s="13"/>
      <c r="B144" s="277"/>
      <c r="C144" s="278"/>
      <c r="D144" s="230" t="s">
        <v>758</v>
      </c>
      <c r="E144" s="279" t="s">
        <v>1</v>
      </c>
      <c r="F144" s="280" t="s">
        <v>3783</v>
      </c>
      <c r="G144" s="278"/>
      <c r="H144" s="281">
        <v>6.21</v>
      </c>
      <c r="I144" s="282"/>
      <c r="J144" s="278"/>
      <c r="K144" s="278"/>
      <c r="L144" s="283"/>
      <c r="M144" s="284"/>
      <c r="N144" s="285"/>
      <c r="O144" s="285"/>
      <c r="P144" s="285"/>
      <c r="Q144" s="285"/>
      <c r="R144" s="285"/>
      <c r="S144" s="285"/>
      <c r="T144" s="286"/>
      <c r="U144" s="13"/>
      <c r="V144" s="13"/>
      <c r="W144" s="13"/>
      <c r="X144" s="13"/>
      <c r="Y144" s="13"/>
      <c r="Z144" s="13"/>
      <c r="AA144" s="13"/>
      <c r="AB144" s="13"/>
      <c r="AC144" s="13"/>
      <c r="AD144" s="13"/>
      <c r="AE144" s="13"/>
      <c r="AT144" s="287" t="s">
        <v>758</v>
      </c>
      <c r="AU144" s="287" t="s">
        <v>86</v>
      </c>
      <c r="AV144" s="13" t="s">
        <v>86</v>
      </c>
      <c r="AW144" s="13" t="s">
        <v>33</v>
      </c>
      <c r="AX144" s="13" t="s">
        <v>76</v>
      </c>
      <c r="AY144" s="287" t="s">
        <v>414</v>
      </c>
    </row>
    <row r="145" s="13" customFormat="1">
      <c r="A145" s="13"/>
      <c r="B145" s="277"/>
      <c r="C145" s="278"/>
      <c r="D145" s="230" t="s">
        <v>758</v>
      </c>
      <c r="E145" s="279" t="s">
        <v>1</v>
      </c>
      <c r="F145" s="280" t="s">
        <v>2816</v>
      </c>
      <c r="G145" s="278"/>
      <c r="H145" s="281">
        <v>12</v>
      </c>
      <c r="I145" s="282"/>
      <c r="J145" s="278"/>
      <c r="K145" s="278"/>
      <c r="L145" s="283"/>
      <c r="M145" s="284"/>
      <c r="N145" s="285"/>
      <c r="O145" s="285"/>
      <c r="P145" s="285"/>
      <c r="Q145" s="285"/>
      <c r="R145" s="285"/>
      <c r="S145" s="285"/>
      <c r="T145" s="286"/>
      <c r="U145" s="13"/>
      <c r="V145" s="13"/>
      <c r="W145" s="13"/>
      <c r="X145" s="13"/>
      <c r="Y145" s="13"/>
      <c r="Z145" s="13"/>
      <c r="AA145" s="13"/>
      <c r="AB145" s="13"/>
      <c r="AC145" s="13"/>
      <c r="AD145" s="13"/>
      <c r="AE145" s="13"/>
      <c r="AT145" s="287" t="s">
        <v>758</v>
      </c>
      <c r="AU145" s="287" t="s">
        <v>86</v>
      </c>
      <c r="AV145" s="13" t="s">
        <v>86</v>
      </c>
      <c r="AW145" s="13" t="s">
        <v>33</v>
      </c>
      <c r="AX145" s="13" t="s">
        <v>76</v>
      </c>
      <c r="AY145" s="287" t="s">
        <v>414</v>
      </c>
    </row>
    <row r="146" s="14" customFormat="1">
      <c r="A146" s="14"/>
      <c r="B146" s="288"/>
      <c r="C146" s="289"/>
      <c r="D146" s="230" t="s">
        <v>758</v>
      </c>
      <c r="E146" s="290" t="s">
        <v>1</v>
      </c>
      <c r="F146" s="291" t="s">
        <v>760</v>
      </c>
      <c r="G146" s="289"/>
      <c r="H146" s="292">
        <v>33.210000000000001</v>
      </c>
      <c r="I146" s="293"/>
      <c r="J146" s="289"/>
      <c r="K146" s="289"/>
      <c r="L146" s="294"/>
      <c r="M146" s="295"/>
      <c r="N146" s="296"/>
      <c r="O146" s="296"/>
      <c r="P146" s="296"/>
      <c r="Q146" s="296"/>
      <c r="R146" s="296"/>
      <c r="S146" s="296"/>
      <c r="T146" s="297"/>
      <c r="U146" s="14"/>
      <c r="V146" s="14"/>
      <c r="W146" s="14"/>
      <c r="X146" s="14"/>
      <c r="Y146" s="14"/>
      <c r="Z146" s="14"/>
      <c r="AA146" s="14"/>
      <c r="AB146" s="14"/>
      <c r="AC146" s="14"/>
      <c r="AD146" s="14"/>
      <c r="AE146" s="14"/>
      <c r="AT146" s="298" t="s">
        <v>758</v>
      </c>
      <c r="AU146" s="298" t="s">
        <v>86</v>
      </c>
      <c r="AV146" s="14" t="s">
        <v>415</v>
      </c>
      <c r="AW146" s="14" t="s">
        <v>33</v>
      </c>
      <c r="AX146" s="14" t="s">
        <v>84</v>
      </c>
      <c r="AY146" s="298" t="s">
        <v>414</v>
      </c>
    </row>
    <row r="147" s="2" customFormat="1" ht="21.75" customHeight="1">
      <c r="A147" s="39"/>
      <c r="B147" s="40"/>
      <c r="C147" s="234" t="s">
        <v>415</v>
      </c>
      <c r="D147" s="234" t="s">
        <v>443</v>
      </c>
      <c r="E147" s="235" t="s">
        <v>2246</v>
      </c>
      <c r="F147" s="236" t="s">
        <v>2247</v>
      </c>
      <c r="G147" s="237" t="s">
        <v>531</v>
      </c>
      <c r="H147" s="238">
        <v>30.120000000000001</v>
      </c>
      <c r="I147" s="239"/>
      <c r="J147" s="240">
        <f>ROUND(I147*H147,2)</f>
        <v>0</v>
      </c>
      <c r="K147" s="236" t="s">
        <v>720</v>
      </c>
      <c r="L147" s="45"/>
      <c r="M147" s="241" t="s">
        <v>1</v>
      </c>
      <c r="N147" s="242" t="s">
        <v>41</v>
      </c>
      <c r="O147" s="92"/>
      <c r="P147" s="226">
        <f>O147*H147</f>
        <v>0</v>
      </c>
      <c r="Q147" s="226">
        <v>0.00046548210000000001</v>
      </c>
      <c r="R147" s="226">
        <f>Q147*H147</f>
        <v>0.014020320852000001</v>
      </c>
      <c r="S147" s="226">
        <v>0</v>
      </c>
      <c r="T147" s="227">
        <f>S147*H147</f>
        <v>0</v>
      </c>
      <c r="U147" s="39"/>
      <c r="V147" s="39"/>
      <c r="W147" s="39"/>
      <c r="X147" s="39"/>
      <c r="Y147" s="39"/>
      <c r="Z147" s="39"/>
      <c r="AA147" s="39"/>
      <c r="AB147" s="39"/>
      <c r="AC147" s="39"/>
      <c r="AD147" s="39"/>
      <c r="AE147" s="39"/>
      <c r="AR147" s="228" t="s">
        <v>415</v>
      </c>
      <c r="AT147" s="228" t="s">
        <v>443</v>
      </c>
      <c r="AU147" s="228" t="s">
        <v>86</v>
      </c>
      <c r="AY147" s="18" t="s">
        <v>414</v>
      </c>
      <c r="BE147" s="229">
        <f>IF(N147="základní",J147,0)</f>
        <v>0</v>
      </c>
      <c r="BF147" s="229">
        <f>IF(N147="snížená",J147,0)</f>
        <v>0</v>
      </c>
      <c r="BG147" s="229">
        <f>IF(N147="zákl. přenesená",J147,0)</f>
        <v>0</v>
      </c>
      <c r="BH147" s="229">
        <f>IF(N147="sníž. přenesená",J147,0)</f>
        <v>0</v>
      </c>
      <c r="BI147" s="229">
        <f>IF(N147="nulová",J147,0)</f>
        <v>0</v>
      </c>
      <c r="BJ147" s="18" t="s">
        <v>84</v>
      </c>
      <c r="BK147" s="229">
        <f>ROUND(I147*H147,2)</f>
        <v>0</v>
      </c>
      <c r="BL147" s="18" t="s">
        <v>415</v>
      </c>
      <c r="BM147" s="228" t="s">
        <v>3784</v>
      </c>
    </row>
    <row r="148" s="2" customFormat="1">
      <c r="A148" s="39"/>
      <c r="B148" s="40"/>
      <c r="C148" s="41"/>
      <c r="D148" s="230" t="s">
        <v>417</v>
      </c>
      <c r="E148" s="41"/>
      <c r="F148" s="231" t="s">
        <v>2249</v>
      </c>
      <c r="G148" s="41"/>
      <c r="H148" s="41"/>
      <c r="I148" s="156"/>
      <c r="J148" s="41"/>
      <c r="K148" s="41"/>
      <c r="L148" s="45"/>
      <c r="M148" s="232"/>
      <c r="N148" s="233"/>
      <c r="O148" s="92"/>
      <c r="P148" s="92"/>
      <c r="Q148" s="92"/>
      <c r="R148" s="92"/>
      <c r="S148" s="92"/>
      <c r="T148" s="93"/>
      <c r="U148" s="39"/>
      <c r="V148" s="39"/>
      <c r="W148" s="39"/>
      <c r="X148" s="39"/>
      <c r="Y148" s="39"/>
      <c r="Z148" s="39"/>
      <c r="AA148" s="39"/>
      <c r="AB148" s="39"/>
      <c r="AC148" s="39"/>
      <c r="AD148" s="39"/>
      <c r="AE148" s="39"/>
      <c r="AT148" s="18" t="s">
        <v>417</v>
      </c>
      <c r="AU148" s="18" t="s">
        <v>86</v>
      </c>
    </row>
    <row r="149" s="2" customFormat="1">
      <c r="A149" s="39"/>
      <c r="B149" s="40"/>
      <c r="C149" s="41"/>
      <c r="D149" s="230" t="s">
        <v>722</v>
      </c>
      <c r="E149" s="41"/>
      <c r="F149" s="268" t="s">
        <v>3785</v>
      </c>
      <c r="G149" s="41"/>
      <c r="H149" s="41"/>
      <c r="I149" s="156"/>
      <c r="J149" s="41"/>
      <c r="K149" s="41"/>
      <c r="L149" s="45"/>
      <c r="M149" s="232"/>
      <c r="N149" s="233"/>
      <c r="O149" s="92"/>
      <c r="P149" s="92"/>
      <c r="Q149" s="92"/>
      <c r="R149" s="92"/>
      <c r="S149" s="92"/>
      <c r="T149" s="93"/>
      <c r="U149" s="39"/>
      <c r="V149" s="39"/>
      <c r="W149" s="39"/>
      <c r="X149" s="39"/>
      <c r="Y149" s="39"/>
      <c r="Z149" s="39"/>
      <c r="AA149" s="39"/>
      <c r="AB149" s="39"/>
      <c r="AC149" s="39"/>
      <c r="AD149" s="39"/>
      <c r="AE149" s="39"/>
      <c r="AT149" s="18" t="s">
        <v>722</v>
      </c>
      <c r="AU149" s="18" t="s">
        <v>86</v>
      </c>
    </row>
    <row r="150" s="13" customFormat="1">
      <c r="A150" s="13"/>
      <c r="B150" s="277"/>
      <c r="C150" s="278"/>
      <c r="D150" s="230" t="s">
        <v>758</v>
      </c>
      <c r="E150" s="279" t="s">
        <v>1</v>
      </c>
      <c r="F150" s="280" t="s">
        <v>3786</v>
      </c>
      <c r="G150" s="278"/>
      <c r="H150" s="281">
        <v>30.120000000000001</v>
      </c>
      <c r="I150" s="282"/>
      <c r="J150" s="278"/>
      <c r="K150" s="278"/>
      <c r="L150" s="283"/>
      <c r="M150" s="284"/>
      <c r="N150" s="285"/>
      <c r="O150" s="285"/>
      <c r="P150" s="285"/>
      <c r="Q150" s="285"/>
      <c r="R150" s="285"/>
      <c r="S150" s="285"/>
      <c r="T150" s="286"/>
      <c r="U150" s="13"/>
      <c r="V150" s="13"/>
      <c r="W150" s="13"/>
      <c r="X150" s="13"/>
      <c r="Y150" s="13"/>
      <c r="Z150" s="13"/>
      <c r="AA150" s="13"/>
      <c r="AB150" s="13"/>
      <c r="AC150" s="13"/>
      <c r="AD150" s="13"/>
      <c r="AE150" s="13"/>
      <c r="AT150" s="287" t="s">
        <v>758</v>
      </c>
      <c r="AU150" s="287" t="s">
        <v>86</v>
      </c>
      <c r="AV150" s="13" t="s">
        <v>86</v>
      </c>
      <c r="AW150" s="13" t="s">
        <v>33</v>
      </c>
      <c r="AX150" s="13" t="s">
        <v>84</v>
      </c>
      <c r="AY150" s="287" t="s">
        <v>414</v>
      </c>
    </row>
    <row r="151" s="11" customFormat="1" ht="22.8" customHeight="1">
      <c r="A151" s="11"/>
      <c r="B151" s="254"/>
      <c r="C151" s="255"/>
      <c r="D151" s="256" t="s">
        <v>75</v>
      </c>
      <c r="E151" s="275" t="s">
        <v>442</v>
      </c>
      <c r="F151" s="275" t="s">
        <v>850</v>
      </c>
      <c r="G151" s="255"/>
      <c r="H151" s="255"/>
      <c r="I151" s="258"/>
      <c r="J151" s="276">
        <f>BK151</f>
        <v>0</v>
      </c>
      <c r="K151" s="255"/>
      <c r="L151" s="260"/>
      <c r="M151" s="261"/>
      <c r="N151" s="262"/>
      <c r="O151" s="262"/>
      <c r="P151" s="263">
        <f>SUM(P152:P175)</f>
        <v>0</v>
      </c>
      <c r="Q151" s="262"/>
      <c r="R151" s="263">
        <f>SUM(R152:R175)</f>
        <v>0.41958000000000006</v>
      </c>
      <c r="S151" s="262"/>
      <c r="T151" s="264">
        <f>SUM(T152:T175)</f>
        <v>0.63227500000000003</v>
      </c>
      <c r="U151" s="11"/>
      <c r="V151" s="11"/>
      <c r="W151" s="11"/>
      <c r="X151" s="11"/>
      <c r="Y151" s="11"/>
      <c r="Z151" s="11"/>
      <c r="AA151" s="11"/>
      <c r="AB151" s="11"/>
      <c r="AC151" s="11"/>
      <c r="AD151" s="11"/>
      <c r="AE151" s="11"/>
      <c r="AR151" s="265" t="s">
        <v>84</v>
      </c>
      <c r="AT151" s="266" t="s">
        <v>75</v>
      </c>
      <c r="AU151" s="266" t="s">
        <v>84</v>
      </c>
      <c r="AY151" s="265" t="s">
        <v>414</v>
      </c>
      <c r="BK151" s="267">
        <f>SUM(BK152:BK175)</f>
        <v>0</v>
      </c>
    </row>
    <row r="152" s="2" customFormat="1" ht="21.75" customHeight="1">
      <c r="A152" s="39"/>
      <c r="B152" s="40"/>
      <c r="C152" s="234" t="s">
        <v>427</v>
      </c>
      <c r="D152" s="234" t="s">
        <v>443</v>
      </c>
      <c r="E152" s="235" t="s">
        <v>3338</v>
      </c>
      <c r="F152" s="236" t="s">
        <v>3339</v>
      </c>
      <c r="G152" s="237" t="s">
        <v>755</v>
      </c>
      <c r="H152" s="238">
        <v>0.34499999999999997</v>
      </c>
      <c r="I152" s="239"/>
      <c r="J152" s="240">
        <f>ROUND(I152*H152,2)</f>
        <v>0</v>
      </c>
      <c r="K152" s="236" t="s">
        <v>720</v>
      </c>
      <c r="L152" s="45"/>
      <c r="M152" s="241" t="s">
        <v>1</v>
      </c>
      <c r="N152" s="242" t="s">
        <v>41</v>
      </c>
      <c r="O152" s="92"/>
      <c r="P152" s="226">
        <f>O152*H152</f>
        <v>0</v>
      </c>
      <c r="Q152" s="226">
        <v>0</v>
      </c>
      <c r="R152" s="226">
        <f>Q152*H152</f>
        <v>0</v>
      </c>
      <c r="S152" s="226">
        <v>1.8</v>
      </c>
      <c r="T152" s="227">
        <f>S152*H152</f>
        <v>0.621</v>
      </c>
      <c r="U152" s="39"/>
      <c r="V152" s="39"/>
      <c r="W152" s="39"/>
      <c r="X152" s="39"/>
      <c r="Y152" s="39"/>
      <c r="Z152" s="39"/>
      <c r="AA152" s="39"/>
      <c r="AB152" s="39"/>
      <c r="AC152" s="39"/>
      <c r="AD152" s="39"/>
      <c r="AE152" s="39"/>
      <c r="AR152" s="228" t="s">
        <v>415</v>
      </c>
      <c r="AT152" s="228" t="s">
        <v>443</v>
      </c>
      <c r="AU152" s="228" t="s">
        <v>86</v>
      </c>
      <c r="AY152" s="18" t="s">
        <v>414</v>
      </c>
      <c r="BE152" s="229">
        <f>IF(N152="základní",J152,0)</f>
        <v>0</v>
      </c>
      <c r="BF152" s="229">
        <f>IF(N152="snížená",J152,0)</f>
        <v>0</v>
      </c>
      <c r="BG152" s="229">
        <f>IF(N152="zákl. přenesená",J152,0)</f>
        <v>0</v>
      </c>
      <c r="BH152" s="229">
        <f>IF(N152="sníž. přenesená",J152,0)</f>
        <v>0</v>
      </c>
      <c r="BI152" s="229">
        <f>IF(N152="nulová",J152,0)</f>
        <v>0</v>
      </c>
      <c r="BJ152" s="18" t="s">
        <v>84</v>
      </c>
      <c r="BK152" s="229">
        <f>ROUND(I152*H152,2)</f>
        <v>0</v>
      </c>
      <c r="BL152" s="18" t="s">
        <v>415</v>
      </c>
      <c r="BM152" s="228" t="s">
        <v>3787</v>
      </c>
    </row>
    <row r="153" s="2" customFormat="1">
      <c r="A153" s="39"/>
      <c r="B153" s="40"/>
      <c r="C153" s="41"/>
      <c r="D153" s="230" t="s">
        <v>417</v>
      </c>
      <c r="E153" s="41"/>
      <c r="F153" s="231" t="s">
        <v>3339</v>
      </c>
      <c r="G153" s="41"/>
      <c r="H153" s="41"/>
      <c r="I153" s="156"/>
      <c r="J153" s="41"/>
      <c r="K153" s="41"/>
      <c r="L153" s="45"/>
      <c r="M153" s="232"/>
      <c r="N153" s="233"/>
      <c r="O153" s="92"/>
      <c r="P153" s="92"/>
      <c r="Q153" s="92"/>
      <c r="R153" s="92"/>
      <c r="S153" s="92"/>
      <c r="T153" s="93"/>
      <c r="U153" s="39"/>
      <c r="V153" s="39"/>
      <c r="W153" s="39"/>
      <c r="X153" s="39"/>
      <c r="Y153" s="39"/>
      <c r="Z153" s="39"/>
      <c r="AA153" s="39"/>
      <c r="AB153" s="39"/>
      <c r="AC153" s="39"/>
      <c r="AD153" s="39"/>
      <c r="AE153" s="39"/>
      <c r="AT153" s="18" t="s">
        <v>417</v>
      </c>
      <c r="AU153" s="18" t="s">
        <v>86</v>
      </c>
    </row>
    <row r="154" s="2" customFormat="1">
      <c r="A154" s="39"/>
      <c r="B154" s="40"/>
      <c r="C154" s="41"/>
      <c r="D154" s="230" t="s">
        <v>722</v>
      </c>
      <c r="E154" s="41"/>
      <c r="F154" s="268" t="s">
        <v>3788</v>
      </c>
      <c r="G154" s="41"/>
      <c r="H154" s="41"/>
      <c r="I154" s="156"/>
      <c r="J154" s="41"/>
      <c r="K154" s="41"/>
      <c r="L154" s="45"/>
      <c r="M154" s="232"/>
      <c r="N154" s="233"/>
      <c r="O154" s="92"/>
      <c r="P154" s="92"/>
      <c r="Q154" s="92"/>
      <c r="R154" s="92"/>
      <c r="S154" s="92"/>
      <c r="T154" s="93"/>
      <c r="U154" s="39"/>
      <c r="V154" s="39"/>
      <c r="W154" s="39"/>
      <c r="X154" s="39"/>
      <c r="Y154" s="39"/>
      <c r="Z154" s="39"/>
      <c r="AA154" s="39"/>
      <c r="AB154" s="39"/>
      <c r="AC154" s="39"/>
      <c r="AD154" s="39"/>
      <c r="AE154" s="39"/>
      <c r="AT154" s="18" t="s">
        <v>722</v>
      </c>
      <c r="AU154" s="18" t="s">
        <v>86</v>
      </c>
    </row>
    <row r="155" s="13" customFormat="1">
      <c r="A155" s="13"/>
      <c r="B155" s="277"/>
      <c r="C155" s="278"/>
      <c r="D155" s="230" t="s">
        <v>758</v>
      </c>
      <c r="E155" s="279" t="s">
        <v>1</v>
      </c>
      <c r="F155" s="280" t="s">
        <v>3789</v>
      </c>
      <c r="G155" s="278"/>
      <c r="H155" s="281">
        <v>0.34499999999999997</v>
      </c>
      <c r="I155" s="282"/>
      <c r="J155" s="278"/>
      <c r="K155" s="278"/>
      <c r="L155" s="283"/>
      <c r="M155" s="284"/>
      <c r="N155" s="285"/>
      <c r="O155" s="285"/>
      <c r="P155" s="285"/>
      <c r="Q155" s="285"/>
      <c r="R155" s="285"/>
      <c r="S155" s="285"/>
      <c r="T155" s="286"/>
      <c r="U155" s="13"/>
      <c r="V155" s="13"/>
      <c r="W155" s="13"/>
      <c r="X155" s="13"/>
      <c r="Y155" s="13"/>
      <c r="Z155" s="13"/>
      <c r="AA155" s="13"/>
      <c r="AB155" s="13"/>
      <c r="AC155" s="13"/>
      <c r="AD155" s="13"/>
      <c r="AE155" s="13"/>
      <c r="AT155" s="287" t="s">
        <v>758</v>
      </c>
      <c r="AU155" s="287" t="s">
        <v>86</v>
      </c>
      <c r="AV155" s="13" t="s">
        <v>86</v>
      </c>
      <c r="AW155" s="13" t="s">
        <v>33</v>
      </c>
      <c r="AX155" s="13" t="s">
        <v>84</v>
      </c>
      <c r="AY155" s="287" t="s">
        <v>414</v>
      </c>
    </row>
    <row r="156" s="2" customFormat="1" ht="21.75" customHeight="1">
      <c r="A156" s="39"/>
      <c r="B156" s="40"/>
      <c r="C156" s="234" t="s">
        <v>431</v>
      </c>
      <c r="D156" s="234" t="s">
        <v>443</v>
      </c>
      <c r="E156" s="235" t="s">
        <v>1787</v>
      </c>
      <c r="F156" s="236" t="s">
        <v>1788</v>
      </c>
      <c r="G156" s="237" t="s">
        <v>755</v>
      </c>
      <c r="H156" s="238">
        <v>3</v>
      </c>
      <c r="I156" s="239"/>
      <c r="J156" s="240">
        <f>ROUND(I156*H156,2)</f>
        <v>0</v>
      </c>
      <c r="K156" s="236" t="s">
        <v>720</v>
      </c>
      <c r="L156" s="45"/>
      <c r="M156" s="241" t="s">
        <v>1</v>
      </c>
      <c r="N156" s="242" t="s">
        <v>41</v>
      </c>
      <c r="O156" s="92"/>
      <c r="P156" s="226">
        <f>O156*H156</f>
        <v>0</v>
      </c>
      <c r="Q156" s="226">
        <v>0</v>
      </c>
      <c r="R156" s="226">
        <f>Q156*H156</f>
        <v>0</v>
      </c>
      <c r="S156" s="226">
        <v>0.0015</v>
      </c>
      <c r="T156" s="227">
        <f>S156*H156</f>
        <v>0.0045000000000000005</v>
      </c>
      <c r="U156" s="39"/>
      <c r="V156" s="39"/>
      <c r="W156" s="39"/>
      <c r="X156" s="39"/>
      <c r="Y156" s="39"/>
      <c r="Z156" s="39"/>
      <c r="AA156" s="39"/>
      <c r="AB156" s="39"/>
      <c r="AC156" s="39"/>
      <c r="AD156" s="39"/>
      <c r="AE156" s="39"/>
      <c r="AR156" s="228" t="s">
        <v>415</v>
      </c>
      <c r="AT156" s="228" t="s">
        <v>443</v>
      </c>
      <c r="AU156" s="228" t="s">
        <v>86</v>
      </c>
      <c r="AY156" s="18" t="s">
        <v>414</v>
      </c>
      <c r="BE156" s="229">
        <f>IF(N156="základní",J156,0)</f>
        <v>0</v>
      </c>
      <c r="BF156" s="229">
        <f>IF(N156="snížená",J156,0)</f>
        <v>0</v>
      </c>
      <c r="BG156" s="229">
        <f>IF(N156="zákl. přenesená",J156,0)</f>
        <v>0</v>
      </c>
      <c r="BH156" s="229">
        <f>IF(N156="sníž. přenesená",J156,0)</f>
        <v>0</v>
      </c>
      <c r="BI156" s="229">
        <f>IF(N156="nulová",J156,0)</f>
        <v>0</v>
      </c>
      <c r="BJ156" s="18" t="s">
        <v>84</v>
      </c>
      <c r="BK156" s="229">
        <f>ROUND(I156*H156,2)</f>
        <v>0</v>
      </c>
      <c r="BL156" s="18" t="s">
        <v>415</v>
      </c>
      <c r="BM156" s="228" t="s">
        <v>3790</v>
      </c>
    </row>
    <row r="157" s="2" customFormat="1">
      <c r="A157" s="39"/>
      <c r="B157" s="40"/>
      <c r="C157" s="41"/>
      <c r="D157" s="230" t="s">
        <v>417</v>
      </c>
      <c r="E157" s="41"/>
      <c r="F157" s="231" t="s">
        <v>1790</v>
      </c>
      <c r="G157" s="41"/>
      <c r="H157" s="41"/>
      <c r="I157" s="156"/>
      <c r="J157" s="41"/>
      <c r="K157" s="41"/>
      <c r="L157" s="45"/>
      <c r="M157" s="232"/>
      <c r="N157" s="233"/>
      <c r="O157" s="92"/>
      <c r="P157" s="92"/>
      <c r="Q157" s="92"/>
      <c r="R157" s="92"/>
      <c r="S157" s="92"/>
      <c r="T157" s="93"/>
      <c r="U157" s="39"/>
      <c r="V157" s="39"/>
      <c r="W157" s="39"/>
      <c r="X157" s="39"/>
      <c r="Y157" s="39"/>
      <c r="Z157" s="39"/>
      <c r="AA157" s="39"/>
      <c r="AB157" s="39"/>
      <c r="AC157" s="39"/>
      <c r="AD157" s="39"/>
      <c r="AE157" s="39"/>
      <c r="AT157" s="18" t="s">
        <v>417</v>
      </c>
      <c r="AU157" s="18" t="s">
        <v>86</v>
      </c>
    </row>
    <row r="158" s="15" customFormat="1">
      <c r="A158" s="15"/>
      <c r="B158" s="299"/>
      <c r="C158" s="300"/>
      <c r="D158" s="230" t="s">
        <v>758</v>
      </c>
      <c r="E158" s="301" t="s">
        <v>1</v>
      </c>
      <c r="F158" s="302" t="s">
        <v>3791</v>
      </c>
      <c r="G158" s="300"/>
      <c r="H158" s="301" t="s">
        <v>1</v>
      </c>
      <c r="I158" s="303"/>
      <c r="J158" s="300"/>
      <c r="K158" s="300"/>
      <c r="L158" s="304"/>
      <c r="M158" s="305"/>
      <c r="N158" s="306"/>
      <c r="O158" s="306"/>
      <c r="P158" s="306"/>
      <c r="Q158" s="306"/>
      <c r="R158" s="306"/>
      <c r="S158" s="306"/>
      <c r="T158" s="307"/>
      <c r="U158" s="15"/>
      <c r="V158" s="15"/>
      <c r="W158" s="15"/>
      <c r="X158" s="15"/>
      <c r="Y158" s="15"/>
      <c r="Z158" s="15"/>
      <c r="AA158" s="15"/>
      <c r="AB158" s="15"/>
      <c r="AC158" s="15"/>
      <c r="AD158" s="15"/>
      <c r="AE158" s="15"/>
      <c r="AT158" s="308" t="s">
        <v>758</v>
      </c>
      <c r="AU158" s="308" t="s">
        <v>86</v>
      </c>
      <c r="AV158" s="15" t="s">
        <v>84</v>
      </c>
      <c r="AW158" s="15" t="s">
        <v>33</v>
      </c>
      <c r="AX158" s="15" t="s">
        <v>76</v>
      </c>
      <c r="AY158" s="308" t="s">
        <v>414</v>
      </c>
    </row>
    <row r="159" s="13" customFormat="1">
      <c r="A159" s="13"/>
      <c r="B159" s="277"/>
      <c r="C159" s="278"/>
      <c r="D159" s="230" t="s">
        <v>758</v>
      </c>
      <c r="E159" s="279" t="s">
        <v>1</v>
      </c>
      <c r="F159" s="280" t="s">
        <v>3792</v>
      </c>
      <c r="G159" s="278"/>
      <c r="H159" s="281">
        <v>3</v>
      </c>
      <c r="I159" s="282"/>
      <c r="J159" s="278"/>
      <c r="K159" s="278"/>
      <c r="L159" s="283"/>
      <c r="M159" s="284"/>
      <c r="N159" s="285"/>
      <c r="O159" s="285"/>
      <c r="P159" s="285"/>
      <c r="Q159" s="285"/>
      <c r="R159" s="285"/>
      <c r="S159" s="285"/>
      <c r="T159" s="286"/>
      <c r="U159" s="13"/>
      <c r="V159" s="13"/>
      <c r="W159" s="13"/>
      <c r="X159" s="13"/>
      <c r="Y159" s="13"/>
      <c r="Z159" s="13"/>
      <c r="AA159" s="13"/>
      <c r="AB159" s="13"/>
      <c r="AC159" s="13"/>
      <c r="AD159" s="13"/>
      <c r="AE159" s="13"/>
      <c r="AT159" s="287" t="s">
        <v>758</v>
      </c>
      <c r="AU159" s="287" t="s">
        <v>86</v>
      </c>
      <c r="AV159" s="13" t="s">
        <v>86</v>
      </c>
      <c r="AW159" s="13" t="s">
        <v>33</v>
      </c>
      <c r="AX159" s="13" t="s">
        <v>84</v>
      </c>
      <c r="AY159" s="287" t="s">
        <v>414</v>
      </c>
    </row>
    <row r="160" s="2" customFormat="1" ht="16.5" customHeight="1">
      <c r="A160" s="39"/>
      <c r="B160" s="40"/>
      <c r="C160" s="234" t="s">
        <v>435</v>
      </c>
      <c r="D160" s="234" t="s">
        <v>443</v>
      </c>
      <c r="E160" s="235" t="s">
        <v>1794</v>
      </c>
      <c r="F160" s="236" t="s">
        <v>1795</v>
      </c>
      <c r="G160" s="237" t="s">
        <v>531</v>
      </c>
      <c r="H160" s="238">
        <v>13.550000000000001</v>
      </c>
      <c r="I160" s="239"/>
      <c r="J160" s="240">
        <f>ROUND(I160*H160,2)</f>
        <v>0</v>
      </c>
      <c r="K160" s="236" t="s">
        <v>720</v>
      </c>
      <c r="L160" s="45"/>
      <c r="M160" s="241" t="s">
        <v>1</v>
      </c>
      <c r="N160" s="242" t="s">
        <v>41</v>
      </c>
      <c r="O160" s="92"/>
      <c r="P160" s="226">
        <f>O160*H160</f>
        <v>0</v>
      </c>
      <c r="Q160" s="226">
        <v>0</v>
      </c>
      <c r="R160" s="226">
        <f>Q160*H160</f>
        <v>0</v>
      </c>
      <c r="S160" s="226">
        <v>0.00050000000000000001</v>
      </c>
      <c r="T160" s="227">
        <f>S160*H160</f>
        <v>0.0067750000000000006</v>
      </c>
      <c r="U160" s="39"/>
      <c r="V160" s="39"/>
      <c r="W160" s="39"/>
      <c r="X160" s="39"/>
      <c r="Y160" s="39"/>
      <c r="Z160" s="39"/>
      <c r="AA160" s="39"/>
      <c r="AB160" s="39"/>
      <c r="AC160" s="39"/>
      <c r="AD160" s="39"/>
      <c r="AE160" s="39"/>
      <c r="AR160" s="228" t="s">
        <v>415</v>
      </c>
      <c r="AT160" s="228" t="s">
        <v>443</v>
      </c>
      <c r="AU160" s="228" t="s">
        <v>86</v>
      </c>
      <c r="AY160" s="18" t="s">
        <v>414</v>
      </c>
      <c r="BE160" s="229">
        <f>IF(N160="základní",J160,0)</f>
        <v>0</v>
      </c>
      <c r="BF160" s="229">
        <f>IF(N160="snížená",J160,0)</f>
        <v>0</v>
      </c>
      <c r="BG160" s="229">
        <f>IF(N160="zákl. přenesená",J160,0)</f>
        <v>0</v>
      </c>
      <c r="BH160" s="229">
        <f>IF(N160="sníž. přenesená",J160,0)</f>
        <v>0</v>
      </c>
      <c r="BI160" s="229">
        <f>IF(N160="nulová",J160,0)</f>
        <v>0</v>
      </c>
      <c r="BJ160" s="18" t="s">
        <v>84</v>
      </c>
      <c r="BK160" s="229">
        <f>ROUND(I160*H160,2)</f>
        <v>0</v>
      </c>
      <c r="BL160" s="18" t="s">
        <v>415</v>
      </c>
      <c r="BM160" s="228" t="s">
        <v>3793</v>
      </c>
    </row>
    <row r="161" s="2" customFormat="1">
      <c r="A161" s="39"/>
      <c r="B161" s="40"/>
      <c r="C161" s="41"/>
      <c r="D161" s="230" t="s">
        <v>417</v>
      </c>
      <c r="E161" s="41"/>
      <c r="F161" s="231" t="s">
        <v>1797</v>
      </c>
      <c r="G161" s="41"/>
      <c r="H161" s="41"/>
      <c r="I161" s="156"/>
      <c r="J161" s="41"/>
      <c r="K161" s="41"/>
      <c r="L161" s="45"/>
      <c r="M161" s="232"/>
      <c r="N161" s="233"/>
      <c r="O161" s="92"/>
      <c r="P161" s="92"/>
      <c r="Q161" s="92"/>
      <c r="R161" s="92"/>
      <c r="S161" s="92"/>
      <c r="T161" s="93"/>
      <c r="U161" s="39"/>
      <c r="V161" s="39"/>
      <c r="W161" s="39"/>
      <c r="X161" s="39"/>
      <c r="Y161" s="39"/>
      <c r="Z161" s="39"/>
      <c r="AA161" s="39"/>
      <c r="AB161" s="39"/>
      <c r="AC161" s="39"/>
      <c r="AD161" s="39"/>
      <c r="AE161" s="39"/>
      <c r="AT161" s="18" t="s">
        <v>417</v>
      </c>
      <c r="AU161" s="18" t="s">
        <v>86</v>
      </c>
    </row>
    <row r="162" s="2" customFormat="1" ht="21.75" customHeight="1">
      <c r="A162" s="39"/>
      <c r="B162" s="40"/>
      <c r="C162" s="234" t="s">
        <v>413</v>
      </c>
      <c r="D162" s="234" t="s">
        <v>443</v>
      </c>
      <c r="E162" s="235" t="s">
        <v>1810</v>
      </c>
      <c r="F162" s="236" t="s">
        <v>1811</v>
      </c>
      <c r="G162" s="237" t="s">
        <v>632</v>
      </c>
      <c r="H162" s="238">
        <v>33.210000000000001</v>
      </c>
      <c r="I162" s="239"/>
      <c r="J162" s="240">
        <f>ROUND(I162*H162,2)</f>
        <v>0</v>
      </c>
      <c r="K162" s="236" t="s">
        <v>720</v>
      </c>
      <c r="L162" s="45"/>
      <c r="M162" s="241" t="s">
        <v>1</v>
      </c>
      <c r="N162" s="242" t="s">
        <v>41</v>
      </c>
      <c r="O162" s="92"/>
      <c r="P162" s="226">
        <f>O162*H162</f>
        <v>0</v>
      </c>
      <c r="Q162" s="226">
        <v>0</v>
      </c>
      <c r="R162" s="226">
        <f>Q162*H162</f>
        <v>0</v>
      </c>
      <c r="S162" s="226">
        <v>0</v>
      </c>
      <c r="T162" s="227">
        <f>S162*H162</f>
        <v>0</v>
      </c>
      <c r="U162" s="39"/>
      <c r="V162" s="39"/>
      <c r="W162" s="39"/>
      <c r="X162" s="39"/>
      <c r="Y162" s="39"/>
      <c r="Z162" s="39"/>
      <c r="AA162" s="39"/>
      <c r="AB162" s="39"/>
      <c r="AC162" s="39"/>
      <c r="AD162" s="39"/>
      <c r="AE162" s="39"/>
      <c r="AR162" s="228" t="s">
        <v>415</v>
      </c>
      <c r="AT162" s="228" t="s">
        <v>443</v>
      </c>
      <c r="AU162" s="228" t="s">
        <v>86</v>
      </c>
      <c r="AY162" s="18" t="s">
        <v>414</v>
      </c>
      <c r="BE162" s="229">
        <f>IF(N162="základní",J162,0)</f>
        <v>0</v>
      </c>
      <c r="BF162" s="229">
        <f>IF(N162="snížená",J162,0)</f>
        <v>0</v>
      </c>
      <c r="BG162" s="229">
        <f>IF(N162="zákl. přenesená",J162,0)</f>
        <v>0</v>
      </c>
      <c r="BH162" s="229">
        <f>IF(N162="sníž. přenesená",J162,0)</f>
        <v>0</v>
      </c>
      <c r="BI162" s="229">
        <f>IF(N162="nulová",J162,0)</f>
        <v>0</v>
      </c>
      <c r="BJ162" s="18" t="s">
        <v>84</v>
      </c>
      <c r="BK162" s="229">
        <f>ROUND(I162*H162,2)</f>
        <v>0</v>
      </c>
      <c r="BL162" s="18" t="s">
        <v>415</v>
      </c>
      <c r="BM162" s="228" t="s">
        <v>3794</v>
      </c>
    </row>
    <row r="163" s="2" customFormat="1">
      <c r="A163" s="39"/>
      <c r="B163" s="40"/>
      <c r="C163" s="41"/>
      <c r="D163" s="230" t="s">
        <v>417</v>
      </c>
      <c r="E163" s="41"/>
      <c r="F163" s="231" t="s">
        <v>1811</v>
      </c>
      <c r="G163" s="41"/>
      <c r="H163" s="41"/>
      <c r="I163" s="156"/>
      <c r="J163" s="41"/>
      <c r="K163" s="41"/>
      <c r="L163" s="45"/>
      <c r="M163" s="232"/>
      <c r="N163" s="233"/>
      <c r="O163" s="92"/>
      <c r="P163" s="92"/>
      <c r="Q163" s="92"/>
      <c r="R163" s="92"/>
      <c r="S163" s="92"/>
      <c r="T163" s="93"/>
      <c r="U163" s="39"/>
      <c r="V163" s="39"/>
      <c r="W163" s="39"/>
      <c r="X163" s="39"/>
      <c r="Y163" s="39"/>
      <c r="Z163" s="39"/>
      <c r="AA163" s="39"/>
      <c r="AB163" s="39"/>
      <c r="AC163" s="39"/>
      <c r="AD163" s="39"/>
      <c r="AE163" s="39"/>
      <c r="AT163" s="18" t="s">
        <v>417</v>
      </c>
      <c r="AU163" s="18" t="s">
        <v>86</v>
      </c>
    </row>
    <row r="164" s="2" customFormat="1">
      <c r="A164" s="39"/>
      <c r="B164" s="40"/>
      <c r="C164" s="41"/>
      <c r="D164" s="230" t="s">
        <v>722</v>
      </c>
      <c r="E164" s="41"/>
      <c r="F164" s="268" t="s">
        <v>3780</v>
      </c>
      <c r="G164" s="41"/>
      <c r="H164" s="41"/>
      <c r="I164" s="156"/>
      <c r="J164" s="41"/>
      <c r="K164" s="41"/>
      <c r="L164" s="45"/>
      <c r="M164" s="232"/>
      <c r="N164" s="233"/>
      <c r="O164" s="92"/>
      <c r="P164" s="92"/>
      <c r="Q164" s="92"/>
      <c r="R164" s="92"/>
      <c r="S164" s="92"/>
      <c r="T164" s="93"/>
      <c r="U164" s="39"/>
      <c r="V164" s="39"/>
      <c r="W164" s="39"/>
      <c r="X164" s="39"/>
      <c r="Y164" s="39"/>
      <c r="Z164" s="39"/>
      <c r="AA164" s="39"/>
      <c r="AB164" s="39"/>
      <c r="AC164" s="39"/>
      <c r="AD164" s="39"/>
      <c r="AE164" s="39"/>
      <c r="AT164" s="18" t="s">
        <v>722</v>
      </c>
      <c r="AU164" s="18" t="s">
        <v>86</v>
      </c>
    </row>
    <row r="165" s="15" customFormat="1">
      <c r="A165" s="15"/>
      <c r="B165" s="299"/>
      <c r="C165" s="300"/>
      <c r="D165" s="230" t="s">
        <v>758</v>
      </c>
      <c r="E165" s="301" t="s">
        <v>1</v>
      </c>
      <c r="F165" s="302" t="s">
        <v>2492</v>
      </c>
      <c r="G165" s="300"/>
      <c r="H165" s="301" t="s">
        <v>1</v>
      </c>
      <c r="I165" s="303"/>
      <c r="J165" s="300"/>
      <c r="K165" s="300"/>
      <c r="L165" s="304"/>
      <c r="M165" s="305"/>
      <c r="N165" s="306"/>
      <c r="O165" s="306"/>
      <c r="P165" s="306"/>
      <c r="Q165" s="306"/>
      <c r="R165" s="306"/>
      <c r="S165" s="306"/>
      <c r="T165" s="307"/>
      <c r="U165" s="15"/>
      <c r="V165" s="15"/>
      <c r="W165" s="15"/>
      <c r="X165" s="15"/>
      <c r="Y165" s="15"/>
      <c r="Z165" s="15"/>
      <c r="AA165" s="15"/>
      <c r="AB165" s="15"/>
      <c r="AC165" s="15"/>
      <c r="AD165" s="15"/>
      <c r="AE165" s="15"/>
      <c r="AT165" s="308" t="s">
        <v>758</v>
      </c>
      <c r="AU165" s="308" t="s">
        <v>86</v>
      </c>
      <c r="AV165" s="15" t="s">
        <v>84</v>
      </c>
      <c r="AW165" s="15" t="s">
        <v>33</v>
      </c>
      <c r="AX165" s="15" t="s">
        <v>76</v>
      </c>
      <c r="AY165" s="308" t="s">
        <v>414</v>
      </c>
    </row>
    <row r="166" s="13" customFormat="1">
      <c r="A166" s="13"/>
      <c r="B166" s="277"/>
      <c r="C166" s="278"/>
      <c r="D166" s="230" t="s">
        <v>758</v>
      </c>
      <c r="E166" s="279" t="s">
        <v>1</v>
      </c>
      <c r="F166" s="280" t="s">
        <v>3781</v>
      </c>
      <c r="G166" s="278"/>
      <c r="H166" s="281">
        <v>5.4000000000000004</v>
      </c>
      <c r="I166" s="282"/>
      <c r="J166" s="278"/>
      <c r="K166" s="278"/>
      <c r="L166" s="283"/>
      <c r="M166" s="284"/>
      <c r="N166" s="285"/>
      <c r="O166" s="285"/>
      <c r="P166" s="285"/>
      <c r="Q166" s="285"/>
      <c r="R166" s="285"/>
      <c r="S166" s="285"/>
      <c r="T166" s="286"/>
      <c r="U166" s="13"/>
      <c r="V166" s="13"/>
      <c r="W166" s="13"/>
      <c r="X166" s="13"/>
      <c r="Y166" s="13"/>
      <c r="Z166" s="13"/>
      <c r="AA166" s="13"/>
      <c r="AB166" s="13"/>
      <c r="AC166" s="13"/>
      <c r="AD166" s="13"/>
      <c r="AE166" s="13"/>
      <c r="AT166" s="287" t="s">
        <v>758</v>
      </c>
      <c r="AU166" s="287" t="s">
        <v>86</v>
      </c>
      <c r="AV166" s="13" t="s">
        <v>86</v>
      </c>
      <c r="AW166" s="13" t="s">
        <v>33</v>
      </c>
      <c r="AX166" s="13" t="s">
        <v>76</v>
      </c>
      <c r="AY166" s="287" t="s">
        <v>414</v>
      </c>
    </row>
    <row r="167" s="13" customFormat="1">
      <c r="A167" s="13"/>
      <c r="B167" s="277"/>
      <c r="C167" s="278"/>
      <c r="D167" s="230" t="s">
        <v>758</v>
      </c>
      <c r="E167" s="279" t="s">
        <v>1</v>
      </c>
      <c r="F167" s="280" t="s">
        <v>3782</v>
      </c>
      <c r="G167" s="278"/>
      <c r="H167" s="281">
        <v>9.5999999999999996</v>
      </c>
      <c r="I167" s="282"/>
      <c r="J167" s="278"/>
      <c r="K167" s="278"/>
      <c r="L167" s="283"/>
      <c r="M167" s="284"/>
      <c r="N167" s="285"/>
      <c r="O167" s="285"/>
      <c r="P167" s="285"/>
      <c r="Q167" s="285"/>
      <c r="R167" s="285"/>
      <c r="S167" s="285"/>
      <c r="T167" s="286"/>
      <c r="U167" s="13"/>
      <c r="V167" s="13"/>
      <c r="W167" s="13"/>
      <c r="X167" s="13"/>
      <c r="Y167" s="13"/>
      <c r="Z167" s="13"/>
      <c r="AA167" s="13"/>
      <c r="AB167" s="13"/>
      <c r="AC167" s="13"/>
      <c r="AD167" s="13"/>
      <c r="AE167" s="13"/>
      <c r="AT167" s="287" t="s">
        <v>758</v>
      </c>
      <c r="AU167" s="287" t="s">
        <v>86</v>
      </c>
      <c r="AV167" s="13" t="s">
        <v>86</v>
      </c>
      <c r="AW167" s="13" t="s">
        <v>33</v>
      </c>
      <c r="AX167" s="13" t="s">
        <v>76</v>
      </c>
      <c r="AY167" s="287" t="s">
        <v>414</v>
      </c>
    </row>
    <row r="168" s="15" customFormat="1">
      <c r="A168" s="15"/>
      <c r="B168" s="299"/>
      <c r="C168" s="300"/>
      <c r="D168" s="230" t="s">
        <v>758</v>
      </c>
      <c r="E168" s="301" t="s">
        <v>1</v>
      </c>
      <c r="F168" s="302" t="s">
        <v>2495</v>
      </c>
      <c r="G168" s="300"/>
      <c r="H168" s="301" t="s">
        <v>1</v>
      </c>
      <c r="I168" s="303"/>
      <c r="J168" s="300"/>
      <c r="K168" s="300"/>
      <c r="L168" s="304"/>
      <c r="M168" s="305"/>
      <c r="N168" s="306"/>
      <c r="O168" s="306"/>
      <c r="P168" s="306"/>
      <c r="Q168" s="306"/>
      <c r="R168" s="306"/>
      <c r="S168" s="306"/>
      <c r="T168" s="307"/>
      <c r="U168" s="15"/>
      <c r="V168" s="15"/>
      <c r="W168" s="15"/>
      <c r="X168" s="15"/>
      <c r="Y168" s="15"/>
      <c r="Z168" s="15"/>
      <c r="AA168" s="15"/>
      <c r="AB168" s="15"/>
      <c r="AC168" s="15"/>
      <c r="AD168" s="15"/>
      <c r="AE168" s="15"/>
      <c r="AT168" s="308" t="s">
        <v>758</v>
      </c>
      <c r="AU168" s="308" t="s">
        <v>86</v>
      </c>
      <c r="AV168" s="15" t="s">
        <v>84</v>
      </c>
      <c r="AW168" s="15" t="s">
        <v>33</v>
      </c>
      <c r="AX168" s="15" t="s">
        <v>76</v>
      </c>
      <c r="AY168" s="308" t="s">
        <v>414</v>
      </c>
    </row>
    <row r="169" s="13" customFormat="1">
      <c r="A169" s="13"/>
      <c r="B169" s="277"/>
      <c r="C169" s="278"/>
      <c r="D169" s="230" t="s">
        <v>758</v>
      </c>
      <c r="E169" s="279" t="s">
        <v>1</v>
      </c>
      <c r="F169" s="280" t="s">
        <v>3783</v>
      </c>
      <c r="G169" s="278"/>
      <c r="H169" s="281">
        <v>6.21</v>
      </c>
      <c r="I169" s="282"/>
      <c r="J169" s="278"/>
      <c r="K169" s="278"/>
      <c r="L169" s="283"/>
      <c r="M169" s="284"/>
      <c r="N169" s="285"/>
      <c r="O169" s="285"/>
      <c r="P169" s="285"/>
      <c r="Q169" s="285"/>
      <c r="R169" s="285"/>
      <c r="S169" s="285"/>
      <c r="T169" s="286"/>
      <c r="U169" s="13"/>
      <c r="V169" s="13"/>
      <c r="W169" s="13"/>
      <c r="X169" s="13"/>
      <c r="Y169" s="13"/>
      <c r="Z169" s="13"/>
      <c r="AA169" s="13"/>
      <c r="AB169" s="13"/>
      <c r="AC169" s="13"/>
      <c r="AD169" s="13"/>
      <c r="AE169" s="13"/>
      <c r="AT169" s="287" t="s">
        <v>758</v>
      </c>
      <c r="AU169" s="287" t="s">
        <v>86</v>
      </c>
      <c r="AV169" s="13" t="s">
        <v>86</v>
      </c>
      <c r="AW169" s="13" t="s">
        <v>33</v>
      </c>
      <c r="AX169" s="13" t="s">
        <v>76</v>
      </c>
      <c r="AY169" s="287" t="s">
        <v>414</v>
      </c>
    </row>
    <row r="170" s="13" customFormat="1">
      <c r="A170" s="13"/>
      <c r="B170" s="277"/>
      <c r="C170" s="278"/>
      <c r="D170" s="230" t="s">
        <v>758</v>
      </c>
      <c r="E170" s="279" t="s">
        <v>1</v>
      </c>
      <c r="F170" s="280" t="s">
        <v>2816</v>
      </c>
      <c r="G170" s="278"/>
      <c r="H170" s="281">
        <v>12</v>
      </c>
      <c r="I170" s="282"/>
      <c r="J170" s="278"/>
      <c r="K170" s="278"/>
      <c r="L170" s="283"/>
      <c r="M170" s="284"/>
      <c r="N170" s="285"/>
      <c r="O170" s="285"/>
      <c r="P170" s="285"/>
      <c r="Q170" s="285"/>
      <c r="R170" s="285"/>
      <c r="S170" s="285"/>
      <c r="T170" s="286"/>
      <c r="U170" s="13"/>
      <c r="V170" s="13"/>
      <c r="W170" s="13"/>
      <c r="X170" s="13"/>
      <c r="Y170" s="13"/>
      <c r="Z170" s="13"/>
      <c r="AA170" s="13"/>
      <c r="AB170" s="13"/>
      <c r="AC170" s="13"/>
      <c r="AD170" s="13"/>
      <c r="AE170" s="13"/>
      <c r="AT170" s="287" t="s">
        <v>758</v>
      </c>
      <c r="AU170" s="287" t="s">
        <v>86</v>
      </c>
      <c r="AV170" s="13" t="s">
        <v>86</v>
      </c>
      <c r="AW170" s="13" t="s">
        <v>33</v>
      </c>
      <c r="AX170" s="13" t="s">
        <v>76</v>
      </c>
      <c r="AY170" s="287" t="s">
        <v>414</v>
      </c>
    </row>
    <row r="171" s="14" customFormat="1">
      <c r="A171" s="14"/>
      <c r="B171" s="288"/>
      <c r="C171" s="289"/>
      <c r="D171" s="230" t="s">
        <v>758</v>
      </c>
      <c r="E171" s="290" t="s">
        <v>1</v>
      </c>
      <c r="F171" s="291" t="s">
        <v>760</v>
      </c>
      <c r="G171" s="289"/>
      <c r="H171" s="292">
        <v>33.210000000000001</v>
      </c>
      <c r="I171" s="293"/>
      <c r="J171" s="289"/>
      <c r="K171" s="289"/>
      <c r="L171" s="294"/>
      <c r="M171" s="295"/>
      <c r="N171" s="296"/>
      <c r="O171" s="296"/>
      <c r="P171" s="296"/>
      <c r="Q171" s="296"/>
      <c r="R171" s="296"/>
      <c r="S171" s="296"/>
      <c r="T171" s="297"/>
      <c r="U171" s="14"/>
      <c r="V171" s="14"/>
      <c r="W171" s="14"/>
      <c r="X171" s="14"/>
      <c r="Y171" s="14"/>
      <c r="Z171" s="14"/>
      <c r="AA171" s="14"/>
      <c r="AB171" s="14"/>
      <c r="AC171" s="14"/>
      <c r="AD171" s="14"/>
      <c r="AE171" s="14"/>
      <c r="AT171" s="298" t="s">
        <v>758</v>
      </c>
      <c r="AU171" s="298" t="s">
        <v>86</v>
      </c>
      <c r="AV171" s="14" t="s">
        <v>415</v>
      </c>
      <c r="AW171" s="14" t="s">
        <v>33</v>
      </c>
      <c r="AX171" s="14" t="s">
        <v>84</v>
      </c>
      <c r="AY171" s="298" t="s">
        <v>414</v>
      </c>
    </row>
    <row r="172" s="2" customFormat="1" ht="21.75" customHeight="1">
      <c r="A172" s="39"/>
      <c r="B172" s="40"/>
      <c r="C172" s="234" t="s">
        <v>442</v>
      </c>
      <c r="D172" s="234" t="s">
        <v>443</v>
      </c>
      <c r="E172" s="235" t="s">
        <v>2020</v>
      </c>
      <c r="F172" s="236" t="s">
        <v>2021</v>
      </c>
      <c r="G172" s="237" t="s">
        <v>632</v>
      </c>
      <c r="H172" s="238">
        <v>21.600000000000001</v>
      </c>
      <c r="I172" s="239"/>
      <c r="J172" s="240">
        <f>ROUND(I172*H172,2)</f>
        <v>0</v>
      </c>
      <c r="K172" s="236" t="s">
        <v>720</v>
      </c>
      <c r="L172" s="45"/>
      <c r="M172" s="241" t="s">
        <v>1</v>
      </c>
      <c r="N172" s="242" t="s">
        <v>41</v>
      </c>
      <c r="O172" s="92"/>
      <c r="P172" s="226">
        <f>O172*H172</f>
        <v>0</v>
      </c>
      <c r="Q172" s="226">
        <v>0.019425000000000001</v>
      </c>
      <c r="R172" s="226">
        <f>Q172*H172</f>
        <v>0.41958000000000006</v>
      </c>
      <c r="S172" s="226">
        <v>0</v>
      </c>
      <c r="T172" s="227">
        <f>S172*H172</f>
        <v>0</v>
      </c>
      <c r="U172" s="39"/>
      <c r="V172" s="39"/>
      <c r="W172" s="39"/>
      <c r="X172" s="39"/>
      <c r="Y172" s="39"/>
      <c r="Z172" s="39"/>
      <c r="AA172" s="39"/>
      <c r="AB172" s="39"/>
      <c r="AC172" s="39"/>
      <c r="AD172" s="39"/>
      <c r="AE172" s="39"/>
      <c r="AR172" s="228" t="s">
        <v>415</v>
      </c>
      <c r="AT172" s="228" t="s">
        <v>443</v>
      </c>
      <c r="AU172" s="228" t="s">
        <v>86</v>
      </c>
      <c r="AY172" s="18" t="s">
        <v>414</v>
      </c>
      <c r="BE172" s="229">
        <f>IF(N172="základní",J172,0)</f>
        <v>0</v>
      </c>
      <c r="BF172" s="229">
        <f>IF(N172="snížená",J172,0)</f>
        <v>0</v>
      </c>
      <c r="BG172" s="229">
        <f>IF(N172="zákl. přenesená",J172,0)</f>
        <v>0</v>
      </c>
      <c r="BH172" s="229">
        <f>IF(N172="sníž. přenesená",J172,0)</f>
        <v>0</v>
      </c>
      <c r="BI172" s="229">
        <f>IF(N172="nulová",J172,0)</f>
        <v>0</v>
      </c>
      <c r="BJ172" s="18" t="s">
        <v>84</v>
      </c>
      <c r="BK172" s="229">
        <f>ROUND(I172*H172,2)</f>
        <v>0</v>
      </c>
      <c r="BL172" s="18" t="s">
        <v>415</v>
      </c>
      <c r="BM172" s="228" t="s">
        <v>3795</v>
      </c>
    </row>
    <row r="173" s="2" customFormat="1">
      <c r="A173" s="39"/>
      <c r="B173" s="40"/>
      <c r="C173" s="41"/>
      <c r="D173" s="230" t="s">
        <v>417</v>
      </c>
      <c r="E173" s="41"/>
      <c r="F173" s="231" t="s">
        <v>2023</v>
      </c>
      <c r="G173" s="41"/>
      <c r="H173" s="41"/>
      <c r="I173" s="156"/>
      <c r="J173" s="41"/>
      <c r="K173" s="41"/>
      <c r="L173" s="45"/>
      <c r="M173" s="232"/>
      <c r="N173" s="233"/>
      <c r="O173" s="92"/>
      <c r="P173" s="92"/>
      <c r="Q173" s="92"/>
      <c r="R173" s="92"/>
      <c r="S173" s="92"/>
      <c r="T173" s="93"/>
      <c r="U173" s="39"/>
      <c r="V173" s="39"/>
      <c r="W173" s="39"/>
      <c r="X173" s="39"/>
      <c r="Y173" s="39"/>
      <c r="Z173" s="39"/>
      <c r="AA173" s="39"/>
      <c r="AB173" s="39"/>
      <c r="AC173" s="39"/>
      <c r="AD173" s="39"/>
      <c r="AE173" s="39"/>
      <c r="AT173" s="18" t="s">
        <v>417</v>
      </c>
      <c r="AU173" s="18" t="s">
        <v>86</v>
      </c>
    </row>
    <row r="174" s="2" customFormat="1">
      <c r="A174" s="39"/>
      <c r="B174" s="40"/>
      <c r="C174" s="41"/>
      <c r="D174" s="230" t="s">
        <v>722</v>
      </c>
      <c r="E174" s="41"/>
      <c r="F174" s="268" t="s">
        <v>3796</v>
      </c>
      <c r="G174" s="41"/>
      <c r="H174" s="41"/>
      <c r="I174" s="156"/>
      <c r="J174" s="41"/>
      <c r="K174" s="41"/>
      <c r="L174" s="45"/>
      <c r="M174" s="232"/>
      <c r="N174" s="233"/>
      <c r="O174" s="92"/>
      <c r="P174" s="92"/>
      <c r="Q174" s="92"/>
      <c r="R174" s="92"/>
      <c r="S174" s="92"/>
      <c r="T174" s="93"/>
      <c r="U174" s="39"/>
      <c r="V174" s="39"/>
      <c r="W174" s="39"/>
      <c r="X174" s="39"/>
      <c r="Y174" s="39"/>
      <c r="Z174" s="39"/>
      <c r="AA174" s="39"/>
      <c r="AB174" s="39"/>
      <c r="AC174" s="39"/>
      <c r="AD174" s="39"/>
      <c r="AE174" s="39"/>
      <c r="AT174" s="18" t="s">
        <v>722</v>
      </c>
      <c r="AU174" s="18" t="s">
        <v>86</v>
      </c>
    </row>
    <row r="175" s="13" customFormat="1">
      <c r="A175" s="13"/>
      <c r="B175" s="277"/>
      <c r="C175" s="278"/>
      <c r="D175" s="230" t="s">
        <v>758</v>
      </c>
      <c r="E175" s="279" t="s">
        <v>1</v>
      </c>
      <c r="F175" s="280" t="s">
        <v>3797</v>
      </c>
      <c r="G175" s="278"/>
      <c r="H175" s="281">
        <v>21.600000000000001</v>
      </c>
      <c r="I175" s="282"/>
      <c r="J175" s="278"/>
      <c r="K175" s="278"/>
      <c r="L175" s="283"/>
      <c r="M175" s="284"/>
      <c r="N175" s="285"/>
      <c r="O175" s="285"/>
      <c r="P175" s="285"/>
      <c r="Q175" s="285"/>
      <c r="R175" s="285"/>
      <c r="S175" s="285"/>
      <c r="T175" s="286"/>
      <c r="U175" s="13"/>
      <c r="V175" s="13"/>
      <c r="W175" s="13"/>
      <c r="X175" s="13"/>
      <c r="Y175" s="13"/>
      <c r="Z175" s="13"/>
      <c r="AA175" s="13"/>
      <c r="AB175" s="13"/>
      <c r="AC175" s="13"/>
      <c r="AD175" s="13"/>
      <c r="AE175" s="13"/>
      <c r="AT175" s="287" t="s">
        <v>758</v>
      </c>
      <c r="AU175" s="287" t="s">
        <v>86</v>
      </c>
      <c r="AV175" s="13" t="s">
        <v>86</v>
      </c>
      <c r="AW175" s="13" t="s">
        <v>33</v>
      </c>
      <c r="AX175" s="13" t="s">
        <v>84</v>
      </c>
      <c r="AY175" s="287" t="s">
        <v>414</v>
      </c>
    </row>
    <row r="176" s="11" customFormat="1" ht="22.8" customHeight="1">
      <c r="A176" s="11"/>
      <c r="B176" s="254"/>
      <c r="C176" s="255"/>
      <c r="D176" s="256" t="s">
        <v>75</v>
      </c>
      <c r="E176" s="275" t="s">
        <v>892</v>
      </c>
      <c r="F176" s="275" t="s">
        <v>893</v>
      </c>
      <c r="G176" s="255"/>
      <c r="H176" s="255"/>
      <c r="I176" s="258"/>
      <c r="J176" s="276">
        <f>BK176</f>
        <v>0</v>
      </c>
      <c r="K176" s="255"/>
      <c r="L176" s="260"/>
      <c r="M176" s="261"/>
      <c r="N176" s="262"/>
      <c r="O176" s="262"/>
      <c r="P176" s="263">
        <f>SUM(P177:P187)</f>
        <v>0</v>
      </c>
      <c r="Q176" s="262"/>
      <c r="R176" s="263">
        <f>SUM(R177:R187)</f>
        <v>0</v>
      </c>
      <c r="S176" s="262"/>
      <c r="T176" s="264">
        <f>SUM(T177:T187)</f>
        <v>0</v>
      </c>
      <c r="U176" s="11"/>
      <c r="V176" s="11"/>
      <c r="W176" s="11"/>
      <c r="X176" s="11"/>
      <c r="Y176" s="11"/>
      <c r="Z176" s="11"/>
      <c r="AA176" s="11"/>
      <c r="AB176" s="11"/>
      <c r="AC176" s="11"/>
      <c r="AD176" s="11"/>
      <c r="AE176" s="11"/>
      <c r="AR176" s="265" t="s">
        <v>84</v>
      </c>
      <c r="AT176" s="266" t="s">
        <v>75</v>
      </c>
      <c r="AU176" s="266" t="s">
        <v>84</v>
      </c>
      <c r="AY176" s="265" t="s">
        <v>414</v>
      </c>
      <c r="BK176" s="267">
        <f>SUM(BK177:BK187)</f>
        <v>0</v>
      </c>
    </row>
    <row r="177" s="2" customFormat="1" ht="21.75" customHeight="1">
      <c r="A177" s="39"/>
      <c r="B177" s="40"/>
      <c r="C177" s="234" t="s">
        <v>447</v>
      </c>
      <c r="D177" s="234" t="s">
        <v>443</v>
      </c>
      <c r="E177" s="235" t="s">
        <v>1847</v>
      </c>
      <c r="F177" s="236" t="s">
        <v>1848</v>
      </c>
      <c r="G177" s="237" t="s">
        <v>897</v>
      </c>
      <c r="H177" s="238">
        <v>6.6210000000000004</v>
      </c>
      <c r="I177" s="239"/>
      <c r="J177" s="240">
        <f>ROUND(I177*H177,2)</f>
        <v>0</v>
      </c>
      <c r="K177" s="236" t="s">
        <v>720</v>
      </c>
      <c r="L177" s="45"/>
      <c r="M177" s="241" t="s">
        <v>1</v>
      </c>
      <c r="N177" s="242" t="s">
        <v>41</v>
      </c>
      <c r="O177" s="92"/>
      <c r="P177" s="226">
        <f>O177*H177</f>
        <v>0</v>
      </c>
      <c r="Q177" s="226">
        <v>0</v>
      </c>
      <c r="R177" s="226">
        <f>Q177*H177</f>
        <v>0</v>
      </c>
      <c r="S177" s="226">
        <v>0</v>
      </c>
      <c r="T177" s="227">
        <f>S177*H177</f>
        <v>0</v>
      </c>
      <c r="U177" s="39"/>
      <c r="V177" s="39"/>
      <c r="W177" s="39"/>
      <c r="X177" s="39"/>
      <c r="Y177" s="39"/>
      <c r="Z177" s="39"/>
      <c r="AA177" s="39"/>
      <c r="AB177" s="39"/>
      <c r="AC177" s="39"/>
      <c r="AD177" s="39"/>
      <c r="AE177" s="39"/>
      <c r="AR177" s="228" t="s">
        <v>415</v>
      </c>
      <c r="AT177" s="228" t="s">
        <v>443</v>
      </c>
      <c r="AU177" s="228" t="s">
        <v>86</v>
      </c>
      <c r="AY177" s="18" t="s">
        <v>414</v>
      </c>
      <c r="BE177" s="229">
        <f>IF(N177="základní",J177,0)</f>
        <v>0</v>
      </c>
      <c r="BF177" s="229">
        <f>IF(N177="snížená",J177,0)</f>
        <v>0</v>
      </c>
      <c r="BG177" s="229">
        <f>IF(N177="zákl. přenesená",J177,0)</f>
        <v>0</v>
      </c>
      <c r="BH177" s="229">
        <f>IF(N177="sníž. přenesená",J177,0)</f>
        <v>0</v>
      </c>
      <c r="BI177" s="229">
        <f>IF(N177="nulová",J177,0)</f>
        <v>0</v>
      </c>
      <c r="BJ177" s="18" t="s">
        <v>84</v>
      </c>
      <c r="BK177" s="229">
        <f>ROUND(I177*H177,2)</f>
        <v>0</v>
      </c>
      <c r="BL177" s="18" t="s">
        <v>415</v>
      </c>
      <c r="BM177" s="228" t="s">
        <v>3798</v>
      </c>
    </row>
    <row r="178" s="2" customFormat="1">
      <c r="A178" s="39"/>
      <c r="B178" s="40"/>
      <c r="C178" s="41"/>
      <c r="D178" s="230" t="s">
        <v>417</v>
      </c>
      <c r="E178" s="41"/>
      <c r="F178" s="231" t="s">
        <v>1850</v>
      </c>
      <c r="G178" s="41"/>
      <c r="H178" s="41"/>
      <c r="I178" s="156"/>
      <c r="J178" s="41"/>
      <c r="K178" s="41"/>
      <c r="L178" s="45"/>
      <c r="M178" s="232"/>
      <c r="N178" s="233"/>
      <c r="O178" s="92"/>
      <c r="P178" s="92"/>
      <c r="Q178" s="92"/>
      <c r="R178" s="92"/>
      <c r="S178" s="92"/>
      <c r="T178" s="93"/>
      <c r="U178" s="39"/>
      <c r="V178" s="39"/>
      <c r="W178" s="39"/>
      <c r="X178" s="39"/>
      <c r="Y178" s="39"/>
      <c r="Z178" s="39"/>
      <c r="AA178" s="39"/>
      <c r="AB178" s="39"/>
      <c r="AC178" s="39"/>
      <c r="AD178" s="39"/>
      <c r="AE178" s="39"/>
      <c r="AT178" s="18" t="s">
        <v>417</v>
      </c>
      <c r="AU178" s="18" t="s">
        <v>86</v>
      </c>
    </row>
    <row r="179" s="2" customFormat="1" ht="16.5" customHeight="1">
      <c r="A179" s="39"/>
      <c r="B179" s="40"/>
      <c r="C179" s="234" t="s">
        <v>451</v>
      </c>
      <c r="D179" s="234" t="s">
        <v>443</v>
      </c>
      <c r="E179" s="235" t="s">
        <v>1851</v>
      </c>
      <c r="F179" s="236" t="s">
        <v>1852</v>
      </c>
      <c r="G179" s="237" t="s">
        <v>897</v>
      </c>
      <c r="H179" s="238">
        <v>79.451999999999998</v>
      </c>
      <c r="I179" s="239"/>
      <c r="J179" s="240">
        <f>ROUND(I179*H179,2)</f>
        <v>0</v>
      </c>
      <c r="K179" s="236" t="s">
        <v>720</v>
      </c>
      <c r="L179" s="45"/>
      <c r="M179" s="241" t="s">
        <v>1</v>
      </c>
      <c r="N179" s="242" t="s">
        <v>41</v>
      </c>
      <c r="O179" s="92"/>
      <c r="P179" s="226">
        <f>O179*H179</f>
        <v>0</v>
      </c>
      <c r="Q179" s="226">
        <v>0</v>
      </c>
      <c r="R179" s="226">
        <f>Q179*H179</f>
        <v>0</v>
      </c>
      <c r="S179" s="226">
        <v>0</v>
      </c>
      <c r="T179" s="227">
        <f>S179*H179</f>
        <v>0</v>
      </c>
      <c r="U179" s="39"/>
      <c r="V179" s="39"/>
      <c r="W179" s="39"/>
      <c r="X179" s="39"/>
      <c r="Y179" s="39"/>
      <c r="Z179" s="39"/>
      <c r="AA179" s="39"/>
      <c r="AB179" s="39"/>
      <c r="AC179" s="39"/>
      <c r="AD179" s="39"/>
      <c r="AE179" s="39"/>
      <c r="AR179" s="228" t="s">
        <v>415</v>
      </c>
      <c r="AT179" s="228" t="s">
        <v>443</v>
      </c>
      <c r="AU179" s="228" t="s">
        <v>86</v>
      </c>
      <c r="AY179" s="18" t="s">
        <v>414</v>
      </c>
      <c r="BE179" s="229">
        <f>IF(N179="základní",J179,0)</f>
        <v>0</v>
      </c>
      <c r="BF179" s="229">
        <f>IF(N179="snížená",J179,0)</f>
        <v>0</v>
      </c>
      <c r="BG179" s="229">
        <f>IF(N179="zákl. přenesená",J179,0)</f>
        <v>0</v>
      </c>
      <c r="BH179" s="229">
        <f>IF(N179="sníž. přenesená",J179,0)</f>
        <v>0</v>
      </c>
      <c r="BI179" s="229">
        <f>IF(N179="nulová",J179,0)</f>
        <v>0</v>
      </c>
      <c r="BJ179" s="18" t="s">
        <v>84</v>
      </c>
      <c r="BK179" s="229">
        <f>ROUND(I179*H179,2)</f>
        <v>0</v>
      </c>
      <c r="BL179" s="18" t="s">
        <v>415</v>
      </c>
      <c r="BM179" s="228" t="s">
        <v>3799</v>
      </c>
    </row>
    <row r="180" s="2" customFormat="1">
      <c r="A180" s="39"/>
      <c r="B180" s="40"/>
      <c r="C180" s="41"/>
      <c r="D180" s="230" t="s">
        <v>417</v>
      </c>
      <c r="E180" s="41"/>
      <c r="F180" s="231" t="s">
        <v>1854</v>
      </c>
      <c r="G180" s="41"/>
      <c r="H180" s="41"/>
      <c r="I180" s="156"/>
      <c r="J180" s="41"/>
      <c r="K180" s="41"/>
      <c r="L180" s="45"/>
      <c r="M180" s="232"/>
      <c r="N180" s="233"/>
      <c r="O180" s="92"/>
      <c r="P180" s="92"/>
      <c r="Q180" s="92"/>
      <c r="R180" s="92"/>
      <c r="S180" s="92"/>
      <c r="T180" s="93"/>
      <c r="U180" s="39"/>
      <c r="V180" s="39"/>
      <c r="W180" s="39"/>
      <c r="X180" s="39"/>
      <c r="Y180" s="39"/>
      <c r="Z180" s="39"/>
      <c r="AA180" s="39"/>
      <c r="AB180" s="39"/>
      <c r="AC180" s="39"/>
      <c r="AD180" s="39"/>
      <c r="AE180" s="39"/>
      <c r="AT180" s="18" t="s">
        <v>417</v>
      </c>
      <c r="AU180" s="18" t="s">
        <v>86</v>
      </c>
    </row>
    <row r="181" s="2" customFormat="1">
      <c r="A181" s="39"/>
      <c r="B181" s="40"/>
      <c r="C181" s="41"/>
      <c r="D181" s="230" t="s">
        <v>722</v>
      </c>
      <c r="E181" s="41"/>
      <c r="F181" s="268" t="s">
        <v>2463</v>
      </c>
      <c r="G181" s="41"/>
      <c r="H181" s="41"/>
      <c r="I181" s="156"/>
      <c r="J181" s="41"/>
      <c r="K181" s="41"/>
      <c r="L181" s="45"/>
      <c r="M181" s="232"/>
      <c r="N181" s="233"/>
      <c r="O181" s="92"/>
      <c r="P181" s="92"/>
      <c r="Q181" s="92"/>
      <c r="R181" s="92"/>
      <c r="S181" s="92"/>
      <c r="T181" s="93"/>
      <c r="U181" s="39"/>
      <c r="V181" s="39"/>
      <c r="W181" s="39"/>
      <c r="X181" s="39"/>
      <c r="Y181" s="39"/>
      <c r="Z181" s="39"/>
      <c r="AA181" s="39"/>
      <c r="AB181" s="39"/>
      <c r="AC181" s="39"/>
      <c r="AD181" s="39"/>
      <c r="AE181" s="39"/>
      <c r="AT181" s="18" t="s">
        <v>722</v>
      </c>
      <c r="AU181" s="18" t="s">
        <v>86</v>
      </c>
    </row>
    <row r="182" s="13" customFormat="1">
      <c r="A182" s="13"/>
      <c r="B182" s="277"/>
      <c r="C182" s="278"/>
      <c r="D182" s="230" t="s">
        <v>758</v>
      </c>
      <c r="E182" s="279" t="s">
        <v>1</v>
      </c>
      <c r="F182" s="280" t="s">
        <v>3800</v>
      </c>
      <c r="G182" s="278"/>
      <c r="H182" s="281">
        <v>79.451999999999998</v>
      </c>
      <c r="I182" s="282"/>
      <c r="J182" s="278"/>
      <c r="K182" s="278"/>
      <c r="L182" s="283"/>
      <c r="M182" s="284"/>
      <c r="N182" s="285"/>
      <c r="O182" s="285"/>
      <c r="P182" s="285"/>
      <c r="Q182" s="285"/>
      <c r="R182" s="285"/>
      <c r="S182" s="285"/>
      <c r="T182" s="286"/>
      <c r="U182" s="13"/>
      <c r="V182" s="13"/>
      <c r="W182" s="13"/>
      <c r="X182" s="13"/>
      <c r="Y182" s="13"/>
      <c r="Z182" s="13"/>
      <c r="AA182" s="13"/>
      <c r="AB182" s="13"/>
      <c r="AC182" s="13"/>
      <c r="AD182" s="13"/>
      <c r="AE182" s="13"/>
      <c r="AT182" s="287" t="s">
        <v>758</v>
      </c>
      <c r="AU182" s="287" t="s">
        <v>86</v>
      </c>
      <c r="AV182" s="13" t="s">
        <v>86</v>
      </c>
      <c r="AW182" s="13" t="s">
        <v>33</v>
      </c>
      <c r="AX182" s="13" t="s">
        <v>84</v>
      </c>
      <c r="AY182" s="287" t="s">
        <v>414</v>
      </c>
    </row>
    <row r="183" s="2" customFormat="1" ht="21.75" customHeight="1">
      <c r="A183" s="39"/>
      <c r="B183" s="40"/>
      <c r="C183" s="234" t="s">
        <v>455</v>
      </c>
      <c r="D183" s="234" t="s">
        <v>443</v>
      </c>
      <c r="E183" s="235" t="s">
        <v>1857</v>
      </c>
      <c r="F183" s="236" t="s">
        <v>1858</v>
      </c>
      <c r="G183" s="237" t="s">
        <v>897</v>
      </c>
      <c r="H183" s="238">
        <v>6.6210000000000004</v>
      </c>
      <c r="I183" s="239"/>
      <c r="J183" s="240">
        <f>ROUND(I183*H183,2)</f>
        <v>0</v>
      </c>
      <c r="K183" s="236" t="s">
        <v>720</v>
      </c>
      <c r="L183" s="45"/>
      <c r="M183" s="241" t="s">
        <v>1</v>
      </c>
      <c r="N183" s="242" t="s">
        <v>41</v>
      </c>
      <c r="O183" s="92"/>
      <c r="P183" s="226">
        <f>O183*H183</f>
        <v>0</v>
      </c>
      <c r="Q183" s="226">
        <v>0</v>
      </c>
      <c r="R183" s="226">
        <f>Q183*H183</f>
        <v>0</v>
      </c>
      <c r="S183" s="226">
        <v>0</v>
      </c>
      <c r="T183" s="227">
        <f>S183*H183</f>
        <v>0</v>
      </c>
      <c r="U183" s="39"/>
      <c r="V183" s="39"/>
      <c r="W183" s="39"/>
      <c r="X183" s="39"/>
      <c r="Y183" s="39"/>
      <c r="Z183" s="39"/>
      <c r="AA183" s="39"/>
      <c r="AB183" s="39"/>
      <c r="AC183" s="39"/>
      <c r="AD183" s="39"/>
      <c r="AE183" s="39"/>
      <c r="AR183" s="228" t="s">
        <v>415</v>
      </c>
      <c r="AT183" s="228" t="s">
        <v>443</v>
      </c>
      <c r="AU183" s="228" t="s">
        <v>86</v>
      </c>
      <c r="AY183" s="18" t="s">
        <v>414</v>
      </c>
      <c r="BE183" s="229">
        <f>IF(N183="základní",J183,0)</f>
        <v>0</v>
      </c>
      <c r="BF183" s="229">
        <f>IF(N183="snížená",J183,0)</f>
        <v>0</v>
      </c>
      <c r="BG183" s="229">
        <f>IF(N183="zákl. přenesená",J183,0)</f>
        <v>0</v>
      </c>
      <c r="BH183" s="229">
        <f>IF(N183="sníž. přenesená",J183,0)</f>
        <v>0</v>
      </c>
      <c r="BI183" s="229">
        <f>IF(N183="nulová",J183,0)</f>
        <v>0</v>
      </c>
      <c r="BJ183" s="18" t="s">
        <v>84</v>
      </c>
      <c r="BK183" s="229">
        <f>ROUND(I183*H183,2)</f>
        <v>0</v>
      </c>
      <c r="BL183" s="18" t="s">
        <v>415</v>
      </c>
      <c r="BM183" s="228" t="s">
        <v>3801</v>
      </c>
    </row>
    <row r="184" s="2" customFormat="1">
      <c r="A184" s="39"/>
      <c r="B184" s="40"/>
      <c r="C184" s="41"/>
      <c r="D184" s="230" t="s">
        <v>417</v>
      </c>
      <c r="E184" s="41"/>
      <c r="F184" s="231" t="s">
        <v>1860</v>
      </c>
      <c r="G184" s="41"/>
      <c r="H184" s="41"/>
      <c r="I184" s="156"/>
      <c r="J184" s="41"/>
      <c r="K184" s="41"/>
      <c r="L184" s="45"/>
      <c r="M184" s="232"/>
      <c r="N184" s="233"/>
      <c r="O184" s="92"/>
      <c r="P184" s="92"/>
      <c r="Q184" s="92"/>
      <c r="R184" s="92"/>
      <c r="S184" s="92"/>
      <c r="T184" s="93"/>
      <c r="U184" s="39"/>
      <c r="V184" s="39"/>
      <c r="W184" s="39"/>
      <c r="X184" s="39"/>
      <c r="Y184" s="39"/>
      <c r="Z184" s="39"/>
      <c r="AA184" s="39"/>
      <c r="AB184" s="39"/>
      <c r="AC184" s="39"/>
      <c r="AD184" s="39"/>
      <c r="AE184" s="39"/>
      <c r="AT184" s="18" t="s">
        <v>417</v>
      </c>
      <c r="AU184" s="18" t="s">
        <v>86</v>
      </c>
    </row>
    <row r="185" s="2" customFormat="1" ht="21.75" customHeight="1">
      <c r="A185" s="39"/>
      <c r="B185" s="40"/>
      <c r="C185" s="234" t="s">
        <v>459</v>
      </c>
      <c r="D185" s="234" t="s">
        <v>443</v>
      </c>
      <c r="E185" s="235" t="s">
        <v>1861</v>
      </c>
      <c r="F185" s="236" t="s">
        <v>1862</v>
      </c>
      <c r="G185" s="237" t="s">
        <v>897</v>
      </c>
      <c r="H185" s="238">
        <v>6.6210000000000004</v>
      </c>
      <c r="I185" s="239"/>
      <c r="J185" s="240">
        <f>ROUND(I185*H185,2)</f>
        <v>0</v>
      </c>
      <c r="K185" s="236" t="s">
        <v>720</v>
      </c>
      <c r="L185" s="45"/>
      <c r="M185" s="241" t="s">
        <v>1</v>
      </c>
      <c r="N185" s="242" t="s">
        <v>41</v>
      </c>
      <c r="O185" s="92"/>
      <c r="P185" s="226">
        <f>O185*H185</f>
        <v>0</v>
      </c>
      <c r="Q185" s="226">
        <v>0</v>
      </c>
      <c r="R185" s="226">
        <f>Q185*H185</f>
        <v>0</v>
      </c>
      <c r="S185" s="226">
        <v>0</v>
      </c>
      <c r="T185" s="227">
        <f>S185*H185</f>
        <v>0</v>
      </c>
      <c r="U185" s="39"/>
      <c r="V185" s="39"/>
      <c r="W185" s="39"/>
      <c r="X185" s="39"/>
      <c r="Y185" s="39"/>
      <c r="Z185" s="39"/>
      <c r="AA185" s="39"/>
      <c r="AB185" s="39"/>
      <c r="AC185" s="39"/>
      <c r="AD185" s="39"/>
      <c r="AE185" s="39"/>
      <c r="AR185" s="228" t="s">
        <v>415</v>
      </c>
      <c r="AT185" s="228" t="s">
        <v>443</v>
      </c>
      <c r="AU185" s="228" t="s">
        <v>86</v>
      </c>
      <c r="AY185" s="18" t="s">
        <v>414</v>
      </c>
      <c r="BE185" s="229">
        <f>IF(N185="základní",J185,0)</f>
        <v>0</v>
      </c>
      <c r="BF185" s="229">
        <f>IF(N185="snížená",J185,0)</f>
        <v>0</v>
      </c>
      <c r="BG185" s="229">
        <f>IF(N185="zákl. přenesená",J185,0)</f>
        <v>0</v>
      </c>
      <c r="BH185" s="229">
        <f>IF(N185="sníž. přenesená",J185,0)</f>
        <v>0</v>
      </c>
      <c r="BI185" s="229">
        <f>IF(N185="nulová",J185,0)</f>
        <v>0</v>
      </c>
      <c r="BJ185" s="18" t="s">
        <v>84</v>
      </c>
      <c r="BK185" s="229">
        <f>ROUND(I185*H185,2)</f>
        <v>0</v>
      </c>
      <c r="BL185" s="18" t="s">
        <v>415</v>
      </c>
      <c r="BM185" s="228" t="s">
        <v>3802</v>
      </c>
    </row>
    <row r="186" s="2" customFormat="1">
      <c r="A186" s="39"/>
      <c r="B186" s="40"/>
      <c r="C186" s="41"/>
      <c r="D186" s="230" t="s">
        <v>417</v>
      </c>
      <c r="E186" s="41"/>
      <c r="F186" s="231" t="s">
        <v>1864</v>
      </c>
      <c r="G186" s="41"/>
      <c r="H186" s="41"/>
      <c r="I186" s="156"/>
      <c r="J186" s="41"/>
      <c r="K186" s="41"/>
      <c r="L186" s="45"/>
      <c r="M186" s="232"/>
      <c r="N186" s="233"/>
      <c r="O186" s="92"/>
      <c r="P186" s="92"/>
      <c r="Q186" s="92"/>
      <c r="R186" s="92"/>
      <c r="S186" s="92"/>
      <c r="T186" s="93"/>
      <c r="U186" s="39"/>
      <c r="V186" s="39"/>
      <c r="W186" s="39"/>
      <c r="X186" s="39"/>
      <c r="Y186" s="39"/>
      <c r="Z186" s="39"/>
      <c r="AA186" s="39"/>
      <c r="AB186" s="39"/>
      <c r="AC186" s="39"/>
      <c r="AD186" s="39"/>
      <c r="AE186" s="39"/>
      <c r="AT186" s="18" t="s">
        <v>417</v>
      </c>
      <c r="AU186" s="18" t="s">
        <v>86</v>
      </c>
    </row>
    <row r="187" s="13" customFormat="1">
      <c r="A187" s="13"/>
      <c r="B187" s="277"/>
      <c r="C187" s="278"/>
      <c r="D187" s="230" t="s">
        <v>758</v>
      </c>
      <c r="E187" s="279" t="s">
        <v>1</v>
      </c>
      <c r="F187" s="280" t="s">
        <v>3803</v>
      </c>
      <c r="G187" s="278"/>
      <c r="H187" s="281">
        <v>6.6210000000000004</v>
      </c>
      <c r="I187" s="282"/>
      <c r="J187" s="278"/>
      <c r="K187" s="278"/>
      <c r="L187" s="283"/>
      <c r="M187" s="284"/>
      <c r="N187" s="285"/>
      <c r="O187" s="285"/>
      <c r="P187" s="285"/>
      <c r="Q187" s="285"/>
      <c r="R187" s="285"/>
      <c r="S187" s="285"/>
      <c r="T187" s="286"/>
      <c r="U187" s="13"/>
      <c r="V187" s="13"/>
      <c r="W187" s="13"/>
      <c r="X187" s="13"/>
      <c r="Y187" s="13"/>
      <c r="Z187" s="13"/>
      <c r="AA187" s="13"/>
      <c r="AB187" s="13"/>
      <c r="AC187" s="13"/>
      <c r="AD187" s="13"/>
      <c r="AE187" s="13"/>
      <c r="AT187" s="287" t="s">
        <v>758</v>
      </c>
      <c r="AU187" s="287" t="s">
        <v>86</v>
      </c>
      <c r="AV187" s="13" t="s">
        <v>86</v>
      </c>
      <c r="AW187" s="13" t="s">
        <v>33</v>
      </c>
      <c r="AX187" s="13" t="s">
        <v>84</v>
      </c>
      <c r="AY187" s="287" t="s">
        <v>414</v>
      </c>
    </row>
    <row r="188" s="11" customFormat="1" ht="22.8" customHeight="1">
      <c r="A188" s="11"/>
      <c r="B188" s="254"/>
      <c r="C188" s="255"/>
      <c r="D188" s="256" t="s">
        <v>75</v>
      </c>
      <c r="E188" s="275" t="s">
        <v>912</v>
      </c>
      <c r="F188" s="275" t="s">
        <v>913</v>
      </c>
      <c r="G188" s="255"/>
      <c r="H188" s="255"/>
      <c r="I188" s="258"/>
      <c r="J188" s="276">
        <f>BK188</f>
        <v>0</v>
      </c>
      <c r="K188" s="255"/>
      <c r="L188" s="260"/>
      <c r="M188" s="261"/>
      <c r="N188" s="262"/>
      <c r="O188" s="262"/>
      <c r="P188" s="263">
        <f>SUM(P189:P190)</f>
        <v>0</v>
      </c>
      <c r="Q188" s="262"/>
      <c r="R188" s="263">
        <f>SUM(R189:R190)</f>
        <v>0</v>
      </c>
      <c r="S188" s="262"/>
      <c r="T188" s="264">
        <f>SUM(T189:T190)</f>
        <v>0</v>
      </c>
      <c r="U188" s="11"/>
      <c r="V188" s="11"/>
      <c r="W188" s="11"/>
      <c r="X188" s="11"/>
      <c r="Y188" s="11"/>
      <c r="Z188" s="11"/>
      <c r="AA188" s="11"/>
      <c r="AB188" s="11"/>
      <c r="AC188" s="11"/>
      <c r="AD188" s="11"/>
      <c r="AE188" s="11"/>
      <c r="AR188" s="265" t="s">
        <v>84</v>
      </c>
      <c r="AT188" s="266" t="s">
        <v>75</v>
      </c>
      <c r="AU188" s="266" t="s">
        <v>84</v>
      </c>
      <c r="AY188" s="265" t="s">
        <v>414</v>
      </c>
      <c r="BK188" s="267">
        <f>SUM(BK189:BK190)</f>
        <v>0</v>
      </c>
    </row>
    <row r="189" s="2" customFormat="1" ht="21.75" customHeight="1">
      <c r="A189" s="39"/>
      <c r="B189" s="40"/>
      <c r="C189" s="234" t="s">
        <v>463</v>
      </c>
      <c r="D189" s="234" t="s">
        <v>443</v>
      </c>
      <c r="E189" s="235" t="s">
        <v>1867</v>
      </c>
      <c r="F189" s="236" t="s">
        <v>1868</v>
      </c>
      <c r="G189" s="237" t="s">
        <v>897</v>
      </c>
      <c r="H189" s="238">
        <v>0.46700000000000003</v>
      </c>
      <c r="I189" s="239"/>
      <c r="J189" s="240">
        <f>ROUND(I189*H189,2)</f>
        <v>0</v>
      </c>
      <c r="K189" s="236" t="s">
        <v>720</v>
      </c>
      <c r="L189" s="45"/>
      <c r="M189" s="241" t="s">
        <v>1</v>
      </c>
      <c r="N189" s="242" t="s">
        <v>41</v>
      </c>
      <c r="O189" s="92"/>
      <c r="P189" s="226">
        <f>O189*H189</f>
        <v>0</v>
      </c>
      <c r="Q189" s="226">
        <v>0</v>
      </c>
      <c r="R189" s="226">
        <f>Q189*H189</f>
        <v>0</v>
      </c>
      <c r="S189" s="226">
        <v>0</v>
      </c>
      <c r="T189" s="227">
        <f>S189*H189</f>
        <v>0</v>
      </c>
      <c r="U189" s="39"/>
      <c r="V189" s="39"/>
      <c r="W189" s="39"/>
      <c r="X189" s="39"/>
      <c r="Y189" s="39"/>
      <c r="Z189" s="39"/>
      <c r="AA189" s="39"/>
      <c r="AB189" s="39"/>
      <c r="AC189" s="39"/>
      <c r="AD189" s="39"/>
      <c r="AE189" s="39"/>
      <c r="AR189" s="228" t="s">
        <v>415</v>
      </c>
      <c r="AT189" s="228" t="s">
        <v>443</v>
      </c>
      <c r="AU189" s="228" t="s">
        <v>86</v>
      </c>
      <c r="AY189" s="18" t="s">
        <v>414</v>
      </c>
      <c r="BE189" s="229">
        <f>IF(N189="základní",J189,0)</f>
        <v>0</v>
      </c>
      <c r="BF189" s="229">
        <f>IF(N189="snížená",J189,0)</f>
        <v>0</v>
      </c>
      <c r="BG189" s="229">
        <f>IF(N189="zákl. přenesená",J189,0)</f>
        <v>0</v>
      </c>
      <c r="BH189" s="229">
        <f>IF(N189="sníž. přenesená",J189,0)</f>
        <v>0</v>
      </c>
      <c r="BI189" s="229">
        <f>IF(N189="nulová",J189,0)</f>
        <v>0</v>
      </c>
      <c r="BJ189" s="18" t="s">
        <v>84</v>
      </c>
      <c r="BK189" s="229">
        <f>ROUND(I189*H189,2)</f>
        <v>0</v>
      </c>
      <c r="BL189" s="18" t="s">
        <v>415</v>
      </c>
      <c r="BM189" s="228" t="s">
        <v>3804</v>
      </c>
    </row>
    <row r="190" s="2" customFormat="1">
      <c r="A190" s="39"/>
      <c r="B190" s="40"/>
      <c r="C190" s="41"/>
      <c r="D190" s="230" t="s">
        <v>417</v>
      </c>
      <c r="E190" s="41"/>
      <c r="F190" s="231" t="s">
        <v>1870</v>
      </c>
      <c r="G190" s="41"/>
      <c r="H190" s="41"/>
      <c r="I190" s="156"/>
      <c r="J190" s="41"/>
      <c r="K190" s="41"/>
      <c r="L190" s="45"/>
      <c r="M190" s="243"/>
      <c r="N190" s="244"/>
      <c r="O190" s="245"/>
      <c r="P190" s="245"/>
      <c r="Q190" s="245"/>
      <c r="R190" s="245"/>
      <c r="S190" s="245"/>
      <c r="T190" s="246"/>
      <c r="U190" s="39"/>
      <c r="V190" s="39"/>
      <c r="W190" s="39"/>
      <c r="X190" s="39"/>
      <c r="Y190" s="39"/>
      <c r="Z190" s="39"/>
      <c r="AA190" s="39"/>
      <c r="AB190" s="39"/>
      <c r="AC190" s="39"/>
      <c r="AD190" s="39"/>
      <c r="AE190" s="39"/>
      <c r="AT190" s="18" t="s">
        <v>417</v>
      </c>
      <c r="AU190" s="18" t="s">
        <v>86</v>
      </c>
    </row>
    <row r="191" s="2" customFormat="1" ht="6.96" customHeight="1">
      <c r="A191" s="39"/>
      <c r="B191" s="67"/>
      <c r="C191" s="68"/>
      <c r="D191" s="68"/>
      <c r="E191" s="68"/>
      <c r="F191" s="68"/>
      <c r="G191" s="68"/>
      <c r="H191" s="68"/>
      <c r="I191" s="194"/>
      <c r="J191" s="68"/>
      <c r="K191" s="68"/>
      <c r="L191" s="45"/>
      <c r="M191" s="39"/>
      <c r="O191" s="39"/>
      <c r="P191" s="39"/>
      <c r="Q191" s="39"/>
      <c r="R191" s="39"/>
      <c r="S191" s="39"/>
      <c r="T191" s="39"/>
      <c r="U191" s="39"/>
      <c r="V191" s="39"/>
      <c r="W191" s="39"/>
      <c r="X191" s="39"/>
      <c r="Y191" s="39"/>
      <c r="Z191" s="39"/>
      <c r="AA191" s="39"/>
      <c r="AB191" s="39"/>
      <c r="AC191" s="39"/>
      <c r="AD191" s="39"/>
      <c r="AE191" s="39"/>
    </row>
  </sheetData>
  <sheetProtection sheet="1" autoFilter="0" formatColumns="0" formatRows="0" objects="1" scenarios="1" spinCount="100000" saltValue="j02yJBrGrhKqOFrnEm7+YX4wr/EdXF1sdC7N4k3DkU3J1kFGmICxMt9xqHLdF2maA4iPL5zOvuj1w1pW4ZlgQw==" hashValue="A5A3Z4h9TTWVv2WalQyj0rmTXx3wYKPXFs5+kFHh0u+PJbE5PbnY4ps5RJbL2xYNIZVDwoX9lrSrZifLUk2PVQ==" algorithmName="SHA-512" password="CC35"/>
  <autoFilter ref="C125:K190"/>
  <mergeCells count="12">
    <mergeCell ref="E7:H7"/>
    <mergeCell ref="E9:H9"/>
    <mergeCell ref="E11:H11"/>
    <mergeCell ref="E20:H20"/>
    <mergeCell ref="E29:H29"/>
    <mergeCell ref="E85:H85"/>
    <mergeCell ref="E87:H87"/>
    <mergeCell ref="E89:H89"/>
    <mergeCell ref="E114:H114"/>
    <mergeCell ref="E116:H116"/>
    <mergeCell ref="E118:H118"/>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60.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289</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3772</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3805</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ROUND(J122,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ROUND((SUM(BE122:BE127)),  2)</f>
        <v>0</v>
      </c>
      <c r="G35" s="39"/>
      <c r="H35" s="39"/>
      <c r="I35" s="173">
        <v>0.20999999999999999</v>
      </c>
      <c r="J35" s="172">
        <f>ROUND(((SUM(BE122:BE127))*I35),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ROUND((SUM(BF122:BF127)),  2)</f>
        <v>0</v>
      </c>
      <c r="G36" s="39"/>
      <c r="H36" s="39"/>
      <c r="I36" s="173">
        <v>0.14999999999999999</v>
      </c>
      <c r="J36" s="172">
        <f>ROUND(((SUM(BF122:BF127))*I36),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ROUND((SUM(BG122:BG127)),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ROUND((SUM(BH122:BH127)),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ROUND((SUM(BI122:BI127)),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3772</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002 - VRN - propustek v km 7,374</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J122</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746</v>
      </c>
      <c r="E99" s="250"/>
      <c r="F99" s="250"/>
      <c r="G99" s="250"/>
      <c r="H99" s="250"/>
      <c r="I99" s="251"/>
      <c r="J99" s="252">
        <f>J123</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747</v>
      </c>
      <c r="E100" s="271"/>
      <c r="F100" s="271"/>
      <c r="G100" s="271"/>
      <c r="H100" s="271"/>
      <c r="I100" s="272"/>
      <c r="J100" s="273">
        <f>J124</f>
        <v>0</v>
      </c>
      <c r="K100" s="134"/>
      <c r="L100" s="274"/>
      <c r="S100" s="12"/>
      <c r="T100" s="12"/>
      <c r="U100" s="12"/>
      <c r="V100" s="12"/>
      <c r="W100" s="12"/>
      <c r="X100" s="12"/>
      <c r="Y100" s="12"/>
      <c r="Z100" s="12"/>
      <c r="AA100" s="12"/>
      <c r="AB100" s="12"/>
      <c r="AC100" s="12"/>
      <c r="AD100" s="12"/>
      <c r="AE100" s="12"/>
    </row>
    <row r="101" hidden="1" s="2" customFormat="1" ht="21.84" customHeight="1">
      <c r="A101" s="39"/>
      <c r="B101" s="40"/>
      <c r="C101" s="41"/>
      <c r="D101" s="41"/>
      <c r="E101" s="41"/>
      <c r="F101" s="41"/>
      <c r="G101" s="41"/>
      <c r="H101" s="41"/>
      <c r="I101" s="156"/>
      <c r="J101" s="41"/>
      <c r="K101" s="41"/>
      <c r="L101" s="64"/>
      <c r="S101" s="39"/>
      <c r="T101" s="39"/>
      <c r="U101" s="39"/>
      <c r="V101" s="39"/>
      <c r="W101" s="39"/>
      <c r="X101" s="39"/>
      <c r="Y101" s="39"/>
      <c r="Z101" s="39"/>
      <c r="AA101" s="39"/>
      <c r="AB101" s="39"/>
      <c r="AC101" s="39"/>
      <c r="AD101" s="39"/>
      <c r="AE101" s="39"/>
    </row>
    <row r="102" hidden="1" s="2" customFormat="1" ht="6.96" customHeight="1">
      <c r="A102" s="39"/>
      <c r="B102" s="67"/>
      <c r="C102" s="68"/>
      <c r="D102" s="68"/>
      <c r="E102" s="68"/>
      <c r="F102" s="68"/>
      <c r="G102" s="68"/>
      <c r="H102" s="68"/>
      <c r="I102" s="194"/>
      <c r="J102" s="68"/>
      <c r="K102" s="68"/>
      <c r="L102" s="64"/>
      <c r="S102" s="39"/>
      <c r="T102" s="39"/>
      <c r="U102" s="39"/>
      <c r="V102" s="39"/>
      <c r="W102" s="39"/>
      <c r="X102" s="39"/>
      <c r="Y102" s="39"/>
      <c r="Z102" s="39"/>
      <c r="AA102" s="39"/>
      <c r="AB102" s="39"/>
      <c r="AC102" s="39"/>
      <c r="AD102" s="39"/>
      <c r="AE102" s="39"/>
    </row>
    <row r="103" hidden="1"/>
    <row r="104" hidden="1"/>
    <row r="105" hidden="1"/>
    <row r="106" s="2" customFormat="1" ht="6.96" customHeight="1">
      <c r="A106" s="39"/>
      <c r="B106" s="69"/>
      <c r="C106" s="70"/>
      <c r="D106" s="70"/>
      <c r="E106" s="70"/>
      <c r="F106" s="70"/>
      <c r="G106" s="70"/>
      <c r="H106" s="70"/>
      <c r="I106" s="197"/>
      <c r="J106" s="70"/>
      <c r="K106" s="70"/>
      <c r="L106" s="64"/>
      <c r="S106" s="39"/>
      <c r="T106" s="39"/>
      <c r="U106" s="39"/>
      <c r="V106" s="39"/>
      <c r="W106" s="39"/>
      <c r="X106" s="39"/>
      <c r="Y106" s="39"/>
      <c r="Z106" s="39"/>
      <c r="AA106" s="39"/>
      <c r="AB106" s="39"/>
      <c r="AC106" s="39"/>
      <c r="AD106" s="39"/>
      <c r="AE106" s="39"/>
    </row>
    <row r="107" s="2" customFormat="1" ht="24.96" customHeight="1">
      <c r="A107" s="39"/>
      <c r="B107" s="40"/>
      <c r="C107" s="24" t="s">
        <v>396</v>
      </c>
      <c r="D107" s="41"/>
      <c r="E107" s="41"/>
      <c r="F107" s="41"/>
      <c r="G107" s="41"/>
      <c r="H107" s="41"/>
      <c r="I107" s="156"/>
      <c r="J107" s="41"/>
      <c r="K107" s="41"/>
      <c r="L107" s="64"/>
      <c r="S107" s="39"/>
      <c r="T107" s="39"/>
      <c r="U107" s="39"/>
      <c r="V107" s="39"/>
      <c r="W107" s="39"/>
      <c r="X107" s="39"/>
      <c r="Y107" s="39"/>
      <c r="Z107" s="39"/>
      <c r="AA107" s="39"/>
      <c r="AB107" s="39"/>
      <c r="AC107" s="39"/>
      <c r="AD107" s="39"/>
      <c r="AE107" s="39"/>
    </row>
    <row r="108" s="2" customFormat="1" ht="6.96" customHeight="1">
      <c r="A108" s="39"/>
      <c r="B108" s="40"/>
      <c r="C108" s="41"/>
      <c r="D108" s="41"/>
      <c r="E108" s="41"/>
      <c r="F108" s="41"/>
      <c r="G108" s="41"/>
      <c r="H108" s="41"/>
      <c r="I108" s="156"/>
      <c r="J108" s="41"/>
      <c r="K108" s="41"/>
      <c r="L108" s="64"/>
      <c r="S108" s="39"/>
      <c r="T108" s="39"/>
      <c r="U108" s="39"/>
      <c r="V108" s="39"/>
      <c r="W108" s="39"/>
      <c r="X108" s="39"/>
      <c r="Y108" s="39"/>
      <c r="Z108" s="39"/>
      <c r="AA108" s="39"/>
      <c r="AB108" s="39"/>
      <c r="AC108" s="39"/>
      <c r="AD108" s="39"/>
      <c r="AE108" s="39"/>
    </row>
    <row r="109" s="2" customFormat="1" ht="12" customHeight="1">
      <c r="A109" s="39"/>
      <c r="B109" s="40"/>
      <c r="C109" s="33" t="s">
        <v>16</v>
      </c>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s="2" customFormat="1" ht="23.25" customHeight="1">
      <c r="A110" s="39"/>
      <c r="B110" s="40"/>
      <c r="C110" s="41"/>
      <c r="D110" s="41"/>
      <c r="E110" s="198" t="str">
        <f>E7</f>
        <v>Oprava trati v úseku 1.TK a 2.TK Děčín Prostřední Žleb - Dolní Žleb_OPRAVA č. 2</v>
      </c>
      <c r="F110" s="33"/>
      <c r="G110" s="33"/>
      <c r="H110" s="33"/>
      <c r="I110" s="156"/>
      <c r="J110" s="41"/>
      <c r="K110" s="41"/>
      <c r="L110" s="64"/>
      <c r="S110" s="39"/>
      <c r="T110" s="39"/>
      <c r="U110" s="39"/>
      <c r="V110" s="39"/>
      <c r="W110" s="39"/>
      <c r="X110" s="39"/>
      <c r="Y110" s="39"/>
      <c r="Z110" s="39"/>
      <c r="AA110" s="39"/>
      <c r="AB110" s="39"/>
      <c r="AC110" s="39"/>
      <c r="AD110" s="39"/>
      <c r="AE110" s="39"/>
    </row>
    <row r="111" s="1" customFormat="1" ht="12" customHeight="1">
      <c r="B111" s="22"/>
      <c r="C111" s="33" t="s">
        <v>389</v>
      </c>
      <c r="D111" s="23"/>
      <c r="E111" s="23"/>
      <c r="F111" s="23"/>
      <c r="G111" s="23"/>
      <c r="H111" s="23"/>
      <c r="I111" s="148"/>
      <c r="J111" s="23"/>
      <c r="K111" s="23"/>
      <c r="L111" s="21"/>
    </row>
    <row r="112" s="2" customFormat="1" ht="16.5" customHeight="1">
      <c r="A112" s="39"/>
      <c r="B112" s="40"/>
      <c r="C112" s="41"/>
      <c r="D112" s="41"/>
      <c r="E112" s="198" t="s">
        <v>3772</v>
      </c>
      <c r="F112" s="41"/>
      <c r="G112" s="41"/>
      <c r="H112" s="41"/>
      <c r="I112" s="156"/>
      <c r="J112" s="41"/>
      <c r="K112" s="41"/>
      <c r="L112" s="64"/>
      <c r="S112" s="39"/>
      <c r="T112" s="39"/>
      <c r="U112" s="39"/>
      <c r="V112" s="39"/>
      <c r="W112" s="39"/>
      <c r="X112" s="39"/>
      <c r="Y112" s="39"/>
      <c r="Z112" s="39"/>
      <c r="AA112" s="39"/>
      <c r="AB112" s="39"/>
      <c r="AC112" s="39"/>
      <c r="AD112" s="39"/>
      <c r="AE112" s="39"/>
    </row>
    <row r="113" s="2" customFormat="1" ht="12" customHeight="1">
      <c r="A113" s="39"/>
      <c r="B113" s="40"/>
      <c r="C113" s="33" t="s">
        <v>715</v>
      </c>
      <c r="D113" s="41"/>
      <c r="E113" s="41"/>
      <c r="F113" s="41"/>
      <c r="G113" s="41"/>
      <c r="H113" s="41"/>
      <c r="I113" s="156"/>
      <c r="J113" s="41"/>
      <c r="K113" s="41"/>
      <c r="L113" s="64"/>
      <c r="S113" s="39"/>
      <c r="T113" s="39"/>
      <c r="U113" s="39"/>
      <c r="V113" s="39"/>
      <c r="W113" s="39"/>
      <c r="X113" s="39"/>
      <c r="Y113" s="39"/>
      <c r="Z113" s="39"/>
      <c r="AA113" s="39"/>
      <c r="AB113" s="39"/>
      <c r="AC113" s="39"/>
      <c r="AD113" s="39"/>
      <c r="AE113" s="39"/>
    </row>
    <row r="114" s="2" customFormat="1" ht="16.5" customHeight="1">
      <c r="A114" s="39"/>
      <c r="B114" s="40"/>
      <c r="C114" s="41"/>
      <c r="D114" s="41"/>
      <c r="E114" s="77" t="str">
        <f>E11</f>
        <v>002 - VRN - propustek v km 7,374</v>
      </c>
      <c r="F114" s="41"/>
      <c r="G114" s="41"/>
      <c r="H114" s="41"/>
      <c r="I114" s="156"/>
      <c r="J114" s="41"/>
      <c r="K114" s="41"/>
      <c r="L114" s="64"/>
      <c r="S114" s="39"/>
      <c r="T114" s="39"/>
      <c r="U114" s="39"/>
      <c r="V114" s="39"/>
      <c r="W114" s="39"/>
      <c r="X114" s="39"/>
      <c r="Y114" s="39"/>
      <c r="Z114" s="39"/>
      <c r="AA114" s="39"/>
      <c r="AB114" s="39"/>
      <c r="AC114" s="39"/>
      <c r="AD114" s="39"/>
      <c r="AE114" s="39"/>
    </row>
    <row r="115" s="2" customFormat="1" ht="6.96" customHeight="1">
      <c r="A115" s="39"/>
      <c r="B115" s="40"/>
      <c r="C115" s="41"/>
      <c r="D115" s="41"/>
      <c r="E115" s="41"/>
      <c r="F115" s="41"/>
      <c r="G115" s="41"/>
      <c r="H115" s="41"/>
      <c r="I115" s="156"/>
      <c r="J115" s="41"/>
      <c r="K115" s="41"/>
      <c r="L115" s="64"/>
      <c r="S115" s="39"/>
      <c r="T115" s="39"/>
      <c r="U115" s="39"/>
      <c r="V115" s="39"/>
      <c r="W115" s="39"/>
      <c r="X115" s="39"/>
      <c r="Y115" s="39"/>
      <c r="Z115" s="39"/>
      <c r="AA115" s="39"/>
      <c r="AB115" s="39"/>
      <c r="AC115" s="39"/>
      <c r="AD115" s="39"/>
      <c r="AE115" s="39"/>
    </row>
    <row r="116" s="2" customFormat="1" ht="12" customHeight="1">
      <c r="A116" s="39"/>
      <c r="B116" s="40"/>
      <c r="C116" s="33" t="s">
        <v>20</v>
      </c>
      <c r="D116" s="41"/>
      <c r="E116" s="41"/>
      <c r="F116" s="28" t="str">
        <f>F14</f>
        <v xml:space="preserve"> </v>
      </c>
      <c r="G116" s="41"/>
      <c r="H116" s="41"/>
      <c r="I116" s="158" t="s">
        <v>22</v>
      </c>
      <c r="J116" s="80" t="str">
        <f>IF(J14="","",J14)</f>
        <v>21. 11. 2019</v>
      </c>
      <c r="K116" s="41"/>
      <c r="L116" s="64"/>
      <c r="S116" s="39"/>
      <c r="T116" s="39"/>
      <c r="U116" s="39"/>
      <c r="V116" s="39"/>
      <c r="W116" s="39"/>
      <c r="X116" s="39"/>
      <c r="Y116" s="39"/>
      <c r="Z116" s="39"/>
      <c r="AA116" s="39"/>
      <c r="AB116" s="39"/>
      <c r="AC116" s="39"/>
      <c r="AD116" s="39"/>
      <c r="AE116" s="39"/>
    </row>
    <row r="117" s="2" customFormat="1" ht="6.96" customHeight="1">
      <c r="A117" s="39"/>
      <c r="B117" s="40"/>
      <c r="C117" s="41"/>
      <c r="D117" s="41"/>
      <c r="E117" s="41"/>
      <c r="F117" s="41"/>
      <c r="G117" s="41"/>
      <c r="H117" s="41"/>
      <c r="I117" s="156"/>
      <c r="J117" s="41"/>
      <c r="K117" s="41"/>
      <c r="L117" s="64"/>
      <c r="S117" s="39"/>
      <c r="T117" s="39"/>
      <c r="U117" s="39"/>
      <c r="V117" s="39"/>
      <c r="W117" s="39"/>
      <c r="X117" s="39"/>
      <c r="Y117" s="39"/>
      <c r="Z117" s="39"/>
      <c r="AA117" s="39"/>
      <c r="AB117" s="39"/>
      <c r="AC117" s="39"/>
      <c r="AD117" s="39"/>
      <c r="AE117" s="39"/>
    </row>
    <row r="118" s="2" customFormat="1" ht="15.15" customHeight="1">
      <c r="A118" s="39"/>
      <c r="B118" s="40"/>
      <c r="C118" s="33" t="s">
        <v>24</v>
      </c>
      <c r="D118" s="41"/>
      <c r="E118" s="41"/>
      <c r="F118" s="28" t="str">
        <f>E17</f>
        <v/>
      </c>
      <c r="G118" s="41"/>
      <c r="H118" s="41"/>
      <c r="I118" s="158" t="s">
        <v>32</v>
      </c>
      <c r="J118" s="37" t="str">
        <f>E23</f>
        <v xml:space="preserve"> </v>
      </c>
      <c r="K118" s="41"/>
      <c r="L118" s="64"/>
      <c r="S118" s="39"/>
      <c r="T118" s="39"/>
      <c r="U118" s="39"/>
      <c r="V118" s="39"/>
      <c r="W118" s="39"/>
      <c r="X118" s="39"/>
      <c r="Y118" s="39"/>
      <c r="Z118" s="39"/>
      <c r="AA118" s="39"/>
      <c r="AB118" s="39"/>
      <c r="AC118" s="39"/>
      <c r="AD118" s="39"/>
      <c r="AE118" s="39"/>
    </row>
    <row r="119" s="2" customFormat="1" ht="15.15" customHeight="1">
      <c r="A119" s="39"/>
      <c r="B119" s="40"/>
      <c r="C119" s="33" t="s">
        <v>30</v>
      </c>
      <c r="D119" s="41"/>
      <c r="E119" s="41"/>
      <c r="F119" s="28" t="str">
        <f>IF(E20="","",E20)</f>
        <v>Vyplň údaj</v>
      </c>
      <c r="G119" s="41"/>
      <c r="H119" s="41"/>
      <c r="I119" s="158" t="s">
        <v>34</v>
      </c>
      <c r="J119" s="37" t="str">
        <f>E26</f>
        <v xml:space="preserve"> </v>
      </c>
      <c r="K119" s="41"/>
      <c r="L119" s="64"/>
      <c r="S119" s="39"/>
      <c r="T119" s="39"/>
      <c r="U119" s="39"/>
      <c r="V119" s="39"/>
      <c r="W119" s="39"/>
      <c r="X119" s="39"/>
      <c r="Y119" s="39"/>
      <c r="Z119" s="39"/>
      <c r="AA119" s="39"/>
      <c r="AB119" s="39"/>
      <c r="AC119" s="39"/>
      <c r="AD119" s="39"/>
      <c r="AE119" s="39"/>
    </row>
    <row r="120" s="2" customFormat="1" ht="10.32" customHeight="1">
      <c r="A120" s="39"/>
      <c r="B120" s="40"/>
      <c r="C120" s="41"/>
      <c r="D120" s="41"/>
      <c r="E120" s="41"/>
      <c r="F120" s="41"/>
      <c r="G120" s="41"/>
      <c r="H120" s="41"/>
      <c r="I120" s="156"/>
      <c r="J120" s="41"/>
      <c r="K120" s="41"/>
      <c r="L120" s="64"/>
      <c r="S120" s="39"/>
      <c r="T120" s="39"/>
      <c r="U120" s="39"/>
      <c r="V120" s="39"/>
      <c r="W120" s="39"/>
      <c r="X120" s="39"/>
      <c r="Y120" s="39"/>
      <c r="Z120" s="39"/>
      <c r="AA120" s="39"/>
      <c r="AB120" s="39"/>
      <c r="AC120" s="39"/>
      <c r="AD120" s="39"/>
      <c r="AE120" s="39"/>
    </row>
    <row r="121" s="9" customFormat="1" ht="29.28" customHeight="1">
      <c r="A121" s="204"/>
      <c r="B121" s="205"/>
      <c r="C121" s="206" t="s">
        <v>397</v>
      </c>
      <c r="D121" s="207" t="s">
        <v>61</v>
      </c>
      <c r="E121" s="207" t="s">
        <v>57</v>
      </c>
      <c r="F121" s="207" t="s">
        <v>58</v>
      </c>
      <c r="G121" s="207" t="s">
        <v>398</v>
      </c>
      <c r="H121" s="207" t="s">
        <v>399</v>
      </c>
      <c r="I121" s="208" t="s">
        <v>400</v>
      </c>
      <c r="J121" s="207" t="s">
        <v>393</v>
      </c>
      <c r="K121" s="209" t="s">
        <v>401</v>
      </c>
      <c r="L121" s="210"/>
      <c r="M121" s="101" t="s">
        <v>1</v>
      </c>
      <c r="N121" s="102" t="s">
        <v>40</v>
      </c>
      <c r="O121" s="102" t="s">
        <v>402</v>
      </c>
      <c r="P121" s="102" t="s">
        <v>403</v>
      </c>
      <c r="Q121" s="102" t="s">
        <v>404</v>
      </c>
      <c r="R121" s="102" t="s">
        <v>405</v>
      </c>
      <c r="S121" s="102" t="s">
        <v>406</v>
      </c>
      <c r="T121" s="103" t="s">
        <v>407</v>
      </c>
      <c r="U121" s="204"/>
      <c r="V121" s="204"/>
      <c r="W121" s="204"/>
      <c r="X121" s="204"/>
      <c r="Y121" s="204"/>
      <c r="Z121" s="204"/>
      <c r="AA121" s="204"/>
      <c r="AB121" s="204"/>
      <c r="AC121" s="204"/>
      <c r="AD121" s="204"/>
      <c r="AE121" s="204"/>
    </row>
    <row r="122" s="2" customFormat="1" ht="22.8" customHeight="1">
      <c r="A122" s="39"/>
      <c r="B122" s="40"/>
      <c r="C122" s="108" t="s">
        <v>408</v>
      </c>
      <c r="D122" s="41"/>
      <c r="E122" s="41"/>
      <c r="F122" s="41"/>
      <c r="G122" s="41"/>
      <c r="H122" s="41"/>
      <c r="I122" s="156"/>
      <c r="J122" s="211">
        <f>BK122</f>
        <v>0</v>
      </c>
      <c r="K122" s="41"/>
      <c r="L122" s="45"/>
      <c r="M122" s="104"/>
      <c r="N122" s="212"/>
      <c r="O122" s="105"/>
      <c r="P122" s="213">
        <f>P123</f>
        <v>0</v>
      </c>
      <c r="Q122" s="105"/>
      <c r="R122" s="213">
        <f>R123</f>
        <v>0</v>
      </c>
      <c r="S122" s="105"/>
      <c r="T122" s="214">
        <f>T123</f>
        <v>0</v>
      </c>
      <c r="U122" s="39"/>
      <c r="V122" s="39"/>
      <c r="W122" s="39"/>
      <c r="X122" s="39"/>
      <c r="Y122" s="39"/>
      <c r="Z122" s="39"/>
      <c r="AA122" s="39"/>
      <c r="AB122" s="39"/>
      <c r="AC122" s="39"/>
      <c r="AD122" s="39"/>
      <c r="AE122" s="39"/>
      <c r="AT122" s="18" t="s">
        <v>75</v>
      </c>
      <c r="AU122" s="18" t="s">
        <v>395</v>
      </c>
      <c r="BK122" s="215">
        <f>BK123</f>
        <v>0</v>
      </c>
    </row>
    <row r="123" s="11" customFormat="1" ht="25.92" customHeight="1">
      <c r="A123" s="11"/>
      <c r="B123" s="254"/>
      <c r="C123" s="255"/>
      <c r="D123" s="256" t="s">
        <v>75</v>
      </c>
      <c r="E123" s="257" t="s">
        <v>128</v>
      </c>
      <c r="F123" s="257" t="s">
        <v>1096</v>
      </c>
      <c r="G123" s="255"/>
      <c r="H123" s="255"/>
      <c r="I123" s="258"/>
      <c r="J123" s="259">
        <f>BK123</f>
        <v>0</v>
      </c>
      <c r="K123" s="255"/>
      <c r="L123" s="260"/>
      <c r="M123" s="261"/>
      <c r="N123" s="262"/>
      <c r="O123" s="262"/>
      <c r="P123" s="263">
        <f>P124</f>
        <v>0</v>
      </c>
      <c r="Q123" s="262"/>
      <c r="R123" s="263">
        <f>R124</f>
        <v>0</v>
      </c>
      <c r="S123" s="262"/>
      <c r="T123" s="264">
        <f>T124</f>
        <v>0</v>
      </c>
      <c r="U123" s="11"/>
      <c r="V123" s="11"/>
      <c r="W123" s="11"/>
      <c r="X123" s="11"/>
      <c r="Y123" s="11"/>
      <c r="Z123" s="11"/>
      <c r="AA123" s="11"/>
      <c r="AB123" s="11"/>
      <c r="AC123" s="11"/>
      <c r="AD123" s="11"/>
      <c r="AE123" s="11"/>
      <c r="AR123" s="265" t="s">
        <v>427</v>
      </c>
      <c r="AT123" s="266" t="s">
        <v>75</v>
      </c>
      <c r="AU123" s="266" t="s">
        <v>76</v>
      </c>
      <c r="AY123" s="265" t="s">
        <v>414</v>
      </c>
      <c r="BK123" s="267">
        <f>BK124</f>
        <v>0</v>
      </c>
    </row>
    <row r="124" s="11" customFormat="1" ht="22.8" customHeight="1">
      <c r="A124" s="11"/>
      <c r="B124" s="254"/>
      <c r="C124" s="255"/>
      <c r="D124" s="256" t="s">
        <v>75</v>
      </c>
      <c r="E124" s="275" t="s">
        <v>1097</v>
      </c>
      <c r="F124" s="275" t="s">
        <v>1098</v>
      </c>
      <c r="G124" s="255"/>
      <c r="H124" s="255"/>
      <c r="I124" s="258"/>
      <c r="J124" s="276">
        <f>BK124</f>
        <v>0</v>
      </c>
      <c r="K124" s="255"/>
      <c r="L124" s="260"/>
      <c r="M124" s="261"/>
      <c r="N124" s="262"/>
      <c r="O124" s="262"/>
      <c r="P124" s="263">
        <f>SUM(P125:P127)</f>
        <v>0</v>
      </c>
      <c r="Q124" s="262"/>
      <c r="R124" s="263">
        <f>SUM(R125:R127)</f>
        <v>0</v>
      </c>
      <c r="S124" s="262"/>
      <c r="T124" s="264">
        <f>SUM(T125:T127)</f>
        <v>0</v>
      </c>
      <c r="U124" s="11"/>
      <c r="V124" s="11"/>
      <c r="W124" s="11"/>
      <c r="X124" s="11"/>
      <c r="Y124" s="11"/>
      <c r="Z124" s="11"/>
      <c r="AA124" s="11"/>
      <c r="AB124" s="11"/>
      <c r="AC124" s="11"/>
      <c r="AD124" s="11"/>
      <c r="AE124" s="11"/>
      <c r="AR124" s="265" t="s">
        <v>427</v>
      </c>
      <c r="AT124" s="266" t="s">
        <v>75</v>
      </c>
      <c r="AU124" s="266" t="s">
        <v>84</v>
      </c>
      <c r="AY124" s="265" t="s">
        <v>414</v>
      </c>
      <c r="BK124" s="267">
        <f>SUM(BK125:BK127)</f>
        <v>0</v>
      </c>
    </row>
    <row r="125" s="2" customFormat="1" ht="16.5" customHeight="1">
      <c r="A125" s="39"/>
      <c r="B125" s="40"/>
      <c r="C125" s="234" t="s">
        <v>84</v>
      </c>
      <c r="D125" s="234" t="s">
        <v>443</v>
      </c>
      <c r="E125" s="235" t="s">
        <v>1100</v>
      </c>
      <c r="F125" s="236" t="s">
        <v>1098</v>
      </c>
      <c r="G125" s="237" t="s">
        <v>1686</v>
      </c>
      <c r="H125" s="238">
        <v>551.98000000000002</v>
      </c>
      <c r="I125" s="239"/>
      <c r="J125" s="240">
        <f>ROUND(I125*H125,2)</f>
        <v>0</v>
      </c>
      <c r="K125" s="236" t="s">
        <v>720</v>
      </c>
      <c r="L125" s="45"/>
      <c r="M125" s="241" t="s">
        <v>1</v>
      </c>
      <c r="N125" s="242" t="s">
        <v>41</v>
      </c>
      <c r="O125" s="92"/>
      <c r="P125" s="226">
        <f>O125*H125</f>
        <v>0</v>
      </c>
      <c r="Q125" s="226">
        <v>0</v>
      </c>
      <c r="R125" s="226">
        <f>Q125*H125</f>
        <v>0</v>
      </c>
      <c r="S125" s="226">
        <v>0</v>
      </c>
      <c r="T125" s="227">
        <f>S125*H125</f>
        <v>0</v>
      </c>
      <c r="U125" s="39"/>
      <c r="V125" s="39"/>
      <c r="W125" s="39"/>
      <c r="X125" s="39"/>
      <c r="Y125" s="39"/>
      <c r="Z125" s="39"/>
      <c r="AA125" s="39"/>
      <c r="AB125" s="39"/>
      <c r="AC125" s="39"/>
      <c r="AD125" s="39"/>
      <c r="AE125" s="39"/>
      <c r="AR125" s="228" t="s">
        <v>1102</v>
      </c>
      <c r="AT125" s="228" t="s">
        <v>443</v>
      </c>
      <c r="AU125" s="228" t="s">
        <v>86</v>
      </c>
      <c r="AY125" s="18" t="s">
        <v>414</v>
      </c>
      <c r="BE125" s="229">
        <f>IF(N125="základní",J125,0)</f>
        <v>0</v>
      </c>
      <c r="BF125" s="229">
        <f>IF(N125="snížená",J125,0)</f>
        <v>0</v>
      </c>
      <c r="BG125" s="229">
        <f>IF(N125="zákl. přenesená",J125,0)</f>
        <v>0</v>
      </c>
      <c r="BH125" s="229">
        <f>IF(N125="sníž. přenesená",J125,0)</f>
        <v>0</v>
      </c>
      <c r="BI125" s="229">
        <f>IF(N125="nulová",J125,0)</f>
        <v>0</v>
      </c>
      <c r="BJ125" s="18" t="s">
        <v>84</v>
      </c>
      <c r="BK125" s="229">
        <f>ROUND(I125*H125,2)</f>
        <v>0</v>
      </c>
      <c r="BL125" s="18" t="s">
        <v>1102</v>
      </c>
      <c r="BM125" s="228" t="s">
        <v>3806</v>
      </c>
    </row>
    <row r="126" s="2" customFormat="1">
      <c r="A126" s="39"/>
      <c r="B126" s="40"/>
      <c r="C126" s="41"/>
      <c r="D126" s="230" t="s">
        <v>417</v>
      </c>
      <c r="E126" s="41"/>
      <c r="F126" s="231" t="s">
        <v>1098</v>
      </c>
      <c r="G126" s="41"/>
      <c r="H126" s="41"/>
      <c r="I126" s="156"/>
      <c r="J126" s="41"/>
      <c r="K126" s="41"/>
      <c r="L126" s="45"/>
      <c r="M126" s="232"/>
      <c r="N126" s="233"/>
      <c r="O126" s="92"/>
      <c r="P126" s="92"/>
      <c r="Q126" s="92"/>
      <c r="R126" s="92"/>
      <c r="S126" s="92"/>
      <c r="T126" s="93"/>
      <c r="U126" s="39"/>
      <c r="V126" s="39"/>
      <c r="W126" s="39"/>
      <c r="X126" s="39"/>
      <c r="Y126" s="39"/>
      <c r="Z126" s="39"/>
      <c r="AA126" s="39"/>
      <c r="AB126" s="39"/>
      <c r="AC126" s="39"/>
      <c r="AD126" s="39"/>
      <c r="AE126" s="39"/>
      <c r="AT126" s="18" t="s">
        <v>417</v>
      </c>
      <c r="AU126" s="18" t="s">
        <v>86</v>
      </c>
    </row>
    <row r="127" s="2" customFormat="1">
      <c r="A127" s="39"/>
      <c r="B127" s="40"/>
      <c r="C127" s="41"/>
      <c r="D127" s="230" t="s">
        <v>722</v>
      </c>
      <c r="E127" s="41"/>
      <c r="F127" s="268" t="s">
        <v>3716</v>
      </c>
      <c r="G127" s="41"/>
      <c r="H127" s="41"/>
      <c r="I127" s="156"/>
      <c r="J127" s="41"/>
      <c r="K127" s="41"/>
      <c r="L127" s="45"/>
      <c r="M127" s="243"/>
      <c r="N127" s="244"/>
      <c r="O127" s="245"/>
      <c r="P127" s="245"/>
      <c r="Q127" s="245"/>
      <c r="R127" s="245"/>
      <c r="S127" s="245"/>
      <c r="T127" s="246"/>
      <c r="U127" s="39"/>
      <c r="V127" s="39"/>
      <c r="W127" s="39"/>
      <c r="X127" s="39"/>
      <c r="Y127" s="39"/>
      <c r="Z127" s="39"/>
      <c r="AA127" s="39"/>
      <c r="AB127" s="39"/>
      <c r="AC127" s="39"/>
      <c r="AD127" s="39"/>
      <c r="AE127" s="39"/>
      <c r="AT127" s="18" t="s">
        <v>722</v>
      </c>
      <c r="AU127" s="18" t="s">
        <v>86</v>
      </c>
    </row>
    <row r="128" s="2" customFormat="1" ht="6.96" customHeight="1">
      <c r="A128" s="39"/>
      <c r="B128" s="67"/>
      <c r="C128" s="68"/>
      <c r="D128" s="68"/>
      <c r="E128" s="68"/>
      <c r="F128" s="68"/>
      <c r="G128" s="68"/>
      <c r="H128" s="68"/>
      <c r="I128" s="194"/>
      <c r="J128" s="68"/>
      <c r="K128" s="68"/>
      <c r="L128" s="45"/>
      <c r="M128" s="39"/>
      <c r="O128" s="39"/>
      <c r="P128" s="39"/>
      <c r="Q128" s="39"/>
      <c r="R128" s="39"/>
      <c r="S128" s="39"/>
      <c r="T128" s="39"/>
      <c r="U128" s="39"/>
      <c r="V128" s="39"/>
      <c r="W128" s="39"/>
      <c r="X128" s="39"/>
      <c r="Y128" s="39"/>
      <c r="Z128" s="39"/>
      <c r="AA128" s="39"/>
      <c r="AB128" s="39"/>
      <c r="AC128" s="39"/>
      <c r="AD128" s="39"/>
      <c r="AE128" s="39"/>
    </row>
  </sheetData>
  <sheetProtection sheet="1" autoFilter="0" formatColumns="0" formatRows="0" objects="1" scenarios="1" spinCount="100000" saltValue="7V5vEKwl4TuqXrY5aeARTsCzL3V/6mj8SN7xdBGw+yk4qyaL+LGT+EXuTkurZA8K6yIpp4DTGiRPDAt26sb8WQ==" hashValue="5f9WLyYgqm3jGRh3etiyFNbPvaGj7EYzjYok47CebCaFFlM9HKT2noHTUobRe1BpylSZ0kS+TN5TqjQfAU0G6w==" algorithmName="SHA-512" password="CC35"/>
  <autoFilter ref="C121:K127"/>
  <mergeCells count="12">
    <mergeCell ref="E7:H7"/>
    <mergeCell ref="E9:H9"/>
    <mergeCell ref="E11:H11"/>
    <mergeCell ref="E20:H20"/>
    <mergeCell ref="E29:H29"/>
    <mergeCell ref="E85:H85"/>
    <mergeCell ref="E87:H87"/>
    <mergeCell ref="E89:H89"/>
    <mergeCell ref="E110:H110"/>
    <mergeCell ref="E112:H112"/>
    <mergeCell ref="E114:H114"/>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61.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294</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3807</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3808</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ROUND(J128,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ROUND((SUM(BE128:BE221)),  2)</f>
        <v>0</v>
      </c>
      <c r="G35" s="39"/>
      <c r="H35" s="39"/>
      <c r="I35" s="173">
        <v>0.20999999999999999</v>
      </c>
      <c r="J35" s="172">
        <f>ROUND(((SUM(BE128:BE221))*I35),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ROUND((SUM(BF128:BF221)),  2)</f>
        <v>0</v>
      </c>
      <c r="G36" s="39"/>
      <c r="H36" s="39"/>
      <c r="I36" s="173">
        <v>0.14999999999999999</v>
      </c>
      <c r="J36" s="172">
        <f>ROUND(((SUM(BF128:BF221))*I36),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ROUND((SUM(BG128:BG221)),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ROUND((SUM(BH128:BH221)),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ROUND((SUM(BI128:BI221)),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3807</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001 - ZRN - propustek v km 7,588</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J128</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732</v>
      </c>
      <c r="E99" s="250"/>
      <c r="F99" s="250"/>
      <c r="G99" s="250"/>
      <c r="H99" s="250"/>
      <c r="I99" s="251"/>
      <c r="J99" s="252">
        <f>J129</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1712</v>
      </c>
      <c r="E100" s="271"/>
      <c r="F100" s="271"/>
      <c r="G100" s="271"/>
      <c r="H100" s="271"/>
      <c r="I100" s="272"/>
      <c r="J100" s="273">
        <f>J130</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736</v>
      </c>
      <c r="E101" s="271"/>
      <c r="F101" s="271"/>
      <c r="G101" s="271"/>
      <c r="H101" s="271"/>
      <c r="I101" s="272"/>
      <c r="J101" s="273">
        <f>J138</f>
        <v>0</v>
      </c>
      <c r="K101" s="134"/>
      <c r="L101" s="274"/>
      <c r="S101" s="12"/>
      <c r="T101" s="12"/>
      <c r="U101" s="12"/>
      <c r="V101" s="12"/>
      <c r="W101" s="12"/>
      <c r="X101" s="12"/>
      <c r="Y101" s="12"/>
      <c r="Z101" s="12"/>
      <c r="AA101" s="12"/>
      <c r="AB101" s="12"/>
      <c r="AC101" s="12"/>
      <c r="AD101" s="12"/>
      <c r="AE101" s="12"/>
    </row>
    <row r="102" hidden="1" s="12" customFormat="1" ht="19.92" customHeight="1">
      <c r="A102" s="12"/>
      <c r="B102" s="269"/>
      <c r="C102" s="134"/>
      <c r="D102" s="270" t="s">
        <v>737</v>
      </c>
      <c r="E102" s="271"/>
      <c r="F102" s="271"/>
      <c r="G102" s="271"/>
      <c r="H102" s="271"/>
      <c r="I102" s="272"/>
      <c r="J102" s="273">
        <f>J160</f>
        <v>0</v>
      </c>
      <c r="K102" s="134"/>
      <c r="L102" s="274"/>
      <c r="S102" s="12"/>
      <c r="T102" s="12"/>
      <c r="U102" s="12"/>
      <c r="V102" s="12"/>
      <c r="W102" s="12"/>
      <c r="X102" s="12"/>
      <c r="Y102" s="12"/>
      <c r="Z102" s="12"/>
      <c r="AA102" s="12"/>
      <c r="AB102" s="12"/>
      <c r="AC102" s="12"/>
      <c r="AD102" s="12"/>
      <c r="AE102" s="12"/>
    </row>
    <row r="103" hidden="1" s="12" customFormat="1" ht="19.92" customHeight="1">
      <c r="A103" s="12"/>
      <c r="B103" s="269"/>
      <c r="C103" s="134"/>
      <c r="D103" s="270" t="s">
        <v>738</v>
      </c>
      <c r="E103" s="271"/>
      <c r="F103" s="271"/>
      <c r="G103" s="271"/>
      <c r="H103" s="271"/>
      <c r="I103" s="272"/>
      <c r="J103" s="273">
        <f>J193</f>
        <v>0</v>
      </c>
      <c r="K103" s="134"/>
      <c r="L103" s="274"/>
      <c r="S103" s="12"/>
      <c r="T103" s="12"/>
      <c r="U103" s="12"/>
      <c r="V103" s="12"/>
      <c r="W103" s="12"/>
      <c r="X103" s="12"/>
      <c r="Y103" s="12"/>
      <c r="Z103" s="12"/>
      <c r="AA103" s="12"/>
      <c r="AB103" s="12"/>
      <c r="AC103" s="12"/>
      <c r="AD103" s="12"/>
      <c r="AE103" s="12"/>
    </row>
    <row r="104" hidden="1" s="12" customFormat="1" ht="19.92" customHeight="1">
      <c r="A104" s="12"/>
      <c r="B104" s="269"/>
      <c r="C104" s="134"/>
      <c r="D104" s="270" t="s">
        <v>739</v>
      </c>
      <c r="E104" s="271"/>
      <c r="F104" s="271"/>
      <c r="G104" s="271"/>
      <c r="H104" s="271"/>
      <c r="I104" s="272"/>
      <c r="J104" s="273">
        <f>J205</f>
        <v>0</v>
      </c>
      <c r="K104" s="134"/>
      <c r="L104" s="274"/>
      <c r="S104" s="12"/>
      <c r="T104" s="12"/>
      <c r="U104" s="12"/>
      <c r="V104" s="12"/>
      <c r="W104" s="12"/>
      <c r="X104" s="12"/>
      <c r="Y104" s="12"/>
      <c r="Z104" s="12"/>
      <c r="AA104" s="12"/>
      <c r="AB104" s="12"/>
      <c r="AC104" s="12"/>
      <c r="AD104" s="12"/>
      <c r="AE104" s="12"/>
    </row>
    <row r="105" hidden="1" s="10" customFormat="1" ht="24.96" customHeight="1">
      <c r="A105" s="10"/>
      <c r="B105" s="247"/>
      <c r="C105" s="248"/>
      <c r="D105" s="249" t="s">
        <v>740</v>
      </c>
      <c r="E105" s="250"/>
      <c r="F105" s="250"/>
      <c r="G105" s="250"/>
      <c r="H105" s="250"/>
      <c r="I105" s="251"/>
      <c r="J105" s="252">
        <f>J208</f>
        <v>0</v>
      </c>
      <c r="K105" s="248"/>
      <c r="L105" s="253"/>
      <c r="S105" s="10"/>
      <c r="T105" s="10"/>
      <c r="U105" s="10"/>
      <c r="V105" s="10"/>
      <c r="W105" s="10"/>
      <c r="X105" s="10"/>
      <c r="Y105" s="10"/>
      <c r="Z105" s="10"/>
      <c r="AA105" s="10"/>
      <c r="AB105" s="10"/>
      <c r="AC105" s="10"/>
      <c r="AD105" s="10"/>
      <c r="AE105" s="10"/>
    </row>
    <row r="106" hidden="1" s="12" customFormat="1" ht="19.92" customHeight="1">
      <c r="A106" s="12"/>
      <c r="B106" s="269"/>
      <c r="C106" s="134"/>
      <c r="D106" s="270" t="s">
        <v>1713</v>
      </c>
      <c r="E106" s="271"/>
      <c r="F106" s="271"/>
      <c r="G106" s="271"/>
      <c r="H106" s="271"/>
      <c r="I106" s="272"/>
      <c r="J106" s="273">
        <f>J209</f>
        <v>0</v>
      </c>
      <c r="K106" s="134"/>
      <c r="L106" s="274"/>
      <c r="S106" s="12"/>
      <c r="T106" s="12"/>
      <c r="U106" s="12"/>
      <c r="V106" s="12"/>
      <c r="W106" s="12"/>
      <c r="X106" s="12"/>
      <c r="Y106" s="12"/>
      <c r="Z106" s="12"/>
      <c r="AA106" s="12"/>
      <c r="AB106" s="12"/>
      <c r="AC106" s="12"/>
      <c r="AD106" s="12"/>
      <c r="AE106" s="12"/>
    </row>
    <row r="107" hidden="1" s="2" customFormat="1" ht="21.84" customHeight="1">
      <c r="A107" s="39"/>
      <c r="B107" s="40"/>
      <c r="C107" s="41"/>
      <c r="D107" s="41"/>
      <c r="E107" s="41"/>
      <c r="F107" s="41"/>
      <c r="G107" s="41"/>
      <c r="H107" s="41"/>
      <c r="I107" s="156"/>
      <c r="J107" s="41"/>
      <c r="K107" s="41"/>
      <c r="L107" s="64"/>
      <c r="S107" s="39"/>
      <c r="T107" s="39"/>
      <c r="U107" s="39"/>
      <c r="V107" s="39"/>
      <c r="W107" s="39"/>
      <c r="X107" s="39"/>
      <c r="Y107" s="39"/>
      <c r="Z107" s="39"/>
      <c r="AA107" s="39"/>
      <c r="AB107" s="39"/>
      <c r="AC107" s="39"/>
      <c r="AD107" s="39"/>
      <c r="AE107" s="39"/>
    </row>
    <row r="108" hidden="1" s="2" customFormat="1" ht="6.96" customHeight="1">
      <c r="A108" s="39"/>
      <c r="B108" s="67"/>
      <c r="C108" s="68"/>
      <c r="D108" s="68"/>
      <c r="E108" s="68"/>
      <c r="F108" s="68"/>
      <c r="G108" s="68"/>
      <c r="H108" s="68"/>
      <c r="I108" s="194"/>
      <c r="J108" s="68"/>
      <c r="K108" s="68"/>
      <c r="L108" s="64"/>
      <c r="S108" s="39"/>
      <c r="T108" s="39"/>
      <c r="U108" s="39"/>
      <c r="V108" s="39"/>
      <c r="W108" s="39"/>
      <c r="X108" s="39"/>
      <c r="Y108" s="39"/>
      <c r="Z108" s="39"/>
      <c r="AA108" s="39"/>
      <c r="AB108" s="39"/>
      <c r="AC108" s="39"/>
      <c r="AD108" s="39"/>
      <c r="AE108" s="39"/>
    </row>
    <row r="109" hidden="1"/>
    <row r="110" hidden="1"/>
    <row r="111" hidden="1"/>
    <row r="112" s="2" customFormat="1" ht="6.96" customHeight="1">
      <c r="A112" s="39"/>
      <c r="B112" s="69"/>
      <c r="C112" s="70"/>
      <c r="D112" s="70"/>
      <c r="E112" s="70"/>
      <c r="F112" s="70"/>
      <c r="G112" s="70"/>
      <c r="H112" s="70"/>
      <c r="I112" s="197"/>
      <c r="J112" s="70"/>
      <c r="K112" s="70"/>
      <c r="L112" s="64"/>
      <c r="S112" s="39"/>
      <c r="T112" s="39"/>
      <c r="U112" s="39"/>
      <c r="V112" s="39"/>
      <c r="W112" s="39"/>
      <c r="X112" s="39"/>
      <c r="Y112" s="39"/>
      <c r="Z112" s="39"/>
      <c r="AA112" s="39"/>
      <c r="AB112" s="39"/>
      <c r="AC112" s="39"/>
      <c r="AD112" s="39"/>
      <c r="AE112" s="39"/>
    </row>
    <row r="113" s="2" customFormat="1" ht="24.96" customHeight="1">
      <c r="A113" s="39"/>
      <c r="B113" s="40"/>
      <c r="C113" s="24" t="s">
        <v>396</v>
      </c>
      <c r="D113" s="41"/>
      <c r="E113" s="41"/>
      <c r="F113" s="41"/>
      <c r="G113" s="41"/>
      <c r="H113" s="41"/>
      <c r="I113" s="156"/>
      <c r="J113" s="41"/>
      <c r="K113" s="41"/>
      <c r="L113" s="64"/>
      <c r="S113" s="39"/>
      <c r="T113" s="39"/>
      <c r="U113" s="39"/>
      <c r="V113" s="39"/>
      <c r="W113" s="39"/>
      <c r="X113" s="39"/>
      <c r="Y113" s="39"/>
      <c r="Z113" s="39"/>
      <c r="AA113" s="39"/>
      <c r="AB113" s="39"/>
      <c r="AC113" s="39"/>
      <c r="AD113" s="39"/>
      <c r="AE113" s="39"/>
    </row>
    <row r="114" s="2" customFormat="1" ht="6.96" customHeight="1">
      <c r="A114" s="39"/>
      <c r="B114" s="40"/>
      <c r="C114" s="41"/>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2" customFormat="1" ht="12" customHeight="1">
      <c r="A115" s="39"/>
      <c r="B115" s="40"/>
      <c r="C115" s="33" t="s">
        <v>16</v>
      </c>
      <c r="D115" s="41"/>
      <c r="E115" s="41"/>
      <c r="F115" s="41"/>
      <c r="G115" s="41"/>
      <c r="H115" s="41"/>
      <c r="I115" s="156"/>
      <c r="J115" s="41"/>
      <c r="K115" s="41"/>
      <c r="L115" s="64"/>
      <c r="S115" s="39"/>
      <c r="T115" s="39"/>
      <c r="U115" s="39"/>
      <c r="V115" s="39"/>
      <c r="W115" s="39"/>
      <c r="X115" s="39"/>
      <c r="Y115" s="39"/>
      <c r="Z115" s="39"/>
      <c r="AA115" s="39"/>
      <c r="AB115" s="39"/>
      <c r="AC115" s="39"/>
      <c r="AD115" s="39"/>
      <c r="AE115" s="39"/>
    </row>
    <row r="116" s="2" customFormat="1" ht="23.25" customHeight="1">
      <c r="A116" s="39"/>
      <c r="B116" s="40"/>
      <c r="C116" s="41"/>
      <c r="D116" s="41"/>
      <c r="E116" s="198" t="str">
        <f>E7</f>
        <v>Oprava trati v úseku 1.TK a 2.TK Děčín Prostřední Žleb - Dolní Žleb_OPRAVA č. 2</v>
      </c>
      <c r="F116" s="33"/>
      <c r="G116" s="33"/>
      <c r="H116" s="33"/>
      <c r="I116" s="156"/>
      <c r="J116" s="41"/>
      <c r="K116" s="41"/>
      <c r="L116" s="64"/>
      <c r="S116" s="39"/>
      <c r="T116" s="39"/>
      <c r="U116" s="39"/>
      <c r="V116" s="39"/>
      <c r="W116" s="39"/>
      <c r="X116" s="39"/>
      <c r="Y116" s="39"/>
      <c r="Z116" s="39"/>
      <c r="AA116" s="39"/>
      <c r="AB116" s="39"/>
      <c r="AC116" s="39"/>
      <c r="AD116" s="39"/>
      <c r="AE116" s="39"/>
    </row>
    <row r="117" s="1" customFormat="1" ht="12" customHeight="1">
      <c r="B117" s="22"/>
      <c r="C117" s="33" t="s">
        <v>389</v>
      </c>
      <c r="D117" s="23"/>
      <c r="E117" s="23"/>
      <c r="F117" s="23"/>
      <c r="G117" s="23"/>
      <c r="H117" s="23"/>
      <c r="I117" s="148"/>
      <c r="J117" s="23"/>
      <c r="K117" s="23"/>
      <c r="L117" s="21"/>
    </row>
    <row r="118" s="2" customFormat="1" ht="16.5" customHeight="1">
      <c r="A118" s="39"/>
      <c r="B118" s="40"/>
      <c r="C118" s="41"/>
      <c r="D118" s="41"/>
      <c r="E118" s="198" t="s">
        <v>3807</v>
      </c>
      <c r="F118" s="41"/>
      <c r="G118" s="41"/>
      <c r="H118" s="41"/>
      <c r="I118" s="156"/>
      <c r="J118" s="41"/>
      <c r="K118" s="41"/>
      <c r="L118" s="64"/>
      <c r="S118" s="39"/>
      <c r="T118" s="39"/>
      <c r="U118" s="39"/>
      <c r="V118" s="39"/>
      <c r="W118" s="39"/>
      <c r="X118" s="39"/>
      <c r="Y118" s="39"/>
      <c r="Z118" s="39"/>
      <c r="AA118" s="39"/>
      <c r="AB118" s="39"/>
      <c r="AC118" s="39"/>
      <c r="AD118" s="39"/>
      <c r="AE118" s="39"/>
    </row>
    <row r="119" s="2" customFormat="1" ht="12" customHeight="1">
      <c r="A119" s="39"/>
      <c r="B119" s="40"/>
      <c r="C119" s="33" t="s">
        <v>715</v>
      </c>
      <c r="D119" s="41"/>
      <c r="E119" s="41"/>
      <c r="F119" s="41"/>
      <c r="G119" s="41"/>
      <c r="H119" s="41"/>
      <c r="I119" s="156"/>
      <c r="J119" s="41"/>
      <c r="K119" s="41"/>
      <c r="L119" s="64"/>
      <c r="S119" s="39"/>
      <c r="T119" s="39"/>
      <c r="U119" s="39"/>
      <c r="V119" s="39"/>
      <c r="W119" s="39"/>
      <c r="X119" s="39"/>
      <c r="Y119" s="39"/>
      <c r="Z119" s="39"/>
      <c r="AA119" s="39"/>
      <c r="AB119" s="39"/>
      <c r="AC119" s="39"/>
      <c r="AD119" s="39"/>
      <c r="AE119" s="39"/>
    </row>
    <row r="120" s="2" customFormat="1" ht="16.5" customHeight="1">
      <c r="A120" s="39"/>
      <c r="B120" s="40"/>
      <c r="C120" s="41"/>
      <c r="D120" s="41"/>
      <c r="E120" s="77" t="str">
        <f>E11</f>
        <v>001 - ZRN - propustek v km 7,588</v>
      </c>
      <c r="F120" s="41"/>
      <c r="G120" s="41"/>
      <c r="H120" s="41"/>
      <c r="I120" s="156"/>
      <c r="J120" s="41"/>
      <c r="K120" s="41"/>
      <c r="L120" s="64"/>
      <c r="S120" s="39"/>
      <c r="T120" s="39"/>
      <c r="U120" s="39"/>
      <c r="V120" s="39"/>
      <c r="W120" s="39"/>
      <c r="X120" s="39"/>
      <c r="Y120" s="39"/>
      <c r="Z120" s="39"/>
      <c r="AA120" s="39"/>
      <c r="AB120" s="39"/>
      <c r="AC120" s="39"/>
      <c r="AD120" s="39"/>
      <c r="AE120" s="39"/>
    </row>
    <row r="121" s="2" customFormat="1" ht="6.96" customHeight="1">
      <c r="A121" s="39"/>
      <c r="B121" s="40"/>
      <c r="C121" s="41"/>
      <c r="D121" s="41"/>
      <c r="E121" s="41"/>
      <c r="F121" s="41"/>
      <c r="G121" s="41"/>
      <c r="H121" s="41"/>
      <c r="I121" s="156"/>
      <c r="J121" s="41"/>
      <c r="K121" s="41"/>
      <c r="L121" s="64"/>
      <c r="S121" s="39"/>
      <c r="T121" s="39"/>
      <c r="U121" s="39"/>
      <c r="V121" s="39"/>
      <c r="W121" s="39"/>
      <c r="X121" s="39"/>
      <c r="Y121" s="39"/>
      <c r="Z121" s="39"/>
      <c r="AA121" s="39"/>
      <c r="AB121" s="39"/>
      <c r="AC121" s="39"/>
      <c r="AD121" s="39"/>
      <c r="AE121" s="39"/>
    </row>
    <row r="122" s="2" customFormat="1" ht="12" customHeight="1">
      <c r="A122" s="39"/>
      <c r="B122" s="40"/>
      <c r="C122" s="33" t="s">
        <v>20</v>
      </c>
      <c r="D122" s="41"/>
      <c r="E122" s="41"/>
      <c r="F122" s="28" t="str">
        <f>F14</f>
        <v xml:space="preserve"> </v>
      </c>
      <c r="G122" s="41"/>
      <c r="H122" s="41"/>
      <c r="I122" s="158" t="s">
        <v>22</v>
      </c>
      <c r="J122" s="80" t="str">
        <f>IF(J14="","",J14)</f>
        <v>21. 11. 2019</v>
      </c>
      <c r="K122" s="41"/>
      <c r="L122" s="64"/>
      <c r="S122" s="39"/>
      <c r="T122" s="39"/>
      <c r="U122" s="39"/>
      <c r="V122" s="39"/>
      <c r="W122" s="39"/>
      <c r="X122" s="39"/>
      <c r="Y122" s="39"/>
      <c r="Z122" s="39"/>
      <c r="AA122" s="39"/>
      <c r="AB122" s="39"/>
      <c r="AC122" s="39"/>
      <c r="AD122" s="39"/>
      <c r="AE122" s="39"/>
    </row>
    <row r="123" s="2" customFormat="1" ht="6.96" customHeight="1">
      <c r="A123" s="39"/>
      <c r="B123" s="40"/>
      <c r="C123" s="41"/>
      <c r="D123" s="41"/>
      <c r="E123" s="41"/>
      <c r="F123" s="41"/>
      <c r="G123" s="41"/>
      <c r="H123" s="41"/>
      <c r="I123" s="156"/>
      <c r="J123" s="41"/>
      <c r="K123" s="41"/>
      <c r="L123" s="64"/>
      <c r="S123" s="39"/>
      <c r="T123" s="39"/>
      <c r="U123" s="39"/>
      <c r="V123" s="39"/>
      <c r="W123" s="39"/>
      <c r="X123" s="39"/>
      <c r="Y123" s="39"/>
      <c r="Z123" s="39"/>
      <c r="AA123" s="39"/>
      <c r="AB123" s="39"/>
      <c r="AC123" s="39"/>
      <c r="AD123" s="39"/>
      <c r="AE123" s="39"/>
    </row>
    <row r="124" s="2" customFormat="1" ht="15.15" customHeight="1">
      <c r="A124" s="39"/>
      <c r="B124" s="40"/>
      <c r="C124" s="33" t="s">
        <v>24</v>
      </c>
      <c r="D124" s="41"/>
      <c r="E124" s="41"/>
      <c r="F124" s="28" t="str">
        <f>E17</f>
        <v/>
      </c>
      <c r="G124" s="41"/>
      <c r="H124" s="41"/>
      <c r="I124" s="158" t="s">
        <v>32</v>
      </c>
      <c r="J124" s="37" t="str">
        <f>E23</f>
        <v xml:space="preserve"> </v>
      </c>
      <c r="K124" s="41"/>
      <c r="L124" s="64"/>
      <c r="S124" s="39"/>
      <c r="T124" s="39"/>
      <c r="U124" s="39"/>
      <c r="V124" s="39"/>
      <c r="W124" s="39"/>
      <c r="X124" s="39"/>
      <c r="Y124" s="39"/>
      <c r="Z124" s="39"/>
      <c r="AA124" s="39"/>
      <c r="AB124" s="39"/>
      <c r="AC124" s="39"/>
      <c r="AD124" s="39"/>
      <c r="AE124" s="39"/>
    </row>
    <row r="125" s="2" customFormat="1" ht="15.15" customHeight="1">
      <c r="A125" s="39"/>
      <c r="B125" s="40"/>
      <c r="C125" s="33" t="s">
        <v>30</v>
      </c>
      <c r="D125" s="41"/>
      <c r="E125" s="41"/>
      <c r="F125" s="28" t="str">
        <f>IF(E20="","",E20)</f>
        <v>Vyplň údaj</v>
      </c>
      <c r="G125" s="41"/>
      <c r="H125" s="41"/>
      <c r="I125" s="158" t="s">
        <v>34</v>
      </c>
      <c r="J125" s="37" t="str">
        <f>E26</f>
        <v xml:space="preserve"> </v>
      </c>
      <c r="K125" s="41"/>
      <c r="L125" s="64"/>
      <c r="S125" s="39"/>
      <c r="T125" s="39"/>
      <c r="U125" s="39"/>
      <c r="V125" s="39"/>
      <c r="W125" s="39"/>
      <c r="X125" s="39"/>
      <c r="Y125" s="39"/>
      <c r="Z125" s="39"/>
      <c r="AA125" s="39"/>
      <c r="AB125" s="39"/>
      <c r="AC125" s="39"/>
      <c r="AD125" s="39"/>
      <c r="AE125" s="39"/>
    </row>
    <row r="126" s="2" customFormat="1" ht="10.32" customHeight="1">
      <c r="A126" s="39"/>
      <c r="B126" s="40"/>
      <c r="C126" s="41"/>
      <c r="D126" s="41"/>
      <c r="E126" s="41"/>
      <c r="F126" s="41"/>
      <c r="G126" s="41"/>
      <c r="H126" s="41"/>
      <c r="I126" s="156"/>
      <c r="J126" s="41"/>
      <c r="K126" s="41"/>
      <c r="L126" s="64"/>
      <c r="S126" s="39"/>
      <c r="T126" s="39"/>
      <c r="U126" s="39"/>
      <c r="V126" s="39"/>
      <c r="W126" s="39"/>
      <c r="X126" s="39"/>
      <c r="Y126" s="39"/>
      <c r="Z126" s="39"/>
      <c r="AA126" s="39"/>
      <c r="AB126" s="39"/>
      <c r="AC126" s="39"/>
      <c r="AD126" s="39"/>
      <c r="AE126" s="39"/>
    </row>
    <row r="127" s="9" customFormat="1" ht="29.28" customHeight="1">
      <c r="A127" s="204"/>
      <c r="B127" s="205"/>
      <c r="C127" s="206" t="s">
        <v>397</v>
      </c>
      <c r="D127" s="207" t="s">
        <v>61</v>
      </c>
      <c r="E127" s="207" t="s">
        <v>57</v>
      </c>
      <c r="F127" s="207" t="s">
        <v>58</v>
      </c>
      <c r="G127" s="207" t="s">
        <v>398</v>
      </c>
      <c r="H127" s="207" t="s">
        <v>399</v>
      </c>
      <c r="I127" s="208" t="s">
        <v>400</v>
      </c>
      <c r="J127" s="207" t="s">
        <v>393</v>
      </c>
      <c r="K127" s="209" t="s">
        <v>401</v>
      </c>
      <c r="L127" s="210"/>
      <c r="M127" s="101" t="s">
        <v>1</v>
      </c>
      <c r="N127" s="102" t="s">
        <v>40</v>
      </c>
      <c r="O127" s="102" t="s">
        <v>402</v>
      </c>
      <c r="P127" s="102" t="s">
        <v>403</v>
      </c>
      <c r="Q127" s="102" t="s">
        <v>404</v>
      </c>
      <c r="R127" s="102" t="s">
        <v>405</v>
      </c>
      <c r="S127" s="102" t="s">
        <v>406</v>
      </c>
      <c r="T127" s="103" t="s">
        <v>407</v>
      </c>
      <c r="U127" s="204"/>
      <c r="V127" s="204"/>
      <c r="W127" s="204"/>
      <c r="X127" s="204"/>
      <c r="Y127" s="204"/>
      <c r="Z127" s="204"/>
      <c r="AA127" s="204"/>
      <c r="AB127" s="204"/>
      <c r="AC127" s="204"/>
      <c r="AD127" s="204"/>
      <c r="AE127" s="204"/>
    </row>
    <row r="128" s="2" customFormat="1" ht="22.8" customHeight="1">
      <c r="A128" s="39"/>
      <c r="B128" s="40"/>
      <c r="C128" s="108" t="s">
        <v>408</v>
      </c>
      <c r="D128" s="41"/>
      <c r="E128" s="41"/>
      <c r="F128" s="41"/>
      <c r="G128" s="41"/>
      <c r="H128" s="41"/>
      <c r="I128" s="156"/>
      <c r="J128" s="211">
        <f>BK128</f>
        <v>0</v>
      </c>
      <c r="K128" s="41"/>
      <c r="L128" s="45"/>
      <c r="M128" s="104"/>
      <c r="N128" s="212"/>
      <c r="O128" s="105"/>
      <c r="P128" s="213">
        <f>P129+P208</f>
        <v>0</v>
      </c>
      <c r="Q128" s="105"/>
      <c r="R128" s="213">
        <f>R129+R208</f>
        <v>0.079221368188000005</v>
      </c>
      <c r="S128" s="105"/>
      <c r="T128" s="214">
        <f>T129+T208</f>
        <v>0.043025000000000001</v>
      </c>
      <c r="U128" s="39"/>
      <c r="V128" s="39"/>
      <c r="W128" s="39"/>
      <c r="X128" s="39"/>
      <c r="Y128" s="39"/>
      <c r="Z128" s="39"/>
      <c r="AA128" s="39"/>
      <c r="AB128" s="39"/>
      <c r="AC128" s="39"/>
      <c r="AD128" s="39"/>
      <c r="AE128" s="39"/>
      <c r="AT128" s="18" t="s">
        <v>75</v>
      </c>
      <c r="AU128" s="18" t="s">
        <v>395</v>
      </c>
      <c r="BK128" s="215">
        <f>BK129+BK208</f>
        <v>0</v>
      </c>
    </row>
    <row r="129" s="11" customFormat="1" ht="25.92" customHeight="1">
      <c r="A129" s="11"/>
      <c r="B129" s="254"/>
      <c r="C129" s="255"/>
      <c r="D129" s="256" t="s">
        <v>75</v>
      </c>
      <c r="E129" s="257" t="s">
        <v>750</v>
      </c>
      <c r="F129" s="257" t="s">
        <v>751</v>
      </c>
      <c r="G129" s="255"/>
      <c r="H129" s="255"/>
      <c r="I129" s="258"/>
      <c r="J129" s="259">
        <f>BK129</f>
        <v>0</v>
      </c>
      <c r="K129" s="255"/>
      <c r="L129" s="260"/>
      <c r="M129" s="261"/>
      <c r="N129" s="262"/>
      <c r="O129" s="262"/>
      <c r="P129" s="263">
        <f>P130+P138+P160+P193+P205</f>
        <v>0</v>
      </c>
      <c r="Q129" s="262"/>
      <c r="R129" s="263">
        <f>R130+R138+R160+R193+R205</f>
        <v>0.079221368188000005</v>
      </c>
      <c r="S129" s="262"/>
      <c r="T129" s="264">
        <f>T130+T138+T160+T193+T205</f>
        <v>0.043025000000000001</v>
      </c>
      <c r="U129" s="11"/>
      <c r="V129" s="11"/>
      <c r="W129" s="11"/>
      <c r="X129" s="11"/>
      <c r="Y129" s="11"/>
      <c r="Z129" s="11"/>
      <c r="AA129" s="11"/>
      <c r="AB129" s="11"/>
      <c r="AC129" s="11"/>
      <c r="AD129" s="11"/>
      <c r="AE129" s="11"/>
      <c r="AR129" s="265" t="s">
        <v>84</v>
      </c>
      <c r="AT129" s="266" t="s">
        <v>75</v>
      </c>
      <c r="AU129" s="266" t="s">
        <v>76</v>
      </c>
      <c r="AY129" s="265" t="s">
        <v>414</v>
      </c>
      <c r="BK129" s="267">
        <f>BK130+BK138+BK160+BK193+BK205</f>
        <v>0</v>
      </c>
    </row>
    <row r="130" s="11" customFormat="1" ht="22.8" customHeight="1">
      <c r="A130" s="11"/>
      <c r="B130" s="254"/>
      <c r="C130" s="255"/>
      <c r="D130" s="256" t="s">
        <v>75</v>
      </c>
      <c r="E130" s="275" t="s">
        <v>84</v>
      </c>
      <c r="F130" s="275" t="s">
        <v>1714</v>
      </c>
      <c r="G130" s="255"/>
      <c r="H130" s="255"/>
      <c r="I130" s="258"/>
      <c r="J130" s="276">
        <f>BK130</f>
        <v>0</v>
      </c>
      <c r="K130" s="255"/>
      <c r="L130" s="260"/>
      <c r="M130" s="261"/>
      <c r="N130" s="262"/>
      <c r="O130" s="262"/>
      <c r="P130" s="263">
        <f>SUM(P131:P137)</f>
        <v>0</v>
      </c>
      <c r="Q130" s="262"/>
      <c r="R130" s="263">
        <f>SUM(R131:R137)</f>
        <v>0</v>
      </c>
      <c r="S130" s="262"/>
      <c r="T130" s="264">
        <f>SUM(T131:T137)</f>
        <v>0</v>
      </c>
      <c r="U130" s="11"/>
      <c r="V130" s="11"/>
      <c r="W130" s="11"/>
      <c r="X130" s="11"/>
      <c r="Y130" s="11"/>
      <c r="Z130" s="11"/>
      <c r="AA130" s="11"/>
      <c r="AB130" s="11"/>
      <c r="AC130" s="11"/>
      <c r="AD130" s="11"/>
      <c r="AE130" s="11"/>
      <c r="AR130" s="265" t="s">
        <v>84</v>
      </c>
      <c r="AT130" s="266" t="s">
        <v>75</v>
      </c>
      <c r="AU130" s="266" t="s">
        <v>84</v>
      </c>
      <c r="AY130" s="265" t="s">
        <v>414</v>
      </c>
      <c r="BK130" s="267">
        <f>SUM(BK131:BK137)</f>
        <v>0</v>
      </c>
    </row>
    <row r="131" s="2" customFormat="1" ht="21.75" customHeight="1">
      <c r="A131" s="39"/>
      <c r="B131" s="40"/>
      <c r="C131" s="234" t="s">
        <v>84</v>
      </c>
      <c r="D131" s="234" t="s">
        <v>443</v>
      </c>
      <c r="E131" s="235" t="s">
        <v>1715</v>
      </c>
      <c r="F131" s="236" t="s">
        <v>1716</v>
      </c>
      <c r="G131" s="237" t="s">
        <v>632</v>
      </c>
      <c r="H131" s="238">
        <v>60</v>
      </c>
      <c r="I131" s="239"/>
      <c r="J131" s="240">
        <f>ROUND(I131*H131,2)</f>
        <v>0</v>
      </c>
      <c r="K131" s="236" t="s">
        <v>720</v>
      </c>
      <c r="L131" s="45"/>
      <c r="M131" s="241" t="s">
        <v>1</v>
      </c>
      <c r="N131" s="242" t="s">
        <v>41</v>
      </c>
      <c r="O131" s="92"/>
      <c r="P131" s="226">
        <f>O131*H131</f>
        <v>0</v>
      </c>
      <c r="Q131" s="226">
        <v>0</v>
      </c>
      <c r="R131" s="226">
        <f>Q131*H131</f>
        <v>0</v>
      </c>
      <c r="S131" s="226">
        <v>0</v>
      </c>
      <c r="T131" s="227">
        <f>S131*H131</f>
        <v>0</v>
      </c>
      <c r="U131" s="39"/>
      <c r="V131" s="39"/>
      <c r="W131" s="39"/>
      <c r="X131" s="39"/>
      <c r="Y131" s="39"/>
      <c r="Z131" s="39"/>
      <c r="AA131" s="39"/>
      <c r="AB131" s="39"/>
      <c r="AC131" s="39"/>
      <c r="AD131" s="39"/>
      <c r="AE131" s="39"/>
      <c r="AR131" s="228" t="s">
        <v>415</v>
      </c>
      <c r="AT131" s="228" t="s">
        <v>443</v>
      </c>
      <c r="AU131" s="228" t="s">
        <v>86</v>
      </c>
      <c r="AY131" s="18" t="s">
        <v>414</v>
      </c>
      <c r="BE131" s="229">
        <f>IF(N131="základní",J131,0)</f>
        <v>0</v>
      </c>
      <c r="BF131" s="229">
        <f>IF(N131="snížená",J131,0)</f>
        <v>0</v>
      </c>
      <c r="BG131" s="229">
        <f>IF(N131="zákl. přenesená",J131,0)</f>
        <v>0</v>
      </c>
      <c r="BH131" s="229">
        <f>IF(N131="sníž. přenesená",J131,0)</f>
        <v>0</v>
      </c>
      <c r="BI131" s="229">
        <f>IF(N131="nulová",J131,0)</f>
        <v>0</v>
      </c>
      <c r="BJ131" s="18" t="s">
        <v>84</v>
      </c>
      <c r="BK131" s="229">
        <f>ROUND(I131*H131,2)</f>
        <v>0</v>
      </c>
      <c r="BL131" s="18" t="s">
        <v>415</v>
      </c>
      <c r="BM131" s="228" t="s">
        <v>3809</v>
      </c>
    </row>
    <row r="132" s="2" customFormat="1">
      <c r="A132" s="39"/>
      <c r="B132" s="40"/>
      <c r="C132" s="41"/>
      <c r="D132" s="230" t="s">
        <v>417</v>
      </c>
      <c r="E132" s="41"/>
      <c r="F132" s="231" t="s">
        <v>1718</v>
      </c>
      <c r="G132" s="41"/>
      <c r="H132" s="41"/>
      <c r="I132" s="156"/>
      <c r="J132" s="41"/>
      <c r="K132" s="41"/>
      <c r="L132" s="45"/>
      <c r="M132" s="232"/>
      <c r="N132" s="233"/>
      <c r="O132" s="92"/>
      <c r="P132" s="92"/>
      <c r="Q132" s="92"/>
      <c r="R132" s="92"/>
      <c r="S132" s="92"/>
      <c r="T132" s="93"/>
      <c r="U132" s="39"/>
      <c r="V132" s="39"/>
      <c r="W132" s="39"/>
      <c r="X132" s="39"/>
      <c r="Y132" s="39"/>
      <c r="Z132" s="39"/>
      <c r="AA132" s="39"/>
      <c r="AB132" s="39"/>
      <c r="AC132" s="39"/>
      <c r="AD132" s="39"/>
      <c r="AE132" s="39"/>
      <c r="AT132" s="18" t="s">
        <v>417</v>
      </c>
      <c r="AU132" s="18" t="s">
        <v>86</v>
      </c>
    </row>
    <row r="133" s="2" customFormat="1">
      <c r="A133" s="39"/>
      <c r="B133" s="40"/>
      <c r="C133" s="41"/>
      <c r="D133" s="230" t="s">
        <v>722</v>
      </c>
      <c r="E133" s="41"/>
      <c r="F133" s="268" t="s">
        <v>3775</v>
      </c>
      <c r="G133" s="41"/>
      <c r="H133" s="41"/>
      <c r="I133" s="156"/>
      <c r="J133" s="41"/>
      <c r="K133" s="41"/>
      <c r="L133" s="45"/>
      <c r="M133" s="232"/>
      <c r="N133" s="233"/>
      <c r="O133" s="92"/>
      <c r="P133" s="92"/>
      <c r="Q133" s="92"/>
      <c r="R133" s="92"/>
      <c r="S133" s="92"/>
      <c r="T133" s="93"/>
      <c r="U133" s="39"/>
      <c r="V133" s="39"/>
      <c r="W133" s="39"/>
      <c r="X133" s="39"/>
      <c r="Y133" s="39"/>
      <c r="Z133" s="39"/>
      <c r="AA133" s="39"/>
      <c r="AB133" s="39"/>
      <c r="AC133" s="39"/>
      <c r="AD133" s="39"/>
      <c r="AE133" s="39"/>
      <c r="AT133" s="18" t="s">
        <v>722</v>
      </c>
      <c r="AU133" s="18" t="s">
        <v>86</v>
      </c>
    </row>
    <row r="134" s="13" customFormat="1">
      <c r="A134" s="13"/>
      <c r="B134" s="277"/>
      <c r="C134" s="278"/>
      <c r="D134" s="230" t="s">
        <v>758</v>
      </c>
      <c r="E134" s="279" t="s">
        <v>1</v>
      </c>
      <c r="F134" s="280" t="s">
        <v>3810</v>
      </c>
      <c r="G134" s="278"/>
      <c r="H134" s="281">
        <v>60</v>
      </c>
      <c r="I134" s="282"/>
      <c r="J134" s="278"/>
      <c r="K134" s="278"/>
      <c r="L134" s="283"/>
      <c r="M134" s="284"/>
      <c r="N134" s="285"/>
      <c r="O134" s="285"/>
      <c r="P134" s="285"/>
      <c r="Q134" s="285"/>
      <c r="R134" s="285"/>
      <c r="S134" s="285"/>
      <c r="T134" s="286"/>
      <c r="U134" s="13"/>
      <c r="V134" s="13"/>
      <c r="W134" s="13"/>
      <c r="X134" s="13"/>
      <c r="Y134" s="13"/>
      <c r="Z134" s="13"/>
      <c r="AA134" s="13"/>
      <c r="AB134" s="13"/>
      <c r="AC134" s="13"/>
      <c r="AD134" s="13"/>
      <c r="AE134" s="13"/>
      <c r="AT134" s="287" t="s">
        <v>758</v>
      </c>
      <c r="AU134" s="287" t="s">
        <v>86</v>
      </c>
      <c r="AV134" s="13" t="s">
        <v>86</v>
      </c>
      <c r="AW134" s="13" t="s">
        <v>33</v>
      </c>
      <c r="AX134" s="13" t="s">
        <v>84</v>
      </c>
      <c r="AY134" s="287" t="s">
        <v>414</v>
      </c>
    </row>
    <row r="135" s="2" customFormat="1" ht="21.75" customHeight="1">
      <c r="A135" s="39"/>
      <c r="B135" s="40"/>
      <c r="C135" s="234" t="s">
        <v>86</v>
      </c>
      <c r="D135" s="234" t="s">
        <v>443</v>
      </c>
      <c r="E135" s="235" t="s">
        <v>1721</v>
      </c>
      <c r="F135" s="236" t="s">
        <v>1722</v>
      </c>
      <c r="G135" s="237" t="s">
        <v>755</v>
      </c>
      <c r="H135" s="238">
        <v>1.2</v>
      </c>
      <c r="I135" s="239"/>
      <c r="J135" s="240">
        <f>ROUND(I135*H135,2)</f>
        <v>0</v>
      </c>
      <c r="K135" s="236" t="s">
        <v>720</v>
      </c>
      <c r="L135" s="45"/>
      <c r="M135" s="241" t="s">
        <v>1</v>
      </c>
      <c r="N135" s="242" t="s">
        <v>41</v>
      </c>
      <c r="O135" s="92"/>
      <c r="P135" s="226">
        <f>O135*H135</f>
        <v>0</v>
      </c>
      <c r="Q135" s="226">
        <v>0</v>
      </c>
      <c r="R135" s="226">
        <f>Q135*H135</f>
        <v>0</v>
      </c>
      <c r="S135" s="226">
        <v>0</v>
      </c>
      <c r="T135" s="227">
        <f>S135*H135</f>
        <v>0</v>
      </c>
      <c r="U135" s="39"/>
      <c r="V135" s="39"/>
      <c r="W135" s="39"/>
      <c r="X135" s="39"/>
      <c r="Y135" s="39"/>
      <c r="Z135" s="39"/>
      <c r="AA135" s="39"/>
      <c r="AB135" s="39"/>
      <c r="AC135" s="39"/>
      <c r="AD135" s="39"/>
      <c r="AE135" s="39"/>
      <c r="AR135" s="228" t="s">
        <v>415</v>
      </c>
      <c r="AT135" s="228" t="s">
        <v>443</v>
      </c>
      <c r="AU135" s="228" t="s">
        <v>86</v>
      </c>
      <c r="AY135" s="18" t="s">
        <v>414</v>
      </c>
      <c r="BE135" s="229">
        <f>IF(N135="základní",J135,0)</f>
        <v>0</v>
      </c>
      <c r="BF135" s="229">
        <f>IF(N135="snížená",J135,0)</f>
        <v>0</v>
      </c>
      <c r="BG135" s="229">
        <f>IF(N135="zákl. přenesená",J135,0)</f>
        <v>0</v>
      </c>
      <c r="BH135" s="229">
        <f>IF(N135="sníž. přenesená",J135,0)</f>
        <v>0</v>
      </c>
      <c r="BI135" s="229">
        <f>IF(N135="nulová",J135,0)</f>
        <v>0</v>
      </c>
      <c r="BJ135" s="18" t="s">
        <v>84</v>
      </c>
      <c r="BK135" s="229">
        <f>ROUND(I135*H135,2)</f>
        <v>0</v>
      </c>
      <c r="BL135" s="18" t="s">
        <v>415</v>
      </c>
      <c r="BM135" s="228" t="s">
        <v>3811</v>
      </c>
    </row>
    <row r="136" s="2" customFormat="1">
      <c r="A136" s="39"/>
      <c r="B136" s="40"/>
      <c r="C136" s="41"/>
      <c r="D136" s="230" t="s">
        <v>417</v>
      </c>
      <c r="E136" s="41"/>
      <c r="F136" s="231" t="s">
        <v>1724</v>
      </c>
      <c r="G136" s="41"/>
      <c r="H136" s="41"/>
      <c r="I136" s="156"/>
      <c r="J136" s="41"/>
      <c r="K136" s="41"/>
      <c r="L136" s="45"/>
      <c r="M136" s="232"/>
      <c r="N136" s="233"/>
      <c r="O136" s="92"/>
      <c r="P136" s="92"/>
      <c r="Q136" s="92"/>
      <c r="R136" s="92"/>
      <c r="S136" s="92"/>
      <c r="T136" s="93"/>
      <c r="U136" s="39"/>
      <c r="V136" s="39"/>
      <c r="W136" s="39"/>
      <c r="X136" s="39"/>
      <c r="Y136" s="39"/>
      <c r="Z136" s="39"/>
      <c r="AA136" s="39"/>
      <c r="AB136" s="39"/>
      <c r="AC136" s="39"/>
      <c r="AD136" s="39"/>
      <c r="AE136" s="39"/>
      <c r="AT136" s="18" t="s">
        <v>417</v>
      </c>
      <c r="AU136" s="18" t="s">
        <v>86</v>
      </c>
    </row>
    <row r="137" s="13" customFormat="1">
      <c r="A137" s="13"/>
      <c r="B137" s="277"/>
      <c r="C137" s="278"/>
      <c r="D137" s="230" t="s">
        <v>758</v>
      </c>
      <c r="E137" s="279" t="s">
        <v>1</v>
      </c>
      <c r="F137" s="280" t="s">
        <v>3812</v>
      </c>
      <c r="G137" s="278"/>
      <c r="H137" s="281">
        <v>1.2</v>
      </c>
      <c r="I137" s="282"/>
      <c r="J137" s="278"/>
      <c r="K137" s="278"/>
      <c r="L137" s="283"/>
      <c r="M137" s="284"/>
      <c r="N137" s="285"/>
      <c r="O137" s="285"/>
      <c r="P137" s="285"/>
      <c r="Q137" s="285"/>
      <c r="R137" s="285"/>
      <c r="S137" s="285"/>
      <c r="T137" s="286"/>
      <c r="U137" s="13"/>
      <c r="V137" s="13"/>
      <c r="W137" s="13"/>
      <c r="X137" s="13"/>
      <c r="Y137" s="13"/>
      <c r="Z137" s="13"/>
      <c r="AA137" s="13"/>
      <c r="AB137" s="13"/>
      <c r="AC137" s="13"/>
      <c r="AD137" s="13"/>
      <c r="AE137" s="13"/>
      <c r="AT137" s="287" t="s">
        <v>758</v>
      </c>
      <c r="AU137" s="287" t="s">
        <v>86</v>
      </c>
      <c r="AV137" s="13" t="s">
        <v>86</v>
      </c>
      <c r="AW137" s="13" t="s">
        <v>33</v>
      </c>
      <c r="AX137" s="13" t="s">
        <v>84</v>
      </c>
      <c r="AY137" s="287" t="s">
        <v>414</v>
      </c>
    </row>
    <row r="138" s="11" customFormat="1" ht="22.8" customHeight="1">
      <c r="A138" s="11"/>
      <c r="B138" s="254"/>
      <c r="C138" s="255"/>
      <c r="D138" s="256" t="s">
        <v>75</v>
      </c>
      <c r="E138" s="275" t="s">
        <v>431</v>
      </c>
      <c r="F138" s="275" t="s">
        <v>798</v>
      </c>
      <c r="G138" s="255"/>
      <c r="H138" s="255"/>
      <c r="I138" s="258"/>
      <c r="J138" s="276">
        <f>BK138</f>
        <v>0</v>
      </c>
      <c r="K138" s="255"/>
      <c r="L138" s="260"/>
      <c r="M138" s="261"/>
      <c r="N138" s="262"/>
      <c r="O138" s="262"/>
      <c r="P138" s="263">
        <f>SUM(P139:P159)</f>
        <v>0</v>
      </c>
      <c r="Q138" s="262"/>
      <c r="R138" s="263">
        <f>SUM(R139:R159)</f>
        <v>0.053080517788000006</v>
      </c>
      <c r="S138" s="262"/>
      <c r="T138" s="264">
        <f>SUM(T139:T159)</f>
        <v>0</v>
      </c>
      <c r="U138" s="11"/>
      <c r="V138" s="11"/>
      <c r="W138" s="11"/>
      <c r="X138" s="11"/>
      <c r="Y138" s="11"/>
      <c r="Z138" s="11"/>
      <c r="AA138" s="11"/>
      <c r="AB138" s="11"/>
      <c r="AC138" s="11"/>
      <c r="AD138" s="11"/>
      <c r="AE138" s="11"/>
      <c r="AR138" s="265" t="s">
        <v>84</v>
      </c>
      <c r="AT138" s="266" t="s">
        <v>75</v>
      </c>
      <c r="AU138" s="266" t="s">
        <v>84</v>
      </c>
      <c r="AY138" s="265" t="s">
        <v>414</v>
      </c>
      <c r="BK138" s="267">
        <f>SUM(BK139:BK159)</f>
        <v>0</v>
      </c>
    </row>
    <row r="139" s="2" customFormat="1" ht="21.75" customHeight="1">
      <c r="A139" s="39"/>
      <c r="B139" s="40"/>
      <c r="C139" s="234" t="s">
        <v>114</v>
      </c>
      <c r="D139" s="234" t="s">
        <v>443</v>
      </c>
      <c r="E139" s="235" t="s">
        <v>1736</v>
      </c>
      <c r="F139" s="236" t="s">
        <v>1737</v>
      </c>
      <c r="G139" s="237" t="s">
        <v>632</v>
      </c>
      <c r="H139" s="238">
        <v>22.350000000000001</v>
      </c>
      <c r="I139" s="239"/>
      <c r="J139" s="240">
        <f>ROUND(I139*H139,2)</f>
        <v>0</v>
      </c>
      <c r="K139" s="236" t="s">
        <v>720</v>
      </c>
      <c r="L139" s="45"/>
      <c r="M139" s="241" t="s">
        <v>1</v>
      </c>
      <c r="N139" s="242" t="s">
        <v>41</v>
      </c>
      <c r="O139" s="92"/>
      <c r="P139" s="226">
        <f>O139*H139</f>
        <v>0</v>
      </c>
      <c r="Q139" s="226">
        <v>0.0010198399999999999</v>
      </c>
      <c r="R139" s="226">
        <f>Q139*H139</f>
        <v>0.022793424</v>
      </c>
      <c r="S139" s="226">
        <v>0</v>
      </c>
      <c r="T139" s="227">
        <f>S139*H139</f>
        <v>0</v>
      </c>
      <c r="U139" s="39"/>
      <c r="V139" s="39"/>
      <c r="W139" s="39"/>
      <c r="X139" s="39"/>
      <c r="Y139" s="39"/>
      <c r="Z139" s="39"/>
      <c r="AA139" s="39"/>
      <c r="AB139" s="39"/>
      <c r="AC139" s="39"/>
      <c r="AD139" s="39"/>
      <c r="AE139" s="39"/>
      <c r="AR139" s="228" t="s">
        <v>415</v>
      </c>
      <c r="AT139" s="228" t="s">
        <v>443</v>
      </c>
      <c r="AU139" s="228" t="s">
        <v>86</v>
      </c>
      <c r="AY139" s="18" t="s">
        <v>414</v>
      </c>
      <c r="BE139" s="229">
        <f>IF(N139="základní",J139,0)</f>
        <v>0</v>
      </c>
      <c r="BF139" s="229">
        <f>IF(N139="snížená",J139,0)</f>
        <v>0</v>
      </c>
      <c r="BG139" s="229">
        <f>IF(N139="zákl. přenesená",J139,0)</f>
        <v>0</v>
      </c>
      <c r="BH139" s="229">
        <f>IF(N139="sníž. přenesená",J139,0)</f>
        <v>0</v>
      </c>
      <c r="BI139" s="229">
        <f>IF(N139="nulová",J139,0)</f>
        <v>0</v>
      </c>
      <c r="BJ139" s="18" t="s">
        <v>84</v>
      </c>
      <c r="BK139" s="229">
        <f>ROUND(I139*H139,2)</f>
        <v>0</v>
      </c>
      <c r="BL139" s="18" t="s">
        <v>415</v>
      </c>
      <c r="BM139" s="228" t="s">
        <v>3813</v>
      </c>
    </row>
    <row r="140" s="2" customFormat="1">
      <c r="A140" s="39"/>
      <c r="B140" s="40"/>
      <c r="C140" s="41"/>
      <c r="D140" s="230" t="s">
        <v>417</v>
      </c>
      <c r="E140" s="41"/>
      <c r="F140" s="231" t="s">
        <v>1739</v>
      </c>
      <c r="G140" s="41"/>
      <c r="H140" s="41"/>
      <c r="I140" s="156"/>
      <c r="J140" s="41"/>
      <c r="K140" s="41"/>
      <c r="L140" s="45"/>
      <c r="M140" s="232"/>
      <c r="N140" s="233"/>
      <c r="O140" s="92"/>
      <c r="P140" s="92"/>
      <c r="Q140" s="92"/>
      <c r="R140" s="92"/>
      <c r="S140" s="92"/>
      <c r="T140" s="93"/>
      <c r="U140" s="39"/>
      <c r="V140" s="39"/>
      <c r="W140" s="39"/>
      <c r="X140" s="39"/>
      <c r="Y140" s="39"/>
      <c r="Z140" s="39"/>
      <c r="AA140" s="39"/>
      <c r="AB140" s="39"/>
      <c r="AC140" s="39"/>
      <c r="AD140" s="39"/>
      <c r="AE140" s="39"/>
      <c r="AT140" s="18" t="s">
        <v>417</v>
      </c>
      <c r="AU140" s="18" t="s">
        <v>86</v>
      </c>
    </row>
    <row r="141" s="2" customFormat="1">
      <c r="A141" s="39"/>
      <c r="B141" s="40"/>
      <c r="C141" s="41"/>
      <c r="D141" s="230" t="s">
        <v>722</v>
      </c>
      <c r="E141" s="41"/>
      <c r="F141" s="268" t="s">
        <v>3780</v>
      </c>
      <c r="G141" s="41"/>
      <c r="H141" s="41"/>
      <c r="I141" s="156"/>
      <c r="J141" s="41"/>
      <c r="K141" s="41"/>
      <c r="L141" s="45"/>
      <c r="M141" s="232"/>
      <c r="N141" s="233"/>
      <c r="O141" s="92"/>
      <c r="P141" s="92"/>
      <c r="Q141" s="92"/>
      <c r="R141" s="92"/>
      <c r="S141" s="92"/>
      <c r="T141" s="93"/>
      <c r="U141" s="39"/>
      <c r="V141" s="39"/>
      <c r="W141" s="39"/>
      <c r="X141" s="39"/>
      <c r="Y141" s="39"/>
      <c r="Z141" s="39"/>
      <c r="AA141" s="39"/>
      <c r="AB141" s="39"/>
      <c r="AC141" s="39"/>
      <c r="AD141" s="39"/>
      <c r="AE141" s="39"/>
      <c r="AT141" s="18" t="s">
        <v>722</v>
      </c>
      <c r="AU141" s="18" t="s">
        <v>86</v>
      </c>
    </row>
    <row r="142" s="15" customFormat="1">
      <c r="A142" s="15"/>
      <c r="B142" s="299"/>
      <c r="C142" s="300"/>
      <c r="D142" s="230" t="s">
        <v>758</v>
      </c>
      <c r="E142" s="301" t="s">
        <v>1</v>
      </c>
      <c r="F142" s="302" t="s">
        <v>2492</v>
      </c>
      <c r="G142" s="300"/>
      <c r="H142" s="301" t="s">
        <v>1</v>
      </c>
      <c r="I142" s="303"/>
      <c r="J142" s="300"/>
      <c r="K142" s="300"/>
      <c r="L142" s="304"/>
      <c r="M142" s="305"/>
      <c r="N142" s="306"/>
      <c r="O142" s="306"/>
      <c r="P142" s="306"/>
      <c r="Q142" s="306"/>
      <c r="R142" s="306"/>
      <c r="S142" s="306"/>
      <c r="T142" s="307"/>
      <c r="U142" s="15"/>
      <c r="V142" s="15"/>
      <c r="W142" s="15"/>
      <c r="X142" s="15"/>
      <c r="Y142" s="15"/>
      <c r="Z142" s="15"/>
      <c r="AA142" s="15"/>
      <c r="AB142" s="15"/>
      <c r="AC142" s="15"/>
      <c r="AD142" s="15"/>
      <c r="AE142" s="15"/>
      <c r="AT142" s="308" t="s">
        <v>758</v>
      </c>
      <c r="AU142" s="308" t="s">
        <v>86</v>
      </c>
      <c r="AV142" s="15" t="s">
        <v>84</v>
      </c>
      <c r="AW142" s="15" t="s">
        <v>33</v>
      </c>
      <c r="AX142" s="15" t="s">
        <v>76</v>
      </c>
      <c r="AY142" s="308" t="s">
        <v>414</v>
      </c>
    </row>
    <row r="143" s="13" customFormat="1">
      <c r="A143" s="13"/>
      <c r="B143" s="277"/>
      <c r="C143" s="278"/>
      <c r="D143" s="230" t="s">
        <v>758</v>
      </c>
      <c r="E143" s="279" t="s">
        <v>1</v>
      </c>
      <c r="F143" s="280" t="s">
        <v>3814</v>
      </c>
      <c r="G143" s="278"/>
      <c r="H143" s="281">
        <v>13.050000000000001</v>
      </c>
      <c r="I143" s="282"/>
      <c r="J143" s="278"/>
      <c r="K143" s="278"/>
      <c r="L143" s="283"/>
      <c r="M143" s="284"/>
      <c r="N143" s="285"/>
      <c r="O143" s="285"/>
      <c r="P143" s="285"/>
      <c r="Q143" s="285"/>
      <c r="R143" s="285"/>
      <c r="S143" s="285"/>
      <c r="T143" s="286"/>
      <c r="U143" s="13"/>
      <c r="V143" s="13"/>
      <c r="W143" s="13"/>
      <c r="X143" s="13"/>
      <c r="Y143" s="13"/>
      <c r="Z143" s="13"/>
      <c r="AA143" s="13"/>
      <c r="AB143" s="13"/>
      <c r="AC143" s="13"/>
      <c r="AD143" s="13"/>
      <c r="AE143" s="13"/>
      <c r="AT143" s="287" t="s">
        <v>758</v>
      </c>
      <c r="AU143" s="287" t="s">
        <v>86</v>
      </c>
      <c r="AV143" s="13" t="s">
        <v>86</v>
      </c>
      <c r="AW143" s="13" t="s">
        <v>33</v>
      </c>
      <c r="AX143" s="13" t="s">
        <v>76</v>
      </c>
      <c r="AY143" s="287" t="s">
        <v>414</v>
      </c>
    </row>
    <row r="144" s="13" customFormat="1">
      <c r="A144" s="13"/>
      <c r="B144" s="277"/>
      <c r="C144" s="278"/>
      <c r="D144" s="230" t="s">
        <v>758</v>
      </c>
      <c r="E144" s="279" t="s">
        <v>1</v>
      </c>
      <c r="F144" s="280" t="s">
        <v>2849</v>
      </c>
      <c r="G144" s="278"/>
      <c r="H144" s="281">
        <v>2</v>
      </c>
      <c r="I144" s="282"/>
      <c r="J144" s="278"/>
      <c r="K144" s="278"/>
      <c r="L144" s="283"/>
      <c r="M144" s="284"/>
      <c r="N144" s="285"/>
      <c r="O144" s="285"/>
      <c r="P144" s="285"/>
      <c r="Q144" s="285"/>
      <c r="R144" s="285"/>
      <c r="S144" s="285"/>
      <c r="T144" s="286"/>
      <c r="U144" s="13"/>
      <c r="V144" s="13"/>
      <c r="W144" s="13"/>
      <c r="X144" s="13"/>
      <c r="Y144" s="13"/>
      <c r="Z144" s="13"/>
      <c r="AA144" s="13"/>
      <c r="AB144" s="13"/>
      <c r="AC144" s="13"/>
      <c r="AD144" s="13"/>
      <c r="AE144" s="13"/>
      <c r="AT144" s="287" t="s">
        <v>758</v>
      </c>
      <c r="AU144" s="287" t="s">
        <v>86</v>
      </c>
      <c r="AV144" s="13" t="s">
        <v>86</v>
      </c>
      <c r="AW144" s="13" t="s">
        <v>33</v>
      </c>
      <c r="AX144" s="13" t="s">
        <v>76</v>
      </c>
      <c r="AY144" s="287" t="s">
        <v>414</v>
      </c>
    </row>
    <row r="145" s="15" customFormat="1">
      <c r="A145" s="15"/>
      <c r="B145" s="299"/>
      <c r="C145" s="300"/>
      <c r="D145" s="230" t="s">
        <v>758</v>
      </c>
      <c r="E145" s="301" t="s">
        <v>1</v>
      </c>
      <c r="F145" s="302" t="s">
        <v>2495</v>
      </c>
      <c r="G145" s="300"/>
      <c r="H145" s="301" t="s">
        <v>1</v>
      </c>
      <c r="I145" s="303"/>
      <c r="J145" s="300"/>
      <c r="K145" s="300"/>
      <c r="L145" s="304"/>
      <c r="M145" s="305"/>
      <c r="N145" s="306"/>
      <c r="O145" s="306"/>
      <c r="P145" s="306"/>
      <c r="Q145" s="306"/>
      <c r="R145" s="306"/>
      <c r="S145" s="306"/>
      <c r="T145" s="307"/>
      <c r="U145" s="15"/>
      <c r="V145" s="15"/>
      <c r="W145" s="15"/>
      <c r="X145" s="15"/>
      <c r="Y145" s="15"/>
      <c r="Z145" s="15"/>
      <c r="AA145" s="15"/>
      <c r="AB145" s="15"/>
      <c r="AC145" s="15"/>
      <c r="AD145" s="15"/>
      <c r="AE145" s="15"/>
      <c r="AT145" s="308" t="s">
        <v>758</v>
      </c>
      <c r="AU145" s="308" t="s">
        <v>86</v>
      </c>
      <c r="AV145" s="15" t="s">
        <v>84</v>
      </c>
      <c r="AW145" s="15" t="s">
        <v>33</v>
      </c>
      <c r="AX145" s="15" t="s">
        <v>76</v>
      </c>
      <c r="AY145" s="308" t="s">
        <v>414</v>
      </c>
    </row>
    <row r="146" s="13" customFormat="1">
      <c r="A146" s="13"/>
      <c r="B146" s="277"/>
      <c r="C146" s="278"/>
      <c r="D146" s="230" t="s">
        <v>758</v>
      </c>
      <c r="E146" s="279" t="s">
        <v>1</v>
      </c>
      <c r="F146" s="280" t="s">
        <v>3815</v>
      </c>
      <c r="G146" s="278"/>
      <c r="H146" s="281">
        <v>6.5</v>
      </c>
      <c r="I146" s="282"/>
      <c r="J146" s="278"/>
      <c r="K146" s="278"/>
      <c r="L146" s="283"/>
      <c r="M146" s="284"/>
      <c r="N146" s="285"/>
      <c r="O146" s="285"/>
      <c r="P146" s="285"/>
      <c r="Q146" s="285"/>
      <c r="R146" s="285"/>
      <c r="S146" s="285"/>
      <c r="T146" s="286"/>
      <c r="U146" s="13"/>
      <c r="V146" s="13"/>
      <c r="W146" s="13"/>
      <c r="X146" s="13"/>
      <c r="Y146" s="13"/>
      <c r="Z146" s="13"/>
      <c r="AA146" s="13"/>
      <c r="AB146" s="13"/>
      <c r="AC146" s="13"/>
      <c r="AD146" s="13"/>
      <c r="AE146" s="13"/>
      <c r="AT146" s="287" t="s">
        <v>758</v>
      </c>
      <c r="AU146" s="287" t="s">
        <v>86</v>
      </c>
      <c r="AV146" s="13" t="s">
        <v>86</v>
      </c>
      <c r="AW146" s="13" t="s">
        <v>33</v>
      </c>
      <c r="AX146" s="13" t="s">
        <v>76</v>
      </c>
      <c r="AY146" s="287" t="s">
        <v>414</v>
      </c>
    </row>
    <row r="147" s="13" customFormat="1">
      <c r="A147" s="13"/>
      <c r="B147" s="277"/>
      <c r="C147" s="278"/>
      <c r="D147" s="230" t="s">
        <v>758</v>
      </c>
      <c r="E147" s="279" t="s">
        <v>1</v>
      </c>
      <c r="F147" s="280" t="s">
        <v>3816</v>
      </c>
      <c r="G147" s="278"/>
      <c r="H147" s="281">
        <v>0.80000000000000004</v>
      </c>
      <c r="I147" s="282"/>
      <c r="J147" s="278"/>
      <c r="K147" s="278"/>
      <c r="L147" s="283"/>
      <c r="M147" s="284"/>
      <c r="N147" s="285"/>
      <c r="O147" s="285"/>
      <c r="P147" s="285"/>
      <c r="Q147" s="285"/>
      <c r="R147" s="285"/>
      <c r="S147" s="285"/>
      <c r="T147" s="286"/>
      <c r="U147" s="13"/>
      <c r="V147" s="13"/>
      <c r="W147" s="13"/>
      <c r="X147" s="13"/>
      <c r="Y147" s="13"/>
      <c r="Z147" s="13"/>
      <c r="AA147" s="13"/>
      <c r="AB147" s="13"/>
      <c r="AC147" s="13"/>
      <c r="AD147" s="13"/>
      <c r="AE147" s="13"/>
      <c r="AT147" s="287" t="s">
        <v>758</v>
      </c>
      <c r="AU147" s="287" t="s">
        <v>86</v>
      </c>
      <c r="AV147" s="13" t="s">
        <v>86</v>
      </c>
      <c r="AW147" s="13" t="s">
        <v>33</v>
      </c>
      <c r="AX147" s="13" t="s">
        <v>76</v>
      </c>
      <c r="AY147" s="287" t="s">
        <v>414</v>
      </c>
    </row>
    <row r="148" s="14" customFormat="1">
      <c r="A148" s="14"/>
      <c r="B148" s="288"/>
      <c r="C148" s="289"/>
      <c r="D148" s="230" t="s">
        <v>758</v>
      </c>
      <c r="E148" s="290" t="s">
        <v>1</v>
      </c>
      <c r="F148" s="291" t="s">
        <v>760</v>
      </c>
      <c r="G148" s="289"/>
      <c r="H148" s="292">
        <v>22.350000000000001</v>
      </c>
      <c r="I148" s="293"/>
      <c r="J148" s="289"/>
      <c r="K148" s="289"/>
      <c r="L148" s="294"/>
      <c r="M148" s="295"/>
      <c r="N148" s="296"/>
      <c r="O148" s="296"/>
      <c r="P148" s="296"/>
      <c r="Q148" s="296"/>
      <c r="R148" s="296"/>
      <c r="S148" s="296"/>
      <c r="T148" s="297"/>
      <c r="U148" s="14"/>
      <c r="V148" s="14"/>
      <c r="W148" s="14"/>
      <c r="X148" s="14"/>
      <c r="Y148" s="14"/>
      <c r="Z148" s="14"/>
      <c r="AA148" s="14"/>
      <c r="AB148" s="14"/>
      <c r="AC148" s="14"/>
      <c r="AD148" s="14"/>
      <c r="AE148" s="14"/>
      <c r="AT148" s="298" t="s">
        <v>758</v>
      </c>
      <c r="AU148" s="298" t="s">
        <v>86</v>
      </c>
      <c r="AV148" s="14" t="s">
        <v>415</v>
      </c>
      <c r="AW148" s="14" t="s">
        <v>33</v>
      </c>
      <c r="AX148" s="14" t="s">
        <v>84</v>
      </c>
      <c r="AY148" s="298" t="s">
        <v>414</v>
      </c>
    </row>
    <row r="149" s="2" customFormat="1" ht="21.75" customHeight="1">
      <c r="A149" s="39"/>
      <c r="B149" s="40"/>
      <c r="C149" s="234" t="s">
        <v>415</v>
      </c>
      <c r="D149" s="234" t="s">
        <v>443</v>
      </c>
      <c r="E149" s="235" t="s">
        <v>1750</v>
      </c>
      <c r="F149" s="236" t="s">
        <v>1751</v>
      </c>
      <c r="G149" s="237" t="s">
        <v>632</v>
      </c>
      <c r="H149" s="238">
        <v>8.8480000000000008</v>
      </c>
      <c r="I149" s="239"/>
      <c r="J149" s="240">
        <f>ROUND(I149*H149,2)</f>
        <v>0</v>
      </c>
      <c r="K149" s="236" t="s">
        <v>720</v>
      </c>
      <c r="L149" s="45"/>
      <c r="M149" s="241" t="s">
        <v>1</v>
      </c>
      <c r="N149" s="242" t="s">
        <v>41</v>
      </c>
      <c r="O149" s="92"/>
      <c r="P149" s="226">
        <f>O149*H149</f>
        <v>0</v>
      </c>
      <c r="Q149" s="226">
        <v>0.001110364</v>
      </c>
      <c r="R149" s="226">
        <f>Q149*H149</f>
        <v>0.0098245006720000007</v>
      </c>
      <c r="S149" s="226">
        <v>0</v>
      </c>
      <c r="T149" s="227">
        <f>S149*H149</f>
        <v>0</v>
      </c>
      <c r="U149" s="39"/>
      <c r="V149" s="39"/>
      <c r="W149" s="39"/>
      <c r="X149" s="39"/>
      <c r="Y149" s="39"/>
      <c r="Z149" s="39"/>
      <c r="AA149" s="39"/>
      <c r="AB149" s="39"/>
      <c r="AC149" s="39"/>
      <c r="AD149" s="39"/>
      <c r="AE149" s="39"/>
      <c r="AR149" s="228" t="s">
        <v>415</v>
      </c>
      <c r="AT149" s="228" t="s">
        <v>443</v>
      </c>
      <c r="AU149" s="228" t="s">
        <v>86</v>
      </c>
      <c r="AY149" s="18" t="s">
        <v>414</v>
      </c>
      <c r="BE149" s="229">
        <f>IF(N149="základní",J149,0)</f>
        <v>0</v>
      </c>
      <c r="BF149" s="229">
        <f>IF(N149="snížená",J149,0)</f>
        <v>0</v>
      </c>
      <c r="BG149" s="229">
        <f>IF(N149="zákl. přenesená",J149,0)</f>
        <v>0</v>
      </c>
      <c r="BH149" s="229">
        <f>IF(N149="sníž. přenesená",J149,0)</f>
        <v>0</v>
      </c>
      <c r="BI149" s="229">
        <f>IF(N149="nulová",J149,0)</f>
        <v>0</v>
      </c>
      <c r="BJ149" s="18" t="s">
        <v>84</v>
      </c>
      <c r="BK149" s="229">
        <f>ROUND(I149*H149,2)</f>
        <v>0</v>
      </c>
      <c r="BL149" s="18" t="s">
        <v>415</v>
      </c>
      <c r="BM149" s="228" t="s">
        <v>3817</v>
      </c>
    </row>
    <row r="150" s="2" customFormat="1">
      <c r="A150" s="39"/>
      <c r="B150" s="40"/>
      <c r="C150" s="41"/>
      <c r="D150" s="230" t="s">
        <v>417</v>
      </c>
      <c r="E150" s="41"/>
      <c r="F150" s="231" t="s">
        <v>1753</v>
      </c>
      <c r="G150" s="41"/>
      <c r="H150" s="41"/>
      <c r="I150" s="156"/>
      <c r="J150" s="41"/>
      <c r="K150" s="41"/>
      <c r="L150" s="45"/>
      <c r="M150" s="232"/>
      <c r="N150" s="233"/>
      <c r="O150" s="92"/>
      <c r="P150" s="92"/>
      <c r="Q150" s="92"/>
      <c r="R150" s="92"/>
      <c r="S150" s="92"/>
      <c r="T150" s="93"/>
      <c r="U150" s="39"/>
      <c r="V150" s="39"/>
      <c r="W150" s="39"/>
      <c r="X150" s="39"/>
      <c r="Y150" s="39"/>
      <c r="Z150" s="39"/>
      <c r="AA150" s="39"/>
      <c r="AB150" s="39"/>
      <c r="AC150" s="39"/>
      <c r="AD150" s="39"/>
      <c r="AE150" s="39"/>
      <c r="AT150" s="18" t="s">
        <v>417</v>
      </c>
      <c r="AU150" s="18" t="s">
        <v>86</v>
      </c>
    </row>
    <row r="151" s="2" customFormat="1">
      <c r="A151" s="39"/>
      <c r="B151" s="40"/>
      <c r="C151" s="41"/>
      <c r="D151" s="230" t="s">
        <v>722</v>
      </c>
      <c r="E151" s="41"/>
      <c r="F151" s="268" t="s">
        <v>3818</v>
      </c>
      <c r="G151" s="41"/>
      <c r="H151" s="41"/>
      <c r="I151" s="156"/>
      <c r="J151" s="41"/>
      <c r="K151" s="41"/>
      <c r="L151" s="45"/>
      <c r="M151" s="232"/>
      <c r="N151" s="233"/>
      <c r="O151" s="92"/>
      <c r="P151" s="92"/>
      <c r="Q151" s="92"/>
      <c r="R151" s="92"/>
      <c r="S151" s="92"/>
      <c r="T151" s="93"/>
      <c r="U151" s="39"/>
      <c r="V151" s="39"/>
      <c r="W151" s="39"/>
      <c r="X151" s="39"/>
      <c r="Y151" s="39"/>
      <c r="Z151" s="39"/>
      <c r="AA151" s="39"/>
      <c r="AB151" s="39"/>
      <c r="AC151" s="39"/>
      <c r="AD151" s="39"/>
      <c r="AE151" s="39"/>
      <c r="AT151" s="18" t="s">
        <v>722</v>
      </c>
      <c r="AU151" s="18" t="s">
        <v>86</v>
      </c>
    </row>
    <row r="152" s="15" customFormat="1">
      <c r="A152" s="15"/>
      <c r="B152" s="299"/>
      <c r="C152" s="300"/>
      <c r="D152" s="230" t="s">
        <v>758</v>
      </c>
      <c r="E152" s="301" t="s">
        <v>1</v>
      </c>
      <c r="F152" s="302" t="s">
        <v>2798</v>
      </c>
      <c r="G152" s="300"/>
      <c r="H152" s="301" t="s">
        <v>1</v>
      </c>
      <c r="I152" s="303"/>
      <c r="J152" s="300"/>
      <c r="K152" s="300"/>
      <c r="L152" s="304"/>
      <c r="M152" s="305"/>
      <c r="N152" s="306"/>
      <c r="O152" s="306"/>
      <c r="P152" s="306"/>
      <c r="Q152" s="306"/>
      <c r="R152" s="306"/>
      <c r="S152" s="306"/>
      <c r="T152" s="307"/>
      <c r="U152" s="15"/>
      <c r="V152" s="15"/>
      <c r="W152" s="15"/>
      <c r="X152" s="15"/>
      <c r="Y152" s="15"/>
      <c r="Z152" s="15"/>
      <c r="AA152" s="15"/>
      <c r="AB152" s="15"/>
      <c r="AC152" s="15"/>
      <c r="AD152" s="15"/>
      <c r="AE152" s="15"/>
      <c r="AT152" s="308" t="s">
        <v>758</v>
      </c>
      <c r="AU152" s="308" t="s">
        <v>86</v>
      </c>
      <c r="AV152" s="15" t="s">
        <v>84</v>
      </c>
      <c r="AW152" s="15" t="s">
        <v>33</v>
      </c>
      <c r="AX152" s="15" t="s">
        <v>76</v>
      </c>
      <c r="AY152" s="308" t="s">
        <v>414</v>
      </c>
    </row>
    <row r="153" s="13" customFormat="1">
      <c r="A153" s="13"/>
      <c r="B153" s="277"/>
      <c r="C153" s="278"/>
      <c r="D153" s="230" t="s">
        <v>758</v>
      </c>
      <c r="E153" s="279" t="s">
        <v>1</v>
      </c>
      <c r="F153" s="280" t="s">
        <v>3819</v>
      </c>
      <c r="G153" s="278"/>
      <c r="H153" s="281">
        <v>7.3079999999999998</v>
      </c>
      <c r="I153" s="282"/>
      <c r="J153" s="278"/>
      <c r="K153" s="278"/>
      <c r="L153" s="283"/>
      <c r="M153" s="284"/>
      <c r="N153" s="285"/>
      <c r="O153" s="285"/>
      <c r="P153" s="285"/>
      <c r="Q153" s="285"/>
      <c r="R153" s="285"/>
      <c r="S153" s="285"/>
      <c r="T153" s="286"/>
      <c r="U153" s="13"/>
      <c r="V153" s="13"/>
      <c r="W153" s="13"/>
      <c r="X153" s="13"/>
      <c r="Y153" s="13"/>
      <c r="Z153" s="13"/>
      <c r="AA153" s="13"/>
      <c r="AB153" s="13"/>
      <c r="AC153" s="13"/>
      <c r="AD153" s="13"/>
      <c r="AE153" s="13"/>
      <c r="AT153" s="287" t="s">
        <v>758</v>
      </c>
      <c r="AU153" s="287" t="s">
        <v>86</v>
      </c>
      <c r="AV153" s="13" t="s">
        <v>86</v>
      </c>
      <c r="AW153" s="13" t="s">
        <v>33</v>
      </c>
      <c r="AX153" s="13" t="s">
        <v>76</v>
      </c>
      <c r="AY153" s="287" t="s">
        <v>414</v>
      </c>
    </row>
    <row r="154" s="13" customFormat="1">
      <c r="A154" s="13"/>
      <c r="B154" s="277"/>
      <c r="C154" s="278"/>
      <c r="D154" s="230" t="s">
        <v>758</v>
      </c>
      <c r="E154" s="279" t="s">
        <v>1</v>
      </c>
      <c r="F154" s="280" t="s">
        <v>3820</v>
      </c>
      <c r="G154" s="278"/>
      <c r="H154" s="281">
        <v>1.54</v>
      </c>
      <c r="I154" s="282"/>
      <c r="J154" s="278"/>
      <c r="K154" s="278"/>
      <c r="L154" s="283"/>
      <c r="M154" s="284"/>
      <c r="N154" s="285"/>
      <c r="O154" s="285"/>
      <c r="P154" s="285"/>
      <c r="Q154" s="285"/>
      <c r="R154" s="285"/>
      <c r="S154" s="285"/>
      <c r="T154" s="286"/>
      <c r="U154" s="13"/>
      <c r="V154" s="13"/>
      <c r="W154" s="13"/>
      <c r="X154" s="13"/>
      <c r="Y154" s="13"/>
      <c r="Z154" s="13"/>
      <c r="AA154" s="13"/>
      <c r="AB154" s="13"/>
      <c r="AC154" s="13"/>
      <c r="AD154" s="13"/>
      <c r="AE154" s="13"/>
      <c r="AT154" s="287" t="s">
        <v>758</v>
      </c>
      <c r="AU154" s="287" t="s">
        <v>86</v>
      </c>
      <c r="AV154" s="13" t="s">
        <v>86</v>
      </c>
      <c r="AW154" s="13" t="s">
        <v>33</v>
      </c>
      <c r="AX154" s="13" t="s">
        <v>76</v>
      </c>
      <c r="AY154" s="287" t="s">
        <v>414</v>
      </c>
    </row>
    <row r="155" s="14" customFormat="1">
      <c r="A155" s="14"/>
      <c r="B155" s="288"/>
      <c r="C155" s="289"/>
      <c r="D155" s="230" t="s">
        <v>758</v>
      </c>
      <c r="E155" s="290" t="s">
        <v>1</v>
      </c>
      <c r="F155" s="291" t="s">
        <v>760</v>
      </c>
      <c r="G155" s="289"/>
      <c r="H155" s="292">
        <v>8.847999999999999</v>
      </c>
      <c r="I155" s="293"/>
      <c r="J155" s="289"/>
      <c r="K155" s="289"/>
      <c r="L155" s="294"/>
      <c r="M155" s="295"/>
      <c r="N155" s="296"/>
      <c r="O155" s="296"/>
      <c r="P155" s="296"/>
      <c r="Q155" s="296"/>
      <c r="R155" s="296"/>
      <c r="S155" s="296"/>
      <c r="T155" s="297"/>
      <c r="U155" s="14"/>
      <c r="V155" s="14"/>
      <c r="W155" s="14"/>
      <c r="X155" s="14"/>
      <c r="Y155" s="14"/>
      <c r="Z155" s="14"/>
      <c r="AA155" s="14"/>
      <c r="AB155" s="14"/>
      <c r="AC155" s="14"/>
      <c r="AD155" s="14"/>
      <c r="AE155" s="14"/>
      <c r="AT155" s="298" t="s">
        <v>758</v>
      </c>
      <c r="AU155" s="298" t="s">
        <v>86</v>
      </c>
      <c r="AV155" s="14" t="s">
        <v>415</v>
      </c>
      <c r="AW155" s="14" t="s">
        <v>33</v>
      </c>
      <c r="AX155" s="14" t="s">
        <v>84</v>
      </c>
      <c r="AY155" s="298" t="s">
        <v>414</v>
      </c>
    </row>
    <row r="156" s="2" customFormat="1" ht="21.75" customHeight="1">
      <c r="A156" s="39"/>
      <c r="B156" s="40"/>
      <c r="C156" s="234" t="s">
        <v>427</v>
      </c>
      <c r="D156" s="234" t="s">
        <v>443</v>
      </c>
      <c r="E156" s="235" t="s">
        <v>2246</v>
      </c>
      <c r="F156" s="236" t="s">
        <v>2247</v>
      </c>
      <c r="G156" s="237" t="s">
        <v>531</v>
      </c>
      <c r="H156" s="238">
        <v>43.960000000000001</v>
      </c>
      <c r="I156" s="239"/>
      <c r="J156" s="240">
        <f>ROUND(I156*H156,2)</f>
        <v>0</v>
      </c>
      <c r="K156" s="236" t="s">
        <v>720</v>
      </c>
      <c r="L156" s="45"/>
      <c r="M156" s="241" t="s">
        <v>1</v>
      </c>
      <c r="N156" s="242" t="s">
        <v>41</v>
      </c>
      <c r="O156" s="92"/>
      <c r="P156" s="226">
        <f>O156*H156</f>
        <v>0</v>
      </c>
      <c r="Q156" s="226">
        <v>0.00046548210000000001</v>
      </c>
      <c r="R156" s="226">
        <f>Q156*H156</f>
        <v>0.020462593116000002</v>
      </c>
      <c r="S156" s="226">
        <v>0</v>
      </c>
      <c r="T156" s="227">
        <f>S156*H156</f>
        <v>0</v>
      </c>
      <c r="U156" s="39"/>
      <c r="V156" s="39"/>
      <c r="W156" s="39"/>
      <c r="X156" s="39"/>
      <c r="Y156" s="39"/>
      <c r="Z156" s="39"/>
      <c r="AA156" s="39"/>
      <c r="AB156" s="39"/>
      <c r="AC156" s="39"/>
      <c r="AD156" s="39"/>
      <c r="AE156" s="39"/>
      <c r="AR156" s="228" t="s">
        <v>415</v>
      </c>
      <c r="AT156" s="228" t="s">
        <v>443</v>
      </c>
      <c r="AU156" s="228" t="s">
        <v>86</v>
      </c>
      <c r="AY156" s="18" t="s">
        <v>414</v>
      </c>
      <c r="BE156" s="229">
        <f>IF(N156="základní",J156,0)</f>
        <v>0</v>
      </c>
      <c r="BF156" s="229">
        <f>IF(N156="snížená",J156,0)</f>
        <v>0</v>
      </c>
      <c r="BG156" s="229">
        <f>IF(N156="zákl. přenesená",J156,0)</f>
        <v>0</v>
      </c>
      <c r="BH156" s="229">
        <f>IF(N156="sníž. přenesená",J156,0)</f>
        <v>0</v>
      </c>
      <c r="BI156" s="229">
        <f>IF(N156="nulová",J156,0)</f>
        <v>0</v>
      </c>
      <c r="BJ156" s="18" t="s">
        <v>84</v>
      </c>
      <c r="BK156" s="229">
        <f>ROUND(I156*H156,2)</f>
        <v>0</v>
      </c>
      <c r="BL156" s="18" t="s">
        <v>415</v>
      </c>
      <c r="BM156" s="228" t="s">
        <v>3821</v>
      </c>
    </row>
    <row r="157" s="2" customFormat="1">
      <c r="A157" s="39"/>
      <c r="B157" s="40"/>
      <c r="C157" s="41"/>
      <c r="D157" s="230" t="s">
        <v>417</v>
      </c>
      <c r="E157" s="41"/>
      <c r="F157" s="231" t="s">
        <v>2249</v>
      </c>
      <c r="G157" s="41"/>
      <c r="H157" s="41"/>
      <c r="I157" s="156"/>
      <c r="J157" s="41"/>
      <c r="K157" s="41"/>
      <c r="L157" s="45"/>
      <c r="M157" s="232"/>
      <c r="N157" s="233"/>
      <c r="O157" s="92"/>
      <c r="P157" s="92"/>
      <c r="Q157" s="92"/>
      <c r="R157" s="92"/>
      <c r="S157" s="92"/>
      <c r="T157" s="93"/>
      <c r="U157" s="39"/>
      <c r="V157" s="39"/>
      <c r="W157" s="39"/>
      <c r="X157" s="39"/>
      <c r="Y157" s="39"/>
      <c r="Z157" s="39"/>
      <c r="AA157" s="39"/>
      <c r="AB157" s="39"/>
      <c r="AC157" s="39"/>
      <c r="AD157" s="39"/>
      <c r="AE157" s="39"/>
      <c r="AT157" s="18" t="s">
        <v>417</v>
      </c>
      <c r="AU157" s="18" t="s">
        <v>86</v>
      </c>
    </row>
    <row r="158" s="2" customFormat="1">
      <c r="A158" s="39"/>
      <c r="B158" s="40"/>
      <c r="C158" s="41"/>
      <c r="D158" s="230" t="s">
        <v>722</v>
      </c>
      <c r="E158" s="41"/>
      <c r="F158" s="268" t="s">
        <v>3785</v>
      </c>
      <c r="G158" s="41"/>
      <c r="H158" s="41"/>
      <c r="I158" s="156"/>
      <c r="J158" s="41"/>
      <c r="K158" s="41"/>
      <c r="L158" s="45"/>
      <c r="M158" s="232"/>
      <c r="N158" s="233"/>
      <c r="O158" s="92"/>
      <c r="P158" s="92"/>
      <c r="Q158" s="92"/>
      <c r="R158" s="92"/>
      <c r="S158" s="92"/>
      <c r="T158" s="93"/>
      <c r="U158" s="39"/>
      <c r="V158" s="39"/>
      <c r="W158" s="39"/>
      <c r="X158" s="39"/>
      <c r="Y158" s="39"/>
      <c r="Z158" s="39"/>
      <c r="AA158" s="39"/>
      <c r="AB158" s="39"/>
      <c r="AC158" s="39"/>
      <c r="AD158" s="39"/>
      <c r="AE158" s="39"/>
      <c r="AT158" s="18" t="s">
        <v>722</v>
      </c>
      <c r="AU158" s="18" t="s">
        <v>86</v>
      </c>
    </row>
    <row r="159" s="13" customFormat="1">
      <c r="A159" s="13"/>
      <c r="B159" s="277"/>
      <c r="C159" s="278"/>
      <c r="D159" s="230" t="s">
        <v>758</v>
      </c>
      <c r="E159" s="279" t="s">
        <v>1</v>
      </c>
      <c r="F159" s="280" t="s">
        <v>3822</v>
      </c>
      <c r="G159" s="278"/>
      <c r="H159" s="281">
        <v>43.960000000000001</v>
      </c>
      <c r="I159" s="282"/>
      <c r="J159" s="278"/>
      <c r="K159" s="278"/>
      <c r="L159" s="283"/>
      <c r="M159" s="284"/>
      <c r="N159" s="285"/>
      <c r="O159" s="285"/>
      <c r="P159" s="285"/>
      <c r="Q159" s="285"/>
      <c r="R159" s="285"/>
      <c r="S159" s="285"/>
      <c r="T159" s="286"/>
      <c r="U159" s="13"/>
      <c r="V159" s="13"/>
      <c r="W159" s="13"/>
      <c r="X159" s="13"/>
      <c r="Y159" s="13"/>
      <c r="Z159" s="13"/>
      <c r="AA159" s="13"/>
      <c r="AB159" s="13"/>
      <c r="AC159" s="13"/>
      <c r="AD159" s="13"/>
      <c r="AE159" s="13"/>
      <c r="AT159" s="287" t="s">
        <v>758</v>
      </c>
      <c r="AU159" s="287" t="s">
        <v>86</v>
      </c>
      <c r="AV159" s="13" t="s">
        <v>86</v>
      </c>
      <c r="AW159" s="13" t="s">
        <v>33</v>
      </c>
      <c r="AX159" s="13" t="s">
        <v>84</v>
      </c>
      <c r="AY159" s="287" t="s">
        <v>414</v>
      </c>
    </row>
    <row r="160" s="11" customFormat="1" ht="22.8" customHeight="1">
      <c r="A160" s="11"/>
      <c r="B160" s="254"/>
      <c r="C160" s="255"/>
      <c r="D160" s="256" t="s">
        <v>75</v>
      </c>
      <c r="E160" s="275" t="s">
        <v>442</v>
      </c>
      <c r="F160" s="275" t="s">
        <v>850</v>
      </c>
      <c r="G160" s="255"/>
      <c r="H160" s="255"/>
      <c r="I160" s="258"/>
      <c r="J160" s="276">
        <f>BK160</f>
        <v>0</v>
      </c>
      <c r="K160" s="255"/>
      <c r="L160" s="260"/>
      <c r="M160" s="261"/>
      <c r="N160" s="262"/>
      <c r="O160" s="262"/>
      <c r="P160" s="263">
        <f>SUM(P161:P192)</f>
        <v>0</v>
      </c>
      <c r="Q160" s="262"/>
      <c r="R160" s="263">
        <f>SUM(R161:R192)</f>
        <v>0.026140850400000002</v>
      </c>
      <c r="S160" s="262"/>
      <c r="T160" s="264">
        <f>SUM(T161:T192)</f>
        <v>0.043025000000000001</v>
      </c>
      <c r="U160" s="11"/>
      <c r="V160" s="11"/>
      <c r="W160" s="11"/>
      <c r="X160" s="11"/>
      <c r="Y160" s="11"/>
      <c r="Z160" s="11"/>
      <c r="AA160" s="11"/>
      <c r="AB160" s="11"/>
      <c r="AC160" s="11"/>
      <c r="AD160" s="11"/>
      <c r="AE160" s="11"/>
      <c r="AR160" s="265" t="s">
        <v>84</v>
      </c>
      <c r="AT160" s="266" t="s">
        <v>75</v>
      </c>
      <c r="AU160" s="266" t="s">
        <v>84</v>
      </c>
      <c r="AY160" s="265" t="s">
        <v>414</v>
      </c>
      <c r="BK160" s="267">
        <f>SUM(BK161:BK192)</f>
        <v>0</v>
      </c>
    </row>
    <row r="161" s="2" customFormat="1" ht="21.75" customHeight="1">
      <c r="A161" s="39"/>
      <c r="B161" s="40"/>
      <c r="C161" s="234" t="s">
        <v>431</v>
      </c>
      <c r="D161" s="234" t="s">
        <v>443</v>
      </c>
      <c r="E161" s="235" t="s">
        <v>3823</v>
      </c>
      <c r="F161" s="236" t="s">
        <v>3824</v>
      </c>
      <c r="G161" s="237" t="s">
        <v>531</v>
      </c>
      <c r="H161" s="238">
        <v>0.59999999999999998</v>
      </c>
      <c r="I161" s="239"/>
      <c r="J161" s="240">
        <f>ROUND(I161*H161,2)</f>
        <v>0</v>
      </c>
      <c r="K161" s="236" t="s">
        <v>720</v>
      </c>
      <c r="L161" s="45"/>
      <c r="M161" s="241" t="s">
        <v>1</v>
      </c>
      <c r="N161" s="242" t="s">
        <v>41</v>
      </c>
      <c r="O161" s="92"/>
      <c r="P161" s="226">
        <f>O161*H161</f>
        <v>0</v>
      </c>
      <c r="Q161" s="226">
        <v>0.002451834</v>
      </c>
      <c r="R161" s="226">
        <f>Q161*H161</f>
        <v>0.0014711003999999998</v>
      </c>
      <c r="S161" s="226">
        <v>0</v>
      </c>
      <c r="T161" s="227">
        <f>S161*H161</f>
        <v>0</v>
      </c>
      <c r="U161" s="39"/>
      <c r="V161" s="39"/>
      <c r="W161" s="39"/>
      <c r="X161" s="39"/>
      <c r="Y161" s="39"/>
      <c r="Z161" s="39"/>
      <c r="AA161" s="39"/>
      <c r="AB161" s="39"/>
      <c r="AC161" s="39"/>
      <c r="AD161" s="39"/>
      <c r="AE161" s="39"/>
      <c r="AR161" s="228" t="s">
        <v>415</v>
      </c>
      <c r="AT161" s="228" t="s">
        <v>443</v>
      </c>
      <c r="AU161" s="228" t="s">
        <v>86</v>
      </c>
      <c r="AY161" s="18" t="s">
        <v>414</v>
      </c>
      <c r="BE161" s="229">
        <f>IF(N161="základní",J161,0)</f>
        <v>0</v>
      </c>
      <c r="BF161" s="229">
        <f>IF(N161="snížená",J161,0)</f>
        <v>0</v>
      </c>
      <c r="BG161" s="229">
        <f>IF(N161="zákl. přenesená",J161,0)</f>
        <v>0</v>
      </c>
      <c r="BH161" s="229">
        <f>IF(N161="sníž. přenesená",J161,0)</f>
        <v>0</v>
      </c>
      <c r="BI161" s="229">
        <f>IF(N161="nulová",J161,0)</f>
        <v>0</v>
      </c>
      <c r="BJ161" s="18" t="s">
        <v>84</v>
      </c>
      <c r="BK161" s="229">
        <f>ROUND(I161*H161,2)</f>
        <v>0</v>
      </c>
      <c r="BL161" s="18" t="s">
        <v>415</v>
      </c>
      <c r="BM161" s="228" t="s">
        <v>3825</v>
      </c>
    </row>
    <row r="162" s="2" customFormat="1">
      <c r="A162" s="39"/>
      <c r="B162" s="40"/>
      <c r="C162" s="41"/>
      <c r="D162" s="230" t="s">
        <v>417</v>
      </c>
      <c r="E162" s="41"/>
      <c r="F162" s="231" t="s">
        <v>3826</v>
      </c>
      <c r="G162" s="41"/>
      <c r="H162" s="41"/>
      <c r="I162" s="156"/>
      <c r="J162" s="41"/>
      <c r="K162" s="41"/>
      <c r="L162" s="45"/>
      <c r="M162" s="232"/>
      <c r="N162" s="233"/>
      <c r="O162" s="92"/>
      <c r="P162" s="92"/>
      <c r="Q162" s="92"/>
      <c r="R162" s="92"/>
      <c r="S162" s="92"/>
      <c r="T162" s="93"/>
      <c r="U162" s="39"/>
      <c r="V162" s="39"/>
      <c r="W162" s="39"/>
      <c r="X162" s="39"/>
      <c r="Y162" s="39"/>
      <c r="Z162" s="39"/>
      <c r="AA162" s="39"/>
      <c r="AB162" s="39"/>
      <c r="AC162" s="39"/>
      <c r="AD162" s="39"/>
      <c r="AE162" s="39"/>
      <c r="AT162" s="18" t="s">
        <v>417</v>
      </c>
      <c r="AU162" s="18" t="s">
        <v>86</v>
      </c>
    </row>
    <row r="163" s="2" customFormat="1">
      <c r="A163" s="39"/>
      <c r="B163" s="40"/>
      <c r="C163" s="41"/>
      <c r="D163" s="230" t="s">
        <v>722</v>
      </c>
      <c r="E163" s="41"/>
      <c r="F163" s="268" t="s">
        <v>3827</v>
      </c>
      <c r="G163" s="41"/>
      <c r="H163" s="41"/>
      <c r="I163" s="156"/>
      <c r="J163" s="41"/>
      <c r="K163" s="41"/>
      <c r="L163" s="45"/>
      <c r="M163" s="232"/>
      <c r="N163" s="233"/>
      <c r="O163" s="92"/>
      <c r="P163" s="92"/>
      <c r="Q163" s="92"/>
      <c r="R163" s="92"/>
      <c r="S163" s="92"/>
      <c r="T163" s="93"/>
      <c r="U163" s="39"/>
      <c r="V163" s="39"/>
      <c r="W163" s="39"/>
      <c r="X163" s="39"/>
      <c r="Y163" s="39"/>
      <c r="Z163" s="39"/>
      <c r="AA163" s="39"/>
      <c r="AB163" s="39"/>
      <c r="AC163" s="39"/>
      <c r="AD163" s="39"/>
      <c r="AE163" s="39"/>
      <c r="AT163" s="18" t="s">
        <v>722</v>
      </c>
      <c r="AU163" s="18" t="s">
        <v>86</v>
      </c>
    </row>
    <row r="164" s="13" customFormat="1">
      <c r="A164" s="13"/>
      <c r="B164" s="277"/>
      <c r="C164" s="278"/>
      <c r="D164" s="230" t="s">
        <v>758</v>
      </c>
      <c r="E164" s="279" t="s">
        <v>1</v>
      </c>
      <c r="F164" s="280" t="s">
        <v>3828</v>
      </c>
      <c r="G164" s="278"/>
      <c r="H164" s="281">
        <v>0.59999999999999998</v>
      </c>
      <c r="I164" s="282"/>
      <c r="J164" s="278"/>
      <c r="K164" s="278"/>
      <c r="L164" s="283"/>
      <c r="M164" s="284"/>
      <c r="N164" s="285"/>
      <c r="O164" s="285"/>
      <c r="P164" s="285"/>
      <c r="Q164" s="285"/>
      <c r="R164" s="285"/>
      <c r="S164" s="285"/>
      <c r="T164" s="286"/>
      <c r="U164" s="13"/>
      <c r="V164" s="13"/>
      <c r="W164" s="13"/>
      <c r="X164" s="13"/>
      <c r="Y164" s="13"/>
      <c r="Z164" s="13"/>
      <c r="AA164" s="13"/>
      <c r="AB164" s="13"/>
      <c r="AC164" s="13"/>
      <c r="AD164" s="13"/>
      <c r="AE164" s="13"/>
      <c r="AT164" s="287" t="s">
        <v>758</v>
      </c>
      <c r="AU164" s="287" t="s">
        <v>86</v>
      </c>
      <c r="AV164" s="13" t="s">
        <v>86</v>
      </c>
      <c r="AW164" s="13" t="s">
        <v>33</v>
      </c>
      <c r="AX164" s="13" t="s">
        <v>84</v>
      </c>
      <c r="AY164" s="287" t="s">
        <v>414</v>
      </c>
    </row>
    <row r="165" s="2" customFormat="1" ht="21.75" customHeight="1">
      <c r="A165" s="39"/>
      <c r="B165" s="40"/>
      <c r="C165" s="234" t="s">
        <v>435</v>
      </c>
      <c r="D165" s="234" t="s">
        <v>443</v>
      </c>
      <c r="E165" s="235" t="s">
        <v>1787</v>
      </c>
      <c r="F165" s="236" t="s">
        <v>1788</v>
      </c>
      <c r="G165" s="237" t="s">
        <v>755</v>
      </c>
      <c r="H165" s="238">
        <v>5</v>
      </c>
      <c r="I165" s="239"/>
      <c r="J165" s="240">
        <f>ROUND(I165*H165,2)</f>
        <v>0</v>
      </c>
      <c r="K165" s="236" t="s">
        <v>720</v>
      </c>
      <c r="L165" s="45"/>
      <c r="M165" s="241" t="s">
        <v>1</v>
      </c>
      <c r="N165" s="242" t="s">
        <v>41</v>
      </c>
      <c r="O165" s="92"/>
      <c r="P165" s="226">
        <f>O165*H165</f>
        <v>0</v>
      </c>
      <c r="Q165" s="226">
        <v>0</v>
      </c>
      <c r="R165" s="226">
        <f>Q165*H165</f>
        <v>0</v>
      </c>
      <c r="S165" s="226">
        <v>0.0015</v>
      </c>
      <c r="T165" s="227">
        <f>S165*H165</f>
        <v>0.0074999999999999997</v>
      </c>
      <c r="U165" s="39"/>
      <c r="V165" s="39"/>
      <c r="W165" s="39"/>
      <c r="X165" s="39"/>
      <c r="Y165" s="39"/>
      <c r="Z165" s="39"/>
      <c r="AA165" s="39"/>
      <c r="AB165" s="39"/>
      <c r="AC165" s="39"/>
      <c r="AD165" s="39"/>
      <c r="AE165" s="39"/>
      <c r="AR165" s="228" t="s">
        <v>415</v>
      </c>
      <c r="AT165" s="228" t="s">
        <v>443</v>
      </c>
      <c r="AU165" s="228" t="s">
        <v>86</v>
      </c>
      <c r="AY165" s="18" t="s">
        <v>414</v>
      </c>
      <c r="BE165" s="229">
        <f>IF(N165="základní",J165,0)</f>
        <v>0</v>
      </c>
      <c r="BF165" s="229">
        <f>IF(N165="snížená",J165,0)</f>
        <v>0</v>
      </c>
      <c r="BG165" s="229">
        <f>IF(N165="zákl. přenesená",J165,0)</f>
        <v>0</v>
      </c>
      <c r="BH165" s="229">
        <f>IF(N165="sníž. přenesená",J165,0)</f>
        <v>0</v>
      </c>
      <c r="BI165" s="229">
        <f>IF(N165="nulová",J165,0)</f>
        <v>0</v>
      </c>
      <c r="BJ165" s="18" t="s">
        <v>84</v>
      </c>
      <c r="BK165" s="229">
        <f>ROUND(I165*H165,2)</f>
        <v>0</v>
      </c>
      <c r="BL165" s="18" t="s">
        <v>415</v>
      </c>
      <c r="BM165" s="228" t="s">
        <v>3829</v>
      </c>
    </row>
    <row r="166" s="2" customFormat="1">
      <c r="A166" s="39"/>
      <c r="B166" s="40"/>
      <c r="C166" s="41"/>
      <c r="D166" s="230" t="s">
        <v>417</v>
      </c>
      <c r="E166" s="41"/>
      <c r="F166" s="231" t="s">
        <v>1790</v>
      </c>
      <c r="G166" s="41"/>
      <c r="H166" s="41"/>
      <c r="I166" s="156"/>
      <c r="J166" s="41"/>
      <c r="K166" s="41"/>
      <c r="L166" s="45"/>
      <c r="M166" s="232"/>
      <c r="N166" s="233"/>
      <c r="O166" s="92"/>
      <c r="P166" s="92"/>
      <c r="Q166" s="92"/>
      <c r="R166" s="92"/>
      <c r="S166" s="92"/>
      <c r="T166" s="93"/>
      <c r="U166" s="39"/>
      <c r="V166" s="39"/>
      <c r="W166" s="39"/>
      <c r="X166" s="39"/>
      <c r="Y166" s="39"/>
      <c r="Z166" s="39"/>
      <c r="AA166" s="39"/>
      <c r="AB166" s="39"/>
      <c r="AC166" s="39"/>
      <c r="AD166" s="39"/>
      <c r="AE166" s="39"/>
      <c r="AT166" s="18" t="s">
        <v>417</v>
      </c>
      <c r="AU166" s="18" t="s">
        <v>86</v>
      </c>
    </row>
    <row r="167" s="15" customFormat="1">
      <c r="A167" s="15"/>
      <c r="B167" s="299"/>
      <c r="C167" s="300"/>
      <c r="D167" s="230" t="s">
        <v>758</v>
      </c>
      <c r="E167" s="301" t="s">
        <v>1</v>
      </c>
      <c r="F167" s="302" t="s">
        <v>3791</v>
      </c>
      <c r="G167" s="300"/>
      <c r="H167" s="301" t="s">
        <v>1</v>
      </c>
      <c r="I167" s="303"/>
      <c r="J167" s="300"/>
      <c r="K167" s="300"/>
      <c r="L167" s="304"/>
      <c r="M167" s="305"/>
      <c r="N167" s="306"/>
      <c r="O167" s="306"/>
      <c r="P167" s="306"/>
      <c r="Q167" s="306"/>
      <c r="R167" s="306"/>
      <c r="S167" s="306"/>
      <c r="T167" s="307"/>
      <c r="U167" s="15"/>
      <c r="V167" s="15"/>
      <c r="W167" s="15"/>
      <c r="X167" s="15"/>
      <c r="Y167" s="15"/>
      <c r="Z167" s="15"/>
      <c r="AA167" s="15"/>
      <c r="AB167" s="15"/>
      <c r="AC167" s="15"/>
      <c r="AD167" s="15"/>
      <c r="AE167" s="15"/>
      <c r="AT167" s="308" t="s">
        <v>758</v>
      </c>
      <c r="AU167" s="308" t="s">
        <v>86</v>
      </c>
      <c r="AV167" s="15" t="s">
        <v>84</v>
      </c>
      <c r="AW167" s="15" t="s">
        <v>33</v>
      </c>
      <c r="AX167" s="15" t="s">
        <v>76</v>
      </c>
      <c r="AY167" s="308" t="s">
        <v>414</v>
      </c>
    </row>
    <row r="168" s="13" customFormat="1">
      <c r="A168" s="13"/>
      <c r="B168" s="277"/>
      <c r="C168" s="278"/>
      <c r="D168" s="230" t="s">
        <v>758</v>
      </c>
      <c r="E168" s="279" t="s">
        <v>1</v>
      </c>
      <c r="F168" s="280" t="s">
        <v>3830</v>
      </c>
      <c r="G168" s="278"/>
      <c r="H168" s="281">
        <v>5</v>
      </c>
      <c r="I168" s="282"/>
      <c r="J168" s="278"/>
      <c r="K168" s="278"/>
      <c r="L168" s="283"/>
      <c r="M168" s="284"/>
      <c r="N168" s="285"/>
      <c r="O168" s="285"/>
      <c r="P168" s="285"/>
      <c r="Q168" s="285"/>
      <c r="R168" s="285"/>
      <c r="S168" s="285"/>
      <c r="T168" s="286"/>
      <c r="U168" s="13"/>
      <c r="V168" s="13"/>
      <c r="W168" s="13"/>
      <c r="X168" s="13"/>
      <c r="Y168" s="13"/>
      <c r="Z168" s="13"/>
      <c r="AA168" s="13"/>
      <c r="AB168" s="13"/>
      <c r="AC168" s="13"/>
      <c r="AD168" s="13"/>
      <c r="AE168" s="13"/>
      <c r="AT168" s="287" t="s">
        <v>758</v>
      </c>
      <c r="AU168" s="287" t="s">
        <v>86</v>
      </c>
      <c r="AV168" s="13" t="s">
        <v>86</v>
      </c>
      <c r="AW168" s="13" t="s">
        <v>33</v>
      </c>
      <c r="AX168" s="13" t="s">
        <v>84</v>
      </c>
      <c r="AY168" s="287" t="s">
        <v>414</v>
      </c>
    </row>
    <row r="169" s="2" customFormat="1" ht="16.5" customHeight="1">
      <c r="A169" s="39"/>
      <c r="B169" s="40"/>
      <c r="C169" s="234" t="s">
        <v>413</v>
      </c>
      <c r="D169" s="234" t="s">
        <v>443</v>
      </c>
      <c r="E169" s="235" t="s">
        <v>1794</v>
      </c>
      <c r="F169" s="236" t="s">
        <v>1795</v>
      </c>
      <c r="G169" s="237" t="s">
        <v>531</v>
      </c>
      <c r="H169" s="238">
        <v>15.17</v>
      </c>
      <c r="I169" s="239"/>
      <c r="J169" s="240">
        <f>ROUND(I169*H169,2)</f>
        <v>0</v>
      </c>
      <c r="K169" s="236" t="s">
        <v>720</v>
      </c>
      <c r="L169" s="45"/>
      <c r="M169" s="241" t="s">
        <v>1</v>
      </c>
      <c r="N169" s="242" t="s">
        <v>41</v>
      </c>
      <c r="O169" s="92"/>
      <c r="P169" s="226">
        <f>O169*H169</f>
        <v>0</v>
      </c>
      <c r="Q169" s="226">
        <v>0</v>
      </c>
      <c r="R169" s="226">
        <f>Q169*H169</f>
        <v>0</v>
      </c>
      <c r="S169" s="226">
        <v>0.00050000000000000001</v>
      </c>
      <c r="T169" s="227">
        <f>S169*H169</f>
        <v>0.0075849999999999997</v>
      </c>
      <c r="U169" s="39"/>
      <c r="V169" s="39"/>
      <c r="W169" s="39"/>
      <c r="X169" s="39"/>
      <c r="Y169" s="39"/>
      <c r="Z169" s="39"/>
      <c r="AA169" s="39"/>
      <c r="AB169" s="39"/>
      <c r="AC169" s="39"/>
      <c r="AD169" s="39"/>
      <c r="AE169" s="39"/>
      <c r="AR169" s="228" t="s">
        <v>415</v>
      </c>
      <c r="AT169" s="228" t="s">
        <v>443</v>
      </c>
      <c r="AU169" s="228" t="s">
        <v>86</v>
      </c>
      <c r="AY169" s="18" t="s">
        <v>414</v>
      </c>
      <c r="BE169" s="229">
        <f>IF(N169="základní",J169,0)</f>
        <v>0</v>
      </c>
      <c r="BF169" s="229">
        <f>IF(N169="snížená",J169,0)</f>
        <v>0</v>
      </c>
      <c r="BG169" s="229">
        <f>IF(N169="zákl. přenesená",J169,0)</f>
        <v>0</v>
      </c>
      <c r="BH169" s="229">
        <f>IF(N169="sníž. přenesená",J169,0)</f>
        <v>0</v>
      </c>
      <c r="BI169" s="229">
        <f>IF(N169="nulová",J169,0)</f>
        <v>0</v>
      </c>
      <c r="BJ169" s="18" t="s">
        <v>84</v>
      </c>
      <c r="BK169" s="229">
        <f>ROUND(I169*H169,2)</f>
        <v>0</v>
      </c>
      <c r="BL169" s="18" t="s">
        <v>415</v>
      </c>
      <c r="BM169" s="228" t="s">
        <v>3831</v>
      </c>
    </row>
    <row r="170" s="2" customFormat="1">
      <c r="A170" s="39"/>
      <c r="B170" s="40"/>
      <c r="C170" s="41"/>
      <c r="D170" s="230" t="s">
        <v>417</v>
      </c>
      <c r="E170" s="41"/>
      <c r="F170" s="231" t="s">
        <v>1797</v>
      </c>
      <c r="G170" s="41"/>
      <c r="H170" s="41"/>
      <c r="I170" s="156"/>
      <c r="J170" s="41"/>
      <c r="K170" s="41"/>
      <c r="L170" s="45"/>
      <c r="M170" s="232"/>
      <c r="N170" s="233"/>
      <c r="O170" s="92"/>
      <c r="P170" s="92"/>
      <c r="Q170" s="92"/>
      <c r="R170" s="92"/>
      <c r="S170" s="92"/>
      <c r="T170" s="93"/>
      <c r="U170" s="39"/>
      <c r="V170" s="39"/>
      <c r="W170" s="39"/>
      <c r="X170" s="39"/>
      <c r="Y170" s="39"/>
      <c r="Z170" s="39"/>
      <c r="AA170" s="39"/>
      <c r="AB170" s="39"/>
      <c r="AC170" s="39"/>
      <c r="AD170" s="39"/>
      <c r="AE170" s="39"/>
      <c r="AT170" s="18" t="s">
        <v>417</v>
      </c>
      <c r="AU170" s="18" t="s">
        <v>86</v>
      </c>
    </row>
    <row r="171" s="2" customFormat="1" ht="16.5" customHeight="1">
      <c r="A171" s="39"/>
      <c r="B171" s="40"/>
      <c r="C171" s="234" t="s">
        <v>442</v>
      </c>
      <c r="D171" s="234" t="s">
        <v>443</v>
      </c>
      <c r="E171" s="235" t="s">
        <v>2519</v>
      </c>
      <c r="F171" s="236" t="s">
        <v>2520</v>
      </c>
      <c r="G171" s="237" t="s">
        <v>632</v>
      </c>
      <c r="H171" s="238">
        <v>1.27</v>
      </c>
      <c r="I171" s="239"/>
      <c r="J171" s="240">
        <f>ROUND(I171*H171,2)</f>
        <v>0</v>
      </c>
      <c r="K171" s="236" t="s">
        <v>720</v>
      </c>
      <c r="L171" s="45"/>
      <c r="M171" s="241" t="s">
        <v>1</v>
      </c>
      <c r="N171" s="242" t="s">
        <v>41</v>
      </c>
      <c r="O171" s="92"/>
      <c r="P171" s="226">
        <f>O171*H171</f>
        <v>0</v>
      </c>
      <c r="Q171" s="226">
        <v>0</v>
      </c>
      <c r="R171" s="226">
        <f>Q171*H171</f>
        <v>0</v>
      </c>
      <c r="S171" s="226">
        <v>0.021999999999999999</v>
      </c>
      <c r="T171" s="227">
        <f>S171*H171</f>
        <v>0.02794</v>
      </c>
      <c r="U171" s="39"/>
      <c r="V171" s="39"/>
      <c r="W171" s="39"/>
      <c r="X171" s="39"/>
      <c r="Y171" s="39"/>
      <c r="Z171" s="39"/>
      <c r="AA171" s="39"/>
      <c r="AB171" s="39"/>
      <c r="AC171" s="39"/>
      <c r="AD171" s="39"/>
      <c r="AE171" s="39"/>
      <c r="AR171" s="228" t="s">
        <v>415</v>
      </c>
      <c r="AT171" s="228" t="s">
        <v>443</v>
      </c>
      <c r="AU171" s="228" t="s">
        <v>86</v>
      </c>
      <c r="AY171" s="18" t="s">
        <v>414</v>
      </c>
      <c r="BE171" s="229">
        <f>IF(N171="základní",J171,0)</f>
        <v>0</v>
      </c>
      <c r="BF171" s="229">
        <f>IF(N171="snížená",J171,0)</f>
        <v>0</v>
      </c>
      <c r="BG171" s="229">
        <f>IF(N171="zákl. přenesená",J171,0)</f>
        <v>0</v>
      </c>
      <c r="BH171" s="229">
        <f>IF(N171="sníž. přenesená",J171,0)</f>
        <v>0</v>
      </c>
      <c r="BI171" s="229">
        <f>IF(N171="nulová",J171,0)</f>
        <v>0</v>
      </c>
      <c r="BJ171" s="18" t="s">
        <v>84</v>
      </c>
      <c r="BK171" s="229">
        <f>ROUND(I171*H171,2)</f>
        <v>0</v>
      </c>
      <c r="BL171" s="18" t="s">
        <v>415</v>
      </c>
      <c r="BM171" s="228" t="s">
        <v>3832</v>
      </c>
    </row>
    <row r="172" s="2" customFormat="1">
      <c r="A172" s="39"/>
      <c r="B172" s="40"/>
      <c r="C172" s="41"/>
      <c r="D172" s="230" t="s">
        <v>417</v>
      </c>
      <c r="E172" s="41"/>
      <c r="F172" s="231" t="s">
        <v>2522</v>
      </c>
      <c r="G172" s="41"/>
      <c r="H172" s="41"/>
      <c r="I172" s="156"/>
      <c r="J172" s="41"/>
      <c r="K172" s="41"/>
      <c r="L172" s="45"/>
      <c r="M172" s="232"/>
      <c r="N172" s="233"/>
      <c r="O172" s="92"/>
      <c r="P172" s="92"/>
      <c r="Q172" s="92"/>
      <c r="R172" s="92"/>
      <c r="S172" s="92"/>
      <c r="T172" s="93"/>
      <c r="U172" s="39"/>
      <c r="V172" s="39"/>
      <c r="W172" s="39"/>
      <c r="X172" s="39"/>
      <c r="Y172" s="39"/>
      <c r="Z172" s="39"/>
      <c r="AA172" s="39"/>
      <c r="AB172" s="39"/>
      <c r="AC172" s="39"/>
      <c r="AD172" s="39"/>
      <c r="AE172" s="39"/>
      <c r="AT172" s="18" t="s">
        <v>417</v>
      </c>
      <c r="AU172" s="18" t="s">
        <v>86</v>
      </c>
    </row>
    <row r="173" s="15" customFormat="1">
      <c r="A173" s="15"/>
      <c r="B173" s="299"/>
      <c r="C173" s="300"/>
      <c r="D173" s="230" t="s">
        <v>758</v>
      </c>
      <c r="E173" s="301" t="s">
        <v>1</v>
      </c>
      <c r="F173" s="302" t="s">
        <v>3833</v>
      </c>
      <c r="G173" s="300"/>
      <c r="H173" s="301" t="s">
        <v>1</v>
      </c>
      <c r="I173" s="303"/>
      <c r="J173" s="300"/>
      <c r="K173" s="300"/>
      <c r="L173" s="304"/>
      <c r="M173" s="305"/>
      <c r="N173" s="306"/>
      <c r="O173" s="306"/>
      <c r="P173" s="306"/>
      <c r="Q173" s="306"/>
      <c r="R173" s="306"/>
      <c r="S173" s="306"/>
      <c r="T173" s="307"/>
      <c r="U173" s="15"/>
      <c r="V173" s="15"/>
      <c r="W173" s="15"/>
      <c r="X173" s="15"/>
      <c r="Y173" s="15"/>
      <c r="Z173" s="15"/>
      <c r="AA173" s="15"/>
      <c r="AB173" s="15"/>
      <c r="AC173" s="15"/>
      <c r="AD173" s="15"/>
      <c r="AE173" s="15"/>
      <c r="AT173" s="308" t="s">
        <v>758</v>
      </c>
      <c r="AU173" s="308" t="s">
        <v>86</v>
      </c>
      <c r="AV173" s="15" t="s">
        <v>84</v>
      </c>
      <c r="AW173" s="15" t="s">
        <v>33</v>
      </c>
      <c r="AX173" s="15" t="s">
        <v>76</v>
      </c>
      <c r="AY173" s="308" t="s">
        <v>414</v>
      </c>
    </row>
    <row r="174" s="13" customFormat="1">
      <c r="A174" s="13"/>
      <c r="B174" s="277"/>
      <c r="C174" s="278"/>
      <c r="D174" s="230" t="s">
        <v>758</v>
      </c>
      <c r="E174" s="279" t="s">
        <v>1</v>
      </c>
      <c r="F174" s="280" t="s">
        <v>3834</v>
      </c>
      <c r="G174" s="278"/>
      <c r="H174" s="281">
        <v>0.87</v>
      </c>
      <c r="I174" s="282"/>
      <c r="J174" s="278"/>
      <c r="K174" s="278"/>
      <c r="L174" s="283"/>
      <c r="M174" s="284"/>
      <c r="N174" s="285"/>
      <c r="O174" s="285"/>
      <c r="P174" s="285"/>
      <c r="Q174" s="285"/>
      <c r="R174" s="285"/>
      <c r="S174" s="285"/>
      <c r="T174" s="286"/>
      <c r="U174" s="13"/>
      <c r="V174" s="13"/>
      <c r="W174" s="13"/>
      <c r="X174" s="13"/>
      <c r="Y174" s="13"/>
      <c r="Z174" s="13"/>
      <c r="AA174" s="13"/>
      <c r="AB174" s="13"/>
      <c r="AC174" s="13"/>
      <c r="AD174" s="13"/>
      <c r="AE174" s="13"/>
      <c r="AT174" s="287" t="s">
        <v>758</v>
      </c>
      <c r="AU174" s="287" t="s">
        <v>86</v>
      </c>
      <c r="AV174" s="13" t="s">
        <v>86</v>
      </c>
      <c r="AW174" s="13" t="s">
        <v>33</v>
      </c>
      <c r="AX174" s="13" t="s">
        <v>76</v>
      </c>
      <c r="AY174" s="287" t="s">
        <v>414</v>
      </c>
    </row>
    <row r="175" s="13" customFormat="1">
      <c r="A175" s="13"/>
      <c r="B175" s="277"/>
      <c r="C175" s="278"/>
      <c r="D175" s="230" t="s">
        <v>758</v>
      </c>
      <c r="E175" s="279" t="s">
        <v>1</v>
      </c>
      <c r="F175" s="280" t="s">
        <v>3835</v>
      </c>
      <c r="G175" s="278"/>
      <c r="H175" s="281">
        <v>0.40000000000000002</v>
      </c>
      <c r="I175" s="282"/>
      <c r="J175" s="278"/>
      <c r="K175" s="278"/>
      <c r="L175" s="283"/>
      <c r="M175" s="284"/>
      <c r="N175" s="285"/>
      <c r="O175" s="285"/>
      <c r="P175" s="285"/>
      <c r="Q175" s="285"/>
      <c r="R175" s="285"/>
      <c r="S175" s="285"/>
      <c r="T175" s="286"/>
      <c r="U175" s="13"/>
      <c r="V175" s="13"/>
      <c r="W175" s="13"/>
      <c r="X175" s="13"/>
      <c r="Y175" s="13"/>
      <c r="Z175" s="13"/>
      <c r="AA175" s="13"/>
      <c r="AB175" s="13"/>
      <c r="AC175" s="13"/>
      <c r="AD175" s="13"/>
      <c r="AE175" s="13"/>
      <c r="AT175" s="287" t="s">
        <v>758</v>
      </c>
      <c r="AU175" s="287" t="s">
        <v>86</v>
      </c>
      <c r="AV175" s="13" t="s">
        <v>86</v>
      </c>
      <c r="AW175" s="13" t="s">
        <v>33</v>
      </c>
      <c r="AX175" s="13" t="s">
        <v>76</v>
      </c>
      <c r="AY175" s="287" t="s">
        <v>414</v>
      </c>
    </row>
    <row r="176" s="14" customFormat="1">
      <c r="A176" s="14"/>
      <c r="B176" s="288"/>
      <c r="C176" s="289"/>
      <c r="D176" s="230" t="s">
        <v>758</v>
      </c>
      <c r="E176" s="290" t="s">
        <v>1</v>
      </c>
      <c r="F176" s="291" t="s">
        <v>760</v>
      </c>
      <c r="G176" s="289"/>
      <c r="H176" s="292">
        <v>1.27</v>
      </c>
      <c r="I176" s="293"/>
      <c r="J176" s="289"/>
      <c r="K176" s="289"/>
      <c r="L176" s="294"/>
      <c r="M176" s="295"/>
      <c r="N176" s="296"/>
      <c r="O176" s="296"/>
      <c r="P176" s="296"/>
      <c r="Q176" s="296"/>
      <c r="R176" s="296"/>
      <c r="S176" s="296"/>
      <c r="T176" s="297"/>
      <c r="U176" s="14"/>
      <c r="V176" s="14"/>
      <c r="W176" s="14"/>
      <c r="X176" s="14"/>
      <c r="Y176" s="14"/>
      <c r="Z176" s="14"/>
      <c r="AA176" s="14"/>
      <c r="AB176" s="14"/>
      <c r="AC176" s="14"/>
      <c r="AD176" s="14"/>
      <c r="AE176" s="14"/>
      <c r="AT176" s="298" t="s">
        <v>758</v>
      </c>
      <c r="AU176" s="298" t="s">
        <v>86</v>
      </c>
      <c r="AV176" s="14" t="s">
        <v>415</v>
      </c>
      <c r="AW176" s="14" t="s">
        <v>33</v>
      </c>
      <c r="AX176" s="14" t="s">
        <v>84</v>
      </c>
      <c r="AY176" s="298" t="s">
        <v>414</v>
      </c>
    </row>
    <row r="177" s="2" customFormat="1" ht="21.75" customHeight="1">
      <c r="A177" s="39"/>
      <c r="B177" s="40"/>
      <c r="C177" s="234" t="s">
        <v>447</v>
      </c>
      <c r="D177" s="234" t="s">
        <v>443</v>
      </c>
      <c r="E177" s="235" t="s">
        <v>1810</v>
      </c>
      <c r="F177" s="236" t="s">
        <v>1811</v>
      </c>
      <c r="G177" s="237" t="s">
        <v>632</v>
      </c>
      <c r="H177" s="238">
        <v>22.350000000000001</v>
      </c>
      <c r="I177" s="239"/>
      <c r="J177" s="240">
        <f>ROUND(I177*H177,2)</f>
        <v>0</v>
      </c>
      <c r="K177" s="236" t="s">
        <v>720</v>
      </c>
      <c r="L177" s="45"/>
      <c r="M177" s="241" t="s">
        <v>1</v>
      </c>
      <c r="N177" s="242" t="s">
        <v>41</v>
      </c>
      <c r="O177" s="92"/>
      <c r="P177" s="226">
        <f>O177*H177</f>
        <v>0</v>
      </c>
      <c r="Q177" s="226">
        <v>0</v>
      </c>
      <c r="R177" s="226">
        <f>Q177*H177</f>
        <v>0</v>
      </c>
      <c r="S177" s="226">
        <v>0</v>
      </c>
      <c r="T177" s="227">
        <f>S177*H177</f>
        <v>0</v>
      </c>
      <c r="U177" s="39"/>
      <c r="V177" s="39"/>
      <c r="W177" s="39"/>
      <c r="X177" s="39"/>
      <c r="Y177" s="39"/>
      <c r="Z177" s="39"/>
      <c r="AA177" s="39"/>
      <c r="AB177" s="39"/>
      <c r="AC177" s="39"/>
      <c r="AD177" s="39"/>
      <c r="AE177" s="39"/>
      <c r="AR177" s="228" t="s">
        <v>415</v>
      </c>
      <c r="AT177" s="228" t="s">
        <v>443</v>
      </c>
      <c r="AU177" s="228" t="s">
        <v>86</v>
      </c>
      <c r="AY177" s="18" t="s">
        <v>414</v>
      </c>
      <c r="BE177" s="229">
        <f>IF(N177="základní",J177,0)</f>
        <v>0</v>
      </c>
      <c r="BF177" s="229">
        <f>IF(N177="snížená",J177,0)</f>
        <v>0</v>
      </c>
      <c r="BG177" s="229">
        <f>IF(N177="zákl. přenesená",J177,0)</f>
        <v>0</v>
      </c>
      <c r="BH177" s="229">
        <f>IF(N177="sníž. přenesená",J177,0)</f>
        <v>0</v>
      </c>
      <c r="BI177" s="229">
        <f>IF(N177="nulová",J177,0)</f>
        <v>0</v>
      </c>
      <c r="BJ177" s="18" t="s">
        <v>84</v>
      </c>
      <c r="BK177" s="229">
        <f>ROUND(I177*H177,2)</f>
        <v>0</v>
      </c>
      <c r="BL177" s="18" t="s">
        <v>415</v>
      </c>
      <c r="BM177" s="228" t="s">
        <v>3836</v>
      </c>
    </row>
    <row r="178" s="2" customFormat="1">
      <c r="A178" s="39"/>
      <c r="B178" s="40"/>
      <c r="C178" s="41"/>
      <c r="D178" s="230" t="s">
        <v>417</v>
      </c>
      <c r="E178" s="41"/>
      <c r="F178" s="231" t="s">
        <v>1811</v>
      </c>
      <c r="G178" s="41"/>
      <c r="H178" s="41"/>
      <c r="I178" s="156"/>
      <c r="J178" s="41"/>
      <c r="K178" s="41"/>
      <c r="L178" s="45"/>
      <c r="M178" s="232"/>
      <c r="N178" s="233"/>
      <c r="O178" s="92"/>
      <c r="P178" s="92"/>
      <c r="Q178" s="92"/>
      <c r="R178" s="92"/>
      <c r="S178" s="92"/>
      <c r="T178" s="93"/>
      <c r="U178" s="39"/>
      <c r="V178" s="39"/>
      <c r="W178" s="39"/>
      <c r="X178" s="39"/>
      <c r="Y178" s="39"/>
      <c r="Z178" s="39"/>
      <c r="AA178" s="39"/>
      <c r="AB178" s="39"/>
      <c r="AC178" s="39"/>
      <c r="AD178" s="39"/>
      <c r="AE178" s="39"/>
      <c r="AT178" s="18" t="s">
        <v>417</v>
      </c>
      <c r="AU178" s="18" t="s">
        <v>86</v>
      </c>
    </row>
    <row r="179" s="2" customFormat="1">
      <c r="A179" s="39"/>
      <c r="B179" s="40"/>
      <c r="C179" s="41"/>
      <c r="D179" s="230" t="s">
        <v>722</v>
      </c>
      <c r="E179" s="41"/>
      <c r="F179" s="268" t="s">
        <v>3780</v>
      </c>
      <c r="G179" s="41"/>
      <c r="H179" s="41"/>
      <c r="I179" s="156"/>
      <c r="J179" s="41"/>
      <c r="K179" s="41"/>
      <c r="L179" s="45"/>
      <c r="M179" s="232"/>
      <c r="N179" s="233"/>
      <c r="O179" s="92"/>
      <c r="P179" s="92"/>
      <c r="Q179" s="92"/>
      <c r="R179" s="92"/>
      <c r="S179" s="92"/>
      <c r="T179" s="93"/>
      <c r="U179" s="39"/>
      <c r="V179" s="39"/>
      <c r="W179" s="39"/>
      <c r="X179" s="39"/>
      <c r="Y179" s="39"/>
      <c r="Z179" s="39"/>
      <c r="AA179" s="39"/>
      <c r="AB179" s="39"/>
      <c r="AC179" s="39"/>
      <c r="AD179" s="39"/>
      <c r="AE179" s="39"/>
      <c r="AT179" s="18" t="s">
        <v>722</v>
      </c>
      <c r="AU179" s="18" t="s">
        <v>86</v>
      </c>
    </row>
    <row r="180" s="15" customFormat="1">
      <c r="A180" s="15"/>
      <c r="B180" s="299"/>
      <c r="C180" s="300"/>
      <c r="D180" s="230" t="s">
        <v>758</v>
      </c>
      <c r="E180" s="301" t="s">
        <v>1</v>
      </c>
      <c r="F180" s="302" t="s">
        <v>2492</v>
      </c>
      <c r="G180" s="300"/>
      <c r="H180" s="301" t="s">
        <v>1</v>
      </c>
      <c r="I180" s="303"/>
      <c r="J180" s="300"/>
      <c r="K180" s="300"/>
      <c r="L180" s="304"/>
      <c r="M180" s="305"/>
      <c r="N180" s="306"/>
      <c r="O180" s="306"/>
      <c r="P180" s="306"/>
      <c r="Q180" s="306"/>
      <c r="R180" s="306"/>
      <c r="S180" s="306"/>
      <c r="T180" s="307"/>
      <c r="U180" s="15"/>
      <c r="V180" s="15"/>
      <c r="W180" s="15"/>
      <c r="X180" s="15"/>
      <c r="Y180" s="15"/>
      <c r="Z180" s="15"/>
      <c r="AA180" s="15"/>
      <c r="AB180" s="15"/>
      <c r="AC180" s="15"/>
      <c r="AD180" s="15"/>
      <c r="AE180" s="15"/>
      <c r="AT180" s="308" t="s">
        <v>758</v>
      </c>
      <c r="AU180" s="308" t="s">
        <v>86</v>
      </c>
      <c r="AV180" s="15" t="s">
        <v>84</v>
      </c>
      <c r="AW180" s="15" t="s">
        <v>33</v>
      </c>
      <c r="AX180" s="15" t="s">
        <v>76</v>
      </c>
      <c r="AY180" s="308" t="s">
        <v>414</v>
      </c>
    </row>
    <row r="181" s="13" customFormat="1">
      <c r="A181" s="13"/>
      <c r="B181" s="277"/>
      <c r="C181" s="278"/>
      <c r="D181" s="230" t="s">
        <v>758</v>
      </c>
      <c r="E181" s="279" t="s">
        <v>1</v>
      </c>
      <c r="F181" s="280" t="s">
        <v>3814</v>
      </c>
      <c r="G181" s="278"/>
      <c r="H181" s="281">
        <v>13.050000000000001</v>
      </c>
      <c r="I181" s="282"/>
      <c r="J181" s="278"/>
      <c r="K181" s="278"/>
      <c r="L181" s="283"/>
      <c r="M181" s="284"/>
      <c r="N181" s="285"/>
      <c r="O181" s="285"/>
      <c r="P181" s="285"/>
      <c r="Q181" s="285"/>
      <c r="R181" s="285"/>
      <c r="S181" s="285"/>
      <c r="T181" s="286"/>
      <c r="U181" s="13"/>
      <c r="V181" s="13"/>
      <c r="W181" s="13"/>
      <c r="X181" s="13"/>
      <c r="Y181" s="13"/>
      <c r="Z181" s="13"/>
      <c r="AA181" s="13"/>
      <c r="AB181" s="13"/>
      <c r="AC181" s="13"/>
      <c r="AD181" s="13"/>
      <c r="AE181" s="13"/>
      <c r="AT181" s="287" t="s">
        <v>758</v>
      </c>
      <c r="AU181" s="287" t="s">
        <v>86</v>
      </c>
      <c r="AV181" s="13" t="s">
        <v>86</v>
      </c>
      <c r="AW181" s="13" t="s">
        <v>33</v>
      </c>
      <c r="AX181" s="13" t="s">
        <v>76</v>
      </c>
      <c r="AY181" s="287" t="s">
        <v>414</v>
      </c>
    </row>
    <row r="182" s="13" customFormat="1">
      <c r="A182" s="13"/>
      <c r="B182" s="277"/>
      <c r="C182" s="278"/>
      <c r="D182" s="230" t="s">
        <v>758</v>
      </c>
      <c r="E182" s="279" t="s">
        <v>1</v>
      </c>
      <c r="F182" s="280" t="s">
        <v>2849</v>
      </c>
      <c r="G182" s="278"/>
      <c r="H182" s="281">
        <v>2</v>
      </c>
      <c r="I182" s="282"/>
      <c r="J182" s="278"/>
      <c r="K182" s="278"/>
      <c r="L182" s="283"/>
      <c r="M182" s="284"/>
      <c r="N182" s="285"/>
      <c r="O182" s="285"/>
      <c r="P182" s="285"/>
      <c r="Q182" s="285"/>
      <c r="R182" s="285"/>
      <c r="S182" s="285"/>
      <c r="T182" s="286"/>
      <c r="U182" s="13"/>
      <c r="V182" s="13"/>
      <c r="W182" s="13"/>
      <c r="X182" s="13"/>
      <c r="Y182" s="13"/>
      <c r="Z182" s="13"/>
      <c r="AA182" s="13"/>
      <c r="AB182" s="13"/>
      <c r="AC182" s="13"/>
      <c r="AD182" s="13"/>
      <c r="AE182" s="13"/>
      <c r="AT182" s="287" t="s">
        <v>758</v>
      </c>
      <c r="AU182" s="287" t="s">
        <v>86</v>
      </c>
      <c r="AV182" s="13" t="s">
        <v>86</v>
      </c>
      <c r="AW182" s="13" t="s">
        <v>33</v>
      </c>
      <c r="AX182" s="13" t="s">
        <v>76</v>
      </c>
      <c r="AY182" s="287" t="s">
        <v>414</v>
      </c>
    </row>
    <row r="183" s="15" customFormat="1">
      <c r="A183" s="15"/>
      <c r="B183" s="299"/>
      <c r="C183" s="300"/>
      <c r="D183" s="230" t="s">
        <v>758</v>
      </c>
      <c r="E183" s="301" t="s">
        <v>1</v>
      </c>
      <c r="F183" s="302" t="s">
        <v>2495</v>
      </c>
      <c r="G183" s="300"/>
      <c r="H183" s="301" t="s">
        <v>1</v>
      </c>
      <c r="I183" s="303"/>
      <c r="J183" s="300"/>
      <c r="K183" s="300"/>
      <c r="L183" s="304"/>
      <c r="M183" s="305"/>
      <c r="N183" s="306"/>
      <c r="O183" s="306"/>
      <c r="P183" s="306"/>
      <c r="Q183" s="306"/>
      <c r="R183" s="306"/>
      <c r="S183" s="306"/>
      <c r="T183" s="307"/>
      <c r="U183" s="15"/>
      <c r="V183" s="15"/>
      <c r="W183" s="15"/>
      <c r="X183" s="15"/>
      <c r="Y183" s="15"/>
      <c r="Z183" s="15"/>
      <c r="AA183" s="15"/>
      <c r="AB183" s="15"/>
      <c r="AC183" s="15"/>
      <c r="AD183" s="15"/>
      <c r="AE183" s="15"/>
      <c r="AT183" s="308" t="s">
        <v>758</v>
      </c>
      <c r="AU183" s="308" t="s">
        <v>86</v>
      </c>
      <c r="AV183" s="15" t="s">
        <v>84</v>
      </c>
      <c r="AW183" s="15" t="s">
        <v>33</v>
      </c>
      <c r="AX183" s="15" t="s">
        <v>76</v>
      </c>
      <c r="AY183" s="308" t="s">
        <v>414</v>
      </c>
    </row>
    <row r="184" s="13" customFormat="1">
      <c r="A184" s="13"/>
      <c r="B184" s="277"/>
      <c r="C184" s="278"/>
      <c r="D184" s="230" t="s">
        <v>758</v>
      </c>
      <c r="E184" s="279" t="s">
        <v>1</v>
      </c>
      <c r="F184" s="280" t="s">
        <v>3815</v>
      </c>
      <c r="G184" s="278"/>
      <c r="H184" s="281">
        <v>6.5</v>
      </c>
      <c r="I184" s="282"/>
      <c r="J184" s="278"/>
      <c r="K184" s="278"/>
      <c r="L184" s="283"/>
      <c r="M184" s="284"/>
      <c r="N184" s="285"/>
      <c r="O184" s="285"/>
      <c r="P184" s="285"/>
      <c r="Q184" s="285"/>
      <c r="R184" s="285"/>
      <c r="S184" s="285"/>
      <c r="T184" s="286"/>
      <c r="U184" s="13"/>
      <c r="V184" s="13"/>
      <c r="W184" s="13"/>
      <c r="X184" s="13"/>
      <c r="Y184" s="13"/>
      <c r="Z184" s="13"/>
      <c r="AA184" s="13"/>
      <c r="AB184" s="13"/>
      <c r="AC184" s="13"/>
      <c r="AD184" s="13"/>
      <c r="AE184" s="13"/>
      <c r="AT184" s="287" t="s">
        <v>758</v>
      </c>
      <c r="AU184" s="287" t="s">
        <v>86</v>
      </c>
      <c r="AV184" s="13" t="s">
        <v>86</v>
      </c>
      <c r="AW184" s="13" t="s">
        <v>33</v>
      </c>
      <c r="AX184" s="13" t="s">
        <v>76</v>
      </c>
      <c r="AY184" s="287" t="s">
        <v>414</v>
      </c>
    </row>
    <row r="185" s="13" customFormat="1">
      <c r="A185" s="13"/>
      <c r="B185" s="277"/>
      <c r="C185" s="278"/>
      <c r="D185" s="230" t="s">
        <v>758</v>
      </c>
      <c r="E185" s="279" t="s">
        <v>1</v>
      </c>
      <c r="F185" s="280" t="s">
        <v>3816</v>
      </c>
      <c r="G185" s="278"/>
      <c r="H185" s="281">
        <v>0.80000000000000004</v>
      </c>
      <c r="I185" s="282"/>
      <c r="J185" s="278"/>
      <c r="K185" s="278"/>
      <c r="L185" s="283"/>
      <c r="M185" s="284"/>
      <c r="N185" s="285"/>
      <c r="O185" s="285"/>
      <c r="P185" s="285"/>
      <c r="Q185" s="285"/>
      <c r="R185" s="285"/>
      <c r="S185" s="285"/>
      <c r="T185" s="286"/>
      <c r="U185" s="13"/>
      <c r="V185" s="13"/>
      <c r="W185" s="13"/>
      <c r="X185" s="13"/>
      <c r="Y185" s="13"/>
      <c r="Z185" s="13"/>
      <c r="AA185" s="13"/>
      <c r="AB185" s="13"/>
      <c r="AC185" s="13"/>
      <c r="AD185" s="13"/>
      <c r="AE185" s="13"/>
      <c r="AT185" s="287" t="s">
        <v>758</v>
      </c>
      <c r="AU185" s="287" t="s">
        <v>86</v>
      </c>
      <c r="AV185" s="13" t="s">
        <v>86</v>
      </c>
      <c r="AW185" s="13" t="s">
        <v>33</v>
      </c>
      <c r="AX185" s="13" t="s">
        <v>76</v>
      </c>
      <c r="AY185" s="287" t="s">
        <v>414</v>
      </c>
    </row>
    <row r="186" s="14" customFormat="1">
      <c r="A186" s="14"/>
      <c r="B186" s="288"/>
      <c r="C186" s="289"/>
      <c r="D186" s="230" t="s">
        <v>758</v>
      </c>
      <c r="E186" s="290" t="s">
        <v>1</v>
      </c>
      <c r="F186" s="291" t="s">
        <v>760</v>
      </c>
      <c r="G186" s="289"/>
      <c r="H186" s="292">
        <v>22.350000000000001</v>
      </c>
      <c r="I186" s="293"/>
      <c r="J186" s="289"/>
      <c r="K186" s="289"/>
      <c r="L186" s="294"/>
      <c r="M186" s="295"/>
      <c r="N186" s="296"/>
      <c r="O186" s="296"/>
      <c r="P186" s="296"/>
      <c r="Q186" s="296"/>
      <c r="R186" s="296"/>
      <c r="S186" s="296"/>
      <c r="T186" s="297"/>
      <c r="U186" s="14"/>
      <c r="V186" s="14"/>
      <c r="W186" s="14"/>
      <c r="X186" s="14"/>
      <c r="Y186" s="14"/>
      <c r="Z186" s="14"/>
      <c r="AA186" s="14"/>
      <c r="AB186" s="14"/>
      <c r="AC186" s="14"/>
      <c r="AD186" s="14"/>
      <c r="AE186" s="14"/>
      <c r="AT186" s="298" t="s">
        <v>758</v>
      </c>
      <c r="AU186" s="298" t="s">
        <v>86</v>
      </c>
      <c r="AV186" s="14" t="s">
        <v>415</v>
      </c>
      <c r="AW186" s="14" t="s">
        <v>33</v>
      </c>
      <c r="AX186" s="14" t="s">
        <v>84</v>
      </c>
      <c r="AY186" s="298" t="s">
        <v>414</v>
      </c>
    </row>
    <row r="187" s="2" customFormat="1" ht="21.75" customHeight="1">
      <c r="A187" s="39"/>
      <c r="B187" s="40"/>
      <c r="C187" s="234" t="s">
        <v>451</v>
      </c>
      <c r="D187" s="234" t="s">
        <v>443</v>
      </c>
      <c r="E187" s="235" t="s">
        <v>2020</v>
      </c>
      <c r="F187" s="236" t="s">
        <v>2021</v>
      </c>
      <c r="G187" s="237" t="s">
        <v>632</v>
      </c>
      <c r="H187" s="238">
        <v>1.27</v>
      </c>
      <c r="I187" s="239"/>
      <c r="J187" s="240">
        <f>ROUND(I187*H187,2)</f>
        <v>0</v>
      </c>
      <c r="K187" s="236" t="s">
        <v>720</v>
      </c>
      <c r="L187" s="45"/>
      <c r="M187" s="241" t="s">
        <v>1</v>
      </c>
      <c r="N187" s="242" t="s">
        <v>41</v>
      </c>
      <c r="O187" s="92"/>
      <c r="P187" s="226">
        <f>O187*H187</f>
        <v>0</v>
      </c>
      <c r="Q187" s="226">
        <v>0.019425000000000001</v>
      </c>
      <c r="R187" s="226">
        <f>Q187*H187</f>
        <v>0.024669750000000001</v>
      </c>
      <c r="S187" s="226">
        <v>0</v>
      </c>
      <c r="T187" s="227">
        <f>S187*H187</f>
        <v>0</v>
      </c>
      <c r="U187" s="39"/>
      <c r="V187" s="39"/>
      <c r="W187" s="39"/>
      <c r="X187" s="39"/>
      <c r="Y187" s="39"/>
      <c r="Z187" s="39"/>
      <c r="AA187" s="39"/>
      <c r="AB187" s="39"/>
      <c r="AC187" s="39"/>
      <c r="AD187" s="39"/>
      <c r="AE187" s="39"/>
      <c r="AR187" s="228" t="s">
        <v>415</v>
      </c>
      <c r="AT187" s="228" t="s">
        <v>443</v>
      </c>
      <c r="AU187" s="228" t="s">
        <v>86</v>
      </c>
      <c r="AY187" s="18" t="s">
        <v>414</v>
      </c>
      <c r="BE187" s="229">
        <f>IF(N187="základní",J187,0)</f>
        <v>0</v>
      </c>
      <c r="BF187" s="229">
        <f>IF(N187="snížená",J187,0)</f>
        <v>0</v>
      </c>
      <c r="BG187" s="229">
        <f>IF(N187="zákl. přenesená",J187,0)</f>
        <v>0</v>
      </c>
      <c r="BH187" s="229">
        <f>IF(N187="sníž. přenesená",J187,0)</f>
        <v>0</v>
      </c>
      <c r="BI187" s="229">
        <f>IF(N187="nulová",J187,0)</f>
        <v>0</v>
      </c>
      <c r="BJ187" s="18" t="s">
        <v>84</v>
      </c>
      <c r="BK187" s="229">
        <f>ROUND(I187*H187,2)</f>
        <v>0</v>
      </c>
      <c r="BL187" s="18" t="s">
        <v>415</v>
      </c>
      <c r="BM187" s="228" t="s">
        <v>3837</v>
      </c>
    </row>
    <row r="188" s="2" customFormat="1">
      <c r="A188" s="39"/>
      <c r="B188" s="40"/>
      <c r="C188" s="41"/>
      <c r="D188" s="230" t="s">
        <v>417</v>
      </c>
      <c r="E188" s="41"/>
      <c r="F188" s="231" t="s">
        <v>2023</v>
      </c>
      <c r="G188" s="41"/>
      <c r="H188" s="41"/>
      <c r="I188" s="156"/>
      <c r="J188" s="41"/>
      <c r="K188" s="41"/>
      <c r="L188" s="45"/>
      <c r="M188" s="232"/>
      <c r="N188" s="233"/>
      <c r="O188" s="92"/>
      <c r="P188" s="92"/>
      <c r="Q188" s="92"/>
      <c r="R188" s="92"/>
      <c r="S188" s="92"/>
      <c r="T188" s="93"/>
      <c r="U188" s="39"/>
      <c r="V188" s="39"/>
      <c r="W188" s="39"/>
      <c r="X188" s="39"/>
      <c r="Y188" s="39"/>
      <c r="Z188" s="39"/>
      <c r="AA188" s="39"/>
      <c r="AB188" s="39"/>
      <c r="AC188" s="39"/>
      <c r="AD188" s="39"/>
      <c r="AE188" s="39"/>
      <c r="AT188" s="18" t="s">
        <v>417</v>
      </c>
      <c r="AU188" s="18" t="s">
        <v>86</v>
      </c>
    </row>
    <row r="189" s="15" customFormat="1">
      <c r="A189" s="15"/>
      <c r="B189" s="299"/>
      <c r="C189" s="300"/>
      <c r="D189" s="230" t="s">
        <v>758</v>
      </c>
      <c r="E189" s="301" t="s">
        <v>1</v>
      </c>
      <c r="F189" s="302" t="s">
        <v>3833</v>
      </c>
      <c r="G189" s="300"/>
      <c r="H189" s="301" t="s">
        <v>1</v>
      </c>
      <c r="I189" s="303"/>
      <c r="J189" s="300"/>
      <c r="K189" s="300"/>
      <c r="L189" s="304"/>
      <c r="M189" s="305"/>
      <c r="N189" s="306"/>
      <c r="O189" s="306"/>
      <c r="P189" s="306"/>
      <c r="Q189" s="306"/>
      <c r="R189" s="306"/>
      <c r="S189" s="306"/>
      <c r="T189" s="307"/>
      <c r="U189" s="15"/>
      <c r="V189" s="15"/>
      <c r="W189" s="15"/>
      <c r="X189" s="15"/>
      <c r="Y189" s="15"/>
      <c r="Z189" s="15"/>
      <c r="AA189" s="15"/>
      <c r="AB189" s="15"/>
      <c r="AC189" s="15"/>
      <c r="AD189" s="15"/>
      <c r="AE189" s="15"/>
      <c r="AT189" s="308" t="s">
        <v>758</v>
      </c>
      <c r="AU189" s="308" t="s">
        <v>86</v>
      </c>
      <c r="AV189" s="15" t="s">
        <v>84</v>
      </c>
      <c r="AW189" s="15" t="s">
        <v>33</v>
      </c>
      <c r="AX189" s="15" t="s">
        <v>76</v>
      </c>
      <c r="AY189" s="308" t="s">
        <v>414</v>
      </c>
    </row>
    <row r="190" s="13" customFormat="1">
      <c r="A190" s="13"/>
      <c r="B190" s="277"/>
      <c r="C190" s="278"/>
      <c r="D190" s="230" t="s">
        <v>758</v>
      </c>
      <c r="E190" s="279" t="s">
        <v>1</v>
      </c>
      <c r="F190" s="280" t="s">
        <v>3834</v>
      </c>
      <c r="G190" s="278"/>
      <c r="H190" s="281">
        <v>0.87</v>
      </c>
      <c r="I190" s="282"/>
      <c r="J190" s="278"/>
      <c r="K190" s="278"/>
      <c r="L190" s="283"/>
      <c r="M190" s="284"/>
      <c r="N190" s="285"/>
      <c r="O190" s="285"/>
      <c r="P190" s="285"/>
      <c r="Q190" s="285"/>
      <c r="R190" s="285"/>
      <c r="S190" s="285"/>
      <c r="T190" s="286"/>
      <c r="U190" s="13"/>
      <c r="V190" s="13"/>
      <c r="W190" s="13"/>
      <c r="X190" s="13"/>
      <c r="Y190" s="13"/>
      <c r="Z190" s="13"/>
      <c r="AA190" s="13"/>
      <c r="AB190" s="13"/>
      <c r="AC190" s="13"/>
      <c r="AD190" s="13"/>
      <c r="AE190" s="13"/>
      <c r="AT190" s="287" t="s">
        <v>758</v>
      </c>
      <c r="AU190" s="287" t="s">
        <v>86</v>
      </c>
      <c r="AV190" s="13" t="s">
        <v>86</v>
      </c>
      <c r="AW190" s="13" t="s">
        <v>33</v>
      </c>
      <c r="AX190" s="13" t="s">
        <v>76</v>
      </c>
      <c r="AY190" s="287" t="s">
        <v>414</v>
      </c>
    </row>
    <row r="191" s="13" customFormat="1">
      <c r="A191" s="13"/>
      <c r="B191" s="277"/>
      <c r="C191" s="278"/>
      <c r="D191" s="230" t="s">
        <v>758</v>
      </c>
      <c r="E191" s="279" t="s">
        <v>1</v>
      </c>
      <c r="F191" s="280" t="s">
        <v>3835</v>
      </c>
      <c r="G191" s="278"/>
      <c r="H191" s="281">
        <v>0.40000000000000002</v>
      </c>
      <c r="I191" s="282"/>
      <c r="J191" s="278"/>
      <c r="K191" s="278"/>
      <c r="L191" s="283"/>
      <c r="M191" s="284"/>
      <c r="N191" s="285"/>
      <c r="O191" s="285"/>
      <c r="P191" s="285"/>
      <c r="Q191" s="285"/>
      <c r="R191" s="285"/>
      <c r="S191" s="285"/>
      <c r="T191" s="286"/>
      <c r="U191" s="13"/>
      <c r="V191" s="13"/>
      <c r="W191" s="13"/>
      <c r="X191" s="13"/>
      <c r="Y191" s="13"/>
      <c r="Z191" s="13"/>
      <c r="AA191" s="13"/>
      <c r="AB191" s="13"/>
      <c r="AC191" s="13"/>
      <c r="AD191" s="13"/>
      <c r="AE191" s="13"/>
      <c r="AT191" s="287" t="s">
        <v>758</v>
      </c>
      <c r="AU191" s="287" t="s">
        <v>86</v>
      </c>
      <c r="AV191" s="13" t="s">
        <v>86</v>
      </c>
      <c r="AW191" s="13" t="s">
        <v>33</v>
      </c>
      <c r="AX191" s="13" t="s">
        <v>76</v>
      </c>
      <c r="AY191" s="287" t="s">
        <v>414</v>
      </c>
    </row>
    <row r="192" s="14" customFormat="1">
      <c r="A192" s="14"/>
      <c r="B192" s="288"/>
      <c r="C192" s="289"/>
      <c r="D192" s="230" t="s">
        <v>758</v>
      </c>
      <c r="E192" s="290" t="s">
        <v>1</v>
      </c>
      <c r="F192" s="291" t="s">
        <v>760</v>
      </c>
      <c r="G192" s="289"/>
      <c r="H192" s="292">
        <v>1.27</v>
      </c>
      <c r="I192" s="293"/>
      <c r="J192" s="289"/>
      <c r="K192" s="289"/>
      <c r="L192" s="294"/>
      <c r="M192" s="295"/>
      <c r="N192" s="296"/>
      <c r="O192" s="296"/>
      <c r="P192" s="296"/>
      <c r="Q192" s="296"/>
      <c r="R192" s="296"/>
      <c r="S192" s="296"/>
      <c r="T192" s="297"/>
      <c r="U192" s="14"/>
      <c r="V192" s="14"/>
      <c r="W192" s="14"/>
      <c r="X192" s="14"/>
      <c r="Y192" s="14"/>
      <c r="Z192" s="14"/>
      <c r="AA192" s="14"/>
      <c r="AB192" s="14"/>
      <c r="AC192" s="14"/>
      <c r="AD192" s="14"/>
      <c r="AE192" s="14"/>
      <c r="AT192" s="298" t="s">
        <v>758</v>
      </c>
      <c r="AU192" s="298" t="s">
        <v>86</v>
      </c>
      <c r="AV192" s="14" t="s">
        <v>415</v>
      </c>
      <c r="AW192" s="14" t="s">
        <v>33</v>
      </c>
      <c r="AX192" s="14" t="s">
        <v>84</v>
      </c>
      <c r="AY192" s="298" t="s">
        <v>414</v>
      </c>
    </row>
    <row r="193" s="11" customFormat="1" ht="22.8" customHeight="1">
      <c r="A193" s="11"/>
      <c r="B193" s="254"/>
      <c r="C193" s="255"/>
      <c r="D193" s="256" t="s">
        <v>75</v>
      </c>
      <c r="E193" s="275" t="s">
        <v>892</v>
      </c>
      <c r="F193" s="275" t="s">
        <v>893</v>
      </c>
      <c r="G193" s="255"/>
      <c r="H193" s="255"/>
      <c r="I193" s="258"/>
      <c r="J193" s="276">
        <f>BK193</f>
        <v>0</v>
      </c>
      <c r="K193" s="255"/>
      <c r="L193" s="260"/>
      <c r="M193" s="261"/>
      <c r="N193" s="262"/>
      <c r="O193" s="262"/>
      <c r="P193" s="263">
        <f>SUM(P194:P204)</f>
        <v>0</v>
      </c>
      <c r="Q193" s="262"/>
      <c r="R193" s="263">
        <f>SUM(R194:R204)</f>
        <v>0</v>
      </c>
      <c r="S193" s="262"/>
      <c r="T193" s="264">
        <f>SUM(T194:T204)</f>
        <v>0</v>
      </c>
      <c r="U193" s="11"/>
      <c r="V193" s="11"/>
      <c r="W193" s="11"/>
      <c r="X193" s="11"/>
      <c r="Y193" s="11"/>
      <c r="Z193" s="11"/>
      <c r="AA193" s="11"/>
      <c r="AB193" s="11"/>
      <c r="AC193" s="11"/>
      <c r="AD193" s="11"/>
      <c r="AE193" s="11"/>
      <c r="AR193" s="265" t="s">
        <v>84</v>
      </c>
      <c r="AT193" s="266" t="s">
        <v>75</v>
      </c>
      <c r="AU193" s="266" t="s">
        <v>84</v>
      </c>
      <c r="AY193" s="265" t="s">
        <v>414</v>
      </c>
      <c r="BK193" s="267">
        <f>SUM(BK194:BK204)</f>
        <v>0</v>
      </c>
    </row>
    <row r="194" s="2" customFormat="1" ht="21.75" customHeight="1">
      <c r="A194" s="39"/>
      <c r="B194" s="40"/>
      <c r="C194" s="234" t="s">
        <v>455</v>
      </c>
      <c r="D194" s="234" t="s">
        <v>443</v>
      </c>
      <c r="E194" s="235" t="s">
        <v>1847</v>
      </c>
      <c r="F194" s="236" t="s">
        <v>1848</v>
      </c>
      <c r="G194" s="237" t="s">
        <v>897</v>
      </c>
      <c r="H194" s="238">
        <v>10.028000000000001</v>
      </c>
      <c r="I194" s="239"/>
      <c r="J194" s="240">
        <f>ROUND(I194*H194,2)</f>
        <v>0</v>
      </c>
      <c r="K194" s="236" t="s">
        <v>720</v>
      </c>
      <c r="L194" s="45"/>
      <c r="M194" s="241" t="s">
        <v>1</v>
      </c>
      <c r="N194" s="242" t="s">
        <v>41</v>
      </c>
      <c r="O194" s="92"/>
      <c r="P194" s="226">
        <f>O194*H194</f>
        <v>0</v>
      </c>
      <c r="Q194" s="226">
        <v>0</v>
      </c>
      <c r="R194" s="226">
        <f>Q194*H194</f>
        <v>0</v>
      </c>
      <c r="S194" s="226">
        <v>0</v>
      </c>
      <c r="T194" s="227">
        <f>S194*H194</f>
        <v>0</v>
      </c>
      <c r="U194" s="39"/>
      <c r="V194" s="39"/>
      <c r="W194" s="39"/>
      <c r="X194" s="39"/>
      <c r="Y194" s="39"/>
      <c r="Z194" s="39"/>
      <c r="AA194" s="39"/>
      <c r="AB194" s="39"/>
      <c r="AC194" s="39"/>
      <c r="AD194" s="39"/>
      <c r="AE194" s="39"/>
      <c r="AR194" s="228" t="s">
        <v>415</v>
      </c>
      <c r="AT194" s="228" t="s">
        <v>443</v>
      </c>
      <c r="AU194" s="228" t="s">
        <v>86</v>
      </c>
      <c r="AY194" s="18" t="s">
        <v>414</v>
      </c>
      <c r="BE194" s="229">
        <f>IF(N194="základní",J194,0)</f>
        <v>0</v>
      </c>
      <c r="BF194" s="229">
        <f>IF(N194="snížená",J194,0)</f>
        <v>0</v>
      </c>
      <c r="BG194" s="229">
        <f>IF(N194="zákl. přenesená",J194,0)</f>
        <v>0</v>
      </c>
      <c r="BH194" s="229">
        <f>IF(N194="sníž. přenesená",J194,0)</f>
        <v>0</v>
      </c>
      <c r="BI194" s="229">
        <f>IF(N194="nulová",J194,0)</f>
        <v>0</v>
      </c>
      <c r="BJ194" s="18" t="s">
        <v>84</v>
      </c>
      <c r="BK194" s="229">
        <f>ROUND(I194*H194,2)</f>
        <v>0</v>
      </c>
      <c r="BL194" s="18" t="s">
        <v>415</v>
      </c>
      <c r="BM194" s="228" t="s">
        <v>3838</v>
      </c>
    </row>
    <row r="195" s="2" customFormat="1">
      <c r="A195" s="39"/>
      <c r="B195" s="40"/>
      <c r="C195" s="41"/>
      <c r="D195" s="230" t="s">
        <v>417</v>
      </c>
      <c r="E195" s="41"/>
      <c r="F195" s="231" t="s">
        <v>1850</v>
      </c>
      <c r="G195" s="41"/>
      <c r="H195" s="41"/>
      <c r="I195" s="156"/>
      <c r="J195" s="41"/>
      <c r="K195" s="41"/>
      <c r="L195" s="45"/>
      <c r="M195" s="232"/>
      <c r="N195" s="233"/>
      <c r="O195" s="92"/>
      <c r="P195" s="92"/>
      <c r="Q195" s="92"/>
      <c r="R195" s="92"/>
      <c r="S195" s="92"/>
      <c r="T195" s="93"/>
      <c r="U195" s="39"/>
      <c r="V195" s="39"/>
      <c r="W195" s="39"/>
      <c r="X195" s="39"/>
      <c r="Y195" s="39"/>
      <c r="Z195" s="39"/>
      <c r="AA195" s="39"/>
      <c r="AB195" s="39"/>
      <c r="AC195" s="39"/>
      <c r="AD195" s="39"/>
      <c r="AE195" s="39"/>
      <c r="AT195" s="18" t="s">
        <v>417</v>
      </c>
      <c r="AU195" s="18" t="s">
        <v>86</v>
      </c>
    </row>
    <row r="196" s="2" customFormat="1" ht="16.5" customHeight="1">
      <c r="A196" s="39"/>
      <c r="B196" s="40"/>
      <c r="C196" s="234" t="s">
        <v>459</v>
      </c>
      <c r="D196" s="234" t="s">
        <v>443</v>
      </c>
      <c r="E196" s="235" t="s">
        <v>1851</v>
      </c>
      <c r="F196" s="236" t="s">
        <v>1852</v>
      </c>
      <c r="G196" s="237" t="s">
        <v>897</v>
      </c>
      <c r="H196" s="238">
        <v>120.3</v>
      </c>
      <c r="I196" s="239"/>
      <c r="J196" s="240">
        <f>ROUND(I196*H196,2)</f>
        <v>0</v>
      </c>
      <c r="K196" s="236" t="s">
        <v>720</v>
      </c>
      <c r="L196" s="45"/>
      <c r="M196" s="241" t="s">
        <v>1</v>
      </c>
      <c r="N196" s="242" t="s">
        <v>41</v>
      </c>
      <c r="O196" s="92"/>
      <c r="P196" s="226">
        <f>O196*H196</f>
        <v>0</v>
      </c>
      <c r="Q196" s="226">
        <v>0</v>
      </c>
      <c r="R196" s="226">
        <f>Q196*H196</f>
        <v>0</v>
      </c>
      <c r="S196" s="226">
        <v>0</v>
      </c>
      <c r="T196" s="227">
        <f>S196*H196</f>
        <v>0</v>
      </c>
      <c r="U196" s="39"/>
      <c r="V196" s="39"/>
      <c r="W196" s="39"/>
      <c r="X196" s="39"/>
      <c r="Y196" s="39"/>
      <c r="Z196" s="39"/>
      <c r="AA196" s="39"/>
      <c r="AB196" s="39"/>
      <c r="AC196" s="39"/>
      <c r="AD196" s="39"/>
      <c r="AE196" s="39"/>
      <c r="AR196" s="228" t="s">
        <v>415</v>
      </c>
      <c r="AT196" s="228" t="s">
        <v>443</v>
      </c>
      <c r="AU196" s="228" t="s">
        <v>86</v>
      </c>
      <c r="AY196" s="18" t="s">
        <v>414</v>
      </c>
      <c r="BE196" s="229">
        <f>IF(N196="základní",J196,0)</f>
        <v>0</v>
      </c>
      <c r="BF196" s="229">
        <f>IF(N196="snížená",J196,0)</f>
        <v>0</v>
      </c>
      <c r="BG196" s="229">
        <f>IF(N196="zákl. přenesená",J196,0)</f>
        <v>0</v>
      </c>
      <c r="BH196" s="229">
        <f>IF(N196="sníž. přenesená",J196,0)</f>
        <v>0</v>
      </c>
      <c r="BI196" s="229">
        <f>IF(N196="nulová",J196,0)</f>
        <v>0</v>
      </c>
      <c r="BJ196" s="18" t="s">
        <v>84</v>
      </c>
      <c r="BK196" s="229">
        <f>ROUND(I196*H196,2)</f>
        <v>0</v>
      </c>
      <c r="BL196" s="18" t="s">
        <v>415</v>
      </c>
      <c r="BM196" s="228" t="s">
        <v>3839</v>
      </c>
    </row>
    <row r="197" s="2" customFormat="1">
      <c r="A197" s="39"/>
      <c r="B197" s="40"/>
      <c r="C197" s="41"/>
      <c r="D197" s="230" t="s">
        <v>417</v>
      </c>
      <c r="E197" s="41"/>
      <c r="F197" s="231" t="s">
        <v>1854</v>
      </c>
      <c r="G197" s="41"/>
      <c r="H197" s="41"/>
      <c r="I197" s="156"/>
      <c r="J197" s="41"/>
      <c r="K197" s="41"/>
      <c r="L197" s="45"/>
      <c r="M197" s="232"/>
      <c r="N197" s="233"/>
      <c r="O197" s="92"/>
      <c r="P197" s="92"/>
      <c r="Q197" s="92"/>
      <c r="R197" s="92"/>
      <c r="S197" s="92"/>
      <c r="T197" s="93"/>
      <c r="U197" s="39"/>
      <c r="V197" s="39"/>
      <c r="W197" s="39"/>
      <c r="X197" s="39"/>
      <c r="Y197" s="39"/>
      <c r="Z197" s="39"/>
      <c r="AA197" s="39"/>
      <c r="AB197" s="39"/>
      <c r="AC197" s="39"/>
      <c r="AD197" s="39"/>
      <c r="AE197" s="39"/>
      <c r="AT197" s="18" t="s">
        <v>417</v>
      </c>
      <c r="AU197" s="18" t="s">
        <v>86</v>
      </c>
    </row>
    <row r="198" s="2" customFormat="1">
      <c r="A198" s="39"/>
      <c r="B198" s="40"/>
      <c r="C198" s="41"/>
      <c r="D198" s="230" t="s">
        <v>722</v>
      </c>
      <c r="E198" s="41"/>
      <c r="F198" s="268" t="s">
        <v>2463</v>
      </c>
      <c r="G198" s="41"/>
      <c r="H198" s="41"/>
      <c r="I198" s="156"/>
      <c r="J198" s="41"/>
      <c r="K198" s="41"/>
      <c r="L198" s="45"/>
      <c r="M198" s="232"/>
      <c r="N198" s="233"/>
      <c r="O198" s="92"/>
      <c r="P198" s="92"/>
      <c r="Q198" s="92"/>
      <c r="R198" s="92"/>
      <c r="S198" s="92"/>
      <c r="T198" s="93"/>
      <c r="U198" s="39"/>
      <c r="V198" s="39"/>
      <c r="W198" s="39"/>
      <c r="X198" s="39"/>
      <c r="Y198" s="39"/>
      <c r="Z198" s="39"/>
      <c r="AA198" s="39"/>
      <c r="AB198" s="39"/>
      <c r="AC198" s="39"/>
      <c r="AD198" s="39"/>
      <c r="AE198" s="39"/>
      <c r="AT198" s="18" t="s">
        <v>722</v>
      </c>
      <c r="AU198" s="18" t="s">
        <v>86</v>
      </c>
    </row>
    <row r="199" s="13" customFormat="1">
      <c r="A199" s="13"/>
      <c r="B199" s="277"/>
      <c r="C199" s="278"/>
      <c r="D199" s="230" t="s">
        <v>758</v>
      </c>
      <c r="E199" s="279" t="s">
        <v>1</v>
      </c>
      <c r="F199" s="280" t="s">
        <v>3840</v>
      </c>
      <c r="G199" s="278"/>
      <c r="H199" s="281">
        <v>120.3</v>
      </c>
      <c r="I199" s="282"/>
      <c r="J199" s="278"/>
      <c r="K199" s="278"/>
      <c r="L199" s="283"/>
      <c r="M199" s="284"/>
      <c r="N199" s="285"/>
      <c r="O199" s="285"/>
      <c r="P199" s="285"/>
      <c r="Q199" s="285"/>
      <c r="R199" s="285"/>
      <c r="S199" s="285"/>
      <c r="T199" s="286"/>
      <c r="U199" s="13"/>
      <c r="V199" s="13"/>
      <c r="W199" s="13"/>
      <c r="X199" s="13"/>
      <c r="Y199" s="13"/>
      <c r="Z199" s="13"/>
      <c r="AA199" s="13"/>
      <c r="AB199" s="13"/>
      <c r="AC199" s="13"/>
      <c r="AD199" s="13"/>
      <c r="AE199" s="13"/>
      <c r="AT199" s="287" t="s">
        <v>758</v>
      </c>
      <c r="AU199" s="287" t="s">
        <v>86</v>
      </c>
      <c r="AV199" s="13" t="s">
        <v>86</v>
      </c>
      <c r="AW199" s="13" t="s">
        <v>33</v>
      </c>
      <c r="AX199" s="13" t="s">
        <v>84</v>
      </c>
      <c r="AY199" s="287" t="s">
        <v>414</v>
      </c>
    </row>
    <row r="200" s="2" customFormat="1" ht="21.75" customHeight="1">
      <c r="A200" s="39"/>
      <c r="B200" s="40"/>
      <c r="C200" s="234" t="s">
        <v>463</v>
      </c>
      <c r="D200" s="234" t="s">
        <v>443</v>
      </c>
      <c r="E200" s="235" t="s">
        <v>1857</v>
      </c>
      <c r="F200" s="236" t="s">
        <v>1858</v>
      </c>
      <c r="G200" s="237" t="s">
        <v>897</v>
      </c>
      <c r="H200" s="238">
        <v>10.028000000000001</v>
      </c>
      <c r="I200" s="239"/>
      <c r="J200" s="240">
        <f>ROUND(I200*H200,2)</f>
        <v>0</v>
      </c>
      <c r="K200" s="236" t="s">
        <v>720</v>
      </c>
      <c r="L200" s="45"/>
      <c r="M200" s="241" t="s">
        <v>1</v>
      </c>
      <c r="N200" s="242" t="s">
        <v>41</v>
      </c>
      <c r="O200" s="92"/>
      <c r="P200" s="226">
        <f>O200*H200</f>
        <v>0</v>
      </c>
      <c r="Q200" s="226">
        <v>0</v>
      </c>
      <c r="R200" s="226">
        <f>Q200*H200</f>
        <v>0</v>
      </c>
      <c r="S200" s="226">
        <v>0</v>
      </c>
      <c r="T200" s="227">
        <f>S200*H200</f>
        <v>0</v>
      </c>
      <c r="U200" s="39"/>
      <c r="V200" s="39"/>
      <c r="W200" s="39"/>
      <c r="X200" s="39"/>
      <c r="Y200" s="39"/>
      <c r="Z200" s="39"/>
      <c r="AA200" s="39"/>
      <c r="AB200" s="39"/>
      <c r="AC200" s="39"/>
      <c r="AD200" s="39"/>
      <c r="AE200" s="39"/>
      <c r="AR200" s="228" t="s">
        <v>415</v>
      </c>
      <c r="AT200" s="228" t="s">
        <v>443</v>
      </c>
      <c r="AU200" s="228" t="s">
        <v>86</v>
      </c>
      <c r="AY200" s="18" t="s">
        <v>414</v>
      </c>
      <c r="BE200" s="229">
        <f>IF(N200="základní",J200,0)</f>
        <v>0</v>
      </c>
      <c r="BF200" s="229">
        <f>IF(N200="snížená",J200,0)</f>
        <v>0</v>
      </c>
      <c r="BG200" s="229">
        <f>IF(N200="zákl. přenesená",J200,0)</f>
        <v>0</v>
      </c>
      <c r="BH200" s="229">
        <f>IF(N200="sníž. přenesená",J200,0)</f>
        <v>0</v>
      </c>
      <c r="BI200" s="229">
        <f>IF(N200="nulová",J200,0)</f>
        <v>0</v>
      </c>
      <c r="BJ200" s="18" t="s">
        <v>84</v>
      </c>
      <c r="BK200" s="229">
        <f>ROUND(I200*H200,2)</f>
        <v>0</v>
      </c>
      <c r="BL200" s="18" t="s">
        <v>415</v>
      </c>
      <c r="BM200" s="228" t="s">
        <v>3841</v>
      </c>
    </row>
    <row r="201" s="2" customFormat="1">
      <c r="A201" s="39"/>
      <c r="B201" s="40"/>
      <c r="C201" s="41"/>
      <c r="D201" s="230" t="s">
        <v>417</v>
      </c>
      <c r="E201" s="41"/>
      <c r="F201" s="231" t="s">
        <v>1860</v>
      </c>
      <c r="G201" s="41"/>
      <c r="H201" s="41"/>
      <c r="I201" s="156"/>
      <c r="J201" s="41"/>
      <c r="K201" s="41"/>
      <c r="L201" s="45"/>
      <c r="M201" s="232"/>
      <c r="N201" s="233"/>
      <c r="O201" s="92"/>
      <c r="P201" s="92"/>
      <c r="Q201" s="92"/>
      <c r="R201" s="92"/>
      <c r="S201" s="92"/>
      <c r="T201" s="93"/>
      <c r="U201" s="39"/>
      <c r="V201" s="39"/>
      <c r="W201" s="39"/>
      <c r="X201" s="39"/>
      <c r="Y201" s="39"/>
      <c r="Z201" s="39"/>
      <c r="AA201" s="39"/>
      <c r="AB201" s="39"/>
      <c r="AC201" s="39"/>
      <c r="AD201" s="39"/>
      <c r="AE201" s="39"/>
      <c r="AT201" s="18" t="s">
        <v>417</v>
      </c>
      <c r="AU201" s="18" t="s">
        <v>86</v>
      </c>
    </row>
    <row r="202" s="2" customFormat="1" ht="21.75" customHeight="1">
      <c r="A202" s="39"/>
      <c r="B202" s="40"/>
      <c r="C202" s="234" t="s">
        <v>8</v>
      </c>
      <c r="D202" s="234" t="s">
        <v>443</v>
      </c>
      <c r="E202" s="235" t="s">
        <v>1861</v>
      </c>
      <c r="F202" s="236" t="s">
        <v>1862</v>
      </c>
      <c r="G202" s="237" t="s">
        <v>897</v>
      </c>
      <c r="H202" s="238">
        <v>10.028000000000001</v>
      </c>
      <c r="I202" s="239"/>
      <c r="J202" s="240">
        <f>ROUND(I202*H202,2)</f>
        <v>0</v>
      </c>
      <c r="K202" s="236" t="s">
        <v>720</v>
      </c>
      <c r="L202" s="45"/>
      <c r="M202" s="241" t="s">
        <v>1</v>
      </c>
      <c r="N202" s="242" t="s">
        <v>41</v>
      </c>
      <c r="O202" s="92"/>
      <c r="P202" s="226">
        <f>O202*H202</f>
        <v>0</v>
      </c>
      <c r="Q202" s="226">
        <v>0</v>
      </c>
      <c r="R202" s="226">
        <f>Q202*H202</f>
        <v>0</v>
      </c>
      <c r="S202" s="226">
        <v>0</v>
      </c>
      <c r="T202" s="227">
        <f>S202*H202</f>
        <v>0</v>
      </c>
      <c r="U202" s="39"/>
      <c r="V202" s="39"/>
      <c r="W202" s="39"/>
      <c r="X202" s="39"/>
      <c r="Y202" s="39"/>
      <c r="Z202" s="39"/>
      <c r="AA202" s="39"/>
      <c r="AB202" s="39"/>
      <c r="AC202" s="39"/>
      <c r="AD202" s="39"/>
      <c r="AE202" s="39"/>
      <c r="AR202" s="228" t="s">
        <v>415</v>
      </c>
      <c r="AT202" s="228" t="s">
        <v>443</v>
      </c>
      <c r="AU202" s="228" t="s">
        <v>86</v>
      </c>
      <c r="AY202" s="18" t="s">
        <v>414</v>
      </c>
      <c r="BE202" s="229">
        <f>IF(N202="základní",J202,0)</f>
        <v>0</v>
      </c>
      <c r="BF202" s="229">
        <f>IF(N202="snížená",J202,0)</f>
        <v>0</v>
      </c>
      <c r="BG202" s="229">
        <f>IF(N202="zákl. přenesená",J202,0)</f>
        <v>0</v>
      </c>
      <c r="BH202" s="229">
        <f>IF(N202="sníž. přenesená",J202,0)</f>
        <v>0</v>
      </c>
      <c r="BI202" s="229">
        <f>IF(N202="nulová",J202,0)</f>
        <v>0</v>
      </c>
      <c r="BJ202" s="18" t="s">
        <v>84</v>
      </c>
      <c r="BK202" s="229">
        <f>ROUND(I202*H202,2)</f>
        <v>0</v>
      </c>
      <c r="BL202" s="18" t="s">
        <v>415</v>
      </c>
      <c r="BM202" s="228" t="s">
        <v>3842</v>
      </c>
    </row>
    <row r="203" s="2" customFormat="1">
      <c r="A203" s="39"/>
      <c r="B203" s="40"/>
      <c r="C203" s="41"/>
      <c r="D203" s="230" t="s">
        <v>417</v>
      </c>
      <c r="E203" s="41"/>
      <c r="F203" s="231" t="s">
        <v>1864</v>
      </c>
      <c r="G203" s="41"/>
      <c r="H203" s="41"/>
      <c r="I203" s="156"/>
      <c r="J203" s="41"/>
      <c r="K203" s="41"/>
      <c r="L203" s="45"/>
      <c r="M203" s="232"/>
      <c r="N203" s="233"/>
      <c r="O203" s="92"/>
      <c r="P203" s="92"/>
      <c r="Q203" s="92"/>
      <c r="R203" s="92"/>
      <c r="S203" s="92"/>
      <c r="T203" s="93"/>
      <c r="U203" s="39"/>
      <c r="V203" s="39"/>
      <c r="W203" s="39"/>
      <c r="X203" s="39"/>
      <c r="Y203" s="39"/>
      <c r="Z203" s="39"/>
      <c r="AA203" s="39"/>
      <c r="AB203" s="39"/>
      <c r="AC203" s="39"/>
      <c r="AD203" s="39"/>
      <c r="AE203" s="39"/>
      <c r="AT203" s="18" t="s">
        <v>417</v>
      </c>
      <c r="AU203" s="18" t="s">
        <v>86</v>
      </c>
    </row>
    <row r="204" s="13" customFormat="1">
      <c r="A204" s="13"/>
      <c r="B204" s="277"/>
      <c r="C204" s="278"/>
      <c r="D204" s="230" t="s">
        <v>758</v>
      </c>
      <c r="E204" s="279" t="s">
        <v>1</v>
      </c>
      <c r="F204" s="280" t="s">
        <v>3843</v>
      </c>
      <c r="G204" s="278"/>
      <c r="H204" s="281">
        <v>10.028000000000001</v>
      </c>
      <c r="I204" s="282"/>
      <c r="J204" s="278"/>
      <c r="K204" s="278"/>
      <c r="L204" s="283"/>
      <c r="M204" s="284"/>
      <c r="N204" s="285"/>
      <c r="O204" s="285"/>
      <c r="P204" s="285"/>
      <c r="Q204" s="285"/>
      <c r="R204" s="285"/>
      <c r="S204" s="285"/>
      <c r="T204" s="286"/>
      <c r="U204" s="13"/>
      <c r="V204" s="13"/>
      <c r="W204" s="13"/>
      <c r="X204" s="13"/>
      <c r="Y204" s="13"/>
      <c r="Z204" s="13"/>
      <c r="AA204" s="13"/>
      <c r="AB204" s="13"/>
      <c r="AC204" s="13"/>
      <c r="AD204" s="13"/>
      <c r="AE204" s="13"/>
      <c r="AT204" s="287" t="s">
        <v>758</v>
      </c>
      <c r="AU204" s="287" t="s">
        <v>86</v>
      </c>
      <c r="AV204" s="13" t="s">
        <v>86</v>
      </c>
      <c r="AW204" s="13" t="s">
        <v>33</v>
      </c>
      <c r="AX204" s="13" t="s">
        <v>84</v>
      </c>
      <c r="AY204" s="287" t="s">
        <v>414</v>
      </c>
    </row>
    <row r="205" s="11" customFormat="1" ht="22.8" customHeight="1">
      <c r="A205" s="11"/>
      <c r="B205" s="254"/>
      <c r="C205" s="255"/>
      <c r="D205" s="256" t="s">
        <v>75</v>
      </c>
      <c r="E205" s="275" t="s">
        <v>912</v>
      </c>
      <c r="F205" s="275" t="s">
        <v>913</v>
      </c>
      <c r="G205" s="255"/>
      <c r="H205" s="255"/>
      <c r="I205" s="258"/>
      <c r="J205" s="276">
        <f>BK205</f>
        <v>0</v>
      </c>
      <c r="K205" s="255"/>
      <c r="L205" s="260"/>
      <c r="M205" s="261"/>
      <c r="N205" s="262"/>
      <c r="O205" s="262"/>
      <c r="P205" s="263">
        <f>SUM(P206:P207)</f>
        <v>0</v>
      </c>
      <c r="Q205" s="262"/>
      <c r="R205" s="263">
        <f>SUM(R206:R207)</f>
        <v>0</v>
      </c>
      <c r="S205" s="262"/>
      <c r="T205" s="264">
        <f>SUM(T206:T207)</f>
        <v>0</v>
      </c>
      <c r="U205" s="11"/>
      <c r="V205" s="11"/>
      <c r="W205" s="11"/>
      <c r="X205" s="11"/>
      <c r="Y205" s="11"/>
      <c r="Z205" s="11"/>
      <c r="AA205" s="11"/>
      <c r="AB205" s="11"/>
      <c r="AC205" s="11"/>
      <c r="AD205" s="11"/>
      <c r="AE205" s="11"/>
      <c r="AR205" s="265" t="s">
        <v>84</v>
      </c>
      <c r="AT205" s="266" t="s">
        <v>75</v>
      </c>
      <c r="AU205" s="266" t="s">
        <v>84</v>
      </c>
      <c r="AY205" s="265" t="s">
        <v>414</v>
      </c>
      <c r="BK205" s="267">
        <f>SUM(BK206:BK207)</f>
        <v>0</v>
      </c>
    </row>
    <row r="206" s="2" customFormat="1" ht="21.75" customHeight="1">
      <c r="A206" s="39"/>
      <c r="B206" s="40"/>
      <c r="C206" s="234" t="s">
        <v>470</v>
      </c>
      <c r="D206" s="234" t="s">
        <v>443</v>
      </c>
      <c r="E206" s="235" t="s">
        <v>1867</v>
      </c>
      <c r="F206" s="236" t="s">
        <v>1868</v>
      </c>
      <c r="G206" s="237" t="s">
        <v>897</v>
      </c>
      <c r="H206" s="238">
        <v>0.079000000000000001</v>
      </c>
      <c r="I206" s="239"/>
      <c r="J206" s="240">
        <f>ROUND(I206*H206,2)</f>
        <v>0</v>
      </c>
      <c r="K206" s="236" t="s">
        <v>720</v>
      </c>
      <c r="L206" s="45"/>
      <c r="M206" s="241" t="s">
        <v>1</v>
      </c>
      <c r="N206" s="242" t="s">
        <v>41</v>
      </c>
      <c r="O206" s="92"/>
      <c r="P206" s="226">
        <f>O206*H206</f>
        <v>0</v>
      </c>
      <c r="Q206" s="226">
        <v>0</v>
      </c>
      <c r="R206" s="226">
        <f>Q206*H206</f>
        <v>0</v>
      </c>
      <c r="S206" s="226">
        <v>0</v>
      </c>
      <c r="T206" s="227">
        <f>S206*H206</f>
        <v>0</v>
      </c>
      <c r="U206" s="39"/>
      <c r="V206" s="39"/>
      <c r="W206" s="39"/>
      <c r="X206" s="39"/>
      <c r="Y206" s="39"/>
      <c r="Z206" s="39"/>
      <c r="AA206" s="39"/>
      <c r="AB206" s="39"/>
      <c r="AC206" s="39"/>
      <c r="AD206" s="39"/>
      <c r="AE206" s="39"/>
      <c r="AR206" s="228" t="s">
        <v>415</v>
      </c>
      <c r="AT206" s="228" t="s">
        <v>443</v>
      </c>
      <c r="AU206" s="228" t="s">
        <v>86</v>
      </c>
      <c r="AY206" s="18" t="s">
        <v>414</v>
      </c>
      <c r="BE206" s="229">
        <f>IF(N206="základní",J206,0)</f>
        <v>0</v>
      </c>
      <c r="BF206" s="229">
        <f>IF(N206="snížená",J206,0)</f>
        <v>0</v>
      </c>
      <c r="BG206" s="229">
        <f>IF(N206="zákl. přenesená",J206,0)</f>
        <v>0</v>
      </c>
      <c r="BH206" s="229">
        <f>IF(N206="sníž. přenesená",J206,0)</f>
        <v>0</v>
      </c>
      <c r="BI206" s="229">
        <f>IF(N206="nulová",J206,0)</f>
        <v>0</v>
      </c>
      <c r="BJ206" s="18" t="s">
        <v>84</v>
      </c>
      <c r="BK206" s="229">
        <f>ROUND(I206*H206,2)</f>
        <v>0</v>
      </c>
      <c r="BL206" s="18" t="s">
        <v>415</v>
      </c>
      <c r="BM206" s="228" t="s">
        <v>3844</v>
      </c>
    </row>
    <row r="207" s="2" customFormat="1">
      <c r="A207" s="39"/>
      <c r="B207" s="40"/>
      <c r="C207" s="41"/>
      <c r="D207" s="230" t="s">
        <v>417</v>
      </c>
      <c r="E207" s="41"/>
      <c r="F207" s="231" t="s">
        <v>1870</v>
      </c>
      <c r="G207" s="41"/>
      <c r="H207" s="41"/>
      <c r="I207" s="156"/>
      <c r="J207" s="41"/>
      <c r="K207" s="41"/>
      <c r="L207" s="45"/>
      <c r="M207" s="232"/>
      <c r="N207" s="233"/>
      <c r="O207" s="92"/>
      <c r="P207" s="92"/>
      <c r="Q207" s="92"/>
      <c r="R207" s="92"/>
      <c r="S207" s="92"/>
      <c r="T207" s="93"/>
      <c r="U207" s="39"/>
      <c r="V207" s="39"/>
      <c r="W207" s="39"/>
      <c r="X207" s="39"/>
      <c r="Y207" s="39"/>
      <c r="Z207" s="39"/>
      <c r="AA207" s="39"/>
      <c r="AB207" s="39"/>
      <c r="AC207" s="39"/>
      <c r="AD207" s="39"/>
      <c r="AE207" s="39"/>
      <c r="AT207" s="18" t="s">
        <v>417</v>
      </c>
      <c r="AU207" s="18" t="s">
        <v>86</v>
      </c>
    </row>
    <row r="208" s="11" customFormat="1" ht="25.92" customHeight="1">
      <c r="A208" s="11"/>
      <c r="B208" s="254"/>
      <c r="C208" s="255"/>
      <c r="D208" s="256" t="s">
        <v>75</v>
      </c>
      <c r="E208" s="257" t="s">
        <v>918</v>
      </c>
      <c r="F208" s="257" t="s">
        <v>919</v>
      </c>
      <c r="G208" s="255"/>
      <c r="H208" s="255"/>
      <c r="I208" s="258"/>
      <c r="J208" s="259">
        <f>BK208</f>
        <v>0</v>
      </c>
      <c r="K208" s="255"/>
      <c r="L208" s="260"/>
      <c r="M208" s="261"/>
      <c r="N208" s="262"/>
      <c r="O208" s="262"/>
      <c r="P208" s="263">
        <f>P209</f>
        <v>0</v>
      </c>
      <c r="Q208" s="262"/>
      <c r="R208" s="263">
        <f>R209</f>
        <v>0</v>
      </c>
      <c r="S208" s="262"/>
      <c r="T208" s="264">
        <f>T209</f>
        <v>0</v>
      </c>
      <c r="U208" s="11"/>
      <c r="V208" s="11"/>
      <c r="W208" s="11"/>
      <c r="X208" s="11"/>
      <c r="Y208" s="11"/>
      <c r="Z208" s="11"/>
      <c r="AA208" s="11"/>
      <c r="AB208" s="11"/>
      <c r="AC208" s="11"/>
      <c r="AD208" s="11"/>
      <c r="AE208" s="11"/>
      <c r="AR208" s="265" t="s">
        <v>86</v>
      </c>
      <c r="AT208" s="266" t="s">
        <v>75</v>
      </c>
      <c r="AU208" s="266" t="s">
        <v>76</v>
      </c>
      <c r="AY208" s="265" t="s">
        <v>414</v>
      </c>
      <c r="BK208" s="267">
        <f>BK209</f>
        <v>0</v>
      </c>
    </row>
    <row r="209" s="11" customFormat="1" ht="22.8" customHeight="1">
      <c r="A209" s="11"/>
      <c r="B209" s="254"/>
      <c r="C209" s="255"/>
      <c r="D209" s="256" t="s">
        <v>75</v>
      </c>
      <c r="E209" s="275" t="s">
        <v>1878</v>
      </c>
      <c r="F209" s="275" t="s">
        <v>1879</v>
      </c>
      <c r="G209" s="255"/>
      <c r="H209" s="255"/>
      <c r="I209" s="258"/>
      <c r="J209" s="276">
        <f>BK209</f>
        <v>0</v>
      </c>
      <c r="K209" s="255"/>
      <c r="L209" s="260"/>
      <c r="M209" s="261"/>
      <c r="N209" s="262"/>
      <c r="O209" s="262"/>
      <c r="P209" s="263">
        <f>SUM(P210:P221)</f>
        <v>0</v>
      </c>
      <c r="Q209" s="262"/>
      <c r="R209" s="263">
        <f>SUM(R210:R221)</f>
        <v>0</v>
      </c>
      <c r="S209" s="262"/>
      <c r="T209" s="264">
        <f>SUM(T210:T221)</f>
        <v>0</v>
      </c>
      <c r="U209" s="11"/>
      <c r="V209" s="11"/>
      <c r="W209" s="11"/>
      <c r="X209" s="11"/>
      <c r="Y209" s="11"/>
      <c r="Z209" s="11"/>
      <c r="AA209" s="11"/>
      <c r="AB209" s="11"/>
      <c r="AC209" s="11"/>
      <c r="AD209" s="11"/>
      <c r="AE209" s="11"/>
      <c r="AR209" s="265" t="s">
        <v>86</v>
      </c>
      <c r="AT209" s="266" t="s">
        <v>75</v>
      </c>
      <c r="AU209" s="266" t="s">
        <v>84</v>
      </c>
      <c r="AY209" s="265" t="s">
        <v>414</v>
      </c>
      <c r="BK209" s="267">
        <f>SUM(BK210:BK221)</f>
        <v>0</v>
      </c>
    </row>
    <row r="210" s="2" customFormat="1" ht="21.75" customHeight="1">
      <c r="A210" s="39"/>
      <c r="B210" s="40"/>
      <c r="C210" s="234" t="s">
        <v>475</v>
      </c>
      <c r="D210" s="234" t="s">
        <v>443</v>
      </c>
      <c r="E210" s="235" t="s">
        <v>1880</v>
      </c>
      <c r="F210" s="236" t="s">
        <v>1881</v>
      </c>
      <c r="G210" s="237" t="s">
        <v>632</v>
      </c>
      <c r="H210" s="238">
        <v>8.8480000000000008</v>
      </c>
      <c r="I210" s="239"/>
      <c r="J210" s="240">
        <f>ROUND(I210*H210,2)</f>
        <v>0</v>
      </c>
      <c r="K210" s="236" t="s">
        <v>720</v>
      </c>
      <c r="L210" s="45"/>
      <c r="M210" s="241" t="s">
        <v>1</v>
      </c>
      <c r="N210" s="242" t="s">
        <v>41</v>
      </c>
      <c r="O210" s="92"/>
      <c r="P210" s="226">
        <f>O210*H210</f>
        <v>0</v>
      </c>
      <c r="Q210" s="226">
        <v>0</v>
      </c>
      <c r="R210" s="226">
        <f>Q210*H210</f>
        <v>0</v>
      </c>
      <c r="S210" s="226">
        <v>0</v>
      </c>
      <c r="T210" s="227">
        <f>S210*H210</f>
        <v>0</v>
      </c>
      <c r="U210" s="39"/>
      <c r="V210" s="39"/>
      <c r="W210" s="39"/>
      <c r="X210" s="39"/>
      <c r="Y210" s="39"/>
      <c r="Z210" s="39"/>
      <c r="AA210" s="39"/>
      <c r="AB210" s="39"/>
      <c r="AC210" s="39"/>
      <c r="AD210" s="39"/>
      <c r="AE210" s="39"/>
      <c r="AR210" s="228" t="s">
        <v>470</v>
      </c>
      <c r="AT210" s="228" t="s">
        <v>443</v>
      </c>
      <c r="AU210" s="228" t="s">
        <v>86</v>
      </c>
      <c r="AY210" s="18" t="s">
        <v>414</v>
      </c>
      <c r="BE210" s="229">
        <f>IF(N210="základní",J210,0)</f>
        <v>0</v>
      </c>
      <c r="BF210" s="229">
        <f>IF(N210="snížená",J210,0)</f>
        <v>0</v>
      </c>
      <c r="BG210" s="229">
        <f>IF(N210="zákl. přenesená",J210,0)</f>
        <v>0</v>
      </c>
      <c r="BH210" s="229">
        <f>IF(N210="sníž. přenesená",J210,0)</f>
        <v>0</v>
      </c>
      <c r="BI210" s="229">
        <f>IF(N210="nulová",J210,0)</f>
        <v>0</v>
      </c>
      <c r="BJ210" s="18" t="s">
        <v>84</v>
      </c>
      <c r="BK210" s="229">
        <f>ROUND(I210*H210,2)</f>
        <v>0</v>
      </c>
      <c r="BL210" s="18" t="s">
        <v>470</v>
      </c>
      <c r="BM210" s="228" t="s">
        <v>3845</v>
      </c>
    </row>
    <row r="211" s="2" customFormat="1">
      <c r="A211" s="39"/>
      <c r="B211" s="40"/>
      <c r="C211" s="41"/>
      <c r="D211" s="230" t="s">
        <v>417</v>
      </c>
      <c r="E211" s="41"/>
      <c r="F211" s="231" t="s">
        <v>1883</v>
      </c>
      <c r="G211" s="41"/>
      <c r="H211" s="41"/>
      <c r="I211" s="156"/>
      <c r="J211" s="41"/>
      <c r="K211" s="41"/>
      <c r="L211" s="45"/>
      <c r="M211" s="232"/>
      <c r="N211" s="233"/>
      <c r="O211" s="92"/>
      <c r="P211" s="92"/>
      <c r="Q211" s="92"/>
      <c r="R211" s="92"/>
      <c r="S211" s="92"/>
      <c r="T211" s="93"/>
      <c r="U211" s="39"/>
      <c r="V211" s="39"/>
      <c r="W211" s="39"/>
      <c r="X211" s="39"/>
      <c r="Y211" s="39"/>
      <c r="Z211" s="39"/>
      <c r="AA211" s="39"/>
      <c r="AB211" s="39"/>
      <c r="AC211" s="39"/>
      <c r="AD211" s="39"/>
      <c r="AE211" s="39"/>
      <c r="AT211" s="18" t="s">
        <v>417</v>
      </c>
      <c r="AU211" s="18" t="s">
        <v>86</v>
      </c>
    </row>
    <row r="212" s="15" customFormat="1">
      <c r="A212" s="15"/>
      <c r="B212" s="299"/>
      <c r="C212" s="300"/>
      <c r="D212" s="230" t="s">
        <v>758</v>
      </c>
      <c r="E212" s="301" t="s">
        <v>1</v>
      </c>
      <c r="F212" s="302" t="s">
        <v>2798</v>
      </c>
      <c r="G212" s="300"/>
      <c r="H212" s="301" t="s">
        <v>1</v>
      </c>
      <c r="I212" s="303"/>
      <c r="J212" s="300"/>
      <c r="K212" s="300"/>
      <c r="L212" s="304"/>
      <c r="M212" s="305"/>
      <c r="N212" s="306"/>
      <c r="O212" s="306"/>
      <c r="P212" s="306"/>
      <c r="Q212" s="306"/>
      <c r="R212" s="306"/>
      <c r="S212" s="306"/>
      <c r="T212" s="307"/>
      <c r="U212" s="15"/>
      <c r="V212" s="15"/>
      <c r="W212" s="15"/>
      <c r="X212" s="15"/>
      <c r="Y212" s="15"/>
      <c r="Z212" s="15"/>
      <c r="AA212" s="15"/>
      <c r="AB212" s="15"/>
      <c r="AC212" s="15"/>
      <c r="AD212" s="15"/>
      <c r="AE212" s="15"/>
      <c r="AT212" s="308" t="s">
        <v>758</v>
      </c>
      <c r="AU212" s="308" t="s">
        <v>86</v>
      </c>
      <c r="AV212" s="15" t="s">
        <v>84</v>
      </c>
      <c r="AW212" s="15" t="s">
        <v>33</v>
      </c>
      <c r="AX212" s="15" t="s">
        <v>76</v>
      </c>
      <c r="AY212" s="308" t="s">
        <v>414</v>
      </c>
    </row>
    <row r="213" s="13" customFormat="1">
      <c r="A213" s="13"/>
      <c r="B213" s="277"/>
      <c r="C213" s="278"/>
      <c r="D213" s="230" t="s">
        <v>758</v>
      </c>
      <c r="E213" s="279" t="s">
        <v>1</v>
      </c>
      <c r="F213" s="280" t="s">
        <v>3819</v>
      </c>
      <c r="G213" s="278"/>
      <c r="H213" s="281">
        <v>7.3079999999999998</v>
      </c>
      <c r="I213" s="282"/>
      <c r="J213" s="278"/>
      <c r="K213" s="278"/>
      <c r="L213" s="283"/>
      <c r="M213" s="284"/>
      <c r="N213" s="285"/>
      <c r="O213" s="285"/>
      <c r="P213" s="285"/>
      <c r="Q213" s="285"/>
      <c r="R213" s="285"/>
      <c r="S213" s="285"/>
      <c r="T213" s="286"/>
      <c r="U213" s="13"/>
      <c r="V213" s="13"/>
      <c r="W213" s="13"/>
      <c r="X213" s="13"/>
      <c r="Y213" s="13"/>
      <c r="Z213" s="13"/>
      <c r="AA213" s="13"/>
      <c r="AB213" s="13"/>
      <c r="AC213" s="13"/>
      <c r="AD213" s="13"/>
      <c r="AE213" s="13"/>
      <c r="AT213" s="287" t="s">
        <v>758</v>
      </c>
      <c r="AU213" s="287" t="s">
        <v>86</v>
      </c>
      <c r="AV213" s="13" t="s">
        <v>86</v>
      </c>
      <c r="AW213" s="13" t="s">
        <v>33</v>
      </c>
      <c r="AX213" s="13" t="s">
        <v>76</v>
      </c>
      <c r="AY213" s="287" t="s">
        <v>414</v>
      </c>
    </row>
    <row r="214" s="13" customFormat="1">
      <c r="A214" s="13"/>
      <c r="B214" s="277"/>
      <c r="C214" s="278"/>
      <c r="D214" s="230" t="s">
        <v>758</v>
      </c>
      <c r="E214" s="279" t="s">
        <v>1</v>
      </c>
      <c r="F214" s="280" t="s">
        <v>3820</v>
      </c>
      <c r="G214" s="278"/>
      <c r="H214" s="281">
        <v>1.54</v>
      </c>
      <c r="I214" s="282"/>
      <c r="J214" s="278"/>
      <c r="K214" s="278"/>
      <c r="L214" s="283"/>
      <c r="M214" s="284"/>
      <c r="N214" s="285"/>
      <c r="O214" s="285"/>
      <c r="P214" s="285"/>
      <c r="Q214" s="285"/>
      <c r="R214" s="285"/>
      <c r="S214" s="285"/>
      <c r="T214" s="286"/>
      <c r="U214" s="13"/>
      <c r="V214" s="13"/>
      <c r="W214" s="13"/>
      <c r="X214" s="13"/>
      <c r="Y214" s="13"/>
      <c r="Z214" s="13"/>
      <c r="AA214" s="13"/>
      <c r="AB214" s="13"/>
      <c r="AC214" s="13"/>
      <c r="AD214" s="13"/>
      <c r="AE214" s="13"/>
      <c r="AT214" s="287" t="s">
        <v>758</v>
      </c>
      <c r="AU214" s="287" t="s">
        <v>86</v>
      </c>
      <c r="AV214" s="13" t="s">
        <v>86</v>
      </c>
      <c r="AW214" s="13" t="s">
        <v>33</v>
      </c>
      <c r="AX214" s="13" t="s">
        <v>76</v>
      </c>
      <c r="AY214" s="287" t="s">
        <v>414</v>
      </c>
    </row>
    <row r="215" s="14" customFormat="1">
      <c r="A215" s="14"/>
      <c r="B215" s="288"/>
      <c r="C215" s="289"/>
      <c r="D215" s="230" t="s">
        <v>758</v>
      </c>
      <c r="E215" s="290" t="s">
        <v>1</v>
      </c>
      <c r="F215" s="291" t="s">
        <v>760</v>
      </c>
      <c r="G215" s="289"/>
      <c r="H215" s="292">
        <v>8.847999999999999</v>
      </c>
      <c r="I215" s="293"/>
      <c r="J215" s="289"/>
      <c r="K215" s="289"/>
      <c r="L215" s="294"/>
      <c r="M215" s="295"/>
      <c r="N215" s="296"/>
      <c r="O215" s="296"/>
      <c r="P215" s="296"/>
      <c r="Q215" s="296"/>
      <c r="R215" s="296"/>
      <c r="S215" s="296"/>
      <c r="T215" s="297"/>
      <c r="U215" s="14"/>
      <c r="V215" s="14"/>
      <c r="W215" s="14"/>
      <c r="X215" s="14"/>
      <c r="Y215" s="14"/>
      <c r="Z215" s="14"/>
      <c r="AA215" s="14"/>
      <c r="AB215" s="14"/>
      <c r="AC215" s="14"/>
      <c r="AD215" s="14"/>
      <c r="AE215" s="14"/>
      <c r="AT215" s="298" t="s">
        <v>758</v>
      </c>
      <c r="AU215" s="298" t="s">
        <v>86</v>
      </c>
      <c r="AV215" s="14" t="s">
        <v>415</v>
      </c>
      <c r="AW215" s="14" t="s">
        <v>33</v>
      </c>
      <c r="AX215" s="14" t="s">
        <v>84</v>
      </c>
      <c r="AY215" s="298" t="s">
        <v>414</v>
      </c>
    </row>
    <row r="216" s="2" customFormat="1" ht="16.5" customHeight="1">
      <c r="A216" s="39"/>
      <c r="B216" s="40"/>
      <c r="C216" s="234" t="s">
        <v>479</v>
      </c>
      <c r="D216" s="234" t="s">
        <v>443</v>
      </c>
      <c r="E216" s="235" t="s">
        <v>1884</v>
      </c>
      <c r="F216" s="236" t="s">
        <v>1885</v>
      </c>
      <c r="G216" s="237" t="s">
        <v>632</v>
      </c>
      <c r="H216" s="238">
        <v>8.8480000000000008</v>
      </c>
      <c r="I216" s="239"/>
      <c r="J216" s="240">
        <f>ROUND(I216*H216,2)</f>
        <v>0</v>
      </c>
      <c r="K216" s="236" t="s">
        <v>720</v>
      </c>
      <c r="L216" s="45"/>
      <c r="M216" s="241" t="s">
        <v>1</v>
      </c>
      <c r="N216" s="242" t="s">
        <v>41</v>
      </c>
      <c r="O216" s="92"/>
      <c r="P216" s="226">
        <f>O216*H216</f>
        <v>0</v>
      </c>
      <c r="Q216" s="226">
        <v>0</v>
      </c>
      <c r="R216" s="226">
        <f>Q216*H216</f>
        <v>0</v>
      </c>
      <c r="S216" s="226">
        <v>0</v>
      </c>
      <c r="T216" s="227">
        <f>S216*H216</f>
        <v>0</v>
      </c>
      <c r="U216" s="39"/>
      <c r="V216" s="39"/>
      <c r="W216" s="39"/>
      <c r="X216" s="39"/>
      <c r="Y216" s="39"/>
      <c r="Z216" s="39"/>
      <c r="AA216" s="39"/>
      <c r="AB216" s="39"/>
      <c r="AC216" s="39"/>
      <c r="AD216" s="39"/>
      <c r="AE216" s="39"/>
      <c r="AR216" s="228" t="s">
        <v>470</v>
      </c>
      <c r="AT216" s="228" t="s">
        <v>443</v>
      </c>
      <c r="AU216" s="228" t="s">
        <v>86</v>
      </c>
      <c r="AY216" s="18" t="s">
        <v>414</v>
      </c>
      <c r="BE216" s="229">
        <f>IF(N216="základní",J216,0)</f>
        <v>0</v>
      </c>
      <c r="BF216" s="229">
        <f>IF(N216="snížená",J216,0)</f>
        <v>0</v>
      </c>
      <c r="BG216" s="229">
        <f>IF(N216="zákl. přenesená",J216,0)</f>
        <v>0</v>
      </c>
      <c r="BH216" s="229">
        <f>IF(N216="sníž. přenesená",J216,0)</f>
        <v>0</v>
      </c>
      <c r="BI216" s="229">
        <f>IF(N216="nulová",J216,0)</f>
        <v>0</v>
      </c>
      <c r="BJ216" s="18" t="s">
        <v>84</v>
      </c>
      <c r="BK216" s="229">
        <f>ROUND(I216*H216,2)</f>
        <v>0</v>
      </c>
      <c r="BL216" s="18" t="s">
        <v>470</v>
      </c>
      <c r="BM216" s="228" t="s">
        <v>3846</v>
      </c>
    </row>
    <row r="217" s="2" customFormat="1">
      <c r="A217" s="39"/>
      <c r="B217" s="40"/>
      <c r="C217" s="41"/>
      <c r="D217" s="230" t="s">
        <v>417</v>
      </c>
      <c r="E217" s="41"/>
      <c r="F217" s="231" t="s">
        <v>1887</v>
      </c>
      <c r="G217" s="41"/>
      <c r="H217" s="41"/>
      <c r="I217" s="156"/>
      <c r="J217" s="41"/>
      <c r="K217" s="41"/>
      <c r="L217" s="45"/>
      <c r="M217" s="232"/>
      <c r="N217" s="233"/>
      <c r="O217" s="92"/>
      <c r="P217" s="92"/>
      <c r="Q217" s="92"/>
      <c r="R217" s="92"/>
      <c r="S217" s="92"/>
      <c r="T217" s="93"/>
      <c r="U217" s="39"/>
      <c r="V217" s="39"/>
      <c r="W217" s="39"/>
      <c r="X217" s="39"/>
      <c r="Y217" s="39"/>
      <c r="Z217" s="39"/>
      <c r="AA217" s="39"/>
      <c r="AB217" s="39"/>
      <c r="AC217" s="39"/>
      <c r="AD217" s="39"/>
      <c r="AE217" s="39"/>
      <c r="AT217" s="18" t="s">
        <v>417</v>
      </c>
      <c r="AU217" s="18" t="s">
        <v>86</v>
      </c>
    </row>
    <row r="218" s="15" customFormat="1">
      <c r="A218" s="15"/>
      <c r="B218" s="299"/>
      <c r="C218" s="300"/>
      <c r="D218" s="230" t="s">
        <v>758</v>
      </c>
      <c r="E218" s="301" t="s">
        <v>1</v>
      </c>
      <c r="F218" s="302" t="s">
        <v>2798</v>
      </c>
      <c r="G218" s="300"/>
      <c r="H218" s="301" t="s">
        <v>1</v>
      </c>
      <c r="I218" s="303"/>
      <c r="J218" s="300"/>
      <c r="K218" s="300"/>
      <c r="L218" s="304"/>
      <c r="M218" s="305"/>
      <c r="N218" s="306"/>
      <c r="O218" s="306"/>
      <c r="P218" s="306"/>
      <c r="Q218" s="306"/>
      <c r="R218" s="306"/>
      <c r="S218" s="306"/>
      <c r="T218" s="307"/>
      <c r="U218" s="15"/>
      <c r="V218" s="15"/>
      <c r="W218" s="15"/>
      <c r="X218" s="15"/>
      <c r="Y218" s="15"/>
      <c r="Z218" s="15"/>
      <c r="AA218" s="15"/>
      <c r="AB218" s="15"/>
      <c r="AC218" s="15"/>
      <c r="AD218" s="15"/>
      <c r="AE218" s="15"/>
      <c r="AT218" s="308" t="s">
        <v>758</v>
      </c>
      <c r="AU218" s="308" t="s">
        <v>86</v>
      </c>
      <c r="AV218" s="15" t="s">
        <v>84</v>
      </c>
      <c r="AW218" s="15" t="s">
        <v>33</v>
      </c>
      <c r="AX218" s="15" t="s">
        <v>76</v>
      </c>
      <c r="AY218" s="308" t="s">
        <v>414</v>
      </c>
    </row>
    <row r="219" s="13" customFormat="1">
      <c r="A219" s="13"/>
      <c r="B219" s="277"/>
      <c r="C219" s="278"/>
      <c r="D219" s="230" t="s">
        <v>758</v>
      </c>
      <c r="E219" s="279" t="s">
        <v>1</v>
      </c>
      <c r="F219" s="280" t="s">
        <v>3819</v>
      </c>
      <c r="G219" s="278"/>
      <c r="H219" s="281">
        <v>7.3079999999999998</v>
      </c>
      <c r="I219" s="282"/>
      <c r="J219" s="278"/>
      <c r="K219" s="278"/>
      <c r="L219" s="283"/>
      <c r="M219" s="284"/>
      <c r="N219" s="285"/>
      <c r="O219" s="285"/>
      <c r="P219" s="285"/>
      <c r="Q219" s="285"/>
      <c r="R219" s="285"/>
      <c r="S219" s="285"/>
      <c r="T219" s="286"/>
      <c r="U219" s="13"/>
      <c r="V219" s="13"/>
      <c r="W219" s="13"/>
      <c r="X219" s="13"/>
      <c r="Y219" s="13"/>
      <c r="Z219" s="13"/>
      <c r="AA219" s="13"/>
      <c r="AB219" s="13"/>
      <c r="AC219" s="13"/>
      <c r="AD219" s="13"/>
      <c r="AE219" s="13"/>
      <c r="AT219" s="287" t="s">
        <v>758</v>
      </c>
      <c r="AU219" s="287" t="s">
        <v>86</v>
      </c>
      <c r="AV219" s="13" t="s">
        <v>86</v>
      </c>
      <c r="AW219" s="13" t="s">
        <v>33</v>
      </c>
      <c r="AX219" s="13" t="s">
        <v>76</v>
      </c>
      <c r="AY219" s="287" t="s">
        <v>414</v>
      </c>
    </row>
    <row r="220" s="13" customFormat="1">
      <c r="A220" s="13"/>
      <c r="B220" s="277"/>
      <c r="C220" s="278"/>
      <c r="D220" s="230" t="s">
        <v>758</v>
      </c>
      <c r="E220" s="279" t="s">
        <v>1</v>
      </c>
      <c r="F220" s="280" t="s">
        <v>3820</v>
      </c>
      <c r="G220" s="278"/>
      <c r="H220" s="281">
        <v>1.54</v>
      </c>
      <c r="I220" s="282"/>
      <c r="J220" s="278"/>
      <c r="K220" s="278"/>
      <c r="L220" s="283"/>
      <c r="M220" s="284"/>
      <c r="N220" s="285"/>
      <c r="O220" s="285"/>
      <c r="P220" s="285"/>
      <c r="Q220" s="285"/>
      <c r="R220" s="285"/>
      <c r="S220" s="285"/>
      <c r="T220" s="286"/>
      <c r="U220" s="13"/>
      <c r="V220" s="13"/>
      <c r="W220" s="13"/>
      <c r="X220" s="13"/>
      <c r="Y220" s="13"/>
      <c r="Z220" s="13"/>
      <c r="AA220" s="13"/>
      <c r="AB220" s="13"/>
      <c r="AC220" s="13"/>
      <c r="AD220" s="13"/>
      <c r="AE220" s="13"/>
      <c r="AT220" s="287" t="s">
        <v>758</v>
      </c>
      <c r="AU220" s="287" t="s">
        <v>86</v>
      </c>
      <c r="AV220" s="13" t="s">
        <v>86</v>
      </c>
      <c r="AW220" s="13" t="s">
        <v>33</v>
      </c>
      <c r="AX220" s="13" t="s">
        <v>76</v>
      </c>
      <c r="AY220" s="287" t="s">
        <v>414</v>
      </c>
    </row>
    <row r="221" s="14" customFormat="1">
      <c r="A221" s="14"/>
      <c r="B221" s="288"/>
      <c r="C221" s="289"/>
      <c r="D221" s="230" t="s">
        <v>758</v>
      </c>
      <c r="E221" s="290" t="s">
        <v>1</v>
      </c>
      <c r="F221" s="291" t="s">
        <v>760</v>
      </c>
      <c r="G221" s="289"/>
      <c r="H221" s="292">
        <v>8.847999999999999</v>
      </c>
      <c r="I221" s="293"/>
      <c r="J221" s="289"/>
      <c r="K221" s="289"/>
      <c r="L221" s="294"/>
      <c r="M221" s="314"/>
      <c r="N221" s="315"/>
      <c r="O221" s="315"/>
      <c r="P221" s="315"/>
      <c r="Q221" s="315"/>
      <c r="R221" s="315"/>
      <c r="S221" s="315"/>
      <c r="T221" s="316"/>
      <c r="U221" s="14"/>
      <c r="V221" s="14"/>
      <c r="W221" s="14"/>
      <c r="X221" s="14"/>
      <c r="Y221" s="14"/>
      <c r="Z221" s="14"/>
      <c r="AA221" s="14"/>
      <c r="AB221" s="14"/>
      <c r="AC221" s="14"/>
      <c r="AD221" s="14"/>
      <c r="AE221" s="14"/>
      <c r="AT221" s="298" t="s">
        <v>758</v>
      </c>
      <c r="AU221" s="298" t="s">
        <v>86</v>
      </c>
      <c r="AV221" s="14" t="s">
        <v>415</v>
      </c>
      <c r="AW221" s="14" t="s">
        <v>33</v>
      </c>
      <c r="AX221" s="14" t="s">
        <v>84</v>
      </c>
      <c r="AY221" s="298" t="s">
        <v>414</v>
      </c>
    </row>
    <row r="222" s="2" customFormat="1" ht="6.96" customHeight="1">
      <c r="A222" s="39"/>
      <c r="B222" s="67"/>
      <c r="C222" s="68"/>
      <c r="D222" s="68"/>
      <c r="E222" s="68"/>
      <c r="F222" s="68"/>
      <c r="G222" s="68"/>
      <c r="H222" s="68"/>
      <c r="I222" s="194"/>
      <c r="J222" s="68"/>
      <c r="K222" s="68"/>
      <c r="L222" s="45"/>
      <c r="M222" s="39"/>
      <c r="O222" s="39"/>
      <c r="P222" s="39"/>
      <c r="Q222" s="39"/>
      <c r="R222" s="39"/>
      <c r="S222" s="39"/>
      <c r="T222" s="39"/>
      <c r="U222" s="39"/>
      <c r="V222" s="39"/>
      <c r="W222" s="39"/>
      <c r="X222" s="39"/>
      <c r="Y222" s="39"/>
      <c r="Z222" s="39"/>
      <c r="AA222" s="39"/>
      <c r="AB222" s="39"/>
      <c r="AC222" s="39"/>
      <c r="AD222" s="39"/>
      <c r="AE222" s="39"/>
    </row>
  </sheetData>
  <sheetProtection sheet="1" autoFilter="0" formatColumns="0" formatRows="0" objects="1" scenarios="1" spinCount="100000" saltValue="J4RvYMsDVZE20gncL/U8OwzvN/iMnifM2LoWbMIwo0cOkLcQ+SYg5HrvBVK/EmYkQVRXEIzVrWweTYRGKTGSPg==" hashValue="hir/NDDqItGUj0/QuJjmPWHVRL0htplU5M7WpjJphTBZ5dRCrxF1rezgK+h5Q5MrVEyG1DuEj54REoAKuCDcgQ==" algorithmName="SHA-512" password="CC35"/>
  <autoFilter ref="C127:K221"/>
  <mergeCells count="12">
    <mergeCell ref="E7:H7"/>
    <mergeCell ref="E9:H9"/>
    <mergeCell ref="E11:H11"/>
    <mergeCell ref="E20:H20"/>
    <mergeCell ref="E29:H29"/>
    <mergeCell ref="E85:H85"/>
    <mergeCell ref="E87:H87"/>
    <mergeCell ref="E89:H89"/>
    <mergeCell ref="E116:H116"/>
    <mergeCell ref="E118:H118"/>
    <mergeCell ref="E120:H120"/>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6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296</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3807</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3847</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ROUND(J122,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ROUND((SUM(BE122:BE127)),  2)</f>
        <v>0</v>
      </c>
      <c r="G35" s="39"/>
      <c r="H35" s="39"/>
      <c r="I35" s="173">
        <v>0.20999999999999999</v>
      </c>
      <c r="J35" s="172">
        <f>ROUND(((SUM(BE122:BE127))*I35),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ROUND((SUM(BF122:BF127)),  2)</f>
        <v>0</v>
      </c>
      <c r="G36" s="39"/>
      <c r="H36" s="39"/>
      <c r="I36" s="173">
        <v>0.14999999999999999</v>
      </c>
      <c r="J36" s="172">
        <f>ROUND(((SUM(BF122:BF127))*I36),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ROUND((SUM(BG122:BG127)),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ROUND((SUM(BH122:BH127)),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ROUND((SUM(BI122:BI127)),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3807</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002 - VRN - propustek v km 7,588</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J122</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746</v>
      </c>
      <c r="E99" s="250"/>
      <c r="F99" s="250"/>
      <c r="G99" s="250"/>
      <c r="H99" s="250"/>
      <c r="I99" s="251"/>
      <c r="J99" s="252">
        <f>J123</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747</v>
      </c>
      <c r="E100" s="271"/>
      <c r="F100" s="271"/>
      <c r="G100" s="271"/>
      <c r="H100" s="271"/>
      <c r="I100" s="272"/>
      <c r="J100" s="273">
        <f>J124</f>
        <v>0</v>
      </c>
      <c r="K100" s="134"/>
      <c r="L100" s="274"/>
      <c r="S100" s="12"/>
      <c r="T100" s="12"/>
      <c r="U100" s="12"/>
      <c r="V100" s="12"/>
      <c r="W100" s="12"/>
      <c r="X100" s="12"/>
      <c r="Y100" s="12"/>
      <c r="Z100" s="12"/>
      <c r="AA100" s="12"/>
      <c r="AB100" s="12"/>
      <c r="AC100" s="12"/>
      <c r="AD100" s="12"/>
      <c r="AE100" s="12"/>
    </row>
    <row r="101" hidden="1" s="2" customFormat="1" ht="21.84" customHeight="1">
      <c r="A101" s="39"/>
      <c r="B101" s="40"/>
      <c r="C101" s="41"/>
      <c r="D101" s="41"/>
      <c r="E101" s="41"/>
      <c r="F101" s="41"/>
      <c r="G101" s="41"/>
      <c r="H101" s="41"/>
      <c r="I101" s="156"/>
      <c r="J101" s="41"/>
      <c r="K101" s="41"/>
      <c r="L101" s="64"/>
      <c r="S101" s="39"/>
      <c r="T101" s="39"/>
      <c r="U101" s="39"/>
      <c r="V101" s="39"/>
      <c r="W101" s="39"/>
      <c r="X101" s="39"/>
      <c r="Y101" s="39"/>
      <c r="Z101" s="39"/>
      <c r="AA101" s="39"/>
      <c r="AB101" s="39"/>
      <c r="AC101" s="39"/>
      <c r="AD101" s="39"/>
      <c r="AE101" s="39"/>
    </row>
    <row r="102" hidden="1" s="2" customFormat="1" ht="6.96" customHeight="1">
      <c r="A102" s="39"/>
      <c r="B102" s="67"/>
      <c r="C102" s="68"/>
      <c r="D102" s="68"/>
      <c r="E102" s="68"/>
      <c r="F102" s="68"/>
      <c r="G102" s="68"/>
      <c r="H102" s="68"/>
      <c r="I102" s="194"/>
      <c r="J102" s="68"/>
      <c r="K102" s="68"/>
      <c r="L102" s="64"/>
      <c r="S102" s="39"/>
      <c r="T102" s="39"/>
      <c r="U102" s="39"/>
      <c r="V102" s="39"/>
      <c r="W102" s="39"/>
      <c r="X102" s="39"/>
      <c r="Y102" s="39"/>
      <c r="Z102" s="39"/>
      <c r="AA102" s="39"/>
      <c r="AB102" s="39"/>
      <c r="AC102" s="39"/>
      <c r="AD102" s="39"/>
      <c r="AE102" s="39"/>
    </row>
    <row r="103" hidden="1"/>
    <row r="104" hidden="1"/>
    <row r="105" hidden="1"/>
    <row r="106" s="2" customFormat="1" ht="6.96" customHeight="1">
      <c r="A106" s="39"/>
      <c r="B106" s="69"/>
      <c r="C106" s="70"/>
      <c r="D106" s="70"/>
      <c r="E106" s="70"/>
      <c r="F106" s="70"/>
      <c r="G106" s="70"/>
      <c r="H106" s="70"/>
      <c r="I106" s="197"/>
      <c r="J106" s="70"/>
      <c r="K106" s="70"/>
      <c r="L106" s="64"/>
      <c r="S106" s="39"/>
      <c r="T106" s="39"/>
      <c r="U106" s="39"/>
      <c r="V106" s="39"/>
      <c r="W106" s="39"/>
      <c r="X106" s="39"/>
      <c r="Y106" s="39"/>
      <c r="Z106" s="39"/>
      <c r="AA106" s="39"/>
      <c r="AB106" s="39"/>
      <c r="AC106" s="39"/>
      <c r="AD106" s="39"/>
      <c r="AE106" s="39"/>
    </row>
    <row r="107" s="2" customFormat="1" ht="24.96" customHeight="1">
      <c r="A107" s="39"/>
      <c r="B107" s="40"/>
      <c r="C107" s="24" t="s">
        <v>396</v>
      </c>
      <c r="D107" s="41"/>
      <c r="E107" s="41"/>
      <c r="F107" s="41"/>
      <c r="G107" s="41"/>
      <c r="H107" s="41"/>
      <c r="I107" s="156"/>
      <c r="J107" s="41"/>
      <c r="K107" s="41"/>
      <c r="L107" s="64"/>
      <c r="S107" s="39"/>
      <c r="T107" s="39"/>
      <c r="U107" s="39"/>
      <c r="V107" s="39"/>
      <c r="W107" s="39"/>
      <c r="X107" s="39"/>
      <c r="Y107" s="39"/>
      <c r="Z107" s="39"/>
      <c r="AA107" s="39"/>
      <c r="AB107" s="39"/>
      <c r="AC107" s="39"/>
      <c r="AD107" s="39"/>
      <c r="AE107" s="39"/>
    </row>
    <row r="108" s="2" customFormat="1" ht="6.96" customHeight="1">
      <c r="A108" s="39"/>
      <c r="B108" s="40"/>
      <c r="C108" s="41"/>
      <c r="D108" s="41"/>
      <c r="E108" s="41"/>
      <c r="F108" s="41"/>
      <c r="G108" s="41"/>
      <c r="H108" s="41"/>
      <c r="I108" s="156"/>
      <c r="J108" s="41"/>
      <c r="K108" s="41"/>
      <c r="L108" s="64"/>
      <c r="S108" s="39"/>
      <c r="T108" s="39"/>
      <c r="U108" s="39"/>
      <c r="V108" s="39"/>
      <c r="W108" s="39"/>
      <c r="X108" s="39"/>
      <c r="Y108" s="39"/>
      <c r="Z108" s="39"/>
      <c r="AA108" s="39"/>
      <c r="AB108" s="39"/>
      <c r="AC108" s="39"/>
      <c r="AD108" s="39"/>
      <c r="AE108" s="39"/>
    </row>
    <row r="109" s="2" customFormat="1" ht="12" customHeight="1">
      <c r="A109" s="39"/>
      <c r="B109" s="40"/>
      <c r="C109" s="33" t="s">
        <v>16</v>
      </c>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s="2" customFormat="1" ht="23.25" customHeight="1">
      <c r="A110" s="39"/>
      <c r="B110" s="40"/>
      <c r="C110" s="41"/>
      <c r="D110" s="41"/>
      <c r="E110" s="198" t="str">
        <f>E7</f>
        <v>Oprava trati v úseku 1.TK a 2.TK Děčín Prostřední Žleb - Dolní Žleb_OPRAVA č. 2</v>
      </c>
      <c r="F110" s="33"/>
      <c r="G110" s="33"/>
      <c r="H110" s="33"/>
      <c r="I110" s="156"/>
      <c r="J110" s="41"/>
      <c r="K110" s="41"/>
      <c r="L110" s="64"/>
      <c r="S110" s="39"/>
      <c r="T110" s="39"/>
      <c r="U110" s="39"/>
      <c r="V110" s="39"/>
      <c r="W110" s="39"/>
      <c r="X110" s="39"/>
      <c r="Y110" s="39"/>
      <c r="Z110" s="39"/>
      <c r="AA110" s="39"/>
      <c r="AB110" s="39"/>
      <c r="AC110" s="39"/>
      <c r="AD110" s="39"/>
      <c r="AE110" s="39"/>
    </row>
    <row r="111" s="1" customFormat="1" ht="12" customHeight="1">
      <c r="B111" s="22"/>
      <c r="C111" s="33" t="s">
        <v>389</v>
      </c>
      <c r="D111" s="23"/>
      <c r="E111" s="23"/>
      <c r="F111" s="23"/>
      <c r="G111" s="23"/>
      <c r="H111" s="23"/>
      <c r="I111" s="148"/>
      <c r="J111" s="23"/>
      <c r="K111" s="23"/>
      <c r="L111" s="21"/>
    </row>
    <row r="112" s="2" customFormat="1" ht="16.5" customHeight="1">
      <c r="A112" s="39"/>
      <c r="B112" s="40"/>
      <c r="C112" s="41"/>
      <c r="D112" s="41"/>
      <c r="E112" s="198" t="s">
        <v>3807</v>
      </c>
      <c r="F112" s="41"/>
      <c r="G112" s="41"/>
      <c r="H112" s="41"/>
      <c r="I112" s="156"/>
      <c r="J112" s="41"/>
      <c r="K112" s="41"/>
      <c r="L112" s="64"/>
      <c r="S112" s="39"/>
      <c r="T112" s="39"/>
      <c r="U112" s="39"/>
      <c r="V112" s="39"/>
      <c r="W112" s="39"/>
      <c r="X112" s="39"/>
      <c r="Y112" s="39"/>
      <c r="Z112" s="39"/>
      <c r="AA112" s="39"/>
      <c r="AB112" s="39"/>
      <c r="AC112" s="39"/>
      <c r="AD112" s="39"/>
      <c r="AE112" s="39"/>
    </row>
    <row r="113" s="2" customFormat="1" ht="12" customHeight="1">
      <c r="A113" s="39"/>
      <c r="B113" s="40"/>
      <c r="C113" s="33" t="s">
        <v>715</v>
      </c>
      <c r="D113" s="41"/>
      <c r="E113" s="41"/>
      <c r="F113" s="41"/>
      <c r="G113" s="41"/>
      <c r="H113" s="41"/>
      <c r="I113" s="156"/>
      <c r="J113" s="41"/>
      <c r="K113" s="41"/>
      <c r="L113" s="64"/>
      <c r="S113" s="39"/>
      <c r="T113" s="39"/>
      <c r="U113" s="39"/>
      <c r="V113" s="39"/>
      <c r="W113" s="39"/>
      <c r="X113" s="39"/>
      <c r="Y113" s="39"/>
      <c r="Z113" s="39"/>
      <c r="AA113" s="39"/>
      <c r="AB113" s="39"/>
      <c r="AC113" s="39"/>
      <c r="AD113" s="39"/>
      <c r="AE113" s="39"/>
    </row>
    <row r="114" s="2" customFormat="1" ht="16.5" customHeight="1">
      <c r="A114" s="39"/>
      <c r="B114" s="40"/>
      <c r="C114" s="41"/>
      <c r="D114" s="41"/>
      <c r="E114" s="77" t="str">
        <f>E11</f>
        <v>002 - VRN - propustek v km 7,588</v>
      </c>
      <c r="F114" s="41"/>
      <c r="G114" s="41"/>
      <c r="H114" s="41"/>
      <c r="I114" s="156"/>
      <c r="J114" s="41"/>
      <c r="K114" s="41"/>
      <c r="L114" s="64"/>
      <c r="S114" s="39"/>
      <c r="T114" s="39"/>
      <c r="U114" s="39"/>
      <c r="V114" s="39"/>
      <c r="W114" s="39"/>
      <c r="X114" s="39"/>
      <c r="Y114" s="39"/>
      <c r="Z114" s="39"/>
      <c r="AA114" s="39"/>
      <c r="AB114" s="39"/>
      <c r="AC114" s="39"/>
      <c r="AD114" s="39"/>
      <c r="AE114" s="39"/>
    </row>
    <row r="115" s="2" customFormat="1" ht="6.96" customHeight="1">
      <c r="A115" s="39"/>
      <c r="B115" s="40"/>
      <c r="C115" s="41"/>
      <c r="D115" s="41"/>
      <c r="E115" s="41"/>
      <c r="F115" s="41"/>
      <c r="G115" s="41"/>
      <c r="H115" s="41"/>
      <c r="I115" s="156"/>
      <c r="J115" s="41"/>
      <c r="K115" s="41"/>
      <c r="L115" s="64"/>
      <c r="S115" s="39"/>
      <c r="T115" s="39"/>
      <c r="U115" s="39"/>
      <c r="V115" s="39"/>
      <c r="W115" s="39"/>
      <c r="X115" s="39"/>
      <c r="Y115" s="39"/>
      <c r="Z115" s="39"/>
      <c r="AA115" s="39"/>
      <c r="AB115" s="39"/>
      <c r="AC115" s="39"/>
      <c r="AD115" s="39"/>
      <c r="AE115" s="39"/>
    </row>
    <row r="116" s="2" customFormat="1" ht="12" customHeight="1">
      <c r="A116" s="39"/>
      <c r="B116" s="40"/>
      <c r="C116" s="33" t="s">
        <v>20</v>
      </c>
      <c r="D116" s="41"/>
      <c r="E116" s="41"/>
      <c r="F116" s="28" t="str">
        <f>F14</f>
        <v xml:space="preserve"> </v>
      </c>
      <c r="G116" s="41"/>
      <c r="H116" s="41"/>
      <c r="I116" s="158" t="s">
        <v>22</v>
      </c>
      <c r="J116" s="80" t="str">
        <f>IF(J14="","",J14)</f>
        <v>21. 11. 2019</v>
      </c>
      <c r="K116" s="41"/>
      <c r="L116" s="64"/>
      <c r="S116" s="39"/>
      <c r="T116" s="39"/>
      <c r="U116" s="39"/>
      <c r="V116" s="39"/>
      <c r="W116" s="39"/>
      <c r="X116" s="39"/>
      <c r="Y116" s="39"/>
      <c r="Z116" s="39"/>
      <c r="AA116" s="39"/>
      <c r="AB116" s="39"/>
      <c r="AC116" s="39"/>
      <c r="AD116" s="39"/>
      <c r="AE116" s="39"/>
    </row>
    <row r="117" s="2" customFormat="1" ht="6.96" customHeight="1">
      <c r="A117" s="39"/>
      <c r="B117" s="40"/>
      <c r="C117" s="41"/>
      <c r="D117" s="41"/>
      <c r="E117" s="41"/>
      <c r="F117" s="41"/>
      <c r="G117" s="41"/>
      <c r="H117" s="41"/>
      <c r="I117" s="156"/>
      <c r="J117" s="41"/>
      <c r="K117" s="41"/>
      <c r="L117" s="64"/>
      <c r="S117" s="39"/>
      <c r="T117" s="39"/>
      <c r="U117" s="39"/>
      <c r="V117" s="39"/>
      <c r="W117" s="39"/>
      <c r="X117" s="39"/>
      <c r="Y117" s="39"/>
      <c r="Z117" s="39"/>
      <c r="AA117" s="39"/>
      <c r="AB117" s="39"/>
      <c r="AC117" s="39"/>
      <c r="AD117" s="39"/>
      <c r="AE117" s="39"/>
    </row>
    <row r="118" s="2" customFormat="1" ht="15.15" customHeight="1">
      <c r="A118" s="39"/>
      <c r="B118" s="40"/>
      <c r="C118" s="33" t="s">
        <v>24</v>
      </c>
      <c r="D118" s="41"/>
      <c r="E118" s="41"/>
      <c r="F118" s="28" t="str">
        <f>E17</f>
        <v/>
      </c>
      <c r="G118" s="41"/>
      <c r="H118" s="41"/>
      <c r="I118" s="158" t="s">
        <v>32</v>
      </c>
      <c r="J118" s="37" t="str">
        <f>E23</f>
        <v xml:space="preserve"> </v>
      </c>
      <c r="K118" s="41"/>
      <c r="L118" s="64"/>
      <c r="S118" s="39"/>
      <c r="T118" s="39"/>
      <c r="U118" s="39"/>
      <c r="V118" s="39"/>
      <c r="W118" s="39"/>
      <c r="X118" s="39"/>
      <c r="Y118" s="39"/>
      <c r="Z118" s="39"/>
      <c r="AA118" s="39"/>
      <c r="AB118" s="39"/>
      <c r="AC118" s="39"/>
      <c r="AD118" s="39"/>
      <c r="AE118" s="39"/>
    </row>
    <row r="119" s="2" customFormat="1" ht="15.15" customHeight="1">
      <c r="A119" s="39"/>
      <c r="B119" s="40"/>
      <c r="C119" s="33" t="s">
        <v>30</v>
      </c>
      <c r="D119" s="41"/>
      <c r="E119" s="41"/>
      <c r="F119" s="28" t="str">
        <f>IF(E20="","",E20)</f>
        <v>Vyplň údaj</v>
      </c>
      <c r="G119" s="41"/>
      <c r="H119" s="41"/>
      <c r="I119" s="158" t="s">
        <v>34</v>
      </c>
      <c r="J119" s="37" t="str">
        <f>E26</f>
        <v xml:space="preserve"> </v>
      </c>
      <c r="K119" s="41"/>
      <c r="L119" s="64"/>
      <c r="S119" s="39"/>
      <c r="T119" s="39"/>
      <c r="U119" s="39"/>
      <c r="V119" s="39"/>
      <c r="W119" s="39"/>
      <c r="X119" s="39"/>
      <c r="Y119" s="39"/>
      <c r="Z119" s="39"/>
      <c r="AA119" s="39"/>
      <c r="AB119" s="39"/>
      <c r="AC119" s="39"/>
      <c r="AD119" s="39"/>
      <c r="AE119" s="39"/>
    </row>
    <row r="120" s="2" customFormat="1" ht="10.32" customHeight="1">
      <c r="A120" s="39"/>
      <c r="B120" s="40"/>
      <c r="C120" s="41"/>
      <c r="D120" s="41"/>
      <c r="E120" s="41"/>
      <c r="F120" s="41"/>
      <c r="G120" s="41"/>
      <c r="H120" s="41"/>
      <c r="I120" s="156"/>
      <c r="J120" s="41"/>
      <c r="K120" s="41"/>
      <c r="L120" s="64"/>
      <c r="S120" s="39"/>
      <c r="T120" s="39"/>
      <c r="U120" s="39"/>
      <c r="V120" s="39"/>
      <c r="W120" s="39"/>
      <c r="X120" s="39"/>
      <c r="Y120" s="39"/>
      <c r="Z120" s="39"/>
      <c r="AA120" s="39"/>
      <c r="AB120" s="39"/>
      <c r="AC120" s="39"/>
      <c r="AD120" s="39"/>
      <c r="AE120" s="39"/>
    </row>
    <row r="121" s="9" customFormat="1" ht="29.28" customHeight="1">
      <c r="A121" s="204"/>
      <c r="B121" s="205"/>
      <c r="C121" s="206" t="s">
        <v>397</v>
      </c>
      <c r="D121" s="207" t="s">
        <v>61</v>
      </c>
      <c r="E121" s="207" t="s">
        <v>57</v>
      </c>
      <c r="F121" s="207" t="s">
        <v>58</v>
      </c>
      <c r="G121" s="207" t="s">
        <v>398</v>
      </c>
      <c r="H121" s="207" t="s">
        <v>399</v>
      </c>
      <c r="I121" s="208" t="s">
        <v>400</v>
      </c>
      <c r="J121" s="207" t="s">
        <v>393</v>
      </c>
      <c r="K121" s="209" t="s">
        <v>401</v>
      </c>
      <c r="L121" s="210"/>
      <c r="M121" s="101" t="s">
        <v>1</v>
      </c>
      <c r="N121" s="102" t="s">
        <v>40</v>
      </c>
      <c r="O121" s="102" t="s">
        <v>402</v>
      </c>
      <c r="P121" s="102" t="s">
        <v>403</v>
      </c>
      <c r="Q121" s="102" t="s">
        <v>404</v>
      </c>
      <c r="R121" s="102" t="s">
        <v>405</v>
      </c>
      <c r="S121" s="102" t="s">
        <v>406</v>
      </c>
      <c r="T121" s="103" t="s">
        <v>407</v>
      </c>
      <c r="U121" s="204"/>
      <c r="V121" s="204"/>
      <c r="W121" s="204"/>
      <c r="X121" s="204"/>
      <c r="Y121" s="204"/>
      <c r="Z121" s="204"/>
      <c r="AA121" s="204"/>
      <c r="AB121" s="204"/>
      <c r="AC121" s="204"/>
      <c r="AD121" s="204"/>
      <c r="AE121" s="204"/>
    </row>
    <row r="122" s="2" customFormat="1" ht="22.8" customHeight="1">
      <c r="A122" s="39"/>
      <c r="B122" s="40"/>
      <c r="C122" s="108" t="s">
        <v>408</v>
      </c>
      <c r="D122" s="41"/>
      <c r="E122" s="41"/>
      <c r="F122" s="41"/>
      <c r="G122" s="41"/>
      <c r="H122" s="41"/>
      <c r="I122" s="156"/>
      <c r="J122" s="211">
        <f>BK122</f>
        <v>0</v>
      </c>
      <c r="K122" s="41"/>
      <c r="L122" s="45"/>
      <c r="M122" s="104"/>
      <c r="N122" s="212"/>
      <c r="O122" s="105"/>
      <c r="P122" s="213">
        <f>P123</f>
        <v>0</v>
      </c>
      <c r="Q122" s="105"/>
      <c r="R122" s="213">
        <f>R123</f>
        <v>0</v>
      </c>
      <c r="S122" s="105"/>
      <c r="T122" s="214">
        <f>T123</f>
        <v>0</v>
      </c>
      <c r="U122" s="39"/>
      <c r="V122" s="39"/>
      <c r="W122" s="39"/>
      <c r="X122" s="39"/>
      <c r="Y122" s="39"/>
      <c r="Z122" s="39"/>
      <c r="AA122" s="39"/>
      <c r="AB122" s="39"/>
      <c r="AC122" s="39"/>
      <c r="AD122" s="39"/>
      <c r="AE122" s="39"/>
      <c r="AT122" s="18" t="s">
        <v>75</v>
      </c>
      <c r="AU122" s="18" t="s">
        <v>395</v>
      </c>
      <c r="BK122" s="215">
        <f>BK123</f>
        <v>0</v>
      </c>
    </row>
    <row r="123" s="11" customFormat="1" ht="25.92" customHeight="1">
      <c r="A123" s="11"/>
      <c r="B123" s="254"/>
      <c r="C123" s="255"/>
      <c r="D123" s="256" t="s">
        <v>75</v>
      </c>
      <c r="E123" s="257" t="s">
        <v>128</v>
      </c>
      <c r="F123" s="257" t="s">
        <v>1096</v>
      </c>
      <c r="G123" s="255"/>
      <c r="H123" s="255"/>
      <c r="I123" s="258"/>
      <c r="J123" s="259">
        <f>BK123</f>
        <v>0</v>
      </c>
      <c r="K123" s="255"/>
      <c r="L123" s="260"/>
      <c r="M123" s="261"/>
      <c r="N123" s="262"/>
      <c r="O123" s="262"/>
      <c r="P123" s="263">
        <f>P124</f>
        <v>0</v>
      </c>
      <c r="Q123" s="262"/>
      <c r="R123" s="263">
        <f>R124</f>
        <v>0</v>
      </c>
      <c r="S123" s="262"/>
      <c r="T123" s="264">
        <f>T124</f>
        <v>0</v>
      </c>
      <c r="U123" s="11"/>
      <c r="V123" s="11"/>
      <c r="W123" s="11"/>
      <c r="X123" s="11"/>
      <c r="Y123" s="11"/>
      <c r="Z123" s="11"/>
      <c r="AA123" s="11"/>
      <c r="AB123" s="11"/>
      <c r="AC123" s="11"/>
      <c r="AD123" s="11"/>
      <c r="AE123" s="11"/>
      <c r="AR123" s="265" t="s">
        <v>427</v>
      </c>
      <c r="AT123" s="266" t="s">
        <v>75</v>
      </c>
      <c r="AU123" s="266" t="s">
        <v>76</v>
      </c>
      <c r="AY123" s="265" t="s">
        <v>414</v>
      </c>
      <c r="BK123" s="267">
        <f>BK124</f>
        <v>0</v>
      </c>
    </row>
    <row r="124" s="11" customFormat="1" ht="22.8" customHeight="1">
      <c r="A124" s="11"/>
      <c r="B124" s="254"/>
      <c r="C124" s="255"/>
      <c r="D124" s="256" t="s">
        <v>75</v>
      </c>
      <c r="E124" s="275" t="s">
        <v>1097</v>
      </c>
      <c r="F124" s="275" t="s">
        <v>1098</v>
      </c>
      <c r="G124" s="255"/>
      <c r="H124" s="255"/>
      <c r="I124" s="258"/>
      <c r="J124" s="276">
        <f>BK124</f>
        <v>0</v>
      </c>
      <c r="K124" s="255"/>
      <c r="L124" s="260"/>
      <c r="M124" s="261"/>
      <c r="N124" s="262"/>
      <c r="O124" s="262"/>
      <c r="P124" s="263">
        <f>SUM(P125:P127)</f>
        <v>0</v>
      </c>
      <c r="Q124" s="262"/>
      <c r="R124" s="263">
        <f>SUM(R125:R127)</f>
        <v>0</v>
      </c>
      <c r="S124" s="262"/>
      <c r="T124" s="264">
        <f>SUM(T125:T127)</f>
        <v>0</v>
      </c>
      <c r="U124" s="11"/>
      <c r="V124" s="11"/>
      <c r="W124" s="11"/>
      <c r="X124" s="11"/>
      <c r="Y124" s="11"/>
      <c r="Z124" s="11"/>
      <c r="AA124" s="11"/>
      <c r="AB124" s="11"/>
      <c r="AC124" s="11"/>
      <c r="AD124" s="11"/>
      <c r="AE124" s="11"/>
      <c r="AR124" s="265" t="s">
        <v>427</v>
      </c>
      <c r="AT124" s="266" t="s">
        <v>75</v>
      </c>
      <c r="AU124" s="266" t="s">
        <v>84</v>
      </c>
      <c r="AY124" s="265" t="s">
        <v>414</v>
      </c>
      <c r="BK124" s="267">
        <f>SUM(BK125:BK127)</f>
        <v>0</v>
      </c>
    </row>
    <row r="125" s="2" customFormat="1" ht="16.5" customHeight="1">
      <c r="A125" s="39"/>
      <c r="B125" s="40"/>
      <c r="C125" s="234" t="s">
        <v>84</v>
      </c>
      <c r="D125" s="234" t="s">
        <v>443</v>
      </c>
      <c r="E125" s="235" t="s">
        <v>1100</v>
      </c>
      <c r="F125" s="236" t="s">
        <v>1098</v>
      </c>
      <c r="G125" s="237" t="s">
        <v>1686</v>
      </c>
      <c r="H125" s="238">
        <v>521.92999999999995</v>
      </c>
      <c r="I125" s="239"/>
      <c r="J125" s="240">
        <f>ROUND(I125*H125,2)</f>
        <v>0</v>
      </c>
      <c r="K125" s="236" t="s">
        <v>720</v>
      </c>
      <c r="L125" s="45"/>
      <c r="M125" s="241" t="s">
        <v>1</v>
      </c>
      <c r="N125" s="242" t="s">
        <v>41</v>
      </c>
      <c r="O125" s="92"/>
      <c r="P125" s="226">
        <f>O125*H125</f>
        <v>0</v>
      </c>
      <c r="Q125" s="226">
        <v>0</v>
      </c>
      <c r="R125" s="226">
        <f>Q125*H125</f>
        <v>0</v>
      </c>
      <c r="S125" s="226">
        <v>0</v>
      </c>
      <c r="T125" s="227">
        <f>S125*H125</f>
        <v>0</v>
      </c>
      <c r="U125" s="39"/>
      <c r="V125" s="39"/>
      <c r="W125" s="39"/>
      <c r="X125" s="39"/>
      <c r="Y125" s="39"/>
      <c r="Z125" s="39"/>
      <c r="AA125" s="39"/>
      <c r="AB125" s="39"/>
      <c r="AC125" s="39"/>
      <c r="AD125" s="39"/>
      <c r="AE125" s="39"/>
      <c r="AR125" s="228" t="s">
        <v>1102</v>
      </c>
      <c r="AT125" s="228" t="s">
        <v>443</v>
      </c>
      <c r="AU125" s="228" t="s">
        <v>86</v>
      </c>
      <c r="AY125" s="18" t="s">
        <v>414</v>
      </c>
      <c r="BE125" s="229">
        <f>IF(N125="základní",J125,0)</f>
        <v>0</v>
      </c>
      <c r="BF125" s="229">
        <f>IF(N125="snížená",J125,0)</f>
        <v>0</v>
      </c>
      <c r="BG125" s="229">
        <f>IF(N125="zákl. přenesená",J125,0)</f>
        <v>0</v>
      </c>
      <c r="BH125" s="229">
        <f>IF(N125="sníž. přenesená",J125,0)</f>
        <v>0</v>
      </c>
      <c r="BI125" s="229">
        <f>IF(N125="nulová",J125,0)</f>
        <v>0</v>
      </c>
      <c r="BJ125" s="18" t="s">
        <v>84</v>
      </c>
      <c r="BK125" s="229">
        <f>ROUND(I125*H125,2)</f>
        <v>0</v>
      </c>
      <c r="BL125" s="18" t="s">
        <v>1102</v>
      </c>
      <c r="BM125" s="228" t="s">
        <v>3848</v>
      </c>
    </row>
    <row r="126" s="2" customFormat="1">
      <c r="A126" s="39"/>
      <c r="B126" s="40"/>
      <c r="C126" s="41"/>
      <c r="D126" s="230" t="s">
        <v>417</v>
      </c>
      <c r="E126" s="41"/>
      <c r="F126" s="231" t="s">
        <v>1098</v>
      </c>
      <c r="G126" s="41"/>
      <c r="H126" s="41"/>
      <c r="I126" s="156"/>
      <c r="J126" s="41"/>
      <c r="K126" s="41"/>
      <c r="L126" s="45"/>
      <c r="M126" s="232"/>
      <c r="N126" s="233"/>
      <c r="O126" s="92"/>
      <c r="P126" s="92"/>
      <c r="Q126" s="92"/>
      <c r="R126" s="92"/>
      <c r="S126" s="92"/>
      <c r="T126" s="93"/>
      <c r="U126" s="39"/>
      <c r="V126" s="39"/>
      <c r="W126" s="39"/>
      <c r="X126" s="39"/>
      <c r="Y126" s="39"/>
      <c r="Z126" s="39"/>
      <c r="AA126" s="39"/>
      <c r="AB126" s="39"/>
      <c r="AC126" s="39"/>
      <c r="AD126" s="39"/>
      <c r="AE126" s="39"/>
      <c r="AT126" s="18" t="s">
        <v>417</v>
      </c>
      <c r="AU126" s="18" t="s">
        <v>86</v>
      </c>
    </row>
    <row r="127" s="2" customFormat="1">
      <c r="A127" s="39"/>
      <c r="B127" s="40"/>
      <c r="C127" s="41"/>
      <c r="D127" s="230" t="s">
        <v>722</v>
      </c>
      <c r="E127" s="41"/>
      <c r="F127" s="268" t="s">
        <v>3716</v>
      </c>
      <c r="G127" s="41"/>
      <c r="H127" s="41"/>
      <c r="I127" s="156"/>
      <c r="J127" s="41"/>
      <c r="K127" s="41"/>
      <c r="L127" s="45"/>
      <c r="M127" s="243"/>
      <c r="N127" s="244"/>
      <c r="O127" s="245"/>
      <c r="P127" s="245"/>
      <c r="Q127" s="245"/>
      <c r="R127" s="245"/>
      <c r="S127" s="245"/>
      <c r="T127" s="246"/>
      <c r="U127" s="39"/>
      <c r="V127" s="39"/>
      <c r="W127" s="39"/>
      <c r="X127" s="39"/>
      <c r="Y127" s="39"/>
      <c r="Z127" s="39"/>
      <c r="AA127" s="39"/>
      <c r="AB127" s="39"/>
      <c r="AC127" s="39"/>
      <c r="AD127" s="39"/>
      <c r="AE127" s="39"/>
      <c r="AT127" s="18" t="s">
        <v>722</v>
      </c>
      <c r="AU127" s="18" t="s">
        <v>86</v>
      </c>
    </row>
    <row r="128" s="2" customFormat="1" ht="6.96" customHeight="1">
      <c r="A128" s="39"/>
      <c r="B128" s="67"/>
      <c r="C128" s="68"/>
      <c r="D128" s="68"/>
      <c r="E128" s="68"/>
      <c r="F128" s="68"/>
      <c r="G128" s="68"/>
      <c r="H128" s="68"/>
      <c r="I128" s="194"/>
      <c r="J128" s="68"/>
      <c r="K128" s="68"/>
      <c r="L128" s="45"/>
      <c r="M128" s="39"/>
      <c r="O128" s="39"/>
      <c r="P128" s="39"/>
      <c r="Q128" s="39"/>
      <c r="R128" s="39"/>
      <c r="S128" s="39"/>
      <c r="T128" s="39"/>
      <c r="U128" s="39"/>
      <c r="V128" s="39"/>
      <c r="W128" s="39"/>
      <c r="X128" s="39"/>
      <c r="Y128" s="39"/>
      <c r="Z128" s="39"/>
      <c r="AA128" s="39"/>
      <c r="AB128" s="39"/>
      <c r="AC128" s="39"/>
      <c r="AD128" s="39"/>
      <c r="AE128" s="39"/>
    </row>
  </sheetData>
  <sheetProtection sheet="1" autoFilter="0" formatColumns="0" formatRows="0" objects="1" scenarios="1" spinCount="100000" saltValue="/kIxvtA38E9wYjIdDLIGz6vqA2X+QufU4/fiphxPxnSUWSEXqYcVG9VgKtQ9A04oNOxTQxN1yrkzdtk1ZZsH3w==" hashValue="XEhsHRwfGrDtuKWhU8k+ABMfwrIV2jg9yqfwNc5Olq6NwgAFAeESbIqFpck0yuvpGzuWdDvMB8iDMUhzqoyrfg==" algorithmName="SHA-512" password="CC35"/>
  <autoFilter ref="C121:K127"/>
  <mergeCells count="12">
    <mergeCell ref="E7:H7"/>
    <mergeCell ref="E9:H9"/>
    <mergeCell ref="E11:H11"/>
    <mergeCell ref="E20:H20"/>
    <mergeCell ref="E29:H29"/>
    <mergeCell ref="E85:H85"/>
    <mergeCell ref="E87:H87"/>
    <mergeCell ref="E89:H89"/>
    <mergeCell ref="E110:H110"/>
    <mergeCell ref="E112:H112"/>
    <mergeCell ref="E114:H114"/>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6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301</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3849</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3850</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ROUND(J128,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ROUND((SUM(BE128:BE232)),  2)</f>
        <v>0</v>
      </c>
      <c r="G35" s="39"/>
      <c r="H35" s="39"/>
      <c r="I35" s="173">
        <v>0.20999999999999999</v>
      </c>
      <c r="J35" s="172">
        <f>ROUND(((SUM(BE128:BE232))*I35),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ROUND((SUM(BF128:BF232)),  2)</f>
        <v>0</v>
      </c>
      <c r="G36" s="39"/>
      <c r="H36" s="39"/>
      <c r="I36" s="173">
        <v>0.14999999999999999</v>
      </c>
      <c r="J36" s="172">
        <f>ROUND(((SUM(BF128:BF232))*I36),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ROUND((SUM(BG128:BG232)),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ROUND((SUM(BH128:BH232)),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ROUND((SUM(BI128:BI232)),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3849</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001 - ZRN - propustek v km 7,710</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J128</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732</v>
      </c>
      <c r="E99" s="250"/>
      <c r="F99" s="250"/>
      <c r="G99" s="250"/>
      <c r="H99" s="250"/>
      <c r="I99" s="251"/>
      <c r="J99" s="252">
        <f>J129</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1712</v>
      </c>
      <c r="E100" s="271"/>
      <c r="F100" s="271"/>
      <c r="G100" s="271"/>
      <c r="H100" s="271"/>
      <c r="I100" s="272"/>
      <c r="J100" s="273">
        <f>J130</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736</v>
      </c>
      <c r="E101" s="271"/>
      <c r="F101" s="271"/>
      <c r="G101" s="271"/>
      <c r="H101" s="271"/>
      <c r="I101" s="272"/>
      <c r="J101" s="273">
        <f>J138</f>
        <v>0</v>
      </c>
      <c r="K101" s="134"/>
      <c r="L101" s="274"/>
      <c r="S101" s="12"/>
      <c r="T101" s="12"/>
      <c r="U101" s="12"/>
      <c r="V101" s="12"/>
      <c r="W101" s="12"/>
      <c r="X101" s="12"/>
      <c r="Y101" s="12"/>
      <c r="Z101" s="12"/>
      <c r="AA101" s="12"/>
      <c r="AB101" s="12"/>
      <c r="AC101" s="12"/>
      <c r="AD101" s="12"/>
      <c r="AE101" s="12"/>
    </row>
    <row r="102" hidden="1" s="12" customFormat="1" ht="19.92" customHeight="1">
      <c r="A102" s="12"/>
      <c r="B102" s="269"/>
      <c r="C102" s="134"/>
      <c r="D102" s="270" t="s">
        <v>737</v>
      </c>
      <c r="E102" s="271"/>
      <c r="F102" s="271"/>
      <c r="G102" s="271"/>
      <c r="H102" s="271"/>
      <c r="I102" s="272"/>
      <c r="J102" s="273">
        <f>J163</f>
        <v>0</v>
      </c>
      <c r="K102" s="134"/>
      <c r="L102" s="274"/>
      <c r="S102" s="12"/>
      <c r="T102" s="12"/>
      <c r="U102" s="12"/>
      <c r="V102" s="12"/>
      <c r="W102" s="12"/>
      <c r="X102" s="12"/>
      <c r="Y102" s="12"/>
      <c r="Z102" s="12"/>
      <c r="AA102" s="12"/>
      <c r="AB102" s="12"/>
      <c r="AC102" s="12"/>
      <c r="AD102" s="12"/>
      <c r="AE102" s="12"/>
    </row>
    <row r="103" hidden="1" s="12" customFormat="1" ht="19.92" customHeight="1">
      <c r="A103" s="12"/>
      <c r="B103" s="269"/>
      <c r="C103" s="134"/>
      <c r="D103" s="270" t="s">
        <v>738</v>
      </c>
      <c r="E103" s="271"/>
      <c r="F103" s="271"/>
      <c r="G103" s="271"/>
      <c r="H103" s="271"/>
      <c r="I103" s="272"/>
      <c r="J103" s="273">
        <f>J198</f>
        <v>0</v>
      </c>
      <c r="K103" s="134"/>
      <c r="L103" s="274"/>
      <c r="S103" s="12"/>
      <c r="T103" s="12"/>
      <c r="U103" s="12"/>
      <c r="V103" s="12"/>
      <c r="W103" s="12"/>
      <c r="X103" s="12"/>
      <c r="Y103" s="12"/>
      <c r="Z103" s="12"/>
      <c r="AA103" s="12"/>
      <c r="AB103" s="12"/>
      <c r="AC103" s="12"/>
      <c r="AD103" s="12"/>
      <c r="AE103" s="12"/>
    </row>
    <row r="104" hidden="1" s="12" customFormat="1" ht="19.92" customHeight="1">
      <c r="A104" s="12"/>
      <c r="B104" s="269"/>
      <c r="C104" s="134"/>
      <c r="D104" s="270" t="s">
        <v>739</v>
      </c>
      <c r="E104" s="271"/>
      <c r="F104" s="271"/>
      <c r="G104" s="271"/>
      <c r="H104" s="271"/>
      <c r="I104" s="272"/>
      <c r="J104" s="273">
        <f>J210</f>
        <v>0</v>
      </c>
      <c r="K104" s="134"/>
      <c r="L104" s="274"/>
      <c r="S104" s="12"/>
      <c r="T104" s="12"/>
      <c r="U104" s="12"/>
      <c r="V104" s="12"/>
      <c r="W104" s="12"/>
      <c r="X104" s="12"/>
      <c r="Y104" s="12"/>
      <c r="Z104" s="12"/>
      <c r="AA104" s="12"/>
      <c r="AB104" s="12"/>
      <c r="AC104" s="12"/>
      <c r="AD104" s="12"/>
      <c r="AE104" s="12"/>
    </row>
    <row r="105" hidden="1" s="10" customFormat="1" ht="24.96" customHeight="1">
      <c r="A105" s="10"/>
      <c r="B105" s="247"/>
      <c r="C105" s="248"/>
      <c r="D105" s="249" t="s">
        <v>740</v>
      </c>
      <c r="E105" s="250"/>
      <c r="F105" s="250"/>
      <c r="G105" s="250"/>
      <c r="H105" s="250"/>
      <c r="I105" s="251"/>
      <c r="J105" s="252">
        <f>J213</f>
        <v>0</v>
      </c>
      <c r="K105" s="248"/>
      <c r="L105" s="253"/>
      <c r="S105" s="10"/>
      <c r="T105" s="10"/>
      <c r="U105" s="10"/>
      <c r="V105" s="10"/>
      <c r="W105" s="10"/>
      <c r="X105" s="10"/>
      <c r="Y105" s="10"/>
      <c r="Z105" s="10"/>
      <c r="AA105" s="10"/>
      <c r="AB105" s="10"/>
      <c r="AC105" s="10"/>
      <c r="AD105" s="10"/>
      <c r="AE105" s="10"/>
    </row>
    <row r="106" hidden="1" s="12" customFormat="1" ht="19.92" customHeight="1">
      <c r="A106" s="12"/>
      <c r="B106" s="269"/>
      <c r="C106" s="134"/>
      <c r="D106" s="270" t="s">
        <v>1713</v>
      </c>
      <c r="E106" s="271"/>
      <c r="F106" s="271"/>
      <c r="G106" s="271"/>
      <c r="H106" s="271"/>
      <c r="I106" s="272"/>
      <c r="J106" s="273">
        <f>J214</f>
        <v>0</v>
      </c>
      <c r="K106" s="134"/>
      <c r="L106" s="274"/>
      <c r="S106" s="12"/>
      <c r="T106" s="12"/>
      <c r="U106" s="12"/>
      <c r="V106" s="12"/>
      <c r="W106" s="12"/>
      <c r="X106" s="12"/>
      <c r="Y106" s="12"/>
      <c r="Z106" s="12"/>
      <c r="AA106" s="12"/>
      <c r="AB106" s="12"/>
      <c r="AC106" s="12"/>
      <c r="AD106" s="12"/>
      <c r="AE106" s="12"/>
    </row>
    <row r="107" hidden="1" s="2" customFormat="1" ht="21.84" customHeight="1">
      <c r="A107" s="39"/>
      <c r="B107" s="40"/>
      <c r="C107" s="41"/>
      <c r="D107" s="41"/>
      <c r="E107" s="41"/>
      <c r="F107" s="41"/>
      <c r="G107" s="41"/>
      <c r="H107" s="41"/>
      <c r="I107" s="156"/>
      <c r="J107" s="41"/>
      <c r="K107" s="41"/>
      <c r="L107" s="64"/>
      <c r="S107" s="39"/>
      <c r="T107" s="39"/>
      <c r="U107" s="39"/>
      <c r="V107" s="39"/>
      <c r="W107" s="39"/>
      <c r="X107" s="39"/>
      <c r="Y107" s="39"/>
      <c r="Z107" s="39"/>
      <c r="AA107" s="39"/>
      <c r="AB107" s="39"/>
      <c r="AC107" s="39"/>
      <c r="AD107" s="39"/>
      <c r="AE107" s="39"/>
    </row>
    <row r="108" hidden="1" s="2" customFormat="1" ht="6.96" customHeight="1">
      <c r="A108" s="39"/>
      <c r="B108" s="67"/>
      <c r="C108" s="68"/>
      <c r="D108" s="68"/>
      <c r="E108" s="68"/>
      <c r="F108" s="68"/>
      <c r="G108" s="68"/>
      <c r="H108" s="68"/>
      <c r="I108" s="194"/>
      <c r="J108" s="68"/>
      <c r="K108" s="68"/>
      <c r="L108" s="64"/>
      <c r="S108" s="39"/>
      <c r="T108" s="39"/>
      <c r="U108" s="39"/>
      <c r="V108" s="39"/>
      <c r="W108" s="39"/>
      <c r="X108" s="39"/>
      <c r="Y108" s="39"/>
      <c r="Z108" s="39"/>
      <c r="AA108" s="39"/>
      <c r="AB108" s="39"/>
      <c r="AC108" s="39"/>
      <c r="AD108" s="39"/>
      <c r="AE108" s="39"/>
    </row>
    <row r="109" hidden="1"/>
    <row r="110" hidden="1"/>
    <row r="111" hidden="1"/>
    <row r="112" s="2" customFormat="1" ht="6.96" customHeight="1">
      <c r="A112" s="39"/>
      <c r="B112" s="69"/>
      <c r="C112" s="70"/>
      <c r="D112" s="70"/>
      <c r="E112" s="70"/>
      <c r="F112" s="70"/>
      <c r="G112" s="70"/>
      <c r="H112" s="70"/>
      <c r="I112" s="197"/>
      <c r="J112" s="70"/>
      <c r="K112" s="70"/>
      <c r="L112" s="64"/>
      <c r="S112" s="39"/>
      <c r="T112" s="39"/>
      <c r="U112" s="39"/>
      <c r="V112" s="39"/>
      <c r="W112" s="39"/>
      <c r="X112" s="39"/>
      <c r="Y112" s="39"/>
      <c r="Z112" s="39"/>
      <c r="AA112" s="39"/>
      <c r="AB112" s="39"/>
      <c r="AC112" s="39"/>
      <c r="AD112" s="39"/>
      <c r="AE112" s="39"/>
    </row>
    <row r="113" s="2" customFormat="1" ht="24.96" customHeight="1">
      <c r="A113" s="39"/>
      <c r="B113" s="40"/>
      <c r="C113" s="24" t="s">
        <v>396</v>
      </c>
      <c r="D113" s="41"/>
      <c r="E113" s="41"/>
      <c r="F113" s="41"/>
      <c r="G113" s="41"/>
      <c r="H113" s="41"/>
      <c r="I113" s="156"/>
      <c r="J113" s="41"/>
      <c r="K113" s="41"/>
      <c r="L113" s="64"/>
      <c r="S113" s="39"/>
      <c r="T113" s="39"/>
      <c r="U113" s="39"/>
      <c r="V113" s="39"/>
      <c r="W113" s="39"/>
      <c r="X113" s="39"/>
      <c r="Y113" s="39"/>
      <c r="Z113" s="39"/>
      <c r="AA113" s="39"/>
      <c r="AB113" s="39"/>
      <c r="AC113" s="39"/>
      <c r="AD113" s="39"/>
      <c r="AE113" s="39"/>
    </row>
    <row r="114" s="2" customFormat="1" ht="6.96" customHeight="1">
      <c r="A114" s="39"/>
      <c r="B114" s="40"/>
      <c r="C114" s="41"/>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2" customFormat="1" ht="12" customHeight="1">
      <c r="A115" s="39"/>
      <c r="B115" s="40"/>
      <c r="C115" s="33" t="s">
        <v>16</v>
      </c>
      <c r="D115" s="41"/>
      <c r="E115" s="41"/>
      <c r="F115" s="41"/>
      <c r="G115" s="41"/>
      <c r="H115" s="41"/>
      <c r="I115" s="156"/>
      <c r="J115" s="41"/>
      <c r="K115" s="41"/>
      <c r="L115" s="64"/>
      <c r="S115" s="39"/>
      <c r="T115" s="39"/>
      <c r="U115" s="39"/>
      <c r="V115" s="39"/>
      <c r="W115" s="39"/>
      <c r="X115" s="39"/>
      <c r="Y115" s="39"/>
      <c r="Z115" s="39"/>
      <c r="AA115" s="39"/>
      <c r="AB115" s="39"/>
      <c r="AC115" s="39"/>
      <c r="AD115" s="39"/>
      <c r="AE115" s="39"/>
    </row>
    <row r="116" s="2" customFormat="1" ht="23.25" customHeight="1">
      <c r="A116" s="39"/>
      <c r="B116" s="40"/>
      <c r="C116" s="41"/>
      <c r="D116" s="41"/>
      <c r="E116" s="198" t="str">
        <f>E7</f>
        <v>Oprava trati v úseku 1.TK a 2.TK Děčín Prostřední Žleb - Dolní Žleb_OPRAVA č. 2</v>
      </c>
      <c r="F116" s="33"/>
      <c r="G116" s="33"/>
      <c r="H116" s="33"/>
      <c r="I116" s="156"/>
      <c r="J116" s="41"/>
      <c r="K116" s="41"/>
      <c r="L116" s="64"/>
      <c r="S116" s="39"/>
      <c r="T116" s="39"/>
      <c r="U116" s="39"/>
      <c r="V116" s="39"/>
      <c r="W116" s="39"/>
      <c r="X116" s="39"/>
      <c r="Y116" s="39"/>
      <c r="Z116" s="39"/>
      <c r="AA116" s="39"/>
      <c r="AB116" s="39"/>
      <c r="AC116" s="39"/>
      <c r="AD116" s="39"/>
      <c r="AE116" s="39"/>
    </row>
    <row r="117" s="1" customFormat="1" ht="12" customHeight="1">
      <c r="B117" s="22"/>
      <c r="C117" s="33" t="s">
        <v>389</v>
      </c>
      <c r="D117" s="23"/>
      <c r="E117" s="23"/>
      <c r="F117" s="23"/>
      <c r="G117" s="23"/>
      <c r="H117" s="23"/>
      <c r="I117" s="148"/>
      <c r="J117" s="23"/>
      <c r="K117" s="23"/>
      <c r="L117" s="21"/>
    </row>
    <row r="118" s="2" customFormat="1" ht="16.5" customHeight="1">
      <c r="A118" s="39"/>
      <c r="B118" s="40"/>
      <c r="C118" s="41"/>
      <c r="D118" s="41"/>
      <c r="E118" s="198" t="s">
        <v>3849</v>
      </c>
      <c r="F118" s="41"/>
      <c r="G118" s="41"/>
      <c r="H118" s="41"/>
      <c r="I118" s="156"/>
      <c r="J118" s="41"/>
      <c r="K118" s="41"/>
      <c r="L118" s="64"/>
      <c r="S118" s="39"/>
      <c r="T118" s="39"/>
      <c r="U118" s="39"/>
      <c r="V118" s="39"/>
      <c r="W118" s="39"/>
      <c r="X118" s="39"/>
      <c r="Y118" s="39"/>
      <c r="Z118" s="39"/>
      <c r="AA118" s="39"/>
      <c r="AB118" s="39"/>
      <c r="AC118" s="39"/>
      <c r="AD118" s="39"/>
      <c r="AE118" s="39"/>
    </row>
    <row r="119" s="2" customFormat="1" ht="12" customHeight="1">
      <c r="A119" s="39"/>
      <c r="B119" s="40"/>
      <c r="C119" s="33" t="s">
        <v>715</v>
      </c>
      <c r="D119" s="41"/>
      <c r="E119" s="41"/>
      <c r="F119" s="41"/>
      <c r="G119" s="41"/>
      <c r="H119" s="41"/>
      <c r="I119" s="156"/>
      <c r="J119" s="41"/>
      <c r="K119" s="41"/>
      <c r="L119" s="64"/>
      <c r="S119" s="39"/>
      <c r="T119" s="39"/>
      <c r="U119" s="39"/>
      <c r="V119" s="39"/>
      <c r="W119" s="39"/>
      <c r="X119" s="39"/>
      <c r="Y119" s="39"/>
      <c r="Z119" s="39"/>
      <c r="AA119" s="39"/>
      <c r="AB119" s="39"/>
      <c r="AC119" s="39"/>
      <c r="AD119" s="39"/>
      <c r="AE119" s="39"/>
    </row>
    <row r="120" s="2" customFormat="1" ht="16.5" customHeight="1">
      <c r="A120" s="39"/>
      <c r="B120" s="40"/>
      <c r="C120" s="41"/>
      <c r="D120" s="41"/>
      <c r="E120" s="77" t="str">
        <f>E11</f>
        <v>001 - ZRN - propustek v km 7,710</v>
      </c>
      <c r="F120" s="41"/>
      <c r="G120" s="41"/>
      <c r="H120" s="41"/>
      <c r="I120" s="156"/>
      <c r="J120" s="41"/>
      <c r="K120" s="41"/>
      <c r="L120" s="64"/>
      <c r="S120" s="39"/>
      <c r="T120" s="39"/>
      <c r="U120" s="39"/>
      <c r="V120" s="39"/>
      <c r="W120" s="39"/>
      <c r="X120" s="39"/>
      <c r="Y120" s="39"/>
      <c r="Z120" s="39"/>
      <c r="AA120" s="39"/>
      <c r="AB120" s="39"/>
      <c r="AC120" s="39"/>
      <c r="AD120" s="39"/>
      <c r="AE120" s="39"/>
    </row>
    <row r="121" s="2" customFormat="1" ht="6.96" customHeight="1">
      <c r="A121" s="39"/>
      <c r="B121" s="40"/>
      <c r="C121" s="41"/>
      <c r="D121" s="41"/>
      <c r="E121" s="41"/>
      <c r="F121" s="41"/>
      <c r="G121" s="41"/>
      <c r="H121" s="41"/>
      <c r="I121" s="156"/>
      <c r="J121" s="41"/>
      <c r="K121" s="41"/>
      <c r="L121" s="64"/>
      <c r="S121" s="39"/>
      <c r="T121" s="39"/>
      <c r="U121" s="39"/>
      <c r="V121" s="39"/>
      <c r="W121" s="39"/>
      <c r="X121" s="39"/>
      <c r="Y121" s="39"/>
      <c r="Z121" s="39"/>
      <c r="AA121" s="39"/>
      <c r="AB121" s="39"/>
      <c r="AC121" s="39"/>
      <c r="AD121" s="39"/>
      <c r="AE121" s="39"/>
    </row>
    <row r="122" s="2" customFormat="1" ht="12" customHeight="1">
      <c r="A122" s="39"/>
      <c r="B122" s="40"/>
      <c r="C122" s="33" t="s">
        <v>20</v>
      </c>
      <c r="D122" s="41"/>
      <c r="E122" s="41"/>
      <c r="F122" s="28" t="str">
        <f>F14</f>
        <v xml:space="preserve"> </v>
      </c>
      <c r="G122" s="41"/>
      <c r="H122" s="41"/>
      <c r="I122" s="158" t="s">
        <v>22</v>
      </c>
      <c r="J122" s="80" t="str">
        <f>IF(J14="","",J14)</f>
        <v>21. 11. 2019</v>
      </c>
      <c r="K122" s="41"/>
      <c r="L122" s="64"/>
      <c r="S122" s="39"/>
      <c r="T122" s="39"/>
      <c r="U122" s="39"/>
      <c r="V122" s="39"/>
      <c r="W122" s="39"/>
      <c r="X122" s="39"/>
      <c r="Y122" s="39"/>
      <c r="Z122" s="39"/>
      <c r="AA122" s="39"/>
      <c r="AB122" s="39"/>
      <c r="AC122" s="39"/>
      <c r="AD122" s="39"/>
      <c r="AE122" s="39"/>
    </row>
    <row r="123" s="2" customFormat="1" ht="6.96" customHeight="1">
      <c r="A123" s="39"/>
      <c r="B123" s="40"/>
      <c r="C123" s="41"/>
      <c r="D123" s="41"/>
      <c r="E123" s="41"/>
      <c r="F123" s="41"/>
      <c r="G123" s="41"/>
      <c r="H123" s="41"/>
      <c r="I123" s="156"/>
      <c r="J123" s="41"/>
      <c r="K123" s="41"/>
      <c r="L123" s="64"/>
      <c r="S123" s="39"/>
      <c r="T123" s="39"/>
      <c r="U123" s="39"/>
      <c r="V123" s="39"/>
      <c r="W123" s="39"/>
      <c r="X123" s="39"/>
      <c r="Y123" s="39"/>
      <c r="Z123" s="39"/>
      <c r="AA123" s="39"/>
      <c r="AB123" s="39"/>
      <c r="AC123" s="39"/>
      <c r="AD123" s="39"/>
      <c r="AE123" s="39"/>
    </row>
    <row r="124" s="2" customFormat="1" ht="15.15" customHeight="1">
      <c r="A124" s="39"/>
      <c r="B124" s="40"/>
      <c r="C124" s="33" t="s">
        <v>24</v>
      </c>
      <c r="D124" s="41"/>
      <c r="E124" s="41"/>
      <c r="F124" s="28" t="str">
        <f>E17</f>
        <v/>
      </c>
      <c r="G124" s="41"/>
      <c r="H124" s="41"/>
      <c r="I124" s="158" t="s">
        <v>32</v>
      </c>
      <c r="J124" s="37" t="str">
        <f>E23</f>
        <v xml:space="preserve"> </v>
      </c>
      <c r="K124" s="41"/>
      <c r="L124" s="64"/>
      <c r="S124" s="39"/>
      <c r="T124" s="39"/>
      <c r="U124" s="39"/>
      <c r="V124" s="39"/>
      <c r="W124" s="39"/>
      <c r="X124" s="39"/>
      <c r="Y124" s="39"/>
      <c r="Z124" s="39"/>
      <c r="AA124" s="39"/>
      <c r="AB124" s="39"/>
      <c r="AC124" s="39"/>
      <c r="AD124" s="39"/>
      <c r="AE124" s="39"/>
    </row>
    <row r="125" s="2" customFormat="1" ht="15.15" customHeight="1">
      <c r="A125" s="39"/>
      <c r="B125" s="40"/>
      <c r="C125" s="33" t="s">
        <v>30</v>
      </c>
      <c r="D125" s="41"/>
      <c r="E125" s="41"/>
      <c r="F125" s="28" t="str">
        <f>IF(E20="","",E20)</f>
        <v>Vyplň údaj</v>
      </c>
      <c r="G125" s="41"/>
      <c r="H125" s="41"/>
      <c r="I125" s="158" t="s">
        <v>34</v>
      </c>
      <c r="J125" s="37" t="str">
        <f>E26</f>
        <v xml:space="preserve"> </v>
      </c>
      <c r="K125" s="41"/>
      <c r="L125" s="64"/>
      <c r="S125" s="39"/>
      <c r="T125" s="39"/>
      <c r="U125" s="39"/>
      <c r="V125" s="39"/>
      <c r="W125" s="39"/>
      <c r="X125" s="39"/>
      <c r="Y125" s="39"/>
      <c r="Z125" s="39"/>
      <c r="AA125" s="39"/>
      <c r="AB125" s="39"/>
      <c r="AC125" s="39"/>
      <c r="AD125" s="39"/>
      <c r="AE125" s="39"/>
    </row>
    <row r="126" s="2" customFormat="1" ht="10.32" customHeight="1">
      <c r="A126" s="39"/>
      <c r="B126" s="40"/>
      <c r="C126" s="41"/>
      <c r="D126" s="41"/>
      <c r="E126" s="41"/>
      <c r="F126" s="41"/>
      <c r="G126" s="41"/>
      <c r="H126" s="41"/>
      <c r="I126" s="156"/>
      <c r="J126" s="41"/>
      <c r="K126" s="41"/>
      <c r="L126" s="64"/>
      <c r="S126" s="39"/>
      <c r="T126" s="39"/>
      <c r="U126" s="39"/>
      <c r="V126" s="39"/>
      <c r="W126" s="39"/>
      <c r="X126" s="39"/>
      <c r="Y126" s="39"/>
      <c r="Z126" s="39"/>
      <c r="AA126" s="39"/>
      <c r="AB126" s="39"/>
      <c r="AC126" s="39"/>
      <c r="AD126" s="39"/>
      <c r="AE126" s="39"/>
    </row>
    <row r="127" s="9" customFormat="1" ht="29.28" customHeight="1">
      <c r="A127" s="204"/>
      <c r="B127" s="205"/>
      <c r="C127" s="206" t="s">
        <v>397</v>
      </c>
      <c r="D127" s="207" t="s">
        <v>61</v>
      </c>
      <c r="E127" s="207" t="s">
        <v>57</v>
      </c>
      <c r="F127" s="207" t="s">
        <v>58</v>
      </c>
      <c r="G127" s="207" t="s">
        <v>398</v>
      </c>
      <c r="H127" s="207" t="s">
        <v>399</v>
      </c>
      <c r="I127" s="208" t="s">
        <v>400</v>
      </c>
      <c r="J127" s="207" t="s">
        <v>393</v>
      </c>
      <c r="K127" s="209" t="s">
        <v>401</v>
      </c>
      <c r="L127" s="210"/>
      <c r="M127" s="101" t="s">
        <v>1</v>
      </c>
      <c r="N127" s="102" t="s">
        <v>40</v>
      </c>
      <c r="O127" s="102" t="s">
        <v>402</v>
      </c>
      <c r="P127" s="102" t="s">
        <v>403</v>
      </c>
      <c r="Q127" s="102" t="s">
        <v>404</v>
      </c>
      <c r="R127" s="102" t="s">
        <v>405</v>
      </c>
      <c r="S127" s="102" t="s">
        <v>406</v>
      </c>
      <c r="T127" s="103" t="s">
        <v>407</v>
      </c>
      <c r="U127" s="204"/>
      <c r="V127" s="204"/>
      <c r="W127" s="204"/>
      <c r="X127" s="204"/>
      <c r="Y127" s="204"/>
      <c r="Z127" s="204"/>
      <c r="AA127" s="204"/>
      <c r="AB127" s="204"/>
      <c r="AC127" s="204"/>
      <c r="AD127" s="204"/>
      <c r="AE127" s="204"/>
    </row>
    <row r="128" s="2" customFormat="1" ht="22.8" customHeight="1">
      <c r="A128" s="39"/>
      <c r="B128" s="40"/>
      <c r="C128" s="108" t="s">
        <v>408</v>
      </c>
      <c r="D128" s="41"/>
      <c r="E128" s="41"/>
      <c r="F128" s="41"/>
      <c r="G128" s="41"/>
      <c r="H128" s="41"/>
      <c r="I128" s="156"/>
      <c r="J128" s="211">
        <f>BK128</f>
        <v>0</v>
      </c>
      <c r="K128" s="41"/>
      <c r="L128" s="45"/>
      <c r="M128" s="104"/>
      <c r="N128" s="212"/>
      <c r="O128" s="105"/>
      <c r="P128" s="213">
        <f>P129+P213</f>
        <v>0</v>
      </c>
      <c r="Q128" s="105"/>
      <c r="R128" s="213">
        <f>R129+R213</f>
        <v>0.16005404831600001</v>
      </c>
      <c r="S128" s="105"/>
      <c r="T128" s="214">
        <f>T129+T213</f>
        <v>3.7944180000000003</v>
      </c>
      <c r="U128" s="39"/>
      <c r="V128" s="39"/>
      <c r="W128" s="39"/>
      <c r="X128" s="39"/>
      <c r="Y128" s="39"/>
      <c r="Z128" s="39"/>
      <c r="AA128" s="39"/>
      <c r="AB128" s="39"/>
      <c r="AC128" s="39"/>
      <c r="AD128" s="39"/>
      <c r="AE128" s="39"/>
      <c r="AT128" s="18" t="s">
        <v>75</v>
      </c>
      <c r="AU128" s="18" t="s">
        <v>395</v>
      </c>
      <c r="BK128" s="215">
        <f>BK129+BK213</f>
        <v>0</v>
      </c>
    </row>
    <row r="129" s="11" customFormat="1" ht="25.92" customHeight="1">
      <c r="A129" s="11"/>
      <c r="B129" s="254"/>
      <c r="C129" s="255"/>
      <c r="D129" s="256" t="s">
        <v>75</v>
      </c>
      <c r="E129" s="257" t="s">
        <v>750</v>
      </c>
      <c r="F129" s="257" t="s">
        <v>751</v>
      </c>
      <c r="G129" s="255"/>
      <c r="H129" s="255"/>
      <c r="I129" s="258"/>
      <c r="J129" s="259">
        <f>BK129</f>
        <v>0</v>
      </c>
      <c r="K129" s="255"/>
      <c r="L129" s="260"/>
      <c r="M129" s="261"/>
      <c r="N129" s="262"/>
      <c r="O129" s="262"/>
      <c r="P129" s="263">
        <f>P130+P138+P163+P198+P210</f>
        <v>0</v>
      </c>
      <c r="Q129" s="262"/>
      <c r="R129" s="263">
        <f>R130+R138+R163+R198+R210</f>
        <v>0.16005404831600001</v>
      </c>
      <c r="S129" s="262"/>
      <c r="T129" s="264">
        <f>T130+T138+T163+T198+T210</f>
        <v>3.7944180000000003</v>
      </c>
      <c r="U129" s="11"/>
      <c r="V129" s="11"/>
      <c r="W129" s="11"/>
      <c r="X129" s="11"/>
      <c r="Y129" s="11"/>
      <c r="Z129" s="11"/>
      <c r="AA129" s="11"/>
      <c r="AB129" s="11"/>
      <c r="AC129" s="11"/>
      <c r="AD129" s="11"/>
      <c r="AE129" s="11"/>
      <c r="AR129" s="265" t="s">
        <v>84</v>
      </c>
      <c r="AT129" s="266" t="s">
        <v>75</v>
      </c>
      <c r="AU129" s="266" t="s">
        <v>76</v>
      </c>
      <c r="AY129" s="265" t="s">
        <v>414</v>
      </c>
      <c r="BK129" s="267">
        <f>BK130+BK138+BK163+BK198+BK210</f>
        <v>0</v>
      </c>
    </row>
    <row r="130" s="11" customFormat="1" ht="22.8" customHeight="1">
      <c r="A130" s="11"/>
      <c r="B130" s="254"/>
      <c r="C130" s="255"/>
      <c r="D130" s="256" t="s">
        <v>75</v>
      </c>
      <c r="E130" s="275" t="s">
        <v>84</v>
      </c>
      <c r="F130" s="275" t="s">
        <v>1714</v>
      </c>
      <c r="G130" s="255"/>
      <c r="H130" s="255"/>
      <c r="I130" s="258"/>
      <c r="J130" s="276">
        <f>BK130</f>
        <v>0</v>
      </c>
      <c r="K130" s="255"/>
      <c r="L130" s="260"/>
      <c r="M130" s="261"/>
      <c r="N130" s="262"/>
      <c r="O130" s="262"/>
      <c r="P130" s="263">
        <f>SUM(P131:P137)</f>
        <v>0</v>
      </c>
      <c r="Q130" s="262"/>
      <c r="R130" s="263">
        <f>SUM(R131:R137)</f>
        <v>0</v>
      </c>
      <c r="S130" s="262"/>
      <c r="T130" s="264">
        <f>SUM(T131:T137)</f>
        <v>0</v>
      </c>
      <c r="U130" s="11"/>
      <c r="V130" s="11"/>
      <c r="W130" s="11"/>
      <c r="X130" s="11"/>
      <c r="Y130" s="11"/>
      <c r="Z130" s="11"/>
      <c r="AA130" s="11"/>
      <c r="AB130" s="11"/>
      <c r="AC130" s="11"/>
      <c r="AD130" s="11"/>
      <c r="AE130" s="11"/>
      <c r="AR130" s="265" t="s">
        <v>84</v>
      </c>
      <c r="AT130" s="266" t="s">
        <v>75</v>
      </c>
      <c r="AU130" s="266" t="s">
        <v>84</v>
      </c>
      <c r="AY130" s="265" t="s">
        <v>414</v>
      </c>
      <c r="BK130" s="267">
        <f>SUM(BK131:BK137)</f>
        <v>0</v>
      </c>
    </row>
    <row r="131" s="2" customFormat="1" ht="21.75" customHeight="1">
      <c r="A131" s="39"/>
      <c r="B131" s="40"/>
      <c r="C131" s="234" t="s">
        <v>84</v>
      </c>
      <c r="D131" s="234" t="s">
        <v>443</v>
      </c>
      <c r="E131" s="235" t="s">
        <v>1715</v>
      </c>
      <c r="F131" s="236" t="s">
        <v>1716</v>
      </c>
      <c r="G131" s="237" t="s">
        <v>632</v>
      </c>
      <c r="H131" s="238">
        <v>61</v>
      </c>
      <c r="I131" s="239"/>
      <c r="J131" s="240">
        <f>ROUND(I131*H131,2)</f>
        <v>0</v>
      </c>
      <c r="K131" s="236" t="s">
        <v>720</v>
      </c>
      <c r="L131" s="45"/>
      <c r="M131" s="241" t="s">
        <v>1</v>
      </c>
      <c r="N131" s="242" t="s">
        <v>41</v>
      </c>
      <c r="O131" s="92"/>
      <c r="P131" s="226">
        <f>O131*H131</f>
        <v>0</v>
      </c>
      <c r="Q131" s="226">
        <v>0</v>
      </c>
      <c r="R131" s="226">
        <f>Q131*H131</f>
        <v>0</v>
      </c>
      <c r="S131" s="226">
        <v>0</v>
      </c>
      <c r="T131" s="227">
        <f>S131*H131</f>
        <v>0</v>
      </c>
      <c r="U131" s="39"/>
      <c r="V131" s="39"/>
      <c r="W131" s="39"/>
      <c r="X131" s="39"/>
      <c r="Y131" s="39"/>
      <c r="Z131" s="39"/>
      <c r="AA131" s="39"/>
      <c r="AB131" s="39"/>
      <c r="AC131" s="39"/>
      <c r="AD131" s="39"/>
      <c r="AE131" s="39"/>
      <c r="AR131" s="228" t="s">
        <v>415</v>
      </c>
      <c r="AT131" s="228" t="s">
        <v>443</v>
      </c>
      <c r="AU131" s="228" t="s">
        <v>86</v>
      </c>
      <c r="AY131" s="18" t="s">
        <v>414</v>
      </c>
      <c r="BE131" s="229">
        <f>IF(N131="základní",J131,0)</f>
        <v>0</v>
      </c>
      <c r="BF131" s="229">
        <f>IF(N131="snížená",J131,0)</f>
        <v>0</v>
      </c>
      <c r="BG131" s="229">
        <f>IF(N131="zákl. přenesená",J131,0)</f>
        <v>0</v>
      </c>
      <c r="BH131" s="229">
        <f>IF(N131="sníž. přenesená",J131,0)</f>
        <v>0</v>
      </c>
      <c r="BI131" s="229">
        <f>IF(N131="nulová",J131,0)</f>
        <v>0</v>
      </c>
      <c r="BJ131" s="18" t="s">
        <v>84</v>
      </c>
      <c r="BK131" s="229">
        <f>ROUND(I131*H131,2)</f>
        <v>0</v>
      </c>
      <c r="BL131" s="18" t="s">
        <v>415</v>
      </c>
      <c r="BM131" s="228" t="s">
        <v>3851</v>
      </c>
    </row>
    <row r="132" s="2" customFormat="1">
      <c r="A132" s="39"/>
      <c r="B132" s="40"/>
      <c r="C132" s="41"/>
      <c r="D132" s="230" t="s">
        <v>417</v>
      </c>
      <c r="E132" s="41"/>
      <c r="F132" s="231" t="s">
        <v>1718</v>
      </c>
      <c r="G132" s="41"/>
      <c r="H132" s="41"/>
      <c r="I132" s="156"/>
      <c r="J132" s="41"/>
      <c r="K132" s="41"/>
      <c r="L132" s="45"/>
      <c r="M132" s="232"/>
      <c r="N132" s="233"/>
      <c r="O132" s="92"/>
      <c r="P132" s="92"/>
      <c r="Q132" s="92"/>
      <c r="R132" s="92"/>
      <c r="S132" s="92"/>
      <c r="T132" s="93"/>
      <c r="U132" s="39"/>
      <c r="V132" s="39"/>
      <c r="W132" s="39"/>
      <c r="X132" s="39"/>
      <c r="Y132" s="39"/>
      <c r="Z132" s="39"/>
      <c r="AA132" s="39"/>
      <c r="AB132" s="39"/>
      <c r="AC132" s="39"/>
      <c r="AD132" s="39"/>
      <c r="AE132" s="39"/>
      <c r="AT132" s="18" t="s">
        <v>417</v>
      </c>
      <c r="AU132" s="18" t="s">
        <v>86</v>
      </c>
    </row>
    <row r="133" s="2" customFormat="1">
      <c r="A133" s="39"/>
      <c r="B133" s="40"/>
      <c r="C133" s="41"/>
      <c r="D133" s="230" t="s">
        <v>722</v>
      </c>
      <c r="E133" s="41"/>
      <c r="F133" s="268" t="s">
        <v>3775</v>
      </c>
      <c r="G133" s="41"/>
      <c r="H133" s="41"/>
      <c r="I133" s="156"/>
      <c r="J133" s="41"/>
      <c r="K133" s="41"/>
      <c r="L133" s="45"/>
      <c r="M133" s="232"/>
      <c r="N133" s="233"/>
      <c r="O133" s="92"/>
      <c r="P133" s="92"/>
      <c r="Q133" s="92"/>
      <c r="R133" s="92"/>
      <c r="S133" s="92"/>
      <c r="T133" s="93"/>
      <c r="U133" s="39"/>
      <c r="V133" s="39"/>
      <c r="W133" s="39"/>
      <c r="X133" s="39"/>
      <c r="Y133" s="39"/>
      <c r="Z133" s="39"/>
      <c r="AA133" s="39"/>
      <c r="AB133" s="39"/>
      <c r="AC133" s="39"/>
      <c r="AD133" s="39"/>
      <c r="AE133" s="39"/>
      <c r="AT133" s="18" t="s">
        <v>722</v>
      </c>
      <c r="AU133" s="18" t="s">
        <v>86</v>
      </c>
    </row>
    <row r="134" s="13" customFormat="1">
      <c r="A134" s="13"/>
      <c r="B134" s="277"/>
      <c r="C134" s="278"/>
      <c r="D134" s="230" t="s">
        <v>758</v>
      </c>
      <c r="E134" s="279" t="s">
        <v>1</v>
      </c>
      <c r="F134" s="280" t="s">
        <v>3852</v>
      </c>
      <c r="G134" s="278"/>
      <c r="H134" s="281">
        <v>61</v>
      </c>
      <c r="I134" s="282"/>
      <c r="J134" s="278"/>
      <c r="K134" s="278"/>
      <c r="L134" s="283"/>
      <c r="M134" s="284"/>
      <c r="N134" s="285"/>
      <c r="O134" s="285"/>
      <c r="P134" s="285"/>
      <c r="Q134" s="285"/>
      <c r="R134" s="285"/>
      <c r="S134" s="285"/>
      <c r="T134" s="286"/>
      <c r="U134" s="13"/>
      <c r="V134" s="13"/>
      <c r="W134" s="13"/>
      <c r="X134" s="13"/>
      <c r="Y134" s="13"/>
      <c r="Z134" s="13"/>
      <c r="AA134" s="13"/>
      <c r="AB134" s="13"/>
      <c r="AC134" s="13"/>
      <c r="AD134" s="13"/>
      <c r="AE134" s="13"/>
      <c r="AT134" s="287" t="s">
        <v>758</v>
      </c>
      <c r="AU134" s="287" t="s">
        <v>86</v>
      </c>
      <c r="AV134" s="13" t="s">
        <v>86</v>
      </c>
      <c r="AW134" s="13" t="s">
        <v>33</v>
      </c>
      <c r="AX134" s="13" t="s">
        <v>84</v>
      </c>
      <c r="AY134" s="287" t="s">
        <v>414</v>
      </c>
    </row>
    <row r="135" s="2" customFormat="1" ht="21.75" customHeight="1">
      <c r="A135" s="39"/>
      <c r="B135" s="40"/>
      <c r="C135" s="234" t="s">
        <v>86</v>
      </c>
      <c r="D135" s="234" t="s">
        <v>443</v>
      </c>
      <c r="E135" s="235" t="s">
        <v>1721</v>
      </c>
      <c r="F135" s="236" t="s">
        <v>1722</v>
      </c>
      <c r="G135" s="237" t="s">
        <v>755</v>
      </c>
      <c r="H135" s="238">
        <v>1.22</v>
      </c>
      <c r="I135" s="239"/>
      <c r="J135" s="240">
        <f>ROUND(I135*H135,2)</f>
        <v>0</v>
      </c>
      <c r="K135" s="236" t="s">
        <v>720</v>
      </c>
      <c r="L135" s="45"/>
      <c r="M135" s="241" t="s">
        <v>1</v>
      </c>
      <c r="N135" s="242" t="s">
        <v>41</v>
      </c>
      <c r="O135" s="92"/>
      <c r="P135" s="226">
        <f>O135*H135</f>
        <v>0</v>
      </c>
      <c r="Q135" s="226">
        <v>0</v>
      </c>
      <c r="R135" s="226">
        <f>Q135*H135</f>
        <v>0</v>
      </c>
      <c r="S135" s="226">
        <v>0</v>
      </c>
      <c r="T135" s="227">
        <f>S135*H135</f>
        <v>0</v>
      </c>
      <c r="U135" s="39"/>
      <c r="V135" s="39"/>
      <c r="W135" s="39"/>
      <c r="X135" s="39"/>
      <c r="Y135" s="39"/>
      <c r="Z135" s="39"/>
      <c r="AA135" s="39"/>
      <c r="AB135" s="39"/>
      <c r="AC135" s="39"/>
      <c r="AD135" s="39"/>
      <c r="AE135" s="39"/>
      <c r="AR135" s="228" t="s">
        <v>415</v>
      </c>
      <c r="AT135" s="228" t="s">
        <v>443</v>
      </c>
      <c r="AU135" s="228" t="s">
        <v>86</v>
      </c>
      <c r="AY135" s="18" t="s">
        <v>414</v>
      </c>
      <c r="BE135" s="229">
        <f>IF(N135="základní",J135,0)</f>
        <v>0</v>
      </c>
      <c r="BF135" s="229">
        <f>IF(N135="snížená",J135,0)</f>
        <v>0</v>
      </c>
      <c r="BG135" s="229">
        <f>IF(N135="zákl. přenesená",J135,0)</f>
        <v>0</v>
      </c>
      <c r="BH135" s="229">
        <f>IF(N135="sníž. přenesená",J135,0)</f>
        <v>0</v>
      </c>
      <c r="BI135" s="229">
        <f>IF(N135="nulová",J135,0)</f>
        <v>0</v>
      </c>
      <c r="BJ135" s="18" t="s">
        <v>84</v>
      </c>
      <c r="BK135" s="229">
        <f>ROUND(I135*H135,2)</f>
        <v>0</v>
      </c>
      <c r="BL135" s="18" t="s">
        <v>415</v>
      </c>
      <c r="BM135" s="228" t="s">
        <v>3853</v>
      </c>
    </row>
    <row r="136" s="2" customFormat="1">
      <c r="A136" s="39"/>
      <c r="B136" s="40"/>
      <c r="C136" s="41"/>
      <c r="D136" s="230" t="s">
        <v>417</v>
      </c>
      <c r="E136" s="41"/>
      <c r="F136" s="231" t="s">
        <v>1724</v>
      </c>
      <c r="G136" s="41"/>
      <c r="H136" s="41"/>
      <c r="I136" s="156"/>
      <c r="J136" s="41"/>
      <c r="K136" s="41"/>
      <c r="L136" s="45"/>
      <c r="M136" s="232"/>
      <c r="N136" s="233"/>
      <c r="O136" s="92"/>
      <c r="P136" s="92"/>
      <c r="Q136" s="92"/>
      <c r="R136" s="92"/>
      <c r="S136" s="92"/>
      <c r="T136" s="93"/>
      <c r="U136" s="39"/>
      <c r="V136" s="39"/>
      <c r="W136" s="39"/>
      <c r="X136" s="39"/>
      <c r="Y136" s="39"/>
      <c r="Z136" s="39"/>
      <c r="AA136" s="39"/>
      <c r="AB136" s="39"/>
      <c r="AC136" s="39"/>
      <c r="AD136" s="39"/>
      <c r="AE136" s="39"/>
      <c r="AT136" s="18" t="s">
        <v>417</v>
      </c>
      <c r="AU136" s="18" t="s">
        <v>86</v>
      </c>
    </row>
    <row r="137" s="13" customFormat="1">
      <c r="A137" s="13"/>
      <c r="B137" s="277"/>
      <c r="C137" s="278"/>
      <c r="D137" s="230" t="s">
        <v>758</v>
      </c>
      <c r="E137" s="279" t="s">
        <v>1</v>
      </c>
      <c r="F137" s="280" t="s">
        <v>3854</v>
      </c>
      <c r="G137" s="278"/>
      <c r="H137" s="281">
        <v>1.22</v>
      </c>
      <c r="I137" s="282"/>
      <c r="J137" s="278"/>
      <c r="K137" s="278"/>
      <c r="L137" s="283"/>
      <c r="M137" s="284"/>
      <c r="N137" s="285"/>
      <c r="O137" s="285"/>
      <c r="P137" s="285"/>
      <c r="Q137" s="285"/>
      <c r="R137" s="285"/>
      <c r="S137" s="285"/>
      <c r="T137" s="286"/>
      <c r="U137" s="13"/>
      <c r="V137" s="13"/>
      <c r="W137" s="13"/>
      <c r="X137" s="13"/>
      <c r="Y137" s="13"/>
      <c r="Z137" s="13"/>
      <c r="AA137" s="13"/>
      <c r="AB137" s="13"/>
      <c r="AC137" s="13"/>
      <c r="AD137" s="13"/>
      <c r="AE137" s="13"/>
      <c r="AT137" s="287" t="s">
        <v>758</v>
      </c>
      <c r="AU137" s="287" t="s">
        <v>86</v>
      </c>
      <c r="AV137" s="13" t="s">
        <v>86</v>
      </c>
      <c r="AW137" s="13" t="s">
        <v>33</v>
      </c>
      <c r="AX137" s="13" t="s">
        <v>84</v>
      </c>
      <c r="AY137" s="287" t="s">
        <v>414</v>
      </c>
    </row>
    <row r="138" s="11" customFormat="1" ht="22.8" customHeight="1">
      <c r="A138" s="11"/>
      <c r="B138" s="254"/>
      <c r="C138" s="255"/>
      <c r="D138" s="256" t="s">
        <v>75</v>
      </c>
      <c r="E138" s="275" t="s">
        <v>431</v>
      </c>
      <c r="F138" s="275" t="s">
        <v>798</v>
      </c>
      <c r="G138" s="255"/>
      <c r="H138" s="255"/>
      <c r="I138" s="258"/>
      <c r="J138" s="276">
        <f>BK138</f>
        <v>0</v>
      </c>
      <c r="K138" s="255"/>
      <c r="L138" s="260"/>
      <c r="M138" s="261"/>
      <c r="N138" s="262"/>
      <c r="O138" s="262"/>
      <c r="P138" s="263">
        <f>SUM(P139:P162)</f>
        <v>0</v>
      </c>
      <c r="Q138" s="262"/>
      <c r="R138" s="263">
        <f>SUM(R139:R162)</f>
        <v>0.064016848316000005</v>
      </c>
      <c r="S138" s="262"/>
      <c r="T138" s="264">
        <f>SUM(T139:T162)</f>
        <v>0</v>
      </c>
      <c r="U138" s="11"/>
      <c r="V138" s="11"/>
      <c r="W138" s="11"/>
      <c r="X138" s="11"/>
      <c r="Y138" s="11"/>
      <c r="Z138" s="11"/>
      <c r="AA138" s="11"/>
      <c r="AB138" s="11"/>
      <c r="AC138" s="11"/>
      <c r="AD138" s="11"/>
      <c r="AE138" s="11"/>
      <c r="AR138" s="265" t="s">
        <v>84</v>
      </c>
      <c r="AT138" s="266" t="s">
        <v>75</v>
      </c>
      <c r="AU138" s="266" t="s">
        <v>84</v>
      </c>
      <c r="AY138" s="265" t="s">
        <v>414</v>
      </c>
      <c r="BK138" s="267">
        <f>SUM(BK139:BK162)</f>
        <v>0</v>
      </c>
    </row>
    <row r="139" s="2" customFormat="1" ht="21.75" customHeight="1">
      <c r="A139" s="39"/>
      <c r="B139" s="40"/>
      <c r="C139" s="234" t="s">
        <v>114</v>
      </c>
      <c r="D139" s="234" t="s">
        <v>443</v>
      </c>
      <c r="E139" s="235" t="s">
        <v>1736</v>
      </c>
      <c r="F139" s="236" t="s">
        <v>1737</v>
      </c>
      <c r="G139" s="237" t="s">
        <v>632</v>
      </c>
      <c r="H139" s="238">
        <v>25.940000000000001</v>
      </c>
      <c r="I139" s="239"/>
      <c r="J139" s="240">
        <f>ROUND(I139*H139,2)</f>
        <v>0</v>
      </c>
      <c r="K139" s="236" t="s">
        <v>720</v>
      </c>
      <c r="L139" s="45"/>
      <c r="M139" s="241" t="s">
        <v>1</v>
      </c>
      <c r="N139" s="242" t="s">
        <v>41</v>
      </c>
      <c r="O139" s="92"/>
      <c r="P139" s="226">
        <f>O139*H139</f>
        <v>0</v>
      </c>
      <c r="Q139" s="226">
        <v>0.0010198399999999999</v>
      </c>
      <c r="R139" s="226">
        <f>Q139*H139</f>
        <v>0.026454649600000001</v>
      </c>
      <c r="S139" s="226">
        <v>0</v>
      </c>
      <c r="T139" s="227">
        <f>S139*H139</f>
        <v>0</v>
      </c>
      <c r="U139" s="39"/>
      <c r="V139" s="39"/>
      <c r="W139" s="39"/>
      <c r="X139" s="39"/>
      <c r="Y139" s="39"/>
      <c r="Z139" s="39"/>
      <c r="AA139" s="39"/>
      <c r="AB139" s="39"/>
      <c r="AC139" s="39"/>
      <c r="AD139" s="39"/>
      <c r="AE139" s="39"/>
      <c r="AR139" s="228" t="s">
        <v>415</v>
      </c>
      <c r="AT139" s="228" t="s">
        <v>443</v>
      </c>
      <c r="AU139" s="228" t="s">
        <v>86</v>
      </c>
      <c r="AY139" s="18" t="s">
        <v>414</v>
      </c>
      <c r="BE139" s="229">
        <f>IF(N139="základní",J139,0)</f>
        <v>0</v>
      </c>
      <c r="BF139" s="229">
        <f>IF(N139="snížená",J139,0)</f>
        <v>0</v>
      </c>
      <c r="BG139" s="229">
        <f>IF(N139="zákl. přenesená",J139,0)</f>
        <v>0</v>
      </c>
      <c r="BH139" s="229">
        <f>IF(N139="sníž. přenesená",J139,0)</f>
        <v>0</v>
      </c>
      <c r="BI139" s="229">
        <f>IF(N139="nulová",J139,0)</f>
        <v>0</v>
      </c>
      <c r="BJ139" s="18" t="s">
        <v>84</v>
      </c>
      <c r="BK139" s="229">
        <f>ROUND(I139*H139,2)</f>
        <v>0</v>
      </c>
      <c r="BL139" s="18" t="s">
        <v>415</v>
      </c>
      <c r="BM139" s="228" t="s">
        <v>3855</v>
      </c>
    </row>
    <row r="140" s="2" customFormat="1">
      <c r="A140" s="39"/>
      <c r="B140" s="40"/>
      <c r="C140" s="41"/>
      <c r="D140" s="230" t="s">
        <v>417</v>
      </c>
      <c r="E140" s="41"/>
      <c r="F140" s="231" t="s">
        <v>1739</v>
      </c>
      <c r="G140" s="41"/>
      <c r="H140" s="41"/>
      <c r="I140" s="156"/>
      <c r="J140" s="41"/>
      <c r="K140" s="41"/>
      <c r="L140" s="45"/>
      <c r="M140" s="232"/>
      <c r="N140" s="233"/>
      <c r="O140" s="92"/>
      <c r="P140" s="92"/>
      <c r="Q140" s="92"/>
      <c r="R140" s="92"/>
      <c r="S140" s="92"/>
      <c r="T140" s="93"/>
      <c r="U140" s="39"/>
      <c r="V140" s="39"/>
      <c r="W140" s="39"/>
      <c r="X140" s="39"/>
      <c r="Y140" s="39"/>
      <c r="Z140" s="39"/>
      <c r="AA140" s="39"/>
      <c r="AB140" s="39"/>
      <c r="AC140" s="39"/>
      <c r="AD140" s="39"/>
      <c r="AE140" s="39"/>
      <c r="AT140" s="18" t="s">
        <v>417</v>
      </c>
      <c r="AU140" s="18" t="s">
        <v>86</v>
      </c>
    </row>
    <row r="141" s="2" customFormat="1">
      <c r="A141" s="39"/>
      <c r="B141" s="40"/>
      <c r="C141" s="41"/>
      <c r="D141" s="230" t="s">
        <v>722</v>
      </c>
      <c r="E141" s="41"/>
      <c r="F141" s="268" t="s">
        <v>3780</v>
      </c>
      <c r="G141" s="41"/>
      <c r="H141" s="41"/>
      <c r="I141" s="156"/>
      <c r="J141" s="41"/>
      <c r="K141" s="41"/>
      <c r="L141" s="45"/>
      <c r="M141" s="232"/>
      <c r="N141" s="233"/>
      <c r="O141" s="92"/>
      <c r="P141" s="92"/>
      <c r="Q141" s="92"/>
      <c r="R141" s="92"/>
      <c r="S141" s="92"/>
      <c r="T141" s="93"/>
      <c r="U141" s="39"/>
      <c r="V141" s="39"/>
      <c r="W141" s="39"/>
      <c r="X141" s="39"/>
      <c r="Y141" s="39"/>
      <c r="Z141" s="39"/>
      <c r="AA141" s="39"/>
      <c r="AB141" s="39"/>
      <c r="AC141" s="39"/>
      <c r="AD141" s="39"/>
      <c r="AE141" s="39"/>
      <c r="AT141" s="18" t="s">
        <v>722</v>
      </c>
      <c r="AU141" s="18" t="s">
        <v>86</v>
      </c>
    </row>
    <row r="142" s="15" customFormat="1">
      <c r="A142" s="15"/>
      <c r="B142" s="299"/>
      <c r="C142" s="300"/>
      <c r="D142" s="230" t="s">
        <v>758</v>
      </c>
      <c r="E142" s="301" t="s">
        <v>1</v>
      </c>
      <c r="F142" s="302" t="s">
        <v>2492</v>
      </c>
      <c r="G142" s="300"/>
      <c r="H142" s="301" t="s">
        <v>1</v>
      </c>
      <c r="I142" s="303"/>
      <c r="J142" s="300"/>
      <c r="K142" s="300"/>
      <c r="L142" s="304"/>
      <c r="M142" s="305"/>
      <c r="N142" s="306"/>
      <c r="O142" s="306"/>
      <c r="P142" s="306"/>
      <c r="Q142" s="306"/>
      <c r="R142" s="306"/>
      <c r="S142" s="306"/>
      <c r="T142" s="307"/>
      <c r="U142" s="15"/>
      <c r="V142" s="15"/>
      <c r="W142" s="15"/>
      <c r="X142" s="15"/>
      <c r="Y142" s="15"/>
      <c r="Z142" s="15"/>
      <c r="AA142" s="15"/>
      <c r="AB142" s="15"/>
      <c r="AC142" s="15"/>
      <c r="AD142" s="15"/>
      <c r="AE142" s="15"/>
      <c r="AT142" s="308" t="s">
        <v>758</v>
      </c>
      <c r="AU142" s="308" t="s">
        <v>86</v>
      </c>
      <c r="AV142" s="15" t="s">
        <v>84</v>
      </c>
      <c r="AW142" s="15" t="s">
        <v>33</v>
      </c>
      <c r="AX142" s="15" t="s">
        <v>76</v>
      </c>
      <c r="AY142" s="308" t="s">
        <v>414</v>
      </c>
    </row>
    <row r="143" s="13" customFormat="1">
      <c r="A143" s="13"/>
      <c r="B143" s="277"/>
      <c r="C143" s="278"/>
      <c r="D143" s="230" t="s">
        <v>758</v>
      </c>
      <c r="E143" s="279" t="s">
        <v>1</v>
      </c>
      <c r="F143" s="280" t="s">
        <v>3856</v>
      </c>
      <c r="G143" s="278"/>
      <c r="H143" s="281">
        <v>16.640000000000001</v>
      </c>
      <c r="I143" s="282"/>
      <c r="J143" s="278"/>
      <c r="K143" s="278"/>
      <c r="L143" s="283"/>
      <c r="M143" s="284"/>
      <c r="N143" s="285"/>
      <c r="O143" s="285"/>
      <c r="P143" s="285"/>
      <c r="Q143" s="285"/>
      <c r="R143" s="285"/>
      <c r="S143" s="285"/>
      <c r="T143" s="286"/>
      <c r="U143" s="13"/>
      <c r="V143" s="13"/>
      <c r="W143" s="13"/>
      <c r="X143" s="13"/>
      <c r="Y143" s="13"/>
      <c r="Z143" s="13"/>
      <c r="AA143" s="13"/>
      <c r="AB143" s="13"/>
      <c r="AC143" s="13"/>
      <c r="AD143" s="13"/>
      <c r="AE143" s="13"/>
      <c r="AT143" s="287" t="s">
        <v>758</v>
      </c>
      <c r="AU143" s="287" t="s">
        <v>86</v>
      </c>
      <c r="AV143" s="13" t="s">
        <v>86</v>
      </c>
      <c r="AW143" s="13" t="s">
        <v>33</v>
      </c>
      <c r="AX143" s="13" t="s">
        <v>76</v>
      </c>
      <c r="AY143" s="287" t="s">
        <v>414</v>
      </c>
    </row>
    <row r="144" s="13" customFormat="1">
      <c r="A144" s="13"/>
      <c r="B144" s="277"/>
      <c r="C144" s="278"/>
      <c r="D144" s="230" t="s">
        <v>758</v>
      </c>
      <c r="E144" s="279" t="s">
        <v>1</v>
      </c>
      <c r="F144" s="280" t="s">
        <v>2849</v>
      </c>
      <c r="G144" s="278"/>
      <c r="H144" s="281">
        <v>2</v>
      </c>
      <c r="I144" s="282"/>
      <c r="J144" s="278"/>
      <c r="K144" s="278"/>
      <c r="L144" s="283"/>
      <c r="M144" s="284"/>
      <c r="N144" s="285"/>
      <c r="O144" s="285"/>
      <c r="P144" s="285"/>
      <c r="Q144" s="285"/>
      <c r="R144" s="285"/>
      <c r="S144" s="285"/>
      <c r="T144" s="286"/>
      <c r="U144" s="13"/>
      <c r="V144" s="13"/>
      <c r="W144" s="13"/>
      <c r="X144" s="13"/>
      <c r="Y144" s="13"/>
      <c r="Z144" s="13"/>
      <c r="AA144" s="13"/>
      <c r="AB144" s="13"/>
      <c r="AC144" s="13"/>
      <c r="AD144" s="13"/>
      <c r="AE144" s="13"/>
      <c r="AT144" s="287" t="s">
        <v>758</v>
      </c>
      <c r="AU144" s="287" t="s">
        <v>86</v>
      </c>
      <c r="AV144" s="13" t="s">
        <v>86</v>
      </c>
      <c r="AW144" s="13" t="s">
        <v>33</v>
      </c>
      <c r="AX144" s="13" t="s">
        <v>76</v>
      </c>
      <c r="AY144" s="287" t="s">
        <v>414</v>
      </c>
    </row>
    <row r="145" s="15" customFormat="1">
      <c r="A145" s="15"/>
      <c r="B145" s="299"/>
      <c r="C145" s="300"/>
      <c r="D145" s="230" t="s">
        <v>758</v>
      </c>
      <c r="E145" s="301" t="s">
        <v>1</v>
      </c>
      <c r="F145" s="302" t="s">
        <v>2495</v>
      </c>
      <c r="G145" s="300"/>
      <c r="H145" s="301" t="s">
        <v>1</v>
      </c>
      <c r="I145" s="303"/>
      <c r="J145" s="300"/>
      <c r="K145" s="300"/>
      <c r="L145" s="304"/>
      <c r="M145" s="305"/>
      <c r="N145" s="306"/>
      <c r="O145" s="306"/>
      <c r="P145" s="306"/>
      <c r="Q145" s="306"/>
      <c r="R145" s="306"/>
      <c r="S145" s="306"/>
      <c r="T145" s="307"/>
      <c r="U145" s="15"/>
      <c r="V145" s="15"/>
      <c r="W145" s="15"/>
      <c r="X145" s="15"/>
      <c r="Y145" s="15"/>
      <c r="Z145" s="15"/>
      <c r="AA145" s="15"/>
      <c r="AB145" s="15"/>
      <c r="AC145" s="15"/>
      <c r="AD145" s="15"/>
      <c r="AE145" s="15"/>
      <c r="AT145" s="308" t="s">
        <v>758</v>
      </c>
      <c r="AU145" s="308" t="s">
        <v>86</v>
      </c>
      <c r="AV145" s="15" t="s">
        <v>84</v>
      </c>
      <c r="AW145" s="15" t="s">
        <v>33</v>
      </c>
      <c r="AX145" s="15" t="s">
        <v>76</v>
      </c>
      <c r="AY145" s="308" t="s">
        <v>414</v>
      </c>
    </row>
    <row r="146" s="13" customFormat="1">
      <c r="A146" s="13"/>
      <c r="B146" s="277"/>
      <c r="C146" s="278"/>
      <c r="D146" s="230" t="s">
        <v>758</v>
      </c>
      <c r="E146" s="279" t="s">
        <v>1</v>
      </c>
      <c r="F146" s="280" t="s">
        <v>3815</v>
      </c>
      <c r="G146" s="278"/>
      <c r="H146" s="281">
        <v>6.5</v>
      </c>
      <c r="I146" s="282"/>
      <c r="J146" s="278"/>
      <c r="K146" s="278"/>
      <c r="L146" s="283"/>
      <c r="M146" s="284"/>
      <c r="N146" s="285"/>
      <c r="O146" s="285"/>
      <c r="P146" s="285"/>
      <c r="Q146" s="285"/>
      <c r="R146" s="285"/>
      <c r="S146" s="285"/>
      <c r="T146" s="286"/>
      <c r="U146" s="13"/>
      <c r="V146" s="13"/>
      <c r="W146" s="13"/>
      <c r="X146" s="13"/>
      <c r="Y146" s="13"/>
      <c r="Z146" s="13"/>
      <c r="AA146" s="13"/>
      <c r="AB146" s="13"/>
      <c r="AC146" s="13"/>
      <c r="AD146" s="13"/>
      <c r="AE146" s="13"/>
      <c r="AT146" s="287" t="s">
        <v>758</v>
      </c>
      <c r="AU146" s="287" t="s">
        <v>86</v>
      </c>
      <c r="AV146" s="13" t="s">
        <v>86</v>
      </c>
      <c r="AW146" s="13" t="s">
        <v>33</v>
      </c>
      <c r="AX146" s="13" t="s">
        <v>76</v>
      </c>
      <c r="AY146" s="287" t="s">
        <v>414</v>
      </c>
    </row>
    <row r="147" s="13" customFormat="1">
      <c r="A147" s="13"/>
      <c r="B147" s="277"/>
      <c r="C147" s="278"/>
      <c r="D147" s="230" t="s">
        <v>758</v>
      </c>
      <c r="E147" s="279" t="s">
        <v>1</v>
      </c>
      <c r="F147" s="280" t="s">
        <v>3816</v>
      </c>
      <c r="G147" s="278"/>
      <c r="H147" s="281">
        <v>0.80000000000000004</v>
      </c>
      <c r="I147" s="282"/>
      <c r="J147" s="278"/>
      <c r="K147" s="278"/>
      <c r="L147" s="283"/>
      <c r="M147" s="284"/>
      <c r="N147" s="285"/>
      <c r="O147" s="285"/>
      <c r="P147" s="285"/>
      <c r="Q147" s="285"/>
      <c r="R147" s="285"/>
      <c r="S147" s="285"/>
      <c r="T147" s="286"/>
      <c r="U147" s="13"/>
      <c r="V147" s="13"/>
      <c r="W147" s="13"/>
      <c r="X147" s="13"/>
      <c r="Y147" s="13"/>
      <c r="Z147" s="13"/>
      <c r="AA147" s="13"/>
      <c r="AB147" s="13"/>
      <c r="AC147" s="13"/>
      <c r="AD147" s="13"/>
      <c r="AE147" s="13"/>
      <c r="AT147" s="287" t="s">
        <v>758</v>
      </c>
      <c r="AU147" s="287" t="s">
        <v>86</v>
      </c>
      <c r="AV147" s="13" t="s">
        <v>86</v>
      </c>
      <c r="AW147" s="13" t="s">
        <v>33</v>
      </c>
      <c r="AX147" s="13" t="s">
        <v>76</v>
      </c>
      <c r="AY147" s="287" t="s">
        <v>414</v>
      </c>
    </row>
    <row r="148" s="14" customFormat="1">
      <c r="A148" s="14"/>
      <c r="B148" s="288"/>
      <c r="C148" s="289"/>
      <c r="D148" s="230" t="s">
        <v>758</v>
      </c>
      <c r="E148" s="290" t="s">
        <v>1</v>
      </c>
      <c r="F148" s="291" t="s">
        <v>760</v>
      </c>
      <c r="G148" s="289"/>
      <c r="H148" s="292">
        <v>25.940000000000001</v>
      </c>
      <c r="I148" s="293"/>
      <c r="J148" s="289"/>
      <c r="K148" s="289"/>
      <c r="L148" s="294"/>
      <c r="M148" s="295"/>
      <c r="N148" s="296"/>
      <c r="O148" s="296"/>
      <c r="P148" s="296"/>
      <c r="Q148" s="296"/>
      <c r="R148" s="296"/>
      <c r="S148" s="296"/>
      <c r="T148" s="297"/>
      <c r="U148" s="14"/>
      <c r="V148" s="14"/>
      <c r="W148" s="14"/>
      <c r="X148" s="14"/>
      <c r="Y148" s="14"/>
      <c r="Z148" s="14"/>
      <c r="AA148" s="14"/>
      <c r="AB148" s="14"/>
      <c r="AC148" s="14"/>
      <c r="AD148" s="14"/>
      <c r="AE148" s="14"/>
      <c r="AT148" s="298" t="s">
        <v>758</v>
      </c>
      <c r="AU148" s="298" t="s">
        <v>86</v>
      </c>
      <c r="AV148" s="14" t="s">
        <v>415</v>
      </c>
      <c r="AW148" s="14" t="s">
        <v>33</v>
      </c>
      <c r="AX148" s="14" t="s">
        <v>84</v>
      </c>
      <c r="AY148" s="298" t="s">
        <v>414</v>
      </c>
    </row>
    <row r="149" s="2" customFormat="1" ht="21.75" customHeight="1">
      <c r="A149" s="39"/>
      <c r="B149" s="40"/>
      <c r="C149" s="234" t="s">
        <v>415</v>
      </c>
      <c r="D149" s="234" t="s">
        <v>443</v>
      </c>
      <c r="E149" s="235" t="s">
        <v>1750</v>
      </c>
      <c r="F149" s="236" t="s">
        <v>1751</v>
      </c>
      <c r="G149" s="237" t="s">
        <v>632</v>
      </c>
      <c r="H149" s="238">
        <v>15.4</v>
      </c>
      <c r="I149" s="239"/>
      <c r="J149" s="240">
        <f>ROUND(I149*H149,2)</f>
        <v>0</v>
      </c>
      <c r="K149" s="236" t="s">
        <v>720</v>
      </c>
      <c r="L149" s="45"/>
      <c r="M149" s="241" t="s">
        <v>1</v>
      </c>
      <c r="N149" s="242" t="s">
        <v>41</v>
      </c>
      <c r="O149" s="92"/>
      <c r="P149" s="226">
        <f>O149*H149</f>
        <v>0</v>
      </c>
      <c r="Q149" s="226">
        <v>0.001110364</v>
      </c>
      <c r="R149" s="226">
        <f>Q149*H149</f>
        <v>0.017099605600000001</v>
      </c>
      <c r="S149" s="226">
        <v>0</v>
      </c>
      <c r="T149" s="227">
        <f>S149*H149</f>
        <v>0</v>
      </c>
      <c r="U149" s="39"/>
      <c r="V149" s="39"/>
      <c r="W149" s="39"/>
      <c r="X149" s="39"/>
      <c r="Y149" s="39"/>
      <c r="Z149" s="39"/>
      <c r="AA149" s="39"/>
      <c r="AB149" s="39"/>
      <c r="AC149" s="39"/>
      <c r="AD149" s="39"/>
      <c r="AE149" s="39"/>
      <c r="AR149" s="228" t="s">
        <v>415</v>
      </c>
      <c r="AT149" s="228" t="s">
        <v>443</v>
      </c>
      <c r="AU149" s="228" t="s">
        <v>86</v>
      </c>
      <c r="AY149" s="18" t="s">
        <v>414</v>
      </c>
      <c r="BE149" s="229">
        <f>IF(N149="základní",J149,0)</f>
        <v>0</v>
      </c>
      <c r="BF149" s="229">
        <f>IF(N149="snížená",J149,0)</f>
        <v>0</v>
      </c>
      <c r="BG149" s="229">
        <f>IF(N149="zákl. přenesená",J149,0)</f>
        <v>0</v>
      </c>
      <c r="BH149" s="229">
        <f>IF(N149="sníž. přenesená",J149,0)</f>
        <v>0</v>
      </c>
      <c r="BI149" s="229">
        <f>IF(N149="nulová",J149,0)</f>
        <v>0</v>
      </c>
      <c r="BJ149" s="18" t="s">
        <v>84</v>
      </c>
      <c r="BK149" s="229">
        <f>ROUND(I149*H149,2)</f>
        <v>0</v>
      </c>
      <c r="BL149" s="18" t="s">
        <v>415</v>
      </c>
      <c r="BM149" s="228" t="s">
        <v>3857</v>
      </c>
    </row>
    <row r="150" s="2" customFormat="1">
      <c r="A150" s="39"/>
      <c r="B150" s="40"/>
      <c r="C150" s="41"/>
      <c r="D150" s="230" t="s">
        <v>417</v>
      </c>
      <c r="E150" s="41"/>
      <c r="F150" s="231" t="s">
        <v>1753</v>
      </c>
      <c r="G150" s="41"/>
      <c r="H150" s="41"/>
      <c r="I150" s="156"/>
      <c r="J150" s="41"/>
      <c r="K150" s="41"/>
      <c r="L150" s="45"/>
      <c r="M150" s="232"/>
      <c r="N150" s="233"/>
      <c r="O150" s="92"/>
      <c r="P150" s="92"/>
      <c r="Q150" s="92"/>
      <c r="R150" s="92"/>
      <c r="S150" s="92"/>
      <c r="T150" s="93"/>
      <c r="U150" s="39"/>
      <c r="V150" s="39"/>
      <c r="W150" s="39"/>
      <c r="X150" s="39"/>
      <c r="Y150" s="39"/>
      <c r="Z150" s="39"/>
      <c r="AA150" s="39"/>
      <c r="AB150" s="39"/>
      <c r="AC150" s="39"/>
      <c r="AD150" s="39"/>
      <c r="AE150" s="39"/>
      <c r="AT150" s="18" t="s">
        <v>417</v>
      </c>
      <c r="AU150" s="18" t="s">
        <v>86</v>
      </c>
    </row>
    <row r="151" s="2" customFormat="1">
      <c r="A151" s="39"/>
      <c r="B151" s="40"/>
      <c r="C151" s="41"/>
      <c r="D151" s="230" t="s">
        <v>722</v>
      </c>
      <c r="E151" s="41"/>
      <c r="F151" s="268" t="s">
        <v>2797</v>
      </c>
      <c r="G151" s="41"/>
      <c r="H151" s="41"/>
      <c r="I151" s="156"/>
      <c r="J151" s="41"/>
      <c r="K151" s="41"/>
      <c r="L151" s="45"/>
      <c r="M151" s="232"/>
      <c r="N151" s="233"/>
      <c r="O151" s="92"/>
      <c r="P151" s="92"/>
      <c r="Q151" s="92"/>
      <c r="R151" s="92"/>
      <c r="S151" s="92"/>
      <c r="T151" s="93"/>
      <c r="U151" s="39"/>
      <c r="V151" s="39"/>
      <c r="W151" s="39"/>
      <c r="X151" s="39"/>
      <c r="Y151" s="39"/>
      <c r="Z151" s="39"/>
      <c r="AA151" s="39"/>
      <c r="AB151" s="39"/>
      <c r="AC151" s="39"/>
      <c r="AD151" s="39"/>
      <c r="AE151" s="39"/>
      <c r="AT151" s="18" t="s">
        <v>722</v>
      </c>
      <c r="AU151" s="18" t="s">
        <v>86</v>
      </c>
    </row>
    <row r="152" s="15" customFormat="1">
      <c r="A152" s="15"/>
      <c r="B152" s="299"/>
      <c r="C152" s="300"/>
      <c r="D152" s="230" t="s">
        <v>758</v>
      </c>
      <c r="E152" s="301" t="s">
        <v>1</v>
      </c>
      <c r="F152" s="302" t="s">
        <v>2798</v>
      </c>
      <c r="G152" s="300"/>
      <c r="H152" s="301" t="s">
        <v>1</v>
      </c>
      <c r="I152" s="303"/>
      <c r="J152" s="300"/>
      <c r="K152" s="300"/>
      <c r="L152" s="304"/>
      <c r="M152" s="305"/>
      <c r="N152" s="306"/>
      <c r="O152" s="306"/>
      <c r="P152" s="306"/>
      <c r="Q152" s="306"/>
      <c r="R152" s="306"/>
      <c r="S152" s="306"/>
      <c r="T152" s="307"/>
      <c r="U152" s="15"/>
      <c r="V152" s="15"/>
      <c r="W152" s="15"/>
      <c r="X152" s="15"/>
      <c r="Y152" s="15"/>
      <c r="Z152" s="15"/>
      <c r="AA152" s="15"/>
      <c r="AB152" s="15"/>
      <c r="AC152" s="15"/>
      <c r="AD152" s="15"/>
      <c r="AE152" s="15"/>
      <c r="AT152" s="308" t="s">
        <v>758</v>
      </c>
      <c r="AU152" s="308" t="s">
        <v>86</v>
      </c>
      <c r="AV152" s="15" t="s">
        <v>84</v>
      </c>
      <c r="AW152" s="15" t="s">
        <v>33</v>
      </c>
      <c r="AX152" s="15" t="s">
        <v>76</v>
      </c>
      <c r="AY152" s="308" t="s">
        <v>414</v>
      </c>
    </row>
    <row r="153" s="13" customFormat="1">
      <c r="A153" s="13"/>
      <c r="B153" s="277"/>
      <c r="C153" s="278"/>
      <c r="D153" s="230" t="s">
        <v>758</v>
      </c>
      <c r="E153" s="279" t="s">
        <v>1</v>
      </c>
      <c r="F153" s="280" t="s">
        <v>3858</v>
      </c>
      <c r="G153" s="278"/>
      <c r="H153" s="281">
        <v>8.7360000000000007</v>
      </c>
      <c r="I153" s="282"/>
      <c r="J153" s="278"/>
      <c r="K153" s="278"/>
      <c r="L153" s="283"/>
      <c r="M153" s="284"/>
      <c r="N153" s="285"/>
      <c r="O153" s="285"/>
      <c r="P153" s="285"/>
      <c r="Q153" s="285"/>
      <c r="R153" s="285"/>
      <c r="S153" s="285"/>
      <c r="T153" s="286"/>
      <c r="U153" s="13"/>
      <c r="V153" s="13"/>
      <c r="W153" s="13"/>
      <c r="X153" s="13"/>
      <c r="Y153" s="13"/>
      <c r="Z153" s="13"/>
      <c r="AA153" s="13"/>
      <c r="AB153" s="13"/>
      <c r="AC153" s="13"/>
      <c r="AD153" s="13"/>
      <c r="AE153" s="13"/>
      <c r="AT153" s="287" t="s">
        <v>758</v>
      </c>
      <c r="AU153" s="287" t="s">
        <v>86</v>
      </c>
      <c r="AV153" s="13" t="s">
        <v>86</v>
      </c>
      <c r="AW153" s="13" t="s">
        <v>33</v>
      </c>
      <c r="AX153" s="13" t="s">
        <v>76</v>
      </c>
      <c r="AY153" s="287" t="s">
        <v>414</v>
      </c>
    </row>
    <row r="154" s="13" customFormat="1">
      <c r="A154" s="13"/>
      <c r="B154" s="277"/>
      <c r="C154" s="278"/>
      <c r="D154" s="230" t="s">
        <v>758</v>
      </c>
      <c r="E154" s="279" t="s">
        <v>1</v>
      </c>
      <c r="F154" s="280" t="s">
        <v>3820</v>
      </c>
      <c r="G154" s="278"/>
      <c r="H154" s="281">
        <v>1.54</v>
      </c>
      <c r="I154" s="282"/>
      <c r="J154" s="278"/>
      <c r="K154" s="278"/>
      <c r="L154" s="283"/>
      <c r="M154" s="284"/>
      <c r="N154" s="285"/>
      <c r="O154" s="285"/>
      <c r="P154" s="285"/>
      <c r="Q154" s="285"/>
      <c r="R154" s="285"/>
      <c r="S154" s="285"/>
      <c r="T154" s="286"/>
      <c r="U154" s="13"/>
      <c r="V154" s="13"/>
      <c r="W154" s="13"/>
      <c r="X154" s="13"/>
      <c r="Y154" s="13"/>
      <c r="Z154" s="13"/>
      <c r="AA154" s="13"/>
      <c r="AB154" s="13"/>
      <c r="AC154" s="13"/>
      <c r="AD154" s="13"/>
      <c r="AE154" s="13"/>
      <c r="AT154" s="287" t="s">
        <v>758</v>
      </c>
      <c r="AU154" s="287" t="s">
        <v>86</v>
      </c>
      <c r="AV154" s="13" t="s">
        <v>86</v>
      </c>
      <c r="AW154" s="13" t="s">
        <v>33</v>
      </c>
      <c r="AX154" s="13" t="s">
        <v>76</v>
      </c>
      <c r="AY154" s="287" t="s">
        <v>414</v>
      </c>
    </row>
    <row r="155" s="15" customFormat="1">
      <c r="A155" s="15"/>
      <c r="B155" s="299"/>
      <c r="C155" s="300"/>
      <c r="D155" s="230" t="s">
        <v>758</v>
      </c>
      <c r="E155" s="301" t="s">
        <v>1</v>
      </c>
      <c r="F155" s="302" t="s">
        <v>2801</v>
      </c>
      <c r="G155" s="300"/>
      <c r="H155" s="301" t="s">
        <v>1</v>
      </c>
      <c r="I155" s="303"/>
      <c r="J155" s="300"/>
      <c r="K155" s="300"/>
      <c r="L155" s="304"/>
      <c r="M155" s="305"/>
      <c r="N155" s="306"/>
      <c r="O155" s="306"/>
      <c r="P155" s="306"/>
      <c r="Q155" s="306"/>
      <c r="R155" s="306"/>
      <c r="S155" s="306"/>
      <c r="T155" s="307"/>
      <c r="U155" s="15"/>
      <c r="V155" s="15"/>
      <c r="W155" s="15"/>
      <c r="X155" s="15"/>
      <c r="Y155" s="15"/>
      <c r="Z155" s="15"/>
      <c r="AA155" s="15"/>
      <c r="AB155" s="15"/>
      <c r="AC155" s="15"/>
      <c r="AD155" s="15"/>
      <c r="AE155" s="15"/>
      <c r="AT155" s="308" t="s">
        <v>758</v>
      </c>
      <c r="AU155" s="308" t="s">
        <v>86</v>
      </c>
      <c r="AV155" s="15" t="s">
        <v>84</v>
      </c>
      <c r="AW155" s="15" t="s">
        <v>33</v>
      </c>
      <c r="AX155" s="15" t="s">
        <v>76</v>
      </c>
      <c r="AY155" s="308" t="s">
        <v>414</v>
      </c>
    </row>
    <row r="156" s="13" customFormat="1">
      <c r="A156" s="13"/>
      <c r="B156" s="277"/>
      <c r="C156" s="278"/>
      <c r="D156" s="230" t="s">
        <v>758</v>
      </c>
      <c r="E156" s="279" t="s">
        <v>1</v>
      </c>
      <c r="F156" s="280" t="s">
        <v>3859</v>
      </c>
      <c r="G156" s="278"/>
      <c r="H156" s="281">
        <v>4.2000000000000002</v>
      </c>
      <c r="I156" s="282"/>
      <c r="J156" s="278"/>
      <c r="K156" s="278"/>
      <c r="L156" s="283"/>
      <c r="M156" s="284"/>
      <c r="N156" s="285"/>
      <c r="O156" s="285"/>
      <c r="P156" s="285"/>
      <c r="Q156" s="285"/>
      <c r="R156" s="285"/>
      <c r="S156" s="285"/>
      <c r="T156" s="286"/>
      <c r="U156" s="13"/>
      <c r="V156" s="13"/>
      <c r="W156" s="13"/>
      <c r="X156" s="13"/>
      <c r="Y156" s="13"/>
      <c r="Z156" s="13"/>
      <c r="AA156" s="13"/>
      <c r="AB156" s="13"/>
      <c r="AC156" s="13"/>
      <c r="AD156" s="13"/>
      <c r="AE156" s="13"/>
      <c r="AT156" s="287" t="s">
        <v>758</v>
      </c>
      <c r="AU156" s="287" t="s">
        <v>86</v>
      </c>
      <c r="AV156" s="13" t="s">
        <v>86</v>
      </c>
      <c r="AW156" s="13" t="s">
        <v>33</v>
      </c>
      <c r="AX156" s="13" t="s">
        <v>76</v>
      </c>
      <c r="AY156" s="287" t="s">
        <v>414</v>
      </c>
    </row>
    <row r="157" s="13" customFormat="1">
      <c r="A157" s="13"/>
      <c r="B157" s="277"/>
      <c r="C157" s="278"/>
      <c r="D157" s="230" t="s">
        <v>758</v>
      </c>
      <c r="E157" s="279" t="s">
        <v>1</v>
      </c>
      <c r="F157" s="280" t="s">
        <v>3860</v>
      </c>
      <c r="G157" s="278"/>
      <c r="H157" s="281">
        <v>0.92400000000000004</v>
      </c>
      <c r="I157" s="282"/>
      <c r="J157" s="278"/>
      <c r="K157" s="278"/>
      <c r="L157" s="283"/>
      <c r="M157" s="284"/>
      <c r="N157" s="285"/>
      <c r="O157" s="285"/>
      <c r="P157" s="285"/>
      <c r="Q157" s="285"/>
      <c r="R157" s="285"/>
      <c r="S157" s="285"/>
      <c r="T157" s="286"/>
      <c r="U157" s="13"/>
      <c r="V157" s="13"/>
      <c r="W157" s="13"/>
      <c r="X157" s="13"/>
      <c r="Y157" s="13"/>
      <c r="Z157" s="13"/>
      <c r="AA157" s="13"/>
      <c r="AB157" s="13"/>
      <c r="AC157" s="13"/>
      <c r="AD157" s="13"/>
      <c r="AE157" s="13"/>
      <c r="AT157" s="287" t="s">
        <v>758</v>
      </c>
      <c r="AU157" s="287" t="s">
        <v>86</v>
      </c>
      <c r="AV157" s="13" t="s">
        <v>86</v>
      </c>
      <c r="AW157" s="13" t="s">
        <v>33</v>
      </c>
      <c r="AX157" s="13" t="s">
        <v>76</v>
      </c>
      <c r="AY157" s="287" t="s">
        <v>414</v>
      </c>
    </row>
    <row r="158" s="14" customFormat="1">
      <c r="A158" s="14"/>
      <c r="B158" s="288"/>
      <c r="C158" s="289"/>
      <c r="D158" s="230" t="s">
        <v>758</v>
      </c>
      <c r="E158" s="290" t="s">
        <v>1</v>
      </c>
      <c r="F158" s="291" t="s">
        <v>760</v>
      </c>
      <c r="G158" s="289"/>
      <c r="H158" s="292">
        <v>15.399999999999999</v>
      </c>
      <c r="I158" s="293"/>
      <c r="J158" s="289"/>
      <c r="K158" s="289"/>
      <c r="L158" s="294"/>
      <c r="M158" s="295"/>
      <c r="N158" s="296"/>
      <c r="O158" s="296"/>
      <c r="P158" s="296"/>
      <c r="Q158" s="296"/>
      <c r="R158" s="296"/>
      <c r="S158" s="296"/>
      <c r="T158" s="297"/>
      <c r="U158" s="14"/>
      <c r="V158" s="14"/>
      <c r="W158" s="14"/>
      <c r="X158" s="14"/>
      <c r="Y158" s="14"/>
      <c r="Z158" s="14"/>
      <c r="AA158" s="14"/>
      <c r="AB158" s="14"/>
      <c r="AC158" s="14"/>
      <c r="AD158" s="14"/>
      <c r="AE158" s="14"/>
      <c r="AT158" s="298" t="s">
        <v>758</v>
      </c>
      <c r="AU158" s="298" t="s">
        <v>86</v>
      </c>
      <c r="AV158" s="14" t="s">
        <v>415</v>
      </c>
      <c r="AW158" s="14" t="s">
        <v>33</v>
      </c>
      <c r="AX158" s="14" t="s">
        <v>84</v>
      </c>
      <c r="AY158" s="298" t="s">
        <v>414</v>
      </c>
    </row>
    <row r="159" s="2" customFormat="1" ht="21.75" customHeight="1">
      <c r="A159" s="39"/>
      <c r="B159" s="40"/>
      <c r="C159" s="234" t="s">
        <v>427</v>
      </c>
      <c r="D159" s="234" t="s">
        <v>443</v>
      </c>
      <c r="E159" s="235" t="s">
        <v>2246</v>
      </c>
      <c r="F159" s="236" t="s">
        <v>2247</v>
      </c>
      <c r="G159" s="237" t="s">
        <v>531</v>
      </c>
      <c r="H159" s="238">
        <v>43.960000000000001</v>
      </c>
      <c r="I159" s="239"/>
      <c r="J159" s="240">
        <f>ROUND(I159*H159,2)</f>
        <v>0</v>
      </c>
      <c r="K159" s="236" t="s">
        <v>720</v>
      </c>
      <c r="L159" s="45"/>
      <c r="M159" s="241" t="s">
        <v>1</v>
      </c>
      <c r="N159" s="242" t="s">
        <v>41</v>
      </c>
      <c r="O159" s="92"/>
      <c r="P159" s="226">
        <f>O159*H159</f>
        <v>0</v>
      </c>
      <c r="Q159" s="226">
        <v>0.00046548210000000001</v>
      </c>
      <c r="R159" s="226">
        <f>Q159*H159</f>
        <v>0.020462593116000002</v>
      </c>
      <c r="S159" s="226">
        <v>0</v>
      </c>
      <c r="T159" s="227">
        <f>S159*H159</f>
        <v>0</v>
      </c>
      <c r="U159" s="39"/>
      <c r="V159" s="39"/>
      <c r="W159" s="39"/>
      <c r="X159" s="39"/>
      <c r="Y159" s="39"/>
      <c r="Z159" s="39"/>
      <c r="AA159" s="39"/>
      <c r="AB159" s="39"/>
      <c r="AC159" s="39"/>
      <c r="AD159" s="39"/>
      <c r="AE159" s="39"/>
      <c r="AR159" s="228" t="s">
        <v>415</v>
      </c>
      <c r="AT159" s="228" t="s">
        <v>443</v>
      </c>
      <c r="AU159" s="228" t="s">
        <v>86</v>
      </c>
      <c r="AY159" s="18" t="s">
        <v>414</v>
      </c>
      <c r="BE159" s="229">
        <f>IF(N159="základní",J159,0)</f>
        <v>0</v>
      </c>
      <c r="BF159" s="229">
        <f>IF(N159="snížená",J159,0)</f>
        <v>0</v>
      </c>
      <c r="BG159" s="229">
        <f>IF(N159="zákl. přenesená",J159,0)</f>
        <v>0</v>
      </c>
      <c r="BH159" s="229">
        <f>IF(N159="sníž. přenesená",J159,0)</f>
        <v>0</v>
      </c>
      <c r="BI159" s="229">
        <f>IF(N159="nulová",J159,0)</f>
        <v>0</v>
      </c>
      <c r="BJ159" s="18" t="s">
        <v>84</v>
      </c>
      <c r="BK159" s="229">
        <f>ROUND(I159*H159,2)</f>
        <v>0</v>
      </c>
      <c r="BL159" s="18" t="s">
        <v>415</v>
      </c>
      <c r="BM159" s="228" t="s">
        <v>3861</v>
      </c>
    </row>
    <row r="160" s="2" customFormat="1">
      <c r="A160" s="39"/>
      <c r="B160" s="40"/>
      <c r="C160" s="41"/>
      <c r="D160" s="230" t="s">
        <v>417</v>
      </c>
      <c r="E160" s="41"/>
      <c r="F160" s="231" t="s">
        <v>2249</v>
      </c>
      <c r="G160" s="41"/>
      <c r="H160" s="41"/>
      <c r="I160" s="156"/>
      <c r="J160" s="41"/>
      <c r="K160" s="41"/>
      <c r="L160" s="45"/>
      <c r="M160" s="232"/>
      <c r="N160" s="233"/>
      <c r="O160" s="92"/>
      <c r="P160" s="92"/>
      <c r="Q160" s="92"/>
      <c r="R160" s="92"/>
      <c r="S160" s="92"/>
      <c r="T160" s="93"/>
      <c r="U160" s="39"/>
      <c r="V160" s="39"/>
      <c r="W160" s="39"/>
      <c r="X160" s="39"/>
      <c r="Y160" s="39"/>
      <c r="Z160" s="39"/>
      <c r="AA160" s="39"/>
      <c r="AB160" s="39"/>
      <c r="AC160" s="39"/>
      <c r="AD160" s="39"/>
      <c r="AE160" s="39"/>
      <c r="AT160" s="18" t="s">
        <v>417</v>
      </c>
      <c r="AU160" s="18" t="s">
        <v>86</v>
      </c>
    </row>
    <row r="161" s="2" customFormat="1">
      <c r="A161" s="39"/>
      <c r="B161" s="40"/>
      <c r="C161" s="41"/>
      <c r="D161" s="230" t="s">
        <v>722</v>
      </c>
      <c r="E161" s="41"/>
      <c r="F161" s="268" t="s">
        <v>3785</v>
      </c>
      <c r="G161" s="41"/>
      <c r="H161" s="41"/>
      <c r="I161" s="156"/>
      <c r="J161" s="41"/>
      <c r="K161" s="41"/>
      <c r="L161" s="45"/>
      <c r="M161" s="232"/>
      <c r="N161" s="233"/>
      <c r="O161" s="92"/>
      <c r="P161" s="92"/>
      <c r="Q161" s="92"/>
      <c r="R161" s="92"/>
      <c r="S161" s="92"/>
      <c r="T161" s="93"/>
      <c r="U161" s="39"/>
      <c r="V161" s="39"/>
      <c r="W161" s="39"/>
      <c r="X161" s="39"/>
      <c r="Y161" s="39"/>
      <c r="Z161" s="39"/>
      <c r="AA161" s="39"/>
      <c r="AB161" s="39"/>
      <c r="AC161" s="39"/>
      <c r="AD161" s="39"/>
      <c r="AE161" s="39"/>
      <c r="AT161" s="18" t="s">
        <v>722</v>
      </c>
      <c r="AU161" s="18" t="s">
        <v>86</v>
      </c>
    </row>
    <row r="162" s="13" customFormat="1">
      <c r="A162" s="13"/>
      <c r="B162" s="277"/>
      <c r="C162" s="278"/>
      <c r="D162" s="230" t="s">
        <v>758</v>
      </c>
      <c r="E162" s="279" t="s">
        <v>1</v>
      </c>
      <c r="F162" s="280" t="s">
        <v>3822</v>
      </c>
      <c r="G162" s="278"/>
      <c r="H162" s="281">
        <v>43.960000000000001</v>
      </c>
      <c r="I162" s="282"/>
      <c r="J162" s="278"/>
      <c r="K162" s="278"/>
      <c r="L162" s="283"/>
      <c r="M162" s="284"/>
      <c r="N162" s="285"/>
      <c r="O162" s="285"/>
      <c r="P162" s="285"/>
      <c r="Q162" s="285"/>
      <c r="R162" s="285"/>
      <c r="S162" s="285"/>
      <c r="T162" s="286"/>
      <c r="U162" s="13"/>
      <c r="V162" s="13"/>
      <c r="W162" s="13"/>
      <c r="X162" s="13"/>
      <c r="Y162" s="13"/>
      <c r="Z162" s="13"/>
      <c r="AA162" s="13"/>
      <c r="AB162" s="13"/>
      <c r="AC162" s="13"/>
      <c r="AD162" s="13"/>
      <c r="AE162" s="13"/>
      <c r="AT162" s="287" t="s">
        <v>758</v>
      </c>
      <c r="AU162" s="287" t="s">
        <v>86</v>
      </c>
      <c r="AV162" s="13" t="s">
        <v>86</v>
      </c>
      <c r="AW162" s="13" t="s">
        <v>33</v>
      </c>
      <c r="AX162" s="13" t="s">
        <v>84</v>
      </c>
      <c r="AY162" s="287" t="s">
        <v>414</v>
      </c>
    </row>
    <row r="163" s="11" customFormat="1" ht="22.8" customHeight="1">
      <c r="A163" s="11"/>
      <c r="B163" s="254"/>
      <c r="C163" s="255"/>
      <c r="D163" s="256" t="s">
        <v>75</v>
      </c>
      <c r="E163" s="275" t="s">
        <v>442</v>
      </c>
      <c r="F163" s="275" t="s">
        <v>850</v>
      </c>
      <c r="G163" s="255"/>
      <c r="H163" s="255"/>
      <c r="I163" s="258"/>
      <c r="J163" s="276">
        <f>BK163</f>
        <v>0</v>
      </c>
      <c r="K163" s="255"/>
      <c r="L163" s="260"/>
      <c r="M163" s="261"/>
      <c r="N163" s="262"/>
      <c r="O163" s="262"/>
      <c r="P163" s="263">
        <f>SUM(P164:P197)</f>
        <v>0</v>
      </c>
      <c r="Q163" s="262"/>
      <c r="R163" s="263">
        <f>SUM(R164:R197)</f>
        <v>0.096037200000000003</v>
      </c>
      <c r="S163" s="262"/>
      <c r="T163" s="264">
        <f>SUM(T164:T197)</f>
        <v>3.7944180000000003</v>
      </c>
      <c r="U163" s="11"/>
      <c r="V163" s="11"/>
      <c r="W163" s="11"/>
      <c r="X163" s="11"/>
      <c r="Y163" s="11"/>
      <c r="Z163" s="11"/>
      <c r="AA163" s="11"/>
      <c r="AB163" s="11"/>
      <c r="AC163" s="11"/>
      <c r="AD163" s="11"/>
      <c r="AE163" s="11"/>
      <c r="AR163" s="265" t="s">
        <v>84</v>
      </c>
      <c r="AT163" s="266" t="s">
        <v>75</v>
      </c>
      <c r="AU163" s="266" t="s">
        <v>84</v>
      </c>
      <c r="AY163" s="265" t="s">
        <v>414</v>
      </c>
      <c r="BK163" s="267">
        <f>SUM(BK164:BK197)</f>
        <v>0</v>
      </c>
    </row>
    <row r="164" s="2" customFormat="1" ht="21.75" customHeight="1">
      <c r="A164" s="39"/>
      <c r="B164" s="40"/>
      <c r="C164" s="234" t="s">
        <v>431</v>
      </c>
      <c r="D164" s="234" t="s">
        <v>443</v>
      </c>
      <c r="E164" s="235" t="s">
        <v>3338</v>
      </c>
      <c r="F164" s="236" t="s">
        <v>3339</v>
      </c>
      <c r="G164" s="237" t="s">
        <v>755</v>
      </c>
      <c r="H164" s="238">
        <v>2.04</v>
      </c>
      <c r="I164" s="239"/>
      <c r="J164" s="240">
        <f>ROUND(I164*H164,2)</f>
        <v>0</v>
      </c>
      <c r="K164" s="236" t="s">
        <v>720</v>
      </c>
      <c r="L164" s="45"/>
      <c r="M164" s="241" t="s">
        <v>1</v>
      </c>
      <c r="N164" s="242" t="s">
        <v>41</v>
      </c>
      <c r="O164" s="92"/>
      <c r="P164" s="226">
        <f>O164*H164</f>
        <v>0</v>
      </c>
      <c r="Q164" s="226">
        <v>0</v>
      </c>
      <c r="R164" s="226">
        <f>Q164*H164</f>
        <v>0</v>
      </c>
      <c r="S164" s="226">
        <v>1.8</v>
      </c>
      <c r="T164" s="227">
        <f>S164*H164</f>
        <v>3.6720000000000002</v>
      </c>
      <c r="U164" s="39"/>
      <c r="V164" s="39"/>
      <c r="W164" s="39"/>
      <c r="X164" s="39"/>
      <c r="Y164" s="39"/>
      <c r="Z164" s="39"/>
      <c r="AA164" s="39"/>
      <c r="AB164" s="39"/>
      <c r="AC164" s="39"/>
      <c r="AD164" s="39"/>
      <c r="AE164" s="39"/>
      <c r="AR164" s="228" t="s">
        <v>415</v>
      </c>
      <c r="AT164" s="228" t="s">
        <v>443</v>
      </c>
      <c r="AU164" s="228" t="s">
        <v>86</v>
      </c>
      <c r="AY164" s="18" t="s">
        <v>414</v>
      </c>
      <c r="BE164" s="229">
        <f>IF(N164="základní",J164,0)</f>
        <v>0</v>
      </c>
      <c r="BF164" s="229">
        <f>IF(N164="snížená",J164,0)</f>
        <v>0</v>
      </c>
      <c r="BG164" s="229">
        <f>IF(N164="zákl. přenesená",J164,0)</f>
        <v>0</v>
      </c>
      <c r="BH164" s="229">
        <f>IF(N164="sníž. přenesená",J164,0)</f>
        <v>0</v>
      </c>
      <c r="BI164" s="229">
        <f>IF(N164="nulová",J164,0)</f>
        <v>0</v>
      </c>
      <c r="BJ164" s="18" t="s">
        <v>84</v>
      </c>
      <c r="BK164" s="229">
        <f>ROUND(I164*H164,2)</f>
        <v>0</v>
      </c>
      <c r="BL164" s="18" t="s">
        <v>415</v>
      </c>
      <c r="BM164" s="228" t="s">
        <v>3862</v>
      </c>
    </row>
    <row r="165" s="2" customFormat="1">
      <c r="A165" s="39"/>
      <c r="B165" s="40"/>
      <c r="C165" s="41"/>
      <c r="D165" s="230" t="s">
        <v>417</v>
      </c>
      <c r="E165" s="41"/>
      <c r="F165" s="231" t="s">
        <v>3339</v>
      </c>
      <c r="G165" s="41"/>
      <c r="H165" s="41"/>
      <c r="I165" s="156"/>
      <c r="J165" s="41"/>
      <c r="K165" s="41"/>
      <c r="L165" s="45"/>
      <c r="M165" s="232"/>
      <c r="N165" s="233"/>
      <c r="O165" s="92"/>
      <c r="P165" s="92"/>
      <c r="Q165" s="92"/>
      <c r="R165" s="92"/>
      <c r="S165" s="92"/>
      <c r="T165" s="93"/>
      <c r="U165" s="39"/>
      <c r="V165" s="39"/>
      <c r="W165" s="39"/>
      <c r="X165" s="39"/>
      <c r="Y165" s="39"/>
      <c r="Z165" s="39"/>
      <c r="AA165" s="39"/>
      <c r="AB165" s="39"/>
      <c r="AC165" s="39"/>
      <c r="AD165" s="39"/>
      <c r="AE165" s="39"/>
      <c r="AT165" s="18" t="s">
        <v>417</v>
      </c>
      <c r="AU165" s="18" t="s">
        <v>86</v>
      </c>
    </row>
    <row r="166" s="2" customFormat="1">
      <c r="A166" s="39"/>
      <c r="B166" s="40"/>
      <c r="C166" s="41"/>
      <c r="D166" s="230" t="s">
        <v>722</v>
      </c>
      <c r="E166" s="41"/>
      <c r="F166" s="268" t="s">
        <v>3863</v>
      </c>
      <c r="G166" s="41"/>
      <c r="H166" s="41"/>
      <c r="I166" s="156"/>
      <c r="J166" s="41"/>
      <c r="K166" s="41"/>
      <c r="L166" s="45"/>
      <c r="M166" s="232"/>
      <c r="N166" s="233"/>
      <c r="O166" s="92"/>
      <c r="P166" s="92"/>
      <c r="Q166" s="92"/>
      <c r="R166" s="92"/>
      <c r="S166" s="92"/>
      <c r="T166" s="93"/>
      <c r="U166" s="39"/>
      <c r="V166" s="39"/>
      <c r="W166" s="39"/>
      <c r="X166" s="39"/>
      <c r="Y166" s="39"/>
      <c r="Z166" s="39"/>
      <c r="AA166" s="39"/>
      <c r="AB166" s="39"/>
      <c r="AC166" s="39"/>
      <c r="AD166" s="39"/>
      <c r="AE166" s="39"/>
      <c r="AT166" s="18" t="s">
        <v>722</v>
      </c>
      <c r="AU166" s="18" t="s">
        <v>86</v>
      </c>
    </row>
    <row r="167" s="13" customFormat="1">
      <c r="A167" s="13"/>
      <c r="B167" s="277"/>
      <c r="C167" s="278"/>
      <c r="D167" s="230" t="s">
        <v>758</v>
      </c>
      <c r="E167" s="279" t="s">
        <v>1</v>
      </c>
      <c r="F167" s="280" t="s">
        <v>3864</v>
      </c>
      <c r="G167" s="278"/>
      <c r="H167" s="281">
        <v>0.59999999999999998</v>
      </c>
      <c r="I167" s="282"/>
      <c r="J167" s="278"/>
      <c r="K167" s="278"/>
      <c r="L167" s="283"/>
      <c r="M167" s="284"/>
      <c r="N167" s="285"/>
      <c r="O167" s="285"/>
      <c r="P167" s="285"/>
      <c r="Q167" s="285"/>
      <c r="R167" s="285"/>
      <c r="S167" s="285"/>
      <c r="T167" s="286"/>
      <c r="U167" s="13"/>
      <c r="V167" s="13"/>
      <c r="W167" s="13"/>
      <c r="X167" s="13"/>
      <c r="Y167" s="13"/>
      <c r="Z167" s="13"/>
      <c r="AA167" s="13"/>
      <c r="AB167" s="13"/>
      <c r="AC167" s="13"/>
      <c r="AD167" s="13"/>
      <c r="AE167" s="13"/>
      <c r="AT167" s="287" t="s">
        <v>758</v>
      </c>
      <c r="AU167" s="287" t="s">
        <v>86</v>
      </c>
      <c r="AV167" s="13" t="s">
        <v>86</v>
      </c>
      <c r="AW167" s="13" t="s">
        <v>33</v>
      </c>
      <c r="AX167" s="13" t="s">
        <v>76</v>
      </c>
      <c r="AY167" s="287" t="s">
        <v>414</v>
      </c>
    </row>
    <row r="168" s="13" customFormat="1">
      <c r="A168" s="13"/>
      <c r="B168" s="277"/>
      <c r="C168" s="278"/>
      <c r="D168" s="230" t="s">
        <v>758</v>
      </c>
      <c r="E168" s="279" t="s">
        <v>1</v>
      </c>
      <c r="F168" s="280" t="s">
        <v>3865</v>
      </c>
      <c r="G168" s="278"/>
      <c r="H168" s="281">
        <v>1.44</v>
      </c>
      <c r="I168" s="282"/>
      <c r="J168" s="278"/>
      <c r="K168" s="278"/>
      <c r="L168" s="283"/>
      <c r="M168" s="284"/>
      <c r="N168" s="285"/>
      <c r="O168" s="285"/>
      <c r="P168" s="285"/>
      <c r="Q168" s="285"/>
      <c r="R168" s="285"/>
      <c r="S168" s="285"/>
      <c r="T168" s="286"/>
      <c r="U168" s="13"/>
      <c r="V168" s="13"/>
      <c r="W168" s="13"/>
      <c r="X168" s="13"/>
      <c r="Y168" s="13"/>
      <c r="Z168" s="13"/>
      <c r="AA168" s="13"/>
      <c r="AB168" s="13"/>
      <c r="AC168" s="13"/>
      <c r="AD168" s="13"/>
      <c r="AE168" s="13"/>
      <c r="AT168" s="287" t="s">
        <v>758</v>
      </c>
      <c r="AU168" s="287" t="s">
        <v>86</v>
      </c>
      <c r="AV168" s="13" t="s">
        <v>86</v>
      </c>
      <c r="AW168" s="13" t="s">
        <v>33</v>
      </c>
      <c r="AX168" s="13" t="s">
        <v>76</v>
      </c>
      <c r="AY168" s="287" t="s">
        <v>414</v>
      </c>
    </row>
    <row r="169" s="14" customFormat="1">
      <c r="A169" s="14"/>
      <c r="B169" s="288"/>
      <c r="C169" s="289"/>
      <c r="D169" s="230" t="s">
        <v>758</v>
      </c>
      <c r="E169" s="290" t="s">
        <v>1</v>
      </c>
      <c r="F169" s="291" t="s">
        <v>760</v>
      </c>
      <c r="G169" s="289"/>
      <c r="H169" s="292">
        <v>2.04</v>
      </c>
      <c r="I169" s="293"/>
      <c r="J169" s="289"/>
      <c r="K169" s="289"/>
      <c r="L169" s="294"/>
      <c r="M169" s="295"/>
      <c r="N169" s="296"/>
      <c r="O169" s="296"/>
      <c r="P169" s="296"/>
      <c r="Q169" s="296"/>
      <c r="R169" s="296"/>
      <c r="S169" s="296"/>
      <c r="T169" s="297"/>
      <c r="U169" s="14"/>
      <c r="V169" s="14"/>
      <c r="W169" s="14"/>
      <c r="X169" s="14"/>
      <c r="Y169" s="14"/>
      <c r="Z169" s="14"/>
      <c r="AA169" s="14"/>
      <c r="AB169" s="14"/>
      <c r="AC169" s="14"/>
      <c r="AD169" s="14"/>
      <c r="AE169" s="14"/>
      <c r="AT169" s="298" t="s">
        <v>758</v>
      </c>
      <c r="AU169" s="298" t="s">
        <v>86</v>
      </c>
      <c r="AV169" s="14" t="s">
        <v>415</v>
      </c>
      <c r="AW169" s="14" t="s">
        <v>33</v>
      </c>
      <c r="AX169" s="14" t="s">
        <v>84</v>
      </c>
      <c r="AY169" s="298" t="s">
        <v>414</v>
      </c>
    </row>
    <row r="170" s="2" customFormat="1" ht="21.75" customHeight="1">
      <c r="A170" s="39"/>
      <c r="B170" s="40"/>
      <c r="C170" s="234" t="s">
        <v>435</v>
      </c>
      <c r="D170" s="234" t="s">
        <v>443</v>
      </c>
      <c r="E170" s="235" t="s">
        <v>1787</v>
      </c>
      <c r="F170" s="236" t="s">
        <v>1788</v>
      </c>
      <c r="G170" s="237" t="s">
        <v>755</v>
      </c>
      <c r="H170" s="238">
        <v>4</v>
      </c>
      <c r="I170" s="239"/>
      <c r="J170" s="240">
        <f>ROUND(I170*H170,2)</f>
        <v>0</v>
      </c>
      <c r="K170" s="236" t="s">
        <v>720</v>
      </c>
      <c r="L170" s="45"/>
      <c r="M170" s="241" t="s">
        <v>1</v>
      </c>
      <c r="N170" s="242" t="s">
        <v>41</v>
      </c>
      <c r="O170" s="92"/>
      <c r="P170" s="226">
        <f>O170*H170</f>
        <v>0</v>
      </c>
      <c r="Q170" s="226">
        <v>0</v>
      </c>
      <c r="R170" s="226">
        <f>Q170*H170</f>
        <v>0</v>
      </c>
      <c r="S170" s="226">
        <v>0.0015</v>
      </c>
      <c r="T170" s="227">
        <f>S170*H170</f>
        <v>0.0060000000000000001</v>
      </c>
      <c r="U170" s="39"/>
      <c r="V170" s="39"/>
      <c r="W170" s="39"/>
      <c r="X170" s="39"/>
      <c r="Y170" s="39"/>
      <c r="Z170" s="39"/>
      <c r="AA170" s="39"/>
      <c r="AB170" s="39"/>
      <c r="AC170" s="39"/>
      <c r="AD170" s="39"/>
      <c r="AE170" s="39"/>
      <c r="AR170" s="228" t="s">
        <v>415</v>
      </c>
      <c r="AT170" s="228" t="s">
        <v>443</v>
      </c>
      <c r="AU170" s="228" t="s">
        <v>86</v>
      </c>
      <c r="AY170" s="18" t="s">
        <v>414</v>
      </c>
      <c r="BE170" s="229">
        <f>IF(N170="základní",J170,0)</f>
        <v>0</v>
      </c>
      <c r="BF170" s="229">
        <f>IF(N170="snížená",J170,0)</f>
        <v>0</v>
      </c>
      <c r="BG170" s="229">
        <f>IF(N170="zákl. přenesená",J170,0)</f>
        <v>0</v>
      </c>
      <c r="BH170" s="229">
        <f>IF(N170="sníž. přenesená",J170,0)</f>
        <v>0</v>
      </c>
      <c r="BI170" s="229">
        <f>IF(N170="nulová",J170,0)</f>
        <v>0</v>
      </c>
      <c r="BJ170" s="18" t="s">
        <v>84</v>
      </c>
      <c r="BK170" s="229">
        <f>ROUND(I170*H170,2)</f>
        <v>0</v>
      </c>
      <c r="BL170" s="18" t="s">
        <v>415</v>
      </c>
      <c r="BM170" s="228" t="s">
        <v>3866</v>
      </c>
    </row>
    <row r="171" s="2" customFormat="1">
      <c r="A171" s="39"/>
      <c r="B171" s="40"/>
      <c r="C171" s="41"/>
      <c r="D171" s="230" t="s">
        <v>417</v>
      </c>
      <c r="E171" s="41"/>
      <c r="F171" s="231" t="s">
        <v>1790</v>
      </c>
      <c r="G171" s="41"/>
      <c r="H171" s="41"/>
      <c r="I171" s="156"/>
      <c r="J171" s="41"/>
      <c r="K171" s="41"/>
      <c r="L171" s="45"/>
      <c r="M171" s="232"/>
      <c r="N171" s="233"/>
      <c r="O171" s="92"/>
      <c r="P171" s="92"/>
      <c r="Q171" s="92"/>
      <c r="R171" s="92"/>
      <c r="S171" s="92"/>
      <c r="T171" s="93"/>
      <c r="U171" s="39"/>
      <c r="V171" s="39"/>
      <c r="W171" s="39"/>
      <c r="X171" s="39"/>
      <c r="Y171" s="39"/>
      <c r="Z171" s="39"/>
      <c r="AA171" s="39"/>
      <c r="AB171" s="39"/>
      <c r="AC171" s="39"/>
      <c r="AD171" s="39"/>
      <c r="AE171" s="39"/>
      <c r="AT171" s="18" t="s">
        <v>417</v>
      </c>
      <c r="AU171" s="18" t="s">
        <v>86</v>
      </c>
    </row>
    <row r="172" s="15" customFormat="1">
      <c r="A172" s="15"/>
      <c r="B172" s="299"/>
      <c r="C172" s="300"/>
      <c r="D172" s="230" t="s">
        <v>758</v>
      </c>
      <c r="E172" s="301" t="s">
        <v>1</v>
      </c>
      <c r="F172" s="302" t="s">
        <v>3791</v>
      </c>
      <c r="G172" s="300"/>
      <c r="H172" s="301" t="s">
        <v>1</v>
      </c>
      <c r="I172" s="303"/>
      <c r="J172" s="300"/>
      <c r="K172" s="300"/>
      <c r="L172" s="304"/>
      <c r="M172" s="305"/>
      <c r="N172" s="306"/>
      <c r="O172" s="306"/>
      <c r="P172" s="306"/>
      <c r="Q172" s="306"/>
      <c r="R172" s="306"/>
      <c r="S172" s="306"/>
      <c r="T172" s="307"/>
      <c r="U172" s="15"/>
      <c r="V172" s="15"/>
      <c r="W172" s="15"/>
      <c r="X172" s="15"/>
      <c r="Y172" s="15"/>
      <c r="Z172" s="15"/>
      <c r="AA172" s="15"/>
      <c r="AB172" s="15"/>
      <c r="AC172" s="15"/>
      <c r="AD172" s="15"/>
      <c r="AE172" s="15"/>
      <c r="AT172" s="308" t="s">
        <v>758</v>
      </c>
      <c r="AU172" s="308" t="s">
        <v>86</v>
      </c>
      <c r="AV172" s="15" t="s">
        <v>84</v>
      </c>
      <c r="AW172" s="15" t="s">
        <v>33</v>
      </c>
      <c r="AX172" s="15" t="s">
        <v>76</v>
      </c>
      <c r="AY172" s="308" t="s">
        <v>414</v>
      </c>
    </row>
    <row r="173" s="13" customFormat="1">
      <c r="A173" s="13"/>
      <c r="B173" s="277"/>
      <c r="C173" s="278"/>
      <c r="D173" s="230" t="s">
        <v>758</v>
      </c>
      <c r="E173" s="279" t="s">
        <v>1</v>
      </c>
      <c r="F173" s="280" t="s">
        <v>3867</v>
      </c>
      <c r="G173" s="278"/>
      <c r="H173" s="281">
        <v>4</v>
      </c>
      <c r="I173" s="282"/>
      <c r="J173" s="278"/>
      <c r="K173" s="278"/>
      <c r="L173" s="283"/>
      <c r="M173" s="284"/>
      <c r="N173" s="285"/>
      <c r="O173" s="285"/>
      <c r="P173" s="285"/>
      <c r="Q173" s="285"/>
      <c r="R173" s="285"/>
      <c r="S173" s="285"/>
      <c r="T173" s="286"/>
      <c r="U173" s="13"/>
      <c r="V173" s="13"/>
      <c r="W173" s="13"/>
      <c r="X173" s="13"/>
      <c r="Y173" s="13"/>
      <c r="Z173" s="13"/>
      <c r="AA173" s="13"/>
      <c r="AB173" s="13"/>
      <c r="AC173" s="13"/>
      <c r="AD173" s="13"/>
      <c r="AE173" s="13"/>
      <c r="AT173" s="287" t="s">
        <v>758</v>
      </c>
      <c r="AU173" s="287" t="s">
        <v>86</v>
      </c>
      <c r="AV173" s="13" t="s">
        <v>86</v>
      </c>
      <c r="AW173" s="13" t="s">
        <v>33</v>
      </c>
      <c r="AX173" s="13" t="s">
        <v>84</v>
      </c>
      <c r="AY173" s="287" t="s">
        <v>414</v>
      </c>
    </row>
    <row r="174" s="2" customFormat="1" ht="16.5" customHeight="1">
      <c r="A174" s="39"/>
      <c r="B174" s="40"/>
      <c r="C174" s="234" t="s">
        <v>413</v>
      </c>
      <c r="D174" s="234" t="s">
        <v>443</v>
      </c>
      <c r="E174" s="235" t="s">
        <v>1794</v>
      </c>
      <c r="F174" s="236" t="s">
        <v>1795</v>
      </c>
      <c r="G174" s="237" t="s">
        <v>531</v>
      </c>
      <c r="H174" s="238">
        <v>15.300000000000001</v>
      </c>
      <c r="I174" s="239"/>
      <c r="J174" s="240">
        <f>ROUND(I174*H174,2)</f>
        <v>0</v>
      </c>
      <c r="K174" s="236" t="s">
        <v>720</v>
      </c>
      <c r="L174" s="45"/>
      <c r="M174" s="241" t="s">
        <v>1</v>
      </c>
      <c r="N174" s="242" t="s">
        <v>41</v>
      </c>
      <c r="O174" s="92"/>
      <c r="P174" s="226">
        <f>O174*H174</f>
        <v>0</v>
      </c>
      <c r="Q174" s="226">
        <v>0</v>
      </c>
      <c r="R174" s="226">
        <f>Q174*H174</f>
        <v>0</v>
      </c>
      <c r="S174" s="226">
        <v>0.00050000000000000001</v>
      </c>
      <c r="T174" s="227">
        <f>S174*H174</f>
        <v>0.0076500000000000005</v>
      </c>
      <c r="U174" s="39"/>
      <c r="V174" s="39"/>
      <c r="W174" s="39"/>
      <c r="X174" s="39"/>
      <c r="Y174" s="39"/>
      <c r="Z174" s="39"/>
      <c r="AA174" s="39"/>
      <c r="AB174" s="39"/>
      <c r="AC174" s="39"/>
      <c r="AD174" s="39"/>
      <c r="AE174" s="39"/>
      <c r="AR174" s="228" t="s">
        <v>415</v>
      </c>
      <c r="AT174" s="228" t="s">
        <v>443</v>
      </c>
      <c r="AU174" s="228" t="s">
        <v>86</v>
      </c>
      <c r="AY174" s="18" t="s">
        <v>414</v>
      </c>
      <c r="BE174" s="229">
        <f>IF(N174="základní",J174,0)</f>
        <v>0</v>
      </c>
      <c r="BF174" s="229">
        <f>IF(N174="snížená",J174,0)</f>
        <v>0</v>
      </c>
      <c r="BG174" s="229">
        <f>IF(N174="zákl. přenesená",J174,0)</f>
        <v>0</v>
      </c>
      <c r="BH174" s="229">
        <f>IF(N174="sníž. přenesená",J174,0)</f>
        <v>0</v>
      </c>
      <c r="BI174" s="229">
        <f>IF(N174="nulová",J174,0)</f>
        <v>0</v>
      </c>
      <c r="BJ174" s="18" t="s">
        <v>84</v>
      </c>
      <c r="BK174" s="229">
        <f>ROUND(I174*H174,2)</f>
        <v>0</v>
      </c>
      <c r="BL174" s="18" t="s">
        <v>415</v>
      </c>
      <c r="BM174" s="228" t="s">
        <v>3868</v>
      </c>
    </row>
    <row r="175" s="2" customFormat="1">
      <c r="A175" s="39"/>
      <c r="B175" s="40"/>
      <c r="C175" s="41"/>
      <c r="D175" s="230" t="s">
        <v>417</v>
      </c>
      <c r="E175" s="41"/>
      <c r="F175" s="231" t="s">
        <v>1797</v>
      </c>
      <c r="G175" s="41"/>
      <c r="H175" s="41"/>
      <c r="I175" s="156"/>
      <c r="J175" s="41"/>
      <c r="K175" s="41"/>
      <c r="L175" s="45"/>
      <c r="M175" s="232"/>
      <c r="N175" s="233"/>
      <c r="O175" s="92"/>
      <c r="P175" s="92"/>
      <c r="Q175" s="92"/>
      <c r="R175" s="92"/>
      <c r="S175" s="92"/>
      <c r="T175" s="93"/>
      <c r="U175" s="39"/>
      <c r="V175" s="39"/>
      <c r="W175" s="39"/>
      <c r="X175" s="39"/>
      <c r="Y175" s="39"/>
      <c r="Z175" s="39"/>
      <c r="AA175" s="39"/>
      <c r="AB175" s="39"/>
      <c r="AC175" s="39"/>
      <c r="AD175" s="39"/>
      <c r="AE175" s="39"/>
      <c r="AT175" s="18" t="s">
        <v>417</v>
      </c>
      <c r="AU175" s="18" t="s">
        <v>86</v>
      </c>
    </row>
    <row r="176" s="2" customFormat="1" ht="16.5" customHeight="1">
      <c r="A176" s="39"/>
      <c r="B176" s="40"/>
      <c r="C176" s="234" t="s">
        <v>442</v>
      </c>
      <c r="D176" s="234" t="s">
        <v>443</v>
      </c>
      <c r="E176" s="235" t="s">
        <v>2519</v>
      </c>
      <c r="F176" s="236" t="s">
        <v>2520</v>
      </c>
      <c r="G176" s="237" t="s">
        <v>632</v>
      </c>
      <c r="H176" s="238">
        <v>4.944</v>
      </c>
      <c r="I176" s="239"/>
      <c r="J176" s="240">
        <f>ROUND(I176*H176,2)</f>
        <v>0</v>
      </c>
      <c r="K176" s="236" t="s">
        <v>720</v>
      </c>
      <c r="L176" s="45"/>
      <c r="M176" s="241" t="s">
        <v>1</v>
      </c>
      <c r="N176" s="242" t="s">
        <v>41</v>
      </c>
      <c r="O176" s="92"/>
      <c r="P176" s="226">
        <f>O176*H176</f>
        <v>0</v>
      </c>
      <c r="Q176" s="226">
        <v>0</v>
      </c>
      <c r="R176" s="226">
        <f>Q176*H176</f>
        <v>0</v>
      </c>
      <c r="S176" s="226">
        <v>0.021999999999999999</v>
      </c>
      <c r="T176" s="227">
        <f>S176*H176</f>
        <v>0.10876799999999999</v>
      </c>
      <c r="U176" s="39"/>
      <c r="V176" s="39"/>
      <c r="W176" s="39"/>
      <c r="X176" s="39"/>
      <c r="Y176" s="39"/>
      <c r="Z176" s="39"/>
      <c r="AA176" s="39"/>
      <c r="AB176" s="39"/>
      <c r="AC176" s="39"/>
      <c r="AD176" s="39"/>
      <c r="AE176" s="39"/>
      <c r="AR176" s="228" t="s">
        <v>415</v>
      </c>
      <c r="AT176" s="228" t="s">
        <v>443</v>
      </c>
      <c r="AU176" s="228" t="s">
        <v>86</v>
      </c>
      <c r="AY176" s="18" t="s">
        <v>414</v>
      </c>
      <c r="BE176" s="229">
        <f>IF(N176="základní",J176,0)</f>
        <v>0</v>
      </c>
      <c r="BF176" s="229">
        <f>IF(N176="snížená",J176,0)</f>
        <v>0</v>
      </c>
      <c r="BG176" s="229">
        <f>IF(N176="zákl. přenesená",J176,0)</f>
        <v>0</v>
      </c>
      <c r="BH176" s="229">
        <f>IF(N176="sníž. přenesená",J176,0)</f>
        <v>0</v>
      </c>
      <c r="BI176" s="229">
        <f>IF(N176="nulová",J176,0)</f>
        <v>0</v>
      </c>
      <c r="BJ176" s="18" t="s">
        <v>84</v>
      </c>
      <c r="BK176" s="229">
        <f>ROUND(I176*H176,2)</f>
        <v>0</v>
      </c>
      <c r="BL176" s="18" t="s">
        <v>415</v>
      </c>
      <c r="BM176" s="228" t="s">
        <v>3869</v>
      </c>
    </row>
    <row r="177" s="2" customFormat="1">
      <c r="A177" s="39"/>
      <c r="B177" s="40"/>
      <c r="C177" s="41"/>
      <c r="D177" s="230" t="s">
        <v>417</v>
      </c>
      <c r="E177" s="41"/>
      <c r="F177" s="231" t="s">
        <v>2522</v>
      </c>
      <c r="G177" s="41"/>
      <c r="H177" s="41"/>
      <c r="I177" s="156"/>
      <c r="J177" s="41"/>
      <c r="K177" s="41"/>
      <c r="L177" s="45"/>
      <c r="M177" s="232"/>
      <c r="N177" s="233"/>
      <c r="O177" s="92"/>
      <c r="P177" s="92"/>
      <c r="Q177" s="92"/>
      <c r="R177" s="92"/>
      <c r="S177" s="92"/>
      <c r="T177" s="93"/>
      <c r="U177" s="39"/>
      <c r="V177" s="39"/>
      <c r="W177" s="39"/>
      <c r="X177" s="39"/>
      <c r="Y177" s="39"/>
      <c r="Z177" s="39"/>
      <c r="AA177" s="39"/>
      <c r="AB177" s="39"/>
      <c r="AC177" s="39"/>
      <c r="AD177" s="39"/>
      <c r="AE177" s="39"/>
      <c r="AT177" s="18" t="s">
        <v>417</v>
      </c>
      <c r="AU177" s="18" t="s">
        <v>86</v>
      </c>
    </row>
    <row r="178" s="15" customFormat="1">
      <c r="A178" s="15"/>
      <c r="B178" s="299"/>
      <c r="C178" s="300"/>
      <c r="D178" s="230" t="s">
        <v>758</v>
      </c>
      <c r="E178" s="301" t="s">
        <v>1</v>
      </c>
      <c r="F178" s="302" t="s">
        <v>3870</v>
      </c>
      <c r="G178" s="300"/>
      <c r="H178" s="301" t="s">
        <v>1</v>
      </c>
      <c r="I178" s="303"/>
      <c r="J178" s="300"/>
      <c r="K178" s="300"/>
      <c r="L178" s="304"/>
      <c r="M178" s="305"/>
      <c r="N178" s="306"/>
      <c r="O178" s="306"/>
      <c r="P178" s="306"/>
      <c r="Q178" s="306"/>
      <c r="R178" s="306"/>
      <c r="S178" s="306"/>
      <c r="T178" s="307"/>
      <c r="U178" s="15"/>
      <c r="V178" s="15"/>
      <c r="W178" s="15"/>
      <c r="X178" s="15"/>
      <c r="Y178" s="15"/>
      <c r="Z178" s="15"/>
      <c r="AA178" s="15"/>
      <c r="AB178" s="15"/>
      <c r="AC178" s="15"/>
      <c r="AD178" s="15"/>
      <c r="AE178" s="15"/>
      <c r="AT178" s="308" t="s">
        <v>758</v>
      </c>
      <c r="AU178" s="308" t="s">
        <v>86</v>
      </c>
      <c r="AV178" s="15" t="s">
        <v>84</v>
      </c>
      <c r="AW178" s="15" t="s">
        <v>33</v>
      </c>
      <c r="AX178" s="15" t="s">
        <v>76</v>
      </c>
      <c r="AY178" s="308" t="s">
        <v>414</v>
      </c>
    </row>
    <row r="179" s="13" customFormat="1">
      <c r="A179" s="13"/>
      <c r="B179" s="277"/>
      <c r="C179" s="278"/>
      <c r="D179" s="230" t="s">
        <v>758</v>
      </c>
      <c r="E179" s="279" t="s">
        <v>1</v>
      </c>
      <c r="F179" s="280" t="s">
        <v>3871</v>
      </c>
      <c r="G179" s="278"/>
      <c r="H179" s="281">
        <v>3.7440000000000002</v>
      </c>
      <c r="I179" s="282"/>
      <c r="J179" s="278"/>
      <c r="K179" s="278"/>
      <c r="L179" s="283"/>
      <c r="M179" s="284"/>
      <c r="N179" s="285"/>
      <c r="O179" s="285"/>
      <c r="P179" s="285"/>
      <c r="Q179" s="285"/>
      <c r="R179" s="285"/>
      <c r="S179" s="285"/>
      <c r="T179" s="286"/>
      <c r="U179" s="13"/>
      <c r="V179" s="13"/>
      <c r="W179" s="13"/>
      <c r="X179" s="13"/>
      <c r="Y179" s="13"/>
      <c r="Z179" s="13"/>
      <c r="AA179" s="13"/>
      <c r="AB179" s="13"/>
      <c r="AC179" s="13"/>
      <c r="AD179" s="13"/>
      <c r="AE179" s="13"/>
      <c r="AT179" s="287" t="s">
        <v>758</v>
      </c>
      <c r="AU179" s="287" t="s">
        <v>86</v>
      </c>
      <c r="AV179" s="13" t="s">
        <v>86</v>
      </c>
      <c r="AW179" s="13" t="s">
        <v>33</v>
      </c>
      <c r="AX179" s="13" t="s">
        <v>76</v>
      </c>
      <c r="AY179" s="287" t="s">
        <v>414</v>
      </c>
    </row>
    <row r="180" s="13" customFormat="1">
      <c r="A180" s="13"/>
      <c r="B180" s="277"/>
      <c r="C180" s="278"/>
      <c r="D180" s="230" t="s">
        <v>758</v>
      </c>
      <c r="E180" s="279" t="s">
        <v>1</v>
      </c>
      <c r="F180" s="280" t="s">
        <v>3872</v>
      </c>
      <c r="G180" s="278"/>
      <c r="H180" s="281">
        <v>1.2</v>
      </c>
      <c r="I180" s="282"/>
      <c r="J180" s="278"/>
      <c r="K180" s="278"/>
      <c r="L180" s="283"/>
      <c r="M180" s="284"/>
      <c r="N180" s="285"/>
      <c r="O180" s="285"/>
      <c r="P180" s="285"/>
      <c r="Q180" s="285"/>
      <c r="R180" s="285"/>
      <c r="S180" s="285"/>
      <c r="T180" s="286"/>
      <c r="U180" s="13"/>
      <c r="V180" s="13"/>
      <c r="W180" s="13"/>
      <c r="X180" s="13"/>
      <c r="Y180" s="13"/>
      <c r="Z180" s="13"/>
      <c r="AA180" s="13"/>
      <c r="AB180" s="13"/>
      <c r="AC180" s="13"/>
      <c r="AD180" s="13"/>
      <c r="AE180" s="13"/>
      <c r="AT180" s="287" t="s">
        <v>758</v>
      </c>
      <c r="AU180" s="287" t="s">
        <v>86</v>
      </c>
      <c r="AV180" s="13" t="s">
        <v>86</v>
      </c>
      <c r="AW180" s="13" t="s">
        <v>33</v>
      </c>
      <c r="AX180" s="13" t="s">
        <v>76</v>
      </c>
      <c r="AY180" s="287" t="s">
        <v>414</v>
      </c>
    </row>
    <row r="181" s="14" customFormat="1">
      <c r="A181" s="14"/>
      <c r="B181" s="288"/>
      <c r="C181" s="289"/>
      <c r="D181" s="230" t="s">
        <v>758</v>
      </c>
      <c r="E181" s="290" t="s">
        <v>1</v>
      </c>
      <c r="F181" s="291" t="s">
        <v>760</v>
      </c>
      <c r="G181" s="289"/>
      <c r="H181" s="292">
        <v>4.944</v>
      </c>
      <c r="I181" s="293"/>
      <c r="J181" s="289"/>
      <c r="K181" s="289"/>
      <c r="L181" s="294"/>
      <c r="M181" s="295"/>
      <c r="N181" s="296"/>
      <c r="O181" s="296"/>
      <c r="P181" s="296"/>
      <c r="Q181" s="296"/>
      <c r="R181" s="296"/>
      <c r="S181" s="296"/>
      <c r="T181" s="297"/>
      <c r="U181" s="14"/>
      <c r="V181" s="14"/>
      <c r="W181" s="14"/>
      <c r="X181" s="14"/>
      <c r="Y181" s="14"/>
      <c r="Z181" s="14"/>
      <c r="AA181" s="14"/>
      <c r="AB181" s="14"/>
      <c r="AC181" s="14"/>
      <c r="AD181" s="14"/>
      <c r="AE181" s="14"/>
      <c r="AT181" s="298" t="s">
        <v>758</v>
      </c>
      <c r="AU181" s="298" t="s">
        <v>86</v>
      </c>
      <c r="AV181" s="14" t="s">
        <v>415</v>
      </c>
      <c r="AW181" s="14" t="s">
        <v>33</v>
      </c>
      <c r="AX181" s="14" t="s">
        <v>84</v>
      </c>
      <c r="AY181" s="298" t="s">
        <v>414</v>
      </c>
    </row>
    <row r="182" s="2" customFormat="1" ht="21.75" customHeight="1">
      <c r="A182" s="39"/>
      <c r="B182" s="40"/>
      <c r="C182" s="234" t="s">
        <v>447</v>
      </c>
      <c r="D182" s="234" t="s">
        <v>443</v>
      </c>
      <c r="E182" s="235" t="s">
        <v>1810</v>
      </c>
      <c r="F182" s="236" t="s">
        <v>1811</v>
      </c>
      <c r="G182" s="237" t="s">
        <v>632</v>
      </c>
      <c r="H182" s="238">
        <v>25.940000000000001</v>
      </c>
      <c r="I182" s="239"/>
      <c r="J182" s="240">
        <f>ROUND(I182*H182,2)</f>
        <v>0</v>
      </c>
      <c r="K182" s="236" t="s">
        <v>720</v>
      </c>
      <c r="L182" s="45"/>
      <c r="M182" s="241" t="s">
        <v>1</v>
      </c>
      <c r="N182" s="242" t="s">
        <v>41</v>
      </c>
      <c r="O182" s="92"/>
      <c r="P182" s="226">
        <f>O182*H182</f>
        <v>0</v>
      </c>
      <c r="Q182" s="226">
        <v>0</v>
      </c>
      <c r="R182" s="226">
        <f>Q182*H182</f>
        <v>0</v>
      </c>
      <c r="S182" s="226">
        <v>0</v>
      </c>
      <c r="T182" s="227">
        <f>S182*H182</f>
        <v>0</v>
      </c>
      <c r="U182" s="39"/>
      <c r="V182" s="39"/>
      <c r="W182" s="39"/>
      <c r="X182" s="39"/>
      <c r="Y182" s="39"/>
      <c r="Z182" s="39"/>
      <c r="AA182" s="39"/>
      <c r="AB182" s="39"/>
      <c r="AC182" s="39"/>
      <c r="AD182" s="39"/>
      <c r="AE182" s="39"/>
      <c r="AR182" s="228" t="s">
        <v>415</v>
      </c>
      <c r="AT182" s="228" t="s">
        <v>443</v>
      </c>
      <c r="AU182" s="228" t="s">
        <v>86</v>
      </c>
      <c r="AY182" s="18" t="s">
        <v>414</v>
      </c>
      <c r="BE182" s="229">
        <f>IF(N182="základní",J182,0)</f>
        <v>0</v>
      </c>
      <c r="BF182" s="229">
        <f>IF(N182="snížená",J182,0)</f>
        <v>0</v>
      </c>
      <c r="BG182" s="229">
        <f>IF(N182="zákl. přenesená",J182,0)</f>
        <v>0</v>
      </c>
      <c r="BH182" s="229">
        <f>IF(N182="sníž. přenesená",J182,0)</f>
        <v>0</v>
      </c>
      <c r="BI182" s="229">
        <f>IF(N182="nulová",J182,0)</f>
        <v>0</v>
      </c>
      <c r="BJ182" s="18" t="s">
        <v>84</v>
      </c>
      <c r="BK182" s="229">
        <f>ROUND(I182*H182,2)</f>
        <v>0</v>
      </c>
      <c r="BL182" s="18" t="s">
        <v>415</v>
      </c>
      <c r="BM182" s="228" t="s">
        <v>3873</v>
      </c>
    </row>
    <row r="183" s="2" customFormat="1">
      <c r="A183" s="39"/>
      <c r="B183" s="40"/>
      <c r="C183" s="41"/>
      <c r="D183" s="230" t="s">
        <v>417</v>
      </c>
      <c r="E183" s="41"/>
      <c r="F183" s="231" t="s">
        <v>1811</v>
      </c>
      <c r="G183" s="41"/>
      <c r="H183" s="41"/>
      <c r="I183" s="156"/>
      <c r="J183" s="41"/>
      <c r="K183" s="41"/>
      <c r="L183" s="45"/>
      <c r="M183" s="232"/>
      <c r="N183" s="233"/>
      <c r="O183" s="92"/>
      <c r="P183" s="92"/>
      <c r="Q183" s="92"/>
      <c r="R183" s="92"/>
      <c r="S183" s="92"/>
      <c r="T183" s="93"/>
      <c r="U183" s="39"/>
      <c r="V183" s="39"/>
      <c r="W183" s="39"/>
      <c r="X183" s="39"/>
      <c r="Y183" s="39"/>
      <c r="Z183" s="39"/>
      <c r="AA183" s="39"/>
      <c r="AB183" s="39"/>
      <c r="AC183" s="39"/>
      <c r="AD183" s="39"/>
      <c r="AE183" s="39"/>
      <c r="AT183" s="18" t="s">
        <v>417</v>
      </c>
      <c r="AU183" s="18" t="s">
        <v>86</v>
      </c>
    </row>
    <row r="184" s="2" customFormat="1">
      <c r="A184" s="39"/>
      <c r="B184" s="40"/>
      <c r="C184" s="41"/>
      <c r="D184" s="230" t="s">
        <v>722</v>
      </c>
      <c r="E184" s="41"/>
      <c r="F184" s="268" t="s">
        <v>3780</v>
      </c>
      <c r="G184" s="41"/>
      <c r="H184" s="41"/>
      <c r="I184" s="156"/>
      <c r="J184" s="41"/>
      <c r="K184" s="41"/>
      <c r="L184" s="45"/>
      <c r="M184" s="232"/>
      <c r="N184" s="233"/>
      <c r="O184" s="92"/>
      <c r="P184" s="92"/>
      <c r="Q184" s="92"/>
      <c r="R184" s="92"/>
      <c r="S184" s="92"/>
      <c r="T184" s="93"/>
      <c r="U184" s="39"/>
      <c r="V184" s="39"/>
      <c r="W184" s="39"/>
      <c r="X184" s="39"/>
      <c r="Y184" s="39"/>
      <c r="Z184" s="39"/>
      <c r="AA184" s="39"/>
      <c r="AB184" s="39"/>
      <c r="AC184" s="39"/>
      <c r="AD184" s="39"/>
      <c r="AE184" s="39"/>
      <c r="AT184" s="18" t="s">
        <v>722</v>
      </c>
      <c r="AU184" s="18" t="s">
        <v>86</v>
      </c>
    </row>
    <row r="185" s="15" customFormat="1">
      <c r="A185" s="15"/>
      <c r="B185" s="299"/>
      <c r="C185" s="300"/>
      <c r="D185" s="230" t="s">
        <v>758</v>
      </c>
      <c r="E185" s="301" t="s">
        <v>1</v>
      </c>
      <c r="F185" s="302" t="s">
        <v>2492</v>
      </c>
      <c r="G185" s="300"/>
      <c r="H185" s="301" t="s">
        <v>1</v>
      </c>
      <c r="I185" s="303"/>
      <c r="J185" s="300"/>
      <c r="K185" s="300"/>
      <c r="L185" s="304"/>
      <c r="M185" s="305"/>
      <c r="N185" s="306"/>
      <c r="O185" s="306"/>
      <c r="P185" s="306"/>
      <c r="Q185" s="306"/>
      <c r="R185" s="306"/>
      <c r="S185" s="306"/>
      <c r="T185" s="307"/>
      <c r="U185" s="15"/>
      <c r="V185" s="15"/>
      <c r="W185" s="15"/>
      <c r="X185" s="15"/>
      <c r="Y185" s="15"/>
      <c r="Z185" s="15"/>
      <c r="AA185" s="15"/>
      <c r="AB185" s="15"/>
      <c r="AC185" s="15"/>
      <c r="AD185" s="15"/>
      <c r="AE185" s="15"/>
      <c r="AT185" s="308" t="s">
        <v>758</v>
      </c>
      <c r="AU185" s="308" t="s">
        <v>86</v>
      </c>
      <c r="AV185" s="15" t="s">
        <v>84</v>
      </c>
      <c r="AW185" s="15" t="s">
        <v>33</v>
      </c>
      <c r="AX185" s="15" t="s">
        <v>76</v>
      </c>
      <c r="AY185" s="308" t="s">
        <v>414</v>
      </c>
    </row>
    <row r="186" s="13" customFormat="1">
      <c r="A186" s="13"/>
      <c r="B186" s="277"/>
      <c r="C186" s="278"/>
      <c r="D186" s="230" t="s">
        <v>758</v>
      </c>
      <c r="E186" s="279" t="s">
        <v>1</v>
      </c>
      <c r="F186" s="280" t="s">
        <v>3856</v>
      </c>
      <c r="G186" s="278"/>
      <c r="H186" s="281">
        <v>16.640000000000001</v>
      </c>
      <c r="I186" s="282"/>
      <c r="J186" s="278"/>
      <c r="K186" s="278"/>
      <c r="L186" s="283"/>
      <c r="M186" s="284"/>
      <c r="N186" s="285"/>
      <c r="O186" s="285"/>
      <c r="P186" s="285"/>
      <c r="Q186" s="285"/>
      <c r="R186" s="285"/>
      <c r="S186" s="285"/>
      <c r="T186" s="286"/>
      <c r="U186" s="13"/>
      <c r="V186" s="13"/>
      <c r="W186" s="13"/>
      <c r="X186" s="13"/>
      <c r="Y186" s="13"/>
      <c r="Z186" s="13"/>
      <c r="AA186" s="13"/>
      <c r="AB186" s="13"/>
      <c r="AC186" s="13"/>
      <c r="AD186" s="13"/>
      <c r="AE186" s="13"/>
      <c r="AT186" s="287" t="s">
        <v>758</v>
      </c>
      <c r="AU186" s="287" t="s">
        <v>86</v>
      </c>
      <c r="AV186" s="13" t="s">
        <v>86</v>
      </c>
      <c r="AW186" s="13" t="s">
        <v>33</v>
      </c>
      <c r="AX186" s="13" t="s">
        <v>76</v>
      </c>
      <c r="AY186" s="287" t="s">
        <v>414</v>
      </c>
    </row>
    <row r="187" s="13" customFormat="1">
      <c r="A187" s="13"/>
      <c r="B187" s="277"/>
      <c r="C187" s="278"/>
      <c r="D187" s="230" t="s">
        <v>758</v>
      </c>
      <c r="E187" s="279" t="s">
        <v>1</v>
      </c>
      <c r="F187" s="280" t="s">
        <v>2849</v>
      </c>
      <c r="G187" s="278"/>
      <c r="H187" s="281">
        <v>2</v>
      </c>
      <c r="I187" s="282"/>
      <c r="J187" s="278"/>
      <c r="K187" s="278"/>
      <c r="L187" s="283"/>
      <c r="M187" s="284"/>
      <c r="N187" s="285"/>
      <c r="O187" s="285"/>
      <c r="P187" s="285"/>
      <c r="Q187" s="285"/>
      <c r="R187" s="285"/>
      <c r="S187" s="285"/>
      <c r="T187" s="286"/>
      <c r="U187" s="13"/>
      <c r="V187" s="13"/>
      <c r="W187" s="13"/>
      <c r="X187" s="13"/>
      <c r="Y187" s="13"/>
      <c r="Z187" s="13"/>
      <c r="AA187" s="13"/>
      <c r="AB187" s="13"/>
      <c r="AC187" s="13"/>
      <c r="AD187" s="13"/>
      <c r="AE187" s="13"/>
      <c r="AT187" s="287" t="s">
        <v>758</v>
      </c>
      <c r="AU187" s="287" t="s">
        <v>86</v>
      </c>
      <c r="AV187" s="13" t="s">
        <v>86</v>
      </c>
      <c r="AW187" s="13" t="s">
        <v>33</v>
      </c>
      <c r="AX187" s="13" t="s">
        <v>76</v>
      </c>
      <c r="AY187" s="287" t="s">
        <v>414</v>
      </c>
    </row>
    <row r="188" s="15" customFormat="1">
      <c r="A188" s="15"/>
      <c r="B188" s="299"/>
      <c r="C188" s="300"/>
      <c r="D188" s="230" t="s">
        <v>758</v>
      </c>
      <c r="E188" s="301" t="s">
        <v>1</v>
      </c>
      <c r="F188" s="302" t="s">
        <v>2495</v>
      </c>
      <c r="G188" s="300"/>
      <c r="H188" s="301" t="s">
        <v>1</v>
      </c>
      <c r="I188" s="303"/>
      <c r="J188" s="300"/>
      <c r="K188" s="300"/>
      <c r="L188" s="304"/>
      <c r="M188" s="305"/>
      <c r="N188" s="306"/>
      <c r="O188" s="306"/>
      <c r="P188" s="306"/>
      <c r="Q188" s="306"/>
      <c r="R188" s="306"/>
      <c r="S188" s="306"/>
      <c r="T188" s="307"/>
      <c r="U188" s="15"/>
      <c r="V188" s="15"/>
      <c r="W188" s="15"/>
      <c r="X188" s="15"/>
      <c r="Y188" s="15"/>
      <c r="Z188" s="15"/>
      <c r="AA188" s="15"/>
      <c r="AB188" s="15"/>
      <c r="AC188" s="15"/>
      <c r="AD188" s="15"/>
      <c r="AE188" s="15"/>
      <c r="AT188" s="308" t="s">
        <v>758</v>
      </c>
      <c r="AU188" s="308" t="s">
        <v>86</v>
      </c>
      <c r="AV188" s="15" t="s">
        <v>84</v>
      </c>
      <c r="AW188" s="15" t="s">
        <v>33</v>
      </c>
      <c r="AX188" s="15" t="s">
        <v>76</v>
      </c>
      <c r="AY188" s="308" t="s">
        <v>414</v>
      </c>
    </row>
    <row r="189" s="13" customFormat="1">
      <c r="A189" s="13"/>
      <c r="B189" s="277"/>
      <c r="C189" s="278"/>
      <c r="D189" s="230" t="s">
        <v>758</v>
      </c>
      <c r="E189" s="279" t="s">
        <v>1</v>
      </c>
      <c r="F189" s="280" t="s">
        <v>3815</v>
      </c>
      <c r="G189" s="278"/>
      <c r="H189" s="281">
        <v>6.5</v>
      </c>
      <c r="I189" s="282"/>
      <c r="J189" s="278"/>
      <c r="K189" s="278"/>
      <c r="L189" s="283"/>
      <c r="M189" s="284"/>
      <c r="N189" s="285"/>
      <c r="O189" s="285"/>
      <c r="P189" s="285"/>
      <c r="Q189" s="285"/>
      <c r="R189" s="285"/>
      <c r="S189" s="285"/>
      <c r="T189" s="286"/>
      <c r="U189" s="13"/>
      <c r="V189" s="13"/>
      <c r="W189" s="13"/>
      <c r="X189" s="13"/>
      <c r="Y189" s="13"/>
      <c r="Z189" s="13"/>
      <c r="AA189" s="13"/>
      <c r="AB189" s="13"/>
      <c r="AC189" s="13"/>
      <c r="AD189" s="13"/>
      <c r="AE189" s="13"/>
      <c r="AT189" s="287" t="s">
        <v>758</v>
      </c>
      <c r="AU189" s="287" t="s">
        <v>86</v>
      </c>
      <c r="AV189" s="13" t="s">
        <v>86</v>
      </c>
      <c r="AW189" s="13" t="s">
        <v>33</v>
      </c>
      <c r="AX189" s="13" t="s">
        <v>76</v>
      </c>
      <c r="AY189" s="287" t="s">
        <v>414</v>
      </c>
    </row>
    <row r="190" s="13" customFormat="1">
      <c r="A190" s="13"/>
      <c r="B190" s="277"/>
      <c r="C190" s="278"/>
      <c r="D190" s="230" t="s">
        <v>758</v>
      </c>
      <c r="E190" s="279" t="s">
        <v>1</v>
      </c>
      <c r="F190" s="280" t="s">
        <v>3816</v>
      </c>
      <c r="G190" s="278"/>
      <c r="H190" s="281">
        <v>0.80000000000000004</v>
      </c>
      <c r="I190" s="282"/>
      <c r="J190" s="278"/>
      <c r="K190" s="278"/>
      <c r="L190" s="283"/>
      <c r="M190" s="284"/>
      <c r="N190" s="285"/>
      <c r="O190" s="285"/>
      <c r="P190" s="285"/>
      <c r="Q190" s="285"/>
      <c r="R190" s="285"/>
      <c r="S190" s="285"/>
      <c r="T190" s="286"/>
      <c r="U190" s="13"/>
      <c r="V190" s="13"/>
      <c r="W190" s="13"/>
      <c r="X190" s="13"/>
      <c r="Y190" s="13"/>
      <c r="Z190" s="13"/>
      <c r="AA190" s="13"/>
      <c r="AB190" s="13"/>
      <c r="AC190" s="13"/>
      <c r="AD190" s="13"/>
      <c r="AE190" s="13"/>
      <c r="AT190" s="287" t="s">
        <v>758</v>
      </c>
      <c r="AU190" s="287" t="s">
        <v>86</v>
      </c>
      <c r="AV190" s="13" t="s">
        <v>86</v>
      </c>
      <c r="AW190" s="13" t="s">
        <v>33</v>
      </c>
      <c r="AX190" s="13" t="s">
        <v>76</v>
      </c>
      <c r="AY190" s="287" t="s">
        <v>414</v>
      </c>
    </row>
    <row r="191" s="14" customFormat="1">
      <c r="A191" s="14"/>
      <c r="B191" s="288"/>
      <c r="C191" s="289"/>
      <c r="D191" s="230" t="s">
        <v>758</v>
      </c>
      <c r="E191" s="290" t="s">
        <v>1</v>
      </c>
      <c r="F191" s="291" t="s">
        <v>760</v>
      </c>
      <c r="G191" s="289"/>
      <c r="H191" s="292">
        <v>25.940000000000001</v>
      </c>
      <c r="I191" s="293"/>
      <c r="J191" s="289"/>
      <c r="K191" s="289"/>
      <c r="L191" s="294"/>
      <c r="M191" s="295"/>
      <c r="N191" s="296"/>
      <c r="O191" s="296"/>
      <c r="P191" s="296"/>
      <c r="Q191" s="296"/>
      <c r="R191" s="296"/>
      <c r="S191" s="296"/>
      <c r="T191" s="297"/>
      <c r="U191" s="14"/>
      <c r="V191" s="14"/>
      <c r="W191" s="14"/>
      <c r="X191" s="14"/>
      <c r="Y191" s="14"/>
      <c r="Z191" s="14"/>
      <c r="AA191" s="14"/>
      <c r="AB191" s="14"/>
      <c r="AC191" s="14"/>
      <c r="AD191" s="14"/>
      <c r="AE191" s="14"/>
      <c r="AT191" s="298" t="s">
        <v>758</v>
      </c>
      <c r="AU191" s="298" t="s">
        <v>86</v>
      </c>
      <c r="AV191" s="14" t="s">
        <v>415</v>
      </c>
      <c r="AW191" s="14" t="s">
        <v>33</v>
      </c>
      <c r="AX191" s="14" t="s">
        <v>84</v>
      </c>
      <c r="AY191" s="298" t="s">
        <v>414</v>
      </c>
    </row>
    <row r="192" s="2" customFormat="1" ht="21.75" customHeight="1">
      <c r="A192" s="39"/>
      <c r="B192" s="40"/>
      <c r="C192" s="234" t="s">
        <v>451</v>
      </c>
      <c r="D192" s="234" t="s">
        <v>443</v>
      </c>
      <c r="E192" s="235" t="s">
        <v>2020</v>
      </c>
      <c r="F192" s="236" t="s">
        <v>2021</v>
      </c>
      <c r="G192" s="237" t="s">
        <v>632</v>
      </c>
      <c r="H192" s="238">
        <v>4.944</v>
      </c>
      <c r="I192" s="239"/>
      <c r="J192" s="240">
        <f>ROUND(I192*H192,2)</f>
        <v>0</v>
      </c>
      <c r="K192" s="236" t="s">
        <v>720</v>
      </c>
      <c r="L192" s="45"/>
      <c r="M192" s="241" t="s">
        <v>1</v>
      </c>
      <c r="N192" s="242" t="s">
        <v>41</v>
      </c>
      <c r="O192" s="92"/>
      <c r="P192" s="226">
        <f>O192*H192</f>
        <v>0</v>
      </c>
      <c r="Q192" s="226">
        <v>0.019425000000000001</v>
      </c>
      <c r="R192" s="226">
        <f>Q192*H192</f>
        <v>0.096037200000000003</v>
      </c>
      <c r="S192" s="226">
        <v>0</v>
      </c>
      <c r="T192" s="227">
        <f>S192*H192</f>
        <v>0</v>
      </c>
      <c r="U192" s="39"/>
      <c r="V192" s="39"/>
      <c r="W192" s="39"/>
      <c r="X192" s="39"/>
      <c r="Y192" s="39"/>
      <c r="Z192" s="39"/>
      <c r="AA192" s="39"/>
      <c r="AB192" s="39"/>
      <c r="AC192" s="39"/>
      <c r="AD192" s="39"/>
      <c r="AE192" s="39"/>
      <c r="AR192" s="228" t="s">
        <v>415</v>
      </c>
      <c r="AT192" s="228" t="s">
        <v>443</v>
      </c>
      <c r="AU192" s="228" t="s">
        <v>86</v>
      </c>
      <c r="AY192" s="18" t="s">
        <v>414</v>
      </c>
      <c r="BE192" s="229">
        <f>IF(N192="základní",J192,0)</f>
        <v>0</v>
      </c>
      <c r="BF192" s="229">
        <f>IF(N192="snížená",J192,0)</f>
        <v>0</v>
      </c>
      <c r="BG192" s="229">
        <f>IF(N192="zákl. přenesená",J192,0)</f>
        <v>0</v>
      </c>
      <c r="BH192" s="229">
        <f>IF(N192="sníž. přenesená",J192,0)</f>
        <v>0</v>
      </c>
      <c r="BI192" s="229">
        <f>IF(N192="nulová",J192,0)</f>
        <v>0</v>
      </c>
      <c r="BJ192" s="18" t="s">
        <v>84</v>
      </c>
      <c r="BK192" s="229">
        <f>ROUND(I192*H192,2)</f>
        <v>0</v>
      </c>
      <c r="BL192" s="18" t="s">
        <v>415</v>
      </c>
      <c r="BM192" s="228" t="s">
        <v>3874</v>
      </c>
    </row>
    <row r="193" s="2" customFormat="1">
      <c r="A193" s="39"/>
      <c r="B193" s="40"/>
      <c r="C193" s="41"/>
      <c r="D193" s="230" t="s">
        <v>417</v>
      </c>
      <c r="E193" s="41"/>
      <c r="F193" s="231" t="s">
        <v>2023</v>
      </c>
      <c r="G193" s="41"/>
      <c r="H193" s="41"/>
      <c r="I193" s="156"/>
      <c r="J193" s="41"/>
      <c r="K193" s="41"/>
      <c r="L193" s="45"/>
      <c r="M193" s="232"/>
      <c r="N193" s="233"/>
      <c r="O193" s="92"/>
      <c r="P193" s="92"/>
      <c r="Q193" s="92"/>
      <c r="R193" s="92"/>
      <c r="S193" s="92"/>
      <c r="T193" s="93"/>
      <c r="U193" s="39"/>
      <c r="V193" s="39"/>
      <c r="W193" s="39"/>
      <c r="X193" s="39"/>
      <c r="Y193" s="39"/>
      <c r="Z193" s="39"/>
      <c r="AA193" s="39"/>
      <c r="AB193" s="39"/>
      <c r="AC193" s="39"/>
      <c r="AD193" s="39"/>
      <c r="AE193" s="39"/>
      <c r="AT193" s="18" t="s">
        <v>417</v>
      </c>
      <c r="AU193" s="18" t="s">
        <v>86</v>
      </c>
    </row>
    <row r="194" s="15" customFormat="1">
      <c r="A194" s="15"/>
      <c r="B194" s="299"/>
      <c r="C194" s="300"/>
      <c r="D194" s="230" t="s">
        <v>758</v>
      </c>
      <c r="E194" s="301" t="s">
        <v>1</v>
      </c>
      <c r="F194" s="302" t="s">
        <v>3870</v>
      </c>
      <c r="G194" s="300"/>
      <c r="H194" s="301" t="s">
        <v>1</v>
      </c>
      <c r="I194" s="303"/>
      <c r="J194" s="300"/>
      <c r="K194" s="300"/>
      <c r="L194" s="304"/>
      <c r="M194" s="305"/>
      <c r="N194" s="306"/>
      <c r="O194" s="306"/>
      <c r="P194" s="306"/>
      <c r="Q194" s="306"/>
      <c r="R194" s="306"/>
      <c r="S194" s="306"/>
      <c r="T194" s="307"/>
      <c r="U194" s="15"/>
      <c r="V194" s="15"/>
      <c r="W194" s="15"/>
      <c r="X194" s="15"/>
      <c r="Y194" s="15"/>
      <c r="Z194" s="15"/>
      <c r="AA194" s="15"/>
      <c r="AB194" s="15"/>
      <c r="AC194" s="15"/>
      <c r="AD194" s="15"/>
      <c r="AE194" s="15"/>
      <c r="AT194" s="308" t="s">
        <v>758</v>
      </c>
      <c r="AU194" s="308" t="s">
        <v>86</v>
      </c>
      <c r="AV194" s="15" t="s">
        <v>84</v>
      </c>
      <c r="AW194" s="15" t="s">
        <v>33</v>
      </c>
      <c r="AX194" s="15" t="s">
        <v>76</v>
      </c>
      <c r="AY194" s="308" t="s">
        <v>414</v>
      </c>
    </row>
    <row r="195" s="13" customFormat="1">
      <c r="A195" s="13"/>
      <c r="B195" s="277"/>
      <c r="C195" s="278"/>
      <c r="D195" s="230" t="s">
        <v>758</v>
      </c>
      <c r="E195" s="279" t="s">
        <v>1</v>
      </c>
      <c r="F195" s="280" t="s">
        <v>3871</v>
      </c>
      <c r="G195" s="278"/>
      <c r="H195" s="281">
        <v>3.7440000000000002</v>
      </c>
      <c r="I195" s="282"/>
      <c r="J195" s="278"/>
      <c r="K195" s="278"/>
      <c r="L195" s="283"/>
      <c r="M195" s="284"/>
      <c r="N195" s="285"/>
      <c r="O195" s="285"/>
      <c r="P195" s="285"/>
      <c r="Q195" s="285"/>
      <c r="R195" s="285"/>
      <c r="S195" s="285"/>
      <c r="T195" s="286"/>
      <c r="U195" s="13"/>
      <c r="V195" s="13"/>
      <c r="W195" s="13"/>
      <c r="X195" s="13"/>
      <c r="Y195" s="13"/>
      <c r="Z195" s="13"/>
      <c r="AA195" s="13"/>
      <c r="AB195" s="13"/>
      <c r="AC195" s="13"/>
      <c r="AD195" s="13"/>
      <c r="AE195" s="13"/>
      <c r="AT195" s="287" t="s">
        <v>758</v>
      </c>
      <c r="AU195" s="287" t="s">
        <v>86</v>
      </c>
      <c r="AV195" s="13" t="s">
        <v>86</v>
      </c>
      <c r="AW195" s="13" t="s">
        <v>33</v>
      </c>
      <c r="AX195" s="13" t="s">
        <v>76</v>
      </c>
      <c r="AY195" s="287" t="s">
        <v>414</v>
      </c>
    </row>
    <row r="196" s="13" customFormat="1">
      <c r="A196" s="13"/>
      <c r="B196" s="277"/>
      <c r="C196" s="278"/>
      <c r="D196" s="230" t="s">
        <v>758</v>
      </c>
      <c r="E196" s="279" t="s">
        <v>1</v>
      </c>
      <c r="F196" s="280" t="s">
        <v>3872</v>
      </c>
      <c r="G196" s="278"/>
      <c r="H196" s="281">
        <v>1.2</v>
      </c>
      <c r="I196" s="282"/>
      <c r="J196" s="278"/>
      <c r="K196" s="278"/>
      <c r="L196" s="283"/>
      <c r="M196" s="284"/>
      <c r="N196" s="285"/>
      <c r="O196" s="285"/>
      <c r="P196" s="285"/>
      <c r="Q196" s="285"/>
      <c r="R196" s="285"/>
      <c r="S196" s="285"/>
      <c r="T196" s="286"/>
      <c r="U196" s="13"/>
      <c r="V196" s="13"/>
      <c r="W196" s="13"/>
      <c r="X196" s="13"/>
      <c r="Y196" s="13"/>
      <c r="Z196" s="13"/>
      <c r="AA196" s="13"/>
      <c r="AB196" s="13"/>
      <c r="AC196" s="13"/>
      <c r="AD196" s="13"/>
      <c r="AE196" s="13"/>
      <c r="AT196" s="287" t="s">
        <v>758</v>
      </c>
      <c r="AU196" s="287" t="s">
        <v>86</v>
      </c>
      <c r="AV196" s="13" t="s">
        <v>86</v>
      </c>
      <c r="AW196" s="13" t="s">
        <v>33</v>
      </c>
      <c r="AX196" s="13" t="s">
        <v>76</v>
      </c>
      <c r="AY196" s="287" t="s">
        <v>414</v>
      </c>
    </row>
    <row r="197" s="14" customFormat="1">
      <c r="A197" s="14"/>
      <c r="B197" s="288"/>
      <c r="C197" s="289"/>
      <c r="D197" s="230" t="s">
        <v>758</v>
      </c>
      <c r="E197" s="290" t="s">
        <v>1</v>
      </c>
      <c r="F197" s="291" t="s">
        <v>760</v>
      </c>
      <c r="G197" s="289"/>
      <c r="H197" s="292">
        <v>4.944</v>
      </c>
      <c r="I197" s="293"/>
      <c r="J197" s="289"/>
      <c r="K197" s="289"/>
      <c r="L197" s="294"/>
      <c r="M197" s="295"/>
      <c r="N197" s="296"/>
      <c r="O197" s="296"/>
      <c r="P197" s="296"/>
      <c r="Q197" s="296"/>
      <c r="R197" s="296"/>
      <c r="S197" s="296"/>
      <c r="T197" s="297"/>
      <c r="U197" s="14"/>
      <c r="V197" s="14"/>
      <c r="W197" s="14"/>
      <c r="X197" s="14"/>
      <c r="Y197" s="14"/>
      <c r="Z197" s="14"/>
      <c r="AA197" s="14"/>
      <c r="AB197" s="14"/>
      <c r="AC197" s="14"/>
      <c r="AD197" s="14"/>
      <c r="AE197" s="14"/>
      <c r="AT197" s="298" t="s">
        <v>758</v>
      </c>
      <c r="AU197" s="298" t="s">
        <v>86</v>
      </c>
      <c r="AV197" s="14" t="s">
        <v>415</v>
      </c>
      <c r="AW197" s="14" t="s">
        <v>33</v>
      </c>
      <c r="AX197" s="14" t="s">
        <v>84</v>
      </c>
      <c r="AY197" s="298" t="s">
        <v>414</v>
      </c>
    </row>
    <row r="198" s="11" customFormat="1" ht="22.8" customHeight="1">
      <c r="A198" s="11"/>
      <c r="B198" s="254"/>
      <c r="C198" s="255"/>
      <c r="D198" s="256" t="s">
        <v>75</v>
      </c>
      <c r="E198" s="275" t="s">
        <v>892</v>
      </c>
      <c r="F198" s="275" t="s">
        <v>893</v>
      </c>
      <c r="G198" s="255"/>
      <c r="H198" s="255"/>
      <c r="I198" s="258"/>
      <c r="J198" s="276">
        <f>BK198</f>
        <v>0</v>
      </c>
      <c r="K198" s="255"/>
      <c r="L198" s="260"/>
      <c r="M198" s="261"/>
      <c r="N198" s="262"/>
      <c r="O198" s="262"/>
      <c r="P198" s="263">
        <f>SUM(P199:P209)</f>
        <v>0</v>
      </c>
      <c r="Q198" s="262"/>
      <c r="R198" s="263">
        <f>SUM(R199:R209)</f>
        <v>0</v>
      </c>
      <c r="S198" s="262"/>
      <c r="T198" s="264">
        <f>SUM(T199:T209)</f>
        <v>0</v>
      </c>
      <c r="U198" s="11"/>
      <c r="V198" s="11"/>
      <c r="W198" s="11"/>
      <c r="X198" s="11"/>
      <c r="Y198" s="11"/>
      <c r="Z198" s="11"/>
      <c r="AA198" s="11"/>
      <c r="AB198" s="11"/>
      <c r="AC198" s="11"/>
      <c r="AD198" s="11"/>
      <c r="AE198" s="11"/>
      <c r="AR198" s="265" t="s">
        <v>84</v>
      </c>
      <c r="AT198" s="266" t="s">
        <v>75</v>
      </c>
      <c r="AU198" s="266" t="s">
        <v>84</v>
      </c>
      <c r="AY198" s="265" t="s">
        <v>414</v>
      </c>
      <c r="BK198" s="267">
        <f>SUM(BK199:BK209)</f>
        <v>0</v>
      </c>
    </row>
    <row r="199" s="2" customFormat="1" ht="21.75" customHeight="1">
      <c r="A199" s="39"/>
      <c r="B199" s="40"/>
      <c r="C199" s="234" t="s">
        <v>455</v>
      </c>
      <c r="D199" s="234" t="s">
        <v>443</v>
      </c>
      <c r="E199" s="235" t="s">
        <v>1847</v>
      </c>
      <c r="F199" s="236" t="s">
        <v>1848</v>
      </c>
      <c r="G199" s="237" t="s">
        <v>897</v>
      </c>
      <c r="H199" s="238">
        <v>11.781000000000001</v>
      </c>
      <c r="I199" s="239"/>
      <c r="J199" s="240">
        <f>ROUND(I199*H199,2)</f>
        <v>0</v>
      </c>
      <c r="K199" s="236" t="s">
        <v>720</v>
      </c>
      <c r="L199" s="45"/>
      <c r="M199" s="241" t="s">
        <v>1</v>
      </c>
      <c r="N199" s="242" t="s">
        <v>41</v>
      </c>
      <c r="O199" s="92"/>
      <c r="P199" s="226">
        <f>O199*H199</f>
        <v>0</v>
      </c>
      <c r="Q199" s="226">
        <v>0</v>
      </c>
      <c r="R199" s="226">
        <f>Q199*H199</f>
        <v>0</v>
      </c>
      <c r="S199" s="226">
        <v>0</v>
      </c>
      <c r="T199" s="227">
        <f>S199*H199</f>
        <v>0</v>
      </c>
      <c r="U199" s="39"/>
      <c r="V199" s="39"/>
      <c r="W199" s="39"/>
      <c r="X199" s="39"/>
      <c r="Y199" s="39"/>
      <c r="Z199" s="39"/>
      <c r="AA199" s="39"/>
      <c r="AB199" s="39"/>
      <c r="AC199" s="39"/>
      <c r="AD199" s="39"/>
      <c r="AE199" s="39"/>
      <c r="AR199" s="228" t="s">
        <v>415</v>
      </c>
      <c r="AT199" s="228" t="s">
        <v>443</v>
      </c>
      <c r="AU199" s="228" t="s">
        <v>86</v>
      </c>
      <c r="AY199" s="18" t="s">
        <v>414</v>
      </c>
      <c r="BE199" s="229">
        <f>IF(N199="základní",J199,0)</f>
        <v>0</v>
      </c>
      <c r="BF199" s="229">
        <f>IF(N199="snížená",J199,0)</f>
        <v>0</v>
      </c>
      <c r="BG199" s="229">
        <f>IF(N199="zákl. přenesená",J199,0)</f>
        <v>0</v>
      </c>
      <c r="BH199" s="229">
        <f>IF(N199="sníž. přenesená",J199,0)</f>
        <v>0</v>
      </c>
      <c r="BI199" s="229">
        <f>IF(N199="nulová",J199,0)</f>
        <v>0</v>
      </c>
      <c r="BJ199" s="18" t="s">
        <v>84</v>
      </c>
      <c r="BK199" s="229">
        <f>ROUND(I199*H199,2)</f>
        <v>0</v>
      </c>
      <c r="BL199" s="18" t="s">
        <v>415</v>
      </c>
      <c r="BM199" s="228" t="s">
        <v>3875</v>
      </c>
    </row>
    <row r="200" s="2" customFormat="1">
      <c r="A200" s="39"/>
      <c r="B200" s="40"/>
      <c r="C200" s="41"/>
      <c r="D200" s="230" t="s">
        <v>417</v>
      </c>
      <c r="E200" s="41"/>
      <c r="F200" s="231" t="s">
        <v>1850</v>
      </c>
      <c r="G200" s="41"/>
      <c r="H200" s="41"/>
      <c r="I200" s="156"/>
      <c r="J200" s="41"/>
      <c r="K200" s="41"/>
      <c r="L200" s="45"/>
      <c r="M200" s="232"/>
      <c r="N200" s="233"/>
      <c r="O200" s="92"/>
      <c r="P200" s="92"/>
      <c r="Q200" s="92"/>
      <c r="R200" s="92"/>
      <c r="S200" s="92"/>
      <c r="T200" s="93"/>
      <c r="U200" s="39"/>
      <c r="V200" s="39"/>
      <c r="W200" s="39"/>
      <c r="X200" s="39"/>
      <c r="Y200" s="39"/>
      <c r="Z200" s="39"/>
      <c r="AA200" s="39"/>
      <c r="AB200" s="39"/>
      <c r="AC200" s="39"/>
      <c r="AD200" s="39"/>
      <c r="AE200" s="39"/>
      <c r="AT200" s="18" t="s">
        <v>417</v>
      </c>
      <c r="AU200" s="18" t="s">
        <v>86</v>
      </c>
    </row>
    <row r="201" s="2" customFormat="1" ht="16.5" customHeight="1">
      <c r="A201" s="39"/>
      <c r="B201" s="40"/>
      <c r="C201" s="234" t="s">
        <v>459</v>
      </c>
      <c r="D201" s="234" t="s">
        <v>443</v>
      </c>
      <c r="E201" s="235" t="s">
        <v>1851</v>
      </c>
      <c r="F201" s="236" t="s">
        <v>1852</v>
      </c>
      <c r="G201" s="237" t="s">
        <v>897</v>
      </c>
      <c r="H201" s="238">
        <v>142.452</v>
      </c>
      <c r="I201" s="239"/>
      <c r="J201" s="240">
        <f>ROUND(I201*H201,2)</f>
        <v>0</v>
      </c>
      <c r="K201" s="236" t="s">
        <v>720</v>
      </c>
      <c r="L201" s="45"/>
      <c r="M201" s="241" t="s">
        <v>1</v>
      </c>
      <c r="N201" s="242" t="s">
        <v>41</v>
      </c>
      <c r="O201" s="92"/>
      <c r="P201" s="226">
        <f>O201*H201</f>
        <v>0</v>
      </c>
      <c r="Q201" s="226">
        <v>0</v>
      </c>
      <c r="R201" s="226">
        <f>Q201*H201</f>
        <v>0</v>
      </c>
      <c r="S201" s="226">
        <v>0</v>
      </c>
      <c r="T201" s="227">
        <f>S201*H201</f>
        <v>0</v>
      </c>
      <c r="U201" s="39"/>
      <c r="V201" s="39"/>
      <c r="W201" s="39"/>
      <c r="X201" s="39"/>
      <c r="Y201" s="39"/>
      <c r="Z201" s="39"/>
      <c r="AA201" s="39"/>
      <c r="AB201" s="39"/>
      <c r="AC201" s="39"/>
      <c r="AD201" s="39"/>
      <c r="AE201" s="39"/>
      <c r="AR201" s="228" t="s">
        <v>415</v>
      </c>
      <c r="AT201" s="228" t="s">
        <v>443</v>
      </c>
      <c r="AU201" s="228" t="s">
        <v>86</v>
      </c>
      <c r="AY201" s="18" t="s">
        <v>414</v>
      </c>
      <c r="BE201" s="229">
        <f>IF(N201="základní",J201,0)</f>
        <v>0</v>
      </c>
      <c r="BF201" s="229">
        <f>IF(N201="snížená",J201,0)</f>
        <v>0</v>
      </c>
      <c r="BG201" s="229">
        <f>IF(N201="zákl. přenesená",J201,0)</f>
        <v>0</v>
      </c>
      <c r="BH201" s="229">
        <f>IF(N201="sníž. přenesená",J201,0)</f>
        <v>0</v>
      </c>
      <c r="BI201" s="229">
        <f>IF(N201="nulová",J201,0)</f>
        <v>0</v>
      </c>
      <c r="BJ201" s="18" t="s">
        <v>84</v>
      </c>
      <c r="BK201" s="229">
        <f>ROUND(I201*H201,2)</f>
        <v>0</v>
      </c>
      <c r="BL201" s="18" t="s">
        <v>415</v>
      </c>
      <c r="BM201" s="228" t="s">
        <v>3876</v>
      </c>
    </row>
    <row r="202" s="2" customFormat="1">
      <c r="A202" s="39"/>
      <c r="B202" s="40"/>
      <c r="C202" s="41"/>
      <c r="D202" s="230" t="s">
        <v>417</v>
      </c>
      <c r="E202" s="41"/>
      <c r="F202" s="231" t="s">
        <v>1854</v>
      </c>
      <c r="G202" s="41"/>
      <c r="H202" s="41"/>
      <c r="I202" s="156"/>
      <c r="J202" s="41"/>
      <c r="K202" s="41"/>
      <c r="L202" s="45"/>
      <c r="M202" s="232"/>
      <c r="N202" s="233"/>
      <c r="O202" s="92"/>
      <c r="P202" s="92"/>
      <c r="Q202" s="92"/>
      <c r="R202" s="92"/>
      <c r="S202" s="92"/>
      <c r="T202" s="93"/>
      <c r="U202" s="39"/>
      <c r="V202" s="39"/>
      <c r="W202" s="39"/>
      <c r="X202" s="39"/>
      <c r="Y202" s="39"/>
      <c r="Z202" s="39"/>
      <c r="AA202" s="39"/>
      <c r="AB202" s="39"/>
      <c r="AC202" s="39"/>
      <c r="AD202" s="39"/>
      <c r="AE202" s="39"/>
      <c r="AT202" s="18" t="s">
        <v>417</v>
      </c>
      <c r="AU202" s="18" t="s">
        <v>86</v>
      </c>
    </row>
    <row r="203" s="2" customFormat="1">
      <c r="A203" s="39"/>
      <c r="B203" s="40"/>
      <c r="C203" s="41"/>
      <c r="D203" s="230" t="s">
        <v>722</v>
      </c>
      <c r="E203" s="41"/>
      <c r="F203" s="268" t="s">
        <v>2463</v>
      </c>
      <c r="G203" s="41"/>
      <c r="H203" s="41"/>
      <c r="I203" s="156"/>
      <c r="J203" s="41"/>
      <c r="K203" s="41"/>
      <c r="L203" s="45"/>
      <c r="M203" s="232"/>
      <c r="N203" s="233"/>
      <c r="O203" s="92"/>
      <c r="P203" s="92"/>
      <c r="Q203" s="92"/>
      <c r="R203" s="92"/>
      <c r="S203" s="92"/>
      <c r="T203" s="93"/>
      <c r="U203" s="39"/>
      <c r="V203" s="39"/>
      <c r="W203" s="39"/>
      <c r="X203" s="39"/>
      <c r="Y203" s="39"/>
      <c r="Z203" s="39"/>
      <c r="AA203" s="39"/>
      <c r="AB203" s="39"/>
      <c r="AC203" s="39"/>
      <c r="AD203" s="39"/>
      <c r="AE203" s="39"/>
      <c r="AT203" s="18" t="s">
        <v>722</v>
      </c>
      <c r="AU203" s="18" t="s">
        <v>86</v>
      </c>
    </row>
    <row r="204" s="13" customFormat="1">
      <c r="A204" s="13"/>
      <c r="B204" s="277"/>
      <c r="C204" s="278"/>
      <c r="D204" s="230" t="s">
        <v>758</v>
      </c>
      <c r="E204" s="279" t="s">
        <v>1</v>
      </c>
      <c r="F204" s="280" t="s">
        <v>3877</v>
      </c>
      <c r="G204" s="278"/>
      <c r="H204" s="281">
        <v>142.452</v>
      </c>
      <c r="I204" s="282"/>
      <c r="J204" s="278"/>
      <c r="K204" s="278"/>
      <c r="L204" s="283"/>
      <c r="M204" s="284"/>
      <c r="N204" s="285"/>
      <c r="O204" s="285"/>
      <c r="P204" s="285"/>
      <c r="Q204" s="285"/>
      <c r="R204" s="285"/>
      <c r="S204" s="285"/>
      <c r="T204" s="286"/>
      <c r="U204" s="13"/>
      <c r="V204" s="13"/>
      <c r="W204" s="13"/>
      <c r="X204" s="13"/>
      <c r="Y204" s="13"/>
      <c r="Z204" s="13"/>
      <c r="AA204" s="13"/>
      <c r="AB204" s="13"/>
      <c r="AC204" s="13"/>
      <c r="AD204" s="13"/>
      <c r="AE204" s="13"/>
      <c r="AT204" s="287" t="s">
        <v>758</v>
      </c>
      <c r="AU204" s="287" t="s">
        <v>86</v>
      </c>
      <c r="AV204" s="13" t="s">
        <v>86</v>
      </c>
      <c r="AW204" s="13" t="s">
        <v>33</v>
      </c>
      <c r="AX204" s="13" t="s">
        <v>84</v>
      </c>
      <c r="AY204" s="287" t="s">
        <v>414</v>
      </c>
    </row>
    <row r="205" s="2" customFormat="1" ht="21.75" customHeight="1">
      <c r="A205" s="39"/>
      <c r="B205" s="40"/>
      <c r="C205" s="234" t="s">
        <v>463</v>
      </c>
      <c r="D205" s="234" t="s">
        <v>443</v>
      </c>
      <c r="E205" s="235" t="s">
        <v>1857</v>
      </c>
      <c r="F205" s="236" t="s">
        <v>1858</v>
      </c>
      <c r="G205" s="237" t="s">
        <v>897</v>
      </c>
      <c r="H205" s="238">
        <v>11.781000000000001</v>
      </c>
      <c r="I205" s="239"/>
      <c r="J205" s="240">
        <f>ROUND(I205*H205,2)</f>
        <v>0</v>
      </c>
      <c r="K205" s="236" t="s">
        <v>720</v>
      </c>
      <c r="L205" s="45"/>
      <c r="M205" s="241" t="s">
        <v>1</v>
      </c>
      <c r="N205" s="242" t="s">
        <v>41</v>
      </c>
      <c r="O205" s="92"/>
      <c r="P205" s="226">
        <f>O205*H205</f>
        <v>0</v>
      </c>
      <c r="Q205" s="226">
        <v>0</v>
      </c>
      <c r="R205" s="226">
        <f>Q205*H205</f>
        <v>0</v>
      </c>
      <c r="S205" s="226">
        <v>0</v>
      </c>
      <c r="T205" s="227">
        <f>S205*H205</f>
        <v>0</v>
      </c>
      <c r="U205" s="39"/>
      <c r="V205" s="39"/>
      <c r="W205" s="39"/>
      <c r="X205" s="39"/>
      <c r="Y205" s="39"/>
      <c r="Z205" s="39"/>
      <c r="AA205" s="39"/>
      <c r="AB205" s="39"/>
      <c r="AC205" s="39"/>
      <c r="AD205" s="39"/>
      <c r="AE205" s="39"/>
      <c r="AR205" s="228" t="s">
        <v>415</v>
      </c>
      <c r="AT205" s="228" t="s">
        <v>443</v>
      </c>
      <c r="AU205" s="228" t="s">
        <v>86</v>
      </c>
      <c r="AY205" s="18" t="s">
        <v>414</v>
      </c>
      <c r="BE205" s="229">
        <f>IF(N205="základní",J205,0)</f>
        <v>0</v>
      </c>
      <c r="BF205" s="229">
        <f>IF(N205="snížená",J205,0)</f>
        <v>0</v>
      </c>
      <c r="BG205" s="229">
        <f>IF(N205="zákl. přenesená",J205,0)</f>
        <v>0</v>
      </c>
      <c r="BH205" s="229">
        <f>IF(N205="sníž. přenesená",J205,0)</f>
        <v>0</v>
      </c>
      <c r="BI205" s="229">
        <f>IF(N205="nulová",J205,0)</f>
        <v>0</v>
      </c>
      <c r="BJ205" s="18" t="s">
        <v>84</v>
      </c>
      <c r="BK205" s="229">
        <f>ROUND(I205*H205,2)</f>
        <v>0</v>
      </c>
      <c r="BL205" s="18" t="s">
        <v>415</v>
      </c>
      <c r="BM205" s="228" t="s">
        <v>3878</v>
      </c>
    </row>
    <row r="206" s="2" customFormat="1">
      <c r="A206" s="39"/>
      <c r="B206" s="40"/>
      <c r="C206" s="41"/>
      <c r="D206" s="230" t="s">
        <v>417</v>
      </c>
      <c r="E206" s="41"/>
      <c r="F206" s="231" t="s">
        <v>1860</v>
      </c>
      <c r="G206" s="41"/>
      <c r="H206" s="41"/>
      <c r="I206" s="156"/>
      <c r="J206" s="41"/>
      <c r="K206" s="41"/>
      <c r="L206" s="45"/>
      <c r="M206" s="232"/>
      <c r="N206" s="233"/>
      <c r="O206" s="92"/>
      <c r="P206" s="92"/>
      <c r="Q206" s="92"/>
      <c r="R206" s="92"/>
      <c r="S206" s="92"/>
      <c r="T206" s="93"/>
      <c r="U206" s="39"/>
      <c r="V206" s="39"/>
      <c r="W206" s="39"/>
      <c r="X206" s="39"/>
      <c r="Y206" s="39"/>
      <c r="Z206" s="39"/>
      <c r="AA206" s="39"/>
      <c r="AB206" s="39"/>
      <c r="AC206" s="39"/>
      <c r="AD206" s="39"/>
      <c r="AE206" s="39"/>
      <c r="AT206" s="18" t="s">
        <v>417</v>
      </c>
      <c r="AU206" s="18" t="s">
        <v>86</v>
      </c>
    </row>
    <row r="207" s="2" customFormat="1" ht="21.75" customHeight="1">
      <c r="A207" s="39"/>
      <c r="B207" s="40"/>
      <c r="C207" s="234" t="s">
        <v>8</v>
      </c>
      <c r="D207" s="234" t="s">
        <v>443</v>
      </c>
      <c r="E207" s="235" t="s">
        <v>1861</v>
      </c>
      <c r="F207" s="236" t="s">
        <v>1862</v>
      </c>
      <c r="G207" s="237" t="s">
        <v>897</v>
      </c>
      <c r="H207" s="238">
        <v>11.781000000000001</v>
      </c>
      <c r="I207" s="239"/>
      <c r="J207" s="240">
        <f>ROUND(I207*H207,2)</f>
        <v>0</v>
      </c>
      <c r="K207" s="236" t="s">
        <v>720</v>
      </c>
      <c r="L207" s="45"/>
      <c r="M207" s="241" t="s">
        <v>1</v>
      </c>
      <c r="N207" s="242" t="s">
        <v>41</v>
      </c>
      <c r="O207" s="92"/>
      <c r="P207" s="226">
        <f>O207*H207</f>
        <v>0</v>
      </c>
      <c r="Q207" s="226">
        <v>0</v>
      </c>
      <c r="R207" s="226">
        <f>Q207*H207</f>
        <v>0</v>
      </c>
      <c r="S207" s="226">
        <v>0</v>
      </c>
      <c r="T207" s="227">
        <f>S207*H207</f>
        <v>0</v>
      </c>
      <c r="U207" s="39"/>
      <c r="V207" s="39"/>
      <c r="W207" s="39"/>
      <c r="X207" s="39"/>
      <c r="Y207" s="39"/>
      <c r="Z207" s="39"/>
      <c r="AA207" s="39"/>
      <c r="AB207" s="39"/>
      <c r="AC207" s="39"/>
      <c r="AD207" s="39"/>
      <c r="AE207" s="39"/>
      <c r="AR207" s="228" t="s">
        <v>415</v>
      </c>
      <c r="AT207" s="228" t="s">
        <v>443</v>
      </c>
      <c r="AU207" s="228" t="s">
        <v>86</v>
      </c>
      <c r="AY207" s="18" t="s">
        <v>414</v>
      </c>
      <c r="BE207" s="229">
        <f>IF(N207="základní",J207,0)</f>
        <v>0</v>
      </c>
      <c r="BF207" s="229">
        <f>IF(N207="snížená",J207,0)</f>
        <v>0</v>
      </c>
      <c r="BG207" s="229">
        <f>IF(N207="zákl. přenesená",J207,0)</f>
        <v>0</v>
      </c>
      <c r="BH207" s="229">
        <f>IF(N207="sníž. přenesená",J207,0)</f>
        <v>0</v>
      </c>
      <c r="BI207" s="229">
        <f>IF(N207="nulová",J207,0)</f>
        <v>0</v>
      </c>
      <c r="BJ207" s="18" t="s">
        <v>84</v>
      </c>
      <c r="BK207" s="229">
        <f>ROUND(I207*H207,2)</f>
        <v>0</v>
      </c>
      <c r="BL207" s="18" t="s">
        <v>415</v>
      </c>
      <c r="BM207" s="228" t="s">
        <v>3879</v>
      </c>
    </row>
    <row r="208" s="2" customFormat="1">
      <c r="A208" s="39"/>
      <c r="B208" s="40"/>
      <c r="C208" s="41"/>
      <c r="D208" s="230" t="s">
        <v>417</v>
      </c>
      <c r="E208" s="41"/>
      <c r="F208" s="231" t="s">
        <v>1864</v>
      </c>
      <c r="G208" s="41"/>
      <c r="H208" s="41"/>
      <c r="I208" s="156"/>
      <c r="J208" s="41"/>
      <c r="K208" s="41"/>
      <c r="L208" s="45"/>
      <c r="M208" s="232"/>
      <c r="N208" s="233"/>
      <c r="O208" s="92"/>
      <c r="P208" s="92"/>
      <c r="Q208" s="92"/>
      <c r="R208" s="92"/>
      <c r="S208" s="92"/>
      <c r="T208" s="93"/>
      <c r="U208" s="39"/>
      <c r="V208" s="39"/>
      <c r="W208" s="39"/>
      <c r="X208" s="39"/>
      <c r="Y208" s="39"/>
      <c r="Z208" s="39"/>
      <c r="AA208" s="39"/>
      <c r="AB208" s="39"/>
      <c r="AC208" s="39"/>
      <c r="AD208" s="39"/>
      <c r="AE208" s="39"/>
      <c r="AT208" s="18" t="s">
        <v>417</v>
      </c>
      <c r="AU208" s="18" t="s">
        <v>86</v>
      </c>
    </row>
    <row r="209" s="13" customFormat="1">
      <c r="A209" s="13"/>
      <c r="B209" s="277"/>
      <c r="C209" s="278"/>
      <c r="D209" s="230" t="s">
        <v>758</v>
      </c>
      <c r="E209" s="279" t="s">
        <v>1</v>
      </c>
      <c r="F209" s="280" t="s">
        <v>3880</v>
      </c>
      <c r="G209" s="278"/>
      <c r="H209" s="281">
        <v>11.781000000000001</v>
      </c>
      <c r="I209" s="282"/>
      <c r="J209" s="278"/>
      <c r="K209" s="278"/>
      <c r="L209" s="283"/>
      <c r="M209" s="284"/>
      <c r="N209" s="285"/>
      <c r="O209" s="285"/>
      <c r="P209" s="285"/>
      <c r="Q209" s="285"/>
      <c r="R209" s="285"/>
      <c r="S209" s="285"/>
      <c r="T209" s="286"/>
      <c r="U209" s="13"/>
      <c r="V209" s="13"/>
      <c r="W209" s="13"/>
      <c r="X209" s="13"/>
      <c r="Y209" s="13"/>
      <c r="Z209" s="13"/>
      <c r="AA209" s="13"/>
      <c r="AB209" s="13"/>
      <c r="AC209" s="13"/>
      <c r="AD209" s="13"/>
      <c r="AE209" s="13"/>
      <c r="AT209" s="287" t="s">
        <v>758</v>
      </c>
      <c r="AU209" s="287" t="s">
        <v>86</v>
      </c>
      <c r="AV209" s="13" t="s">
        <v>86</v>
      </c>
      <c r="AW209" s="13" t="s">
        <v>33</v>
      </c>
      <c r="AX209" s="13" t="s">
        <v>84</v>
      </c>
      <c r="AY209" s="287" t="s">
        <v>414</v>
      </c>
    </row>
    <row r="210" s="11" customFormat="1" ht="22.8" customHeight="1">
      <c r="A210" s="11"/>
      <c r="B210" s="254"/>
      <c r="C210" s="255"/>
      <c r="D210" s="256" t="s">
        <v>75</v>
      </c>
      <c r="E210" s="275" t="s">
        <v>912</v>
      </c>
      <c r="F210" s="275" t="s">
        <v>913</v>
      </c>
      <c r="G210" s="255"/>
      <c r="H210" s="255"/>
      <c r="I210" s="258"/>
      <c r="J210" s="276">
        <f>BK210</f>
        <v>0</v>
      </c>
      <c r="K210" s="255"/>
      <c r="L210" s="260"/>
      <c r="M210" s="261"/>
      <c r="N210" s="262"/>
      <c r="O210" s="262"/>
      <c r="P210" s="263">
        <f>SUM(P211:P212)</f>
        <v>0</v>
      </c>
      <c r="Q210" s="262"/>
      <c r="R210" s="263">
        <f>SUM(R211:R212)</f>
        <v>0</v>
      </c>
      <c r="S210" s="262"/>
      <c r="T210" s="264">
        <f>SUM(T211:T212)</f>
        <v>0</v>
      </c>
      <c r="U210" s="11"/>
      <c r="V210" s="11"/>
      <c r="W210" s="11"/>
      <c r="X210" s="11"/>
      <c r="Y210" s="11"/>
      <c r="Z210" s="11"/>
      <c r="AA210" s="11"/>
      <c r="AB210" s="11"/>
      <c r="AC210" s="11"/>
      <c r="AD210" s="11"/>
      <c r="AE210" s="11"/>
      <c r="AR210" s="265" t="s">
        <v>84</v>
      </c>
      <c r="AT210" s="266" t="s">
        <v>75</v>
      </c>
      <c r="AU210" s="266" t="s">
        <v>84</v>
      </c>
      <c r="AY210" s="265" t="s">
        <v>414</v>
      </c>
      <c r="BK210" s="267">
        <f>SUM(BK211:BK212)</f>
        <v>0</v>
      </c>
    </row>
    <row r="211" s="2" customFormat="1" ht="21.75" customHeight="1">
      <c r="A211" s="39"/>
      <c r="B211" s="40"/>
      <c r="C211" s="234" t="s">
        <v>470</v>
      </c>
      <c r="D211" s="234" t="s">
        <v>443</v>
      </c>
      <c r="E211" s="235" t="s">
        <v>1867</v>
      </c>
      <c r="F211" s="236" t="s">
        <v>1868</v>
      </c>
      <c r="G211" s="237" t="s">
        <v>897</v>
      </c>
      <c r="H211" s="238">
        <v>0.16</v>
      </c>
      <c r="I211" s="239"/>
      <c r="J211" s="240">
        <f>ROUND(I211*H211,2)</f>
        <v>0</v>
      </c>
      <c r="K211" s="236" t="s">
        <v>720</v>
      </c>
      <c r="L211" s="45"/>
      <c r="M211" s="241" t="s">
        <v>1</v>
      </c>
      <c r="N211" s="242" t="s">
        <v>41</v>
      </c>
      <c r="O211" s="92"/>
      <c r="P211" s="226">
        <f>O211*H211</f>
        <v>0</v>
      </c>
      <c r="Q211" s="226">
        <v>0</v>
      </c>
      <c r="R211" s="226">
        <f>Q211*H211</f>
        <v>0</v>
      </c>
      <c r="S211" s="226">
        <v>0</v>
      </c>
      <c r="T211" s="227">
        <f>S211*H211</f>
        <v>0</v>
      </c>
      <c r="U211" s="39"/>
      <c r="V211" s="39"/>
      <c r="W211" s="39"/>
      <c r="X211" s="39"/>
      <c r="Y211" s="39"/>
      <c r="Z211" s="39"/>
      <c r="AA211" s="39"/>
      <c r="AB211" s="39"/>
      <c r="AC211" s="39"/>
      <c r="AD211" s="39"/>
      <c r="AE211" s="39"/>
      <c r="AR211" s="228" t="s">
        <v>415</v>
      </c>
      <c r="AT211" s="228" t="s">
        <v>443</v>
      </c>
      <c r="AU211" s="228" t="s">
        <v>86</v>
      </c>
      <c r="AY211" s="18" t="s">
        <v>414</v>
      </c>
      <c r="BE211" s="229">
        <f>IF(N211="základní",J211,0)</f>
        <v>0</v>
      </c>
      <c r="BF211" s="229">
        <f>IF(N211="snížená",J211,0)</f>
        <v>0</v>
      </c>
      <c r="BG211" s="229">
        <f>IF(N211="zákl. přenesená",J211,0)</f>
        <v>0</v>
      </c>
      <c r="BH211" s="229">
        <f>IF(N211="sníž. přenesená",J211,0)</f>
        <v>0</v>
      </c>
      <c r="BI211" s="229">
        <f>IF(N211="nulová",J211,0)</f>
        <v>0</v>
      </c>
      <c r="BJ211" s="18" t="s">
        <v>84</v>
      </c>
      <c r="BK211" s="229">
        <f>ROUND(I211*H211,2)</f>
        <v>0</v>
      </c>
      <c r="BL211" s="18" t="s">
        <v>415</v>
      </c>
      <c r="BM211" s="228" t="s">
        <v>3881</v>
      </c>
    </row>
    <row r="212" s="2" customFormat="1">
      <c r="A212" s="39"/>
      <c r="B212" s="40"/>
      <c r="C212" s="41"/>
      <c r="D212" s="230" t="s">
        <v>417</v>
      </c>
      <c r="E212" s="41"/>
      <c r="F212" s="231" t="s">
        <v>1870</v>
      </c>
      <c r="G212" s="41"/>
      <c r="H212" s="41"/>
      <c r="I212" s="156"/>
      <c r="J212" s="41"/>
      <c r="K212" s="41"/>
      <c r="L212" s="45"/>
      <c r="M212" s="232"/>
      <c r="N212" s="233"/>
      <c r="O212" s="92"/>
      <c r="P212" s="92"/>
      <c r="Q212" s="92"/>
      <c r="R212" s="92"/>
      <c r="S212" s="92"/>
      <c r="T212" s="93"/>
      <c r="U212" s="39"/>
      <c r="V212" s="39"/>
      <c r="W212" s="39"/>
      <c r="X212" s="39"/>
      <c r="Y212" s="39"/>
      <c r="Z212" s="39"/>
      <c r="AA212" s="39"/>
      <c r="AB212" s="39"/>
      <c r="AC212" s="39"/>
      <c r="AD212" s="39"/>
      <c r="AE212" s="39"/>
      <c r="AT212" s="18" t="s">
        <v>417</v>
      </c>
      <c r="AU212" s="18" t="s">
        <v>86</v>
      </c>
    </row>
    <row r="213" s="11" customFormat="1" ht="25.92" customHeight="1">
      <c r="A213" s="11"/>
      <c r="B213" s="254"/>
      <c r="C213" s="255"/>
      <c r="D213" s="256" t="s">
        <v>75</v>
      </c>
      <c r="E213" s="257" t="s">
        <v>918</v>
      </c>
      <c r="F213" s="257" t="s">
        <v>919</v>
      </c>
      <c r="G213" s="255"/>
      <c r="H213" s="255"/>
      <c r="I213" s="258"/>
      <c r="J213" s="259">
        <f>BK213</f>
        <v>0</v>
      </c>
      <c r="K213" s="255"/>
      <c r="L213" s="260"/>
      <c r="M213" s="261"/>
      <c r="N213" s="262"/>
      <c r="O213" s="262"/>
      <c r="P213" s="263">
        <f>P214</f>
        <v>0</v>
      </c>
      <c r="Q213" s="262"/>
      <c r="R213" s="263">
        <f>R214</f>
        <v>0</v>
      </c>
      <c r="S213" s="262"/>
      <c r="T213" s="264">
        <f>T214</f>
        <v>0</v>
      </c>
      <c r="U213" s="11"/>
      <c r="V213" s="11"/>
      <c r="W213" s="11"/>
      <c r="X213" s="11"/>
      <c r="Y213" s="11"/>
      <c r="Z213" s="11"/>
      <c r="AA213" s="11"/>
      <c r="AB213" s="11"/>
      <c r="AC213" s="11"/>
      <c r="AD213" s="11"/>
      <c r="AE213" s="11"/>
      <c r="AR213" s="265" t="s">
        <v>86</v>
      </c>
      <c r="AT213" s="266" t="s">
        <v>75</v>
      </c>
      <c r="AU213" s="266" t="s">
        <v>76</v>
      </c>
      <c r="AY213" s="265" t="s">
        <v>414</v>
      </c>
      <c r="BK213" s="267">
        <f>BK214</f>
        <v>0</v>
      </c>
    </row>
    <row r="214" s="11" customFormat="1" ht="22.8" customHeight="1">
      <c r="A214" s="11"/>
      <c r="B214" s="254"/>
      <c r="C214" s="255"/>
      <c r="D214" s="256" t="s">
        <v>75</v>
      </c>
      <c r="E214" s="275" t="s">
        <v>1878</v>
      </c>
      <c r="F214" s="275" t="s">
        <v>1879</v>
      </c>
      <c r="G214" s="255"/>
      <c r="H214" s="255"/>
      <c r="I214" s="258"/>
      <c r="J214" s="276">
        <f>BK214</f>
        <v>0</v>
      </c>
      <c r="K214" s="255"/>
      <c r="L214" s="260"/>
      <c r="M214" s="261"/>
      <c r="N214" s="262"/>
      <c r="O214" s="262"/>
      <c r="P214" s="263">
        <f>SUM(P215:P232)</f>
        <v>0</v>
      </c>
      <c r="Q214" s="262"/>
      <c r="R214" s="263">
        <f>SUM(R215:R232)</f>
        <v>0</v>
      </c>
      <c r="S214" s="262"/>
      <c r="T214" s="264">
        <f>SUM(T215:T232)</f>
        <v>0</v>
      </c>
      <c r="U214" s="11"/>
      <c r="V214" s="11"/>
      <c r="W214" s="11"/>
      <c r="X214" s="11"/>
      <c r="Y214" s="11"/>
      <c r="Z214" s="11"/>
      <c r="AA214" s="11"/>
      <c r="AB214" s="11"/>
      <c r="AC214" s="11"/>
      <c r="AD214" s="11"/>
      <c r="AE214" s="11"/>
      <c r="AR214" s="265" t="s">
        <v>86</v>
      </c>
      <c r="AT214" s="266" t="s">
        <v>75</v>
      </c>
      <c r="AU214" s="266" t="s">
        <v>84</v>
      </c>
      <c r="AY214" s="265" t="s">
        <v>414</v>
      </c>
      <c r="BK214" s="267">
        <f>SUM(BK215:BK232)</f>
        <v>0</v>
      </c>
    </row>
    <row r="215" s="2" customFormat="1" ht="21.75" customHeight="1">
      <c r="A215" s="39"/>
      <c r="B215" s="40"/>
      <c r="C215" s="234" t="s">
        <v>475</v>
      </c>
      <c r="D215" s="234" t="s">
        <v>443</v>
      </c>
      <c r="E215" s="235" t="s">
        <v>1880</v>
      </c>
      <c r="F215" s="236" t="s">
        <v>1881</v>
      </c>
      <c r="G215" s="237" t="s">
        <v>632</v>
      </c>
      <c r="H215" s="238">
        <v>15.4</v>
      </c>
      <c r="I215" s="239"/>
      <c r="J215" s="240">
        <f>ROUND(I215*H215,2)</f>
        <v>0</v>
      </c>
      <c r="K215" s="236" t="s">
        <v>720</v>
      </c>
      <c r="L215" s="45"/>
      <c r="M215" s="241" t="s">
        <v>1</v>
      </c>
      <c r="N215" s="242" t="s">
        <v>41</v>
      </c>
      <c r="O215" s="92"/>
      <c r="P215" s="226">
        <f>O215*H215</f>
        <v>0</v>
      </c>
      <c r="Q215" s="226">
        <v>0</v>
      </c>
      <c r="R215" s="226">
        <f>Q215*H215</f>
        <v>0</v>
      </c>
      <c r="S215" s="226">
        <v>0</v>
      </c>
      <c r="T215" s="227">
        <f>S215*H215</f>
        <v>0</v>
      </c>
      <c r="U215" s="39"/>
      <c r="V215" s="39"/>
      <c r="W215" s="39"/>
      <c r="X215" s="39"/>
      <c r="Y215" s="39"/>
      <c r="Z215" s="39"/>
      <c r="AA215" s="39"/>
      <c r="AB215" s="39"/>
      <c r="AC215" s="39"/>
      <c r="AD215" s="39"/>
      <c r="AE215" s="39"/>
      <c r="AR215" s="228" t="s">
        <v>470</v>
      </c>
      <c r="AT215" s="228" t="s">
        <v>443</v>
      </c>
      <c r="AU215" s="228" t="s">
        <v>86</v>
      </c>
      <c r="AY215" s="18" t="s">
        <v>414</v>
      </c>
      <c r="BE215" s="229">
        <f>IF(N215="základní",J215,0)</f>
        <v>0</v>
      </c>
      <c r="BF215" s="229">
        <f>IF(N215="snížená",J215,0)</f>
        <v>0</v>
      </c>
      <c r="BG215" s="229">
        <f>IF(N215="zákl. přenesená",J215,0)</f>
        <v>0</v>
      </c>
      <c r="BH215" s="229">
        <f>IF(N215="sníž. přenesená",J215,0)</f>
        <v>0</v>
      </c>
      <c r="BI215" s="229">
        <f>IF(N215="nulová",J215,0)</f>
        <v>0</v>
      </c>
      <c r="BJ215" s="18" t="s">
        <v>84</v>
      </c>
      <c r="BK215" s="229">
        <f>ROUND(I215*H215,2)</f>
        <v>0</v>
      </c>
      <c r="BL215" s="18" t="s">
        <v>470</v>
      </c>
      <c r="BM215" s="228" t="s">
        <v>3882</v>
      </c>
    </row>
    <row r="216" s="2" customFormat="1">
      <c r="A216" s="39"/>
      <c r="B216" s="40"/>
      <c r="C216" s="41"/>
      <c r="D216" s="230" t="s">
        <v>417</v>
      </c>
      <c r="E216" s="41"/>
      <c r="F216" s="231" t="s">
        <v>1883</v>
      </c>
      <c r="G216" s="41"/>
      <c r="H216" s="41"/>
      <c r="I216" s="156"/>
      <c r="J216" s="41"/>
      <c r="K216" s="41"/>
      <c r="L216" s="45"/>
      <c r="M216" s="232"/>
      <c r="N216" s="233"/>
      <c r="O216" s="92"/>
      <c r="P216" s="92"/>
      <c r="Q216" s="92"/>
      <c r="R216" s="92"/>
      <c r="S216" s="92"/>
      <c r="T216" s="93"/>
      <c r="U216" s="39"/>
      <c r="V216" s="39"/>
      <c r="W216" s="39"/>
      <c r="X216" s="39"/>
      <c r="Y216" s="39"/>
      <c r="Z216" s="39"/>
      <c r="AA216" s="39"/>
      <c r="AB216" s="39"/>
      <c r="AC216" s="39"/>
      <c r="AD216" s="39"/>
      <c r="AE216" s="39"/>
      <c r="AT216" s="18" t="s">
        <v>417</v>
      </c>
      <c r="AU216" s="18" t="s">
        <v>86</v>
      </c>
    </row>
    <row r="217" s="15" customFormat="1">
      <c r="A217" s="15"/>
      <c r="B217" s="299"/>
      <c r="C217" s="300"/>
      <c r="D217" s="230" t="s">
        <v>758</v>
      </c>
      <c r="E217" s="301" t="s">
        <v>1</v>
      </c>
      <c r="F217" s="302" t="s">
        <v>2798</v>
      </c>
      <c r="G217" s="300"/>
      <c r="H217" s="301" t="s">
        <v>1</v>
      </c>
      <c r="I217" s="303"/>
      <c r="J217" s="300"/>
      <c r="K217" s="300"/>
      <c r="L217" s="304"/>
      <c r="M217" s="305"/>
      <c r="N217" s="306"/>
      <c r="O217" s="306"/>
      <c r="P217" s="306"/>
      <c r="Q217" s="306"/>
      <c r="R217" s="306"/>
      <c r="S217" s="306"/>
      <c r="T217" s="307"/>
      <c r="U217" s="15"/>
      <c r="V217" s="15"/>
      <c r="W217" s="15"/>
      <c r="X217" s="15"/>
      <c r="Y217" s="15"/>
      <c r="Z217" s="15"/>
      <c r="AA217" s="15"/>
      <c r="AB217" s="15"/>
      <c r="AC217" s="15"/>
      <c r="AD217" s="15"/>
      <c r="AE217" s="15"/>
      <c r="AT217" s="308" t="s">
        <v>758</v>
      </c>
      <c r="AU217" s="308" t="s">
        <v>86</v>
      </c>
      <c r="AV217" s="15" t="s">
        <v>84</v>
      </c>
      <c r="AW217" s="15" t="s">
        <v>33</v>
      </c>
      <c r="AX217" s="15" t="s">
        <v>76</v>
      </c>
      <c r="AY217" s="308" t="s">
        <v>414</v>
      </c>
    </row>
    <row r="218" s="13" customFormat="1">
      <c r="A218" s="13"/>
      <c r="B218" s="277"/>
      <c r="C218" s="278"/>
      <c r="D218" s="230" t="s">
        <v>758</v>
      </c>
      <c r="E218" s="279" t="s">
        <v>1</v>
      </c>
      <c r="F218" s="280" t="s">
        <v>3858</v>
      </c>
      <c r="G218" s="278"/>
      <c r="H218" s="281">
        <v>8.7360000000000007</v>
      </c>
      <c r="I218" s="282"/>
      <c r="J218" s="278"/>
      <c r="K218" s="278"/>
      <c r="L218" s="283"/>
      <c r="M218" s="284"/>
      <c r="N218" s="285"/>
      <c r="O218" s="285"/>
      <c r="P218" s="285"/>
      <c r="Q218" s="285"/>
      <c r="R218" s="285"/>
      <c r="S218" s="285"/>
      <c r="T218" s="286"/>
      <c r="U218" s="13"/>
      <c r="V218" s="13"/>
      <c r="W218" s="13"/>
      <c r="X218" s="13"/>
      <c r="Y218" s="13"/>
      <c r="Z218" s="13"/>
      <c r="AA218" s="13"/>
      <c r="AB218" s="13"/>
      <c r="AC218" s="13"/>
      <c r="AD218" s="13"/>
      <c r="AE218" s="13"/>
      <c r="AT218" s="287" t="s">
        <v>758</v>
      </c>
      <c r="AU218" s="287" t="s">
        <v>86</v>
      </c>
      <c r="AV218" s="13" t="s">
        <v>86</v>
      </c>
      <c r="AW218" s="13" t="s">
        <v>33</v>
      </c>
      <c r="AX218" s="13" t="s">
        <v>76</v>
      </c>
      <c r="AY218" s="287" t="s">
        <v>414</v>
      </c>
    </row>
    <row r="219" s="13" customFormat="1">
      <c r="A219" s="13"/>
      <c r="B219" s="277"/>
      <c r="C219" s="278"/>
      <c r="D219" s="230" t="s">
        <v>758</v>
      </c>
      <c r="E219" s="279" t="s">
        <v>1</v>
      </c>
      <c r="F219" s="280" t="s">
        <v>3820</v>
      </c>
      <c r="G219" s="278"/>
      <c r="H219" s="281">
        <v>1.54</v>
      </c>
      <c r="I219" s="282"/>
      <c r="J219" s="278"/>
      <c r="K219" s="278"/>
      <c r="L219" s="283"/>
      <c r="M219" s="284"/>
      <c r="N219" s="285"/>
      <c r="O219" s="285"/>
      <c r="P219" s="285"/>
      <c r="Q219" s="285"/>
      <c r="R219" s="285"/>
      <c r="S219" s="285"/>
      <c r="T219" s="286"/>
      <c r="U219" s="13"/>
      <c r="V219" s="13"/>
      <c r="W219" s="13"/>
      <c r="X219" s="13"/>
      <c r="Y219" s="13"/>
      <c r="Z219" s="13"/>
      <c r="AA219" s="13"/>
      <c r="AB219" s="13"/>
      <c r="AC219" s="13"/>
      <c r="AD219" s="13"/>
      <c r="AE219" s="13"/>
      <c r="AT219" s="287" t="s">
        <v>758</v>
      </c>
      <c r="AU219" s="287" t="s">
        <v>86</v>
      </c>
      <c r="AV219" s="13" t="s">
        <v>86</v>
      </c>
      <c r="AW219" s="13" t="s">
        <v>33</v>
      </c>
      <c r="AX219" s="13" t="s">
        <v>76</v>
      </c>
      <c r="AY219" s="287" t="s">
        <v>414</v>
      </c>
    </row>
    <row r="220" s="15" customFormat="1">
      <c r="A220" s="15"/>
      <c r="B220" s="299"/>
      <c r="C220" s="300"/>
      <c r="D220" s="230" t="s">
        <v>758</v>
      </c>
      <c r="E220" s="301" t="s">
        <v>1</v>
      </c>
      <c r="F220" s="302" t="s">
        <v>2801</v>
      </c>
      <c r="G220" s="300"/>
      <c r="H220" s="301" t="s">
        <v>1</v>
      </c>
      <c r="I220" s="303"/>
      <c r="J220" s="300"/>
      <c r="K220" s="300"/>
      <c r="L220" s="304"/>
      <c r="M220" s="305"/>
      <c r="N220" s="306"/>
      <c r="O220" s="306"/>
      <c r="P220" s="306"/>
      <c r="Q220" s="306"/>
      <c r="R220" s="306"/>
      <c r="S220" s="306"/>
      <c r="T220" s="307"/>
      <c r="U220" s="15"/>
      <c r="V220" s="15"/>
      <c r="W220" s="15"/>
      <c r="X220" s="15"/>
      <c r="Y220" s="15"/>
      <c r="Z220" s="15"/>
      <c r="AA220" s="15"/>
      <c r="AB220" s="15"/>
      <c r="AC220" s="15"/>
      <c r="AD220" s="15"/>
      <c r="AE220" s="15"/>
      <c r="AT220" s="308" t="s">
        <v>758</v>
      </c>
      <c r="AU220" s="308" t="s">
        <v>86</v>
      </c>
      <c r="AV220" s="15" t="s">
        <v>84</v>
      </c>
      <c r="AW220" s="15" t="s">
        <v>33</v>
      </c>
      <c r="AX220" s="15" t="s">
        <v>76</v>
      </c>
      <c r="AY220" s="308" t="s">
        <v>414</v>
      </c>
    </row>
    <row r="221" s="13" customFormat="1">
      <c r="A221" s="13"/>
      <c r="B221" s="277"/>
      <c r="C221" s="278"/>
      <c r="D221" s="230" t="s">
        <v>758</v>
      </c>
      <c r="E221" s="279" t="s">
        <v>1</v>
      </c>
      <c r="F221" s="280" t="s">
        <v>3859</v>
      </c>
      <c r="G221" s="278"/>
      <c r="H221" s="281">
        <v>4.2000000000000002</v>
      </c>
      <c r="I221" s="282"/>
      <c r="J221" s="278"/>
      <c r="K221" s="278"/>
      <c r="L221" s="283"/>
      <c r="M221" s="284"/>
      <c r="N221" s="285"/>
      <c r="O221" s="285"/>
      <c r="P221" s="285"/>
      <c r="Q221" s="285"/>
      <c r="R221" s="285"/>
      <c r="S221" s="285"/>
      <c r="T221" s="286"/>
      <c r="U221" s="13"/>
      <c r="V221" s="13"/>
      <c r="W221" s="13"/>
      <c r="X221" s="13"/>
      <c r="Y221" s="13"/>
      <c r="Z221" s="13"/>
      <c r="AA221" s="13"/>
      <c r="AB221" s="13"/>
      <c r="AC221" s="13"/>
      <c r="AD221" s="13"/>
      <c r="AE221" s="13"/>
      <c r="AT221" s="287" t="s">
        <v>758</v>
      </c>
      <c r="AU221" s="287" t="s">
        <v>86</v>
      </c>
      <c r="AV221" s="13" t="s">
        <v>86</v>
      </c>
      <c r="AW221" s="13" t="s">
        <v>33</v>
      </c>
      <c r="AX221" s="13" t="s">
        <v>76</v>
      </c>
      <c r="AY221" s="287" t="s">
        <v>414</v>
      </c>
    </row>
    <row r="222" s="13" customFormat="1">
      <c r="A222" s="13"/>
      <c r="B222" s="277"/>
      <c r="C222" s="278"/>
      <c r="D222" s="230" t="s">
        <v>758</v>
      </c>
      <c r="E222" s="279" t="s">
        <v>1</v>
      </c>
      <c r="F222" s="280" t="s">
        <v>3860</v>
      </c>
      <c r="G222" s="278"/>
      <c r="H222" s="281">
        <v>0.92400000000000004</v>
      </c>
      <c r="I222" s="282"/>
      <c r="J222" s="278"/>
      <c r="K222" s="278"/>
      <c r="L222" s="283"/>
      <c r="M222" s="284"/>
      <c r="N222" s="285"/>
      <c r="O222" s="285"/>
      <c r="P222" s="285"/>
      <c r="Q222" s="285"/>
      <c r="R222" s="285"/>
      <c r="S222" s="285"/>
      <c r="T222" s="286"/>
      <c r="U222" s="13"/>
      <c r="V222" s="13"/>
      <c r="W222" s="13"/>
      <c r="X222" s="13"/>
      <c r="Y222" s="13"/>
      <c r="Z222" s="13"/>
      <c r="AA222" s="13"/>
      <c r="AB222" s="13"/>
      <c r="AC222" s="13"/>
      <c r="AD222" s="13"/>
      <c r="AE222" s="13"/>
      <c r="AT222" s="287" t="s">
        <v>758</v>
      </c>
      <c r="AU222" s="287" t="s">
        <v>86</v>
      </c>
      <c r="AV222" s="13" t="s">
        <v>86</v>
      </c>
      <c r="AW222" s="13" t="s">
        <v>33</v>
      </c>
      <c r="AX222" s="13" t="s">
        <v>76</v>
      </c>
      <c r="AY222" s="287" t="s">
        <v>414</v>
      </c>
    </row>
    <row r="223" s="14" customFormat="1">
      <c r="A223" s="14"/>
      <c r="B223" s="288"/>
      <c r="C223" s="289"/>
      <c r="D223" s="230" t="s">
        <v>758</v>
      </c>
      <c r="E223" s="290" t="s">
        <v>1</v>
      </c>
      <c r="F223" s="291" t="s">
        <v>760</v>
      </c>
      <c r="G223" s="289"/>
      <c r="H223" s="292">
        <v>15.399999999999999</v>
      </c>
      <c r="I223" s="293"/>
      <c r="J223" s="289"/>
      <c r="K223" s="289"/>
      <c r="L223" s="294"/>
      <c r="M223" s="295"/>
      <c r="N223" s="296"/>
      <c r="O223" s="296"/>
      <c r="P223" s="296"/>
      <c r="Q223" s="296"/>
      <c r="R223" s="296"/>
      <c r="S223" s="296"/>
      <c r="T223" s="297"/>
      <c r="U223" s="14"/>
      <c r="V223" s="14"/>
      <c r="W223" s="14"/>
      <c r="X223" s="14"/>
      <c r="Y223" s="14"/>
      <c r="Z223" s="14"/>
      <c r="AA223" s="14"/>
      <c r="AB223" s="14"/>
      <c r="AC223" s="14"/>
      <c r="AD223" s="14"/>
      <c r="AE223" s="14"/>
      <c r="AT223" s="298" t="s">
        <v>758</v>
      </c>
      <c r="AU223" s="298" t="s">
        <v>86</v>
      </c>
      <c r="AV223" s="14" t="s">
        <v>415</v>
      </c>
      <c r="AW223" s="14" t="s">
        <v>33</v>
      </c>
      <c r="AX223" s="14" t="s">
        <v>84</v>
      </c>
      <c r="AY223" s="298" t="s">
        <v>414</v>
      </c>
    </row>
    <row r="224" s="2" customFormat="1" ht="16.5" customHeight="1">
      <c r="A224" s="39"/>
      <c r="B224" s="40"/>
      <c r="C224" s="234" t="s">
        <v>479</v>
      </c>
      <c r="D224" s="234" t="s">
        <v>443</v>
      </c>
      <c r="E224" s="235" t="s">
        <v>1884</v>
      </c>
      <c r="F224" s="236" t="s">
        <v>1885</v>
      </c>
      <c r="G224" s="237" t="s">
        <v>632</v>
      </c>
      <c r="H224" s="238">
        <v>15.4</v>
      </c>
      <c r="I224" s="239"/>
      <c r="J224" s="240">
        <f>ROUND(I224*H224,2)</f>
        <v>0</v>
      </c>
      <c r="K224" s="236" t="s">
        <v>720</v>
      </c>
      <c r="L224" s="45"/>
      <c r="M224" s="241" t="s">
        <v>1</v>
      </c>
      <c r="N224" s="242" t="s">
        <v>41</v>
      </c>
      <c r="O224" s="92"/>
      <c r="P224" s="226">
        <f>O224*H224</f>
        <v>0</v>
      </c>
      <c r="Q224" s="226">
        <v>0</v>
      </c>
      <c r="R224" s="226">
        <f>Q224*H224</f>
        <v>0</v>
      </c>
      <c r="S224" s="226">
        <v>0</v>
      </c>
      <c r="T224" s="227">
        <f>S224*H224</f>
        <v>0</v>
      </c>
      <c r="U224" s="39"/>
      <c r="V224" s="39"/>
      <c r="W224" s="39"/>
      <c r="X224" s="39"/>
      <c r="Y224" s="39"/>
      <c r="Z224" s="39"/>
      <c r="AA224" s="39"/>
      <c r="AB224" s="39"/>
      <c r="AC224" s="39"/>
      <c r="AD224" s="39"/>
      <c r="AE224" s="39"/>
      <c r="AR224" s="228" t="s">
        <v>470</v>
      </c>
      <c r="AT224" s="228" t="s">
        <v>443</v>
      </c>
      <c r="AU224" s="228" t="s">
        <v>86</v>
      </c>
      <c r="AY224" s="18" t="s">
        <v>414</v>
      </c>
      <c r="BE224" s="229">
        <f>IF(N224="základní",J224,0)</f>
        <v>0</v>
      </c>
      <c r="BF224" s="229">
        <f>IF(N224="snížená",J224,0)</f>
        <v>0</v>
      </c>
      <c r="BG224" s="229">
        <f>IF(N224="zákl. přenesená",J224,0)</f>
        <v>0</v>
      </c>
      <c r="BH224" s="229">
        <f>IF(N224="sníž. přenesená",J224,0)</f>
        <v>0</v>
      </c>
      <c r="BI224" s="229">
        <f>IF(N224="nulová",J224,0)</f>
        <v>0</v>
      </c>
      <c r="BJ224" s="18" t="s">
        <v>84</v>
      </c>
      <c r="BK224" s="229">
        <f>ROUND(I224*H224,2)</f>
        <v>0</v>
      </c>
      <c r="BL224" s="18" t="s">
        <v>470</v>
      </c>
      <c r="BM224" s="228" t="s">
        <v>3883</v>
      </c>
    </row>
    <row r="225" s="2" customFormat="1">
      <c r="A225" s="39"/>
      <c r="B225" s="40"/>
      <c r="C225" s="41"/>
      <c r="D225" s="230" t="s">
        <v>417</v>
      </c>
      <c r="E225" s="41"/>
      <c r="F225" s="231" t="s">
        <v>1887</v>
      </c>
      <c r="G225" s="41"/>
      <c r="H225" s="41"/>
      <c r="I225" s="156"/>
      <c r="J225" s="41"/>
      <c r="K225" s="41"/>
      <c r="L225" s="45"/>
      <c r="M225" s="232"/>
      <c r="N225" s="233"/>
      <c r="O225" s="92"/>
      <c r="P225" s="92"/>
      <c r="Q225" s="92"/>
      <c r="R225" s="92"/>
      <c r="S225" s="92"/>
      <c r="T225" s="93"/>
      <c r="U225" s="39"/>
      <c r="V225" s="39"/>
      <c r="W225" s="39"/>
      <c r="X225" s="39"/>
      <c r="Y225" s="39"/>
      <c r="Z225" s="39"/>
      <c r="AA225" s="39"/>
      <c r="AB225" s="39"/>
      <c r="AC225" s="39"/>
      <c r="AD225" s="39"/>
      <c r="AE225" s="39"/>
      <c r="AT225" s="18" t="s">
        <v>417</v>
      </c>
      <c r="AU225" s="18" t="s">
        <v>86</v>
      </c>
    </row>
    <row r="226" s="15" customFormat="1">
      <c r="A226" s="15"/>
      <c r="B226" s="299"/>
      <c r="C226" s="300"/>
      <c r="D226" s="230" t="s">
        <v>758</v>
      </c>
      <c r="E226" s="301" t="s">
        <v>1</v>
      </c>
      <c r="F226" s="302" t="s">
        <v>2798</v>
      </c>
      <c r="G226" s="300"/>
      <c r="H226" s="301" t="s">
        <v>1</v>
      </c>
      <c r="I226" s="303"/>
      <c r="J226" s="300"/>
      <c r="K226" s="300"/>
      <c r="L226" s="304"/>
      <c r="M226" s="305"/>
      <c r="N226" s="306"/>
      <c r="O226" s="306"/>
      <c r="P226" s="306"/>
      <c r="Q226" s="306"/>
      <c r="R226" s="306"/>
      <c r="S226" s="306"/>
      <c r="T226" s="307"/>
      <c r="U226" s="15"/>
      <c r="V226" s="15"/>
      <c r="W226" s="15"/>
      <c r="X226" s="15"/>
      <c r="Y226" s="15"/>
      <c r="Z226" s="15"/>
      <c r="AA226" s="15"/>
      <c r="AB226" s="15"/>
      <c r="AC226" s="15"/>
      <c r="AD226" s="15"/>
      <c r="AE226" s="15"/>
      <c r="AT226" s="308" t="s">
        <v>758</v>
      </c>
      <c r="AU226" s="308" t="s">
        <v>86</v>
      </c>
      <c r="AV226" s="15" t="s">
        <v>84</v>
      </c>
      <c r="AW226" s="15" t="s">
        <v>33</v>
      </c>
      <c r="AX226" s="15" t="s">
        <v>76</v>
      </c>
      <c r="AY226" s="308" t="s">
        <v>414</v>
      </c>
    </row>
    <row r="227" s="13" customFormat="1">
      <c r="A227" s="13"/>
      <c r="B227" s="277"/>
      <c r="C227" s="278"/>
      <c r="D227" s="230" t="s">
        <v>758</v>
      </c>
      <c r="E227" s="279" t="s">
        <v>1</v>
      </c>
      <c r="F227" s="280" t="s">
        <v>3858</v>
      </c>
      <c r="G227" s="278"/>
      <c r="H227" s="281">
        <v>8.7360000000000007</v>
      </c>
      <c r="I227" s="282"/>
      <c r="J227" s="278"/>
      <c r="K227" s="278"/>
      <c r="L227" s="283"/>
      <c r="M227" s="284"/>
      <c r="N227" s="285"/>
      <c r="O227" s="285"/>
      <c r="P227" s="285"/>
      <c r="Q227" s="285"/>
      <c r="R227" s="285"/>
      <c r="S227" s="285"/>
      <c r="T227" s="286"/>
      <c r="U227" s="13"/>
      <c r="V227" s="13"/>
      <c r="W227" s="13"/>
      <c r="X227" s="13"/>
      <c r="Y227" s="13"/>
      <c r="Z227" s="13"/>
      <c r="AA227" s="13"/>
      <c r="AB227" s="13"/>
      <c r="AC227" s="13"/>
      <c r="AD227" s="13"/>
      <c r="AE227" s="13"/>
      <c r="AT227" s="287" t="s">
        <v>758</v>
      </c>
      <c r="AU227" s="287" t="s">
        <v>86</v>
      </c>
      <c r="AV227" s="13" t="s">
        <v>86</v>
      </c>
      <c r="AW227" s="13" t="s">
        <v>33</v>
      </c>
      <c r="AX227" s="13" t="s">
        <v>76</v>
      </c>
      <c r="AY227" s="287" t="s">
        <v>414</v>
      </c>
    </row>
    <row r="228" s="13" customFormat="1">
      <c r="A228" s="13"/>
      <c r="B228" s="277"/>
      <c r="C228" s="278"/>
      <c r="D228" s="230" t="s">
        <v>758</v>
      </c>
      <c r="E228" s="279" t="s">
        <v>1</v>
      </c>
      <c r="F228" s="280" t="s">
        <v>3820</v>
      </c>
      <c r="G228" s="278"/>
      <c r="H228" s="281">
        <v>1.54</v>
      </c>
      <c r="I228" s="282"/>
      <c r="J228" s="278"/>
      <c r="K228" s="278"/>
      <c r="L228" s="283"/>
      <c r="M228" s="284"/>
      <c r="N228" s="285"/>
      <c r="O228" s="285"/>
      <c r="P228" s="285"/>
      <c r="Q228" s="285"/>
      <c r="R228" s="285"/>
      <c r="S228" s="285"/>
      <c r="T228" s="286"/>
      <c r="U228" s="13"/>
      <c r="V228" s="13"/>
      <c r="W228" s="13"/>
      <c r="X228" s="13"/>
      <c r="Y228" s="13"/>
      <c r="Z228" s="13"/>
      <c r="AA228" s="13"/>
      <c r="AB228" s="13"/>
      <c r="AC228" s="13"/>
      <c r="AD228" s="13"/>
      <c r="AE228" s="13"/>
      <c r="AT228" s="287" t="s">
        <v>758</v>
      </c>
      <c r="AU228" s="287" t="s">
        <v>86</v>
      </c>
      <c r="AV228" s="13" t="s">
        <v>86</v>
      </c>
      <c r="AW228" s="13" t="s">
        <v>33</v>
      </c>
      <c r="AX228" s="13" t="s">
        <v>76</v>
      </c>
      <c r="AY228" s="287" t="s">
        <v>414</v>
      </c>
    </row>
    <row r="229" s="15" customFormat="1">
      <c r="A229" s="15"/>
      <c r="B229" s="299"/>
      <c r="C229" s="300"/>
      <c r="D229" s="230" t="s">
        <v>758</v>
      </c>
      <c r="E229" s="301" t="s">
        <v>1</v>
      </c>
      <c r="F229" s="302" t="s">
        <v>2801</v>
      </c>
      <c r="G229" s="300"/>
      <c r="H229" s="301" t="s">
        <v>1</v>
      </c>
      <c r="I229" s="303"/>
      <c r="J229" s="300"/>
      <c r="K229" s="300"/>
      <c r="L229" s="304"/>
      <c r="M229" s="305"/>
      <c r="N229" s="306"/>
      <c r="O229" s="306"/>
      <c r="P229" s="306"/>
      <c r="Q229" s="306"/>
      <c r="R229" s="306"/>
      <c r="S229" s="306"/>
      <c r="T229" s="307"/>
      <c r="U229" s="15"/>
      <c r="V229" s="15"/>
      <c r="W229" s="15"/>
      <c r="X229" s="15"/>
      <c r="Y229" s="15"/>
      <c r="Z229" s="15"/>
      <c r="AA229" s="15"/>
      <c r="AB229" s="15"/>
      <c r="AC229" s="15"/>
      <c r="AD229" s="15"/>
      <c r="AE229" s="15"/>
      <c r="AT229" s="308" t="s">
        <v>758</v>
      </c>
      <c r="AU229" s="308" t="s">
        <v>86</v>
      </c>
      <c r="AV229" s="15" t="s">
        <v>84</v>
      </c>
      <c r="AW229" s="15" t="s">
        <v>33</v>
      </c>
      <c r="AX229" s="15" t="s">
        <v>76</v>
      </c>
      <c r="AY229" s="308" t="s">
        <v>414</v>
      </c>
    </row>
    <row r="230" s="13" customFormat="1">
      <c r="A230" s="13"/>
      <c r="B230" s="277"/>
      <c r="C230" s="278"/>
      <c r="D230" s="230" t="s">
        <v>758</v>
      </c>
      <c r="E230" s="279" t="s">
        <v>1</v>
      </c>
      <c r="F230" s="280" t="s">
        <v>3859</v>
      </c>
      <c r="G230" s="278"/>
      <c r="H230" s="281">
        <v>4.2000000000000002</v>
      </c>
      <c r="I230" s="282"/>
      <c r="J230" s="278"/>
      <c r="K230" s="278"/>
      <c r="L230" s="283"/>
      <c r="M230" s="284"/>
      <c r="N230" s="285"/>
      <c r="O230" s="285"/>
      <c r="P230" s="285"/>
      <c r="Q230" s="285"/>
      <c r="R230" s="285"/>
      <c r="S230" s="285"/>
      <c r="T230" s="286"/>
      <c r="U230" s="13"/>
      <c r="V230" s="13"/>
      <c r="W230" s="13"/>
      <c r="X230" s="13"/>
      <c r="Y230" s="13"/>
      <c r="Z230" s="13"/>
      <c r="AA230" s="13"/>
      <c r="AB230" s="13"/>
      <c r="AC230" s="13"/>
      <c r="AD230" s="13"/>
      <c r="AE230" s="13"/>
      <c r="AT230" s="287" t="s">
        <v>758</v>
      </c>
      <c r="AU230" s="287" t="s">
        <v>86</v>
      </c>
      <c r="AV230" s="13" t="s">
        <v>86</v>
      </c>
      <c r="AW230" s="13" t="s">
        <v>33</v>
      </c>
      <c r="AX230" s="13" t="s">
        <v>76</v>
      </c>
      <c r="AY230" s="287" t="s">
        <v>414</v>
      </c>
    </row>
    <row r="231" s="13" customFormat="1">
      <c r="A231" s="13"/>
      <c r="B231" s="277"/>
      <c r="C231" s="278"/>
      <c r="D231" s="230" t="s">
        <v>758</v>
      </c>
      <c r="E231" s="279" t="s">
        <v>1</v>
      </c>
      <c r="F231" s="280" t="s">
        <v>3860</v>
      </c>
      <c r="G231" s="278"/>
      <c r="H231" s="281">
        <v>0.92400000000000004</v>
      </c>
      <c r="I231" s="282"/>
      <c r="J231" s="278"/>
      <c r="K231" s="278"/>
      <c r="L231" s="283"/>
      <c r="M231" s="284"/>
      <c r="N231" s="285"/>
      <c r="O231" s="285"/>
      <c r="P231" s="285"/>
      <c r="Q231" s="285"/>
      <c r="R231" s="285"/>
      <c r="S231" s="285"/>
      <c r="T231" s="286"/>
      <c r="U231" s="13"/>
      <c r="V231" s="13"/>
      <c r="W231" s="13"/>
      <c r="X231" s="13"/>
      <c r="Y231" s="13"/>
      <c r="Z231" s="13"/>
      <c r="AA231" s="13"/>
      <c r="AB231" s="13"/>
      <c r="AC231" s="13"/>
      <c r="AD231" s="13"/>
      <c r="AE231" s="13"/>
      <c r="AT231" s="287" t="s">
        <v>758</v>
      </c>
      <c r="AU231" s="287" t="s">
        <v>86</v>
      </c>
      <c r="AV231" s="13" t="s">
        <v>86</v>
      </c>
      <c r="AW231" s="13" t="s">
        <v>33</v>
      </c>
      <c r="AX231" s="13" t="s">
        <v>76</v>
      </c>
      <c r="AY231" s="287" t="s">
        <v>414</v>
      </c>
    </row>
    <row r="232" s="14" customFormat="1">
      <c r="A232" s="14"/>
      <c r="B232" s="288"/>
      <c r="C232" s="289"/>
      <c r="D232" s="230" t="s">
        <v>758</v>
      </c>
      <c r="E232" s="290" t="s">
        <v>1</v>
      </c>
      <c r="F232" s="291" t="s">
        <v>760</v>
      </c>
      <c r="G232" s="289"/>
      <c r="H232" s="292">
        <v>15.399999999999999</v>
      </c>
      <c r="I232" s="293"/>
      <c r="J232" s="289"/>
      <c r="K232" s="289"/>
      <c r="L232" s="294"/>
      <c r="M232" s="314"/>
      <c r="N232" s="315"/>
      <c r="O232" s="315"/>
      <c r="P232" s="315"/>
      <c r="Q232" s="315"/>
      <c r="R232" s="315"/>
      <c r="S232" s="315"/>
      <c r="T232" s="316"/>
      <c r="U232" s="14"/>
      <c r="V232" s="14"/>
      <c r="W232" s="14"/>
      <c r="X232" s="14"/>
      <c r="Y232" s="14"/>
      <c r="Z232" s="14"/>
      <c r="AA232" s="14"/>
      <c r="AB232" s="14"/>
      <c r="AC232" s="14"/>
      <c r="AD232" s="14"/>
      <c r="AE232" s="14"/>
      <c r="AT232" s="298" t="s">
        <v>758</v>
      </c>
      <c r="AU232" s="298" t="s">
        <v>86</v>
      </c>
      <c r="AV232" s="14" t="s">
        <v>415</v>
      </c>
      <c r="AW232" s="14" t="s">
        <v>33</v>
      </c>
      <c r="AX232" s="14" t="s">
        <v>84</v>
      </c>
      <c r="AY232" s="298" t="s">
        <v>414</v>
      </c>
    </row>
    <row r="233" s="2" customFormat="1" ht="6.96" customHeight="1">
      <c r="A233" s="39"/>
      <c r="B233" s="67"/>
      <c r="C233" s="68"/>
      <c r="D233" s="68"/>
      <c r="E233" s="68"/>
      <c r="F233" s="68"/>
      <c r="G233" s="68"/>
      <c r="H233" s="68"/>
      <c r="I233" s="194"/>
      <c r="J233" s="68"/>
      <c r="K233" s="68"/>
      <c r="L233" s="45"/>
      <c r="M233" s="39"/>
      <c r="O233" s="39"/>
      <c r="P233" s="39"/>
      <c r="Q233" s="39"/>
      <c r="R233" s="39"/>
      <c r="S233" s="39"/>
      <c r="T233" s="39"/>
      <c r="U233" s="39"/>
      <c r="V233" s="39"/>
      <c r="W233" s="39"/>
      <c r="X233" s="39"/>
      <c r="Y233" s="39"/>
      <c r="Z233" s="39"/>
      <c r="AA233" s="39"/>
      <c r="AB233" s="39"/>
      <c r="AC233" s="39"/>
      <c r="AD233" s="39"/>
      <c r="AE233" s="39"/>
    </row>
  </sheetData>
  <sheetProtection sheet="1" autoFilter="0" formatColumns="0" formatRows="0" objects="1" scenarios="1" spinCount="100000" saltValue="jqpsUFpb1bV09SzA0z5io+Fi36neefQuEd/wOS8/LN6ptrV4CcZ+ulLm6LaAX8y/ILZUZvOFm19bZ6lNmQpxJw==" hashValue="wvta/fuiKd4lY88dL1LufGpAJiY651rrIiYKkNujxq3AUIPxFzrsBwPyHlvXVel2sS2vHHm2eEpyKSmB6ihHiA==" algorithmName="SHA-512" password="CC35"/>
  <autoFilter ref="C127:K232"/>
  <mergeCells count="12">
    <mergeCell ref="E7:H7"/>
    <mergeCell ref="E9:H9"/>
    <mergeCell ref="E11:H11"/>
    <mergeCell ref="E20:H20"/>
    <mergeCell ref="E29:H29"/>
    <mergeCell ref="E85:H85"/>
    <mergeCell ref="E87:H87"/>
    <mergeCell ref="E89:H89"/>
    <mergeCell ref="E116:H116"/>
    <mergeCell ref="E118:H118"/>
    <mergeCell ref="E120:H120"/>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64.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303</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3849</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3884</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ROUND(J122,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ROUND((SUM(BE122:BE127)),  2)</f>
        <v>0</v>
      </c>
      <c r="G35" s="39"/>
      <c r="H35" s="39"/>
      <c r="I35" s="173">
        <v>0.20999999999999999</v>
      </c>
      <c r="J35" s="172">
        <f>ROUND(((SUM(BE122:BE127))*I35),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ROUND((SUM(BF122:BF127)),  2)</f>
        <v>0</v>
      </c>
      <c r="G36" s="39"/>
      <c r="H36" s="39"/>
      <c r="I36" s="173">
        <v>0.14999999999999999</v>
      </c>
      <c r="J36" s="172">
        <f>ROUND(((SUM(BF122:BF127))*I36),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ROUND((SUM(BG122:BG127)),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ROUND((SUM(BH122:BH127)),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ROUND((SUM(BI122:BI127)),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3849</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002 - VRN - propustek v km 7,710</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J122</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746</v>
      </c>
      <c r="E99" s="250"/>
      <c r="F99" s="250"/>
      <c r="G99" s="250"/>
      <c r="H99" s="250"/>
      <c r="I99" s="251"/>
      <c r="J99" s="252">
        <f>J123</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747</v>
      </c>
      <c r="E100" s="271"/>
      <c r="F100" s="271"/>
      <c r="G100" s="271"/>
      <c r="H100" s="271"/>
      <c r="I100" s="272"/>
      <c r="J100" s="273">
        <f>J124</f>
        <v>0</v>
      </c>
      <c r="K100" s="134"/>
      <c r="L100" s="274"/>
      <c r="S100" s="12"/>
      <c r="T100" s="12"/>
      <c r="U100" s="12"/>
      <c r="V100" s="12"/>
      <c r="W100" s="12"/>
      <c r="X100" s="12"/>
      <c r="Y100" s="12"/>
      <c r="Z100" s="12"/>
      <c r="AA100" s="12"/>
      <c r="AB100" s="12"/>
      <c r="AC100" s="12"/>
      <c r="AD100" s="12"/>
      <c r="AE100" s="12"/>
    </row>
    <row r="101" hidden="1" s="2" customFormat="1" ht="21.84" customHeight="1">
      <c r="A101" s="39"/>
      <c r="B101" s="40"/>
      <c r="C101" s="41"/>
      <c r="D101" s="41"/>
      <c r="E101" s="41"/>
      <c r="F101" s="41"/>
      <c r="G101" s="41"/>
      <c r="H101" s="41"/>
      <c r="I101" s="156"/>
      <c r="J101" s="41"/>
      <c r="K101" s="41"/>
      <c r="L101" s="64"/>
      <c r="S101" s="39"/>
      <c r="T101" s="39"/>
      <c r="U101" s="39"/>
      <c r="V101" s="39"/>
      <c r="W101" s="39"/>
      <c r="X101" s="39"/>
      <c r="Y101" s="39"/>
      <c r="Z101" s="39"/>
      <c r="AA101" s="39"/>
      <c r="AB101" s="39"/>
      <c r="AC101" s="39"/>
      <c r="AD101" s="39"/>
      <c r="AE101" s="39"/>
    </row>
    <row r="102" hidden="1" s="2" customFormat="1" ht="6.96" customHeight="1">
      <c r="A102" s="39"/>
      <c r="B102" s="67"/>
      <c r="C102" s="68"/>
      <c r="D102" s="68"/>
      <c r="E102" s="68"/>
      <c r="F102" s="68"/>
      <c r="G102" s="68"/>
      <c r="H102" s="68"/>
      <c r="I102" s="194"/>
      <c r="J102" s="68"/>
      <c r="K102" s="68"/>
      <c r="L102" s="64"/>
      <c r="S102" s="39"/>
      <c r="T102" s="39"/>
      <c r="U102" s="39"/>
      <c r="V102" s="39"/>
      <c r="W102" s="39"/>
      <c r="X102" s="39"/>
      <c r="Y102" s="39"/>
      <c r="Z102" s="39"/>
      <c r="AA102" s="39"/>
      <c r="AB102" s="39"/>
      <c r="AC102" s="39"/>
      <c r="AD102" s="39"/>
      <c r="AE102" s="39"/>
    </row>
    <row r="103" hidden="1"/>
    <row r="104" hidden="1"/>
    <row r="105" hidden="1"/>
    <row r="106" s="2" customFormat="1" ht="6.96" customHeight="1">
      <c r="A106" s="39"/>
      <c r="B106" s="69"/>
      <c r="C106" s="70"/>
      <c r="D106" s="70"/>
      <c r="E106" s="70"/>
      <c r="F106" s="70"/>
      <c r="G106" s="70"/>
      <c r="H106" s="70"/>
      <c r="I106" s="197"/>
      <c r="J106" s="70"/>
      <c r="K106" s="70"/>
      <c r="L106" s="64"/>
      <c r="S106" s="39"/>
      <c r="T106" s="39"/>
      <c r="U106" s="39"/>
      <c r="V106" s="39"/>
      <c r="W106" s="39"/>
      <c r="X106" s="39"/>
      <c r="Y106" s="39"/>
      <c r="Z106" s="39"/>
      <c r="AA106" s="39"/>
      <c r="AB106" s="39"/>
      <c r="AC106" s="39"/>
      <c r="AD106" s="39"/>
      <c r="AE106" s="39"/>
    </row>
    <row r="107" s="2" customFormat="1" ht="24.96" customHeight="1">
      <c r="A107" s="39"/>
      <c r="B107" s="40"/>
      <c r="C107" s="24" t="s">
        <v>396</v>
      </c>
      <c r="D107" s="41"/>
      <c r="E107" s="41"/>
      <c r="F107" s="41"/>
      <c r="G107" s="41"/>
      <c r="H107" s="41"/>
      <c r="I107" s="156"/>
      <c r="J107" s="41"/>
      <c r="K107" s="41"/>
      <c r="L107" s="64"/>
      <c r="S107" s="39"/>
      <c r="T107" s="39"/>
      <c r="U107" s="39"/>
      <c r="V107" s="39"/>
      <c r="W107" s="39"/>
      <c r="X107" s="39"/>
      <c r="Y107" s="39"/>
      <c r="Z107" s="39"/>
      <c r="AA107" s="39"/>
      <c r="AB107" s="39"/>
      <c r="AC107" s="39"/>
      <c r="AD107" s="39"/>
      <c r="AE107" s="39"/>
    </row>
    <row r="108" s="2" customFormat="1" ht="6.96" customHeight="1">
      <c r="A108" s="39"/>
      <c r="B108" s="40"/>
      <c r="C108" s="41"/>
      <c r="D108" s="41"/>
      <c r="E108" s="41"/>
      <c r="F108" s="41"/>
      <c r="G108" s="41"/>
      <c r="H108" s="41"/>
      <c r="I108" s="156"/>
      <c r="J108" s="41"/>
      <c r="K108" s="41"/>
      <c r="L108" s="64"/>
      <c r="S108" s="39"/>
      <c r="T108" s="39"/>
      <c r="U108" s="39"/>
      <c r="V108" s="39"/>
      <c r="W108" s="39"/>
      <c r="X108" s="39"/>
      <c r="Y108" s="39"/>
      <c r="Z108" s="39"/>
      <c r="AA108" s="39"/>
      <c r="AB108" s="39"/>
      <c r="AC108" s="39"/>
      <c r="AD108" s="39"/>
      <c r="AE108" s="39"/>
    </row>
    <row r="109" s="2" customFormat="1" ht="12" customHeight="1">
      <c r="A109" s="39"/>
      <c r="B109" s="40"/>
      <c r="C109" s="33" t="s">
        <v>16</v>
      </c>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s="2" customFormat="1" ht="23.25" customHeight="1">
      <c r="A110" s="39"/>
      <c r="B110" s="40"/>
      <c r="C110" s="41"/>
      <c r="D110" s="41"/>
      <c r="E110" s="198" t="str">
        <f>E7</f>
        <v>Oprava trati v úseku 1.TK a 2.TK Děčín Prostřední Žleb - Dolní Žleb_OPRAVA č. 2</v>
      </c>
      <c r="F110" s="33"/>
      <c r="G110" s="33"/>
      <c r="H110" s="33"/>
      <c r="I110" s="156"/>
      <c r="J110" s="41"/>
      <c r="K110" s="41"/>
      <c r="L110" s="64"/>
      <c r="S110" s="39"/>
      <c r="T110" s="39"/>
      <c r="U110" s="39"/>
      <c r="V110" s="39"/>
      <c r="W110" s="39"/>
      <c r="X110" s="39"/>
      <c r="Y110" s="39"/>
      <c r="Z110" s="39"/>
      <c r="AA110" s="39"/>
      <c r="AB110" s="39"/>
      <c r="AC110" s="39"/>
      <c r="AD110" s="39"/>
      <c r="AE110" s="39"/>
    </row>
    <row r="111" s="1" customFormat="1" ht="12" customHeight="1">
      <c r="B111" s="22"/>
      <c r="C111" s="33" t="s">
        <v>389</v>
      </c>
      <c r="D111" s="23"/>
      <c r="E111" s="23"/>
      <c r="F111" s="23"/>
      <c r="G111" s="23"/>
      <c r="H111" s="23"/>
      <c r="I111" s="148"/>
      <c r="J111" s="23"/>
      <c r="K111" s="23"/>
      <c r="L111" s="21"/>
    </row>
    <row r="112" s="2" customFormat="1" ht="16.5" customHeight="1">
      <c r="A112" s="39"/>
      <c r="B112" s="40"/>
      <c r="C112" s="41"/>
      <c r="D112" s="41"/>
      <c r="E112" s="198" t="s">
        <v>3849</v>
      </c>
      <c r="F112" s="41"/>
      <c r="G112" s="41"/>
      <c r="H112" s="41"/>
      <c r="I112" s="156"/>
      <c r="J112" s="41"/>
      <c r="K112" s="41"/>
      <c r="L112" s="64"/>
      <c r="S112" s="39"/>
      <c r="T112" s="39"/>
      <c r="U112" s="39"/>
      <c r="V112" s="39"/>
      <c r="W112" s="39"/>
      <c r="X112" s="39"/>
      <c r="Y112" s="39"/>
      <c r="Z112" s="39"/>
      <c r="AA112" s="39"/>
      <c r="AB112" s="39"/>
      <c r="AC112" s="39"/>
      <c r="AD112" s="39"/>
      <c r="AE112" s="39"/>
    </row>
    <row r="113" s="2" customFormat="1" ht="12" customHeight="1">
      <c r="A113" s="39"/>
      <c r="B113" s="40"/>
      <c r="C113" s="33" t="s">
        <v>715</v>
      </c>
      <c r="D113" s="41"/>
      <c r="E113" s="41"/>
      <c r="F113" s="41"/>
      <c r="G113" s="41"/>
      <c r="H113" s="41"/>
      <c r="I113" s="156"/>
      <c r="J113" s="41"/>
      <c r="K113" s="41"/>
      <c r="L113" s="64"/>
      <c r="S113" s="39"/>
      <c r="T113" s="39"/>
      <c r="U113" s="39"/>
      <c r="V113" s="39"/>
      <c r="W113" s="39"/>
      <c r="X113" s="39"/>
      <c r="Y113" s="39"/>
      <c r="Z113" s="39"/>
      <c r="AA113" s="39"/>
      <c r="AB113" s="39"/>
      <c r="AC113" s="39"/>
      <c r="AD113" s="39"/>
      <c r="AE113" s="39"/>
    </row>
    <row r="114" s="2" customFormat="1" ht="16.5" customHeight="1">
      <c r="A114" s="39"/>
      <c r="B114" s="40"/>
      <c r="C114" s="41"/>
      <c r="D114" s="41"/>
      <c r="E114" s="77" t="str">
        <f>E11</f>
        <v>002 - VRN - propustek v km 7,710</v>
      </c>
      <c r="F114" s="41"/>
      <c r="G114" s="41"/>
      <c r="H114" s="41"/>
      <c r="I114" s="156"/>
      <c r="J114" s="41"/>
      <c r="K114" s="41"/>
      <c r="L114" s="64"/>
      <c r="S114" s="39"/>
      <c r="T114" s="39"/>
      <c r="U114" s="39"/>
      <c r="V114" s="39"/>
      <c r="W114" s="39"/>
      <c r="X114" s="39"/>
      <c r="Y114" s="39"/>
      <c r="Z114" s="39"/>
      <c r="AA114" s="39"/>
      <c r="AB114" s="39"/>
      <c r="AC114" s="39"/>
      <c r="AD114" s="39"/>
      <c r="AE114" s="39"/>
    </row>
    <row r="115" s="2" customFormat="1" ht="6.96" customHeight="1">
      <c r="A115" s="39"/>
      <c r="B115" s="40"/>
      <c r="C115" s="41"/>
      <c r="D115" s="41"/>
      <c r="E115" s="41"/>
      <c r="F115" s="41"/>
      <c r="G115" s="41"/>
      <c r="H115" s="41"/>
      <c r="I115" s="156"/>
      <c r="J115" s="41"/>
      <c r="K115" s="41"/>
      <c r="L115" s="64"/>
      <c r="S115" s="39"/>
      <c r="T115" s="39"/>
      <c r="U115" s="39"/>
      <c r="V115" s="39"/>
      <c r="W115" s="39"/>
      <c r="X115" s="39"/>
      <c r="Y115" s="39"/>
      <c r="Z115" s="39"/>
      <c r="AA115" s="39"/>
      <c r="AB115" s="39"/>
      <c r="AC115" s="39"/>
      <c r="AD115" s="39"/>
      <c r="AE115" s="39"/>
    </row>
    <row r="116" s="2" customFormat="1" ht="12" customHeight="1">
      <c r="A116" s="39"/>
      <c r="B116" s="40"/>
      <c r="C116" s="33" t="s">
        <v>20</v>
      </c>
      <c r="D116" s="41"/>
      <c r="E116" s="41"/>
      <c r="F116" s="28" t="str">
        <f>F14</f>
        <v xml:space="preserve"> </v>
      </c>
      <c r="G116" s="41"/>
      <c r="H116" s="41"/>
      <c r="I116" s="158" t="s">
        <v>22</v>
      </c>
      <c r="J116" s="80" t="str">
        <f>IF(J14="","",J14)</f>
        <v>21. 11. 2019</v>
      </c>
      <c r="K116" s="41"/>
      <c r="L116" s="64"/>
      <c r="S116" s="39"/>
      <c r="T116" s="39"/>
      <c r="U116" s="39"/>
      <c r="V116" s="39"/>
      <c r="W116" s="39"/>
      <c r="X116" s="39"/>
      <c r="Y116" s="39"/>
      <c r="Z116" s="39"/>
      <c r="AA116" s="39"/>
      <c r="AB116" s="39"/>
      <c r="AC116" s="39"/>
      <c r="AD116" s="39"/>
      <c r="AE116" s="39"/>
    </row>
    <row r="117" s="2" customFormat="1" ht="6.96" customHeight="1">
      <c r="A117" s="39"/>
      <c r="B117" s="40"/>
      <c r="C117" s="41"/>
      <c r="D117" s="41"/>
      <c r="E117" s="41"/>
      <c r="F117" s="41"/>
      <c r="G117" s="41"/>
      <c r="H117" s="41"/>
      <c r="I117" s="156"/>
      <c r="J117" s="41"/>
      <c r="K117" s="41"/>
      <c r="L117" s="64"/>
      <c r="S117" s="39"/>
      <c r="T117" s="39"/>
      <c r="U117" s="39"/>
      <c r="V117" s="39"/>
      <c r="W117" s="39"/>
      <c r="X117" s="39"/>
      <c r="Y117" s="39"/>
      <c r="Z117" s="39"/>
      <c r="AA117" s="39"/>
      <c r="AB117" s="39"/>
      <c r="AC117" s="39"/>
      <c r="AD117" s="39"/>
      <c r="AE117" s="39"/>
    </row>
    <row r="118" s="2" customFormat="1" ht="15.15" customHeight="1">
      <c r="A118" s="39"/>
      <c r="B118" s="40"/>
      <c r="C118" s="33" t="s">
        <v>24</v>
      </c>
      <c r="D118" s="41"/>
      <c r="E118" s="41"/>
      <c r="F118" s="28" t="str">
        <f>E17</f>
        <v/>
      </c>
      <c r="G118" s="41"/>
      <c r="H118" s="41"/>
      <c r="I118" s="158" t="s">
        <v>32</v>
      </c>
      <c r="J118" s="37" t="str">
        <f>E23</f>
        <v xml:space="preserve"> </v>
      </c>
      <c r="K118" s="41"/>
      <c r="L118" s="64"/>
      <c r="S118" s="39"/>
      <c r="T118" s="39"/>
      <c r="U118" s="39"/>
      <c r="V118" s="39"/>
      <c r="W118" s="39"/>
      <c r="X118" s="39"/>
      <c r="Y118" s="39"/>
      <c r="Z118" s="39"/>
      <c r="AA118" s="39"/>
      <c r="AB118" s="39"/>
      <c r="AC118" s="39"/>
      <c r="AD118" s="39"/>
      <c r="AE118" s="39"/>
    </row>
    <row r="119" s="2" customFormat="1" ht="15.15" customHeight="1">
      <c r="A119" s="39"/>
      <c r="B119" s="40"/>
      <c r="C119" s="33" t="s">
        <v>30</v>
      </c>
      <c r="D119" s="41"/>
      <c r="E119" s="41"/>
      <c r="F119" s="28" t="str">
        <f>IF(E20="","",E20)</f>
        <v>Vyplň údaj</v>
      </c>
      <c r="G119" s="41"/>
      <c r="H119" s="41"/>
      <c r="I119" s="158" t="s">
        <v>34</v>
      </c>
      <c r="J119" s="37" t="str">
        <f>E26</f>
        <v xml:space="preserve"> </v>
      </c>
      <c r="K119" s="41"/>
      <c r="L119" s="64"/>
      <c r="S119" s="39"/>
      <c r="T119" s="39"/>
      <c r="U119" s="39"/>
      <c r="V119" s="39"/>
      <c r="W119" s="39"/>
      <c r="X119" s="39"/>
      <c r="Y119" s="39"/>
      <c r="Z119" s="39"/>
      <c r="AA119" s="39"/>
      <c r="AB119" s="39"/>
      <c r="AC119" s="39"/>
      <c r="AD119" s="39"/>
      <c r="AE119" s="39"/>
    </row>
    <row r="120" s="2" customFormat="1" ht="10.32" customHeight="1">
      <c r="A120" s="39"/>
      <c r="B120" s="40"/>
      <c r="C120" s="41"/>
      <c r="D120" s="41"/>
      <c r="E120" s="41"/>
      <c r="F120" s="41"/>
      <c r="G120" s="41"/>
      <c r="H120" s="41"/>
      <c r="I120" s="156"/>
      <c r="J120" s="41"/>
      <c r="K120" s="41"/>
      <c r="L120" s="64"/>
      <c r="S120" s="39"/>
      <c r="T120" s="39"/>
      <c r="U120" s="39"/>
      <c r="V120" s="39"/>
      <c r="W120" s="39"/>
      <c r="X120" s="39"/>
      <c r="Y120" s="39"/>
      <c r="Z120" s="39"/>
      <c r="AA120" s="39"/>
      <c r="AB120" s="39"/>
      <c r="AC120" s="39"/>
      <c r="AD120" s="39"/>
      <c r="AE120" s="39"/>
    </row>
    <row r="121" s="9" customFormat="1" ht="29.28" customHeight="1">
      <c r="A121" s="204"/>
      <c r="B121" s="205"/>
      <c r="C121" s="206" t="s">
        <v>397</v>
      </c>
      <c r="D121" s="207" t="s">
        <v>61</v>
      </c>
      <c r="E121" s="207" t="s">
        <v>57</v>
      </c>
      <c r="F121" s="207" t="s">
        <v>58</v>
      </c>
      <c r="G121" s="207" t="s">
        <v>398</v>
      </c>
      <c r="H121" s="207" t="s">
        <v>399</v>
      </c>
      <c r="I121" s="208" t="s">
        <v>400</v>
      </c>
      <c r="J121" s="207" t="s">
        <v>393</v>
      </c>
      <c r="K121" s="209" t="s">
        <v>401</v>
      </c>
      <c r="L121" s="210"/>
      <c r="M121" s="101" t="s">
        <v>1</v>
      </c>
      <c r="N121" s="102" t="s">
        <v>40</v>
      </c>
      <c r="O121" s="102" t="s">
        <v>402</v>
      </c>
      <c r="P121" s="102" t="s">
        <v>403</v>
      </c>
      <c r="Q121" s="102" t="s">
        <v>404</v>
      </c>
      <c r="R121" s="102" t="s">
        <v>405</v>
      </c>
      <c r="S121" s="102" t="s">
        <v>406</v>
      </c>
      <c r="T121" s="103" t="s">
        <v>407</v>
      </c>
      <c r="U121" s="204"/>
      <c r="V121" s="204"/>
      <c r="W121" s="204"/>
      <c r="X121" s="204"/>
      <c r="Y121" s="204"/>
      <c r="Z121" s="204"/>
      <c r="AA121" s="204"/>
      <c r="AB121" s="204"/>
      <c r="AC121" s="204"/>
      <c r="AD121" s="204"/>
      <c r="AE121" s="204"/>
    </row>
    <row r="122" s="2" customFormat="1" ht="22.8" customHeight="1">
      <c r="A122" s="39"/>
      <c r="B122" s="40"/>
      <c r="C122" s="108" t="s">
        <v>408</v>
      </c>
      <c r="D122" s="41"/>
      <c r="E122" s="41"/>
      <c r="F122" s="41"/>
      <c r="G122" s="41"/>
      <c r="H122" s="41"/>
      <c r="I122" s="156"/>
      <c r="J122" s="211">
        <f>BK122</f>
        <v>0</v>
      </c>
      <c r="K122" s="41"/>
      <c r="L122" s="45"/>
      <c r="M122" s="104"/>
      <c r="N122" s="212"/>
      <c r="O122" s="105"/>
      <c r="P122" s="213">
        <f>P123</f>
        <v>0</v>
      </c>
      <c r="Q122" s="105"/>
      <c r="R122" s="213">
        <f>R123</f>
        <v>0</v>
      </c>
      <c r="S122" s="105"/>
      <c r="T122" s="214">
        <f>T123</f>
        <v>0</v>
      </c>
      <c r="U122" s="39"/>
      <c r="V122" s="39"/>
      <c r="W122" s="39"/>
      <c r="X122" s="39"/>
      <c r="Y122" s="39"/>
      <c r="Z122" s="39"/>
      <c r="AA122" s="39"/>
      <c r="AB122" s="39"/>
      <c r="AC122" s="39"/>
      <c r="AD122" s="39"/>
      <c r="AE122" s="39"/>
      <c r="AT122" s="18" t="s">
        <v>75</v>
      </c>
      <c r="AU122" s="18" t="s">
        <v>395</v>
      </c>
      <c r="BK122" s="215">
        <f>BK123</f>
        <v>0</v>
      </c>
    </row>
    <row r="123" s="11" customFormat="1" ht="25.92" customHeight="1">
      <c r="A123" s="11"/>
      <c r="B123" s="254"/>
      <c r="C123" s="255"/>
      <c r="D123" s="256" t="s">
        <v>75</v>
      </c>
      <c r="E123" s="257" t="s">
        <v>128</v>
      </c>
      <c r="F123" s="257" t="s">
        <v>1096</v>
      </c>
      <c r="G123" s="255"/>
      <c r="H123" s="255"/>
      <c r="I123" s="258"/>
      <c r="J123" s="259">
        <f>BK123</f>
        <v>0</v>
      </c>
      <c r="K123" s="255"/>
      <c r="L123" s="260"/>
      <c r="M123" s="261"/>
      <c r="N123" s="262"/>
      <c r="O123" s="262"/>
      <c r="P123" s="263">
        <f>P124</f>
        <v>0</v>
      </c>
      <c r="Q123" s="262"/>
      <c r="R123" s="263">
        <f>R124</f>
        <v>0</v>
      </c>
      <c r="S123" s="262"/>
      <c r="T123" s="264">
        <f>T124</f>
        <v>0</v>
      </c>
      <c r="U123" s="11"/>
      <c r="V123" s="11"/>
      <c r="W123" s="11"/>
      <c r="X123" s="11"/>
      <c r="Y123" s="11"/>
      <c r="Z123" s="11"/>
      <c r="AA123" s="11"/>
      <c r="AB123" s="11"/>
      <c r="AC123" s="11"/>
      <c r="AD123" s="11"/>
      <c r="AE123" s="11"/>
      <c r="AR123" s="265" t="s">
        <v>427</v>
      </c>
      <c r="AT123" s="266" t="s">
        <v>75</v>
      </c>
      <c r="AU123" s="266" t="s">
        <v>76</v>
      </c>
      <c r="AY123" s="265" t="s">
        <v>414</v>
      </c>
      <c r="BK123" s="267">
        <f>BK124</f>
        <v>0</v>
      </c>
    </row>
    <row r="124" s="11" customFormat="1" ht="22.8" customHeight="1">
      <c r="A124" s="11"/>
      <c r="B124" s="254"/>
      <c r="C124" s="255"/>
      <c r="D124" s="256" t="s">
        <v>75</v>
      </c>
      <c r="E124" s="275" t="s">
        <v>1097</v>
      </c>
      <c r="F124" s="275" t="s">
        <v>1098</v>
      </c>
      <c r="G124" s="255"/>
      <c r="H124" s="255"/>
      <c r="I124" s="258"/>
      <c r="J124" s="276">
        <f>BK124</f>
        <v>0</v>
      </c>
      <c r="K124" s="255"/>
      <c r="L124" s="260"/>
      <c r="M124" s="261"/>
      <c r="N124" s="262"/>
      <c r="O124" s="262"/>
      <c r="P124" s="263">
        <f>SUM(P125:P127)</f>
        <v>0</v>
      </c>
      <c r="Q124" s="262"/>
      <c r="R124" s="263">
        <f>SUM(R125:R127)</f>
        <v>0</v>
      </c>
      <c r="S124" s="262"/>
      <c r="T124" s="264">
        <f>SUM(T125:T127)</f>
        <v>0</v>
      </c>
      <c r="U124" s="11"/>
      <c r="V124" s="11"/>
      <c r="W124" s="11"/>
      <c r="X124" s="11"/>
      <c r="Y124" s="11"/>
      <c r="Z124" s="11"/>
      <c r="AA124" s="11"/>
      <c r="AB124" s="11"/>
      <c r="AC124" s="11"/>
      <c r="AD124" s="11"/>
      <c r="AE124" s="11"/>
      <c r="AR124" s="265" t="s">
        <v>427</v>
      </c>
      <c r="AT124" s="266" t="s">
        <v>75</v>
      </c>
      <c r="AU124" s="266" t="s">
        <v>84</v>
      </c>
      <c r="AY124" s="265" t="s">
        <v>414</v>
      </c>
      <c r="BK124" s="267">
        <f>SUM(BK125:BK127)</f>
        <v>0</v>
      </c>
    </row>
    <row r="125" s="2" customFormat="1" ht="16.5" customHeight="1">
      <c r="A125" s="39"/>
      <c r="B125" s="40"/>
      <c r="C125" s="234" t="s">
        <v>84</v>
      </c>
      <c r="D125" s="234" t="s">
        <v>443</v>
      </c>
      <c r="E125" s="235" t="s">
        <v>1100</v>
      </c>
      <c r="F125" s="236" t="s">
        <v>1098</v>
      </c>
      <c r="G125" s="237" t="s">
        <v>1686</v>
      </c>
      <c r="H125" s="238">
        <v>651.40999999999997</v>
      </c>
      <c r="I125" s="239"/>
      <c r="J125" s="240">
        <f>ROUND(I125*H125,2)</f>
        <v>0</v>
      </c>
      <c r="K125" s="236" t="s">
        <v>720</v>
      </c>
      <c r="L125" s="45"/>
      <c r="M125" s="241" t="s">
        <v>1</v>
      </c>
      <c r="N125" s="242" t="s">
        <v>41</v>
      </c>
      <c r="O125" s="92"/>
      <c r="P125" s="226">
        <f>O125*H125</f>
        <v>0</v>
      </c>
      <c r="Q125" s="226">
        <v>0</v>
      </c>
      <c r="R125" s="226">
        <f>Q125*H125</f>
        <v>0</v>
      </c>
      <c r="S125" s="226">
        <v>0</v>
      </c>
      <c r="T125" s="227">
        <f>S125*H125</f>
        <v>0</v>
      </c>
      <c r="U125" s="39"/>
      <c r="V125" s="39"/>
      <c r="W125" s="39"/>
      <c r="X125" s="39"/>
      <c r="Y125" s="39"/>
      <c r="Z125" s="39"/>
      <c r="AA125" s="39"/>
      <c r="AB125" s="39"/>
      <c r="AC125" s="39"/>
      <c r="AD125" s="39"/>
      <c r="AE125" s="39"/>
      <c r="AR125" s="228" t="s">
        <v>1102</v>
      </c>
      <c r="AT125" s="228" t="s">
        <v>443</v>
      </c>
      <c r="AU125" s="228" t="s">
        <v>86</v>
      </c>
      <c r="AY125" s="18" t="s">
        <v>414</v>
      </c>
      <c r="BE125" s="229">
        <f>IF(N125="základní",J125,0)</f>
        <v>0</v>
      </c>
      <c r="BF125" s="229">
        <f>IF(N125="snížená",J125,0)</f>
        <v>0</v>
      </c>
      <c r="BG125" s="229">
        <f>IF(N125="zákl. přenesená",J125,0)</f>
        <v>0</v>
      </c>
      <c r="BH125" s="229">
        <f>IF(N125="sníž. přenesená",J125,0)</f>
        <v>0</v>
      </c>
      <c r="BI125" s="229">
        <f>IF(N125="nulová",J125,0)</f>
        <v>0</v>
      </c>
      <c r="BJ125" s="18" t="s">
        <v>84</v>
      </c>
      <c r="BK125" s="229">
        <f>ROUND(I125*H125,2)</f>
        <v>0</v>
      </c>
      <c r="BL125" s="18" t="s">
        <v>1102</v>
      </c>
      <c r="BM125" s="228" t="s">
        <v>3885</v>
      </c>
    </row>
    <row r="126" s="2" customFormat="1">
      <c r="A126" s="39"/>
      <c r="B126" s="40"/>
      <c r="C126" s="41"/>
      <c r="D126" s="230" t="s">
        <v>417</v>
      </c>
      <c r="E126" s="41"/>
      <c r="F126" s="231" t="s">
        <v>1098</v>
      </c>
      <c r="G126" s="41"/>
      <c r="H126" s="41"/>
      <c r="I126" s="156"/>
      <c r="J126" s="41"/>
      <c r="K126" s="41"/>
      <c r="L126" s="45"/>
      <c r="M126" s="232"/>
      <c r="N126" s="233"/>
      <c r="O126" s="92"/>
      <c r="P126" s="92"/>
      <c r="Q126" s="92"/>
      <c r="R126" s="92"/>
      <c r="S126" s="92"/>
      <c r="T126" s="93"/>
      <c r="U126" s="39"/>
      <c r="V126" s="39"/>
      <c r="W126" s="39"/>
      <c r="X126" s="39"/>
      <c r="Y126" s="39"/>
      <c r="Z126" s="39"/>
      <c r="AA126" s="39"/>
      <c r="AB126" s="39"/>
      <c r="AC126" s="39"/>
      <c r="AD126" s="39"/>
      <c r="AE126" s="39"/>
      <c r="AT126" s="18" t="s">
        <v>417</v>
      </c>
      <c r="AU126" s="18" t="s">
        <v>86</v>
      </c>
    </row>
    <row r="127" s="2" customFormat="1">
      <c r="A127" s="39"/>
      <c r="B127" s="40"/>
      <c r="C127" s="41"/>
      <c r="D127" s="230" t="s">
        <v>722</v>
      </c>
      <c r="E127" s="41"/>
      <c r="F127" s="268" t="s">
        <v>3716</v>
      </c>
      <c r="G127" s="41"/>
      <c r="H127" s="41"/>
      <c r="I127" s="156"/>
      <c r="J127" s="41"/>
      <c r="K127" s="41"/>
      <c r="L127" s="45"/>
      <c r="M127" s="243"/>
      <c r="N127" s="244"/>
      <c r="O127" s="245"/>
      <c r="P127" s="245"/>
      <c r="Q127" s="245"/>
      <c r="R127" s="245"/>
      <c r="S127" s="245"/>
      <c r="T127" s="246"/>
      <c r="U127" s="39"/>
      <c r="V127" s="39"/>
      <c r="W127" s="39"/>
      <c r="X127" s="39"/>
      <c r="Y127" s="39"/>
      <c r="Z127" s="39"/>
      <c r="AA127" s="39"/>
      <c r="AB127" s="39"/>
      <c r="AC127" s="39"/>
      <c r="AD127" s="39"/>
      <c r="AE127" s="39"/>
      <c r="AT127" s="18" t="s">
        <v>722</v>
      </c>
      <c r="AU127" s="18" t="s">
        <v>86</v>
      </c>
    </row>
    <row r="128" s="2" customFormat="1" ht="6.96" customHeight="1">
      <c r="A128" s="39"/>
      <c r="B128" s="67"/>
      <c r="C128" s="68"/>
      <c r="D128" s="68"/>
      <c r="E128" s="68"/>
      <c r="F128" s="68"/>
      <c r="G128" s="68"/>
      <c r="H128" s="68"/>
      <c r="I128" s="194"/>
      <c r="J128" s="68"/>
      <c r="K128" s="68"/>
      <c r="L128" s="45"/>
      <c r="M128" s="39"/>
      <c r="O128" s="39"/>
      <c r="P128" s="39"/>
      <c r="Q128" s="39"/>
      <c r="R128" s="39"/>
      <c r="S128" s="39"/>
      <c r="T128" s="39"/>
      <c r="U128" s="39"/>
      <c r="V128" s="39"/>
      <c r="W128" s="39"/>
      <c r="X128" s="39"/>
      <c r="Y128" s="39"/>
      <c r="Z128" s="39"/>
      <c r="AA128" s="39"/>
      <c r="AB128" s="39"/>
      <c r="AC128" s="39"/>
      <c r="AD128" s="39"/>
      <c r="AE128" s="39"/>
    </row>
  </sheetData>
  <sheetProtection sheet="1" autoFilter="0" formatColumns="0" formatRows="0" objects="1" scenarios="1" spinCount="100000" saltValue="SF5yPi4dTy6Gf3zX435GOgWbKVsLzmiT12wo33CDtgNIdu8kdCkBxOQi2vp4lefcKidQr+Zh0Zlu0IlhkC1lDw==" hashValue="yPqte43hBWCbSQf/uzpCbQwwg73H7QYuWwPy+hkYRVJuNmQz7fmUVFWXEkgfH57Fb/TGJWDZOQMjOuKVRipj+w==" algorithmName="SHA-512" password="CC35"/>
  <autoFilter ref="C121:K127"/>
  <mergeCells count="12">
    <mergeCell ref="E7:H7"/>
    <mergeCell ref="E9:H9"/>
    <mergeCell ref="E11:H11"/>
    <mergeCell ref="E20:H20"/>
    <mergeCell ref="E29:H29"/>
    <mergeCell ref="E85:H85"/>
    <mergeCell ref="E87:H87"/>
    <mergeCell ref="E89:H89"/>
    <mergeCell ref="E110:H110"/>
    <mergeCell ref="E112:H112"/>
    <mergeCell ref="E114:H114"/>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65.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308</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3886</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3887</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ROUND(J129,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ROUND((SUM(BE129:BE244)),  2)</f>
        <v>0</v>
      </c>
      <c r="G35" s="39"/>
      <c r="H35" s="39"/>
      <c r="I35" s="173">
        <v>0.20999999999999999</v>
      </c>
      <c r="J35" s="172">
        <f>ROUND(((SUM(BE129:BE244))*I35),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ROUND((SUM(BF129:BF244)),  2)</f>
        <v>0</v>
      </c>
      <c r="G36" s="39"/>
      <c r="H36" s="39"/>
      <c r="I36" s="173">
        <v>0.14999999999999999</v>
      </c>
      <c r="J36" s="172">
        <f>ROUND(((SUM(BF129:BF244))*I36),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ROUND((SUM(BG129:BG244)),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ROUND((SUM(BH129:BH244)),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ROUND((SUM(BI129:BI244)),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3886</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001 - ZRN - propustek v km 8,449</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J129</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732</v>
      </c>
      <c r="E99" s="250"/>
      <c r="F99" s="250"/>
      <c r="G99" s="250"/>
      <c r="H99" s="250"/>
      <c r="I99" s="251"/>
      <c r="J99" s="252">
        <f>J130</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1712</v>
      </c>
      <c r="E100" s="271"/>
      <c r="F100" s="271"/>
      <c r="G100" s="271"/>
      <c r="H100" s="271"/>
      <c r="I100" s="272"/>
      <c r="J100" s="273">
        <f>J131</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734</v>
      </c>
      <c r="E101" s="271"/>
      <c r="F101" s="271"/>
      <c r="G101" s="271"/>
      <c r="H101" s="271"/>
      <c r="I101" s="272"/>
      <c r="J101" s="273">
        <f>J139</f>
        <v>0</v>
      </c>
      <c r="K101" s="134"/>
      <c r="L101" s="274"/>
      <c r="S101" s="12"/>
      <c r="T101" s="12"/>
      <c r="U101" s="12"/>
      <c r="V101" s="12"/>
      <c r="W101" s="12"/>
      <c r="X101" s="12"/>
      <c r="Y101" s="12"/>
      <c r="Z101" s="12"/>
      <c r="AA101" s="12"/>
      <c r="AB101" s="12"/>
      <c r="AC101" s="12"/>
      <c r="AD101" s="12"/>
      <c r="AE101" s="12"/>
    </row>
    <row r="102" hidden="1" s="12" customFormat="1" ht="19.92" customHeight="1">
      <c r="A102" s="12"/>
      <c r="B102" s="269"/>
      <c r="C102" s="134"/>
      <c r="D102" s="270" t="s">
        <v>736</v>
      </c>
      <c r="E102" s="271"/>
      <c r="F102" s="271"/>
      <c r="G102" s="271"/>
      <c r="H102" s="271"/>
      <c r="I102" s="272"/>
      <c r="J102" s="273">
        <f>J148</f>
        <v>0</v>
      </c>
      <c r="K102" s="134"/>
      <c r="L102" s="274"/>
      <c r="S102" s="12"/>
      <c r="T102" s="12"/>
      <c r="U102" s="12"/>
      <c r="V102" s="12"/>
      <c r="W102" s="12"/>
      <c r="X102" s="12"/>
      <c r="Y102" s="12"/>
      <c r="Z102" s="12"/>
      <c r="AA102" s="12"/>
      <c r="AB102" s="12"/>
      <c r="AC102" s="12"/>
      <c r="AD102" s="12"/>
      <c r="AE102" s="12"/>
    </row>
    <row r="103" hidden="1" s="12" customFormat="1" ht="19.92" customHeight="1">
      <c r="A103" s="12"/>
      <c r="B103" s="269"/>
      <c r="C103" s="134"/>
      <c r="D103" s="270" t="s">
        <v>737</v>
      </c>
      <c r="E103" s="271"/>
      <c r="F103" s="271"/>
      <c r="G103" s="271"/>
      <c r="H103" s="271"/>
      <c r="I103" s="272"/>
      <c r="J103" s="273">
        <f>J173</f>
        <v>0</v>
      </c>
      <c r="K103" s="134"/>
      <c r="L103" s="274"/>
      <c r="S103" s="12"/>
      <c r="T103" s="12"/>
      <c r="U103" s="12"/>
      <c r="V103" s="12"/>
      <c r="W103" s="12"/>
      <c r="X103" s="12"/>
      <c r="Y103" s="12"/>
      <c r="Z103" s="12"/>
      <c r="AA103" s="12"/>
      <c r="AB103" s="12"/>
      <c r="AC103" s="12"/>
      <c r="AD103" s="12"/>
      <c r="AE103" s="12"/>
    </row>
    <row r="104" hidden="1" s="12" customFormat="1" ht="19.92" customHeight="1">
      <c r="A104" s="12"/>
      <c r="B104" s="269"/>
      <c r="C104" s="134"/>
      <c r="D104" s="270" t="s">
        <v>738</v>
      </c>
      <c r="E104" s="271"/>
      <c r="F104" s="271"/>
      <c r="G104" s="271"/>
      <c r="H104" s="271"/>
      <c r="I104" s="272"/>
      <c r="J104" s="273">
        <f>J210</f>
        <v>0</v>
      </c>
      <c r="K104" s="134"/>
      <c r="L104" s="274"/>
      <c r="S104" s="12"/>
      <c r="T104" s="12"/>
      <c r="U104" s="12"/>
      <c r="V104" s="12"/>
      <c r="W104" s="12"/>
      <c r="X104" s="12"/>
      <c r="Y104" s="12"/>
      <c r="Z104" s="12"/>
      <c r="AA104" s="12"/>
      <c r="AB104" s="12"/>
      <c r="AC104" s="12"/>
      <c r="AD104" s="12"/>
      <c r="AE104" s="12"/>
    </row>
    <row r="105" hidden="1" s="12" customFormat="1" ht="19.92" customHeight="1">
      <c r="A105" s="12"/>
      <c r="B105" s="269"/>
      <c r="C105" s="134"/>
      <c r="D105" s="270" t="s">
        <v>739</v>
      </c>
      <c r="E105" s="271"/>
      <c r="F105" s="271"/>
      <c r="G105" s="271"/>
      <c r="H105" s="271"/>
      <c r="I105" s="272"/>
      <c r="J105" s="273">
        <f>J222</f>
        <v>0</v>
      </c>
      <c r="K105" s="134"/>
      <c r="L105" s="274"/>
      <c r="S105" s="12"/>
      <c r="T105" s="12"/>
      <c r="U105" s="12"/>
      <c r="V105" s="12"/>
      <c r="W105" s="12"/>
      <c r="X105" s="12"/>
      <c r="Y105" s="12"/>
      <c r="Z105" s="12"/>
      <c r="AA105" s="12"/>
      <c r="AB105" s="12"/>
      <c r="AC105" s="12"/>
      <c r="AD105" s="12"/>
      <c r="AE105" s="12"/>
    </row>
    <row r="106" hidden="1" s="10" customFormat="1" ht="24.96" customHeight="1">
      <c r="A106" s="10"/>
      <c r="B106" s="247"/>
      <c r="C106" s="248"/>
      <c r="D106" s="249" t="s">
        <v>740</v>
      </c>
      <c r="E106" s="250"/>
      <c r="F106" s="250"/>
      <c r="G106" s="250"/>
      <c r="H106" s="250"/>
      <c r="I106" s="251"/>
      <c r="J106" s="252">
        <f>J225</f>
        <v>0</v>
      </c>
      <c r="K106" s="248"/>
      <c r="L106" s="253"/>
      <c r="S106" s="10"/>
      <c r="T106" s="10"/>
      <c r="U106" s="10"/>
      <c r="V106" s="10"/>
      <c r="W106" s="10"/>
      <c r="X106" s="10"/>
      <c r="Y106" s="10"/>
      <c r="Z106" s="10"/>
      <c r="AA106" s="10"/>
      <c r="AB106" s="10"/>
      <c r="AC106" s="10"/>
      <c r="AD106" s="10"/>
      <c r="AE106" s="10"/>
    </row>
    <row r="107" hidden="1" s="12" customFormat="1" ht="19.92" customHeight="1">
      <c r="A107" s="12"/>
      <c r="B107" s="269"/>
      <c r="C107" s="134"/>
      <c r="D107" s="270" t="s">
        <v>1713</v>
      </c>
      <c r="E107" s="271"/>
      <c r="F107" s="271"/>
      <c r="G107" s="271"/>
      <c r="H107" s="271"/>
      <c r="I107" s="272"/>
      <c r="J107" s="273">
        <f>J226</f>
        <v>0</v>
      </c>
      <c r="K107" s="134"/>
      <c r="L107" s="274"/>
      <c r="S107" s="12"/>
      <c r="T107" s="12"/>
      <c r="U107" s="12"/>
      <c r="V107" s="12"/>
      <c r="W107" s="12"/>
      <c r="X107" s="12"/>
      <c r="Y107" s="12"/>
      <c r="Z107" s="12"/>
      <c r="AA107" s="12"/>
      <c r="AB107" s="12"/>
      <c r="AC107" s="12"/>
      <c r="AD107" s="12"/>
      <c r="AE107" s="12"/>
    </row>
    <row r="108" hidden="1" s="2" customFormat="1" ht="21.84" customHeight="1">
      <c r="A108" s="39"/>
      <c r="B108" s="40"/>
      <c r="C108" s="41"/>
      <c r="D108" s="41"/>
      <c r="E108" s="41"/>
      <c r="F108" s="41"/>
      <c r="G108" s="41"/>
      <c r="H108" s="41"/>
      <c r="I108" s="156"/>
      <c r="J108" s="41"/>
      <c r="K108" s="41"/>
      <c r="L108" s="64"/>
      <c r="S108" s="39"/>
      <c r="T108" s="39"/>
      <c r="U108" s="39"/>
      <c r="V108" s="39"/>
      <c r="W108" s="39"/>
      <c r="X108" s="39"/>
      <c r="Y108" s="39"/>
      <c r="Z108" s="39"/>
      <c r="AA108" s="39"/>
      <c r="AB108" s="39"/>
      <c r="AC108" s="39"/>
      <c r="AD108" s="39"/>
      <c r="AE108" s="39"/>
    </row>
    <row r="109" hidden="1" s="2" customFormat="1" ht="6.96" customHeight="1">
      <c r="A109" s="39"/>
      <c r="B109" s="67"/>
      <c r="C109" s="68"/>
      <c r="D109" s="68"/>
      <c r="E109" s="68"/>
      <c r="F109" s="68"/>
      <c r="G109" s="68"/>
      <c r="H109" s="68"/>
      <c r="I109" s="194"/>
      <c r="J109" s="68"/>
      <c r="K109" s="68"/>
      <c r="L109" s="64"/>
      <c r="S109" s="39"/>
      <c r="T109" s="39"/>
      <c r="U109" s="39"/>
      <c r="V109" s="39"/>
      <c r="W109" s="39"/>
      <c r="X109" s="39"/>
      <c r="Y109" s="39"/>
      <c r="Z109" s="39"/>
      <c r="AA109" s="39"/>
      <c r="AB109" s="39"/>
      <c r="AC109" s="39"/>
      <c r="AD109" s="39"/>
      <c r="AE109" s="39"/>
    </row>
    <row r="110" hidden="1"/>
    <row r="111" hidden="1"/>
    <row r="112" hidden="1"/>
    <row r="113" s="2" customFormat="1" ht="6.96" customHeight="1">
      <c r="A113" s="39"/>
      <c r="B113" s="69"/>
      <c r="C113" s="70"/>
      <c r="D113" s="70"/>
      <c r="E113" s="70"/>
      <c r="F113" s="70"/>
      <c r="G113" s="70"/>
      <c r="H113" s="70"/>
      <c r="I113" s="197"/>
      <c r="J113" s="70"/>
      <c r="K113" s="70"/>
      <c r="L113" s="64"/>
      <c r="S113" s="39"/>
      <c r="T113" s="39"/>
      <c r="U113" s="39"/>
      <c r="V113" s="39"/>
      <c r="W113" s="39"/>
      <c r="X113" s="39"/>
      <c r="Y113" s="39"/>
      <c r="Z113" s="39"/>
      <c r="AA113" s="39"/>
      <c r="AB113" s="39"/>
      <c r="AC113" s="39"/>
      <c r="AD113" s="39"/>
      <c r="AE113" s="39"/>
    </row>
    <row r="114" s="2" customFormat="1" ht="24.96" customHeight="1">
      <c r="A114" s="39"/>
      <c r="B114" s="40"/>
      <c r="C114" s="24" t="s">
        <v>396</v>
      </c>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2" customFormat="1" ht="6.96" customHeight="1">
      <c r="A115" s="39"/>
      <c r="B115" s="40"/>
      <c r="C115" s="41"/>
      <c r="D115" s="41"/>
      <c r="E115" s="41"/>
      <c r="F115" s="41"/>
      <c r="G115" s="41"/>
      <c r="H115" s="41"/>
      <c r="I115" s="156"/>
      <c r="J115" s="41"/>
      <c r="K115" s="41"/>
      <c r="L115" s="64"/>
      <c r="S115" s="39"/>
      <c r="T115" s="39"/>
      <c r="U115" s="39"/>
      <c r="V115" s="39"/>
      <c r="W115" s="39"/>
      <c r="X115" s="39"/>
      <c r="Y115" s="39"/>
      <c r="Z115" s="39"/>
      <c r="AA115" s="39"/>
      <c r="AB115" s="39"/>
      <c r="AC115" s="39"/>
      <c r="AD115" s="39"/>
      <c r="AE115" s="39"/>
    </row>
    <row r="116" s="2" customFormat="1" ht="12" customHeight="1">
      <c r="A116" s="39"/>
      <c r="B116" s="40"/>
      <c r="C116" s="33" t="s">
        <v>16</v>
      </c>
      <c r="D116" s="41"/>
      <c r="E116" s="41"/>
      <c r="F116" s="41"/>
      <c r="G116" s="41"/>
      <c r="H116" s="41"/>
      <c r="I116" s="156"/>
      <c r="J116" s="41"/>
      <c r="K116" s="41"/>
      <c r="L116" s="64"/>
      <c r="S116" s="39"/>
      <c r="T116" s="39"/>
      <c r="U116" s="39"/>
      <c r="V116" s="39"/>
      <c r="W116" s="39"/>
      <c r="X116" s="39"/>
      <c r="Y116" s="39"/>
      <c r="Z116" s="39"/>
      <c r="AA116" s="39"/>
      <c r="AB116" s="39"/>
      <c r="AC116" s="39"/>
      <c r="AD116" s="39"/>
      <c r="AE116" s="39"/>
    </row>
    <row r="117" s="2" customFormat="1" ht="23.25" customHeight="1">
      <c r="A117" s="39"/>
      <c r="B117" s="40"/>
      <c r="C117" s="41"/>
      <c r="D117" s="41"/>
      <c r="E117" s="198" t="str">
        <f>E7</f>
        <v>Oprava trati v úseku 1.TK a 2.TK Děčín Prostřední Žleb - Dolní Žleb_OPRAVA č. 2</v>
      </c>
      <c r="F117" s="33"/>
      <c r="G117" s="33"/>
      <c r="H117" s="33"/>
      <c r="I117" s="156"/>
      <c r="J117" s="41"/>
      <c r="K117" s="41"/>
      <c r="L117" s="64"/>
      <c r="S117" s="39"/>
      <c r="T117" s="39"/>
      <c r="U117" s="39"/>
      <c r="V117" s="39"/>
      <c r="W117" s="39"/>
      <c r="X117" s="39"/>
      <c r="Y117" s="39"/>
      <c r="Z117" s="39"/>
      <c r="AA117" s="39"/>
      <c r="AB117" s="39"/>
      <c r="AC117" s="39"/>
      <c r="AD117" s="39"/>
      <c r="AE117" s="39"/>
    </row>
    <row r="118" s="1" customFormat="1" ht="12" customHeight="1">
      <c r="B118" s="22"/>
      <c r="C118" s="33" t="s">
        <v>389</v>
      </c>
      <c r="D118" s="23"/>
      <c r="E118" s="23"/>
      <c r="F118" s="23"/>
      <c r="G118" s="23"/>
      <c r="H118" s="23"/>
      <c r="I118" s="148"/>
      <c r="J118" s="23"/>
      <c r="K118" s="23"/>
      <c r="L118" s="21"/>
    </row>
    <row r="119" s="2" customFormat="1" ht="16.5" customHeight="1">
      <c r="A119" s="39"/>
      <c r="B119" s="40"/>
      <c r="C119" s="41"/>
      <c r="D119" s="41"/>
      <c r="E119" s="198" t="s">
        <v>3886</v>
      </c>
      <c r="F119" s="41"/>
      <c r="G119" s="41"/>
      <c r="H119" s="41"/>
      <c r="I119" s="156"/>
      <c r="J119" s="41"/>
      <c r="K119" s="41"/>
      <c r="L119" s="64"/>
      <c r="S119" s="39"/>
      <c r="T119" s="39"/>
      <c r="U119" s="39"/>
      <c r="V119" s="39"/>
      <c r="W119" s="39"/>
      <c r="X119" s="39"/>
      <c r="Y119" s="39"/>
      <c r="Z119" s="39"/>
      <c r="AA119" s="39"/>
      <c r="AB119" s="39"/>
      <c r="AC119" s="39"/>
      <c r="AD119" s="39"/>
      <c r="AE119" s="39"/>
    </row>
    <row r="120" s="2" customFormat="1" ht="12" customHeight="1">
      <c r="A120" s="39"/>
      <c r="B120" s="40"/>
      <c r="C120" s="33" t="s">
        <v>715</v>
      </c>
      <c r="D120" s="41"/>
      <c r="E120" s="41"/>
      <c r="F120" s="41"/>
      <c r="G120" s="41"/>
      <c r="H120" s="41"/>
      <c r="I120" s="156"/>
      <c r="J120" s="41"/>
      <c r="K120" s="41"/>
      <c r="L120" s="64"/>
      <c r="S120" s="39"/>
      <c r="T120" s="39"/>
      <c r="U120" s="39"/>
      <c r="V120" s="39"/>
      <c r="W120" s="39"/>
      <c r="X120" s="39"/>
      <c r="Y120" s="39"/>
      <c r="Z120" s="39"/>
      <c r="AA120" s="39"/>
      <c r="AB120" s="39"/>
      <c r="AC120" s="39"/>
      <c r="AD120" s="39"/>
      <c r="AE120" s="39"/>
    </row>
    <row r="121" s="2" customFormat="1" ht="16.5" customHeight="1">
      <c r="A121" s="39"/>
      <c r="B121" s="40"/>
      <c r="C121" s="41"/>
      <c r="D121" s="41"/>
      <c r="E121" s="77" t="str">
        <f>E11</f>
        <v>001 - ZRN - propustek v km 8,449</v>
      </c>
      <c r="F121" s="41"/>
      <c r="G121" s="41"/>
      <c r="H121" s="41"/>
      <c r="I121" s="156"/>
      <c r="J121" s="41"/>
      <c r="K121" s="41"/>
      <c r="L121" s="64"/>
      <c r="S121" s="39"/>
      <c r="T121" s="39"/>
      <c r="U121" s="39"/>
      <c r="V121" s="39"/>
      <c r="W121" s="39"/>
      <c r="X121" s="39"/>
      <c r="Y121" s="39"/>
      <c r="Z121" s="39"/>
      <c r="AA121" s="39"/>
      <c r="AB121" s="39"/>
      <c r="AC121" s="39"/>
      <c r="AD121" s="39"/>
      <c r="AE121" s="39"/>
    </row>
    <row r="122" s="2" customFormat="1" ht="6.96" customHeight="1">
      <c r="A122" s="39"/>
      <c r="B122" s="40"/>
      <c r="C122" s="41"/>
      <c r="D122" s="41"/>
      <c r="E122" s="41"/>
      <c r="F122" s="41"/>
      <c r="G122" s="41"/>
      <c r="H122" s="41"/>
      <c r="I122" s="156"/>
      <c r="J122" s="41"/>
      <c r="K122" s="41"/>
      <c r="L122" s="64"/>
      <c r="S122" s="39"/>
      <c r="T122" s="39"/>
      <c r="U122" s="39"/>
      <c r="V122" s="39"/>
      <c r="W122" s="39"/>
      <c r="X122" s="39"/>
      <c r="Y122" s="39"/>
      <c r="Z122" s="39"/>
      <c r="AA122" s="39"/>
      <c r="AB122" s="39"/>
      <c r="AC122" s="39"/>
      <c r="AD122" s="39"/>
      <c r="AE122" s="39"/>
    </row>
    <row r="123" s="2" customFormat="1" ht="12" customHeight="1">
      <c r="A123" s="39"/>
      <c r="B123" s="40"/>
      <c r="C123" s="33" t="s">
        <v>20</v>
      </c>
      <c r="D123" s="41"/>
      <c r="E123" s="41"/>
      <c r="F123" s="28" t="str">
        <f>F14</f>
        <v xml:space="preserve"> </v>
      </c>
      <c r="G123" s="41"/>
      <c r="H123" s="41"/>
      <c r="I123" s="158" t="s">
        <v>22</v>
      </c>
      <c r="J123" s="80" t="str">
        <f>IF(J14="","",J14)</f>
        <v>21. 11. 2019</v>
      </c>
      <c r="K123" s="41"/>
      <c r="L123" s="64"/>
      <c r="S123" s="39"/>
      <c r="T123" s="39"/>
      <c r="U123" s="39"/>
      <c r="V123" s="39"/>
      <c r="W123" s="39"/>
      <c r="X123" s="39"/>
      <c r="Y123" s="39"/>
      <c r="Z123" s="39"/>
      <c r="AA123" s="39"/>
      <c r="AB123" s="39"/>
      <c r="AC123" s="39"/>
      <c r="AD123" s="39"/>
      <c r="AE123" s="39"/>
    </row>
    <row r="124" s="2" customFormat="1" ht="6.96" customHeight="1">
      <c r="A124" s="39"/>
      <c r="B124" s="40"/>
      <c r="C124" s="41"/>
      <c r="D124" s="41"/>
      <c r="E124" s="41"/>
      <c r="F124" s="41"/>
      <c r="G124" s="41"/>
      <c r="H124" s="41"/>
      <c r="I124" s="156"/>
      <c r="J124" s="41"/>
      <c r="K124" s="41"/>
      <c r="L124" s="64"/>
      <c r="S124" s="39"/>
      <c r="T124" s="39"/>
      <c r="U124" s="39"/>
      <c r="V124" s="39"/>
      <c r="W124" s="39"/>
      <c r="X124" s="39"/>
      <c r="Y124" s="39"/>
      <c r="Z124" s="39"/>
      <c r="AA124" s="39"/>
      <c r="AB124" s="39"/>
      <c r="AC124" s="39"/>
      <c r="AD124" s="39"/>
      <c r="AE124" s="39"/>
    </row>
    <row r="125" s="2" customFormat="1" ht="15.15" customHeight="1">
      <c r="A125" s="39"/>
      <c r="B125" s="40"/>
      <c r="C125" s="33" t="s">
        <v>24</v>
      </c>
      <c r="D125" s="41"/>
      <c r="E125" s="41"/>
      <c r="F125" s="28" t="str">
        <f>E17</f>
        <v/>
      </c>
      <c r="G125" s="41"/>
      <c r="H125" s="41"/>
      <c r="I125" s="158" t="s">
        <v>32</v>
      </c>
      <c r="J125" s="37" t="str">
        <f>E23</f>
        <v xml:space="preserve"> </v>
      </c>
      <c r="K125" s="41"/>
      <c r="L125" s="64"/>
      <c r="S125" s="39"/>
      <c r="T125" s="39"/>
      <c r="U125" s="39"/>
      <c r="V125" s="39"/>
      <c r="W125" s="39"/>
      <c r="X125" s="39"/>
      <c r="Y125" s="39"/>
      <c r="Z125" s="39"/>
      <c r="AA125" s="39"/>
      <c r="AB125" s="39"/>
      <c r="AC125" s="39"/>
      <c r="AD125" s="39"/>
      <c r="AE125" s="39"/>
    </row>
    <row r="126" s="2" customFormat="1" ht="15.15" customHeight="1">
      <c r="A126" s="39"/>
      <c r="B126" s="40"/>
      <c r="C126" s="33" t="s">
        <v>30</v>
      </c>
      <c r="D126" s="41"/>
      <c r="E126" s="41"/>
      <c r="F126" s="28" t="str">
        <f>IF(E20="","",E20)</f>
        <v>Vyplň údaj</v>
      </c>
      <c r="G126" s="41"/>
      <c r="H126" s="41"/>
      <c r="I126" s="158" t="s">
        <v>34</v>
      </c>
      <c r="J126" s="37" t="str">
        <f>E26</f>
        <v xml:space="preserve"> </v>
      </c>
      <c r="K126" s="41"/>
      <c r="L126" s="64"/>
      <c r="S126" s="39"/>
      <c r="T126" s="39"/>
      <c r="U126" s="39"/>
      <c r="V126" s="39"/>
      <c r="W126" s="39"/>
      <c r="X126" s="39"/>
      <c r="Y126" s="39"/>
      <c r="Z126" s="39"/>
      <c r="AA126" s="39"/>
      <c r="AB126" s="39"/>
      <c r="AC126" s="39"/>
      <c r="AD126" s="39"/>
      <c r="AE126" s="39"/>
    </row>
    <row r="127" s="2" customFormat="1" ht="10.32" customHeight="1">
      <c r="A127" s="39"/>
      <c r="B127" s="40"/>
      <c r="C127" s="41"/>
      <c r="D127" s="41"/>
      <c r="E127" s="41"/>
      <c r="F127" s="41"/>
      <c r="G127" s="41"/>
      <c r="H127" s="41"/>
      <c r="I127" s="156"/>
      <c r="J127" s="41"/>
      <c r="K127" s="41"/>
      <c r="L127" s="64"/>
      <c r="S127" s="39"/>
      <c r="T127" s="39"/>
      <c r="U127" s="39"/>
      <c r="V127" s="39"/>
      <c r="W127" s="39"/>
      <c r="X127" s="39"/>
      <c r="Y127" s="39"/>
      <c r="Z127" s="39"/>
      <c r="AA127" s="39"/>
      <c r="AB127" s="39"/>
      <c r="AC127" s="39"/>
      <c r="AD127" s="39"/>
      <c r="AE127" s="39"/>
    </row>
    <row r="128" s="9" customFormat="1" ht="29.28" customHeight="1">
      <c r="A128" s="204"/>
      <c r="B128" s="205"/>
      <c r="C128" s="206" t="s">
        <v>397</v>
      </c>
      <c r="D128" s="207" t="s">
        <v>61</v>
      </c>
      <c r="E128" s="207" t="s">
        <v>57</v>
      </c>
      <c r="F128" s="207" t="s">
        <v>58</v>
      </c>
      <c r="G128" s="207" t="s">
        <v>398</v>
      </c>
      <c r="H128" s="207" t="s">
        <v>399</v>
      </c>
      <c r="I128" s="208" t="s">
        <v>400</v>
      </c>
      <c r="J128" s="207" t="s">
        <v>393</v>
      </c>
      <c r="K128" s="209" t="s">
        <v>401</v>
      </c>
      <c r="L128" s="210"/>
      <c r="M128" s="101" t="s">
        <v>1</v>
      </c>
      <c r="N128" s="102" t="s">
        <v>40</v>
      </c>
      <c r="O128" s="102" t="s">
        <v>402</v>
      </c>
      <c r="P128" s="102" t="s">
        <v>403</v>
      </c>
      <c r="Q128" s="102" t="s">
        <v>404</v>
      </c>
      <c r="R128" s="102" t="s">
        <v>405</v>
      </c>
      <c r="S128" s="102" t="s">
        <v>406</v>
      </c>
      <c r="T128" s="103" t="s">
        <v>407</v>
      </c>
      <c r="U128" s="204"/>
      <c r="V128" s="204"/>
      <c r="W128" s="204"/>
      <c r="X128" s="204"/>
      <c r="Y128" s="204"/>
      <c r="Z128" s="204"/>
      <c r="AA128" s="204"/>
      <c r="AB128" s="204"/>
      <c r="AC128" s="204"/>
      <c r="AD128" s="204"/>
      <c r="AE128" s="204"/>
    </row>
    <row r="129" s="2" customFormat="1" ht="22.8" customHeight="1">
      <c r="A129" s="39"/>
      <c r="B129" s="40"/>
      <c r="C129" s="108" t="s">
        <v>408</v>
      </c>
      <c r="D129" s="41"/>
      <c r="E129" s="41"/>
      <c r="F129" s="41"/>
      <c r="G129" s="41"/>
      <c r="H129" s="41"/>
      <c r="I129" s="156"/>
      <c r="J129" s="211">
        <f>BK129</f>
        <v>0</v>
      </c>
      <c r="K129" s="41"/>
      <c r="L129" s="45"/>
      <c r="M129" s="104"/>
      <c r="N129" s="212"/>
      <c r="O129" s="105"/>
      <c r="P129" s="213">
        <f>P130+P225</f>
        <v>0</v>
      </c>
      <c r="Q129" s="105"/>
      <c r="R129" s="213">
        <f>R130+R225</f>
        <v>0.56742059055600003</v>
      </c>
      <c r="S129" s="105"/>
      <c r="T129" s="214">
        <f>T130+T225</f>
        <v>0.88190000000000002</v>
      </c>
      <c r="U129" s="39"/>
      <c r="V129" s="39"/>
      <c r="W129" s="39"/>
      <c r="X129" s="39"/>
      <c r="Y129" s="39"/>
      <c r="Z129" s="39"/>
      <c r="AA129" s="39"/>
      <c r="AB129" s="39"/>
      <c r="AC129" s="39"/>
      <c r="AD129" s="39"/>
      <c r="AE129" s="39"/>
      <c r="AT129" s="18" t="s">
        <v>75</v>
      </c>
      <c r="AU129" s="18" t="s">
        <v>395</v>
      </c>
      <c r="BK129" s="215">
        <f>BK130+BK225</f>
        <v>0</v>
      </c>
    </row>
    <row r="130" s="11" customFormat="1" ht="25.92" customHeight="1">
      <c r="A130" s="11"/>
      <c r="B130" s="254"/>
      <c r="C130" s="255"/>
      <c r="D130" s="256" t="s">
        <v>75</v>
      </c>
      <c r="E130" s="257" t="s">
        <v>750</v>
      </c>
      <c r="F130" s="257" t="s">
        <v>751</v>
      </c>
      <c r="G130" s="255"/>
      <c r="H130" s="255"/>
      <c r="I130" s="258"/>
      <c r="J130" s="259">
        <f>BK130</f>
        <v>0</v>
      </c>
      <c r="K130" s="255"/>
      <c r="L130" s="260"/>
      <c r="M130" s="261"/>
      <c r="N130" s="262"/>
      <c r="O130" s="262"/>
      <c r="P130" s="263">
        <f>P131+P139+P148+P173+P210+P222</f>
        <v>0</v>
      </c>
      <c r="Q130" s="262"/>
      <c r="R130" s="263">
        <f>R131+R139+R148+R173+R210+R222</f>
        <v>0.56742059055600003</v>
      </c>
      <c r="S130" s="262"/>
      <c r="T130" s="264">
        <f>T131+T139+T148+T173+T210+T222</f>
        <v>0.88190000000000002</v>
      </c>
      <c r="U130" s="11"/>
      <c r="V130" s="11"/>
      <c r="W130" s="11"/>
      <c r="X130" s="11"/>
      <c r="Y130" s="11"/>
      <c r="Z130" s="11"/>
      <c r="AA130" s="11"/>
      <c r="AB130" s="11"/>
      <c r="AC130" s="11"/>
      <c r="AD130" s="11"/>
      <c r="AE130" s="11"/>
      <c r="AR130" s="265" t="s">
        <v>84</v>
      </c>
      <c r="AT130" s="266" t="s">
        <v>75</v>
      </c>
      <c r="AU130" s="266" t="s">
        <v>76</v>
      </c>
      <c r="AY130" s="265" t="s">
        <v>414</v>
      </c>
      <c r="BK130" s="267">
        <f>BK131+BK139+BK148+BK173+BK210+BK222</f>
        <v>0</v>
      </c>
    </row>
    <row r="131" s="11" customFormat="1" ht="22.8" customHeight="1">
      <c r="A131" s="11"/>
      <c r="B131" s="254"/>
      <c r="C131" s="255"/>
      <c r="D131" s="256" t="s">
        <v>75</v>
      </c>
      <c r="E131" s="275" t="s">
        <v>84</v>
      </c>
      <c r="F131" s="275" t="s">
        <v>1714</v>
      </c>
      <c r="G131" s="255"/>
      <c r="H131" s="255"/>
      <c r="I131" s="258"/>
      <c r="J131" s="276">
        <f>BK131</f>
        <v>0</v>
      </c>
      <c r="K131" s="255"/>
      <c r="L131" s="260"/>
      <c r="M131" s="261"/>
      <c r="N131" s="262"/>
      <c r="O131" s="262"/>
      <c r="P131" s="263">
        <f>SUM(P132:P138)</f>
        <v>0</v>
      </c>
      <c r="Q131" s="262"/>
      <c r="R131" s="263">
        <f>SUM(R132:R138)</f>
        <v>0</v>
      </c>
      <c r="S131" s="262"/>
      <c r="T131" s="264">
        <f>SUM(T132:T138)</f>
        <v>0</v>
      </c>
      <c r="U131" s="11"/>
      <c r="V131" s="11"/>
      <c r="W131" s="11"/>
      <c r="X131" s="11"/>
      <c r="Y131" s="11"/>
      <c r="Z131" s="11"/>
      <c r="AA131" s="11"/>
      <c r="AB131" s="11"/>
      <c r="AC131" s="11"/>
      <c r="AD131" s="11"/>
      <c r="AE131" s="11"/>
      <c r="AR131" s="265" t="s">
        <v>84</v>
      </c>
      <c r="AT131" s="266" t="s">
        <v>75</v>
      </c>
      <c r="AU131" s="266" t="s">
        <v>84</v>
      </c>
      <c r="AY131" s="265" t="s">
        <v>414</v>
      </c>
      <c r="BK131" s="267">
        <f>SUM(BK132:BK138)</f>
        <v>0</v>
      </c>
    </row>
    <row r="132" s="2" customFormat="1" ht="21.75" customHeight="1">
      <c r="A132" s="39"/>
      <c r="B132" s="40"/>
      <c r="C132" s="234" t="s">
        <v>84</v>
      </c>
      <c r="D132" s="234" t="s">
        <v>443</v>
      </c>
      <c r="E132" s="235" t="s">
        <v>1715</v>
      </c>
      <c r="F132" s="236" t="s">
        <v>1716</v>
      </c>
      <c r="G132" s="237" t="s">
        <v>632</v>
      </c>
      <c r="H132" s="238">
        <v>60</v>
      </c>
      <c r="I132" s="239"/>
      <c r="J132" s="240">
        <f>ROUND(I132*H132,2)</f>
        <v>0</v>
      </c>
      <c r="K132" s="236" t="s">
        <v>720</v>
      </c>
      <c r="L132" s="45"/>
      <c r="M132" s="241" t="s">
        <v>1</v>
      </c>
      <c r="N132" s="242" t="s">
        <v>41</v>
      </c>
      <c r="O132" s="92"/>
      <c r="P132" s="226">
        <f>O132*H132</f>
        <v>0</v>
      </c>
      <c r="Q132" s="226">
        <v>0</v>
      </c>
      <c r="R132" s="226">
        <f>Q132*H132</f>
        <v>0</v>
      </c>
      <c r="S132" s="226">
        <v>0</v>
      </c>
      <c r="T132" s="227">
        <f>S132*H132</f>
        <v>0</v>
      </c>
      <c r="U132" s="39"/>
      <c r="V132" s="39"/>
      <c r="W132" s="39"/>
      <c r="X132" s="39"/>
      <c r="Y132" s="39"/>
      <c r="Z132" s="39"/>
      <c r="AA132" s="39"/>
      <c r="AB132" s="39"/>
      <c r="AC132" s="39"/>
      <c r="AD132" s="39"/>
      <c r="AE132" s="39"/>
      <c r="AR132" s="228" t="s">
        <v>415</v>
      </c>
      <c r="AT132" s="228" t="s">
        <v>443</v>
      </c>
      <c r="AU132" s="228" t="s">
        <v>86</v>
      </c>
      <c r="AY132" s="18" t="s">
        <v>414</v>
      </c>
      <c r="BE132" s="229">
        <f>IF(N132="základní",J132,0)</f>
        <v>0</v>
      </c>
      <c r="BF132" s="229">
        <f>IF(N132="snížená",J132,0)</f>
        <v>0</v>
      </c>
      <c r="BG132" s="229">
        <f>IF(N132="zákl. přenesená",J132,0)</f>
        <v>0</v>
      </c>
      <c r="BH132" s="229">
        <f>IF(N132="sníž. přenesená",J132,0)</f>
        <v>0</v>
      </c>
      <c r="BI132" s="229">
        <f>IF(N132="nulová",J132,0)</f>
        <v>0</v>
      </c>
      <c r="BJ132" s="18" t="s">
        <v>84</v>
      </c>
      <c r="BK132" s="229">
        <f>ROUND(I132*H132,2)</f>
        <v>0</v>
      </c>
      <c r="BL132" s="18" t="s">
        <v>415</v>
      </c>
      <c r="BM132" s="228" t="s">
        <v>3888</v>
      </c>
    </row>
    <row r="133" s="2" customFormat="1">
      <c r="A133" s="39"/>
      <c r="B133" s="40"/>
      <c r="C133" s="41"/>
      <c r="D133" s="230" t="s">
        <v>417</v>
      </c>
      <c r="E133" s="41"/>
      <c r="F133" s="231" t="s">
        <v>1718</v>
      </c>
      <c r="G133" s="41"/>
      <c r="H133" s="41"/>
      <c r="I133" s="156"/>
      <c r="J133" s="41"/>
      <c r="K133" s="41"/>
      <c r="L133" s="45"/>
      <c r="M133" s="232"/>
      <c r="N133" s="233"/>
      <c r="O133" s="92"/>
      <c r="P133" s="92"/>
      <c r="Q133" s="92"/>
      <c r="R133" s="92"/>
      <c r="S133" s="92"/>
      <c r="T133" s="93"/>
      <c r="U133" s="39"/>
      <c r="V133" s="39"/>
      <c r="W133" s="39"/>
      <c r="X133" s="39"/>
      <c r="Y133" s="39"/>
      <c r="Z133" s="39"/>
      <c r="AA133" s="39"/>
      <c r="AB133" s="39"/>
      <c r="AC133" s="39"/>
      <c r="AD133" s="39"/>
      <c r="AE133" s="39"/>
      <c r="AT133" s="18" t="s">
        <v>417</v>
      </c>
      <c r="AU133" s="18" t="s">
        <v>86</v>
      </c>
    </row>
    <row r="134" s="2" customFormat="1">
      <c r="A134" s="39"/>
      <c r="B134" s="40"/>
      <c r="C134" s="41"/>
      <c r="D134" s="230" t="s">
        <v>722</v>
      </c>
      <c r="E134" s="41"/>
      <c r="F134" s="268" t="s">
        <v>3775</v>
      </c>
      <c r="G134" s="41"/>
      <c r="H134" s="41"/>
      <c r="I134" s="156"/>
      <c r="J134" s="41"/>
      <c r="K134" s="41"/>
      <c r="L134" s="45"/>
      <c r="M134" s="232"/>
      <c r="N134" s="233"/>
      <c r="O134" s="92"/>
      <c r="P134" s="92"/>
      <c r="Q134" s="92"/>
      <c r="R134" s="92"/>
      <c r="S134" s="92"/>
      <c r="T134" s="93"/>
      <c r="U134" s="39"/>
      <c r="V134" s="39"/>
      <c r="W134" s="39"/>
      <c r="X134" s="39"/>
      <c r="Y134" s="39"/>
      <c r="Z134" s="39"/>
      <c r="AA134" s="39"/>
      <c r="AB134" s="39"/>
      <c r="AC134" s="39"/>
      <c r="AD134" s="39"/>
      <c r="AE134" s="39"/>
      <c r="AT134" s="18" t="s">
        <v>722</v>
      </c>
      <c r="AU134" s="18" t="s">
        <v>86</v>
      </c>
    </row>
    <row r="135" s="13" customFormat="1">
      <c r="A135" s="13"/>
      <c r="B135" s="277"/>
      <c r="C135" s="278"/>
      <c r="D135" s="230" t="s">
        <v>758</v>
      </c>
      <c r="E135" s="279" t="s">
        <v>1</v>
      </c>
      <c r="F135" s="280" t="s">
        <v>1041</v>
      </c>
      <c r="G135" s="278"/>
      <c r="H135" s="281">
        <v>60</v>
      </c>
      <c r="I135" s="282"/>
      <c r="J135" s="278"/>
      <c r="K135" s="278"/>
      <c r="L135" s="283"/>
      <c r="M135" s="284"/>
      <c r="N135" s="285"/>
      <c r="O135" s="285"/>
      <c r="P135" s="285"/>
      <c r="Q135" s="285"/>
      <c r="R135" s="285"/>
      <c r="S135" s="285"/>
      <c r="T135" s="286"/>
      <c r="U135" s="13"/>
      <c r="V135" s="13"/>
      <c r="W135" s="13"/>
      <c r="X135" s="13"/>
      <c r="Y135" s="13"/>
      <c r="Z135" s="13"/>
      <c r="AA135" s="13"/>
      <c r="AB135" s="13"/>
      <c r="AC135" s="13"/>
      <c r="AD135" s="13"/>
      <c r="AE135" s="13"/>
      <c r="AT135" s="287" t="s">
        <v>758</v>
      </c>
      <c r="AU135" s="287" t="s">
        <v>86</v>
      </c>
      <c r="AV135" s="13" t="s">
        <v>86</v>
      </c>
      <c r="AW135" s="13" t="s">
        <v>33</v>
      </c>
      <c r="AX135" s="13" t="s">
        <v>84</v>
      </c>
      <c r="AY135" s="287" t="s">
        <v>414</v>
      </c>
    </row>
    <row r="136" s="2" customFormat="1" ht="21.75" customHeight="1">
      <c r="A136" s="39"/>
      <c r="B136" s="40"/>
      <c r="C136" s="234" t="s">
        <v>86</v>
      </c>
      <c r="D136" s="234" t="s">
        <v>443</v>
      </c>
      <c r="E136" s="235" t="s">
        <v>1721</v>
      </c>
      <c r="F136" s="236" t="s">
        <v>1722</v>
      </c>
      <c r="G136" s="237" t="s">
        <v>755</v>
      </c>
      <c r="H136" s="238">
        <v>1.2</v>
      </c>
      <c r="I136" s="239"/>
      <c r="J136" s="240">
        <f>ROUND(I136*H136,2)</f>
        <v>0</v>
      </c>
      <c r="K136" s="236" t="s">
        <v>720</v>
      </c>
      <c r="L136" s="45"/>
      <c r="M136" s="241" t="s">
        <v>1</v>
      </c>
      <c r="N136" s="242" t="s">
        <v>41</v>
      </c>
      <c r="O136" s="92"/>
      <c r="P136" s="226">
        <f>O136*H136</f>
        <v>0</v>
      </c>
      <c r="Q136" s="226">
        <v>0</v>
      </c>
      <c r="R136" s="226">
        <f>Q136*H136</f>
        <v>0</v>
      </c>
      <c r="S136" s="226">
        <v>0</v>
      </c>
      <c r="T136" s="227">
        <f>S136*H136</f>
        <v>0</v>
      </c>
      <c r="U136" s="39"/>
      <c r="V136" s="39"/>
      <c r="W136" s="39"/>
      <c r="X136" s="39"/>
      <c r="Y136" s="39"/>
      <c r="Z136" s="39"/>
      <c r="AA136" s="39"/>
      <c r="AB136" s="39"/>
      <c r="AC136" s="39"/>
      <c r="AD136" s="39"/>
      <c r="AE136" s="39"/>
      <c r="AR136" s="228" t="s">
        <v>415</v>
      </c>
      <c r="AT136" s="228" t="s">
        <v>443</v>
      </c>
      <c r="AU136" s="228" t="s">
        <v>86</v>
      </c>
      <c r="AY136" s="18" t="s">
        <v>414</v>
      </c>
      <c r="BE136" s="229">
        <f>IF(N136="základní",J136,0)</f>
        <v>0</v>
      </c>
      <c r="BF136" s="229">
        <f>IF(N136="snížená",J136,0)</f>
        <v>0</v>
      </c>
      <c r="BG136" s="229">
        <f>IF(N136="zákl. přenesená",J136,0)</f>
        <v>0</v>
      </c>
      <c r="BH136" s="229">
        <f>IF(N136="sníž. přenesená",J136,0)</f>
        <v>0</v>
      </c>
      <c r="BI136" s="229">
        <f>IF(N136="nulová",J136,0)</f>
        <v>0</v>
      </c>
      <c r="BJ136" s="18" t="s">
        <v>84</v>
      </c>
      <c r="BK136" s="229">
        <f>ROUND(I136*H136,2)</f>
        <v>0</v>
      </c>
      <c r="BL136" s="18" t="s">
        <v>415</v>
      </c>
      <c r="BM136" s="228" t="s">
        <v>3889</v>
      </c>
    </row>
    <row r="137" s="2" customFormat="1">
      <c r="A137" s="39"/>
      <c r="B137" s="40"/>
      <c r="C137" s="41"/>
      <c r="D137" s="230" t="s">
        <v>417</v>
      </c>
      <c r="E137" s="41"/>
      <c r="F137" s="231" t="s">
        <v>1724</v>
      </c>
      <c r="G137" s="41"/>
      <c r="H137" s="41"/>
      <c r="I137" s="156"/>
      <c r="J137" s="41"/>
      <c r="K137" s="41"/>
      <c r="L137" s="45"/>
      <c r="M137" s="232"/>
      <c r="N137" s="233"/>
      <c r="O137" s="92"/>
      <c r="P137" s="92"/>
      <c r="Q137" s="92"/>
      <c r="R137" s="92"/>
      <c r="S137" s="92"/>
      <c r="T137" s="93"/>
      <c r="U137" s="39"/>
      <c r="V137" s="39"/>
      <c r="W137" s="39"/>
      <c r="X137" s="39"/>
      <c r="Y137" s="39"/>
      <c r="Z137" s="39"/>
      <c r="AA137" s="39"/>
      <c r="AB137" s="39"/>
      <c r="AC137" s="39"/>
      <c r="AD137" s="39"/>
      <c r="AE137" s="39"/>
      <c r="AT137" s="18" t="s">
        <v>417</v>
      </c>
      <c r="AU137" s="18" t="s">
        <v>86</v>
      </c>
    </row>
    <row r="138" s="13" customFormat="1">
      <c r="A138" s="13"/>
      <c r="B138" s="277"/>
      <c r="C138" s="278"/>
      <c r="D138" s="230" t="s">
        <v>758</v>
      </c>
      <c r="E138" s="279" t="s">
        <v>1</v>
      </c>
      <c r="F138" s="280" t="s">
        <v>3812</v>
      </c>
      <c r="G138" s="278"/>
      <c r="H138" s="281">
        <v>1.2</v>
      </c>
      <c r="I138" s="282"/>
      <c r="J138" s="278"/>
      <c r="K138" s="278"/>
      <c r="L138" s="283"/>
      <c r="M138" s="284"/>
      <c r="N138" s="285"/>
      <c r="O138" s="285"/>
      <c r="P138" s="285"/>
      <c r="Q138" s="285"/>
      <c r="R138" s="285"/>
      <c r="S138" s="285"/>
      <c r="T138" s="286"/>
      <c r="U138" s="13"/>
      <c r="V138" s="13"/>
      <c r="W138" s="13"/>
      <c r="X138" s="13"/>
      <c r="Y138" s="13"/>
      <c r="Z138" s="13"/>
      <c r="AA138" s="13"/>
      <c r="AB138" s="13"/>
      <c r="AC138" s="13"/>
      <c r="AD138" s="13"/>
      <c r="AE138" s="13"/>
      <c r="AT138" s="287" t="s">
        <v>758</v>
      </c>
      <c r="AU138" s="287" t="s">
        <v>86</v>
      </c>
      <c r="AV138" s="13" t="s">
        <v>86</v>
      </c>
      <c r="AW138" s="13" t="s">
        <v>33</v>
      </c>
      <c r="AX138" s="13" t="s">
        <v>84</v>
      </c>
      <c r="AY138" s="287" t="s">
        <v>414</v>
      </c>
    </row>
    <row r="139" s="11" customFormat="1" ht="22.8" customHeight="1">
      <c r="A139" s="11"/>
      <c r="B139" s="254"/>
      <c r="C139" s="255"/>
      <c r="D139" s="256" t="s">
        <v>75</v>
      </c>
      <c r="E139" s="275" t="s">
        <v>415</v>
      </c>
      <c r="F139" s="275" t="s">
        <v>761</v>
      </c>
      <c r="G139" s="255"/>
      <c r="H139" s="255"/>
      <c r="I139" s="258"/>
      <c r="J139" s="276">
        <f>BK139</f>
        <v>0</v>
      </c>
      <c r="K139" s="255"/>
      <c r="L139" s="260"/>
      <c r="M139" s="261"/>
      <c r="N139" s="262"/>
      <c r="O139" s="262"/>
      <c r="P139" s="263">
        <f>SUM(P140:P147)</f>
        <v>0</v>
      </c>
      <c r="Q139" s="262"/>
      <c r="R139" s="263">
        <f>SUM(R140:R147)</f>
        <v>0.0024383200000000003</v>
      </c>
      <c r="S139" s="262"/>
      <c r="T139" s="264">
        <f>SUM(T140:T147)</f>
        <v>0</v>
      </c>
      <c r="U139" s="11"/>
      <c r="V139" s="11"/>
      <c r="W139" s="11"/>
      <c r="X139" s="11"/>
      <c r="Y139" s="11"/>
      <c r="Z139" s="11"/>
      <c r="AA139" s="11"/>
      <c r="AB139" s="11"/>
      <c r="AC139" s="11"/>
      <c r="AD139" s="11"/>
      <c r="AE139" s="11"/>
      <c r="AR139" s="265" t="s">
        <v>84</v>
      </c>
      <c r="AT139" s="266" t="s">
        <v>75</v>
      </c>
      <c r="AU139" s="266" t="s">
        <v>84</v>
      </c>
      <c r="AY139" s="265" t="s">
        <v>414</v>
      </c>
      <c r="BK139" s="267">
        <f>SUM(BK140:BK147)</f>
        <v>0</v>
      </c>
    </row>
    <row r="140" s="2" customFormat="1" ht="21.75" customHeight="1">
      <c r="A140" s="39"/>
      <c r="B140" s="40"/>
      <c r="C140" s="234" t="s">
        <v>114</v>
      </c>
      <c r="D140" s="234" t="s">
        <v>443</v>
      </c>
      <c r="E140" s="235" t="s">
        <v>1726</v>
      </c>
      <c r="F140" s="236" t="s">
        <v>1727</v>
      </c>
      <c r="G140" s="237" t="s">
        <v>632</v>
      </c>
      <c r="H140" s="238">
        <v>0.058000000000000003</v>
      </c>
      <c r="I140" s="239"/>
      <c r="J140" s="240">
        <f>ROUND(I140*H140,2)</f>
        <v>0</v>
      </c>
      <c r="K140" s="236" t="s">
        <v>720</v>
      </c>
      <c r="L140" s="45"/>
      <c r="M140" s="241" t="s">
        <v>1</v>
      </c>
      <c r="N140" s="242" t="s">
        <v>41</v>
      </c>
      <c r="O140" s="92"/>
      <c r="P140" s="226">
        <f>O140*H140</f>
        <v>0</v>
      </c>
      <c r="Q140" s="226">
        <v>0.02102</v>
      </c>
      <c r="R140" s="226">
        <f>Q140*H140</f>
        <v>0.0012191600000000002</v>
      </c>
      <c r="S140" s="226">
        <v>0</v>
      </c>
      <c r="T140" s="227">
        <f>S140*H140</f>
        <v>0</v>
      </c>
      <c r="U140" s="39"/>
      <c r="V140" s="39"/>
      <c r="W140" s="39"/>
      <c r="X140" s="39"/>
      <c r="Y140" s="39"/>
      <c r="Z140" s="39"/>
      <c r="AA140" s="39"/>
      <c r="AB140" s="39"/>
      <c r="AC140" s="39"/>
      <c r="AD140" s="39"/>
      <c r="AE140" s="39"/>
      <c r="AR140" s="228" t="s">
        <v>415</v>
      </c>
      <c r="AT140" s="228" t="s">
        <v>443</v>
      </c>
      <c r="AU140" s="228" t="s">
        <v>86</v>
      </c>
      <c r="AY140" s="18" t="s">
        <v>414</v>
      </c>
      <c r="BE140" s="229">
        <f>IF(N140="základní",J140,0)</f>
        <v>0</v>
      </c>
      <c r="BF140" s="229">
        <f>IF(N140="snížená",J140,0)</f>
        <v>0</v>
      </c>
      <c r="BG140" s="229">
        <f>IF(N140="zákl. přenesená",J140,0)</f>
        <v>0</v>
      </c>
      <c r="BH140" s="229">
        <f>IF(N140="sníž. přenesená",J140,0)</f>
        <v>0</v>
      </c>
      <c r="BI140" s="229">
        <f>IF(N140="nulová",J140,0)</f>
        <v>0</v>
      </c>
      <c r="BJ140" s="18" t="s">
        <v>84</v>
      </c>
      <c r="BK140" s="229">
        <f>ROUND(I140*H140,2)</f>
        <v>0</v>
      </c>
      <c r="BL140" s="18" t="s">
        <v>415</v>
      </c>
      <c r="BM140" s="228" t="s">
        <v>3890</v>
      </c>
    </row>
    <row r="141" s="2" customFormat="1">
      <c r="A141" s="39"/>
      <c r="B141" s="40"/>
      <c r="C141" s="41"/>
      <c r="D141" s="230" t="s">
        <v>417</v>
      </c>
      <c r="E141" s="41"/>
      <c r="F141" s="231" t="s">
        <v>1729</v>
      </c>
      <c r="G141" s="41"/>
      <c r="H141" s="41"/>
      <c r="I141" s="156"/>
      <c r="J141" s="41"/>
      <c r="K141" s="41"/>
      <c r="L141" s="45"/>
      <c r="M141" s="232"/>
      <c r="N141" s="233"/>
      <c r="O141" s="92"/>
      <c r="P141" s="92"/>
      <c r="Q141" s="92"/>
      <c r="R141" s="92"/>
      <c r="S141" s="92"/>
      <c r="T141" s="93"/>
      <c r="U141" s="39"/>
      <c r="V141" s="39"/>
      <c r="W141" s="39"/>
      <c r="X141" s="39"/>
      <c r="Y141" s="39"/>
      <c r="Z141" s="39"/>
      <c r="AA141" s="39"/>
      <c r="AB141" s="39"/>
      <c r="AC141" s="39"/>
      <c r="AD141" s="39"/>
      <c r="AE141" s="39"/>
      <c r="AT141" s="18" t="s">
        <v>417</v>
      </c>
      <c r="AU141" s="18" t="s">
        <v>86</v>
      </c>
    </row>
    <row r="142" s="2" customFormat="1">
      <c r="A142" s="39"/>
      <c r="B142" s="40"/>
      <c r="C142" s="41"/>
      <c r="D142" s="230" t="s">
        <v>722</v>
      </c>
      <c r="E142" s="41"/>
      <c r="F142" s="268" t="s">
        <v>3891</v>
      </c>
      <c r="G142" s="41"/>
      <c r="H142" s="41"/>
      <c r="I142" s="156"/>
      <c r="J142" s="41"/>
      <c r="K142" s="41"/>
      <c r="L142" s="45"/>
      <c r="M142" s="232"/>
      <c r="N142" s="233"/>
      <c r="O142" s="92"/>
      <c r="P142" s="92"/>
      <c r="Q142" s="92"/>
      <c r="R142" s="92"/>
      <c r="S142" s="92"/>
      <c r="T142" s="93"/>
      <c r="U142" s="39"/>
      <c r="V142" s="39"/>
      <c r="W142" s="39"/>
      <c r="X142" s="39"/>
      <c r="Y142" s="39"/>
      <c r="Z142" s="39"/>
      <c r="AA142" s="39"/>
      <c r="AB142" s="39"/>
      <c r="AC142" s="39"/>
      <c r="AD142" s="39"/>
      <c r="AE142" s="39"/>
      <c r="AT142" s="18" t="s">
        <v>722</v>
      </c>
      <c r="AU142" s="18" t="s">
        <v>86</v>
      </c>
    </row>
    <row r="143" s="13" customFormat="1">
      <c r="A143" s="13"/>
      <c r="B143" s="277"/>
      <c r="C143" s="278"/>
      <c r="D143" s="230" t="s">
        <v>758</v>
      </c>
      <c r="E143" s="279" t="s">
        <v>1</v>
      </c>
      <c r="F143" s="280" t="s">
        <v>3451</v>
      </c>
      <c r="G143" s="278"/>
      <c r="H143" s="281">
        <v>0.058000000000000003</v>
      </c>
      <c r="I143" s="282"/>
      <c r="J143" s="278"/>
      <c r="K143" s="278"/>
      <c r="L143" s="283"/>
      <c r="M143" s="284"/>
      <c r="N143" s="285"/>
      <c r="O143" s="285"/>
      <c r="P143" s="285"/>
      <c r="Q143" s="285"/>
      <c r="R143" s="285"/>
      <c r="S143" s="285"/>
      <c r="T143" s="286"/>
      <c r="U143" s="13"/>
      <c r="V143" s="13"/>
      <c r="W143" s="13"/>
      <c r="X143" s="13"/>
      <c r="Y143" s="13"/>
      <c r="Z143" s="13"/>
      <c r="AA143" s="13"/>
      <c r="AB143" s="13"/>
      <c r="AC143" s="13"/>
      <c r="AD143" s="13"/>
      <c r="AE143" s="13"/>
      <c r="AT143" s="287" t="s">
        <v>758</v>
      </c>
      <c r="AU143" s="287" t="s">
        <v>86</v>
      </c>
      <c r="AV143" s="13" t="s">
        <v>86</v>
      </c>
      <c r="AW143" s="13" t="s">
        <v>33</v>
      </c>
      <c r="AX143" s="13" t="s">
        <v>84</v>
      </c>
      <c r="AY143" s="287" t="s">
        <v>414</v>
      </c>
    </row>
    <row r="144" s="2" customFormat="1" ht="21.75" customHeight="1">
      <c r="A144" s="39"/>
      <c r="B144" s="40"/>
      <c r="C144" s="234" t="s">
        <v>415</v>
      </c>
      <c r="D144" s="234" t="s">
        <v>443</v>
      </c>
      <c r="E144" s="235" t="s">
        <v>1731</v>
      </c>
      <c r="F144" s="236" t="s">
        <v>1732</v>
      </c>
      <c r="G144" s="237" t="s">
        <v>632</v>
      </c>
      <c r="H144" s="238">
        <v>0.058000000000000003</v>
      </c>
      <c r="I144" s="239"/>
      <c r="J144" s="240">
        <f>ROUND(I144*H144,2)</f>
        <v>0</v>
      </c>
      <c r="K144" s="236" t="s">
        <v>720</v>
      </c>
      <c r="L144" s="45"/>
      <c r="M144" s="241" t="s">
        <v>1</v>
      </c>
      <c r="N144" s="242" t="s">
        <v>41</v>
      </c>
      <c r="O144" s="92"/>
      <c r="P144" s="226">
        <f>O144*H144</f>
        <v>0</v>
      </c>
      <c r="Q144" s="226">
        <v>0.02102</v>
      </c>
      <c r="R144" s="226">
        <f>Q144*H144</f>
        <v>0.0012191600000000002</v>
      </c>
      <c r="S144" s="226">
        <v>0</v>
      </c>
      <c r="T144" s="227">
        <f>S144*H144</f>
        <v>0</v>
      </c>
      <c r="U144" s="39"/>
      <c r="V144" s="39"/>
      <c r="W144" s="39"/>
      <c r="X144" s="39"/>
      <c r="Y144" s="39"/>
      <c r="Z144" s="39"/>
      <c r="AA144" s="39"/>
      <c r="AB144" s="39"/>
      <c r="AC144" s="39"/>
      <c r="AD144" s="39"/>
      <c r="AE144" s="39"/>
      <c r="AR144" s="228" t="s">
        <v>415</v>
      </c>
      <c r="AT144" s="228" t="s">
        <v>443</v>
      </c>
      <c r="AU144" s="228" t="s">
        <v>86</v>
      </c>
      <c r="AY144" s="18" t="s">
        <v>414</v>
      </c>
      <c r="BE144" s="229">
        <f>IF(N144="základní",J144,0)</f>
        <v>0</v>
      </c>
      <c r="BF144" s="229">
        <f>IF(N144="snížená",J144,0)</f>
        <v>0</v>
      </c>
      <c r="BG144" s="229">
        <f>IF(N144="zákl. přenesená",J144,0)</f>
        <v>0</v>
      </c>
      <c r="BH144" s="229">
        <f>IF(N144="sníž. přenesená",J144,0)</f>
        <v>0</v>
      </c>
      <c r="BI144" s="229">
        <f>IF(N144="nulová",J144,0)</f>
        <v>0</v>
      </c>
      <c r="BJ144" s="18" t="s">
        <v>84</v>
      </c>
      <c r="BK144" s="229">
        <f>ROUND(I144*H144,2)</f>
        <v>0</v>
      </c>
      <c r="BL144" s="18" t="s">
        <v>415</v>
      </c>
      <c r="BM144" s="228" t="s">
        <v>3892</v>
      </c>
    </row>
    <row r="145" s="2" customFormat="1">
      <c r="A145" s="39"/>
      <c r="B145" s="40"/>
      <c r="C145" s="41"/>
      <c r="D145" s="230" t="s">
        <v>417</v>
      </c>
      <c r="E145" s="41"/>
      <c r="F145" s="231" t="s">
        <v>1734</v>
      </c>
      <c r="G145" s="41"/>
      <c r="H145" s="41"/>
      <c r="I145" s="156"/>
      <c r="J145" s="41"/>
      <c r="K145" s="41"/>
      <c r="L145" s="45"/>
      <c r="M145" s="232"/>
      <c r="N145" s="233"/>
      <c r="O145" s="92"/>
      <c r="P145" s="92"/>
      <c r="Q145" s="92"/>
      <c r="R145" s="92"/>
      <c r="S145" s="92"/>
      <c r="T145" s="93"/>
      <c r="U145" s="39"/>
      <c r="V145" s="39"/>
      <c r="W145" s="39"/>
      <c r="X145" s="39"/>
      <c r="Y145" s="39"/>
      <c r="Z145" s="39"/>
      <c r="AA145" s="39"/>
      <c r="AB145" s="39"/>
      <c r="AC145" s="39"/>
      <c r="AD145" s="39"/>
      <c r="AE145" s="39"/>
      <c r="AT145" s="18" t="s">
        <v>417</v>
      </c>
      <c r="AU145" s="18" t="s">
        <v>86</v>
      </c>
    </row>
    <row r="146" s="2" customFormat="1">
      <c r="A146" s="39"/>
      <c r="B146" s="40"/>
      <c r="C146" s="41"/>
      <c r="D146" s="230" t="s">
        <v>722</v>
      </c>
      <c r="E146" s="41"/>
      <c r="F146" s="268" t="s">
        <v>3891</v>
      </c>
      <c r="G146" s="41"/>
      <c r="H146" s="41"/>
      <c r="I146" s="156"/>
      <c r="J146" s="41"/>
      <c r="K146" s="41"/>
      <c r="L146" s="45"/>
      <c r="M146" s="232"/>
      <c r="N146" s="233"/>
      <c r="O146" s="92"/>
      <c r="P146" s="92"/>
      <c r="Q146" s="92"/>
      <c r="R146" s="92"/>
      <c r="S146" s="92"/>
      <c r="T146" s="93"/>
      <c r="U146" s="39"/>
      <c r="V146" s="39"/>
      <c r="W146" s="39"/>
      <c r="X146" s="39"/>
      <c r="Y146" s="39"/>
      <c r="Z146" s="39"/>
      <c r="AA146" s="39"/>
      <c r="AB146" s="39"/>
      <c r="AC146" s="39"/>
      <c r="AD146" s="39"/>
      <c r="AE146" s="39"/>
      <c r="AT146" s="18" t="s">
        <v>722</v>
      </c>
      <c r="AU146" s="18" t="s">
        <v>86</v>
      </c>
    </row>
    <row r="147" s="13" customFormat="1">
      <c r="A147" s="13"/>
      <c r="B147" s="277"/>
      <c r="C147" s="278"/>
      <c r="D147" s="230" t="s">
        <v>758</v>
      </c>
      <c r="E147" s="279" t="s">
        <v>1</v>
      </c>
      <c r="F147" s="280" t="s">
        <v>3451</v>
      </c>
      <c r="G147" s="278"/>
      <c r="H147" s="281">
        <v>0.058000000000000003</v>
      </c>
      <c r="I147" s="282"/>
      <c r="J147" s="278"/>
      <c r="K147" s="278"/>
      <c r="L147" s="283"/>
      <c r="M147" s="284"/>
      <c r="N147" s="285"/>
      <c r="O147" s="285"/>
      <c r="P147" s="285"/>
      <c r="Q147" s="285"/>
      <c r="R147" s="285"/>
      <c r="S147" s="285"/>
      <c r="T147" s="286"/>
      <c r="U147" s="13"/>
      <c r="V147" s="13"/>
      <c r="W147" s="13"/>
      <c r="X147" s="13"/>
      <c r="Y147" s="13"/>
      <c r="Z147" s="13"/>
      <c r="AA147" s="13"/>
      <c r="AB147" s="13"/>
      <c r="AC147" s="13"/>
      <c r="AD147" s="13"/>
      <c r="AE147" s="13"/>
      <c r="AT147" s="287" t="s">
        <v>758</v>
      </c>
      <c r="AU147" s="287" t="s">
        <v>86</v>
      </c>
      <c r="AV147" s="13" t="s">
        <v>86</v>
      </c>
      <c r="AW147" s="13" t="s">
        <v>33</v>
      </c>
      <c r="AX147" s="13" t="s">
        <v>84</v>
      </c>
      <c r="AY147" s="287" t="s">
        <v>414</v>
      </c>
    </row>
    <row r="148" s="11" customFormat="1" ht="22.8" customHeight="1">
      <c r="A148" s="11"/>
      <c r="B148" s="254"/>
      <c r="C148" s="255"/>
      <c r="D148" s="256" t="s">
        <v>75</v>
      </c>
      <c r="E148" s="275" t="s">
        <v>431</v>
      </c>
      <c r="F148" s="275" t="s">
        <v>798</v>
      </c>
      <c r="G148" s="255"/>
      <c r="H148" s="255"/>
      <c r="I148" s="258"/>
      <c r="J148" s="276">
        <f>BK148</f>
        <v>0</v>
      </c>
      <c r="K148" s="255"/>
      <c r="L148" s="260"/>
      <c r="M148" s="261"/>
      <c r="N148" s="262"/>
      <c r="O148" s="262"/>
      <c r="P148" s="263">
        <f>SUM(P149:P172)</f>
        <v>0</v>
      </c>
      <c r="Q148" s="262"/>
      <c r="R148" s="263">
        <f>SUM(R149:R172)</f>
        <v>0.07195675055600001</v>
      </c>
      <c r="S148" s="262"/>
      <c r="T148" s="264">
        <f>SUM(T149:T172)</f>
        <v>0</v>
      </c>
      <c r="U148" s="11"/>
      <c r="V148" s="11"/>
      <c r="W148" s="11"/>
      <c r="X148" s="11"/>
      <c r="Y148" s="11"/>
      <c r="Z148" s="11"/>
      <c r="AA148" s="11"/>
      <c r="AB148" s="11"/>
      <c r="AC148" s="11"/>
      <c r="AD148" s="11"/>
      <c r="AE148" s="11"/>
      <c r="AR148" s="265" t="s">
        <v>84</v>
      </c>
      <c r="AT148" s="266" t="s">
        <v>75</v>
      </c>
      <c r="AU148" s="266" t="s">
        <v>84</v>
      </c>
      <c r="AY148" s="265" t="s">
        <v>414</v>
      </c>
      <c r="BK148" s="267">
        <f>SUM(BK149:BK172)</f>
        <v>0</v>
      </c>
    </row>
    <row r="149" s="2" customFormat="1" ht="21.75" customHeight="1">
      <c r="A149" s="39"/>
      <c r="B149" s="40"/>
      <c r="C149" s="234" t="s">
        <v>427</v>
      </c>
      <c r="D149" s="234" t="s">
        <v>443</v>
      </c>
      <c r="E149" s="235" t="s">
        <v>1736</v>
      </c>
      <c r="F149" s="236" t="s">
        <v>1737</v>
      </c>
      <c r="G149" s="237" t="s">
        <v>632</v>
      </c>
      <c r="H149" s="238">
        <v>34.640000000000001</v>
      </c>
      <c r="I149" s="239"/>
      <c r="J149" s="240">
        <f>ROUND(I149*H149,2)</f>
        <v>0</v>
      </c>
      <c r="K149" s="236" t="s">
        <v>720</v>
      </c>
      <c r="L149" s="45"/>
      <c r="M149" s="241" t="s">
        <v>1</v>
      </c>
      <c r="N149" s="242" t="s">
        <v>41</v>
      </c>
      <c r="O149" s="92"/>
      <c r="P149" s="226">
        <f>O149*H149</f>
        <v>0</v>
      </c>
      <c r="Q149" s="226">
        <v>0.0010198399999999999</v>
      </c>
      <c r="R149" s="226">
        <f>Q149*H149</f>
        <v>0.035327257600000002</v>
      </c>
      <c r="S149" s="226">
        <v>0</v>
      </c>
      <c r="T149" s="227">
        <f>S149*H149</f>
        <v>0</v>
      </c>
      <c r="U149" s="39"/>
      <c r="V149" s="39"/>
      <c r="W149" s="39"/>
      <c r="X149" s="39"/>
      <c r="Y149" s="39"/>
      <c r="Z149" s="39"/>
      <c r="AA149" s="39"/>
      <c r="AB149" s="39"/>
      <c r="AC149" s="39"/>
      <c r="AD149" s="39"/>
      <c r="AE149" s="39"/>
      <c r="AR149" s="228" t="s">
        <v>415</v>
      </c>
      <c r="AT149" s="228" t="s">
        <v>443</v>
      </c>
      <c r="AU149" s="228" t="s">
        <v>86</v>
      </c>
      <c r="AY149" s="18" t="s">
        <v>414</v>
      </c>
      <c r="BE149" s="229">
        <f>IF(N149="základní",J149,0)</f>
        <v>0</v>
      </c>
      <c r="BF149" s="229">
        <f>IF(N149="snížená",J149,0)</f>
        <v>0</v>
      </c>
      <c r="BG149" s="229">
        <f>IF(N149="zákl. přenesená",J149,0)</f>
        <v>0</v>
      </c>
      <c r="BH149" s="229">
        <f>IF(N149="sníž. přenesená",J149,0)</f>
        <v>0</v>
      </c>
      <c r="BI149" s="229">
        <f>IF(N149="nulová",J149,0)</f>
        <v>0</v>
      </c>
      <c r="BJ149" s="18" t="s">
        <v>84</v>
      </c>
      <c r="BK149" s="229">
        <f>ROUND(I149*H149,2)</f>
        <v>0</v>
      </c>
      <c r="BL149" s="18" t="s">
        <v>415</v>
      </c>
      <c r="BM149" s="228" t="s">
        <v>3893</v>
      </c>
    </row>
    <row r="150" s="2" customFormat="1">
      <c r="A150" s="39"/>
      <c r="B150" s="40"/>
      <c r="C150" s="41"/>
      <c r="D150" s="230" t="s">
        <v>417</v>
      </c>
      <c r="E150" s="41"/>
      <c r="F150" s="231" t="s">
        <v>1739</v>
      </c>
      <c r="G150" s="41"/>
      <c r="H150" s="41"/>
      <c r="I150" s="156"/>
      <c r="J150" s="41"/>
      <c r="K150" s="41"/>
      <c r="L150" s="45"/>
      <c r="M150" s="232"/>
      <c r="N150" s="233"/>
      <c r="O150" s="92"/>
      <c r="P150" s="92"/>
      <c r="Q150" s="92"/>
      <c r="R150" s="92"/>
      <c r="S150" s="92"/>
      <c r="T150" s="93"/>
      <c r="U150" s="39"/>
      <c r="V150" s="39"/>
      <c r="W150" s="39"/>
      <c r="X150" s="39"/>
      <c r="Y150" s="39"/>
      <c r="Z150" s="39"/>
      <c r="AA150" s="39"/>
      <c r="AB150" s="39"/>
      <c r="AC150" s="39"/>
      <c r="AD150" s="39"/>
      <c r="AE150" s="39"/>
      <c r="AT150" s="18" t="s">
        <v>417</v>
      </c>
      <c r="AU150" s="18" t="s">
        <v>86</v>
      </c>
    </row>
    <row r="151" s="2" customFormat="1">
      <c r="A151" s="39"/>
      <c r="B151" s="40"/>
      <c r="C151" s="41"/>
      <c r="D151" s="230" t="s">
        <v>722</v>
      </c>
      <c r="E151" s="41"/>
      <c r="F151" s="268" t="s">
        <v>3780</v>
      </c>
      <c r="G151" s="41"/>
      <c r="H151" s="41"/>
      <c r="I151" s="156"/>
      <c r="J151" s="41"/>
      <c r="K151" s="41"/>
      <c r="L151" s="45"/>
      <c r="M151" s="232"/>
      <c r="N151" s="233"/>
      <c r="O151" s="92"/>
      <c r="P151" s="92"/>
      <c r="Q151" s="92"/>
      <c r="R151" s="92"/>
      <c r="S151" s="92"/>
      <c r="T151" s="93"/>
      <c r="U151" s="39"/>
      <c r="V151" s="39"/>
      <c r="W151" s="39"/>
      <c r="X151" s="39"/>
      <c r="Y151" s="39"/>
      <c r="Z151" s="39"/>
      <c r="AA151" s="39"/>
      <c r="AB151" s="39"/>
      <c r="AC151" s="39"/>
      <c r="AD151" s="39"/>
      <c r="AE151" s="39"/>
      <c r="AT151" s="18" t="s">
        <v>722</v>
      </c>
      <c r="AU151" s="18" t="s">
        <v>86</v>
      </c>
    </row>
    <row r="152" s="15" customFormat="1">
      <c r="A152" s="15"/>
      <c r="B152" s="299"/>
      <c r="C152" s="300"/>
      <c r="D152" s="230" t="s">
        <v>758</v>
      </c>
      <c r="E152" s="301" t="s">
        <v>1</v>
      </c>
      <c r="F152" s="302" t="s">
        <v>2492</v>
      </c>
      <c r="G152" s="300"/>
      <c r="H152" s="301" t="s">
        <v>1</v>
      </c>
      <c r="I152" s="303"/>
      <c r="J152" s="300"/>
      <c r="K152" s="300"/>
      <c r="L152" s="304"/>
      <c r="M152" s="305"/>
      <c r="N152" s="306"/>
      <c r="O152" s="306"/>
      <c r="P152" s="306"/>
      <c r="Q152" s="306"/>
      <c r="R152" s="306"/>
      <c r="S152" s="306"/>
      <c r="T152" s="307"/>
      <c r="U152" s="15"/>
      <c r="V152" s="15"/>
      <c r="W152" s="15"/>
      <c r="X152" s="15"/>
      <c r="Y152" s="15"/>
      <c r="Z152" s="15"/>
      <c r="AA152" s="15"/>
      <c r="AB152" s="15"/>
      <c r="AC152" s="15"/>
      <c r="AD152" s="15"/>
      <c r="AE152" s="15"/>
      <c r="AT152" s="308" t="s">
        <v>758</v>
      </c>
      <c r="AU152" s="308" t="s">
        <v>86</v>
      </c>
      <c r="AV152" s="15" t="s">
        <v>84</v>
      </c>
      <c r="AW152" s="15" t="s">
        <v>33</v>
      </c>
      <c r="AX152" s="15" t="s">
        <v>76</v>
      </c>
      <c r="AY152" s="308" t="s">
        <v>414</v>
      </c>
    </row>
    <row r="153" s="13" customFormat="1">
      <c r="A153" s="13"/>
      <c r="B153" s="277"/>
      <c r="C153" s="278"/>
      <c r="D153" s="230" t="s">
        <v>758</v>
      </c>
      <c r="E153" s="279" t="s">
        <v>1</v>
      </c>
      <c r="F153" s="280" t="s">
        <v>3894</v>
      </c>
      <c r="G153" s="278"/>
      <c r="H153" s="281">
        <v>14.699999999999999</v>
      </c>
      <c r="I153" s="282"/>
      <c r="J153" s="278"/>
      <c r="K153" s="278"/>
      <c r="L153" s="283"/>
      <c r="M153" s="284"/>
      <c r="N153" s="285"/>
      <c r="O153" s="285"/>
      <c r="P153" s="285"/>
      <c r="Q153" s="285"/>
      <c r="R153" s="285"/>
      <c r="S153" s="285"/>
      <c r="T153" s="286"/>
      <c r="U153" s="13"/>
      <c r="V153" s="13"/>
      <c r="W153" s="13"/>
      <c r="X153" s="13"/>
      <c r="Y153" s="13"/>
      <c r="Z153" s="13"/>
      <c r="AA153" s="13"/>
      <c r="AB153" s="13"/>
      <c r="AC153" s="13"/>
      <c r="AD153" s="13"/>
      <c r="AE153" s="13"/>
      <c r="AT153" s="287" t="s">
        <v>758</v>
      </c>
      <c r="AU153" s="287" t="s">
        <v>86</v>
      </c>
      <c r="AV153" s="13" t="s">
        <v>86</v>
      </c>
      <c r="AW153" s="13" t="s">
        <v>33</v>
      </c>
      <c r="AX153" s="13" t="s">
        <v>76</v>
      </c>
      <c r="AY153" s="287" t="s">
        <v>414</v>
      </c>
    </row>
    <row r="154" s="13" customFormat="1">
      <c r="A154" s="13"/>
      <c r="B154" s="277"/>
      <c r="C154" s="278"/>
      <c r="D154" s="230" t="s">
        <v>758</v>
      </c>
      <c r="E154" s="279" t="s">
        <v>1</v>
      </c>
      <c r="F154" s="280" t="s">
        <v>3816</v>
      </c>
      <c r="G154" s="278"/>
      <c r="H154" s="281">
        <v>0.80000000000000004</v>
      </c>
      <c r="I154" s="282"/>
      <c r="J154" s="278"/>
      <c r="K154" s="278"/>
      <c r="L154" s="283"/>
      <c r="M154" s="284"/>
      <c r="N154" s="285"/>
      <c r="O154" s="285"/>
      <c r="P154" s="285"/>
      <c r="Q154" s="285"/>
      <c r="R154" s="285"/>
      <c r="S154" s="285"/>
      <c r="T154" s="286"/>
      <c r="U154" s="13"/>
      <c r="V154" s="13"/>
      <c r="W154" s="13"/>
      <c r="X154" s="13"/>
      <c r="Y154" s="13"/>
      <c r="Z154" s="13"/>
      <c r="AA154" s="13"/>
      <c r="AB154" s="13"/>
      <c r="AC154" s="13"/>
      <c r="AD154" s="13"/>
      <c r="AE154" s="13"/>
      <c r="AT154" s="287" t="s">
        <v>758</v>
      </c>
      <c r="AU154" s="287" t="s">
        <v>86</v>
      </c>
      <c r="AV154" s="13" t="s">
        <v>86</v>
      </c>
      <c r="AW154" s="13" t="s">
        <v>33</v>
      </c>
      <c r="AX154" s="13" t="s">
        <v>76</v>
      </c>
      <c r="AY154" s="287" t="s">
        <v>414</v>
      </c>
    </row>
    <row r="155" s="15" customFormat="1">
      <c r="A155" s="15"/>
      <c r="B155" s="299"/>
      <c r="C155" s="300"/>
      <c r="D155" s="230" t="s">
        <v>758</v>
      </c>
      <c r="E155" s="301" t="s">
        <v>1</v>
      </c>
      <c r="F155" s="302" t="s">
        <v>2495</v>
      </c>
      <c r="G155" s="300"/>
      <c r="H155" s="301" t="s">
        <v>1</v>
      </c>
      <c r="I155" s="303"/>
      <c r="J155" s="300"/>
      <c r="K155" s="300"/>
      <c r="L155" s="304"/>
      <c r="M155" s="305"/>
      <c r="N155" s="306"/>
      <c r="O155" s="306"/>
      <c r="P155" s="306"/>
      <c r="Q155" s="306"/>
      <c r="R155" s="306"/>
      <c r="S155" s="306"/>
      <c r="T155" s="307"/>
      <c r="U155" s="15"/>
      <c r="V155" s="15"/>
      <c r="W155" s="15"/>
      <c r="X155" s="15"/>
      <c r="Y155" s="15"/>
      <c r="Z155" s="15"/>
      <c r="AA155" s="15"/>
      <c r="AB155" s="15"/>
      <c r="AC155" s="15"/>
      <c r="AD155" s="15"/>
      <c r="AE155" s="15"/>
      <c r="AT155" s="308" t="s">
        <v>758</v>
      </c>
      <c r="AU155" s="308" t="s">
        <v>86</v>
      </c>
      <c r="AV155" s="15" t="s">
        <v>84</v>
      </c>
      <c r="AW155" s="15" t="s">
        <v>33</v>
      </c>
      <c r="AX155" s="15" t="s">
        <v>76</v>
      </c>
      <c r="AY155" s="308" t="s">
        <v>414</v>
      </c>
    </row>
    <row r="156" s="13" customFormat="1">
      <c r="A156" s="13"/>
      <c r="B156" s="277"/>
      <c r="C156" s="278"/>
      <c r="D156" s="230" t="s">
        <v>758</v>
      </c>
      <c r="E156" s="279" t="s">
        <v>1</v>
      </c>
      <c r="F156" s="280" t="s">
        <v>3895</v>
      </c>
      <c r="G156" s="278"/>
      <c r="H156" s="281">
        <v>15.539999999999999</v>
      </c>
      <c r="I156" s="282"/>
      <c r="J156" s="278"/>
      <c r="K156" s="278"/>
      <c r="L156" s="283"/>
      <c r="M156" s="284"/>
      <c r="N156" s="285"/>
      <c r="O156" s="285"/>
      <c r="P156" s="285"/>
      <c r="Q156" s="285"/>
      <c r="R156" s="285"/>
      <c r="S156" s="285"/>
      <c r="T156" s="286"/>
      <c r="U156" s="13"/>
      <c r="V156" s="13"/>
      <c r="W156" s="13"/>
      <c r="X156" s="13"/>
      <c r="Y156" s="13"/>
      <c r="Z156" s="13"/>
      <c r="AA156" s="13"/>
      <c r="AB156" s="13"/>
      <c r="AC156" s="13"/>
      <c r="AD156" s="13"/>
      <c r="AE156" s="13"/>
      <c r="AT156" s="287" t="s">
        <v>758</v>
      </c>
      <c r="AU156" s="287" t="s">
        <v>86</v>
      </c>
      <c r="AV156" s="13" t="s">
        <v>86</v>
      </c>
      <c r="AW156" s="13" t="s">
        <v>33</v>
      </c>
      <c r="AX156" s="13" t="s">
        <v>76</v>
      </c>
      <c r="AY156" s="287" t="s">
        <v>414</v>
      </c>
    </row>
    <row r="157" s="13" customFormat="1">
      <c r="A157" s="13"/>
      <c r="B157" s="277"/>
      <c r="C157" s="278"/>
      <c r="D157" s="230" t="s">
        <v>758</v>
      </c>
      <c r="E157" s="279" t="s">
        <v>1</v>
      </c>
      <c r="F157" s="280" t="s">
        <v>2742</v>
      </c>
      <c r="G157" s="278"/>
      <c r="H157" s="281">
        <v>3.6000000000000001</v>
      </c>
      <c r="I157" s="282"/>
      <c r="J157" s="278"/>
      <c r="K157" s="278"/>
      <c r="L157" s="283"/>
      <c r="M157" s="284"/>
      <c r="N157" s="285"/>
      <c r="O157" s="285"/>
      <c r="P157" s="285"/>
      <c r="Q157" s="285"/>
      <c r="R157" s="285"/>
      <c r="S157" s="285"/>
      <c r="T157" s="286"/>
      <c r="U157" s="13"/>
      <c r="V157" s="13"/>
      <c r="W157" s="13"/>
      <c r="X157" s="13"/>
      <c r="Y157" s="13"/>
      <c r="Z157" s="13"/>
      <c r="AA157" s="13"/>
      <c r="AB157" s="13"/>
      <c r="AC157" s="13"/>
      <c r="AD157" s="13"/>
      <c r="AE157" s="13"/>
      <c r="AT157" s="287" t="s">
        <v>758</v>
      </c>
      <c r="AU157" s="287" t="s">
        <v>86</v>
      </c>
      <c r="AV157" s="13" t="s">
        <v>86</v>
      </c>
      <c r="AW157" s="13" t="s">
        <v>33</v>
      </c>
      <c r="AX157" s="13" t="s">
        <v>76</v>
      </c>
      <c r="AY157" s="287" t="s">
        <v>414</v>
      </c>
    </row>
    <row r="158" s="14" customFormat="1">
      <c r="A158" s="14"/>
      <c r="B158" s="288"/>
      <c r="C158" s="289"/>
      <c r="D158" s="230" t="s">
        <v>758</v>
      </c>
      <c r="E158" s="290" t="s">
        <v>1</v>
      </c>
      <c r="F158" s="291" t="s">
        <v>760</v>
      </c>
      <c r="G158" s="289"/>
      <c r="H158" s="292">
        <v>34.640000000000001</v>
      </c>
      <c r="I158" s="293"/>
      <c r="J158" s="289"/>
      <c r="K158" s="289"/>
      <c r="L158" s="294"/>
      <c r="M158" s="295"/>
      <c r="N158" s="296"/>
      <c r="O158" s="296"/>
      <c r="P158" s="296"/>
      <c r="Q158" s="296"/>
      <c r="R158" s="296"/>
      <c r="S158" s="296"/>
      <c r="T158" s="297"/>
      <c r="U158" s="14"/>
      <c r="V158" s="14"/>
      <c r="W158" s="14"/>
      <c r="X158" s="14"/>
      <c r="Y158" s="14"/>
      <c r="Z158" s="14"/>
      <c r="AA158" s="14"/>
      <c r="AB158" s="14"/>
      <c r="AC158" s="14"/>
      <c r="AD158" s="14"/>
      <c r="AE158" s="14"/>
      <c r="AT158" s="298" t="s">
        <v>758</v>
      </c>
      <c r="AU158" s="298" t="s">
        <v>86</v>
      </c>
      <c r="AV158" s="14" t="s">
        <v>415</v>
      </c>
      <c r="AW158" s="14" t="s">
        <v>33</v>
      </c>
      <c r="AX158" s="14" t="s">
        <v>84</v>
      </c>
      <c r="AY158" s="298" t="s">
        <v>414</v>
      </c>
    </row>
    <row r="159" s="2" customFormat="1" ht="21.75" customHeight="1">
      <c r="A159" s="39"/>
      <c r="B159" s="40"/>
      <c r="C159" s="234" t="s">
        <v>431</v>
      </c>
      <c r="D159" s="234" t="s">
        <v>443</v>
      </c>
      <c r="E159" s="235" t="s">
        <v>1750</v>
      </c>
      <c r="F159" s="236" t="s">
        <v>1751</v>
      </c>
      <c r="G159" s="237" t="s">
        <v>632</v>
      </c>
      <c r="H159" s="238">
        <v>14.560000000000001</v>
      </c>
      <c r="I159" s="239"/>
      <c r="J159" s="240">
        <f>ROUND(I159*H159,2)</f>
        <v>0</v>
      </c>
      <c r="K159" s="236" t="s">
        <v>720</v>
      </c>
      <c r="L159" s="45"/>
      <c r="M159" s="241" t="s">
        <v>1</v>
      </c>
      <c r="N159" s="242" t="s">
        <v>41</v>
      </c>
      <c r="O159" s="92"/>
      <c r="P159" s="226">
        <f>O159*H159</f>
        <v>0</v>
      </c>
      <c r="Q159" s="226">
        <v>0.001110364</v>
      </c>
      <c r="R159" s="226">
        <f>Q159*H159</f>
        <v>0.016166899839999999</v>
      </c>
      <c r="S159" s="226">
        <v>0</v>
      </c>
      <c r="T159" s="227">
        <f>S159*H159</f>
        <v>0</v>
      </c>
      <c r="U159" s="39"/>
      <c r="V159" s="39"/>
      <c r="W159" s="39"/>
      <c r="X159" s="39"/>
      <c r="Y159" s="39"/>
      <c r="Z159" s="39"/>
      <c r="AA159" s="39"/>
      <c r="AB159" s="39"/>
      <c r="AC159" s="39"/>
      <c r="AD159" s="39"/>
      <c r="AE159" s="39"/>
      <c r="AR159" s="228" t="s">
        <v>415</v>
      </c>
      <c r="AT159" s="228" t="s">
        <v>443</v>
      </c>
      <c r="AU159" s="228" t="s">
        <v>86</v>
      </c>
      <c r="AY159" s="18" t="s">
        <v>414</v>
      </c>
      <c r="BE159" s="229">
        <f>IF(N159="základní",J159,0)</f>
        <v>0</v>
      </c>
      <c r="BF159" s="229">
        <f>IF(N159="snížená",J159,0)</f>
        <v>0</v>
      </c>
      <c r="BG159" s="229">
        <f>IF(N159="zákl. přenesená",J159,0)</f>
        <v>0</v>
      </c>
      <c r="BH159" s="229">
        <f>IF(N159="sníž. přenesená",J159,0)</f>
        <v>0</v>
      </c>
      <c r="BI159" s="229">
        <f>IF(N159="nulová",J159,0)</f>
        <v>0</v>
      </c>
      <c r="BJ159" s="18" t="s">
        <v>84</v>
      </c>
      <c r="BK159" s="229">
        <f>ROUND(I159*H159,2)</f>
        <v>0</v>
      </c>
      <c r="BL159" s="18" t="s">
        <v>415</v>
      </c>
      <c r="BM159" s="228" t="s">
        <v>3896</v>
      </c>
    </row>
    <row r="160" s="2" customFormat="1">
      <c r="A160" s="39"/>
      <c r="B160" s="40"/>
      <c r="C160" s="41"/>
      <c r="D160" s="230" t="s">
        <v>417</v>
      </c>
      <c r="E160" s="41"/>
      <c r="F160" s="231" t="s">
        <v>1753</v>
      </c>
      <c r="G160" s="41"/>
      <c r="H160" s="41"/>
      <c r="I160" s="156"/>
      <c r="J160" s="41"/>
      <c r="K160" s="41"/>
      <c r="L160" s="45"/>
      <c r="M160" s="232"/>
      <c r="N160" s="233"/>
      <c r="O160" s="92"/>
      <c r="P160" s="92"/>
      <c r="Q160" s="92"/>
      <c r="R160" s="92"/>
      <c r="S160" s="92"/>
      <c r="T160" s="93"/>
      <c r="U160" s="39"/>
      <c r="V160" s="39"/>
      <c r="W160" s="39"/>
      <c r="X160" s="39"/>
      <c r="Y160" s="39"/>
      <c r="Z160" s="39"/>
      <c r="AA160" s="39"/>
      <c r="AB160" s="39"/>
      <c r="AC160" s="39"/>
      <c r="AD160" s="39"/>
      <c r="AE160" s="39"/>
      <c r="AT160" s="18" t="s">
        <v>417</v>
      </c>
      <c r="AU160" s="18" t="s">
        <v>86</v>
      </c>
    </row>
    <row r="161" s="2" customFormat="1">
      <c r="A161" s="39"/>
      <c r="B161" s="40"/>
      <c r="C161" s="41"/>
      <c r="D161" s="230" t="s">
        <v>722</v>
      </c>
      <c r="E161" s="41"/>
      <c r="F161" s="268" t="s">
        <v>3818</v>
      </c>
      <c r="G161" s="41"/>
      <c r="H161" s="41"/>
      <c r="I161" s="156"/>
      <c r="J161" s="41"/>
      <c r="K161" s="41"/>
      <c r="L161" s="45"/>
      <c r="M161" s="232"/>
      <c r="N161" s="233"/>
      <c r="O161" s="92"/>
      <c r="P161" s="92"/>
      <c r="Q161" s="92"/>
      <c r="R161" s="92"/>
      <c r="S161" s="92"/>
      <c r="T161" s="93"/>
      <c r="U161" s="39"/>
      <c r="V161" s="39"/>
      <c r="W161" s="39"/>
      <c r="X161" s="39"/>
      <c r="Y161" s="39"/>
      <c r="Z161" s="39"/>
      <c r="AA161" s="39"/>
      <c r="AB161" s="39"/>
      <c r="AC161" s="39"/>
      <c r="AD161" s="39"/>
      <c r="AE161" s="39"/>
      <c r="AT161" s="18" t="s">
        <v>722</v>
      </c>
      <c r="AU161" s="18" t="s">
        <v>86</v>
      </c>
    </row>
    <row r="162" s="15" customFormat="1">
      <c r="A162" s="15"/>
      <c r="B162" s="299"/>
      <c r="C162" s="300"/>
      <c r="D162" s="230" t="s">
        <v>758</v>
      </c>
      <c r="E162" s="301" t="s">
        <v>1</v>
      </c>
      <c r="F162" s="302" t="s">
        <v>2798</v>
      </c>
      <c r="G162" s="300"/>
      <c r="H162" s="301" t="s">
        <v>1</v>
      </c>
      <c r="I162" s="303"/>
      <c r="J162" s="300"/>
      <c r="K162" s="300"/>
      <c r="L162" s="304"/>
      <c r="M162" s="305"/>
      <c r="N162" s="306"/>
      <c r="O162" s="306"/>
      <c r="P162" s="306"/>
      <c r="Q162" s="306"/>
      <c r="R162" s="306"/>
      <c r="S162" s="306"/>
      <c r="T162" s="307"/>
      <c r="U162" s="15"/>
      <c r="V162" s="15"/>
      <c r="W162" s="15"/>
      <c r="X162" s="15"/>
      <c r="Y162" s="15"/>
      <c r="Z162" s="15"/>
      <c r="AA162" s="15"/>
      <c r="AB162" s="15"/>
      <c r="AC162" s="15"/>
      <c r="AD162" s="15"/>
      <c r="AE162" s="15"/>
      <c r="AT162" s="308" t="s">
        <v>758</v>
      </c>
      <c r="AU162" s="308" t="s">
        <v>86</v>
      </c>
      <c r="AV162" s="15" t="s">
        <v>84</v>
      </c>
      <c r="AW162" s="15" t="s">
        <v>33</v>
      </c>
      <c r="AX162" s="15" t="s">
        <v>76</v>
      </c>
      <c r="AY162" s="308" t="s">
        <v>414</v>
      </c>
    </row>
    <row r="163" s="13" customFormat="1">
      <c r="A163" s="13"/>
      <c r="B163" s="277"/>
      <c r="C163" s="278"/>
      <c r="D163" s="230" t="s">
        <v>758</v>
      </c>
      <c r="E163" s="279" t="s">
        <v>1</v>
      </c>
      <c r="F163" s="280" t="s">
        <v>3897</v>
      </c>
      <c r="G163" s="278"/>
      <c r="H163" s="281">
        <v>5.8799999999999999</v>
      </c>
      <c r="I163" s="282"/>
      <c r="J163" s="278"/>
      <c r="K163" s="278"/>
      <c r="L163" s="283"/>
      <c r="M163" s="284"/>
      <c r="N163" s="285"/>
      <c r="O163" s="285"/>
      <c r="P163" s="285"/>
      <c r="Q163" s="285"/>
      <c r="R163" s="285"/>
      <c r="S163" s="285"/>
      <c r="T163" s="286"/>
      <c r="U163" s="13"/>
      <c r="V163" s="13"/>
      <c r="W163" s="13"/>
      <c r="X163" s="13"/>
      <c r="Y163" s="13"/>
      <c r="Z163" s="13"/>
      <c r="AA163" s="13"/>
      <c r="AB163" s="13"/>
      <c r="AC163" s="13"/>
      <c r="AD163" s="13"/>
      <c r="AE163" s="13"/>
      <c r="AT163" s="287" t="s">
        <v>758</v>
      </c>
      <c r="AU163" s="287" t="s">
        <v>86</v>
      </c>
      <c r="AV163" s="13" t="s">
        <v>86</v>
      </c>
      <c r="AW163" s="13" t="s">
        <v>33</v>
      </c>
      <c r="AX163" s="13" t="s">
        <v>76</v>
      </c>
      <c r="AY163" s="287" t="s">
        <v>414</v>
      </c>
    </row>
    <row r="164" s="13" customFormat="1">
      <c r="A164" s="13"/>
      <c r="B164" s="277"/>
      <c r="C164" s="278"/>
      <c r="D164" s="230" t="s">
        <v>758</v>
      </c>
      <c r="E164" s="279" t="s">
        <v>1</v>
      </c>
      <c r="F164" s="280" t="s">
        <v>3898</v>
      </c>
      <c r="G164" s="278"/>
      <c r="H164" s="281">
        <v>1.232</v>
      </c>
      <c r="I164" s="282"/>
      <c r="J164" s="278"/>
      <c r="K164" s="278"/>
      <c r="L164" s="283"/>
      <c r="M164" s="284"/>
      <c r="N164" s="285"/>
      <c r="O164" s="285"/>
      <c r="P164" s="285"/>
      <c r="Q164" s="285"/>
      <c r="R164" s="285"/>
      <c r="S164" s="285"/>
      <c r="T164" s="286"/>
      <c r="U164" s="13"/>
      <c r="V164" s="13"/>
      <c r="W164" s="13"/>
      <c r="X164" s="13"/>
      <c r="Y164" s="13"/>
      <c r="Z164" s="13"/>
      <c r="AA164" s="13"/>
      <c r="AB164" s="13"/>
      <c r="AC164" s="13"/>
      <c r="AD164" s="13"/>
      <c r="AE164" s="13"/>
      <c r="AT164" s="287" t="s">
        <v>758</v>
      </c>
      <c r="AU164" s="287" t="s">
        <v>86</v>
      </c>
      <c r="AV164" s="13" t="s">
        <v>86</v>
      </c>
      <c r="AW164" s="13" t="s">
        <v>33</v>
      </c>
      <c r="AX164" s="13" t="s">
        <v>76</v>
      </c>
      <c r="AY164" s="287" t="s">
        <v>414</v>
      </c>
    </row>
    <row r="165" s="15" customFormat="1">
      <c r="A165" s="15"/>
      <c r="B165" s="299"/>
      <c r="C165" s="300"/>
      <c r="D165" s="230" t="s">
        <v>758</v>
      </c>
      <c r="E165" s="301" t="s">
        <v>1</v>
      </c>
      <c r="F165" s="302" t="s">
        <v>2801</v>
      </c>
      <c r="G165" s="300"/>
      <c r="H165" s="301" t="s">
        <v>1</v>
      </c>
      <c r="I165" s="303"/>
      <c r="J165" s="300"/>
      <c r="K165" s="300"/>
      <c r="L165" s="304"/>
      <c r="M165" s="305"/>
      <c r="N165" s="306"/>
      <c r="O165" s="306"/>
      <c r="P165" s="306"/>
      <c r="Q165" s="306"/>
      <c r="R165" s="306"/>
      <c r="S165" s="306"/>
      <c r="T165" s="307"/>
      <c r="U165" s="15"/>
      <c r="V165" s="15"/>
      <c r="W165" s="15"/>
      <c r="X165" s="15"/>
      <c r="Y165" s="15"/>
      <c r="Z165" s="15"/>
      <c r="AA165" s="15"/>
      <c r="AB165" s="15"/>
      <c r="AC165" s="15"/>
      <c r="AD165" s="15"/>
      <c r="AE165" s="15"/>
      <c r="AT165" s="308" t="s">
        <v>758</v>
      </c>
      <c r="AU165" s="308" t="s">
        <v>86</v>
      </c>
      <c r="AV165" s="15" t="s">
        <v>84</v>
      </c>
      <c r="AW165" s="15" t="s">
        <v>33</v>
      </c>
      <c r="AX165" s="15" t="s">
        <v>76</v>
      </c>
      <c r="AY165" s="308" t="s">
        <v>414</v>
      </c>
    </row>
    <row r="166" s="13" customFormat="1">
      <c r="A166" s="13"/>
      <c r="B166" s="277"/>
      <c r="C166" s="278"/>
      <c r="D166" s="230" t="s">
        <v>758</v>
      </c>
      <c r="E166" s="279" t="s">
        <v>1</v>
      </c>
      <c r="F166" s="280" t="s">
        <v>3899</v>
      </c>
      <c r="G166" s="278"/>
      <c r="H166" s="281">
        <v>6.2160000000000002</v>
      </c>
      <c r="I166" s="282"/>
      <c r="J166" s="278"/>
      <c r="K166" s="278"/>
      <c r="L166" s="283"/>
      <c r="M166" s="284"/>
      <c r="N166" s="285"/>
      <c r="O166" s="285"/>
      <c r="P166" s="285"/>
      <c r="Q166" s="285"/>
      <c r="R166" s="285"/>
      <c r="S166" s="285"/>
      <c r="T166" s="286"/>
      <c r="U166" s="13"/>
      <c r="V166" s="13"/>
      <c r="W166" s="13"/>
      <c r="X166" s="13"/>
      <c r="Y166" s="13"/>
      <c r="Z166" s="13"/>
      <c r="AA166" s="13"/>
      <c r="AB166" s="13"/>
      <c r="AC166" s="13"/>
      <c r="AD166" s="13"/>
      <c r="AE166" s="13"/>
      <c r="AT166" s="287" t="s">
        <v>758</v>
      </c>
      <c r="AU166" s="287" t="s">
        <v>86</v>
      </c>
      <c r="AV166" s="13" t="s">
        <v>86</v>
      </c>
      <c r="AW166" s="13" t="s">
        <v>33</v>
      </c>
      <c r="AX166" s="13" t="s">
        <v>76</v>
      </c>
      <c r="AY166" s="287" t="s">
        <v>414</v>
      </c>
    </row>
    <row r="167" s="13" customFormat="1">
      <c r="A167" s="13"/>
      <c r="B167" s="277"/>
      <c r="C167" s="278"/>
      <c r="D167" s="230" t="s">
        <v>758</v>
      </c>
      <c r="E167" s="279" t="s">
        <v>1</v>
      </c>
      <c r="F167" s="280" t="s">
        <v>3898</v>
      </c>
      <c r="G167" s="278"/>
      <c r="H167" s="281">
        <v>1.232</v>
      </c>
      <c r="I167" s="282"/>
      <c r="J167" s="278"/>
      <c r="K167" s="278"/>
      <c r="L167" s="283"/>
      <c r="M167" s="284"/>
      <c r="N167" s="285"/>
      <c r="O167" s="285"/>
      <c r="P167" s="285"/>
      <c r="Q167" s="285"/>
      <c r="R167" s="285"/>
      <c r="S167" s="285"/>
      <c r="T167" s="286"/>
      <c r="U167" s="13"/>
      <c r="V167" s="13"/>
      <c r="W167" s="13"/>
      <c r="X167" s="13"/>
      <c r="Y167" s="13"/>
      <c r="Z167" s="13"/>
      <c r="AA167" s="13"/>
      <c r="AB167" s="13"/>
      <c r="AC167" s="13"/>
      <c r="AD167" s="13"/>
      <c r="AE167" s="13"/>
      <c r="AT167" s="287" t="s">
        <v>758</v>
      </c>
      <c r="AU167" s="287" t="s">
        <v>86</v>
      </c>
      <c r="AV167" s="13" t="s">
        <v>86</v>
      </c>
      <c r="AW167" s="13" t="s">
        <v>33</v>
      </c>
      <c r="AX167" s="13" t="s">
        <v>76</v>
      </c>
      <c r="AY167" s="287" t="s">
        <v>414</v>
      </c>
    </row>
    <row r="168" s="14" customFormat="1">
      <c r="A168" s="14"/>
      <c r="B168" s="288"/>
      <c r="C168" s="289"/>
      <c r="D168" s="230" t="s">
        <v>758</v>
      </c>
      <c r="E168" s="290" t="s">
        <v>1</v>
      </c>
      <c r="F168" s="291" t="s">
        <v>760</v>
      </c>
      <c r="G168" s="289"/>
      <c r="H168" s="292">
        <v>14.559999999999999</v>
      </c>
      <c r="I168" s="293"/>
      <c r="J168" s="289"/>
      <c r="K168" s="289"/>
      <c r="L168" s="294"/>
      <c r="M168" s="295"/>
      <c r="N168" s="296"/>
      <c r="O168" s="296"/>
      <c r="P168" s="296"/>
      <c r="Q168" s="296"/>
      <c r="R168" s="296"/>
      <c r="S168" s="296"/>
      <c r="T168" s="297"/>
      <c r="U168" s="14"/>
      <c r="V168" s="14"/>
      <c r="W168" s="14"/>
      <c r="X168" s="14"/>
      <c r="Y168" s="14"/>
      <c r="Z168" s="14"/>
      <c r="AA168" s="14"/>
      <c r="AB168" s="14"/>
      <c r="AC168" s="14"/>
      <c r="AD168" s="14"/>
      <c r="AE168" s="14"/>
      <c r="AT168" s="298" t="s">
        <v>758</v>
      </c>
      <c r="AU168" s="298" t="s">
        <v>86</v>
      </c>
      <c r="AV168" s="14" t="s">
        <v>415</v>
      </c>
      <c r="AW168" s="14" t="s">
        <v>33</v>
      </c>
      <c r="AX168" s="14" t="s">
        <v>84</v>
      </c>
      <c r="AY168" s="298" t="s">
        <v>414</v>
      </c>
    </row>
    <row r="169" s="2" customFormat="1" ht="21.75" customHeight="1">
      <c r="A169" s="39"/>
      <c r="B169" s="40"/>
      <c r="C169" s="234" t="s">
        <v>435</v>
      </c>
      <c r="D169" s="234" t="s">
        <v>443</v>
      </c>
      <c r="E169" s="235" t="s">
        <v>2246</v>
      </c>
      <c r="F169" s="236" t="s">
        <v>2247</v>
      </c>
      <c r="G169" s="237" t="s">
        <v>531</v>
      </c>
      <c r="H169" s="238">
        <v>43.960000000000001</v>
      </c>
      <c r="I169" s="239"/>
      <c r="J169" s="240">
        <f>ROUND(I169*H169,2)</f>
        <v>0</v>
      </c>
      <c r="K169" s="236" t="s">
        <v>720</v>
      </c>
      <c r="L169" s="45"/>
      <c r="M169" s="241" t="s">
        <v>1</v>
      </c>
      <c r="N169" s="242" t="s">
        <v>41</v>
      </c>
      <c r="O169" s="92"/>
      <c r="P169" s="226">
        <f>O169*H169</f>
        <v>0</v>
      </c>
      <c r="Q169" s="226">
        <v>0.00046548210000000001</v>
      </c>
      <c r="R169" s="226">
        <f>Q169*H169</f>
        <v>0.020462593116000002</v>
      </c>
      <c r="S169" s="226">
        <v>0</v>
      </c>
      <c r="T169" s="227">
        <f>S169*H169</f>
        <v>0</v>
      </c>
      <c r="U169" s="39"/>
      <c r="V169" s="39"/>
      <c r="W169" s="39"/>
      <c r="X169" s="39"/>
      <c r="Y169" s="39"/>
      <c r="Z169" s="39"/>
      <c r="AA169" s="39"/>
      <c r="AB169" s="39"/>
      <c r="AC169" s="39"/>
      <c r="AD169" s="39"/>
      <c r="AE169" s="39"/>
      <c r="AR169" s="228" t="s">
        <v>415</v>
      </c>
      <c r="AT169" s="228" t="s">
        <v>443</v>
      </c>
      <c r="AU169" s="228" t="s">
        <v>86</v>
      </c>
      <c r="AY169" s="18" t="s">
        <v>414</v>
      </c>
      <c r="BE169" s="229">
        <f>IF(N169="základní",J169,0)</f>
        <v>0</v>
      </c>
      <c r="BF169" s="229">
        <f>IF(N169="snížená",J169,0)</f>
        <v>0</v>
      </c>
      <c r="BG169" s="229">
        <f>IF(N169="zákl. přenesená",J169,0)</f>
        <v>0</v>
      </c>
      <c r="BH169" s="229">
        <f>IF(N169="sníž. přenesená",J169,0)</f>
        <v>0</v>
      </c>
      <c r="BI169" s="229">
        <f>IF(N169="nulová",J169,0)</f>
        <v>0</v>
      </c>
      <c r="BJ169" s="18" t="s">
        <v>84</v>
      </c>
      <c r="BK169" s="229">
        <f>ROUND(I169*H169,2)</f>
        <v>0</v>
      </c>
      <c r="BL169" s="18" t="s">
        <v>415</v>
      </c>
      <c r="BM169" s="228" t="s">
        <v>3900</v>
      </c>
    </row>
    <row r="170" s="2" customFormat="1">
      <c r="A170" s="39"/>
      <c r="B170" s="40"/>
      <c r="C170" s="41"/>
      <c r="D170" s="230" t="s">
        <v>417</v>
      </c>
      <c r="E170" s="41"/>
      <c r="F170" s="231" t="s">
        <v>2249</v>
      </c>
      <c r="G170" s="41"/>
      <c r="H170" s="41"/>
      <c r="I170" s="156"/>
      <c r="J170" s="41"/>
      <c r="K170" s="41"/>
      <c r="L170" s="45"/>
      <c r="M170" s="232"/>
      <c r="N170" s="233"/>
      <c r="O170" s="92"/>
      <c r="P170" s="92"/>
      <c r="Q170" s="92"/>
      <c r="R170" s="92"/>
      <c r="S170" s="92"/>
      <c r="T170" s="93"/>
      <c r="U170" s="39"/>
      <c r="V170" s="39"/>
      <c r="W170" s="39"/>
      <c r="X170" s="39"/>
      <c r="Y170" s="39"/>
      <c r="Z170" s="39"/>
      <c r="AA170" s="39"/>
      <c r="AB170" s="39"/>
      <c r="AC170" s="39"/>
      <c r="AD170" s="39"/>
      <c r="AE170" s="39"/>
      <c r="AT170" s="18" t="s">
        <v>417</v>
      </c>
      <c r="AU170" s="18" t="s">
        <v>86</v>
      </c>
    </row>
    <row r="171" s="2" customFormat="1">
      <c r="A171" s="39"/>
      <c r="B171" s="40"/>
      <c r="C171" s="41"/>
      <c r="D171" s="230" t="s">
        <v>722</v>
      </c>
      <c r="E171" s="41"/>
      <c r="F171" s="268" t="s">
        <v>3785</v>
      </c>
      <c r="G171" s="41"/>
      <c r="H171" s="41"/>
      <c r="I171" s="156"/>
      <c r="J171" s="41"/>
      <c r="K171" s="41"/>
      <c r="L171" s="45"/>
      <c r="M171" s="232"/>
      <c r="N171" s="233"/>
      <c r="O171" s="92"/>
      <c r="P171" s="92"/>
      <c r="Q171" s="92"/>
      <c r="R171" s="92"/>
      <c r="S171" s="92"/>
      <c r="T171" s="93"/>
      <c r="U171" s="39"/>
      <c r="V171" s="39"/>
      <c r="W171" s="39"/>
      <c r="X171" s="39"/>
      <c r="Y171" s="39"/>
      <c r="Z171" s="39"/>
      <c r="AA171" s="39"/>
      <c r="AB171" s="39"/>
      <c r="AC171" s="39"/>
      <c r="AD171" s="39"/>
      <c r="AE171" s="39"/>
      <c r="AT171" s="18" t="s">
        <v>722</v>
      </c>
      <c r="AU171" s="18" t="s">
        <v>86</v>
      </c>
    </row>
    <row r="172" s="13" customFormat="1">
      <c r="A172" s="13"/>
      <c r="B172" s="277"/>
      <c r="C172" s="278"/>
      <c r="D172" s="230" t="s">
        <v>758</v>
      </c>
      <c r="E172" s="279" t="s">
        <v>1</v>
      </c>
      <c r="F172" s="280" t="s">
        <v>3822</v>
      </c>
      <c r="G172" s="278"/>
      <c r="H172" s="281">
        <v>43.960000000000001</v>
      </c>
      <c r="I172" s="282"/>
      <c r="J172" s="278"/>
      <c r="K172" s="278"/>
      <c r="L172" s="283"/>
      <c r="M172" s="284"/>
      <c r="N172" s="285"/>
      <c r="O172" s="285"/>
      <c r="P172" s="285"/>
      <c r="Q172" s="285"/>
      <c r="R172" s="285"/>
      <c r="S172" s="285"/>
      <c r="T172" s="286"/>
      <c r="U172" s="13"/>
      <c r="V172" s="13"/>
      <c r="W172" s="13"/>
      <c r="X172" s="13"/>
      <c r="Y172" s="13"/>
      <c r="Z172" s="13"/>
      <c r="AA172" s="13"/>
      <c r="AB172" s="13"/>
      <c r="AC172" s="13"/>
      <c r="AD172" s="13"/>
      <c r="AE172" s="13"/>
      <c r="AT172" s="287" t="s">
        <v>758</v>
      </c>
      <c r="AU172" s="287" t="s">
        <v>86</v>
      </c>
      <c r="AV172" s="13" t="s">
        <v>86</v>
      </c>
      <c r="AW172" s="13" t="s">
        <v>33</v>
      </c>
      <c r="AX172" s="13" t="s">
        <v>84</v>
      </c>
      <c r="AY172" s="287" t="s">
        <v>414</v>
      </c>
    </row>
    <row r="173" s="11" customFormat="1" ht="22.8" customHeight="1">
      <c r="A173" s="11"/>
      <c r="B173" s="254"/>
      <c r="C173" s="255"/>
      <c r="D173" s="256" t="s">
        <v>75</v>
      </c>
      <c r="E173" s="275" t="s">
        <v>442</v>
      </c>
      <c r="F173" s="275" t="s">
        <v>850</v>
      </c>
      <c r="G173" s="255"/>
      <c r="H173" s="255"/>
      <c r="I173" s="258"/>
      <c r="J173" s="276">
        <f>BK173</f>
        <v>0</v>
      </c>
      <c r="K173" s="255"/>
      <c r="L173" s="260"/>
      <c r="M173" s="261"/>
      <c r="N173" s="262"/>
      <c r="O173" s="262"/>
      <c r="P173" s="263">
        <f>SUM(P174:P209)</f>
        <v>0</v>
      </c>
      <c r="Q173" s="262"/>
      <c r="R173" s="263">
        <f>SUM(R174:R209)</f>
        <v>0.49302551999999999</v>
      </c>
      <c r="S173" s="262"/>
      <c r="T173" s="264">
        <f>SUM(T174:T209)</f>
        <v>0.88190000000000002</v>
      </c>
      <c r="U173" s="11"/>
      <c r="V173" s="11"/>
      <c r="W173" s="11"/>
      <c r="X173" s="11"/>
      <c r="Y173" s="11"/>
      <c r="Z173" s="11"/>
      <c r="AA173" s="11"/>
      <c r="AB173" s="11"/>
      <c r="AC173" s="11"/>
      <c r="AD173" s="11"/>
      <c r="AE173" s="11"/>
      <c r="AR173" s="265" t="s">
        <v>84</v>
      </c>
      <c r="AT173" s="266" t="s">
        <v>75</v>
      </c>
      <c r="AU173" s="266" t="s">
        <v>84</v>
      </c>
      <c r="AY173" s="265" t="s">
        <v>414</v>
      </c>
      <c r="BK173" s="267">
        <f>SUM(BK174:BK209)</f>
        <v>0</v>
      </c>
    </row>
    <row r="174" s="2" customFormat="1" ht="21.75" customHeight="1">
      <c r="A174" s="39"/>
      <c r="B174" s="40"/>
      <c r="C174" s="234" t="s">
        <v>413</v>
      </c>
      <c r="D174" s="234" t="s">
        <v>443</v>
      </c>
      <c r="E174" s="235" t="s">
        <v>3901</v>
      </c>
      <c r="F174" s="236" t="s">
        <v>3902</v>
      </c>
      <c r="G174" s="237" t="s">
        <v>531</v>
      </c>
      <c r="H174" s="238">
        <v>2.3999999999999999</v>
      </c>
      <c r="I174" s="239"/>
      <c r="J174" s="240">
        <f>ROUND(I174*H174,2)</f>
        <v>0</v>
      </c>
      <c r="K174" s="236" t="s">
        <v>720</v>
      </c>
      <c r="L174" s="45"/>
      <c r="M174" s="241" t="s">
        <v>1</v>
      </c>
      <c r="N174" s="242" t="s">
        <v>41</v>
      </c>
      <c r="O174" s="92"/>
      <c r="P174" s="226">
        <f>O174*H174</f>
        <v>0</v>
      </c>
      <c r="Q174" s="226">
        <v>0.13096479999999999</v>
      </c>
      <c r="R174" s="226">
        <f>Q174*H174</f>
        <v>0.31431551999999996</v>
      </c>
      <c r="S174" s="226">
        <v>0</v>
      </c>
      <c r="T174" s="227">
        <f>S174*H174</f>
        <v>0</v>
      </c>
      <c r="U174" s="39"/>
      <c r="V174" s="39"/>
      <c r="W174" s="39"/>
      <c r="X174" s="39"/>
      <c r="Y174" s="39"/>
      <c r="Z174" s="39"/>
      <c r="AA174" s="39"/>
      <c r="AB174" s="39"/>
      <c r="AC174" s="39"/>
      <c r="AD174" s="39"/>
      <c r="AE174" s="39"/>
      <c r="AR174" s="228" t="s">
        <v>415</v>
      </c>
      <c r="AT174" s="228" t="s">
        <v>443</v>
      </c>
      <c r="AU174" s="228" t="s">
        <v>86</v>
      </c>
      <c r="AY174" s="18" t="s">
        <v>414</v>
      </c>
      <c r="BE174" s="229">
        <f>IF(N174="základní",J174,0)</f>
        <v>0</v>
      </c>
      <c r="BF174" s="229">
        <f>IF(N174="snížená",J174,0)</f>
        <v>0</v>
      </c>
      <c r="BG174" s="229">
        <f>IF(N174="zákl. přenesená",J174,0)</f>
        <v>0</v>
      </c>
      <c r="BH174" s="229">
        <f>IF(N174="sníž. přenesená",J174,0)</f>
        <v>0</v>
      </c>
      <c r="BI174" s="229">
        <f>IF(N174="nulová",J174,0)</f>
        <v>0</v>
      </c>
      <c r="BJ174" s="18" t="s">
        <v>84</v>
      </c>
      <c r="BK174" s="229">
        <f>ROUND(I174*H174,2)</f>
        <v>0</v>
      </c>
      <c r="BL174" s="18" t="s">
        <v>415</v>
      </c>
      <c r="BM174" s="228" t="s">
        <v>3903</v>
      </c>
    </row>
    <row r="175" s="2" customFormat="1">
      <c r="A175" s="39"/>
      <c r="B175" s="40"/>
      <c r="C175" s="41"/>
      <c r="D175" s="230" t="s">
        <v>417</v>
      </c>
      <c r="E175" s="41"/>
      <c r="F175" s="231" t="s">
        <v>3904</v>
      </c>
      <c r="G175" s="41"/>
      <c r="H175" s="41"/>
      <c r="I175" s="156"/>
      <c r="J175" s="41"/>
      <c r="K175" s="41"/>
      <c r="L175" s="45"/>
      <c r="M175" s="232"/>
      <c r="N175" s="233"/>
      <c r="O175" s="92"/>
      <c r="P175" s="92"/>
      <c r="Q175" s="92"/>
      <c r="R175" s="92"/>
      <c r="S175" s="92"/>
      <c r="T175" s="93"/>
      <c r="U175" s="39"/>
      <c r="V175" s="39"/>
      <c r="W175" s="39"/>
      <c r="X175" s="39"/>
      <c r="Y175" s="39"/>
      <c r="Z175" s="39"/>
      <c r="AA175" s="39"/>
      <c r="AB175" s="39"/>
      <c r="AC175" s="39"/>
      <c r="AD175" s="39"/>
      <c r="AE175" s="39"/>
      <c r="AT175" s="18" t="s">
        <v>417</v>
      </c>
      <c r="AU175" s="18" t="s">
        <v>86</v>
      </c>
    </row>
    <row r="176" s="2" customFormat="1">
      <c r="A176" s="39"/>
      <c r="B176" s="40"/>
      <c r="C176" s="41"/>
      <c r="D176" s="230" t="s">
        <v>722</v>
      </c>
      <c r="E176" s="41"/>
      <c r="F176" s="268" t="s">
        <v>3905</v>
      </c>
      <c r="G176" s="41"/>
      <c r="H176" s="41"/>
      <c r="I176" s="156"/>
      <c r="J176" s="41"/>
      <c r="K176" s="41"/>
      <c r="L176" s="45"/>
      <c r="M176" s="232"/>
      <c r="N176" s="233"/>
      <c r="O176" s="92"/>
      <c r="P176" s="92"/>
      <c r="Q176" s="92"/>
      <c r="R176" s="92"/>
      <c r="S176" s="92"/>
      <c r="T176" s="93"/>
      <c r="U176" s="39"/>
      <c r="V176" s="39"/>
      <c r="W176" s="39"/>
      <c r="X176" s="39"/>
      <c r="Y176" s="39"/>
      <c r="Z176" s="39"/>
      <c r="AA176" s="39"/>
      <c r="AB176" s="39"/>
      <c r="AC176" s="39"/>
      <c r="AD176" s="39"/>
      <c r="AE176" s="39"/>
      <c r="AT176" s="18" t="s">
        <v>722</v>
      </c>
      <c r="AU176" s="18" t="s">
        <v>86</v>
      </c>
    </row>
    <row r="177" s="13" customFormat="1">
      <c r="A177" s="13"/>
      <c r="B177" s="277"/>
      <c r="C177" s="278"/>
      <c r="D177" s="230" t="s">
        <v>758</v>
      </c>
      <c r="E177" s="279" t="s">
        <v>1</v>
      </c>
      <c r="F177" s="280" t="s">
        <v>2497</v>
      </c>
      <c r="G177" s="278"/>
      <c r="H177" s="281">
        <v>2.3999999999999999</v>
      </c>
      <c r="I177" s="282"/>
      <c r="J177" s="278"/>
      <c r="K177" s="278"/>
      <c r="L177" s="283"/>
      <c r="M177" s="284"/>
      <c r="N177" s="285"/>
      <c r="O177" s="285"/>
      <c r="P177" s="285"/>
      <c r="Q177" s="285"/>
      <c r="R177" s="285"/>
      <c r="S177" s="285"/>
      <c r="T177" s="286"/>
      <c r="U177" s="13"/>
      <c r="V177" s="13"/>
      <c r="W177" s="13"/>
      <c r="X177" s="13"/>
      <c r="Y177" s="13"/>
      <c r="Z177" s="13"/>
      <c r="AA177" s="13"/>
      <c r="AB177" s="13"/>
      <c r="AC177" s="13"/>
      <c r="AD177" s="13"/>
      <c r="AE177" s="13"/>
      <c r="AT177" s="287" t="s">
        <v>758</v>
      </c>
      <c r="AU177" s="287" t="s">
        <v>86</v>
      </c>
      <c r="AV177" s="13" t="s">
        <v>86</v>
      </c>
      <c r="AW177" s="13" t="s">
        <v>33</v>
      </c>
      <c r="AX177" s="13" t="s">
        <v>84</v>
      </c>
      <c r="AY177" s="287" t="s">
        <v>414</v>
      </c>
    </row>
    <row r="178" s="2" customFormat="1" ht="21.75" customHeight="1">
      <c r="A178" s="39"/>
      <c r="B178" s="40"/>
      <c r="C178" s="234" t="s">
        <v>442</v>
      </c>
      <c r="D178" s="234" t="s">
        <v>443</v>
      </c>
      <c r="E178" s="235" t="s">
        <v>3338</v>
      </c>
      <c r="F178" s="236" t="s">
        <v>3339</v>
      </c>
      <c r="G178" s="237" t="s">
        <v>755</v>
      </c>
      <c r="H178" s="238">
        <v>0.37</v>
      </c>
      <c r="I178" s="239"/>
      <c r="J178" s="240">
        <f>ROUND(I178*H178,2)</f>
        <v>0</v>
      </c>
      <c r="K178" s="236" t="s">
        <v>720</v>
      </c>
      <c r="L178" s="45"/>
      <c r="M178" s="241" t="s">
        <v>1</v>
      </c>
      <c r="N178" s="242" t="s">
        <v>41</v>
      </c>
      <c r="O178" s="92"/>
      <c r="P178" s="226">
        <f>O178*H178</f>
        <v>0</v>
      </c>
      <c r="Q178" s="226">
        <v>0</v>
      </c>
      <c r="R178" s="226">
        <f>Q178*H178</f>
        <v>0</v>
      </c>
      <c r="S178" s="226">
        <v>1.8</v>
      </c>
      <c r="T178" s="227">
        <f>S178*H178</f>
        <v>0.66600000000000004</v>
      </c>
      <c r="U178" s="39"/>
      <c r="V178" s="39"/>
      <c r="W178" s="39"/>
      <c r="X178" s="39"/>
      <c r="Y178" s="39"/>
      <c r="Z178" s="39"/>
      <c r="AA178" s="39"/>
      <c r="AB178" s="39"/>
      <c r="AC178" s="39"/>
      <c r="AD178" s="39"/>
      <c r="AE178" s="39"/>
      <c r="AR178" s="228" t="s">
        <v>415</v>
      </c>
      <c r="AT178" s="228" t="s">
        <v>443</v>
      </c>
      <c r="AU178" s="228" t="s">
        <v>86</v>
      </c>
      <c r="AY178" s="18" t="s">
        <v>414</v>
      </c>
      <c r="BE178" s="229">
        <f>IF(N178="základní",J178,0)</f>
        <v>0</v>
      </c>
      <c r="BF178" s="229">
        <f>IF(N178="snížená",J178,0)</f>
        <v>0</v>
      </c>
      <c r="BG178" s="229">
        <f>IF(N178="zákl. přenesená",J178,0)</f>
        <v>0</v>
      </c>
      <c r="BH178" s="229">
        <f>IF(N178="sníž. přenesená",J178,0)</f>
        <v>0</v>
      </c>
      <c r="BI178" s="229">
        <f>IF(N178="nulová",J178,0)</f>
        <v>0</v>
      </c>
      <c r="BJ178" s="18" t="s">
        <v>84</v>
      </c>
      <c r="BK178" s="229">
        <f>ROUND(I178*H178,2)</f>
        <v>0</v>
      </c>
      <c r="BL178" s="18" t="s">
        <v>415</v>
      </c>
      <c r="BM178" s="228" t="s">
        <v>3906</v>
      </c>
    </row>
    <row r="179" s="2" customFormat="1">
      <c r="A179" s="39"/>
      <c r="B179" s="40"/>
      <c r="C179" s="41"/>
      <c r="D179" s="230" t="s">
        <v>417</v>
      </c>
      <c r="E179" s="41"/>
      <c r="F179" s="231" t="s">
        <v>3339</v>
      </c>
      <c r="G179" s="41"/>
      <c r="H179" s="41"/>
      <c r="I179" s="156"/>
      <c r="J179" s="41"/>
      <c r="K179" s="41"/>
      <c r="L179" s="45"/>
      <c r="M179" s="232"/>
      <c r="N179" s="233"/>
      <c r="O179" s="92"/>
      <c r="P179" s="92"/>
      <c r="Q179" s="92"/>
      <c r="R179" s="92"/>
      <c r="S179" s="92"/>
      <c r="T179" s="93"/>
      <c r="U179" s="39"/>
      <c r="V179" s="39"/>
      <c r="W179" s="39"/>
      <c r="X179" s="39"/>
      <c r="Y179" s="39"/>
      <c r="Z179" s="39"/>
      <c r="AA179" s="39"/>
      <c r="AB179" s="39"/>
      <c r="AC179" s="39"/>
      <c r="AD179" s="39"/>
      <c r="AE179" s="39"/>
      <c r="AT179" s="18" t="s">
        <v>417</v>
      </c>
      <c r="AU179" s="18" t="s">
        <v>86</v>
      </c>
    </row>
    <row r="180" s="2" customFormat="1">
      <c r="A180" s="39"/>
      <c r="B180" s="40"/>
      <c r="C180" s="41"/>
      <c r="D180" s="230" t="s">
        <v>722</v>
      </c>
      <c r="E180" s="41"/>
      <c r="F180" s="268" t="s">
        <v>3788</v>
      </c>
      <c r="G180" s="41"/>
      <c r="H180" s="41"/>
      <c r="I180" s="156"/>
      <c r="J180" s="41"/>
      <c r="K180" s="41"/>
      <c r="L180" s="45"/>
      <c r="M180" s="232"/>
      <c r="N180" s="233"/>
      <c r="O180" s="92"/>
      <c r="P180" s="92"/>
      <c r="Q180" s="92"/>
      <c r="R180" s="92"/>
      <c r="S180" s="92"/>
      <c r="T180" s="93"/>
      <c r="U180" s="39"/>
      <c r="V180" s="39"/>
      <c r="W180" s="39"/>
      <c r="X180" s="39"/>
      <c r="Y180" s="39"/>
      <c r="Z180" s="39"/>
      <c r="AA180" s="39"/>
      <c r="AB180" s="39"/>
      <c r="AC180" s="39"/>
      <c r="AD180" s="39"/>
      <c r="AE180" s="39"/>
      <c r="AT180" s="18" t="s">
        <v>722</v>
      </c>
      <c r="AU180" s="18" t="s">
        <v>86</v>
      </c>
    </row>
    <row r="181" s="13" customFormat="1">
      <c r="A181" s="13"/>
      <c r="B181" s="277"/>
      <c r="C181" s="278"/>
      <c r="D181" s="230" t="s">
        <v>758</v>
      </c>
      <c r="E181" s="279" t="s">
        <v>1</v>
      </c>
      <c r="F181" s="280" t="s">
        <v>3907</v>
      </c>
      <c r="G181" s="278"/>
      <c r="H181" s="281">
        <v>0.37</v>
      </c>
      <c r="I181" s="282"/>
      <c r="J181" s="278"/>
      <c r="K181" s="278"/>
      <c r="L181" s="283"/>
      <c r="M181" s="284"/>
      <c r="N181" s="285"/>
      <c r="O181" s="285"/>
      <c r="P181" s="285"/>
      <c r="Q181" s="285"/>
      <c r="R181" s="285"/>
      <c r="S181" s="285"/>
      <c r="T181" s="286"/>
      <c r="U181" s="13"/>
      <c r="V181" s="13"/>
      <c r="W181" s="13"/>
      <c r="X181" s="13"/>
      <c r="Y181" s="13"/>
      <c r="Z181" s="13"/>
      <c r="AA181" s="13"/>
      <c r="AB181" s="13"/>
      <c r="AC181" s="13"/>
      <c r="AD181" s="13"/>
      <c r="AE181" s="13"/>
      <c r="AT181" s="287" t="s">
        <v>758</v>
      </c>
      <c r="AU181" s="287" t="s">
        <v>86</v>
      </c>
      <c r="AV181" s="13" t="s">
        <v>86</v>
      </c>
      <c r="AW181" s="13" t="s">
        <v>33</v>
      </c>
      <c r="AX181" s="13" t="s">
        <v>84</v>
      </c>
      <c r="AY181" s="287" t="s">
        <v>414</v>
      </c>
    </row>
    <row r="182" s="2" customFormat="1" ht="21.75" customHeight="1">
      <c r="A182" s="39"/>
      <c r="B182" s="40"/>
      <c r="C182" s="234" t="s">
        <v>447</v>
      </c>
      <c r="D182" s="234" t="s">
        <v>443</v>
      </c>
      <c r="E182" s="235" t="s">
        <v>1787</v>
      </c>
      <c r="F182" s="236" t="s">
        <v>1788</v>
      </c>
      <c r="G182" s="237" t="s">
        <v>755</v>
      </c>
      <c r="H182" s="238">
        <v>4</v>
      </c>
      <c r="I182" s="239"/>
      <c r="J182" s="240">
        <f>ROUND(I182*H182,2)</f>
        <v>0</v>
      </c>
      <c r="K182" s="236" t="s">
        <v>720</v>
      </c>
      <c r="L182" s="45"/>
      <c r="M182" s="241" t="s">
        <v>1</v>
      </c>
      <c r="N182" s="242" t="s">
        <v>41</v>
      </c>
      <c r="O182" s="92"/>
      <c r="P182" s="226">
        <f>O182*H182</f>
        <v>0</v>
      </c>
      <c r="Q182" s="226">
        <v>0</v>
      </c>
      <c r="R182" s="226">
        <f>Q182*H182</f>
        <v>0</v>
      </c>
      <c r="S182" s="226">
        <v>0.0015</v>
      </c>
      <c r="T182" s="227">
        <f>S182*H182</f>
        <v>0.0060000000000000001</v>
      </c>
      <c r="U182" s="39"/>
      <c r="V182" s="39"/>
      <c r="W182" s="39"/>
      <c r="X182" s="39"/>
      <c r="Y182" s="39"/>
      <c r="Z182" s="39"/>
      <c r="AA182" s="39"/>
      <c r="AB182" s="39"/>
      <c r="AC182" s="39"/>
      <c r="AD182" s="39"/>
      <c r="AE182" s="39"/>
      <c r="AR182" s="228" t="s">
        <v>415</v>
      </c>
      <c r="AT182" s="228" t="s">
        <v>443</v>
      </c>
      <c r="AU182" s="228" t="s">
        <v>86</v>
      </c>
      <c r="AY182" s="18" t="s">
        <v>414</v>
      </c>
      <c r="BE182" s="229">
        <f>IF(N182="základní",J182,0)</f>
        <v>0</v>
      </c>
      <c r="BF182" s="229">
        <f>IF(N182="snížená",J182,0)</f>
        <v>0</v>
      </c>
      <c r="BG182" s="229">
        <f>IF(N182="zákl. přenesená",J182,0)</f>
        <v>0</v>
      </c>
      <c r="BH182" s="229">
        <f>IF(N182="sníž. přenesená",J182,0)</f>
        <v>0</v>
      </c>
      <c r="BI182" s="229">
        <f>IF(N182="nulová",J182,0)</f>
        <v>0</v>
      </c>
      <c r="BJ182" s="18" t="s">
        <v>84</v>
      </c>
      <c r="BK182" s="229">
        <f>ROUND(I182*H182,2)</f>
        <v>0</v>
      </c>
      <c r="BL182" s="18" t="s">
        <v>415</v>
      </c>
      <c r="BM182" s="228" t="s">
        <v>3908</v>
      </c>
    </row>
    <row r="183" s="2" customFormat="1">
      <c r="A183" s="39"/>
      <c r="B183" s="40"/>
      <c r="C183" s="41"/>
      <c r="D183" s="230" t="s">
        <v>417</v>
      </c>
      <c r="E183" s="41"/>
      <c r="F183" s="231" t="s">
        <v>1790</v>
      </c>
      <c r="G183" s="41"/>
      <c r="H183" s="41"/>
      <c r="I183" s="156"/>
      <c r="J183" s="41"/>
      <c r="K183" s="41"/>
      <c r="L183" s="45"/>
      <c r="M183" s="232"/>
      <c r="N183" s="233"/>
      <c r="O183" s="92"/>
      <c r="P183" s="92"/>
      <c r="Q183" s="92"/>
      <c r="R183" s="92"/>
      <c r="S183" s="92"/>
      <c r="T183" s="93"/>
      <c r="U183" s="39"/>
      <c r="V183" s="39"/>
      <c r="W183" s="39"/>
      <c r="X183" s="39"/>
      <c r="Y183" s="39"/>
      <c r="Z183" s="39"/>
      <c r="AA183" s="39"/>
      <c r="AB183" s="39"/>
      <c r="AC183" s="39"/>
      <c r="AD183" s="39"/>
      <c r="AE183" s="39"/>
      <c r="AT183" s="18" t="s">
        <v>417</v>
      </c>
      <c r="AU183" s="18" t="s">
        <v>86</v>
      </c>
    </row>
    <row r="184" s="15" customFormat="1">
      <c r="A184" s="15"/>
      <c r="B184" s="299"/>
      <c r="C184" s="300"/>
      <c r="D184" s="230" t="s">
        <v>758</v>
      </c>
      <c r="E184" s="301" t="s">
        <v>1</v>
      </c>
      <c r="F184" s="302" t="s">
        <v>3791</v>
      </c>
      <c r="G184" s="300"/>
      <c r="H184" s="301" t="s">
        <v>1</v>
      </c>
      <c r="I184" s="303"/>
      <c r="J184" s="300"/>
      <c r="K184" s="300"/>
      <c r="L184" s="304"/>
      <c r="M184" s="305"/>
      <c r="N184" s="306"/>
      <c r="O184" s="306"/>
      <c r="P184" s="306"/>
      <c r="Q184" s="306"/>
      <c r="R184" s="306"/>
      <c r="S184" s="306"/>
      <c r="T184" s="307"/>
      <c r="U184" s="15"/>
      <c r="V184" s="15"/>
      <c r="W184" s="15"/>
      <c r="X184" s="15"/>
      <c r="Y184" s="15"/>
      <c r="Z184" s="15"/>
      <c r="AA184" s="15"/>
      <c r="AB184" s="15"/>
      <c r="AC184" s="15"/>
      <c r="AD184" s="15"/>
      <c r="AE184" s="15"/>
      <c r="AT184" s="308" t="s">
        <v>758</v>
      </c>
      <c r="AU184" s="308" t="s">
        <v>86</v>
      </c>
      <c r="AV184" s="15" t="s">
        <v>84</v>
      </c>
      <c r="AW184" s="15" t="s">
        <v>33</v>
      </c>
      <c r="AX184" s="15" t="s">
        <v>76</v>
      </c>
      <c r="AY184" s="308" t="s">
        <v>414</v>
      </c>
    </row>
    <row r="185" s="13" customFormat="1">
      <c r="A185" s="13"/>
      <c r="B185" s="277"/>
      <c r="C185" s="278"/>
      <c r="D185" s="230" t="s">
        <v>758</v>
      </c>
      <c r="E185" s="279" t="s">
        <v>1</v>
      </c>
      <c r="F185" s="280" t="s">
        <v>3909</v>
      </c>
      <c r="G185" s="278"/>
      <c r="H185" s="281">
        <v>4</v>
      </c>
      <c r="I185" s="282"/>
      <c r="J185" s="278"/>
      <c r="K185" s="278"/>
      <c r="L185" s="283"/>
      <c r="M185" s="284"/>
      <c r="N185" s="285"/>
      <c r="O185" s="285"/>
      <c r="P185" s="285"/>
      <c r="Q185" s="285"/>
      <c r="R185" s="285"/>
      <c r="S185" s="285"/>
      <c r="T185" s="286"/>
      <c r="U185" s="13"/>
      <c r="V185" s="13"/>
      <c r="W185" s="13"/>
      <c r="X185" s="13"/>
      <c r="Y185" s="13"/>
      <c r="Z185" s="13"/>
      <c r="AA185" s="13"/>
      <c r="AB185" s="13"/>
      <c r="AC185" s="13"/>
      <c r="AD185" s="13"/>
      <c r="AE185" s="13"/>
      <c r="AT185" s="287" t="s">
        <v>758</v>
      </c>
      <c r="AU185" s="287" t="s">
        <v>86</v>
      </c>
      <c r="AV185" s="13" t="s">
        <v>86</v>
      </c>
      <c r="AW185" s="13" t="s">
        <v>33</v>
      </c>
      <c r="AX185" s="13" t="s">
        <v>84</v>
      </c>
      <c r="AY185" s="287" t="s">
        <v>414</v>
      </c>
    </row>
    <row r="186" s="2" customFormat="1" ht="16.5" customHeight="1">
      <c r="A186" s="39"/>
      <c r="B186" s="40"/>
      <c r="C186" s="234" t="s">
        <v>451</v>
      </c>
      <c r="D186" s="234" t="s">
        <v>443</v>
      </c>
      <c r="E186" s="235" t="s">
        <v>1794</v>
      </c>
      <c r="F186" s="236" t="s">
        <v>1795</v>
      </c>
      <c r="G186" s="237" t="s">
        <v>531</v>
      </c>
      <c r="H186" s="238">
        <v>15</v>
      </c>
      <c r="I186" s="239"/>
      <c r="J186" s="240">
        <f>ROUND(I186*H186,2)</f>
        <v>0</v>
      </c>
      <c r="K186" s="236" t="s">
        <v>720</v>
      </c>
      <c r="L186" s="45"/>
      <c r="M186" s="241" t="s">
        <v>1</v>
      </c>
      <c r="N186" s="242" t="s">
        <v>41</v>
      </c>
      <c r="O186" s="92"/>
      <c r="P186" s="226">
        <f>O186*H186</f>
        <v>0</v>
      </c>
      <c r="Q186" s="226">
        <v>0</v>
      </c>
      <c r="R186" s="226">
        <f>Q186*H186</f>
        <v>0</v>
      </c>
      <c r="S186" s="226">
        <v>0.00050000000000000001</v>
      </c>
      <c r="T186" s="227">
        <f>S186*H186</f>
        <v>0.0074999999999999997</v>
      </c>
      <c r="U186" s="39"/>
      <c r="V186" s="39"/>
      <c r="W186" s="39"/>
      <c r="X186" s="39"/>
      <c r="Y186" s="39"/>
      <c r="Z186" s="39"/>
      <c r="AA186" s="39"/>
      <c r="AB186" s="39"/>
      <c r="AC186" s="39"/>
      <c r="AD186" s="39"/>
      <c r="AE186" s="39"/>
      <c r="AR186" s="228" t="s">
        <v>415</v>
      </c>
      <c r="AT186" s="228" t="s">
        <v>443</v>
      </c>
      <c r="AU186" s="228" t="s">
        <v>86</v>
      </c>
      <c r="AY186" s="18" t="s">
        <v>414</v>
      </c>
      <c r="BE186" s="229">
        <f>IF(N186="základní",J186,0)</f>
        <v>0</v>
      </c>
      <c r="BF186" s="229">
        <f>IF(N186="snížená",J186,0)</f>
        <v>0</v>
      </c>
      <c r="BG186" s="229">
        <f>IF(N186="zákl. přenesená",J186,0)</f>
        <v>0</v>
      </c>
      <c r="BH186" s="229">
        <f>IF(N186="sníž. přenesená",J186,0)</f>
        <v>0</v>
      </c>
      <c r="BI186" s="229">
        <f>IF(N186="nulová",J186,0)</f>
        <v>0</v>
      </c>
      <c r="BJ186" s="18" t="s">
        <v>84</v>
      </c>
      <c r="BK186" s="229">
        <f>ROUND(I186*H186,2)</f>
        <v>0</v>
      </c>
      <c r="BL186" s="18" t="s">
        <v>415</v>
      </c>
      <c r="BM186" s="228" t="s">
        <v>3910</v>
      </c>
    </row>
    <row r="187" s="2" customFormat="1">
      <c r="A187" s="39"/>
      <c r="B187" s="40"/>
      <c r="C187" s="41"/>
      <c r="D187" s="230" t="s">
        <v>417</v>
      </c>
      <c r="E187" s="41"/>
      <c r="F187" s="231" t="s">
        <v>1797</v>
      </c>
      <c r="G187" s="41"/>
      <c r="H187" s="41"/>
      <c r="I187" s="156"/>
      <c r="J187" s="41"/>
      <c r="K187" s="41"/>
      <c r="L187" s="45"/>
      <c r="M187" s="232"/>
      <c r="N187" s="233"/>
      <c r="O187" s="92"/>
      <c r="P187" s="92"/>
      <c r="Q187" s="92"/>
      <c r="R187" s="92"/>
      <c r="S187" s="92"/>
      <c r="T187" s="93"/>
      <c r="U187" s="39"/>
      <c r="V187" s="39"/>
      <c r="W187" s="39"/>
      <c r="X187" s="39"/>
      <c r="Y187" s="39"/>
      <c r="Z187" s="39"/>
      <c r="AA187" s="39"/>
      <c r="AB187" s="39"/>
      <c r="AC187" s="39"/>
      <c r="AD187" s="39"/>
      <c r="AE187" s="39"/>
      <c r="AT187" s="18" t="s">
        <v>417</v>
      </c>
      <c r="AU187" s="18" t="s">
        <v>86</v>
      </c>
    </row>
    <row r="188" s="2" customFormat="1" ht="16.5" customHeight="1">
      <c r="A188" s="39"/>
      <c r="B188" s="40"/>
      <c r="C188" s="234" t="s">
        <v>455</v>
      </c>
      <c r="D188" s="234" t="s">
        <v>443</v>
      </c>
      <c r="E188" s="235" t="s">
        <v>2519</v>
      </c>
      <c r="F188" s="236" t="s">
        <v>2520</v>
      </c>
      <c r="G188" s="237" t="s">
        <v>632</v>
      </c>
      <c r="H188" s="238">
        <v>9.1999999999999993</v>
      </c>
      <c r="I188" s="239"/>
      <c r="J188" s="240">
        <f>ROUND(I188*H188,2)</f>
        <v>0</v>
      </c>
      <c r="K188" s="236" t="s">
        <v>720</v>
      </c>
      <c r="L188" s="45"/>
      <c r="M188" s="241" t="s">
        <v>1</v>
      </c>
      <c r="N188" s="242" t="s">
        <v>41</v>
      </c>
      <c r="O188" s="92"/>
      <c r="P188" s="226">
        <f>O188*H188</f>
        <v>0</v>
      </c>
      <c r="Q188" s="226">
        <v>0</v>
      </c>
      <c r="R188" s="226">
        <f>Q188*H188</f>
        <v>0</v>
      </c>
      <c r="S188" s="226">
        <v>0.021999999999999999</v>
      </c>
      <c r="T188" s="227">
        <f>S188*H188</f>
        <v>0.20239999999999997</v>
      </c>
      <c r="U188" s="39"/>
      <c r="V188" s="39"/>
      <c r="W188" s="39"/>
      <c r="X188" s="39"/>
      <c r="Y188" s="39"/>
      <c r="Z188" s="39"/>
      <c r="AA188" s="39"/>
      <c r="AB188" s="39"/>
      <c r="AC188" s="39"/>
      <c r="AD188" s="39"/>
      <c r="AE188" s="39"/>
      <c r="AR188" s="228" t="s">
        <v>415</v>
      </c>
      <c r="AT188" s="228" t="s">
        <v>443</v>
      </c>
      <c r="AU188" s="228" t="s">
        <v>86</v>
      </c>
      <c r="AY188" s="18" t="s">
        <v>414</v>
      </c>
      <c r="BE188" s="229">
        <f>IF(N188="základní",J188,0)</f>
        <v>0</v>
      </c>
      <c r="BF188" s="229">
        <f>IF(N188="snížená",J188,0)</f>
        <v>0</v>
      </c>
      <c r="BG188" s="229">
        <f>IF(N188="zákl. přenesená",J188,0)</f>
        <v>0</v>
      </c>
      <c r="BH188" s="229">
        <f>IF(N188="sníž. přenesená",J188,0)</f>
        <v>0</v>
      </c>
      <c r="BI188" s="229">
        <f>IF(N188="nulová",J188,0)</f>
        <v>0</v>
      </c>
      <c r="BJ188" s="18" t="s">
        <v>84</v>
      </c>
      <c r="BK188" s="229">
        <f>ROUND(I188*H188,2)</f>
        <v>0</v>
      </c>
      <c r="BL188" s="18" t="s">
        <v>415</v>
      </c>
      <c r="BM188" s="228" t="s">
        <v>3911</v>
      </c>
    </row>
    <row r="189" s="2" customFormat="1">
      <c r="A189" s="39"/>
      <c r="B189" s="40"/>
      <c r="C189" s="41"/>
      <c r="D189" s="230" t="s">
        <v>417</v>
      </c>
      <c r="E189" s="41"/>
      <c r="F189" s="231" t="s">
        <v>2522</v>
      </c>
      <c r="G189" s="41"/>
      <c r="H189" s="41"/>
      <c r="I189" s="156"/>
      <c r="J189" s="41"/>
      <c r="K189" s="41"/>
      <c r="L189" s="45"/>
      <c r="M189" s="232"/>
      <c r="N189" s="233"/>
      <c r="O189" s="92"/>
      <c r="P189" s="92"/>
      <c r="Q189" s="92"/>
      <c r="R189" s="92"/>
      <c r="S189" s="92"/>
      <c r="T189" s="93"/>
      <c r="U189" s="39"/>
      <c r="V189" s="39"/>
      <c r="W189" s="39"/>
      <c r="X189" s="39"/>
      <c r="Y189" s="39"/>
      <c r="Z189" s="39"/>
      <c r="AA189" s="39"/>
      <c r="AB189" s="39"/>
      <c r="AC189" s="39"/>
      <c r="AD189" s="39"/>
      <c r="AE189" s="39"/>
      <c r="AT189" s="18" t="s">
        <v>417</v>
      </c>
      <c r="AU189" s="18" t="s">
        <v>86</v>
      </c>
    </row>
    <row r="190" s="15" customFormat="1">
      <c r="A190" s="15"/>
      <c r="B190" s="299"/>
      <c r="C190" s="300"/>
      <c r="D190" s="230" t="s">
        <v>758</v>
      </c>
      <c r="E190" s="301" t="s">
        <v>1</v>
      </c>
      <c r="F190" s="302" t="s">
        <v>2492</v>
      </c>
      <c r="G190" s="300"/>
      <c r="H190" s="301" t="s">
        <v>1</v>
      </c>
      <c r="I190" s="303"/>
      <c r="J190" s="300"/>
      <c r="K190" s="300"/>
      <c r="L190" s="304"/>
      <c r="M190" s="305"/>
      <c r="N190" s="306"/>
      <c r="O190" s="306"/>
      <c r="P190" s="306"/>
      <c r="Q190" s="306"/>
      <c r="R190" s="306"/>
      <c r="S190" s="306"/>
      <c r="T190" s="307"/>
      <c r="U190" s="15"/>
      <c r="V190" s="15"/>
      <c r="W190" s="15"/>
      <c r="X190" s="15"/>
      <c r="Y190" s="15"/>
      <c r="Z190" s="15"/>
      <c r="AA190" s="15"/>
      <c r="AB190" s="15"/>
      <c r="AC190" s="15"/>
      <c r="AD190" s="15"/>
      <c r="AE190" s="15"/>
      <c r="AT190" s="308" t="s">
        <v>758</v>
      </c>
      <c r="AU190" s="308" t="s">
        <v>86</v>
      </c>
      <c r="AV190" s="15" t="s">
        <v>84</v>
      </c>
      <c r="AW190" s="15" t="s">
        <v>33</v>
      </c>
      <c r="AX190" s="15" t="s">
        <v>76</v>
      </c>
      <c r="AY190" s="308" t="s">
        <v>414</v>
      </c>
    </row>
    <row r="191" s="13" customFormat="1">
      <c r="A191" s="13"/>
      <c r="B191" s="277"/>
      <c r="C191" s="278"/>
      <c r="D191" s="230" t="s">
        <v>758</v>
      </c>
      <c r="E191" s="279" t="s">
        <v>1</v>
      </c>
      <c r="F191" s="280" t="s">
        <v>3912</v>
      </c>
      <c r="G191" s="278"/>
      <c r="H191" s="281">
        <v>8.4000000000000004</v>
      </c>
      <c r="I191" s="282"/>
      <c r="J191" s="278"/>
      <c r="K191" s="278"/>
      <c r="L191" s="283"/>
      <c r="M191" s="284"/>
      <c r="N191" s="285"/>
      <c r="O191" s="285"/>
      <c r="P191" s="285"/>
      <c r="Q191" s="285"/>
      <c r="R191" s="285"/>
      <c r="S191" s="285"/>
      <c r="T191" s="286"/>
      <c r="U191" s="13"/>
      <c r="V191" s="13"/>
      <c r="W191" s="13"/>
      <c r="X191" s="13"/>
      <c r="Y191" s="13"/>
      <c r="Z191" s="13"/>
      <c r="AA191" s="13"/>
      <c r="AB191" s="13"/>
      <c r="AC191" s="13"/>
      <c r="AD191" s="13"/>
      <c r="AE191" s="13"/>
      <c r="AT191" s="287" t="s">
        <v>758</v>
      </c>
      <c r="AU191" s="287" t="s">
        <v>86</v>
      </c>
      <c r="AV191" s="13" t="s">
        <v>86</v>
      </c>
      <c r="AW191" s="13" t="s">
        <v>33</v>
      </c>
      <c r="AX191" s="13" t="s">
        <v>76</v>
      </c>
      <c r="AY191" s="287" t="s">
        <v>414</v>
      </c>
    </row>
    <row r="192" s="13" customFormat="1">
      <c r="A192" s="13"/>
      <c r="B192" s="277"/>
      <c r="C192" s="278"/>
      <c r="D192" s="230" t="s">
        <v>758</v>
      </c>
      <c r="E192" s="279" t="s">
        <v>1</v>
      </c>
      <c r="F192" s="280" t="s">
        <v>3816</v>
      </c>
      <c r="G192" s="278"/>
      <c r="H192" s="281">
        <v>0.80000000000000004</v>
      </c>
      <c r="I192" s="282"/>
      <c r="J192" s="278"/>
      <c r="K192" s="278"/>
      <c r="L192" s="283"/>
      <c r="M192" s="284"/>
      <c r="N192" s="285"/>
      <c r="O192" s="285"/>
      <c r="P192" s="285"/>
      <c r="Q192" s="285"/>
      <c r="R192" s="285"/>
      <c r="S192" s="285"/>
      <c r="T192" s="286"/>
      <c r="U192" s="13"/>
      <c r="V192" s="13"/>
      <c r="W192" s="13"/>
      <c r="X192" s="13"/>
      <c r="Y192" s="13"/>
      <c r="Z192" s="13"/>
      <c r="AA192" s="13"/>
      <c r="AB192" s="13"/>
      <c r="AC192" s="13"/>
      <c r="AD192" s="13"/>
      <c r="AE192" s="13"/>
      <c r="AT192" s="287" t="s">
        <v>758</v>
      </c>
      <c r="AU192" s="287" t="s">
        <v>86</v>
      </c>
      <c r="AV192" s="13" t="s">
        <v>86</v>
      </c>
      <c r="AW192" s="13" t="s">
        <v>33</v>
      </c>
      <c r="AX192" s="13" t="s">
        <v>76</v>
      </c>
      <c r="AY192" s="287" t="s">
        <v>414</v>
      </c>
    </row>
    <row r="193" s="14" customFormat="1">
      <c r="A193" s="14"/>
      <c r="B193" s="288"/>
      <c r="C193" s="289"/>
      <c r="D193" s="230" t="s">
        <v>758</v>
      </c>
      <c r="E193" s="290" t="s">
        <v>1</v>
      </c>
      <c r="F193" s="291" t="s">
        <v>760</v>
      </c>
      <c r="G193" s="289"/>
      <c r="H193" s="292">
        <v>9.2000000000000011</v>
      </c>
      <c r="I193" s="293"/>
      <c r="J193" s="289"/>
      <c r="K193" s="289"/>
      <c r="L193" s="294"/>
      <c r="M193" s="295"/>
      <c r="N193" s="296"/>
      <c r="O193" s="296"/>
      <c r="P193" s="296"/>
      <c r="Q193" s="296"/>
      <c r="R193" s="296"/>
      <c r="S193" s="296"/>
      <c r="T193" s="297"/>
      <c r="U193" s="14"/>
      <c r="V193" s="14"/>
      <c r="W193" s="14"/>
      <c r="X193" s="14"/>
      <c r="Y193" s="14"/>
      <c r="Z193" s="14"/>
      <c r="AA193" s="14"/>
      <c r="AB193" s="14"/>
      <c r="AC193" s="14"/>
      <c r="AD193" s="14"/>
      <c r="AE193" s="14"/>
      <c r="AT193" s="298" t="s">
        <v>758</v>
      </c>
      <c r="AU193" s="298" t="s">
        <v>86</v>
      </c>
      <c r="AV193" s="14" t="s">
        <v>415</v>
      </c>
      <c r="AW193" s="14" t="s">
        <v>33</v>
      </c>
      <c r="AX193" s="14" t="s">
        <v>84</v>
      </c>
      <c r="AY193" s="298" t="s">
        <v>414</v>
      </c>
    </row>
    <row r="194" s="2" customFormat="1" ht="21.75" customHeight="1">
      <c r="A194" s="39"/>
      <c r="B194" s="40"/>
      <c r="C194" s="234" t="s">
        <v>459</v>
      </c>
      <c r="D194" s="234" t="s">
        <v>443</v>
      </c>
      <c r="E194" s="235" t="s">
        <v>1810</v>
      </c>
      <c r="F194" s="236" t="s">
        <v>1811</v>
      </c>
      <c r="G194" s="237" t="s">
        <v>632</v>
      </c>
      <c r="H194" s="238">
        <v>34.640000000000001</v>
      </c>
      <c r="I194" s="239"/>
      <c r="J194" s="240">
        <f>ROUND(I194*H194,2)</f>
        <v>0</v>
      </c>
      <c r="K194" s="236" t="s">
        <v>720</v>
      </c>
      <c r="L194" s="45"/>
      <c r="M194" s="241" t="s">
        <v>1</v>
      </c>
      <c r="N194" s="242" t="s">
        <v>41</v>
      </c>
      <c r="O194" s="92"/>
      <c r="P194" s="226">
        <f>O194*H194</f>
        <v>0</v>
      </c>
      <c r="Q194" s="226">
        <v>0</v>
      </c>
      <c r="R194" s="226">
        <f>Q194*H194</f>
        <v>0</v>
      </c>
      <c r="S194" s="226">
        <v>0</v>
      </c>
      <c r="T194" s="227">
        <f>S194*H194</f>
        <v>0</v>
      </c>
      <c r="U194" s="39"/>
      <c r="V194" s="39"/>
      <c r="W194" s="39"/>
      <c r="X194" s="39"/>
      <c r="Y194" s="39"/>
      <c r="Z194" s="39"/>
      <c r="AA194" s="39"/>
      <c r="AB194" s="39"/>
      <c r="AC194" s="39"/>
      <c r="AD194" s="39"/>
      <c r="AE194" s="39"/>
      <c r="AR194" s="228" t="s">
        <v>415</v>
      </c>
      <c r="AT194" s="228" t="s">
        <v>443</v>
      </c>
      <c r="AU194" s="228" t="s">
        <v>86</v>
      </c>
      <c r="AY194" s="18" t="s">
        <v>414</v>
      </c>
      <c r="BE194" s="229">
        <f>IF(N194="základní",J194,0)</f>
        <v>0</v>
      </c>
      <c r="BF194" s="229">
        <f>IF(N194="snížená",J194,0)</f>
        <v>0</v>
      </c>
      <c r="BG194" s="229">
        <f>IF(N194="zákl. přenesená",J194,0)</f>
        <v>0</v>
      </c>
      <c r="BH194" s="229">
        <f>IF(N194="sníž. přenesená",J194,0)</f>
        <v>0</v>
      </c>
      <c r="BI194" s="229">
        <f>IF(N194="nulová",J194,0)</f>
        <v>0</v>
      </c>
      <c r="BJ194" s="18" t="s">
        <v>84</v>
      </c>
      <c r="BK194" s="229">
        <f>ROUND(I194*H194,2)</f>
        <v>0</v>
      </c>
      <c r="BL194" s="18" t="s">
        <v>415</v>
      </c>
      <c r="BM194" s="228" t="s">
        <v>3913</v>
      </c>
    </row>
    <row r="195" s="2" customFormat="1">
      <c r="A195" s="39"/>
      <c r="B195" s="40"/>
      <c r="C195" s="41"/>
      <c r="D195" s="230" t="s">
        <v>417</v>
      </c>
      <c r="E195" s="41"/>
      <c r="F195" s="231" t="s">
        <v>1811</v>
      </c>
      <c r="G195" s="41"/>
      <c r="H195" s="41"/>
      <c r="I195" s="156"/>
      <c r="J195" s="41"/>
      <c r="K195" s="41"/>
      <c r="L195" s="45"/>
      <c r="M195" s="232"/>
      <c r="N195" s="233"/>
      <c r="O195" s="92"/>
      <c r="P195" s="92"/>
      <c r="Q195" s="92"/>
      <c r="R195" s="92"/>
      <c r="S195" s="92"/>
      <c r="T195" s="93"/>
      <c r="U195" s="39"/>
      <c r="V195" s="39"/>
      <c r="W195" s="39"/>
      <c r="X195" s="39"/>
      <c r="Y195" s="39"/>
      <c r="Z195" s="39"/>
      <c r="AA195" s="39"/>
      <c r="AB195" s="39"/>
      <c r="AC195" s="39"/>
      <c r="AD195" s="39"/>
      <c r="AE195" s="39"/>
      <c r="AT195" s="18" t="s">
        <v>417</v>
      </c>
      <c r="AU195" s="18" t="s">
        <v>86</v>
      </c>
    </row>
    <row r="196" s="2" customFormat="1">
      <c r="A196" s="39"/>
      <c r="B196" s="40"/>
      <c r="C196" s="41"/>
      <c r="D196" s="230" t="s">
        <v>722</v>
      </c>
      <c r="E196" s="41"/>
      <c r="F196" s="268" t="s">
        <v>3780</v>
      </c>
      <c r="G196" s="41"/>
      <c r="H196" s="41"/>
      <c r="I196" s="156"/>
      <c r="J196" s="41"/>
      <c r="K196" s="41"/>
      <c r="L196" s="45"/>
      <c r="M196" s="232"/>
      <c r="N196" s="233"/>
      <c r="O196" s="92"/>
      <c r="P196" s="92"/>
      <c r="Q196" s="92"/>
      <c r="R196" s="92"/>
      <c r="S196" s="92"/>
      <c r="T196" s="93"/>
      <c r="U196" s="39"/>
      <c r="V196" s="39"/>
      <c r="W196" s="39"/>
      <c r="X196" s="39"/>
      <c r="Y196" s="39"/>
      <c r="Z196" s="39"/>
      <c r="AA196" s="39"/>
      <c r="AB196" s="39"/>
      <c r="AC196" s="39"/>
      <c r="AD196" s="39"/>
      <c r="AE196" s="39"/>
      <c r="AT196" s="18" t="s">
        <v>722</v>
      </c>
      <c r="AU196" s="18" t="s">
        <v>86</v>
      </c>
    </row>
    <row r="197" s="15" customFormat="1">
      <c r="A197" s="15"/>
      <c r="B197" s="299"/>
      <c r="C197" s="300"/>
      <c r="D197" s="230" t="s">
        <v>758</v>
      </c>
      <c r="E197" s="301" t="s">
        <v>1</v>
      </c>
      <c r="F197" s="302" t="s">
        <v>2492</v>
      </c>
      <c r="G197" s="300"/>
      <c r="H197" s="301" t="s">
        <v>1</v>
      </c>
      <c r="I197" s="303"/>
      <c r="J197" s="300"/>
      <c r="K197" s="300"/>
      <c r="L197" s="304"/>
      <c r="M197" s="305"/>
      <c r="N197" s="306"/>
      <c r="O197" s="306"/>
      <c r="P197" s="306"/>
      <c r="Q197" s="306"/>
      <c r="R197" s="306"/>
      <c r="S197" s="306"/>
      <c r="T197" s="307"/>
      <c r="U197" s="15"/>
      <c r="V197" s="15"/>
      <c r="W197" s="15"/>
      <c r="X197" s="15"/>
      <c r="Y197" s="15"/>
      <c r="Z197" s="15"/>
      <c r="AA197" s="15"/>
      <c r="AB197" s="15"/>
      <c r="AC197" s="15"/>
      <c r="AD197" s="15"/>
      <c r="AE197" s="15"/>
      <c r="AT197" s="308" t="s">
        <v>758</v>
      </c>
      <c r="AU197" s="308" t="s">
        <v>86</v>
      </c>
      <c r="AV197" s="15" t="s">
        <v>84</v>
      </c>
      <c r="AW197" s="15" t="s">
        <v>33</v>
      </c>
      <c r="AX197" s="15" t="s">
        <v>76</v>
      </c>
      <c r="AY197" s="308" t="s">
        <v>414</v>
      </c>
    </row>
    <row r="198" s="13" customFormat="1">
      <c r="A198" s="13"/>
      <c r="B198" s="277"/>
      <c r="C198" s="278"/>
      <c r="D198" s="230" t="s">
        <v>758</v>
      </c>
      <c r="E198" s="279" t="s">
        <v>1</v>
      </c>
      <c r="F198" s="280" t="s">
        <v>3894</v>
      </c>
      <c r="G198" s="278"/>
      <c r="H198" s="281">
        <v>14.699999999999999</v>
      </c>
      <c r="I198" s="282"/>
      <c r="J198" s="278"/>
      <c r="K198" s="278"/>
      <c r="L198" s="283"/>
      <c r="M198" s="284"/>
      <c r="N198" s="285"/>
      <c r="O198" s="285"/>
      <c r="P198" s="285"/>
      <c r="Q198" s="285"/>
      <c r="R198" s="285"/>
      <c r="S198" s="285"/>
      <c r="T198" s="286"/>
      <c r="U198" s="13"/>
      <c r="V198" s="13"/>
      <c r="W198" s="13"/>
      <c r="X198" s="13"/>
      <c r="Y198" s="13"/>
      <c r="Z198" s="13"/>
      <c r="AA198" s="13"/>
      <c r="AB198" s="13"/>
      <c r="AC198" s="13"/>
      <c r="AD198" s="13"/>
      <c r="AE198" s="13"/>
      <c r="AT198" s="287" t="s">
        <v>758</v>
      </c>
      <c r="AU198" s="287" t="s">
        <v>86</v>
      </c>
      <c r="AV198" s="13" t="s">
        <v>86</v>
      </c>
      <c r="AW198" s="13" t="s">
        <v>33</v>
      </c>
      <c r="AX198" s="13" t="s">
        <v>76</v>
      </c>
      <c r="AY198" s="287" t="s">
        <v>414</v>
      </c>
    </row>
    <row r="199" s="13" customFormat="1">
      <c r="A199" s="13"/>
      <c r="B199" s="277"/>
      <c r="C199" s="278"/>
      <c r="D199" s="230" t="s">
        <v>758</v>
      </c>
      <c r="E199" s="279" t="s">
        <v>1</v>
      </c>
      <c r="F199" s="280" t="s">
        <v>3816</v>
      </c>
      <c r="G199" s="278"/>
      <c r="H199" s="281">
        <v>0.80000000000000004</v>
      </c>
      <c r="I199" s="282"/>
      <c r="J199" s="278"/>
      <c r="K199" s="278"/>
      <c r="L199" s="283"/>
      <c r="M199" s="284"/>
      <c r="N199" s="285"/>
      <c r="O199" s="285"/>
      <c r="P199" s="285"/>
      <c r="Q199" s="285"/>
      <c r="R199" s="285"/>
      <c r="S199" s="285"/>
      <c r="T199" s="286"/>
      <c r="U199" s="13"/>
      <c r="V199" s="13"/>
      <c r="W199" s="13"/>
      <c r="X199" s="13"/>
      <c r="Y199" s="13"/>
      <c r="Z199" s="13"/>
      <c r="AA199" s="13"/>
      <c r="AB199" s="13"/>
      <c r="AC199" s="13"/>
      <c r="AD199" s="13"/>
      <c r="AE199" s="13"/>
      <c r="AT199" s="287" t="s">
        <v>758</v>
      </c>
      <c r="AU199" s="287" t="s">
        <v>86</v>
      </c>
      <c r="AV199" s="13" t="s">
        <v>86</v>
      </c>
      <c r="AW199" s="13" t="s">
        <v>33</v>
      </c>
      <c r="AX199" s="13" t="s">
        <v>76</v>
      </c>
      <c r="AY199" s="287" t="s">
        <v>414</v>
      </c>
    </row>
    <row r="200" s="15" customFormat="1">
      <c r="A200" s="15"/>
      <c r="B200" s="299"/>
      <c r="C200" s="300"/>
      <c r="D200" s="230" t="s">
        <v>758</v>
      </c>
      <c r="E200" s="301" t="s">
        <v>1</v>
      </c>
      <c r="F200" s="302" t="s">
        <v>2495</v>
      </c>
      <c r="G200" s="300"/>
      <c r="H200" s="301" t="s">
        <v>1</v>
      </c>
      <c r="I200" s="303"/>
      <c r="J200" s="300"/>
      <c r="K200" s="300"/>
      <c r="L200" s="304"/>
      <c r="M200" s="305"/>
      <c r="N200" s="306"/>
      <c r="O200" s="306"/>
      <c r="P200" s="306"/>
      <c r="Q200" s="306"/>
      <c r="R200" s="306"/>
      <c r="S200" s="306"/>
      <c r="T200" s="307"/>
      <c r="U200" s="15"/>
      <c r="V200" s="15"/>
      <c r="W200" s="15"/>
      <c r="X200" s="15"/>
      <c r="Y200" s="15"/>
      <c r="Z200" s="15"/>
      <c r="AA200" s="15"/>
      <c r="AB200" s="15"/>
      <c r="AC200" s="15"/>
      <c r="AD200" s="15"/>
      <c r="AE200" s="15"/>
      <c r="AT200" s="308" t="s">
        <v>758</v>
      </c>
      <c r="AU200" s="308" t="s">
        <v>86</v>
      </c>
      <c r="AV200" s="15" t="s">
        <v>84</v>
      </c>
      <c r="AW200" s="15" t="s">
        <v>33</v>
      </c>
      <c r="AX200" s="15" t="s">
        <v>76</v>
      </c>
      <c r="AY200" s="308" t="s">
        <v>414</v>
      </c>
    </row>
    <row r="201" s="13" customFormat="1">
      <c r="A201" s="13"/>
      <c r="B201" s="277"/>
      <c r="C201" s="278"/>
      <c r="D201" s="230" t="s">
        <v>758</v>
      </c>
      <c r="E201" s="279" t="s">
        <v>1</v>
      </c>
      <c r="F201" s="280" t="s">
        <v>3895</v>
      </c>
      <c r="G201" s="278"/>
      <c r="H201" s="281">
        <v>15.539999999999999</v>
      </c>
      <c r="I201" s="282"/>
      <c r="J201" s="278"/>
      <c r="K201" s="278"/>
      <c r="L201" s="283"/>
      <c r="M201" s="284"/>
      <c r="N201" s="285"/>
      <c r="O201" s="285"/>
      <c r="P201" s="285"/>
      <c r="Q201" s="285"/>
      <c r="R201" s="285"/>
      <c r="S201" s="285"/>
      <c r="T201" s="286"/>
      <c r="U201" s="13"/>
      <c r="V201" s="13"/>
      <c r="W201" s="13"/>
      <c r="X201" s="13"/>
      <c r="Y201" s="13"/>
      <c r="Z201" s="13"/>
      <c r="AA201" s="13"/>
      <c r="AB201" s="13"/>
      <c r="AC201" s="13"/>
      <c r="AD201" s="13"/>
      <c r="AE201" s="13"/>
      <c r="AT201" s="287" t="s">
        <v>758</v>
      </c>
      <c r="AU201" s="287" t="s">
        <v>86</v>
      </c>
      <c r="AV201" s="13" t="s">
        <v>86</v>
      </c>
      <c r="AW201" s="13" t="s">
        <v>33</v>
      </c>
      <c r="AX201" s="13" t="s">
        <v>76</v>
      </c>
      <c r="AY201" s="287" t="s">
        <v>414</v>
      </c>
    </row>
    <row r="202" s="13" customFormat="1">
      <c r="A202" s="13"/>
      <c r="B202" s="277"/>
      <c r="C202" s="278"/>
      <c r="D202" s="230" t="s">
        <v>758</v>
      </c>
      <c r="E202" s="279" t="s">
        <v>1</v>
      </c>
      <c r="F202" s="280" t="s">
        <v>2742</v>
      </c>
      <c r="G202" s="278"/>
      <c r="H202" s="281">
        <v>3.6000000000000001</v>
      </c>
      <c r="I202" s="282"/>
      <c r="J202" s="278"/>
      <c r="K202" s="278"/>
      <c r="L202" s="283"/>
      <c r="M202" s="284"/>
      <c r="N202" s="285"/>
      <c r="O202" s="285"/>
      <c r="P202" s="285"/>
      <c r="Q202" s="285"/>
      <c r="R202" s="285"/>
      <c r="S202" s="285"/>
      <c r="T202" s="286"/>
      <c r="U202" s="13"/>
      <c r="V202" s="13"/>
      <c r="W202" s="13"/>
      <c r="X202" s="13"/>
      <c r="Y202" s="13"/>
      <c r="Z202" s="13"/>
      <c r="AA202" s="13"/>
      <c r="AB202" s="13"/>
      <c r="AC202" s="13"/>
      <c r="AD202" s="13"/>
      <c r="AE202" s="13"/>
      <c r="AT202" s="287" t="s">
        <v>758</v>
      </c>
      <c r="AU202" s="287" t="s">
        <v>86</v>
      </c>
      <c r="AV202" s="13" t="s">
        <v>86</v>
      </c>
      <c r="AW202" s="13" t="s">
        <v>33</v>
      </c>
      <c r="AX202" s="13" t="s">
        <v>76</v>
      </c>
      <c r="AY202" s="287" t="s">
        <v>414</v>
      </c>
    </row>
    <row r="203" s="14" customFormat="1">
      <c r="A203" s="14"/>
      <c r="B203" s="288"/>
      <c r="C203" s="289"/>
      <c r="D203" s="230" t="s">
        <v>758</v>
      </c>
      <c r="E203" s="290" t="s">
        <v>1</v>
      </c>
      <c r="F203" s="291" t="s">
        <v>760</v>
      </c>
      <c r="G203" s="289"/>
      <c r="H203" s="292">
        <v>34.640000000000001</v>
      </c>
      <c r="I203" s="293"/>
      <c r="J203" s="289"/>
      <c r="K203" s="289"/>
      <c r="L203" s="294"/>
      <c r="M203" s="295"/>
      <c r="N203" s="296"/>
      <c r="O203" s="296"/>
      <c r="P203" s="296"/>
      <c r="Q203" s="296"/>
      <c r="R203" s="296"/>
      <c r="S203" s="296"/>
      <c r="T203" s="297"/>
      <c r="U203" s="14"/>
      <c r="V203" s="14"/>
      <c r="W203" s="14"/>
      <c r="X203" s="14"/>
      <c r="Y203" s="14"/>
      <c r="Z203" s="14"/>
      <c r="AA203" s="14"/>
      <c r="AB203" s="14"/>
      <c r="AC203" s="14"/>
      <c r="AD203" s="14"/>
      <c r="AE203" s="14"/>
      <c r="AT203" s="298" t="s">
        <v>758</v>
      </c>
      <c r="AU203" s="298" t="s">
        <v>86</v>
      </c>
      <c r="AV203" s="14" t="s">
        <v>415</v>
      </c>
      <c r="AW203" s="14" t="s">
        <v>33</v>
      </c>
      <c r="AX203" s="14" t="s">
        <v>84</v>
      </c>
      <c r="AY203" s="298" t="s">
        <v>414</v>
      </c>
    </row>
    <row r="204" s="2" customFormat="1" ht="21.75" customHeight="1">
      <c r="A204" s="39"/>
      <c r="B204" s="40"/>
      <c r="C204" s="234" t="s">
        <v>463</v>
      </c>
      <c r="D204" s="234" t="s">
        <v>443</v>
      </c>
      <c r="E204" s="235" t="s">
        <v>2020</v>
      </c>
      <c r="F204" s="236" t="s">
        <v>2021</v>
      </c>
      <c r="G204" s="237" t="s">
        <v>632</v>
      </c>
      <c r="H204" s="238">
        <v>9.1999999999999993</v>
      </c>
      <c r="I204" s="239"/>
      <c r="J204" s="240">
        <f>ROUND(I204*H204,2)</f>
        <v>0</v>
      </c>
      <c r="K204" s="236" t="s">
        <v>720</v>
      </c>
      <c r="L204" s="45"/>
      <c r="M204" s="241" t="s">
        <v>1</v>
      </c>
      <c r="N204" s="242" t="s">
        <v>41</v>
      </c>
      <c r="O204" s="92"/>
      <c r="P204" s="226">
        <f>O204*H204</f>
        <v>0</v>
      </c>
      <c r="Q204" s="226">
        <v>0.019425000000000001</v>
      </c>
      <c r="R204" s="226">
        <f>Q204*H204</f>
        <v>0.17871000000000001</v>
      </c>
      <c r="S204" s="226">
        <v>0</v>
      </c>
      <c r="T204" s="227">
        <f>S204*H204</f>
        <v>0</v>
      </c>
      <c r="U204" s="39"/>
      <c r="V204" s="39"/>
      <c r="W204" s="39"/>
      <c r="X204" s="39"/>
      <c r="Y204" s="39"/>
      <c r="Z204" s="39"/>
      <c r="AA204" s="39"/>
      <c r="AB204" s="39"/>
      <c r="AC204" s="39"/>
      <c r="AD204" s="39"/>
      <c r="AE204" s="39"/>
      <c r="AR204" s="228" t="s">
        <v>415</v>
      </c>
      <c r="AT204" s="228" t="s">
        <v>443</v>
      </c>
      <c r="AU204" s="228" t="s">
        <v>86</v>
      </c>
      <c r="AY204" s="18" t="s">
        <v>414</v>
      </c>
      <c r="BE204" s="229">
        <f>IF(N204="základní",J204,0)</f>
        <v>0</v>
      </c>
      <c r="BF204" s="229">
        <f>IF(N204="snížená",J204,0)</f>
        <v>0</v>
      </c>
      <c r="BG204" s="229">
        <f>IF(N204="zákl. přenesená",J204,0)</f>
        <v>0</v>
      </c>
      <c r="BH204" s="229">
        <f>IF(N204="sníž. přenesená",J204,0)</f>
        <v>0</v>
      </c>
      <c r="BI204" s="229">
        <f>IF(N204="nulová",J204,0)</f>
        <v>0</v>
      </c>
      <c r="BJ204" s="18" t="s">
        <v>84</v>
      </c>
      <c r="BK204" s="229">
        <f>ROUND(I204*H204,2)</f>
        <v>0</v>
      </c>
      <c r="BL204" s="18" t="s">
        <v>415</v>
      </c>
      <c r="BM204" s="228" t="s">
        <v>3914</v>
      </c>
    </row>
    <row r="205" s="2" customFormat="1">
      <c r="A205" s="39"/>
      <c r="B205" s="40"/>
      <c r="C205" s="41"/>
      <c r="D205" s="230" t="s">
        <v>417</v>
      </c>
      <c r="E205" s="41"/>
      <c r="F205" s="231" t="s">
        <v>2023</v>
      </c>
      <c r="G205" s="41"/>
      <c r="H205" s="41"/>
      <c r="I205" s="156"/>
      <c r="J205" s="41"/>
      <c r="K205" s="41"/>
      <c r="L205" s="45"/>
      <c r="M205" s="232"/>
      <c r="N205" s="233"/>
      <c r="O205" s="92"/>
      <c r="P205" s="92"/>
      <c r="Q205" s="92"/>
      <c r="R205" s="92"/>
      <c r="S205" s="92"/>
      <c r="T205" s="93"/>
      <c r="U205" s="39"/>
      <c r="V205" s="39"/>
      <c r="W205" s="39"/>
      <c r="X205" s="39"/>
      <c r="Y205" s="39"/>
      <c r="Z205" s="39"/>
      <c r="AA205" s="39"/>
      <c r="AB205" s="39"/>
      <c r="AC205" s="39"/>
      <c r="AD205" s="39"/>
      <c r="AE205" s="39"/>
      <c r="AT205" s="18" t="s">
        <v>417</v>
      </c>
      <c r="AU205" s="18" t="s">
        <v>86</v>
      </c>
    </row>
    <row r="206" s="15" customFormat="1">
      <c r="A206" s="15"/>
      <c r="B206" s="299"/>
      <c r="C206" s="300"/>
      <c r="D206" s="230" t="s">
        <v>758</v>
      </c>
      <c r="E206" s="301" t="s">
        <v>1</v>
      </c>
      <c r="F206" s="302" t="s">
        <v>2492</v>
      </c>
      <c r="G206" s="300"/>
      <c r="H206" s="301" t="s">
        <v>1</v>
      </c>
      <c r="I206" s="303"/>
      <c r="J206" s="300"/>
      <c r="K206" s="300"/>
      <c r="L206" s="304"/>
      <c r="M206" s="305"/>
      <c r="N206" s="306"/>
      <c r="O206" s="306"/>
      <c r="P206" s="306"/>
      <c r="Q206" s="306"/>
      <c r="R206" s="306"/>
      <c r="S206" s="306"/>
      <c r="T206" s="307"/>
      <c r="U206" s="15"/>
      <c r="V206" s="15"/>
      <c r="W206" s="15"/>
      <c r="X206" s="15"/>
      <c r="Y206" s="15"/>
      <c r="Z206" s="15"/>
      <c r="AA206" s="15"/>
      <c r="AB206" s="15"/>
      <c r="AC206" s="15"/>
      <c r="AD206" s="15"/>
      <c r="AE206" s="15"/>
      <c r="AT206" s="308" t="s">
        <v>758</v>
      </c>
      <c r="AU206" s="308" t="s">
        <v>86</v>
      </c>
      <c r="AV206" s="15" t="s">
        <v>84</v>
      </c>
      <c r="AW206" s="15" t="s">
        <v>33</v>
      </c>
      <c r="AX206" s="15" t="s">
        <v>76</v>
      </c>
      <c r="AY206" s="308" t="s">
        <v>414</v>
      </c>
    </row>
    <row r="207" s="13" customFormat="1">
      <c r="A207" s="13"/>
      <c r="B207" s="277"/>
      <c r="C207" s="278"/>
      <c r="D207" s="230" t="s">
        <v>758</v>
      </c>
      <c r="E207" s="279" t="s">
        <v>1</v>
      </c>
      <c r="F207" s="280" t="s">
        <v>3912</v>
      </c>
      <c r="G207" s="278"/>
      <c r="H207" s="281">
        <v>8.4000000000000004</v>
      </c>
      <c r="I207" s="282"/>
      <c r="J207" s="278"/>
      <c r="K207" s="278"/>
      <c r="L207" s="283"/>
      <c r="M207" s="284"/>
      <c r="N207" s="285"/>
      <c r="O207" s="285"/>
      <c r="P207" s="285"/>
      <c r="Q207" s="285"/>
      <c r="R207" s="285"/>
      <c r="S207" s="285"/>
      <c r="T207" s="286"/>
      <c r="U207" s="13"/>
      <c r="V207" s="13"/>
      <c r="W207" s="13"/>
      <c r="X207" s="13"/>
      <c r="Y207" s="13"/>
      <c r="Z207" s="13"/>
      <c r="AA207" s="13"/>
      <c r="AB207" s="13"/>
      <c r="AC207" s="13"/>
      <c r="AD207" s="13"/>
      <c r="AE207" s="13"/>
      <c r="AT207" s="287" t="s">
        <v>758</v>
      </c>
      <c r="AU207" s="287" t="s">
        <v>86</v>
      </c>
      <c r="AV207" s="13" t="s">
        <v>86</v>
      </c>
      <c r="AW207" s="13" t="s">
        <v>33</v>
      </c>
      <c r="AX207" s="13" t="s">
        <v>76</v>
      </c>
      <c r="AY207" s="287" t="s">
        <v>414</v>
      </c>
    </row>
    <row r="208" s="13" customFormat="1">
      <c r="A208" s="13"/>
      <c r="B208" s="277"/>
      <c r="C208" s="278"/>
      <c r="D208" s="230" t="s">
        <v>758</v>
      </c>
      <c r="E208" s="279" t="s">
        <v>1</v>
      </c>
      <c r="F208" s="280" t="s">
        <v>3816</v>
      </c>
      <c r="G208" s="278"/>
      <c r="H208" s="281">
        <v>0.80000000000000004</v>
      </c>
      <c r="I208" s="282"/>
      <c r="J208" s="278"/>
      <c r="K208" s="278"/>
      <c r="L208" s="283"/>
      <c r="M208" s="284"/>
      <c r="N208" s="285"/>
      <c r="O208" s="285"/>
      <c r="P208" s="285"/>
      <c r="Q208" s="285"/>
      <c r="R208" s="285"/>
      <c r="S208" s="285"/>
      <c r="T208" s="286"/>
      <c r="U208" s="13"/>
      <c r="V208" s="13"/>
      <c r="W208" s="13"/>
      <c r="X208" s="13"/>
      <c r="Y208" s="13"/>
      <c r="Z208" s="13"/>
      <c r="AA208" s="13"/>
      <c r="AB208" s="13"/>
      <c r="AC208" s="13"/>
      <c r="AD208" s="13"/>
      <c r="AE208" s="13"/>
      <c r="AT208" s="287" t="s">
        <v>758</v>
      </c>
      <c r="AU208" s="287" t="s">
        <v>86</v>
      </c>
      <c r="AV208" s="13" t="s">
        <v>86</v>
      </c>
      <c r="AW208" s="13" t="s">
        <v>33</v>
      </c>
      <c r="AX208" s="13" t="s">
        <v>76</v>
      </c>
      <c r="AY208" s="287" t="s">
        <v>414</v>
      </c>
    </row>
    <row r="209" s="14" customFormat="1">
      <c r="A209" s="14"/>
      <c r="B209" s="288"/>
      <c r="C209" s="289"/>
      <c r="D209" s="230" t="s">
        <v>758</v>
      </c>
      <c r="E209" s="290" t="s">
        <v>1</v>
      </c>
      <c r="F209" s="291" t="s">
        <v>760</v>
      </c>
      <c r="G209" s="289"/>
      <c r="H209" s="292">
        <v>9.2000000000000011</v>
      </c>
      <c r="I209" s="293"/>
      <c r="J209" s="289"/>
      <c r="K209" s="289"/>
      <c r="L209" s="294"/>
      <c r="M209" s="295"/>
      <c r="N209" s="296"/>
      <c r="O209" s="296"/>
      <c r="P209" s="296"/>
      <c r="Q209" s="296"/>
      <c r="R209" s="296"/>
      <c r="S209" s="296"/>
      <c r="T209" s="297"/>
      <c r="U209" s="14"/>
      <c r="V209" s="14"/>
      <c r="W209" s="14"/>
      <c r="X209" s="14"/>
      <c r="Y209" s="14"/>
      <c r="Z209" s="14"/>
      <c r="AA209" s="14"/>
      <c r="AB209" s="14"/>
      <c r="AC209" s="14"/>
      <c r="AD209" s="14"/>
      <c r="AE209" s="14"/>
      <c r="AT209" s="298" t="s">
        <v>758</v>
      </c>
      <c r="AU209" s="298" t="s">
        <v>86</v>
      </c>
      <c r="AV209" s="14" t="s">
        <v>415</v>
      </c>
      <c r="AW209" s="14" t="s">
        <v>33</v>
      </c>
      <c r="AX209" s="14" t="s">
        <v>84</v>
      </c>
      <c r="AY209" s="298" t="s">
        <v>414</v>
      </c>
    </row>
    <row r="210" s="11" customFormat="1" ht="22.8" customHeight="1">
      <c r="A210" s="11"/>
      <c r="B210" s="254"/>
      <c r="C210" s="255"/>
      <c r="D210" s="256" t="s">
        <v>75</v>
      </c>
      <c r="E210" s="275" t="s">
        <v>892</v>
      </c>
      <c r="F210" s="275" t="s">
        <v>893</v>
      </c>
      <c r="G210" s="255"/>
      <c r="H210" s="255"/>
      <c r="I210" s="258"/>
      <c r="J210" s="276">
        <f>BK210</f>
        <v>0</v>
      </c>
      <c r="K210" s="255"/>
      <c r="L210" s="260"/>
      <c r="M210" s="261"/>
      <c r="N210" s="262"/>
      <c r="O210" s="262"/>
      <c r="P210" s="263">
        <f>SUM(P211:P221)</f>
        <v>0</v>
      </c>
      <c r="Q210" s="262"/>
      <c r="R210" s="263">
        <f>SUM(R211:R221)</f>
        <v>0</v>
      </c>
      <c r="S210" s="262"/>
      <c r="T210" s="264">
        <f>SUM(T211:T221)</f>
        <v>0</v>
      </c>
      <c r="U210" s="11"/>
      <c r="V210" s="11"/>
      <c r="W210" s="11"/>
      <c r="X210" s="11"/>
      <c r="Y210" s="11"/>
      <c r="Z210" s="11"/>
      <c r="AA210" s="11"/>
      <c r="AB210" s="11"/>
      <c r="AC210" s="11"/>
      <c r="AD210" s="11"/>
      <c r="AE210" s="11"/>
      <c r="AR210" s="265" t="s">
        <v>84</v>
      </c>
      <c r="AT210" s="266" t="s">
        <v>75</v>
      </c>
      <c r="AU210" s="266" t="s">
        <v>84</v>
      </c>
      <c r="AY210" s="265" t="s">
        <v>414</v>
      </c>
      <c r="BK210" s="267">
        <f>SUM(BK211:BK221)</f>
        <v>0</v>
      </c>
    </row>
    <row r="211" s="2" customFormat="1" ht="21.75" customHeight="1">
      <c r="A211" s="39"/>
      <c r="B211" s="40"/>
      <c r="C211" s="234" t="s">
        <v>8</v>
      </c>
      <c r="D211" s="234" t="s">
        <v>443</v>
      </c>
      <c r="E211" s="235" t="s">
        <v>1847</v>
      </c>
      <c r="F211" s="236" t="s">
        <v>1848</v>
      </c>
      <c r="G211" s="237" t="s">
        <v>897</v>
      </c>
      <c r="H211" s="238">
        <v>8.8680000000000003</v>
      </c>
      <c r="I211" s="239"/>
      <c r="J211" s="240">
        <f>ROUND(I211*H211,2)</f>
        <v>0</v>
      </c>
      <c r="K211" s="236" t="s">
        <v>720</v>
      </c>
      <c r="L211" s="45"/>
      <c r="M211" s="241" t="s">
        <v>1</v>
      </c>
      <c r="N211" s="242" t="s">
        <v>41</v>
      </c>
      <c r="O211" s="92"/>
      <c r="P211" s="226">
        <f>O211*H211</f>
        <v>0</v>
      </c>
      <c r="Q211" s="226">
        <v>0</v>
      </c>
      <c r="R211" s="226">
        <f>Q211*H211</f>
        <v>0</v>
      </c>
      <c r="S211" s="226">
        <v>0</v>
      </c>
      <c r="T211" s="227">
        <f>S211*H211</f>
        <v>0</v>
      </c>
      <c r="U211" s="39"/>
      <c r="V211" s="39"/>
      <c r="W211" s="39"/>
      <c r="X211" s="39"/>
      <c r="Y211" s="39"/>
      <c r="Z211" s="39"/>
      <c r="AA211" s="39"/>
      <c r="AB211" s="39"/>
      <c r="AC211" s="39"/>
      <c r="AD211" s="39"/>
      <c r="AE211" s="39"/>
      <c r="AR211" s="228" t="s">
        <v>415</v>
      </c>
      <c r="AT211" s="228" t="s">
        <v>443</v>
      </c>
      <c r="AU211" s="228" t="s">
        <v>86</v>
      </c>
      <c r="AY211" s="18" t="s">
        <v>414</v>
      </c>
      <c r="BE211" s="229">
        <f>IF(N211="základní",J211,0)</f>
        <v>0</v>
      </c>
      <c r="BF211" s="229">
        <f>IF(N211="snížená",J211,0)</f>
        <v>0</v>
      </c>
      <c r="BG211" s="229">
        <f>IF(N211="zákl. přenesená",J211,0)</f>
        <v>0</v>
      </c>
      <c r="BH211" s="229">
        <f>IF(N211="sníž. přenesená",J211,0)</f>
        <v>0</v>
      </c>
      <c r="BI211" s="229">
        <f>IF(N211="nulová",J211,0)</f>
        <v>0</v>
      </c>
      <c r="BJ211" s="18" t="s">
        <v>84</v>
      </c>
      <c r="BK211" s="229">
        <f>ROUND(I211*H211,2)</f>
        <v>0</v>
      </c>
      <c r="BL211" s="18" t="s">
        <v>415</v>
      </c>
      <c r="BM211" s="228" t="s">
        <v>3915</v>
      </c>
    </row>
    <row r="212" s="2" customFormat="1">
      <c r="A212" s="39"/>
      <c r="B212" s="40"/>
      <c r="C212" s="41"/>
      <c r="D212" s="230" t="s">
        <v>417</v>
      </c>
      <c r="E212" s="41"/>
      <c r="F212" s="231" t="s">
        <v>1850</v>
      </c>
      <c r="G212" s="41"/>
      <c r="H212" s="41"/>
      <c r="I212" s="156"/>
      <c r="J212" s="41"/>
      <c r="K212" s="41"/>
      <c r="L212" s="45"/>
      <c r="M212" s="232"/>
      <c r="N212" s="233"/>
      <c r="O212" s="92"/>
      <c r="P212" s="92"/>
      <c r="Q212" s="92"/>
      <c r="R212" s="92"/>
      <c r="S212" s="92"/>
      <c r="T212" s="93"/>
      <c r="U212" s="39"/>
      <c r="V212" s="39"/>
      <c r="W212" s="39"/>
      <c r="X212" s="39"/>
      <c r="Y212" s="39"/>
      <c r="Z212" s="39"/>
      <c r="AA212" s="39"/>
      <c r="AB212" s="39"/>
      <c r="AC212" s="39"/>
      <c r="AD212" s="39"/>
      <c r="AE212" s="39"/>
      <c r="AT212" s="18" t="s">
        <v>417</v>
      </c>
      <c r="AU212" s="18" t="s">
        <v>86</v>
      </c>
    </row>
    <row r="213" s="2" customFormat="1" ht="16.5" customHeight="1">
      <c r="A213" s="39"/>
      <c r="B213" s="40"/>
      <c r="C213" s="234" t="s">
        <v>470</v>
      </c>
      <c r="D213" s="234" t="s">
        <v>443</v>
      </c>
      <c r="E213" s="235" t="s">
        <v>1851</v>
      </c>
      <c r="F213" s="236" t="s">
        <v>1852</v>
      </c>
      <c r="G213" s="237" t="s">
        <v>897</v>
      </c>
      <c r="H213" s="238">
        <v>115.28400000000001</v>
      </c>
      <c r="I213" s="239"/>
      <c r="J213" s="240">
        <f>ROUND(I213*H213,2)</f>
        <v>0</v>
      </c>
      <c r="K213" s="236" t="s">
        <v>720</v>
      </c>
      <c r="L213" s="45"/>
      <c r="M213" s="241" t="s">
        <v>1</v>
      </c>
      <c r="N213" s="242" t="s">
        <v>41</v>
      </c>
      <c r="O213" s="92"/>
      <c r="P213" s="226">
        <f>O213*H213</f>
        <v>0</v>
      </c>
      <c r="Q213" s="226">
        <v>0</v>
      </c>
      <c r="R213" s="226">
        <f>Q213*H213</f>
        <v>0</v>
      </c>
      <c r="S213" s="226">
        <v>0</v>
      </c>
      <c r="T213" s="227">
        <f>S213*H213</f>
        <v>0</v>
      </c>
      <c r="U213" s="39"/>
      <c r="V213" s="39"/>
      <c r="W213" s="39"/>
      <c r="X213" s="39"/>
      <c r="Y213" s="39"/>
      <c r="Z213" s="39"/>
      <c r="AA213" s="39"/>
      <c r="AB213" s="39"/>
      <c r="AC213" s="39"/>
      <c r="AD213" s="39"/>
      <c r="AE213" s="39"/>
      <c r="AR213" s="228" t="s">
        <v>415</v>
      </c>
      <c r="AT213" s="228" t="s">
        <v>443</v>
      </c>
      <c r="AU213" s="228" t="s">
        <v>86</v>
      </c>
      <c r="AY213" s="18" t="s">
        <v>414</v>
      </c>
      <c r="BE213" s="229">
        <f>IF(N213="základní",J213,0)</f>
        <v>0</v>
      </c>
      <c r="BF213" s="229">
        <f>IF(N213="snížená",J213,0)</f>
        <v>0</v>
      </c>
      <c r="BG213" s="229">
        <f>IF(N213="zákl. přenesená",J213,0)</f>
        <v>0</v>
      </c>
      <c r="BH213" s="229">
        <f>IF(N213="sníž. přenesená",J213,0)</f>
        <v>0</v>
      </c>
      <c r="BI213" s="229">
        <f>IF(N213="nulová",J213,0)</f>
        <v>0</v>
      </c>
      <c r="BJ213" s="18" t="s">
        <v>84</v>
      </c>
      <c r="BK213" s="229">
        <f>ROUND(I213*H213,2)</f>
        <v>0</v>
      </c>
      <c r="BL213" s="18" t="s">
        <v>415</v>
      </c>
      <c r="BM213" s="228" t="s">
        <v>3916</v>
      </c>
    </row>
    <row r="214" s="2" customFormat="1">
      <c r="A214" s="39"/>
      <c r="B214" s="40"/>
      <c r="C214" s="41"/>
      <c r="D214" s="230" t="s">
        <v>417</v>
      </c>
      <c r="E214" s="41"/>
      <c r="F214" s="231" t="s">
        <v>1854</v>
      </c>
      <c r="G214" s="41"/>
      <c r="H214" s="41"/>
      <c r="I214" s="156"/>
      <c r="J214" s="41"/>
      <c r="K214" s="41"/>
      <c r="L214" s="45"/>
      <c r="M214" s="232"/>
      <c r="N214" s="233"/>
      <c r="O214" s="92"/>
      <c r="P214" s="92"/>
      <c r="Q214" s="92"/>
      <c r="R214" s="92"/>
      <c r="S214" s="92"/>
      <c r="T214" s="93"/>
      <c r="U214" s="39"/>
      <c r="V214" s="39"/>
      <c r="W214" s="39"/>
      <c r="X214" s="39"/>
      <c r="Y214" s="39"/>
      <c r="Z214" s="39"/>
      <c r="AA214" s="39"/>
      <c r="AB214" s="39"/>
      <c r="AC214" s="39"/>
      <c r="AD214" s="39"/>
      <c r="AE214" s="39"/>
      <c r="AT214" s="18" t="s">
        <v>417</v>
      </c>
      <c r="AU214" s="18" t="s">
        <v>86</v>
      </c>
    </row>
    <row r="215" s="2" customFormat="1">
      <c r="A215" s="39"/>
      <c r="B215" s="40"/>
      <c r="C215" s="41"/>
      <c r="D215" s="230" t="s">
        <v>722</v>
      </c>
      <c r="E215" s="41"/>
      <c r="F215" s="268" t="s">
        <v>3002</v>
      </c>
      <c r="G215" s="41"/>
      <c r="H215" s="41"/>
      <c r="I215" s="156"/>
      <c r="J215" s="41"/>
      <c r="K215" s="41"/>
      <c r="L215" s="45"/>
      <c r="M215" s="232"/>
      <c r="N215" s="233"/>
      <c r="O215" s="92"/>
      <c r="P215" s="92"/>
      <c r="Q215" s="92"/>
      <c r="R215" s="92"/>
      <c r="S215" s="92"/>
      <c r="T215" s="93"/>
      <c r="U215" s="39"/>
      <c r="V215" s="39"/>
      <c r="W215" s="39"/>
      <c r="X215" s="39"/>
      <c r="Y215" s="39"/>
      <c r="Z215" s="39"/>
      <c r="AA215" s="39"/>
      <c r="AB215" s="39"/>
      <c r="AC215" s="39"/>
      <c r="AD215" s="39"/>
      <c r="AE215" s="39"/>
      <c r="AT215" s="18" t="s">
        <v>722</v>
      </c>
      <c r="AU215" s="18" t="s">
        <v>86</v>
      </c>
    </row>
    <row r="216" s="13" customFormat="1">
      <c r="A216" s="13"/>
      <c r="B216" s="277"/>
      <c r="C216" s="278"/>
      <c r="D216" s="230" t="s">
        <v>758</v>
      </c>
      <c r="E216" s="279" t="s">
        <v>1</v>
      </c>
      <c r="F216" s="280" t="s">
        <v>3917</v>
      </c>
      <c r="G216" s="278"/>
      <c r="H216" s="281">
        <v>115.28400000000001</v>
      </c>
      <c r="I216" s="282"/>
      <c r="J216" s="278"/>
      <c r="K216" s="278"/>
      <c r="L216" s="283"/>
      <c r="M216" s="284"/>
      <c r="N216" s="285"/>
      <c r="O216" s="285"/>
      <c r="P216" s="285"/>
      <c r="Q216" s="285"/>
      <c r="R216" s="285"/>
      <c r="S216" s="285"/>
      <c r="T216" s="286"/>
      <c r="U216" s="13"/>
      <c r="V216" s="13"/>
      <c r="W216" s="13"/>
      <c r="X216" s="13"/>
      <c r="Y216" s="13"/>
      <c r="Z216" s="13"/>
      <c r="AA216" s="13"/>
      <c r="AB216" s="13"/>
      <c r="AC216" s="13"/>
      <c r="AD216" s="13"/>
      <c r="AE216" s="13"/>
      <c r="AT216" s="287" t="s">
        <v>758</v>
      </c>
      <c r="AU216" s="287" t="s">
        <v>86</v>
      </c>
      <c r="AV216" s="13" t="s">
        <v>86</v>
      </c>
      <c r="AW216" s="13" t="s">
        <v>33</v>
      </c>
      <c r="AX216" s="13" t="s">
        <v>84</v>
      </c>
      <c r="AY216" s="287" t="s">
        <v>414</v>
      </c>
    </row>
    <row r="217" s="2" customFormat="1" ht="21.75" customHeight="1">
      <c r="A217" s="39"/>
      <c r="B217" s="40"/>
      <c r="C217" s="234" t="s">
        <v>475</v>
      </c>
      <c r="D217" s="234" t="s">
        <v>443</v>
      </c>
      <c r="E217" s="235" t="s">
        <v>1857</v>
      </c>
      <c r="F217" s="236" t="s">
        <v>1858</v>
      </c>
      <c r="G217" s="237" t="s">
        <v>897</v>
      </c>
      <c r="H217" s="238">
        <v>8.8680000000000003</v>
      </c>
      <c r="I217" s="239"/>
      <c r="J217" s="240">
        <f>ROUND(I217*H217,2)</f>
        <v>0</v>
      </c>
      <c r="K217" s="236" t="s">
        <v>720</v>
      </c>
      <c r="L217" s="45"/>
      <c r="M217" s="241" t="s">
        <v>1</v>
      </c>
      <c r="N217" s="242" t="s">
        <v>41</v>
      </c>
      <c r="O217" s="92"/>
      <c r="P217" s="226">
        <f>O217*H217</f>
        <v>0</v>
      </c>
      <c r="Q217" s="226">
        <v>0</v>
      </c>
      <c r="R217" s="226">
        <f>Q217*H217</f>
        <v>0</v>
      </c>
      <c r="S217" s="226">
        <v>0</v>
      </c>
      <c r="T217" s="227">
        <f>S217*H217</f>
        <v>0</v>
      </c>
      <c r="U217" s="39"/>
      <c r="V217" s="39"/>
      <c r="W217" s="39"/>
      <c r="X217" s="39"/>
      <c r="Y217" s="39"/>
      <c r="Z217" s="39"/>
      <c r="AA217" s="39"/>
      <c r="AB217" s="39"/>
      <c r="AC217" s="39"/>
      <c r="AD217" s="39"/>
      <c r="AE217" s="39"/>
      <c r="AR217" s="228" t="s">
        <v>415</v>
      </c>
      <c r="AT217" s="228" t="s">
        <v>443</v>
      </c>
      <c r="AU217" s="228" t="s">
        <v>86</v>
      </c>
      <c r="AY217" s="18" t="s">
        <v>414</v>
      </c>
      <c r="BE217" s="229">
        <f>IF(N217="základní",J217,0)</f>
        <v>0</v>
      </c>
      <c r="BF217" s="229">
        <f>IF(N217="snížená",J217,0)</f>
        <v>0</v>
      </c>
      <c r="BG217" s="229">
        <f>IF(N217="zákl. přenesená",J217,0)</f>
        <v>0</v>
      </c>
      <c r="BH217" s="229">
        <f>IF(N217="sníž. přenesená",J217,0)</f>
        <v>0</v>
      </c>
      <c r="BI217" s="229">
        <f>IF(N217="nulová",J217,0)</f>
        <v>0</v>
      </c>
      <c r="BJ217" s="18" t="s">
        <v>84</v>
      </c>
      <c r="BK217" s="229">
        <f>ROUND(I217*H217,2)</f>
        <v>0</v>
      </c>
      <c r="BL217" s="18" t="s">
        <v>415</v>
      </c>
      <c r="BM217" s="228" t="s">
        <v>3918</v>
      </c>
    </row>
    <row r="218" s="2" customFormat="1">
      <c r="A218" s="39"/>
      <c r="B218" s="40"/>
      <c r="C218" s="41"/>
      <c r="D218" s="230" t="s">
        <v>417</v>
      </c>
      <c r="E218" s="41"/>
      <c r="F218" s="231" t="s">
        <v>1860</v>
      </c>
      <c r="G218" s="41"/>
      <c r="H218" s="41"/>
      <c r="I218" s="156"/>
      <c r="J218" s="41"/>
      <c r="K218" s="41"/>
      <c r="L218" s="45"/>
      <c r="M218" s="232"/>
      <c r="N218" s="233"/>
      <c r="O218" s="92"/>
      <c r="P218" s="92"/>
      <c r="Q218" s="92"/>
      <c r="R218" s="92"/>
      <c r="S218" s="92"/>
      <c r="T218" s="93"/>
      <c r="U218" s="39"/>
      <c r="V218" s="39"/>
      <c r="W218" s="39"/>
      <c r="X218" s="39"/>
      <c r="Y218" s="39"/>
      <c r="Z218" s="39"/>
      <c r="AA218" s="39"/>
      <c r="AB218" s="39"/>
      <c r="AC218" s="39"/>
      <c r="AD218" s="39"/>
      <c r="AE218" s="39"/>
      <c r="AT218" s="18" t="s">
        <v>417</v>
      </c>
      <c r="AU218" s="18" t="s">
        <v>86</v>
      </c>
    </row>
    <row r="219" s="2" customFormat="1" ht="21.75" customHeight="1">
      <c r="A219" s="39"/>
      <c r="B219" s="40"/>
      <c r="C219" s="234" t="s">
        <v>479</v>
      </c>
      <c r="D219" s="234" t="s">
        <v>443</v>
      </c>
      <c r="E219" s="235" t="s">
        <v>1861</v>
      </c>
      <c r="F219" s="236" t="s">
        <v>1862</v>
      </c>
      <c r="G219" s="237" t="s">
        <v>897</v>
      </c>
      <c r="H219" s="238">
        <v>8.8680000000000003</v>
      </c>
      <c r="I219" s="239"/>
      <c r="J219" s="240">
        <f>ROUND(I219*H219,2)</f>
        <v>0</v>
      </c>
      <c r="K219" s="236" t="s">
        <v>720</v>
      </c>
      <c r="L219" s="45"/>
      <c r="M219" s="241" t="s">
        <v>1</v>
      </c>
      <c r="N219" s="242" t="s">
        <v>41</v>
      </c>
      <c r="O219" s="92"/>
      <c r="P219" s="226">
        <f>O219*H219</f>
        <v>0</v>
      </c>
      <c r="Q219" s="226">
        <v>0</v>
      </c>
      <c r="R219" s="226">
        <f>Q219*H219</f>
        <v>0</v>
      </c>
      <c r="S219" s="226">
        <v>0</v>
      </c>
      <c r="T219" s="227">
        <f>S219*H219</f>
        <v>0</v>
      </c>
      <c r="U219" s="39"/>
      <c r="V219" s="39"/>
      <c r="W219" s="39"/>
      <c r="X219" s="39"/>
      <c r="Y219" s="39"/>
      <c r="Z219" s="39"/>
      <c r="AA219" s="39"/>
      <c r="AB219" s="39"/>
      <c r="AC219" s="39"/>
      <c r="AD219" s="39"/>
      <c r="AE219" s="39"/>
      <c r="AR219" s="228" t="s">
        <v>415</v>
      </c>
      <c r="AT219" s="228" t="s">
        <v>443</v>
      </c>
      <c r="AU219" s="228" t="s">
        <v>86</v>
      </c>
      <c r="AY219" s="18" t="s">
        <v>414</v>
      </c>
      <c r="BE219" s="229">
        <f>IF(N219="základní",J219,0)</f>
        <v>0</v>
      </c>
      <c r="BF219" s="229">
        <f>IF(N219="snížená",J219,0)</f>
        <v>0</v>
      </c>
      <c r="BG219" s="229">
        <f>IF(N219="zákl. přenesená",J219,0)</f>
        <v>0</v>
      </c>
      <c r="BH219" s="229">
        <f>IF(N219="sníž. přenesená",J219,0)</f>
        <v>0</v>
      </c>
      <c r="BI219" s="229">
        <f>IF(N219="nulová",J219,0)</f>
        <v>0</v>
      </c>
      <c r="BJ219" s="18" t="s">
        <v>84</v>
      </c>
      <c r="BK219" s="229">
        <f>ROUND(I219*H219,2)</f>
        <v>0</v>
      </c>
      <c r="BL219" s="18" t="s">
        <v>415</v>
      </c>
      <c r="BM219" s="228" t="s">
        <v>3919</v>
      </c>
    </row>
    <row r="220" s="2" customFormat="1">
      <c r="A220" s="39"/>
      <c r="B220" s="40"/>
      <c r="C220" s="41"/>
      <c r="D220" s="230" t="s">
        <v>417</v>
      </c>
      <c r="E220" s="41"/>
      <c r="F220" s="231" t="s">
        <v>1864</v>
      </c>
      <c r="G220" s="41"/>
      <c r="H220" s="41"/>
      <c r="I220" s="156"/>
      <c r="J220" s="41"/>
      <c r="K220" s="41"/>
      <c r="L220" s="45"/>
      <c r="M220" s="232"/>
      <c r="N220" s="233"/>
      <c r="O220" s="92"/>
      <c r="P220" s="92"/>
      <c r="Q220" s="92"/>
      <c r="R220" s="92"/>
      <c r="S220" s="92"/>
      <c r="T220" s="93"/>
      <c r="U220" s="39"/>
      <c r="V220" s="39"/>
      <c r="W220" s="39"/>
      <c r="X220" s="39"/>
      <c r="Y220" s="39"/>
      <c r="Z220" s="39"/>
      <c r="AA220" s="39"/>
      <c r="AB220" s="39"/>
      <c r="AC220" s="39"/>
      <c r="AD220" s="39"/>
      <c r="AE220" s="39"/>
      <c r="AT220" s="18" t="s">
        <v>417</v>
      </c>
      <c r="AU220" s="18" t="s">
        <v>86</v>
      </c>
    </row>
    <row r="221" s="13" customFormat="1">
      <c r="A221" s="13"/>
      <c r="B221" s="277"/>
      <c r="C221" s="278"/>
      <c r="D221" s="230" t="s">
        <v>758</v>
      </c>
      <c r="E221" s="279" t="s">
        <v>1</v>
      </c>
      <c r="F221" s="280" t="s">
        <v>3920</v>
      </c>
      <c r="G221" s="278"/>
      <c r="H221" s="281">
        <v>8.8680000000000003</v>
      </c>
      <c r="I221" s="282"/>
      <c r="J221" s="278"/>
      <c r="K221" s="278"/>
      <c r="L221" s="283"/>
      <c r="M221" s="284"/>
      <c r="N221" s="285"/>
      <c r="O221" s="285"/>
      <c r="P221" s="285"/>
      <c r="Q221" s="285"/>
      <c r="R221" s="285"/>
      <c r="S221" s="285"/>
      <c r="T221" s="286"/>
      <c r="U221" s="13"/>
      <c r="V221" s="13"/>
      <c r="W221" s="13"/>
      <c r="X221" s="13"/>
      <c r="Y221" s="13"/>
      <c r="Z221" s="13"/>
      <c r="AA221" s="13"/>
      <c r="AB221" s="13"/>
      <c r="AC221" s="13"/>
      <c r="AD221" s="13"/>
      <c r="AE221" s="13"/>
      <c r="AT221" s="287" t="s">
        <v>758</v>
      </c>
      <c r="AU221" s="287" t="s">
        <v>86</v>
      </c>
      <c r="AV221" s="13" t="s">
        <v>86</v>
      </c>
      <c r="AW221" s="13" t="s">
        <v>33</v>
      </c>
      <c r="AX221" s="13" t="s">
        <v>84</v>
      </c>
      <c r="AY221" s="287" t="s">
        <v>414</v>
      </c>
    </row>
    <row r="222" s="11" customFormat="1" ht="22.8" customHeight="1">
      <c r="A222" s="11"/>
      <c r="B222" s="254"/>
      <c r="C222" s="255"/>
      <c r="D222" s="256" t="s">
        <v>75</v>
      </c>
      <c r="E222" s="275" t="s">
        <v>912</v>
      </c>
      <c r="F222" s="275" t="s">
        <v>913</v>
      </c>
      <c r="G222" s="255"/>
      <c r="H222" s="255"/>
      <c r="I222" s="258"/>
      <c r="J222" s="276">
        <f>BK222</f>
        <v>0</v>
      </c>
      <c r="K222" s="255"/>
      <c r="L222" s="260"/>
      <c r="M222" s="261"/>
      <c r="N222" s="262"/>
      <c r="O222" s="262"/>
      <c r="P222" s="263">
        <f>SUM(P223:P224)</f>
        <v>0</v>
      </c>
      <c r="Q222" s="262"/>
      <c r="R222" s="263">
        <f>SUM(R223:R224)</f>
        <v>0</v>
      </c>
      <c r="S222" s="262"/>
      <c r="T222" s="264">
        <f>SUM(T223:T224)</f>
        <v>0</v>
      </c>
      <c r="U222" s="11"/>
      <c r="V222" s="11"/>
      <c r="W222" s="11"/>
      <c r="X222" s="11"/>
      <c r="Y222" s="11"/>
      <c r="Z222" s="11"/>
      <c r="AA222" s="11"/>
      <c r="AB222" s="11"/>
      <c r="AC222" s="11"/>
      <c r="AD222" s="11"/>
      <c r="AE222" s="11"/>
      <c r="AR222" s="265" t="s">
        <v>84</v>
      </c>
      <c r="AT222" s="266" t="s">
        <v>75</v>
      </c>
      <c r="AU222" s="266" t="s">
        <v>84</v>
      </c>
      <c r="AY222" s="265" t="s">
        <v>414</v>
      </c>
      <c r="BK222" s="267">
        <f>SUM(BK223:BK224)</f>
        <v>0</v>
      </c>
    </row>
    <row r="223" s="2" customFormat="1" ht="21.75" customHeight="1">
      <c r="A223" s="39"/>
      <c r="B223" s="40"/>
      <c r="C223" s="234" t="s">
        <v>483</v>
      </c>
      <c r="D223" s="234" t="s">
        <v>443</v>
      </c>
      <c r="E223" s="235" t="s">
        <v>1867</v>
      </c>
      <c r="F223" s="236" t="s">
        <v>1868</v>
      </c>
      <c r="G223" s="237" t="s">
        <v>897</v>
      </c>
      <c r="H223" s="238">
        <v>0.56699999999999995</v>
      </c>
      <c r="I223" s="239"/>
      <c r="J223" s="240">
        <f>ROUND(I223*H223,2)</f>
        <v>0</v>
      </c>
      <c r="K223" s="236" t="s">
        <v>720</v>
      </c>
      <c r="L223" s="45"/>
      <c r="M223" s="241" t="s">
        <v>1</v>
      </c>
      <c r="N223" s="242" t="s">
        <v>41</v>
      </c>
      <c r="O223" s="92"/>
      <c r="P223" s="226">
        <f>O223*H223</f>
        <v>0</v>
      </c>
      <c r="Q223" s="226">
        <v>0</v>
      </c>
      <c r="R223" s="226">
        <f>Q223*H223</f>
        <v>0</v>
      </c>
      <c r="S223" s="226">
        <v>0</v>
      </c>
      <c r="T223" s="227">
        <f>S223*H223</f>
        <v>0</v>
      </c>
      <c r="U223" s="39"/>
      <c r="V223" s="39"/>
      <c r="W223" s="39"/>
      <c r="X223" s="39"/>
      <c r="Y223" s="39"/>
      <c r="Z223" s="39"/>
      <c r="AA223" s="39"/>
      <c r="AB223" s="39"/>
      <c r="AC223" s="39"/>
      <c r="AD223" s="39"/>
      <c r="AE223" s="39"/>
      <c r="AR223" s="228" t="s">
        <v>415</v>
      </c>
      <c r="AT223" s="228" t="s">
        <v>443</v>
      </c>
      <c r="AU223" s="228" t="s">
        <v>86</v>
      </c>
      <c r="AY223" s="18" t="s">
        <v>414</v>
      </c>
      <c r="BE223" s="229">
        <f>IF(N223="základní",J223,0)</f>
        <v>0</v>
      </c>
      <c r="BF223" s="229">
        <f>IF(N223="snížená",J223,0)</f>
        <v>0</v>
      </c>
      <c r="BG223" s="229">
        <f>IF(N223="zákl. přenesená",J223,0)</f>
        <v>0</v>
      </c>
      <c r="BH223" s="229">
        <f>IF(N223="sníž. přenesená",J223,0)</f>
        <v>0</v>
      </c>
      <c r="BI223" s="229">
        <f>IF(N223="nulová",J223,0)</f>
        <v>0</v>
      </c>
      <c r="BJ223" s="18" t="s">
        <v>84</v>
      </c>
      <c r="BK223" s="229">
        <f>ROUND(I223*H223,2)</f>
        <v>0</v>
      </c>
      <c r="BL223" s="18" t="s">
        <v>415</v>
      </c>
      <c r="BM223" s="228" t="s">
        <v>3921</v>
      </c>
    </row>
    <row r="224" s="2" customFormat="1">
      <c r="A224" s="39"/>
      <c r="B224" s="40"/>
      <c r="C224" s="41"/>
      <c r="D224" s="230" t="s">
        <v>417</v>
      </c>
      <c r="E224" s="41"/>
      <c r="F224" s="231" t="s">
        <v>1870</v>
      </c>
      <c r="G224" s="41"/>
      <c r="H224" s="41"/>
      <c r="I224" s="156"/>
      <c r="J224" s="41"/>
      <c r="K224" s="41"/>
      <c r="L224" s="45"/>
      <c r="M224" s="232"/>
      <c r="N224" s="233"/>
      <c r="O224" s="92"/>
      <c r="P224" s="92"/>
      <c r="Q224" s="92"/>
      <c r="R224" s="92"/>
      <c r="S224" s="92"/>
      <c r="T224" s="93"/>
      <c r="U224" s="39"/>
      <c r="V224" s="39"/>
      <c r="W224" s="39"/>
      <c r="X224" s="39"/>
      <c r="Y224" s="39"/>
      <c r="Z224" s="39"/>
      <c r="AA224" s="39"/>
      <c r="AB224" s="39"/>
      <c r="AC224" s="39"/>
      <c r="AD224" s="39"/>
      <c r="AE224" s="39"/>
      <c r="AT224" s="18" t="s">
        <v>417</v>
      </c>
      <c r="AU224" s="18" t="s">
        <v>86</v>
      </c>
    </row>
    <row r="225" s="11" customFormat="1" ht="25.92" customHeight="1">
      <c r="A225" s="11"/>
      <c r="B225" s="254"/>
      <c r="C225" s="255"/>
      <c r="D225" s="256" t="s">
        <v>75</v>
      </c>
      <c r="E225" s="257" t="s">
        <v>918</v>
      </c>
      <c r="F225" s="257" t="s">
        <v>919</v>
      </c>
      <c r="G225" s="255"/>
      <c r="H225" s="255"/>
      <c r="I225" s="258"/>
      <c r="J225" s="259">
        <f>BK225</f>
        <v>0</v>
      </c>
      <c r="K225" s="255"/>
      <c r="L225" s="260"/>
      <c r="M225" s="261"/>
      <c r="N225" s="262"/>
      <c r="O225" s="262"/>
      <c r="P225" s="263">
        <f>P226</f>
        <v>0</v>
      </c>
      <c r="Q225" s="262"/>
      <c r="R225" s="263">
        <f>R226</f>
        <v>0</v>
      </c>
      <c r="S225" s="262"/>
      <c r="T225" s="264">
        <f>T226</f>
        <v>0</v>
      </c>
      <c r="U225" s="11"/>
      <c r="V225" s="11"/>
      <c r="W225" s="11"/>
      <c r="X225" s="11"/>
      <c r="Y225" s="11"/>
      <c r="Z225" s="11"/>
      <c r="AA225" s="11"/>
      <c r="AB225" s="11"/>
      <c r="AC225" s="11"/>
      <c r="AD225" s="11"/>
      <c r="AE225" s="11"/>
      <c r="AR225" s="265" t="s">
        <v>86</v>
      </c>
      <c r="AT225" s="266" t="s">
        <v>75</v>
      </c>
      <c r="AU225" s="266" t="s">
        <v>76</v>
      </c>
      <c r="AY225" s="265" t="s">
        <v>414</v>
      </c>
      <c r="BK225" s="267">
        <f>BK226</f>
        <v>0</v>
      </c>
    </row>
    <row r="226" s="11" customFormat="1" ht="22.8" customHeight="1">
      <c r="A226" s="11"/>
      <c r="B226" s="254"/>
      <c r="C226" s="255"/>
      <c r="D226" s="256" t="s">
        <v>75</v>
      </c>
      <c r="E226" s="275" t="s">
        <v>1878</v>
      </c>
      <c r="F226" s="275" t="s">
        <v>1879</v>
      </c>
      <c r="G226" s="255"/>
      <c r="H226" s="255"/>
      <c r="I226" s="258"/>
      <c r="J226" s="276">
        <f>BK226</f>
        <v>0</v>
      </c>
      <c r="K226" s="255"/>
      <c r="L226" s="260"/>
      <c r="M226" s="261"/>
      <c r="N226" s="262"/>
      <c r="O226" s="262"/>
      <c r="P226" s="263">
        <f>SUM(P227:P244)</f>
        <v>0</v>
      </c>
      <c r="Q226" s="262"/>
      <c r="R226" s="263">
        <f>SUM(R227:R244)</f>
        <v>0</v>
      </c>
      <c r="S226" s="262"/>
      <c r="T226" s="264">
        <f>SUM(T227:T244)</f>
        <v>0</v>
      </c>
      <c r="U226" s="11"/>
      <c r="V226" s="11"/>
      <c r="W226" s="11"/>
      <c r="X226" s="11"/>
      <c r="Y226" s="11"/>
      <c r="Z226" s="11"/>
      <c r="AA226" s="11"/>
      <c r="AB226" s="11"/>
      <c r="AC226" s="11"/>
      <c r="AD226" s="11"/>
      <c r="AE226" s="11"/>
      <c r="AR226" s="265" t="s">
        <v>86</v>
      </c>
      <c r="AT226" s="266" t="s">
        <v>75</v>
      </c>
      <c r="AU226" s="266" t="s">
        <v>84</v>
      </c>
      <c r="AY226" s="265" t="s">
        <v>414</v>
      </c>
      <c r="BK226" s="267">
        <f>SUM(BK227:BK244)</f>
        <v>0</v>
      </c>
    </row>
    <row r="227" s="2" customFormat="1" ht="21.75" customHeight="1">
      <c r="A227" s="39"/>
      <c r="B227" s="40"/>
      <c r="C227" s="234" t="s">
        <v>487</v>
      </c>
      <c r="D227" s="234" t="s">
        <v>443</v>
      </c>
      <c r="E227" s="235" t="s">
        <v>1880</v>
      </c>
      <c r="F227" s="236" t="s">
        <v>1881</v>
      </c>
      <c r="G227" s="237" t="s">
        <v>632</v>
      </c>
      <c r="H227" s="238">
        <v>14.560000000000001</v>
      </c>
      <c r="I227" s="239"/>
      <c r="J227" s="240">
        <f>ROUND(I227*H227,2)</f>
        <v>0</v>
      </c>
      <c r="K227" s="236" t="s">
        <v>720</v>
      </c>
      <c r="L227" s="45"/>
      <c r="M227" s="241" t="s">
        <v>1</v>
      </c>
      <c r="N227" s="242" t="s">
        <v>41</v>
      </c>
      <c r="O227" s="92"/>
      <c r="P227" s="226">
        <f>O227*H227</f>
        <v>0</v>
      </c>
      <c r="Q227" s="226">
        <v>0</v>
      </c>
      <c r="R227" s="226">
        <f>Q227*H227</f>
        <v>0</v>
      </c>
      <c r="S227" s="226">
        <v>0</v>
      </c>
      <c r="T227" s="227">
        <f>S227*H227</f>
        <v>0</v>
      </c>
      <c r="U227" s="39"/>
      <c r="V227" s="39"/>
      <c r="W227" s="39"/>
      <c r="X227" s="39"/>
      <c r="Y227" s="39"/>
      <c r="Z227" s="39"/>
      <c r="AA227" s="39"/>
      <c r="AB227" s="39"/>
      <c r="AC227" s="39"/>
      <c r="AD227" s="39"/>
      <c r="AE227" s="39"/>
      <c r="AR227" s="228" t="s">
        <v>470</v>
      </c>
      <c r="AT227" s="228" t="s">
        <v>443</v>
      </c>
      <c r="AU227" s="228" t="s">
        <v>86</v>
      </c>
      <c r="AY227" s="18" t="s">
        <v>414</v>
      </c>
      <c r="BE227" s="229">
        <f>IF(N227="základní",J227,0)</f>
        <v>0</v>
      </c>
      <c r="BF227" s="229">
        <f>IF(N227="snížená",J227,0)</f>
        <v>0</v>
      </c>
      <c r="BG227" s="229">
        <f>IF(N227="zákl. přenesená",J227,0)</f>
        <v>0</v>
      </c>
      <c r="BH227" s="229">
        <f>IF(N227="sníž. přenesená",J227,0)</f>
        <v>0</v>
      </c>
      <c r="BI227" s="229">
        <f>IF(N227="nulová",J227,0)</f>
        <v>0</v>
      </c>
      <c r="BJ227" s="18" t="s">
        <v>84</v>
      </c>
      <c r="BK227" s="229">
        <f>ROUND(I227*H227,2)</f>
        <v>0</v>
      </c>
      <c r="BL227" s="18" t="s">
        <v>470</v>
      </c>
      <c r="BM227" s="228" t="s">
        <v>3922</v>
      </c>
    </row>
    <row r="228" s="2" customFormat="1">
      <c r="A228" s="39"/>
      <c r="B228" s="40"/>
      <c r="C228" s="41"/>
      <c r="D228" s="230" t="s">
        <v>417</v>
      </c>
      <c r="E228" s="41"/>
      <c r="F228" s="231" t="s">
        <v>1883</v>
      </c>
      <c r="G228" s="41"/>
      <c r="H228" s="41"/>
      <c r="I228" s="156"/>
      <c r="J228" s="41"/>
      <c r="K228" s="41"/>
      <c r="L228" s="45"/>
      <c r="M228" s="232"/>
      <c r="N228" s="233"/>
      <c r="O228" s="92"/>
      <c r="P228" s="92"/>
      <c r="Q228" s="92"/>
      <c r="R228" s="92"/>
      <c r="S228" s="92"/>
      <c r="T228" s="93"/>
      <c r="U228" s="39"/>
      <c r="V228" s="39"/>
      <c r="W228" s="39"/>
      <c r="X228" s="39"/>
      <c r="Y228" s="39"/>
      <c r="Z228" s="39"/>
      <c r="AA228" s="39"/>
      <c r="AB228" s="39"/>
      <c r="AC228" s="39"/>
      <c r="AD228" s="39"/>
      <c r="AE228" s="39"/>
      <c r="AT228" s="18" t="s">
        <v>417</v>
      </c>
      <c r="AU228" s="18" t="s">
        <v>86</v>
      </c>
    </row>
    <row r="229" s="15" customFormat="1">
      <c r="A229" s="15"/>
      <c r="B229" s="299"/>
      <c r="C229" s="300"/>
      <c r="D229" s="230" t="s">
        <v>758</v>
      </c>
      <c r="E229" s="301" t="s">
        <v>1</v>
      </c>
      <c r="F229" s="302" t="s">
        <v>2798</v>
      </c>
      <c r="G229" s="300"/>
      <c r="H229" s="301" t="s">
        <v>1</v>
      </c>
      <c r="I229" s="303"/>
      <c r="J229" s="300"/>
      <c r="K229" s="300"/>
      <c r="L229" s="304"/>
      <c r="M229" s="305"/>
      <c r="N229" s="306"/>
      <c r="O229" s="306"/>
      <c r="P229" s="306"/>
      <c r="Q229" s="306"/>
      <c r="R229" s="306"/>
      <c r="S229" s="306"/>
      <c r="T229" s="307"/>
      <c r="U229" s="15"/>
      <c r="V229" s="15"/>
      <c r="W229" s="15"/>
      <c r="X229" s="15"/>
      <c r="Y229" s="15"/>
      <c r="Z229" s="15"/>
      <c r="AA229" s="15"/>
      <c r="AB229" s="15"/>
      <c r="AC229" s="15"/>
      <c r="AD229" s="15"/>
      <c r="AE229" s="15"/>
      <c r="AT229" s="308" t="s">
        <v>758</v>
      </c>
      <c r="AU229" s="308" t="s">
        <v>86</v>
      </c>
      <c r="AV229" s="15" t="s">
        <v>84</v>
      </c>
      <c r="AW229" s="15" t="s">
        <v>33</v>
      </c>
      <c r="AX229" s="15" t="s">
        <v>76</v>
      </c>
      <c r="AY229" s="308" t="s">
        <v>414</v>
      </c>
    </row>
    <row r="230" s="13" customFormat="1">
      <c r="A230" s="13"/>
      <c r="B230" s="277"/>
      <c r="C230" s="278"/>
      <c r="D230" s="230" t="s">
        <v>758</v>
      </c>
      <c r="E230" s="279" t="s">
        <v>1</v>
      </c>
      <c r="F230" s="280" t="s">
        <v>3897</v>
      </c>
      <c r="G230" s="278"/>
      <c r="H230" s="281">
        <v>5.8799999999999999</v>
      </c>
      <c r="I230" s="282"/>
      <c r="J230" s="278"/>
      <c r="K230" s="278"/>
      <c r="L230" s="283"/>
      <c r="M230" s="284"/>
      <c r="N230" s="285"/>
      <c r="O230" s="285"/>
      <c r="P230" s="285"/>
      <c r="Q230" s="285"/>
      <c r="R230" s="285"/>
      <c r="S230" s="285"/>
      <c r="T230" s="286"/>
      <c r="U230" s="13"/>
      <c r="V230" s="13"/>
      <c r="W230" s="13"/>
      <c r="X230" s="13"/>
      <c r="Y230" s="13"/>
      <c r="Z230" s="13"/>
      <c r="AA230" s="13"/>
      <c r="AB230" s="13"/>
      <c r="AC230" s="13"/>
      <c r="AD230" s="13"/>
      <c r="AE230" s="13"/>
      <c r="AT230" s="287" t="s">
        <v>758</v>
      </c>
      <c r="AU230" s="287" t="s">
        <v>86</v>
      </c>
      <c r="AV230" s="13" t="s">
        <v>86</v>
      </c>
      <c r="AW230" s="13" t="s">
        <v>33</v>
      </c>
      <c r="AX230" s="13" t="s">
        <v>76</v>
      </c>
      <c r="AY230" s="287" t="s">
        <v>414</v>
      </c>
    </row>
    <row r="231" s="13" customFormat="1">
      <c r="A231" s="13"/>
      <c r="B231" s="277"/>
      <c r="C231" s="278"/>
      <c r="D231" s="230" t="s">
        <v>758</v>
      </c>
      <c r="E231" s="279" t="s">
        <v>1</v>
      </c>
      <c r="F231" s="280" t="s">
        <v>3898</v>
      </c>
      <c r="G231" s="278"/>
      <c r="H231" s="281">
        <v>1.232</v>
      </c>
      <c r="I231" s="282"/>
      <c r="J231" s="278"/>
      <c r="K231" s="278"/>
      <c r="L231" s="283"/>
      <c r="M231" s="284"/>
      <c r="N231" s="285"/>
      <c r="O231" s="285"/>
      <c r="P231" s="285"/>
      <c r="Q231" s="285"/>
      <c r="R231" s="285"/>
      <c r="S231" s="285"/>
      <c r="T231" s="286"/>
      <c r="U231" s="13"/>
      <c r="V231" s="13"/>
      <c r="W231" s="13"/>
      <c r="X231" s="13"/>
      <c r="Y231" s="13"/>
      <c r="Z231" s="13"/>
      <c r="AA231" s="13"/>
      <c r="AB231" s="13"/>
      <c r="AC231" s="13"/>
      <c r="AD231" s="13"/>
      <c r="AE231" s="13"/>
      <c r="AT231" s="287" t="s">
        <v>758</v>
      </c>
      <c r="AU231" s="287" t="s">
        <v>86</v>
      </c>
      <c r="AV231" s="13" t="s">
        <v>86</v>
      </c>
      <c r="AW231" s="13" t="s">
        <v>33</v>
      </c>
      <c r="AX231" s="13" t="s">
        <v>76</v>
      </c>
      <c r="AY231" s="287" t="s">
        <v>414</v>
      </c>
    </row>
    <row r="232" s="15" customFormat="1">
      <c r="A232" s="15"/>
      <c r="B232" s="299"/>
      <c r="C232" s="300"/>
      <c r="D232" s="230" t="s">
        <v>758</v>
      </c>
      <c r="E232" s="301" t="s">
        <v>1</v>
      </c>
      <c r="F232" s="302" t="s">
        <v>2801</v>
      </c>
      <c r="G232" s="300"/>
      <c r="H232" s="301" t="s">
        <v>1</v>
      </c>
      <c r="I232" s="303"/>
      <c r="J232" s="300"/>
      <c r="K232" s="300"/>
      <c r="L232" s="304"/>
      <c r="M232" s="305"/>
      <c r="N232" s="306"/>
      <c r="O232" s="306"/>
      <c r="P232" s="306"/>
      <c r="Q232" s="306"/>
      <c r="R232" s="306"/>
      <c r="S232" s="306"/>
      <c r="T232" s="307"/>
      <c r="U232" s="15"/>
      <c r="V232" s="15"/>
      <c r="W232" s="15"/>
      <c r="X232" s="15"/>
      <c r="Y232" s="15"/>
      <c r="Z232" s="15"/>
      <c r="AA232" s="15"/>
      <c r="AB232" s="15"/>
      <c r="AC232" s="15"/>
      <c r="AD232" s="15"/>
      <c r="AE232" s="15"/>
      <c r="AT232" s="308" t="s">
        <v>758</v>
      </c>
      <c r="AU232" s="308" t="s">
        <v>86</v>
      </c>
      <c r="AV232" s="15" t="s">
        <v>84</v>
      </c>
      <c r="AW232" s="15" t="s">
        <v>33</v>
      </c>
      <c r="AX232" s="15" t="s">
        <v>76</v>
      </c>
      <c r="AY232" s="308" t="s">
        <v>414</v>
      </c>
    </row>
    <row r="233" s="13" customFormat="1">
      <c r="A233" s="13"/>
      <c r="B233" s="277"/>
      <c r="C233" s="278"/>
      <c r="D233" s="230" t="s">
        <v>758</v>
      </c>
      <c r="E233" s="279" t="s">
        <v>1</v>
      </c>
      <c r="F233" s="280" t="s">
        <v>3899</v>
      </c>
      <c r="G233" s="278"/>
      <c r="H233" s="281">
        <v>6.2160000000000002</v>
      </c>
      <c r="I233" s="282"/>
      <c r="J233" s="278"/>
      <c r="K233" s="278"/>
      <c r="L233" s="283"/>
      <c r="M233" s="284"/>
      <c r="N233" s="285"/>
      <c r="O233" s="285"/>
      <c r="P233" s="285"/>
      <c r="Q233" s="285"/>
      <c r="R233" s="285"/>
      <c r="S233" s="285"/>
      <c r="T233" s="286"/>
      <c r="U233" s="13"/>
      <c r="V233" s="13"/>
      <c r="W233" s="13"/>
      <c r="X233" s="13"/>
      <c r="Y233" s="13"/>
      <c r="Z233" s="13"/>
      <c r="AA233" s="13"/>
      <c r="AB233" s="13"/>
      <c r="AC233" s="13"/>
      <c r="AD233" s="13"/>
      <c r="AE233" s="13"/>
      <c r="AT233" s="287" t="s">
        <v>758</v>
      </c>
      <c r="AU233" s="287" t="s">
        <v>86</v>
      </c>
      <c r="AV233" s="13" t="s">
        <v>86</v>
      </c>
      <c r="AW233" s="13" t="s">
        <v>33</v>
      </c>
      <c r="AX233" s="13" t="s">
        <v>76</v>
      </c>
      <c r="AY233" s="287" t="s">
        <v>414</v>
      </c>
    </row>
    <row r="234" s="13" customFormat="1">
      <c r="A234" s="13"/>
      <c r="B234" s="277"/>
      <c r="C234" s="278"/>
      <c r="D234" s="230" t="s">
        <v>758</v>
      </c>
      <c r="E234" s="279" t="s">
        <v>1</v>
      </c>
      <c r="F234" s="280" t="s">
        <v>3898</v>
      </c>
      <c r="G234" s="278"/>
      <c r="H234" s="281">
        <v>1.232</v>
      </c>
      <c r="I234" s="282"/>
      <c r="J234" s="278"/>
      <c r="K234" s="278"/>
      <c r="L234" s="283"/>
      <c r="M234" s="284"/>
      <c r="N234" s="285"/>
      <c r="O234" s="285"/>
      <c r="P234" s="285"/>
      <c r="Q234" s="285"/>
      <c r="R234" s="285"/>
      <c r="S234" s="285"/>
      <c r="T234" s="286"/>
      <c r="U234" s="13"/>
      <c r="V234" s="13"/>
      <c r="W234" s="13"/>
      <c r="X234" s="13"/>
      <c r="Y234" s="13"/>
      <c r="Z234" s="13"/>
      <c r="AA234" s="13"/>
      <c r="AB234" s="13"/>
      <c r="AC234" s="13"/>
      <c r="AD234" s="13"/>
      <c r="AE234" s="13"/>
      <c r="AT234" s="287" t="s">
        <v>758</v>
      </c>
      <c r="AU234" s="287" t="s">
        <v>86</v>
      </c>
      <c r="AV234" s="13" t="s">
        <v>86</v>
      </c>
      <c r="AW234" s="13" t="s">
        <v>33</v>
      </c>
      <c r="AX234" s="13" t="s">
        <v>76</v>
      </c>
      <c r="AY234" s="287" t="s">
        <v>414</v>
      </c>
    </row>
    <row r="235" s="14" customFormat="1">
      <c r="A235" s="14"/>
      <c r="B235" s="288"/>
      <c r="C235" s="289"/>
      <c r="D235" s="230" t="s">
        <v>758</v>
      </c>
      <c r="E235" s="290" t="s">
        <v>1</v>
      </c>
      <c r="F235" s="291" t="s">
        <v>760</v>
      </c>
      <c r="G235" s="289"/>
      <c r="H235" s="292">
        <v>14.559999999999999</v>
      </c>
      <c r="I235" s="293"/>
      <c r="J235" s="289"/>
      <c r="K235" s="289"/>
      <c r="L235" s="294"/>
      <c r="M235" s="295"/>
      <c r="N235" s="296"/>
      <c r="O235" s="296"/>
      <c r="P235" s="296"/>
      <c r="Q235" s="296"/>
      <c r="R235" s="296"/>
      <c r="S235" s="296"/>
      <c r="T235" s="297"/>
      <c r="U235" s="14"/>
      <c r="V235" s="14"/>
      <c r="W235" s="14"/>
      <c r="X235" s="14"/>
      <c r="Y235" s="14"/>
      <c r="Z235" s="14"/>
      <c r="AA235" s="14"/>
      <c r="AB235" s="14"/>
      <c r="AC235" s="14"/>
      <c r="AD235" s="14"/>
      <c r="AE235" s="14"/>
      <c r="AT235" s="298" t="s">
        <v>758</v>
      </c>
      <c r="AU235" s="298" t="s">
        <v>86</v>
      </c>
      <c r="AV235" s="14" t="s">
        <v>415</v>
      </c>
      <c r="AW235" s="14" t="s">
        <v>33</v>
      </c>
      <c r="AX235" s="14" t="s">
        <v>84</v>
      </c>
      <c r="AY235" s="298" t="s">
        <v>414</v>
      </c>
    </row>
    <row r="236" s="2" customFormat="1" ht="16.5" customHeight="1">
      <c r="A236" s="39"/>
      <c r="B236" s="40"/>
      <c r="C236" s="234" t="s">
        <v>7</v>
      </c>
      <c r="D236" s="234" t="s">
        <v>443</v>
      </c>
      <c r="E236" s="235" t="s">
        <v>1884</v>
      </c>
      <c r="F236" s="236" t="s">
        <v>1885</v>
      </c>
      <c r="G236" s="237" t="s">
        <v>632</v>
      </c>
      <c r="H236" s="238">
        <v>14.560000000000001</v>
      </c>
      <c r="I236" s="239"/>
      <c r="J236" s="240">
        <f>ROUND(I236*H236,2)</f>
        <v>0</v>
      </c>
      <c r="K236" s="236" t="s">
        <v>720</v>
      </c>
      <c r="L236" s="45"/>
      <c r="M236" s="241" t="s">
        <v>1</v>
      </c>
      <c r="N236" s="242" t="s">
        <v>41</v>
      </c>
      <c r="O236" s="92"/>
      <c r="P236" s="226">
        <f>O236*H236</f>
        <v>0</v>
      </c>
      <c r="Q236" s="226">
        <v>0</v>
      </c>
      <c r="R236" s="226">
        <f>Q236*H236</f>
        <v>0</v>
      </c>
      <c r="S236" s="226">
        <v>0</v>
      </c>
      <c r="T236" s="227">
        <f>S236*H236</f>
        <v>0</v>
      </c>
      <c r="U236" s="39"/>
      <c r="V236" s="39"/>
      <c r="W236" s="39"/>
      <c r="X236" s="39"/>
      <c r="Y236" s="39"/>
      <c r="Z236" s="39"/>
      <c r="AA236" s="39"/>
      <c r="AB236" s="39"/>
      <c r="AC236" s="39"/>
      <c r="AD236" s="39"/>
      <c r="AE236" s="39"/>
      <c r="AR236" s="228" t="s">
        <v>470</v>
      </c>
      <c r="AT236" s="228" t="s">
        <v>443</v>
      </c>
      <c r="AU236" s="228" t="s">
        <v>86</v>
      </c>
      <c r="AY236" s="18" t="s">
        <v>414</v>
      </c>
      <c r="BE236" s="229">
        <f>IF(N236="základní",J236,0)</f>
        <v>0</v>
      </c>
      <c r="BF236" s="229">
        <f>IF(N236="snížená",J236,0)</f>
        <v>0</v>
      </c>
      <c r="BG236" s="229">
        <f>IF(N236="zákl. přenesená",J236,0)</f>
        <v>0</v>
      </c>
      <c r="BH236" s="229">
        <f>IF(N236="sníž. přenesená",J236,0)</f>
        <v>0</v>
      </c>
      <c r="BI236" s="229">
        <f>IF(N236="nulová",J236,0)</f>
        <v>0</v>
      </c>
      <c r="BJ236" s="18" t="s">
        <v>84</v>
      </c>
      <c r="BK236" s="229">
        <f>ROUND(I236*H236,2)</f>
        <v>0</v>
      </c>
      <c r="BL236" s="18" t="s">
        <v>470</v>
      </c>
      <c r="BM236" s="228" t="s">
        <v>3923</v>
      </c>
    </row>
    <row r="237" s="2" customFormat="1">
      <c r="A237" s="39"/>
      <c r="B237" s="40"/>
      <c r="C237" s="41"/>
      <c r="D237" s="230" t="s">
        <v>417</v>
      </c>
      <c r="E237" s="41"/>
      <c r="F237" s="231" t="s">
        <v>1887</v>
      </c>
      <c r="G237" s="41"/>
      <c r="H237" s="41"/>
      <c r="I237" s="156"/>
      <c r="J237" s="41"/>
      <c r="K237" s="41"/>
      <c r="L237" s="45"/>
      <c r="M237" s="232"/>
      <c r="N237" s="233"/>
      <c r="O237" s="92"/>
      <c r="P237" s="92"/>
      <c r="Q237" s="92"/>
      <c r="R237" s="92"/>
      <c r="S237" s="92"/>
      <c r="T237" s="93"/>
      <c r="U237" s="39"/>
      <c r="V237" s="39"/>
      <c r="W237" s="39"/>
      <c r="X237" s="39"/>
      <c r="Y237" s="39"/>
      <c r="Z237" s="39"/>
      <c r="AA237" s="39"/>
      <c r="AB237" s="39"/>
      <c r="AC237" s="39"/>
      <c r="AD237" s="39"/>
      <c r="AE237" s="39"/>
      <c r="AT237" s="18" t="s">
        <v>417</v>
      </c>
      <c r="AU237" s="18" t="s">
        <v>86</v>
      </c>
    </row>
    <row r="238" s="15" customFormat="1">
      <c r="A238" s="15"/>
      <c r="B238" s="299"/>
      <c r="C238" s="300"/>
      <c r="D238" s="230" t="s">
        <v>758</v>
      </c>
      <c r="E238" s="301" t="s">
        <v>1</v>
      </c>
      <c r="F238" s="302" t="s">
        <v>2798</v>
      </c>
      <c r="G238" s="300"/>
      <c r="H238" s="301" t="s">
        <v>1</v>
      </c>
      <c r="I238" s="303"/>
      <c r="J238" s="300"/>
      <c r="K238" s="300"/>
      <c r="L238" s="304"/>
      <c r="M238" s="305"/>
      <c r="N238" s="306"/>
      <c r="O238" s="306"/>
      <c r="P238" s="306"/>
      <c r="Q238" s="306"/>
      <c r="R238" s="306"/>
      <c r="S238" s="306"/>
      <c r="T238" s="307"/>
      <c r="U238" s="15"/>
      <c r="V238" s="15"/>
      <c r="W238" s="15"/>
      <c r="X238" s="15"/>
      <c r="Y238" s="15"/>
      <c r="Z238" s="15"/>
      <c r="AA238" s="15"/>
      <c r="AB238" s="15"/>
      <c r="AC238" s="15"/>
      <c r="AD238" s="15"/>
      <c r="AE238" s="15"/>
      <c r="AT238" s="308" t="s">
        <v>758</v>
      </c>
      <c r="AU238" s="308" t="s">
        <v>86</v>
      </c>
      <c r="AV238" s="15" t="s">
        <v>84</v>
      </c>
      <c r="AW238" s="15" t="s">
        <v>33</v>
      </c>
      <c r="AX238" s="15" t="s">
        <v>76</v>
      </c>
      <c r="AY238" s="308" t="s">
        <v>414</v>
      </c>
    </row>
    <row r="239" s="13" customFormat="1">
      <c r="A239" s="13"/>
      <c r="B239" s="277"/>
      <c r="C239" s="278"/>
      <c r="D239" s="230" t="s">
        <v>758</v>
      </c>
      <c r="E239" s="279" t="s">
        <v>1</v>
      </c>
      <c r="F239" s="280" t="s">
        <v>3897</v>
      </c>
      <c r="G239" s="278"/>
      <c r="H239" s="281">
        <v>5.8799999999999999</v>
      </c>
      <c r="I239" s="282"/>
      <c r="J239" s="278"/>
      <c r="K239" s="278"/>
      <c r="L239" s="283"/>
      <c r="M239" s="284"/>
      <c r="N239" s="285"/>
      <c r="O239" s="285"/>
      <c r="P239" s="285"/>
      <c r="Q239" s="285"/>
      <c r="R239" s="285"/>
      <c r="S239" s="285"/>
      <c r="T239" s="286"/>
      <c r="U239" s="13"/>
      <c r="V239" s="13"/>
      <c r="W239" s="13"/>
      <c r="X239" s="13"/>
      <c r="Y239" s="13"/>
      <c r="Z239" s="13"/>
      <c r="AA239" s="13"/>
      <c r="AB239" s="13"/>
      <c r="AC239" s="13"/>
      <c r="AD239" s="13"/>
      <c r="AE239" s="13"/>
      <c r="AT239" s="287" t="s">
        <v>758</v>
      </c>
      <c r="AU239" s="287" t="s">
        <v>86</v>
      </c>
      <c r="AV239" s="13" t="s">
        <v>86</v>
      </c>
      <c r="AW239" s="13" t="s">
        <v>33</v>
      </c>
      <c r="AX239" s="13" t="s">
        <v>76</v>
      </c>
      <c r="AY239" s="287" t="s">
        <v>414</v>
      </c>
    </row>
    <row r="240" s="13" customFormat="1">
      <c r="A240" s="13"/>
      <c r="B240" s="277"/>
      <c r="C240" s="278"/>
      <c r="D240" s="230" t="s">
        <v>758</v>
      </c>
      <c r="E240" s="279" t="s">
        <v>1</v>
      </c>
      <c r="F240" s="280" t="s">
        <v>3898</v>
      </c>
      <c r="G240" s="278"/>
      <c r="H240" s="281">
        <v>1.232</v>
      </c>
      <c r="I240" s="282"/>
      <c r="J240" s="278"/>
      <c r="K240" s="278"/>
      <c r="L240" s="283"/>
      <c r="M240" s="284"/>
      <c r="N240" s="285"/>
      <c r="O240" s="285"/>
      <c r="P240" s="285"/>
      <c r="Q240" s="285"/>
      <c r="R240" s="285"/>
      <c r="S240" s="285"/>
      <c r="T240" s="286"/>
      <c r="U240" s="13"/>
      <c r="V240" s="13"/>
      <c r="W240" s="13"/>
      <c r="X240" s="13"/>
      <c r="Y240" s="13"/>
      <c r="Z240" s="13"/>
      <c r="AA240" s="13"/>
      <c r="AB240" s="13"/>
      <c r="AC240" s="13"/>
      <c r="AD240" s="13"/>
      <c r="AE240" s="13"/>
      <c r="AT240" s="287" t="s">
        <v>758</v>
      </c>
      <c r="AU240" s="287" t="s">
        <v>86</v>
      </c>
      <c r="AV240" s="13" t="s">
        <v>86</v>
      </c>
      <c r="AW240" s="13" t="s">
        <v>33</v>
      </c>
      <c r="AX240" s="13" t="s">
        <v>76</v>
      </c>
      <c r="AY240" s="287" t="s">
        <v>414</v>
      </c>
    </row>
    <row r="241" s="15" customFormat="1">
      <c r="A241" s="15"/>
      <c r="B241" s="299"/>
      <c r="C241" s="300"/>
      <c r="D241" s="230" t="s">
        <v>758</v>
      </c>
      <c r="E241" s="301" t="s">
        <v>1</v>
      </c>
      <c r="F241" s="302" t="s">
        <v>2801</v>
      </c>
      <c r="G241" s="300"/>
      <c r="H241" s="301" t="s">
        <v>1</v>
      </c>
      <c r="I241" s="303"/>
      <c r="J241" s="300"/>
      <c r="K241" s="300"/>
      <c r="L241" s="304"/>
      <c r="M241" s="305"/>
      <c r="N241" s="306"/>
      <c r="O241" s="306"/>
      <c r="P241" s="306"/>
      <c r="Q241" s="306"/>
      <c r="R241" s="306"/>
      <c r="S241" s="306"/>
      <c r="T241" s="307"/>
      <c r="U241" s="15"/>
      <c r="V241" s="15"/>
      <c r="W241" s="15"/>
      <c r="X241" s="15"/>
      <c r="Y241" s="15"/>
      <c r="Z241" s="15"/>
      <c r="AA241" s="15"/>
      <c r="AB241" s="15"/>
      <c r="AC241" s="15"/>
      <c r="AD241" s="15"/>
      <c r="AE241" s="15"/>
      <c r="AT241" s="308" t="s">
        <v>758</v>
      </c>
      <c r="AU241" s="308" t="s">
        <v>86</v>
      </c>
      <c r="AV241" s="15" t="s">
        <v>84</v>
      </c>
      <c r="AW241" s="15" t="s">
        <v>33</v>
      </c>
      <c r="AX241" s="15" t="s">
        <v>76</v>
      </c>
      <c r="AY241" s="308" t="s">
        <v>414</v>
      </c>
    </row>
    <row r="242" s="13" customFormat="1">
      <c r="A242" s="13"/>
      <c r="B242" s="277"/>
      <c r="C242" s="278"/>
      <c r="D242" s="230" t="s">
        <v>758</v>
      </c>
      <c r="E242" s="279" t="s">
        <v>1</v>
      </c>
      <c r="F242" s="280" t="s">
        <v>3899</v>
      </c>
      <c r="G242" s="278"/>
      <c r="H242" s="281">
        <v>6.2160000000000002</v>
      </c>
      <c r="I242" s="282"/>
      <c r="J242" s="278"/>
      <c r="K242" s="278"/>
      <c r="L242" s="283"/>
      <c r="M242" s="284"/>
      <c r="N242" s="285"/>
      <c r="O242" s="285"/>
      <c r="P242" s="285"/>
      <c r="Q242" s="285"/>
      <c r="R242" s="285"/>
      <c r="S242" s="285"/>
      <c r="T242" s="286"/>
      <c r="U242" s="13"/>
      <c r="V242" s="13"/>
      <c r="W242" s="13"/>
      <c r="X242" s="13"/>
      <c r="Y242" s="13"/>
      <c r="Z242" s="13"/>
      <c r="AA242" s="13"/>
      <c r="AB242" s="13"/>
      <c r="AC242" s="13"/>
      <c r="AD242" s="13"/>
      <c r="AE242" s="13"/>
      <c r="AT242" s="287" t="s">
        <v>758</v>
      </c>
      <c r="AU242" s="287" t="s">
        <v>86</v>
      </c>
      <c r="AV242" s="13" t="s">
        <v>86</v>
      </c>
      <c r="AW242" s="13" t="s">
        <v>33</v>
      </c>
      <c r="AX242" s="13" t="s">
        <v>76</v>
      </c>
      <c r="AY242" s="287" t="s">
        <v>414</v>
      </c>
    </row>
    <row r="243" s="13" customFormat="1">
      <c r="A243" s="13"/>
      <c r="B243" s="277"/>
      <c r="C243" s="278"/>
      <c r="D243" s="230" t="s">
        <v>758</v>
      </c>
      <c r="E243" s="279" t="s">
        <v>1</v>
      </c>
      <c r="F243" s="280" t="s">
        <v>3898</v>
      </c>
      <c r="G243" s="278"/>
      <c r="H243" s="281">
        <v>1.232</v>
      </c>
      <c r="I243" s="282"/>
      <c r="J243" s="278"/>
      <c r="K243" s="278"/>
      <c r="L243" s="283"/>
      <c r="M243" s="284"/>
      <c r="N243" s="285"/>
      <c r="O243" s="285"/>
      <c r="P243" s="285"/>
      <c r="Q243" s="285"/>
      <c r="R243" s="285"/>
      <c r="S243" s="285"/>
      <c r="T243" s="286"/>
      <c r="U243" s="13"/>
      <c r="V243" s="13"/>
      <c r="W243" s="13"/>
      <c r="X243" s="13"/>
      <c r="Y243" s="13"/>
      <c r="Z243" s="13"/>
      <c r="AA243" s="13"/>
      <c r="AB243" s="13"/>
      <c r="AC243" s="13"/>
      <c r="AD243" s="13"/>
      <c r="AE243" s="13"/>
      <c r="AT243" s="287" t="s">
        <v>758</v>
      </c>
      <c r="AU243" s="287" t="s">
        <v>86</v>
      </c>
      <c r="AV243" s="13" t="s">
        <v>86</v>
      </c>
      <c r="AW243" s="13" t="s">
        <v>33</v>
      </c>
      <c r="AX243" s="13" t="s">
        <v>76</v>
      </c>
      <c r="AY243" s="287" t="s">
        <v>414</v>
      </c>
    </row>
    <row r="244" s="14" customFormat="1">
      <c r="A244" s="14"/>
      <c r="B244" s="288"/>
      <c r="C244" s="289"/>
      <c r="D244" s="230" t="s">
        <v>758</v>
      </c>
      <c r="E244" s="290" t="s">
        <v>1</v>
      </c>
      <c r="F244" s="291" t="s">
        <v>760</v>
      </c>
      <c r="G244" s="289"/>
      <c r="H244" s="292">
        <v>14.559999999999999</v>
      </c>
      <c r="I244" s="293"/>
      <c r="J244" s="289"/>
      <c r="K244" s="289"/>
      <c r="L244" s="294"/>
      <c r="M244" s="314"/>
      <c r="N244" s="315"/>
      <c r="O244" s="315"/>
      <c r="P244" s="315"/>
      <c r="Q244" s="315"/>
      <c r="R244" s="315"/>
      <c r="S244" s="315"/>
      <c r="T244" s="316"/>
      <c r="U244" s="14"/>
      <c r="V244" s="14"/>
      <c r="W244" s="14"/>
      <c r="X244" s="14"/>
      <c r="Y244" s="14"/>
      <c r="Z244" s="14"/>
      <c r="AA244" s="14"/>
      <c r="AB244" s="14"/>
      <c r="AC244" s="14"/>
      <c r="AD244" s="14"/>
      <c r="AE244" s="14"/>
      <c r="AT244" s="298" t="s">
        <v>758</v>
      </c>
      <c r="AU244" s="298" t="s">
        <v>86</v>
      </c>
      <c r="AV244" s="14" t="s">
        <v>415</v>
      </c>
      <c r="AW244" s="14" t="s">
        <v>33</v>
      </c>
      <c r="AX244" s="14" t="s">
        <v>84</v>
      </c>
      <c r="AY244" s="298" t="s">
        <v>414</v>
      </c>
    </row>
    <row r="245" s="2" customFormat="1" ht="6.96" customHeight="1">
      <c r="A245" s="39"/>
      <c r="B245" s="67"/>
      <c r="C245" s="68"/>
      <c r="D245" s="68"/>
      <c r="E245" s="68"/>
      <c r="F245" s="68"/>
      <c r="G245" s="68"/>
      <c r="H245" s="68"/>
      <c r="I245" s="194"/>
      <c r="J245" s="68"/>
      <c r="K245" s="68"/>
      <c r="L245" s="45"/>
      <c r="M245" s="39"/>
      <c r="O245" s="39"/>
      <c r="P245" s="39"/>
      <c r="Q245" s="39"/>
      <c r="R245" s="39"/>
      <c r="S245" s="39"/>
      <c r="T245" s="39"/>
      <c r="U245" s="39"/>
      <c r="V245" s="39"/>
      <c r="W245" s="39"/>
      <c r="X245" s="39"/>
      <c r="Y245" s="39"/>
      <c r="Z245" s="39"/>
      <c r="AA245" s="39"/>
      <c r="AB245" s="39"/>
      <c r="AC245" s="39"/>
      <c r="AD245" s="39"/>
      <c r="AE245" s="39"/>
    </row>
  </sheetData>
  <sheetProtection sheet="1" autoFilter="0" formatColumns="0" formatRows="0" objects="1" scenarios="1" spinCount="100000" saltValue="ThEsuJ+RSk3Y3+q4HLP8nzME3S4xqvqBlIn1f3lkQXN4uWnr0lIuNvEoR8jCtpfie7QzUHEZX7urEhTNeHKZdg==" hashValue="TC/6Lsxfy9JdooF+CfrV40oJHiOl3LxDCruP/i2jj5auA71GYcaoM9dsQ8iBZOyexbrH8/MWs57eKLZUpiw+QA==" algorithmName="SHA-512" password="CC35"/>
  <autoFilter ref="C128:K244"/>
  <mergeCells count="12">
    <mergeCell ref="E7:H7"/>
    <mergeCell ref="E9:H9"/>
    <mergeCell ref="E11:H11"/>
    <mergeCell ref="E20:H20"/>
    <mergeCell ref="E29:H29"/>
    <mergeCell ref="E85:H85"/>
    <mergeCell ref="E87:H87"/>
    <mergeCell ref="E89:H89"/>
    <mergeCell ref="E117:H117"/>
    <mergeCell ref="E119:H119"/>
    <mergeCell ref="E121:H121"/>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66.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310</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3886</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3924</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ROUND(J123,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ROUND((SUM(BE123:BE132)),  2)</f>
        <v>0</v>
      </c>
      <c r="G35" s="39"/>
      <c r="H35" s="39"/>
      <c r="I35" s="173">
        <v>0.20999999999999999</v>
      </c>
      <c r="J35" s="172">
        <f>ROUND(((SUM(BE123:BE132))*I35),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ROUND((SUM(BF123:BF132)),  2)</f>
        <v>0</v>
      </c>
      <c r="G36" s="39"/>
      <c r="H36" s="39"/>
      <c r="I36" s="173">
        <v>0.14999999999999999</v>
      </c>
      <c r="J36" s="172">
        <f>ROUND(((SUM(BF123:BF132))*I36),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ROUND((SUM(BG123:BG132)),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ROUND((SUM(BH123:BH132)),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ROUND((SUM(BI123:BI132)),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3886</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002 - VRN - propustek v km 8,449</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J123</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746</v>
      </c>
      <c r="E99" s="250"/>
      <c r="F99" s="250"/>
      <c r="G99" s="250"/>
      <c r="H99" s="250"/>
      <c r="I99" s="251"/>
      <c r="J99" s="252">
        <f>J124</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747</v>
      </c>
      <c r="E100" s="271"/>
      <c r="F100" s="271"/>
      <c r="G100" s="271"/>
      <c r="H100" s="271"/>
      <c r="I100" s="272"/>
      <c r="J100" s="273">
        <f>J125</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748</v>
      </c>
      <c r="E101" s="271"/>
      <c r="F101" s="271"/>
      <c r="G101" s="271"/>
      <c r="H101" s="271"/>
      <c r="I101" s="272"/>
      <c r="J101" s="273">
        <f>J129</f>
        <v>0</v>
      </c>
      <c r="K101" s="134"/>
      <c r="L101" s="274"/>
      <c r="S101" s="12"/>
      <c r="T101" s="12"/>
      <c r="U101" s="12"/>
      <c r="V101" s="12"/>
      <c r="W101" s="12"/>
      <c r="X101" s="12"/>
      <c r="Y101" s="12"/>
      <c r="Z101" s="12"/>
      <c r="AA101" s="12"/>
      <c r="AB101" s="12"/>
      <c r="AC101" s="12"/>
      <c r="AD101" s="12"/>
      <c r="AE101" s="12"/>
    </row>
    <row r="102" hidden="1" s="2" customFormat="1" ht="21.84" customHeight="1">
      <c r="A102" s="39"/>
      <c r="B102" s="40"/>
      <c r="C102" s="41"/>
      <c r="D102" s="41"/>
      <c r="E102" s="41"/>
      <c r="F102" s="41"/>
      <c r="G102" s="41"/>
      <c r="H102" s="41"/>
      <c r="I102" s="156"/>
      <c r="J102" s="41"/>
      <c r="K102" s="41"/>
      <c r="L102" s="64"/>
      <c r="S102" s="39"/>
      <c r="T102" s="39"/>
      <c r="U102" s="39"/>
      <c r="V102" s="39"/>
      <c r="W102" s="39"/>
      <c r="X102" s="39"/>
      <c r="Y102" s="39"/>
      <c r="Z102" s="39"/>
      <c r="AA102" s="39"/>
      <c r="AB102" s="39"/>
      <c r="AC102" s="39"/>
      <c r="AD102" s="39"/>
      <c r="AE102" s="39"/>
    </row>
    <row r="103" hidden="1" s="2" customFormat="1" ht="6.96" customHeight="1">
      <c r="A103" s="39"/>
      <c r="B103" s="67"/>
      <c r="C103" s="68"/>
      <c r="D103" s="68"/>
      <c r="E103" s="68"/>
      <c r="F103" s="68"/>
      <c r="G103" s="68"/>
      <c r="H103" s="68"/>
      <c r="I103" s="194"/>
      <c r="J103" s="68"/>
      <c r="K103" s="68"/>
      <c r="L103" s="64"/>
      <c r="S103" s="39"/>
      <c r="T103" s="39"/>
      <c r="U103" s="39"/>
      <c r="V103" s="39"/>
      <c r="W103" s="39"/>
      <c r="X103" s="39"/>
      <c r="Y103" s="39"/>
      <c r="Z103" s="39"/>
      <c r="AA103" s="39"/>
      <c r="AB103" s="39"/>
      <c r="AC103" s="39"/>
      <c r="AD103" s="39"/>
      <c r="AE103" s="39"/>
    </row>
    <row r="104" hidden="1"/>
    <row r="105" hidden="1"/>
    <row r="106" hidden="1"/>
    <row r="107" s="2" customFormat="1" ht="6.96" customHeight="1">
      <c r="A107" s="39"/>
      <c r="B107" s="69"/>
      <c r="C107" s="70"/>
      <c r="D107" s="70"/>
      <c r="E107" s="70"/>
      <c r="F107" s="70"/>
      <c r="G107" s="70"/>
      <c r="H107" s="70"/>
      <c r="I107" s="197"/>
      <c r="J107" s="70"/>
      <c r="K107" s="70"/>
      <c r="L107" s="64"/>
      <c r="S107" s="39"/>
      <c r="T107" s="39"/>
      <c r="U107" s="39"/>
      <c r="V107" s="39"/>
      <c r="W107" s="39"/>
      <c r="X107" s="39"/>
      <c r="Y107" s="39"/>
      <c r="Z107" s="39"/>
      <c r="AA107" s="39"/>
      <c r="AB107" s="39"/>
      <c r="AC107" s="39"/>
      <c r="AD107" s="39"/>
      <c r="AE107" s="39"/>
    </row>
    <row r="108" s="2" customFormat="1" ht="24.96" customHeight="1">
      <c r="A108" s="39"/>
      <c r="B108" s="40"/>
      <c r="C108" s="24" t="s">
        <v>396</v>
      </c>
      <c r="D108" s="41"/>
      <c r="E108" s="41"/>
      <c r="F108" s="41"/>
      <c r="G108" s="41"/>
      <c r="H108" s="41"/>
      <c r="I108" s="156"/>
      <c r="J108" s="41"/>
      <c r="K108" s="41"/>
      <c r="L108" s="64"/>
      <c r="S108" s="39"/>
      <c r="T108" s="39"/>
      <c r="U108" s="39"/>
      <c r="V108" s="39"/>
      <c r="W108" s="39"/>
      <c r="X108" s="39"/>
      <c r="Y108" s="39"/>
      <c r="Z108" s="39"/>
      <c r="AA108" s="39"/>
      <c r="AB108" s="39"/>
      <c r="AC108" s="39"/>
      <c r="AD108" s="39"/>
      <c r="AE108" s="39"/>
    </row>
    <row r="109" s="2" customFormat="1" ht="6.96" customHeight="1">
      <c r="A109" s="39"/>
      <c r="B109" s="40"/>
      <c r="C109" s="41"/>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s="2" customFormat="1" ht="12" customHeight="1">
      <c r="A110" s="39"/>
      <c r="B110" s="40"/>
      <c r="C110" s="33" t="s">
        <v>16</v>
      </c>
      <c r="D110" s="41"/>
      <c r="E110" s="41"/>
      <c r="F110" s="41"/>
      <c r="G110" s="41"/>
      <c r="H110" s="41"/>
      <c r="I110" s="156"/>
      <c r="J110" s="41"/>
      <c r="K110" s="41"/>
      <c r="L110" s="64"/>
      <c r="S110" s="39"/>
      <c r="T110" s="39"/>
      <c r="U110" s="39"/>
      <c r="V110" s="39"/>
      <c r="W110" s="39"/>
      <c r="X110" s="39"/>
      <c r="Y110" s="39"/>
      <c r="Z110" s="39"/>
      <c r="AA110" s="39"/>
      <c r="AB110" s="39"/>
      <c r="AC110" s="39"/>
      <c r="AD110" s="39"/>
      <c r="AE110" s="39"/>
    </row>
    <row r="111" s="2" customFormat="1" ht="23.25" customHeight="1">
      <c r="A111" s="39"/>
      <c r="B111" s="40"/>
      <c r="C111" s="41"/>
      <c r="D111" s="41"/>
      <c r="E111" s="198" t="str">
        <f>E7</f>
        <v>Oprava trati v úseku 1.TK a 2.TK Děčín Prostřední Žleb - Dolní Žleb_OPRAVA č. 2</v>
      </c>
      <c r="F111" s="33"/>
      <c r="G111" s="33"/>
      <c r="H111" s="33"/>
      <c r="I111" s="156"/>
      <c r="J111" s="41"/>
      <c r="K111" s="41"/>
      <c r="L111" s="64"/>
      <c r="S111" s="39"/>
      <c r="T111" s="39"/>
      <c r="U111" s="39"/>
      <c r="V111" s="39"/>
      <c r="W111" s="39"/>
      <c r="X111" s="39"/>
      <c r="Y111" s="39"/>
      <c r="Z111" s="39"/>
      <c r="AA111" s="39"/>
      <c r="AB111" s="39"/>
      <c r="AC111" s="39"/>
      <c r="AD111" s="39"/>
      <c r="AE111" s="39"/>
    </row>
    <row r="112" s="1" customFormat="1" ht="12" customHeight="1">
      <c r="B112" s="22"/>
      <c r="C112" s="33" t="s">
        <v>389</v>
      </c>
      <c r="D112" s="23"/>
      <c r="E112" s="23"/>
      <c r="F112" s="23"/>
      <c r="G112" s="23"/>
      <c r="H112" s="23"/>
      <c r="I112" s="148"/>
      <c r="J112" s="23"/>
      <c r="K112" s="23"/>
      <c r="L112" s="21"/>
    </row>
    <row r="113" s="2" customFormat="1" ht="16.5" customHeight="1">
      <c r="A113" s="39"/>
      <c r="B113" s="40"/>
      <c r="C113" s="41"/>
      <c r="D113" s="41"/>
      <c r="E113" s="198" t="s">
        <v>3886</v>
      </c>
      <c r="F113" s="41"/>
      <c r="G113" s="41"/>
      <c r="H113" s="41"/>
      <c r="I113" s="156"/>
      <c r="J113" s="41"/>
      <c r="K113" s="41"/>
      <c r="L113" s="64"/>
      <c r="S113" s="39"/>
      <c r="T113" s="39"/>
      <c r="U113" s="39"/>
      <c r="V113" s="39"/>
      <c r="W113" s="39"/>
      <c r="X113" s="39"/>
      <c r="Y113" s="39"/>
      <c r="Z113" s="39"/>
      <c r="AA113" s="39"/>
      <c r="AB113" s="39"/>
      <c r="AC113" s="39"/>
      <c r="AD113" s="39"/>
      <c r="AE113" s="39"/>
    </row>
    <row r="114" s="2" customFormat="1" ht="12" customHeight="1">
      <c r="A114" s="39"/>
      <c r="B114" s="40"/>
      <c r="C114" s="33" t="s">
        <v>715</v>
      </c>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2" customFormat="1" ht="16.5" customHeight="1">
      <c r="A115" s="39"/>
      <c r="B115" s="40"/>
      <c r="C115" s="41"/>
      <c r="D115" s="41"/>
      <c r="E115" s="77" t="str">
        <f>E11</f>
        <v>002 - VRN - propustek v km 8,449</v>
      </c>
      <c r="F115" s="41"/>
      <c r="G115" s="41"/>
      <c r="H115" s="41"/>
      <c r="I115" s="156"/>
      <c r="J115" s="41"/>
      <c r="K115" s="41"/>
      <c r="L115" s="64"/>
      <c r="S115" s="39"/>
      <c r="T115" s="39"/>
      <c r="U115" s="39"/>
      <c r="V115" s="39"/>
      <c r="W115" s="39"/>
      <c r="X115" s="39"/>
      <c r="Y115" s="39"/>
      <c r="Z115" s="39"/>
      <c r="AA115" s="39"/>
      <c r="AB115" s="39"/>
      <c r="AC115" s="39"/>
      <c r="AD115" s="39"/>
      <c r="AE115" s="39"/>
    </row>
    <row r="116" s="2" customFormat="1" ht="6.96" customHeight="1">
      <c r="A116" s="39"/>
      <c r="B116" s="40"/>
      <c r="C116" s="41"/>
      <c r="D116" s="41"/>
      <c r="E116" s="41"/>
      <c r="F116" s="41"/>
      <c r="G116" s="41"/>
      <c r="H116" s="41"/>
      <c r="I116" s="156"/>
      <c r="J116" s="41"/>
      <c r="K116" s="41"/>
      <c r="L116" s="64"/>
      <c r="S116" s="39"/>
      <c r="T116" s="39"/>
      <c r="U116" s="39"/>
      <c r="V116" s="39"/>
      <c r="W116" s="39"/>
      <c r="X116" s="39"/>
      <c r="Y116" s="39"/>
      <c r="Z116" s="39"/>
      <c r="AA116" s="39"/>
      <c r="AB116" s="39"/>
      <c r="AC116" s="39"/>
      <c r="AD116" s="39"/>
      <c r="AE116" s="39"/>
    </row>
    <row r="117" s="2" customFormat="1" ht="12" customHeight="1">
      <c r="A117" s="39"/>
      <c r="B117" s="40"/>
      <c r="C117" s="33" t="s">
        <v>20</v>
      </c>
      <c r="D117" s="41"/>
      <c r="E117" s="41"/>
      <c r="F117" s="28" t="str">
        <f>F14</f>
        <v xml:space="preserve"> </v>
      </c>
      <c r="G117" s="41"/>
      <c r="H117" s="41"/>
      <c r="I117" s="158" t="s">
        <v>22</v>
      </c>
      <c r="J117" s="80" t="str">
        <f>IF(J14="","",J14)</f>
        <v>21. 11. 2019</v>
      </c>
      <c r="K117" s="41"/>
      <c r="L117" s="64"/>
      <c r="S117" s="39"/>
      <c r="T117" s="39"/>
      <c r="U117" s="39"/>
      <c r="V117" s="39"/>
      <c r="W117" s="39"/>
      <c r="X117" s="39"/>
      <c r="Y117" s="39"/>
      <c r="Z117" s="39"/>
      <c r="AA117" s="39"/>
      <c r="AB117" s="39"/>
      <c r="AC117" s="39"/>
      <c r="AD117" s="39"/>
      <c r="AE117" s="39"/>
    </row>
    <row r="118" s="2" customFormat="1" ht="6.96" customHeight="1">
      <c r="A118" s="39"/>
      <c r="B118" s="40"/>
      <c r="C118" s="41"/>
      <c r="D118" s="41"/>
      <c r="E118" s="41"/>
      <c r="F118" s="41"/>
      <c r="G118" s="41"/>
      <c r="H118" s="41"/>
      <c r="I118" s="156"/>
      <c r="J118" s="41"/>
      <c r="K118" s="41"/>
      <c r="L118" s="64"/>
      <c r="S118" s="39"/>
      <c r="T118" s="39"/>
      <c r="U118" s="39"/>
      <c r="V118" s="39"/>
      <c r="W118" s="39"/>
      <c r="X118" s="39"/>
      <c r="Y118" s="39"/>
      <c r="Z118" s="39"/>
      <c r="AA118" s="39"/>
      <c r="AB118" s="39"/>
      <c r="AC118" s="39"/>
      <c r="AD118" s="39"/>
      <c r="AE118" s="39"/>
    </row>
    <row r="119" s="2" customFormat="1" ht="15.15" customHeight="1">
      <c r="A119" s="39"/>
      <c r="B119" s="40"/>
      <c r="C119" s="33" t="s">
        <v>24</v>
      </c>
      <c r="D119" s="41"/>
      <c r="E119" s="41"/>
      <c r="F119" s="28" t="str">
        <f>E17</f>
        <v/>
      </c>
      <c r="G119" s="41"/>
      <c r="H119" s="41"/>
      <c r="I119" s="158" t="s">
        <v>32</v>
      </c>
      <c r="J119" s="37" t="str">
        <f>E23</f>
        <v xml:space="preserve"> </v>
      </c>
      <c r="K119" s="41"/>
      <c r="L119" s="64"/>
      <c r="S119" s="39"/>
      <c r="T119" s="39"/>
      <c r="U119" s="39"/>
      <c r="V119" s="39"/>
      <c r="W119" s="39"/>
      <c r="X119" s="39"/>
      <c r="Y119" s="39"/>
      <c r="Z119" s="39"/>
      <c r="AA119" s="39"/>
      <c r="AB119" s="39"/>
      <c r="AC119" s="39"/>
      <c r="AD119" s="39"/>
      <c r="AE119" s="39"/>
    </row>
    <row r="120" s="2" customFormat="1" ht="15.15" customHeight="1">
      <c r="A120" s="39"/>
      <c r="B120" s="40"/>
      <c r="C120" s="33" t="s">
        <v>30</v>
      </c>
      <c r="D120" s="41"/>
      <c r="E120" s="41"/>
      <c r="F120" s="28" t="str">
        <f>IF(E20="","",E20)</f>
        <v>Vyplň údaj</v>
      </c>
      <c r="G120" s="41"/>
      <c r="H120" s="41"/>
      <c r="I120" s="158" t="s">
        <v>34</v>
      </c>
      <c r="J120" s="37" t="str">
        <f>E26</f>
        <v xml:space="preserve"> </v>
      </c>
      <c r="K120" s="41"/>
      <c r="L120" s="64"/>
      <c r="S120" s="39"/>
      <c r="T120" s="39"/>
      <c r="U120" s="39"/>
      <c r="V120" s="39"/>
      <c r="W120" s="39"/>
      <c r="X120" s="39"/>
      <c r="Y120" s="39"/>
      <c r="Z120" s="39"/>
      <c r="AA120" s="39"/>
      <c r="AB120" s="39"/>
      <c r="AC120" s="39"/>
      <c r="AD120" s="39"/>
      <c r="AE120" s="39"/>
    </row>
    <row r="121" s="2" customFormat="1" ht="10.32" customHeight="1">
      <c r="A121" s="39"/>
      <c r="B121" s="40"/>
      <c r="C121" s="41"/>
      <c r="D121" s="41"/>
      <c r="E121" s="41"/>
      <c r="F121" s="41"/>
      <c r="G121" s="41"/>
      <c r="H121" s="41"/>
      <c r="I121" s="156"/>
      <c r="J121" s="41"/>
      <c r="K121" s="41"/>
      <c r="L121" s="64"/>
      <c r="S121" s="39"/>
      <c r="T121" s="39"/>
      <c r="U121" s="39"/>
      <c r="V121" s="39"/>
      <c r="W121" s="39"/>
      <c r="X121" s="39"/>
      <c r="Y121" s="39"/>
      <c r="Z121" s="39"/>
      <c r="AA121" s="39"/>
      <c r="AB121" s="39"/>
      <c r="AC121" s="39"/>
      <c r="AD121" s="39"/>
      <c r="AE121" s="39"/>
    </row>
    <row r="122" s="9" customFormat="1" ht="29.28" customHeight="1">
      <c r="A122" s="204"/>
      <c r="B122" s="205"/>
      <c r="C122" s="206" t="s">
        <v>397</v>
      </c>
      <c r="D122" s="207" t="s">
        <v>61</v>
      </c>
      <c r="E122" s="207" t="s">
        <v>57</v>
      </c>
      <c r="F122" s="207" t="s">
        <v>58</v>
      </c>
      <c r="G122" s="207" t="s">
        <v>398</v>
      </c>
      <c r="H122" s="207" t="s">
        <v>399</v>
      </c>
      <c r="I122" s="208" t="s">
        <v>400</v>
      </c>
      <c r="J122" s="207" t="s">
        <v>393</v>
      </c>
      <c r="K122" s="209" t="s">
        <v>401</v>
      </c>
      <c r="L122" s="210"/>
      <c r="M122" s="101" t="s">
        <v>1</v>
      </c>
      <c r="N122" s="102" t="s">
        <v>40</v>
      </c>
      <c r="O122" s="102" t="s">
        <v>402</v>
      </c>
      <c r="P122" s="102" t="s">
        <v>403</v>
      </c>
      <c r="Q122" s="102" t="s">
        <v>404</v>
      </c>
      <c r="R122" s="102" t="s">
        <v>405</v>
      </c>
      <c r="S122" s="102" t="s">
        <v>406</v>
      </c>
      <c r="T122" s="103" t="s">
        <v>407</v>
      </c>
      <c r="U122" s="204"/>
      <c r="V122" s="204"/>
      <c r="W122" s="204"/>
      <c r="X122" s="204"/>
      <c r="Y122" s="204"/>
      <c r="Z122" s="204"/>
      <c r="AA122" s="204"/>
      <c r="AB122" s="204"/>
      <c r="AC122" s="204"/>
      <c r="AD122" s="204"/>
      <c r="AE122" s="204"/>
    </row>
    <row r="123" s="2" customFormat="1" ht="22.8" customHeight="1">
      <c r="A123" s="39"/>
      <c r="B123" s="40"/>
      <c r="C123" s="108" t="s">
        <v>408</v>
      </c>
      <c r="D123" s="41"/>
      <c r="E123" s="41"/>
      <c r="F123" s="41"/>
      <c r="G123" s="41"/>
      <c r="H123" s="41"/>
      <c r="I123" s="156"/>
      <c r="J123" s="211">
        <f>BK123</f>
        <v>0</v>
      </c>
      <c r="K123" s="41"/>
      <c r="L123" s="45"/>
      <c r="M123" s="104"/>
      <c r="N123" s="212"/>
      <c r="O123" s="105"/>
      <c r="P123" s="213">
        <f>P124</f>
        <v>0</v>
      </c>
      <c r="Q123" s="105"/>
      <c r="R123" s="213">
        <f>R124</f>
        <v>0</v>
      </c>
      <c r="S123" s="105"/>
      <c r="T123" s="214">
        <f>T124</f>
        <v>0</v>
      </c>
      <c r="U123" s="39"/>
      <c r="V123" s="39"/>
      <c r="W123" s="39"/>
      <c r="X123" s="39"/>
      <c r="Y123" s="39"/>
      <c r="Z123" s="39"/>
      <c r="AA123" s="39"/>
      <c r="AB123" s="39"/>
      <c r="AC123" s="39"/>
      <c r="AD123" s="39"/>
      <c r="AE123" s="39"/>
      <c r="AT123" s="18" t="s">
        <v>75</v>
      </c>
      <c r="AU123" s="18" t="s">
        <v>395</v>
      </c>
      <c r="BK123" s="215">
        <f>BK124</f>
        <v>0</v>
      </c>
    </row>
    <row r="124" s="11" customFormat="1" ht="25.92" customHeight="1">
      <c r="A124" s="11"/>
      <c r="B124" s="254"/>
      <c r="C124" s="255"/>
      <c r="D124" s="256" t="s">
        <v>75</v>
      </c>
      <c r="E124" s="257" t="s">
        <v>128</v>
      </c>
      <c r="F124" s="257" t="s">
        <v>1096</v>
      </c>
      <c r="G124" s="255"/>
      <c r="H124" s="255"/>
      <c r="I124" s="258"/>
      <c r="J124" s="259">
        <f>BK124</f>
        <v>0</v>
      </c>
      <c r="K124" s="255"/>
      <c r="L124" s="260"/>
      <c r="M124" s="261"/>
      <c r="N124" s="262"/>
      <c r="O124" s="262"/>
      <c r="P124" s="263">
        <f>P125+P129</f>
        <v>0</v>
      </c>
      <c r="Q124" s="262"/>
      <c r="R124" s="263">
        <f>R125+R129</f>
        <v>0</v>
      </c>
      <c r="S124" s="262"/>
      <c r="T124" s="264">
        <f>T125+T129</f>
        <v>0</v>
      </c>
      <c r="U124" s="11"/>
      <c r="V124" s="11"/>
      <c r="W124" s="11"/>
      <c r="X124" s="11"/>
      <c r="Y124" s="11"/>
      <c r="Z124" s="11"/>
      <c r="AA124" s="11"/>
      <c r="AB124" s="11"/>
      <c r="AC124" s="11"/>
      <c r="AD124" s="11"/>
      <c r="AE124" s="11"/>
      <c r="AR124" s="265" t="s">
        <v>427</v>
      </c>
      <c r="AT124" s="266" t="s">
        <v>75</v>
      </c>
      <c r="AU124" s="266" t="s">
        <v>76</v>
      </c>
      <c r="AY124" s="265" t="s">
        <v>414</v>
      </c>
      <c r="BK124" s="267">
        <f>BK125+BK129</f>
        <v>0</v>
      </c>
    </row>
    <row r="125" s="11" customFormat="1" ht="22.8" customHeight="1">
      <c r="A125" s="11"/>
      <c r="B125" s="254"/>
      <c r="C125" s="255"/>
      <c r="D125" s="256" t="s">
        <v>75</v>
      </c>
      <c r="E125" s="275" t="s">
        <v>1097</v>
      </c>
      <c r="F125" s="275" t="s">
        <v>1098</v>
      </c>
      <c r="G125" s="255"/>
      <c r="H125" s="255"/>
      <c r="I125" s="258"/>
      <c r="J125" s="276">
        <f>BK125</f>
        <v>0</v>
      </c>
      <c r="K125" s="255"/>
      <c r="L125" s="260"/>
      <c r="M125" s="261"/>
      <c r="N125" s="262"/>
      <c r="O125" s="262"/>
      <c r="P125" s="263">
        <f>SUM(P126:P128)</f>
        <v>0</v>
      </c>
      <c r="Q125" s="262"/>
      <c r="R125" s="263">
        <f>SUM(R126:R128)</f>
        <v>0</v>
      </c>
      <c r="S125" s="262"/>
      <c r="T125" s="264">
        <f>SUM(T126:T128)</f>
        <v>0</v>
      </c>
      <c r="U125" s="11"/>
      <c r="V125" s="11"/>
      <c r="W125" s="11"/>
      <c r="X125" s="11"/>
      <c r="Y125" s="11"/>
      <c r="Z125" s="11"/>
      <c r="AA125" s="11"/>
      <c r="AB125" s="11"/>
      <c r="AC125" s="11"/>
      <c r="AD125" s="11"/>
      <c r="AE125" s="11"/>
      <c r="AR125" s="265" t="s">
        <v>427</v>
      </c>
      <c r="AT125" s="266" t="s">
        <v>75</v>
      </c>
      <c r="AU125" s="266" t="s">
        <v>84</v>
      </c>
      <c r="AY125" s="265" t="s">
        <v>414</v>
      </c>
      <c r="BK125" s="267">
        <f>SUM(BK126:BK128)</f>
        <v>0</v>
      </c>
    </row>
    <row r="126" s="2" customFormat="1" ht="16.5" customHeight="1">
      <c r="A126" s="39"/>
      <c r="B126" s="40"/>
      <c r="C126" s="234" t="s">
        <v>84</v>
      </c>
      <c r="D126" s="234" t="s">
        <v>443</v>
      </c>
      <c r="E126" s="235" t="s">
        <v>1100</v>
      </c>
      <c r="F126" s="236" t="s">
        <v>1098</v>
      </c>
      <c r="G126" s="237" t="s">
        <v>1686</v>
      </c>
      <c r="H126" s="238">
        <v>672.91999999999996</v>
      </c>
      <c r="I126" s="239"/>
      <c r="J126" s="240">
        <f>ROUND(I126*H126,2)</f>
        <v>0</v>
      </c>
      <c r="K126" s="236" t="s">
        <v>720</v>
      </c>
      <c r="L126" s="45"/>
      <c r="M126" s="241" t="s">
        <v>1</v>
      </c>
      <c r="N126" s="242" t="s">
        <v>41</v>
      </c>
      <c r="O126" s="92"/>
      <c r="P126" s="226">
        <f>O126*H126</f>
        <v>0</v>
      </c>
      <c r="Q126" s="226">
        <v>0</v>
      </c>
      <c r="R126" s="226">
        <f>Q126*H126</f>
        <v>0</v>
      </c>
      <c r="S126" s="226">
        <v>0</v>
      </c>
      <c r="T126" s="227">
        <f>S126*H126</f>
        <v>0</v>
      </c>
      <c r="U126" s="39"/>
      <c r="V126" s="39"/>
      <c r="W126" s="39"/>
      <c r="X126" s="39"/>
      <c r="Y126" s="39"/>
      <c r="Z126" s="39"/>
      <c r="AA126" s="39"/>
      <c r="AB126" s="39"/>
      <c r="AC126" s="39"/>
      <c r="AD126" s="39"/>
      <c r="AE126" s="39"/>
      <c r="AR126" s="228" t="s">
        <v>1102</v>
      </c>
      <c r="AT126" s="228" t="s">
        <v>443</v>
      </c>
      <c r="AU126" s="228" t="s">
        <v>86</v>
      </c>
      <c r="AY126" s="18" t="s">
        <v>414</v>
      </c>
      <c r="BE126" s="229">
        <f>IF(N126="základní",J126,0)</f>
        <v>0</v>
      </c>
      <c r="BF126" s="229">
        <f>IF(N126="snížená",J126,0)</f>
        <v>0</v>
      </c>
      <c r="BG126" s="229">
        <f>IF(N126="zákl. přenesená",J126,0)</f>
        <v>0</v>
      </c>
      <c r="BH126" s="229">
        <f>IF(N126="sníž. přenesená",J126,0)</f>
        <v>0</v>
      </c>
      <c r="BI126" s="229">
        <f>IF(N126="nulová",J126,0)</f>
        <v>0</v>
      </c>
      <c r="BJ126" s="18" t="s">
        <v>84</v>
      </c>
      <c r="BK126" s="229">
        <f>ROUND(I126*H126,2)</f>
        <v>0</v>
      </c>
      <c r="BL126" s="18" t="s">
        <v>1102</v>
      </c>
      <c r="BM126" s="228" t="s">
        <v>3925</v>
      </c>
    </row>
    <row r="127" s="2" customFormat="1">
      <c r="A127" s="39"/>
      <c r="B127" s="40"/>
      <c r="C127" s="41"/>
      <c r="D127" s="230" t="s">
        <v>417</v>
      </c>
      <c r="E127" s="41"/>
      <c r="F127" s="231" t="s">
        <v>1098</v>
      </c>
      <c r="G127" s="41"/>
      <c r="H127" s="41"/>
      <c r="I127" s="156"/>
      <c r="J127" s="41"/>
      <c r="K127" s="41"/>
      <c r="L127" s="45"/>
      <c r="M127" s="232"/>
      <c r="N127" s="233"/>
      <c r="O127" s="92"/>
      <c r="P127" s="92"/>
      <c r="Q127" s="92"/>
      <c r="R127" s="92"/>
      <c r="S127" s="92"/>
      <c r="T127" s="93"/>
      <c r="U127" s="39"/>
      <c r="V127" s="39"/>
      <c r="W127" s="39"/>
      <c r="X127" s="39"/>
      <c r="Y127" s="39"/>
      <c r="Z127" s="39"/>
      <c r="AA127" s="39"/>
      <c r="AB127" s="39"/>
      <c r="AC127" s="39"/>
      <c r="AD127" s="39"/>
      <c r="AE127" s="39"/>
      <c r="AT127" s="18" t="s">
        <v>417</v>
      </c>
      <c r="AU127" s="18" t="s">
        <v>86</v>
      </c>
    </row>
    <row r="128" s="2" customFormat="1">
      <c r="A128" s="39"/>
      <c r="B128" s="40"/>
      <c r="C128" s="41"/>
      <c r="D128" s="230" t="s">
        <v>722</v>
      </c>
      <c r="E128" s="41"/>
      <c r="F128" s="268" t="s">
        <v>1897</v>
      </c>
      <c r="G128" s="41"/>
      <c r="H128" s="41"/>
      <c r="I128" s="156"/>
      <c r="J128" s="41"/>
      <c r="K128" s="41"/>
      <c r="L128" s="45"/>
      <c r="M128" s="232"/>
      <c r="N128" s="233"/>
      <c r="O128" s="92"/>
      <c r="P128" s="92"/>
      <c r="Q128" s="92"/>
      <c r="R128" s="92"/>
      <c r="S128" s="92"/>
      <c r="T128" s="93"/>
      <c r="U128" s="39"/>
      <c r="V128" s="39"/>
      <c r="W128" s="39"/>
      <c r="X128" s="39"/>
      <c r="Y128" s="39"/>
      <c r="Z128" s="39"/>
      <c r="AA128" s="39"/>
      <c r="AB128" s="39"/>
      <c r="AC128" s="39"/>
      <c r="AD128" s="39"/>
      <c r="AE128" s="39"/>
      <c r="AT128" s="18" t="s">
        <v>722</v>
      </c>
      <c r="AU128" s="18" t="s">
        <v>86</v>
      </c>
    </row>
    <row r="129" s="11" customFormat="1" ht="22.8" customHeight="1">
      <c r="A129" s="11"/>
      <c r="B129" s="254"/>
      <c r="C129" s="255"/>
      <c r="D129" s="256" t="s">
        <v>75</v>
      </c>
      <c r="E129" s="275" t="s">
        <v>1108</v>
      </c>
      <c r="F129" s="275" t="s">
        <v>1109</v>
      </c>
      <c r="G129" s="255"/>
      <c r="H129" s="255"/>
      <c r="I129" s="258"/>
      <c r="J129" s="276">
        <f>BK129</f>
        <v>0</v>
      </c>
      <c r="K129" s="255"/>
      <c r="L129" s="260"/>
      <c r="M129" s="261"/>
      <c r="N129" s="262"/>
      <c r="O129" s="262"/>
      <c r="P129" s="263">
        <f>SUM(P130:P132)</f>
        <v>0</v>
      </c>
      <c r="Q129" s="262"/>
      <c r="R129" s="263">
        <f>SUM(R130:R132)</f>
        <v>0</v>
      </c>
      <c r="S129" s="262"/>
      <c r="T129" s="264">
        <f>SUM(T130:T132)</f>
        <v>0</v>
      </c>
      <c r="U129" s="11"/>
      <c r="V129" s="11"/>
      <c r="W129" s="11"/>
      <c r="X129" s="11"/>
      <c r="Y129" s="11"/>
      <c r="Z129" s="11"/>
      <c r="AA129" s="11"/>
      <c r="AB129" s="11"/>
      <c r="AC129" s="11"/>
      <c r="AD129" s="11"/>
      <c r="AE129" s="11"/>
      <c r="AR129" s="265" t="s">
        <v>427</v>
      </c>
      <c r="AT129" s="266" t="s">
        <v>75</v>
      </c>
      <c r="AU129" s="266" t="s">
        <v>84</v>
      </c>
      <c r="AY129" s="265" t="s">
        <v>414</v>
      </c>
      <c r="BK129" s="267">
        <f>SUM(BK130:BK132)</f>
        <v>0</v>
      </c>
    </row>
    <row r="130" s="2" customFormat="1" ht="16.5" customHeight="1">
      <c r="A130" s="39"/>
      <c r="B130" s="40"/>
      <c r="C130" s="234" t="s">
        <v>86</v>
      </c>
      <c r="D130" s="234" t="s">
        <v>443</v>
      </c>
      <c r="E130" s="235" t="s">
        <v>1898</v>
      </c>
      <c r="F130" s="236" t="s">
        <v>1109</v>
      </c>
      <c r="G130" s="237" t="s">
        <v>1686</v>
      </c>
      <c r="H130" s="238">
        <v>672.91999999999996</v>
      </c>
      <c r="I130" s="239"/>
      <c r="J130" s="240">
        <f>ROUND(I130*H130,2)</f>
        <v>0</v>
      </c>
      <c r="K130" s="236" t="s">
        <v>720</v>
      </c>
      <c r="L130" s="45"/>
      <c r="M130" s="241" t="s">
        <v>1</v>
      </c>
      <c r="N130" s="242" t="s">
        <v>41</v>
      </c>
      <c r="O130" s="92"/>
      <c r="P130" s="226">
        <f>O130*H130</f>
        <v>0</v>
      </c>
      <c r="Q130" s="226">
        <v>0</v>
      </c>
      <c r="R130" s="226">
        <f>Q130*H130</f>
        <v>0</v>
      </c>
      <c r="S130" s="226">
        <v>0</v>
      </c>
      <c r="T130" s="227">
        <f>S130*H130</f>
        <v>0</v>
      </c>
      <c r="U130" s="39"/>
      <c r="V130" s="39"/>
      <c r="W130" s="39"/>
      <c r="X130" s="39"/>
      <c r="Y130" s="39"/>
      <c r="Z130" s="39"/>
      <c r="AA130" s="39"/>
      <c r="AB130" s="39"/>
      <c r="AC130" s="39"/>
      <c r="AD130" s="39"/>
      <c r="AE130" s="39"/>
      <c r="AR130" s="228" t="s">
        <v>1102</v>
      </c>
      <c r="AT130" s="228" t="s">
        <v>443</v>
      </c>
      <c r="AU130" s="228" t="s">
        <v>86</v>
      </c>
      <c r="AY130" s="18" t="s">
        <v>414</v>
      </c>
      <c r="BE130" s="229">
        <f>IF(N130="základní",J130,0)</f>
        <v>0</v>
      </c>
      <c r="BF130" s="229">
        <f>IF(N130="snížená",J130,0)</f>
        <v>0</v>
      </c>
      <c r="BG130" s="229">
        <f>IF(N130="zákl. přenesená",J130,0)</f>
        <v>0</v>
      </c>
      <c r="BH130" s="229">
        <f>IF(N130="sníž. přenesená",J130,0)</f>
        <v>0</v>
      </c>
      <c r="BI130" s="229">
        <f>IF(N130="nulová",J130,0)</f>
        <v>0</v>
      </c>
      <c r="BJ130" s="18" t="s">
        <v>84</v>
      </c>
      <c r="BK130" s="229">
        <f>ROUND(I130*H130,2)</f>
        <v>0</v>
      </c>
      <c r="BL130" s="18" t="s">
        <v>1102</v>
      </c>
      <c r="BM130" s="228" t="s">
        <v>3926</v>
      </c>
    </row>
    <row r="131" s="2" customFormat="1">
      <c r="A131" s="39"/>
      <c r="B131" s="40"/>
      <c r="C131" s="41"/>
      <c r="D131" s="230" t="s">
        <v>417</v>
      </c>
      <c r="E131" s="41"/>
      <c r="F131" s="231" t="s">
        <v>1109</v>
      </c>
      <c r="G131" s="41"/>
      <c r="H131" s="41"/>
      <c r="I131" s="156"/>
      <c r="J131" s="41"/>
      <c r="K131" s="41"/>
      <c r="L131" s="45"/>
      <c r="M131" s="232"/>
      <c r="N131" s="233"/>
      <c r="O131" s="92"/>
      <c r="P131" s="92"/>
      <c r="Q131" s="92"/>
      <c r="R131" s="92"/>
      <c r="S131" s="92"/>
      <c r="T131" s="93"/>
      <c r="U131" s="39"/>
      <c r="V131" s="39"/>
      <c r="W131" s="39"/>
      <c r="X131" s="39"/>
      <c r="Y131" s="39"/>
      <c r="Z131" s="39"/>
      <c r="AA131" s="39"/>
      <c r="AB131" s="39"/>
      <c r="AC131" s="39"/>
      <c r="AD131" s="39"/>
      <c r="AE131" s="39"/>
      <c r="AT131" s="18" t="s">
        <v>417</v>
      </c>
      <c r="AU131" s="18" t="s">
        <v>86</v>
      </c>
    </row>
    <row r="132" s="2" customFormat="1">
      <c r="A132" s="39"/>
      <c r="B132" s="40"/>
      <c r="C132" s="41"/>
      <c r="D132" s="230" t="s">
        <v>722</v>
      </c>
      <c r="E132" s="41"/>
      <c r="F132" s="268" t="s">
        <v>3927</v>
      </c>
      <c r="G132" s="41"/>
      <c r="H132" s="41"/>
      <c r="I132" s="156"/>
      <c r="J132" s="41"/>
      <c r="K132" s="41"/>
      <c r="L132" s="45"/>
      <c r="M132" s="243"/>
      <c r="N132" s="244"/>
      <c r="O132" s="245"/>
      <c r="P132" s="245"/>
      <c r="Q132" s="245"/>
      <c r="R132" s="245"/>
      <c r="S132" s="245"/>
      <c r="T132" s="246"/>
      <c r="U132" s="39"/>
      <c r="V132" s="39"/>
      <c r="W132" s="39"/>
      <c r="X132" s="39"/>
      <c r="Y132" s="39"/>
      <c r="Z132" s="39"/>
      <c r="AA132" s="39"/>
      <c r="AB132" s="39"/>
      <c r="AC132" s="39"/>
      <c r="AD132" s="39"/>
      <c r="AE132" s="39"/>
      <c r="AT132" s="18" t="s">
        <v>722</v>
      </c>
      <c r="AU132" s="18" t="s">
        <v>86</v>
      </c>
    </row>
    <row r="133" s="2" customFormat="1" ht="6.96" customHeight="1">
      <c r="A133" s="39"/>
      <c r="B133" s="67"/>
      <c r="C133" s="68"/>
      <c r="D133" s="68"/>
      <c r="E133" s="68"/>
      <c r="F133" s="68"/>
      <c r="G133" s="68"/>
      <c r="H133" s="68"/>
      <c r="I133" s="194"/>
      <c r="J133" s="68"/>
      <c r="K133" s="68"/>
      <c r="L133" s="45"/>
      <c r="M133" s="39"/>
      <c r="O133" s="39"/>
      <c r="P133" s="39"/>
      <c r="Q133" s="39"/>
      <c r="R133" s="39"/>
      <c r="S133" s="39"/>
      <c r="T133" s="39"/>
      <c r="U133" s="39"/>
      <c r="V133" s="39"/>
      <c r="W133" s="39"/>
      <c r="X133" s="39"/>
      <c r="Y133" s="39"/>
      <c r="Z133" s="39"/>
      <c r="AA133" s="39"/>
      <c r="AB133" s="39"/>
      <c r="AC133" s="39"/>
      <c r="AD133" s="39"/>
      <c r="AE133" s="39"/>
    </row>
  </sheetData>
  <sheetProtection sheet="1" autoFilter="0" formatColumns="0" formatRows="0" objects="1" scenarios="1" spinCount="100000" saltValue="QUHl74nEynTStkwLn5y4hnQocqHm2f9Agv0WyXQ76KwS00zMiUKCgxgMxKjZmZmKGBLjsAOEktpWkYYKSxz4dg==" hashValue="jUwxRs9Rpf5jzx+cI4oFUlzR3TW9UBW+TBLXrJAWxXfDIdccvM4wtBYMNQN2xFF8ywfQjIdNRmrE6Qna6YJfAA==" algorithmName="SHA-512" password="CC35"/>
  <autoFilter ref="C122:K132"/>
  <mergeCells count="12">
    <mergeCell ref="E7:H7"/>
    <mergeCell ref="E9:H9"/>
    <mergeCell ref="E11:H11"/>
    <mergeCell ref="E20:H20"/>
    <mergeCell ref="E29:H29"/>
    <mergeCell ref="E85:H85"/>
    <mergeCell ref="E87:H87"/>
    <mergeCell ref="E89:H89"/>
    <mergeCell ref="E111:H111"/>
    <mergeCell ref="E113:H113"/>
    <mergeCell ref="E115:H115"/>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67.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315</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3928</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3929</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ROUND(J128,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ROUND((SUM(BE128:BE213)),  2)</f>
        <v>0</v>
      </c>
      <c r="G35" s="39"/>
      <c r="H35" s="39"/>
      <c r="I35" s="173">
        <v>0.20999999999999999</v>
      </c>
      <c r="J35" s="172">
        <f>ROUND(((SUM(BE128:BE213))*I35),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ROUND((SUM(BF128:BF213)),  2)</f>
        <v>0</v>
      </c>
      <c r="G36" s="39"/>
      <c r="H36" s="39"/>
      <c r="I36" s="173">
        <v>0.14999999999999999</v>
      </c>
      <c r="J36" s="172">
        <f>ROUND(((SUM(BF128:BF213))*I36),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ROUND((SUM(BG128:BG213)),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ROUND((SUM(BH128:BH213)),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ROUND((SUM(BI128:BI213)),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3928</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001 - ZRN - propustek v km 8,644</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J128</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732</v>
      </c>
      <c r="E99" s="250"/>
      <c r="F99" s="250"/>
      <c r="G99" s="250"/>
      <c r="H99" s="250"/>
      <c r="I99" s="251"/>
      <c r="J99" s="252">
        <f>J129</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1712</v>
      </c>
      <c r="E100" s="271"/>
      <c r="F100" s="271"/>
      <c r="G100" s="271"/>
      <c r="H100" s="271"/>
      <c r="I100" s="272"/>
      <c r="J100" s="273">
        <f>J130</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736</v>
      </c>
      <c r="E101" s="271"/>
      <c r="F101" s="271"/>
      <c r="G101" s="271"/>
      <c r="H101" s="271"/>
      <c r="I101" s="272"/>
      <c r="J101" s="273">
        <f>J138</f>
        <v>0</v>
      </c>
      <c r="K101" s="134"/>
      <c r="L101" s="274"/>
      <c r="S101" s="12"/>
      <c r="T101" s="12"/>
      <c r="U101" s="12"/>
      <c r="V101" s="12"/>
      <c r="W101" s="12"/>
      <c r="X101" s="12"/>
      <c r="Y101" s="12"/>
      <c r="Z101" s="12"/>
      <c r="AA101" s="12"/>
      <c r="AB101" s="12"/>
      <c r="AC101" s="12"/>
      <c r="AD101" s="12"/>
      <c r="AE101" s="12"/>
    </row>
    <row r="102" hidden="1" s="12" customFormat="1" ht="19.92" customHeight="1">
      <c r="A102" s="12"/>
      <c r="B102" s="269"/>
      <c r="C102" s="134"/>
      <c r="D102" s="270" t="s">
        <v>737</v>
      </c>
      <c r="E102" s="271"/>
      <c r="F102" s="271"/>
      <c r="G102" s="271"/>
      <c r="H102" s="271"/>
      <c r="I102" s="272"/>
      <c r="J102" s="273">
        <f>J156</f>
        <v>0</v>
      </c>
      <c r="K102" s="134"/>
      <c r="L102" s="274"/>
      <c r="S102" s="12"/>
      <c r="T102" s="12"/>
      <c r="U102" s="12"/>
      <c r="V102" s="12"/>
      <c r="W102" s="12"/>
      <c r="X102" s="12"/>
      <c r="Y102" s="12"/>
      <c r="Z102" s="12"/>
      <c r="AA102" s="12"/>
      <c r="AB102" s="12"/>
      <c r="AC102" s="12"/>
      <c r="AD102" s="12"/>
      <c r="AE102" s="12"/>
    </row>
    <row r="103" hidden="1" s="12" customFormat="1" ht="19.92" customHeight="1">
      <c r="A103" s="12"/>
      <c r="B103" s="269"/>
      <c r="C103" s="134"/>
      <c r="D103" s="270" t="s">
        <v>738</v>
      </c>
      <c r="E103" s="271"/>
      <c r="F103" s="271"/>
      <c r="G103" s="271"/>
      <c r="H103" s="271"/>
      <c r="I103" s="272"/>
      <c r="J103" s="273">
        <f>J184</f>
        <v>0</v>
      </c>
      <c r="K103" s="134"/>
      <c r="L103" s="274"/>
      <c r="S103" s="12"/>
      <c r="T103" s="12"/>
      <c r="U103" s="12"/>
      <c r="V103" s="12"/>
      <c r="W103" s="12"/>
      <c r="X103" s="12"/>
      <c r="Y103" s="12"/>
      <c r="Z103" s="12"/>
      <c r="AA103" s="12"/>
      <c r="AB103" s="12"/>
      <c r="AC103" s="12"/>
      <c r="AD103" s="12"/>
      <c r="AE103" s="12"/>
    </row>
    <row r="104" hidden="1" s="12" customFormat="1" ht="19.92" customHeight="1">
      <c r="A104" s="12"/>
      <c r="B104" s="269"/>
      <c r="C104" s="134"/>
      <c r="D104" s="270" t="s">
        <v>739</v>
      </c>
      <c r="E104" s="271"/>
      <c r="F104" s="271"/>
      <c r="G104" s="271"/>
      <c r="H104" s="271"/>
      <c r="I104" s="272"/>
      <c r="J104" s="273">
        <f>J196</f>
        <v>0</v>
      </c>
      <c r="K104" s="134"/>
      <c r="L104" s="274"/>
      <c r="S104" s="12"/>
      <c r="T104" s="12"/>
      <c r="U104" s="12"/>
      <c r="V104" s="12"/>
      <c r="W104" s="12"/>
      <c r="X104" s="12"/>
      <c r="Y104" s="12"/>
      <c r="Z104" s="12"/>
      <c r="AA104" s="12"/>
      <c r="AB104" s="12"/>
      <c r="AC104" s="12"/>
      <c r="AD104" s="12"/>
      <c r="AE104" s="12"/>
    </row>
    <row r="105" hidden="1" s="10" customFormat="1" ht="24.96" customHeight="1">
      <c r="A105" s="10"/>
      <c r="B105" s="247"/>
      <c r="C105" s="248"/>
      <c r="D105" s="249" t="s">
        <v>740</v>
      </c>
      <c r="E105" s="250"/>
      <c r="F105" s="250"/>
      <c r="G105" s="250"/>
      <c r="H105" s="250"/>
      <c r="I105" s="251"/>
      <c r="J105" s="252">
        <f>J199</f>
        <v>0</v>
      </c>
      <c r="K105" s="248"/>
      <c r="L105" s="253"/>
      <c r="S105" s="10"/>
      <c r="T105" s="10"/>
      <c r="U105" s="10"/>
      <c r="V105" s="10"/>
      <c r="W105" s="10"/>
      <c r="X105" s="10"/>
      <c r="Y105" s="10"/>
      <c r="Z105" s="10"/>
      <c r="AA105" s="10"/>
      <c r="AB105" s="10"/>
      <c r="AC105" s="10"/>
      <c r="AD105" s="10"/>
      <c r="AE105" s="10"/>
    </row>
    <row r="106" hidden="1" s="12" customFormat="1" ht="19.92" customHeight="1">
      <c r="A106" s="12"/>
      <c r="B106" s="269"/>
      <c r="C106" s="134"/>
      <c r="D106" s="270" t="s">
        <v>742</v>
      </c>
      <c r="E106" s="271"/>
      <c r="F106" s="271"/>
      <c r="G106" s="271"/>
      <c r="H106" s="271"/>
      <c r="I106" s="272"/>
      <c r="J106" s="273">
        <f>J200</f>
        <v>0</v>
      </c>
      <c r="K106" s="134"/>
      <c r="L106" s="274"/>
      <c r="S106" s="12"/>
      <c r="T106" s="12"/>
      <c r="U106" s="12"/>
      <c r="V106" s="12"/>
      <c r="W106" s="12"/>
      <c r="X106" s="12"/>
      <c r="Y106" s="12"/>
      <c r="Z106" s="12"/>
      <c r="AA106" s="12"/>
      <c r="AB106" s="12"/>
      <c r="AC106" s="12"/>
      <c r="AD106" s="12"/>
      <c r="AE106" s="12"/>
    </row>
    <row r="107" hidden="1" s="2" customFormat="1" ht="21.84" customHeight="1">
      <c r="A107" s="39"/>
      <c r="B107" s="40"/>
      <c r="C107" s="41"/>
      <c r="D107" s="41"/>
      <c r="E107" s="41"/>
      <c r="F107" s="41"/>
      <c r="G107" s="41"/>
      <c r="H107" s="41"/>
      <c r="I107" s="156"/>
      <c r="J107" s="41"/>
      <c r="K107" s="41"/>
      <c r="L107" s="64"/>
      <c r="S107" s="39"/>
      <c r="T107" s="39"/>
      <c r="U107" s="39"/>
      <c r="V107" s="39"/>
      <c r="W107" s="39"/>
      <c r="X107" s="39"/>
      <c r="Y107" s="39"/>
      <c r="Z107" s="39"/>
      <c r="AA107" s="39"/>
      <c r="AB107" s="39"/>
      <c r="AC107" s="39"/>
      <c r="AD107" s="39"/>
      <c r="AE107" s="39"/>
    </row>
    <row r="108" hidden="1" s="2" customFormat="1" ht="6.96" customHeight="1">
      <c r="A108" s="39"/>
      <c r="B108" s="67"/>
      <c r="C108" s="68"/>
      <c r="D108" s="68"/>
      <c r="E108" s="68"/>
      <c r="F108" s="68"/>
      <c r="G108" s="68"/>
      <c r="H108" s="68"/>
      <c r="I108" s="194"/>
      <c r="J108" s="68"/>
      <c r="K108" s="68"/>
      <c r="L108" s="64"/>
      <c r="S108" s="39"/>
      <c r="T108" s="39"/>
      <c r="U108" s="39"/>
      <c r="V108" s="39"/>
      <c r="W108" s="39"/>
      <c r="X108" s="39"/>
      <c r="Y108" s="39"/>
      <c r="Z108" s="39"/>
      <c r="AA108" s="39"/>
      <c r="AB108" s="39"/>
      <c r="AC108" s="39"/>
      <c r="AD108" s="39"/>
      <c r="AE108" s="39"/>
    </row>
    <row r="109" hidden="1"/>
    <row r="110" hidden="1"/>
    <row r="111" hidden="1"/>
    <row r="112" s="2" customFormat="1" ht="6.96" customHeight="1">
      <c r="A112" s="39"/>
      <c r="B112" s="69"/>
      <c r="C112" s="70"/>
      <c r="D112" s="70"/>
      <c r="E112" s="70"/>
      <c r="F112" s="70"/>
      <c r="G112" s="70"/>
      <c r="H112" s="70"/>
      <c r="I112" s="197"/>
      <c r="J112" s="70"/>
      <c r="K112" s="70"/>
      <c r="L112" s="64"/>
      <c r="S112" s="39"/>
      <c r="T112" s="39"/>
      <c r="U112" s="39"/>
      <c r="V112" s="39"/>
      <c r="W112" s="39"/>
      <c r="X112" s="39"/>
      <c r="Y112" s="39"/>
      <c r="Z112" s="39"/>
      <c r="AA112" s="39"/>
      <c r="AB112" s="39"/>
      <c r="AC112" s="39"/>
      <c r="AD112" s="39"/>
      <c r="AE112" s="39"/>
    </row>
    <row r="113" s="2" customFormat="1" ht="24.96" customHeight="1">
      <c r="A113" s="39"/>
      <c r="B113" s="40"/>
      <c r="C113" s="24" t="s">
        <v>396</v>
      </c>
      <c r="D113" s="41"/>
      <c r="E113" s="41"/>
      <c r="F113" s="41"/>
      <c r="G113" s="41"/>
      <c r="H113" s="41"/>
      <c r="I113" s="156"/>
      <c r="J113" s="41"/>
      <c r="K113" s="41"/>
      <c r="L113" s="64"/>
      <c r="S113" s="39"/>
      <c r="T113" s="39"/>
      <c r="U113" s="39"/>
      <c r="V113" s="39"/>
      <c r="W113" s="39"/>
      <c r="X113" s="39"/>
      <c r="Y113" s="39"/>
      <c r="Z113" s="39"/>
      <c r="AA113" s="39"/>
      <c r="AB113" s="39"/>
      <c r="AC113" s="39"/>
      <c r="AD113" s="39"/>
      <c r="AE113" s="39"/>
    </row>
    <row r="114" s="2" customFormat="1" ht="6.96" customHeight="1">
      <c r="A114" s="39"/>
      <c r="B114" s="40"/>
      <c r="C114" s="41"/>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2" customFormat="1" ht="12" customHeight="1">
      <c r="A115" s="39"/>
      <c r="B115" s="40"/>
      <c r="C115" s="33" t="s">
        <v>16</v>
      </c>
      <c r="D115" s="41"/>
      <c r="E115" s="41"/>
      <c r="F115" s="41"/>
      <c r="G115" s="41"/>
      <c r="H115" s="41"/>
      <c r="I115" s="156"/>
      <c r="J115" s="41"/>
      <c r="K115" s="41"/>
      <c r="L115" s="64"/>
      <c r="S115" s="39"/>
      <c r="T115" s="39"/>
      <c r="U115" s="39"/>
      <c r="V115" s="39"/>
      <c r="W115" s="39"/>
      <c r="X115" s="39"/>
      <c r="Y115" s="39"/>
      <c r="Z115" s="39"/>
      <c r="AA115" s="39"/>
      <c r="AB115" s="39"/>
      <c r="AC115" s="39"/>
      <c r="AD115" s="39"/>
      <c r="AE115" s="39"/>
    </row>
    <row r="116" s="2" customFormat="1" ht="23.25" customHeight="1">
      <c r="A116" s="39"/>
      <c r="B116" s="40"/>
      <c r="C116" s="41"/>
      <c r="D116" s="41"/>
      <c r="E116" s="198" t="str">
        <f>E7</f>
        <v>Oprava trati v úseku 1.TK a 2.TK Děčín Prostřední Žleb - Dolní Žleb_OPRAVA č. 2</v>
      </c>
      <c r="F116" s="33"/>
      <c r="G116" s="33"/>
      <c r="H116" s="33"/>
      <c r="I116" s="156"/>
      <c r="J116" s="41"/>
      <c r="K116" s="41"/>
      <c r="L116" s="64"/>
      <c r="S116" s="39"/>
      <c r="T116" s="39"/>
      <c r="U116" s="39"/>
      <c r="V116" s="39"/>
      <c r="W116" s="39"/>
      <c r="X116" s="39"/>
      <c r="Y116" s="39"/>
      <c r="Z116" s="39"/>
      <c r="AA116" s="39"/>
      <c r="AB116" s="39"/>
      <c r="AC116" s="39"/>
      <c r="AD116" s="39"/>
      <c r="AE116" s="39"/>
    </row>
    <row r="117" s="1" customFormat="1" ht="12" customHeight="1">
      <c r="B117" s="22"/>
      <c r="C117" s="33" t="s">
        <v>389</v>
      </c>
      <c r="D117" s="23"/>
      <c r="E117" s="23"/>
      <c r="F117" s="23"/>
      <c r="G117" s="23"/>
      <c r="H117" s="23"/>
      <c r="I117" s="148"/>
      <c r="J117" s="23"/>
      <c r="K117" s="23"/>
      <c r="L117" s="21"/>
    </row>
    <row r="118" s="2" customFormat="1" ht="16.5" customHeight="1">
      <c r="A118" s="39"/>
      <c r="B118" s="40"/>
      <c r="C118" s="41"/>
      <c r="D118" s="41"/>
      <c r="E118" s="198" t="s">
        <v>3928</v>
      </c>
      <c r="F118" s="41"/>
      <c r="G118" s="41"/>
      <c r="H118" s="41"/>
      <c r="I118" s="156"/>
      <c r="J118" s="41"/>
      <c r="K118" s="41"/>
      <c r="L118" s="64"/>
      <c r="S118" s="39"/>
      <c r="T118" s="39"/>
      <c r="U118" s="39"/>
      <c r="V118" s="39"/>
      <c r="W118" s="39"/>
      <c r="X118" s="39"/>
      <c r="Y118" s="39"/>
      <c r="Z118" s="39"/>
      <c r="AA118" s="39"/>
      <c r="AB118" s="39"/>
      <c r="AC118" s="39"/>
      <c r="AD118" s="39"/>
      <c r="AE118" s="39"/>
    </row>
    <row r="119" s="2" customFormat="1" ht="12" customHeight="1">
      <c r="A119" s="39"/>
      <c r="B119" s="40"/>
      <c r="C119" s="33" t="s">
        <v>715</v>
      </c>
      <c r="D119" s="41"/>
      <c r="E119" s="41"/>
      <c r="F119" s="41"/>
      <c r="G119" s="41"/>
      <c r="H119" s="41"/>
      <c r="I119" s="156"/>
      <c r="J119" s="41"/>
      <c r="K119" s="41"/>
      <c r="L119" s="64"/>
      <c r="S119" s="39"/>
      <c r="T119" s="39"/>
      <c r="U119" s="39"/>
      <c r="V119" s="39"/>
      <c r="W119" s="39"/>
      <c r="X119" s="39"/>
      <c r="Y119" s="39"/>
      <c r="Z119" s="39"/>
      <c r="AA119" s="39"/>
      <c r="AB119" s="39"/>
      <c r="AC119" s="39"/>
      <c r="AD119" s="39"/>
      <c r="AE119" s="39"/>
    </row>
    <row r="120" s="2" customFormat="1" ht="16.5" customHeight="1">
      <c r="A120" s="39"/>
      <c r="B120" s="40"/>
      <c r="C120" s="41"/>
      <c r="D120" s="41"/>
      <c r="E120" s="77" t="str">
        <f>E11</f>
        <v>001 - ZRN - propustek v km 8,644</v>
      </c>
      <c r="F120" s="41"/>
      <c r="G120" s="41"/>
      <c r="H120" s="41"/>
      <c r="I120" s="156"/>
      <c r="J120" s="41"/>
      <c r="K120" s="41"/>
      <c r="L120" s="64"/>
      <c r="S120" s="39"/>
      <c r="T120" s="39"/>
      <c r="U120" s="39"/>
      <c r="V120" s="39"/>
      <c r="W120" s="39"/>
      <c r="X120" s="39"/>
      <c r="Y120" s="39"/>
      <c r="Z120" s="39"/>
      <c r="AA120" s="39"/>
      <c r="AB120" s="39"/>
      <c r="AC120" s="39"/>
      <c r="AD120" s="39"/>
      <c r="AE120" s="39"/>
    </row>
    <row r="121" s="2" customFormat="1" ht="6.96" customHeight="1">
      <c r="A121" s="39"/>
      <c r="B121" s="40"/>
      <c r="C121" s="41"/>
      <c r="D121" s="41"/>
      <c r="E121" s="41"/>
      <c r="F121" s="41"/>
      <c r="G121" s="41"/>
      <c r="H121" s="41"/>
      <c r="I121" s="156"/>
      <c r="J121" s="41"/>
      <c r="K121" s="41"/>
      <c r="L121" s="64"/>
      <c r="S121" s="39"/>
      <c r="T121" s="39"/>
      <c r="U121" s="39"/>
      <c r="V121" s="39"/>
      <c r="W121" s="39"/>
      <c r="X121" s="39"/>
      <c r="Y121" s="39"/>
      <c r="Z121" s="39"/>
      <c r="AA121" s="39"/>
      <c r="AB121" s="39"/>
      <c r="AC121" s="39"/>
      <c r="AD121" s="39"/>
      <c r="AE121" s="39"/>
    </row>
    <row r="122" s="2" customFormat="1" ht="12" customHeight="1">
      <c r="A122" s="39"/>
      <c r="B122" s="40"/>
      <c r="C122" s="33" t="s">
        <v>20</v>
      </c>
      <c r="D122" s="41"/>
      <c r="E122" s="41"/>
      <c r="F122" s="28" t="str">
        <f>F14</f>
        <v xml:space="preserve"> </v>
      </c>
      <c r="G122" s="41"/>
      <c r="H122" s="41"/>
      <c r="I122" s="158" t="s">
        <v>22</v>
      </c>
      <c r="J122" s="80" t="str">
        <f>IF(J14="","",J14)</f>
        <v>21. 11. 2019</v>
      </c>
      <c r="K122" s="41"/>
      <c r="L122" s="64"/>
      <c r="S122" s="39"/>
      <c r="T122" s="39"/>
      <c r="U122" s="39"/>
      <c r="V122" s="39"/>
      <c r="W122" s="39"/>
      <c r="X122" s="39"/>
      <c r="Y122" s="39"/>
      <c r="Z122" s="39"/>
      <c r="AA122" s="39"/>
      <c r="AB122" s="39"/>
      <c r="AC122" s="39"/>
      <c r="AD122" s="39"/>
      <c r="AE122" s="39"/>
    </row>
    <row r="123" s="2" customFormat="1" ht="6.96" customHeight="1">
      <c r="A123" s="39"/>
      <c r="B123" s="40"/>
      <c r="C123" s="41"/>
      <c r="D123" s="41"/>
      <c r="E123" s="41"/>
      <c r="F123" s="41"/>
      <c r="G123" s="41"/>
      <c r="H123" s="41"/>
      <c r="I123" s="156"/>
      <c r="J123" s="41"/>
      <c r="K123" s="41"/>
      <c r="L123" s="64"/>
      <c r="S123" s="39"/>
      <c r="T123" s="39"/>
      <c r="U123" s="39"/>
      <c r="V123" s="39"/>
      <c r="W123" s="39"/>
      <c r="X123" s="39"/>
      <c r="Y123" s="39"/>
      <c r="Z123" s="39"/>
      <c r="AA123" s="39"/>
      <c r="AB123" s="39"/>
      <c r="AC123" s="39"/>
      <c r="AD123" s="39"/>
      <c r="AE123" s="39"/>
    </row>
    <row r="124" s="2" customFormat="1" ht="15.15" customHeight="1">
      <c r="A124" s="39"/>
      <c r="B124" s="40"/>
      <c r="C124" s="33" t="s">
        <v>24</v>
      </c>
      <c r="D124" s="41"/>
      <c r="E124" s="41"/>
      <c r="F124" s="28" t="str">
        <f>E17</f>
        <v/>
      </c>
      <c r="G124" s="41"/>
      <c r="H124" s="41"/>
      <c r="I124" s="158" t="s">
        <v>32</v>
      </c>
      <c r="J124" s="37" t="str">
        <f>E23</f>
        <v xml:space="preserve"> </v>
      </c>
      <c r="K124" s="41"/>
      <c r="L124" s="64"/>
      <c r="S124" s="39"/>
      <c r="T124" s="39"/>
      <c r="U124" s="39"/>
      <c r="V124" s="39"/>
      <c r="W124" s="39"/>
      <c r="X124" s="39"/>
      <c r="Y124" s="39"/>
      <c r="Z124" s="39"/>
      <c r="AA124" s="39"/>
      <c r="AB124" s="39"/>
      <c r="AC124" s="39"/>
      <c r="AD124" s="39"/>
      <c r="AE124" s="39"/>
    </row>
    <row r="125" s="2" customFormat="1" ht="15.15" customHeight="1">
      <c r="A125" s="39"/>
      <c r="B125" s="40"/>
      <c r="C125" s="33" t="s">
        <v>30</v>
      </c>
      <c r="D125" s="41"/>
      <c r="E125" s="41"/>
      <c r="F125" s="28" t="str">
        <f>IF(E20="","",E20)</f>
        <v>Vyplň údaj</v>
      </c>
      <c r="G125" s="41"/>
      <c r="H125" s="41"/>
      <c r="I125" s="158" t="s">
        <v>34</v>
      </c>
      <c r="J125" s="37" t="str">
        <f>E26</f>
        <v xml:space="preserve"> </v>
      </c>
      <c r="K125" s="41"/>
      <c r="L125" s="64"/>
      <c r="S125" s="39"/>
      <c r="T125" s="39"/>
      <c r="U125" s="39"/>
      <c r="V125" s="39"/>
      <c r="W125" s="39"/>
      <c r="X125" s="39"/>
      <c r="Y125" s="39"/>
      <c r="Z125" s="39"/>
      <c r="AA125" s="39"/>
      <c r="AB125" s="39"/>
      <c r="AC125" s="39"/>
      <c r="AD125" s="39"/>
      <c r="AE125" s="39"/>
    </row>
    <row r="126" s="2" customFormat="1" ht="10.32" customHeight="1">
      <c r="A126" s="39"/>
      <c r="B126" s="40"/>
      <c r="C126" s="41"/>
      <c r="D126" s="41"/>
      <c r="E126" s="41"/>
      <c r="F126" s="41"/>
      <c r="G126" s="41"/>
      <c r="H126" s="41"/>
      <c r="I126" s="156"/>
      <c r="J126" s="41"/>
      <c r="K126" s="41"/>
      <c r="L126" s="64"/>
      <c r="S126" s="39"/>
      <c r="T126" s="39"/>
      <c r="U126" s="39"/>
      <c r="V126" s="39"/>
      <c r="W126" s="39"/>
      <c r="X126" s="39"/>
      <c r="Y126" s="39"/>
      <c r="Z126" s="39"/>
      <c r="AA126" s="39"/>
      <c r="AB126" s="39"/>
      <c r="AC126" s="39"/>
      <c r="AD126" s="39"/>
      <c r="AE126" s="39"/>
    </row>
    <row r="127" s="9" customFormat="1" ht="29.28" customHeight="1">
      <c r="A127" s="204"/>
      <c r="B127" s="205"/>
      <c r="C127" s="206" t="s">
        <v>397</v>
      </c>
      <c r="D127" s="207" t="s">
        <v>61</v>
      </c>
      <c r="E127" s="207" t="s">
        <v>57</v>
      </c>
      <c r="F127" s="207" t="s">
        <v>58</v>
      </c>
      <c r="G127" s="207" t="s">
        <v>398</v>
      </c>
      <c r="H127" s="207" t="s">
        <v>399</v>
      </c>
      <c r="I127" s="208" t="s">
        <v>400</v>
      </c>
      <c r="J127" s="207" t="s">
        <v>393</v>
      </c>
      <c r="K127" s="209" t="s">
        <v>401</v>
      </c>
      <c r="L127" s="210"/>
      <c r="M127" s="101" t="s">
        <v>1</v>
      </c>
      <c r="N127" s="102" t="s">
        <v>40</v>
      </c>
      <c r="O127" s="102" t="s">
        <v>402</v>
      </c>
      <c r="P127" s="102" t="s">
        <v>403</v>
      </c>
      <c r="Q127" s="102" t="s">
        <v>404</v>
      </c>
      <c r="R127" s="102" t="s">
        <v>405</v>
      </c>
      <c r="S127" s="102" t="s">
        <v>406</v>
      </c>
      <c r="T127" s="103" t="s">
        <v>407</v>
      </c>
      <c r="U127" s="204"/>
      <c r="V127" s="204"/>
      <c r="W127" s="204"/>
      <c r="X127" s="204"/>
      <c r="Y127" s="204"/>
      <c r="Z127" s="204"/>
      <c r="AA127" s="204"/>
      <c r="AB127" s="204"/>
      <c r="AC127" s="204"/>
      <c r="AD127" s="204"/>
      <c r="AE127" s="204"/>
    </row>
    <row r="128" s="2" customFormat="1" ht="22.8" customHeight="1">
      <c r="A128" s="39"/>
      <c r="B128" s="40"/>
      <c r="C128" s="108" t="s">
        <v>408</v>
      </c>
      <c r="D128" s="41"/>
      <c r="E128" s="41"/>
      <c r="F128" s="41"/>
      <c r="G128" s="41"/>
      <c r="H128" s="41"/>
      <c r="I128" s="156"/>
      <c r="J128" s="211">
        <f>BK128</f>
        <v>0</v>
      </c>
      <c r="K128" s="41"/>
      <c r="L128" s="45"/>
      <c r="M128" s="104"/>
      <c r="N128" s="212"/>
      <c r="O128" s="105"/>
      <c r="P128" s="213">
        <f>P129+P199</f>
        <v>0</v>
      </c>
      <c r="Q128" s="105"/>
      <c r="R128" s="213">
        <f>R129+R199</f>
        <v>0.11846997537600001</v>
      </c>
      <c r="S128" s="105"/>
      <c r="T128" s="214">
        <f>T129+T199</f>
        <v>0.054339999999999999</v>
      </c>
      <c r="U128" s="39"/>
      <c r="V128" s="39"/>
      <c r="W128" s="39"/>
      <c r="X128" s="39"/>
      <c r="Y128" s="39"/>
      <c r="Z128" s="39"/>
      <c r="AA128" s="39"/>
      <c r="AB128" s="39"/>
      <c r="AC128" s="39"/>
      <c r="AD128" s="39"/>
      <c r="AE128" s="39"/>
      <c r="AT128" s="18" t="s">
        <v>75</v>
      </c>
      <c r="AU128" s="18" t="s">
        <v>395</v>
      </c>
      <c r="BK128" s="215">
        <f>BK129+BK199</f>
        <v>0</v>
      </c>
    </row>
    <row r="129" s="11" customFormat="1" ht="25.92" customHeight="1">
      <c r="A129" s="11"/>
      <c r="B129" s="254"/>
      <c r="C129" s="255"/>
      <c r="D129" s="256" t="s">
        <v>75</v>
      </c>
      <c r="E129" s="257" t="s">
        <v>750</v>
      </c>
      <c r="F129" s="257" t="s">
        <v>751</v>
      </c>
      <c r="G129" s="255"/>
      <c r="H129" s="255"/>
      <c r="I129" s="258"/>
      <c r="J129" s="259">
        <f>BK129</f>
        <v>0</v>
      </c>
      <c r="K129" s="255"/>
      <c r="L129" s="260"/>
      <c r="M129" s="261"/>
      <c r="N129" s="262"/>
      <c r="O129" s="262"/>
      <c r="P129" s="263">
        <f>P130+P138+P156+P184+P196</f>
        <v>0</v>
      </c>
      <c r="Q129" s="262"/>
      <c r="R129" s="263">
        <f>R130+R138+R156+R184+R196</f>
        <v>0.064653975376000011</v>
      </c>
      <c r="S129" s="262"/>
      <c r="T129" s="264">
        <f>T130+T138+T156+T184+T196</f>
        <v>0.054339999999999999</v>
      </c>
      <c r="U129" s="11"/>
      <c r="V129" s="11"/>
      <c r="W129" s="11"/>
      <c r="X129" s="11"/>
      <c r="Y129" s="11"/>
      <c r="Z129" s="11"/>
      <c r="AA129" s="11"/>
      <c r="AB129" s="11"/>
      <c r="AC129" s="11"/>
      <c r="AD129" s="11"/>
      <c r="AE129" s="11"/>
      <c r="AR129" s="265" t="s">
        <v>84</v>
      </c>
      <c r="AT129" s="266" t="s">
        <v>75</v>
      </c>
      <c r="AU129" s="266" t="s">
        <v>76</v>
      </c>
      <c r="AY129" s="265" t="s">
        <v>414</v>
      </c>
      <c r="BK129" s="267">
        <f>BK130+BK138+BK156+BK184+BK196</f>
        <v>0</v>
      </c>
    </row>
    <row r="130" s="11" customFormat="1" ht="22.8" customHeight="1">
      <c r="A130" s="11"/>
      <c r="B130" s="254"/>
      <c r="C130" s="255"/>
      <c r="D130" s="256" t="s">
        <v>75</v>
      </c>
      <c r="E130" s="275" t="s">
        <v>84</v>
      </c>
      <c r="F130" s="275" t="s">
        <v>1714</v>
      </c>
      <c r="G130" s="255"/>
      <c r="H130" s="255"/>
      <c r="I130" s="258"/>
      <c r="J130" s="276">
        <f>BK130</f>
        <v>0</v>
      </c>
      <c r="K130" s="255"/>
      <c r="L130" s="260"/>
      <c r="M130" s="261"/>
      <c r="N130" s="262"/>
      <c r="O130" s="262"/>
      <c r="P130" s="263">
        <f>SUM(P131:P137)</f>
        <v>0</v>
      </c>
      <c r="Q130" s="262"/>
      <c r="R130" s="263">
        <f>SUM(R131:R137)</f>
        <v>0</v>
      </c>
      <c r="S130" s="262"/>
      <c r="T130" s="264">
        <f>SUM(T131:T137)</f>
        <v>0</v>
      </c>
      <c r="U130" s="11"/>
      <c r="V130" s="11"/>
      <c r="W130" s="11"/>
      <c r="X130" s="11"/>
      <c r="Y130" s="11"/>
      <c r="Z130" s="11"/>
      <c r="AA130" s="11"/>
      <c r="AB130" s="11"/>
      <c r="AC130" s="11"/>
      <c r="AD130" s="11"/>
      <c r="AE130" s="11"/>
      <c r="AR130" s="265" t="s">
        <v>84</v>
      </c>
      <c r="AT130" s="266" t="s">
        <v>75</v>
      </c>
      <c r="AU130" s="266" t="s">
        <v>84</v>
      </c>
      <c r="AY130" s="265" t="s">
        <v>414</v>
      </c>
      <c r="BK130" s="267">
        <f>SUM(BK131:BK137)</f>
        <v>0</v>
      </c>
    </row>
    <row r="131" s="2" customFormat="1" ht="21.75" customHeight="1">
      <c r="A131" s="39"/>
      <c r="B131" s="40"/>
      <c r="C131" s="234" t="s">
        <v>84</v>
      </c>
      <c r="D131" s="234" t="s">
        <v>443</v>
      </c>
      <c r="E131" s="235" t="s">
        <v>1715</v>
      </c>
      <c r="F131" s="236" t="s">
        <v>1716</v>
      </c>
      <c r="G131" s="237" t="s">
        <v>632</v>
      </c>
      <c r="H131" s="238">
        <v>36</v>
      </c>
      <c r="I131" s="239"/>
      <c r="J131" s="240">
        <f>ROUND(I131*H131,2)</f>
        <v>0</v>
      </c>
      <c r="K131" s="236" t="s">
        <v>720</v>
      </c>
      <c r="L131" s="45"/>
      <c r="M131" s="241" t="s">
        <v>1</v>
      </c>
      <c r="N131" s="242" t="s">
        <v>41</v>
      </c>
      <c r="O131" s="92"/>
      <c r="P131" s="226">
        <f>O131*H131</f>
        <v>0</v>
      </c>
      <c r="Q131" s="226">
        <v>0</v>
      </c>
      <c r="R131" s="226">
        <f>Q131*H131</f>
        <v>0</v>
      </c>
      <c r="S131" s="226">
        <v>0</v>
      </c>
      <c r="T131" s="227">
        <f>S131*H131</f>
        <v>0</v>
      </c>
      <c r="U131" s="39"/>
      <c r="V131" s="39"/>
      <c r="W131" s="39"/>
      <c r="X131" s="39"/>
      <c r="Y131" s="39"/>
      <c r="Z131" s="39"/>
      <c r="AA131" s="39"/>
      <c r="AB131" s="39"/>
      <c r="AC131" s="39"/>
      <c r="AD131" s="39"/>
      <c r="AE131" s="39"/>
      <c r="AR131" s="228" t="s">
        <v>415</v>
      </c>
      <c r="AT131" s="228" t="s">
        <v>443</v>
      </c>
      <c r="AU131" s="228" t="s">
        <v>86</v>
      </c>
      <c r="AY131" s="18" t="s">
        <v>414</v>
      </c>
      <c r="BE131" s="229">
        <f>IF(N131="základní",J131,0)</f>
        <v>0</v>
      </c>
      <c r="BF131" s="229">
        <f>IF(N131="snížená",J131,0)</f>
        <v>0</v>
      </c>
      <c r="BG131" s="229">
        <f>IF(N131="zákl. přenesená",J131,0)</f>
        <v>0</v>
      </c>
      <c r="BH131" s="229">
        <f>IF(N131="sníž. přenesená",J131,0)</f>
        <v>0</v>
      </c>
      <c r="BI131" s="229">
        <f>IF(N131="nulová",J131,0)</f>
        <v>0</v>
      </c>
      <c r="BJ131" s="18" t="s">
        <v>84</v>
      </c>
      <c r="BK131" s="229">
        <f>ROUND(I131*H131,2)</f>
        <v>0</v>
      </c>
      <c r="BL131" s="18" t="s">
        <v>415</v>
      </c>
      <c r="BM131" s="228" t="s">
        <v>3930</v>
      </c>
    </row>
    <row r="132" s="2" customFormat="1">
      <c r="A132" s="39"/>
      <c r="B132" s="40"/>
      <c r="C132" s="41"/>
      <c r="D132" s="230" t="s">
        <v>417</v>
      </c>
      <c r="E132" s="41"/>
      <c r="F132" s="231" t="s">
        <v>1718</v>
      </c>
      <c r="G132" s="41"/>
      <c r="H132" s="41"/>
      <c r="I132" s="156"/>
      <c r="J132" s="41"/>
      <c r="K132" s="41"/>
      <c r="L132" s="45"/>
      <c r="M132" s="232"/>
      <c r="N132" s="233"/>
      <c r="O132" s="92"/>
      <c r="P132" s="92"/>
      <c r="Q132" s="92"/>
      <c r="R132" s="92"/>
      <c r="S132" s="92"/>
      <c r="T132" s="93"/>
      <c r="U132" s="39"/>
      <c r="V132" s="39"/>
      <c r="W132" s="39"/>
      <c r="X132" s="39"/>
      <c r="Y132" s="39"/>
      <c r="Z132" s="39"/>
      <c r="AA132" s="39"/>
      <c r="AB132" s="39"/>
      <c r="AC132" s="39"/>
      <c r="AD132" s="39"/>
      <c r="AE132" s="39"/>
      <c r="AT132" s="18" t="s">
        <v>417</v>
      </c>
      <c r="AU132" s="18" t="s">
        <v>86</v>
      </c>
    </row>
    <row r="133" s="2" customFormat="1">
      <c r="A133" s="39"/>
      <c r="B133" s="40"/>
      <c r="C133" s="41"/>
      <c r="D133" s="230" t="s">
        <v>722</v>
      </c>
      <c r="E133" s="41"/>
      <c r="F133" s="268" t="s">
        <v>3931</v>
      </c>
      <c r="G133" s="41"/>
      <c r="H133" s="41"/>
      <c r="I133" s="156"/>
      <c r="J133" s="41"/>
      <c r="K133" s="41"/>
      <c r="L133" s="45"/>
      <c r="M133" s="232"/>
      <c r="N133" s="233"/>
      <c r="O133" s="92"/>
      <c r="P133" s="92"/>
      <c r="Q133" s="92"/>
      <c r="R133" s="92"/>
      <c r="S133" s="92"/>
      <c r="T133" s="93"/>
      <c r="U133" s="39"/>
      <c r="V133" s="39"/>
      <c r="W133" s="39"/>
      <c r="X133" s="39"/>
      <c r="Y133" s="39"/>
      <c r="Z133" s="39"/>
      <c r="AA133" s="39"/>
      <c r="AB133" s="39"/>
      <c r="AC133" s="39"/>
      <c r="AD133" s="39"/>
      <c r="AE133" s="39"/>
      <c r="AT133" s="18" t="s">
        <v>722</v>
      </c>
      <c r="AU133" s="18" t="s">
        <v>86</v>
      </c>
    </row>
    <row r="134" s="13" customFormat="1">
      <c r="A134" s="13"/>
      <c r="B134" s="277"/>
      <c r="C134" s="278"/>
      <c r="D134" s="230" t="s">
        <v>758</v>
      </c>
      <c r="E134" s="279" t="s">
        <v>1</v>
      </c>
      <c r="F134" s="280" t="s">
        <v>3932</v>
      </c>
      <c r="G134" s="278"/>
      <c r="H134" s="281">
        <v>36</v>
      </c>
      <c r="I134" s="282"/>
      <c r="J134" s="278"/>
      <c r="K134" s="278"/>
      <c r="L134" s="283"/>
      <c r="M134" s="284"/>
      <c r="N134" s="285"/>
      <c r="O134" s="285"/>
      <c r="P134" s="285"/>
      <c r="Q134" s="285"/>
      <c r="R134" s="285"/>
      <c r="S134" s="285"/>
      <c r="T134" s="286"/>
      <c r="U134" s="13"/>
      <c r="V134" s="13"/>
      <c r="W134" s="13"/>
      <c r="X134" s="13"/>
      <c r="Y134" s="13"/>
      <c r="Z134" s="13"/>
      <c r="AA134" s="13"/>
      <c r="AB134" s="13"/>
      <c r="AC134" s="13"/>
      <c r="AD134" s="13"/>
      <c r="AE134" s="13"/>
      <c r="AT134" s="287" t="s">
        <v>758</v>
      </c>
      <c r="AU134" s="287" t="s">
        <v>86</v>
      </c>
      <c r="AV134" s="13" t="s">
        <v>86</v>
      </c>
      <c r="AW134" s="13" t="s">
        <v>33</v>
      </c>
      <c r="AX134" s="13" t="s">
        <v>84</v>
      </c>
      <c r="AY134" s="287" t="s">
        <v>414</v>
      </c>
    </row>
    <row r="135" s="2" customFormat="1" ht="21.75" customHeight="1">
      <c r="A135" s="39"/>
      <c r="B135" s="40"/>
      <c r="C135" s="234" t="s">
        <v>86</v>
      </c>
      <c r="D135" s="234" t="s">
        <v>443</v>
      </c>
      <c r="E135" s="235" t="s">
        <v>1721</v>
      </c>
      <c r="F135" s="236" t="s">
        <v>1722</v>
      </c>
      <c r="G135" s="237" t="s">
        <v>755</v>
      </c>
      <c r="H135" s="238">
        <v>0.71999999999999997</v>
      </c>
      <c r="I135" s="239"/>
      <c r="J135" s="240">
        <f>ROUND(I135*H135,2)</f>
        <v>0</v>
      </c>
      <c r="K135" s="236" t="s">
        <v>720</v>
      </c>
      <c r="L135" s="45"/>
      <c r="M135" s="241" t="s">
        <v>1</v>
      </c>
      <c r="N135" s="242" t="s">
        <v>41</v>
      </c>
      <c r="O135" s="92"/>
      <c r="P135" s="226">
        <f>O135*H135</f>
        <v>0</v>
      </c>
      <c r="Q135" s="226">
        <v>0</v>
      </c>
      <c r="R135" s="226">
        <f>Q135*H135</f>
        <v>0</v>
      </c>
      <c r="S135" s="226">
        <v>0</v>
      </c>
      <c r="T135" s="227">
        <f>S135*H135</f>
        <v>0</v>
      </c>
      <c r="U135" s="39"/>
      <c r="V135" s="39"/>
      <c r="W135" s="39"/>
      <c r="X135" s="39"/>
      <c r="Y135" s="39"/>
      <c r="Z135" s="39"/>
      <c r="AA135" s="39"/>
      <c r="AB135" s="39"/>
      <c r="AC135" s="39"/>
      <c r="AD135" s="39"/>
      <c r="AE135" s="39"/>
      <c r="AR135" s="228" t="s">
        <v>415</v>
      </c>
      <c r="AT135" s="228" t="s">
        <v>443</v>
      </c>
      <c r="AU135" s="228" t="s">
        <v>86</v>
      </c>
      <c r="AY135" s="18" t="s">
        <v>414</v>
      </c>
      <c r="BE135" s="229">
        <f>IF(N135="základní",J135,0)</f>
        <v>0</v>
      </c>
      <c r="BF135" s="229">
        <f>IF(N135="snížená",J135,0)</f>
        <v>0</v>
      </c>
      <c r="BG135" s="229">
        <f>IF(N135="zákl. přenesená",J135,0)</f>
        <v>0</v>
      </c>
      <c r="BH135" s="229">
        <f>IF(N135="sníž. přenesená",J135,0)</f>
        <v>0</v>
      </c>
      <c r="BI135" s="229">
        <f>IF(N135="nulová",J135,0)</f>
        <v>0</v>
      </c>
      <c r="BJ135" s="18" t="s">
        <v>84</v>
      </c>
      <c r="BK135" s="229">
        <f>ROUND(I135*H135,2)</f>
        <v>0</v>
      </c>
      <c r="BL135" s="18" t="s">
        <v>415</v>
      </c>
      <c r="BM135" s="228" t="s">
        <v>3933</v>
      </c>
    </row>
    <row r="136" s="2" customFormat="1">
      <c r="A136" s="39"/>
      <c r="B136" s="40"/>
      <c r="C136" s="41"/>
      <c r="D136" s="230" t="s">
        <v>417</v>
      </c>
      <c r="E136" s="41"/>
      <c r="F136" s="231" t="s">
        <v>1724</v>
      </c>
      <c r="G136" s="41"/>
      <c r="H136" s="41"/>
      <c r="I136" s="156"/>
      <c r="J136" s="41"/>
      <c r="K136" s="41"/>
      <c r="L136" s="45"/>
      <c r="M136" s="232"/>
      <c r="N136" s="233"/>
      <c r="O136" s="92"/>
      <c r="P136" s="92"/>
      <c r="Q136" s="92"/>
      <c r="R136" s="92"/>
      <c r="S136" s="92"/>
      <c r="T136" s="93"/>
      <c r="U136" s="39"/>
      <c r="V136" s="39"/>
      <c r="W136" s="39"/>
      <c r="X136" s="39"/>
      <c r="Y136" s="39"/>
      <c r="Z136" s="39"/>
      <c r="AA136" s="39"/>
      <c r="AB136" s="39"/>
      <c r="AC136" s="39"/>
      <c r="AD136" s="39"/>
      <c r="AE136" s="39"/>
      <c r="AT136" s="18" t="s">
        <v>417</v>
      </c>
      <c r="AU136" s="18" t="s">
        <v>86</v>
      </c>
    </row>
    <row r="137" s="13" customFormat="1">
      <c r="A137" s="13"/>
      <c r="B137" s="277"/>
      <c r="C137" s="278"/>
      <c r="D137" s="230" t="s">
        <v>758</v>
      </c>
      <c r="E137" s="279" t="s">
        <v>1</v>
      </c>
      <c r="F137" s="280" t="s">
        <v>3934</v>
      </c>
      <c r="G137" s="278"/>
      <c r="H137" s="281">
        <v>0.71999999999999997</v>
      </c>
      <c r="I137" s="282"/>
      <c r="J137" s="278"/>
      <c r="K137" s="278"/>
      <c r="L137" s="283"/>
      <c r="M137" s="284"/>
      <c r="N137" s="285"/>
      <c r="O137" s="285"/>
      <c r="P137" s="285"/>
      <c r="Q137" s="285"/>
      <c r="R137" s="285"/>
      <c r="S137" s="285"/>
      <c r="T137" s="286"/>
      <c r="U137" s="13"/>
      <c r="V137" s="13"/>
      <c r="W137" s="13"/>
      <c r="X137" s="13"/>
      <c r="Y137" s="13"/>
      <c r="Z137" s="13"/>
      <c r="AA137" s="13"/>
      <c r="AB137" s="13"/>
      <c r="AC137" s="13"/>
      <c r="AD137" s="13"/>
      <c r="AE137" s="13"/>
      <c r="AT137" s="287" t="s">
        <v>758</v>
      </c>
      <c r="AU137" s="287" t="s">
        <v>86</v>
      </c>
      <c r="AV137" s="13" t="s">
        <v>86</v>
      </c>
      <c r="AW137" s="13" t="s">
        <v>33</v>
      </c>
      <c r="AX137" s="13" t="s">
        <v>84</v>
      </c>
      <c r="AY137" s="287" t="s">
        <v>414</v>
      </c>
    </row>
    <row r="138" s="11" customFormat="1" ht="22.8" customHeight="1">
      <c r="A138" s="11"/>
      <c r="B138" s="254"/>
      <c r="C138" s="255"/>
      <c r="D138" s="256" t="s">
        <v>75</v>
      </c>
      <c r="E138" s="275" t="s">
        <v>431</v>
      </c>
      <c r="F138" s="275" t="s">
        <v>798</v>
      </c>
      <c r="G138" s="255"/>
      <c r="H138" s="255"/>
      <c r="I138" s="258"/>
      <c r="J138" s="276">
        <f>BK138</f>
        <v>0</v>
      </c>
      <c r="K138" s="255"/>
      <c r="L138" s="260"/>
      <c r="M138" s="261"/>
      <c r="N138" s="262"/>
      <c r="O138" s="262"/>
      <c r="P138" s="263">
        <f>SUM(P139:P155)</f>
        <v>0</v>
      </c>
      <c r="Q138" s="262"/>
      <c r="R138" s="263">
        <f>SUM(R139:R155)</f>
        <v>0.025803975376000002</v>
      </c>
      <c r="S138" s="262"/>
      <c r="T138" s="264">
        <f>SUM(T139:T155)</f>
        <v>0</v>
      </c>
      <c r="U138" s="11"/>
      <c r="V138" s="11"/>
      <c r="W138" s="11"/>
      <c r="X138" s="11"/>
      <c r="Y138" s="11"/>
      <c r="Z138" s="11"/>
      <c r="AA138" s="11"/>
      <c r="AB138" s="11"/>
      <c r="AC138" s="11"/>
      <c r="AD138" s="11"/>
      <c r="AE138" s="11"/>
      <c r="AR138" s="265" t="s">
        <v>84</v>
      </c>
      <c r="AT138" s="266" t="s">
        <v>75</v>
      </c>
      <c r="AU138" s="266" t="s">
        <v>84</v>
      </c>
      <c r="AY138" s="265" t="s">
        <v>414</v>
      </c>
      <c r="BK138" s="267">
        <f>SUM(BK139:BK155)</f>
        <v>0</v>
      </c>
    </row>
    <row r="139" s="2" customFormat="1" ht="21.75" customHeight="1">
      <c r="A139" s="39"/>
      <c r="B139" s="40"/>
      <c r="C139" s="234" t="s">
        <v>114</v>
      </c>
      <c r="D139" s="234" t="s">
        <v>443</v>
      </c>
      <c r="E139" s="235" t="s">
        <v>1736</v>
      </c>
      <c r="F139" s="236" t="s">
        <v>1737</v>
      </c>
      <c r="G139" s="237" t="s">
        <v>632</v>
      </c>
      <c r="H139" s="238">
        <v>15.005000000000001</v>
      </c>
      <c r="I139" s="239"/>
      <c r="J139" s="240">
        <f>ROUND(I139*H139,2)</f>
        <v>0</v>
      </c>
      <c r="K139" s="236" t="s">
        <v>720</v>
      </c>
      <c r="L139" s="45"/>
      <c r="M139" s="241" t="s">
        <v>1</v>
      </c>
      <c r="N139" s="242" t="s">
        <v>41</v>
      </c>
      <c r="O139" s="92"/>
      <c r="P139" s="226">
        <f>O139*H139</f>
        <v>0</v>
      </c>
      <c r="Q139" s="226">
        <v>0.0010198399999999999</v>
      </c>
      <c r="R139" s="226">
        <f>Q139*H139</f>
        <v>0.0153026992</v>
      </c>
      <c r="S139" s="226">
        <v>0</v>
      </c>
      <c r="T139" s="227">
        <f>S139*H139</f>
        <v>0</v>
      </c>
      <c r="U139" s="39"/>
      <c r="V139" s="39"/>
      <c r="W139" s="39"/>
      <c r="X139" s="39"/>
      <c r="Y139" s="39"/>
      <c r="Z139" s="39"/>
      <c r="AA139" s="39"/>
      <c r="AB139" s="39"/>
      <c r="AC139" s="39"/>
      <c r="AD139" s="39"/>
      <c r="AE139" s="39"/>
      <c r="AR139" s="228" t="s">
        <v>415</v>
      </c>
      <c r="AT139" s="228" t="s">
        <v>443</v>
      </c>
      <c r="AU139" s="228" t="s">
        <v>86</v>
      </c>
      <c r="AY139" s="18" t="s">
        <v>414</v>
      </c>
      <c r="BE139" s="229">
        <f>IF(N139="základní",J139,0)</f>
        <v>0</v>
      </c>
      <c r="BF139" s="229">
        <f>IF(N139="snížená",J139,0)</f>
        <v>0</v>
      </c>
      <c r="BG139" s="229">
        <f>IF(N139="zákl. přenesená",J139,0)</f>
        <v>0</v>
      </c>
      <c r="BH139" s="229">
        <f>IF(N139="sníž. přenesená",J139,0)</f>
        <v>0</v>
      </c>
      <c r="BI139" s="229">
        <f>IF(N139="nulová",J139,0)</f>
        <v>0</v>
      </c>
      <c r="BJ139" s="18" t="s">
        <v>84</v>
      </c>
      <c r="BK139" s="229">
        <f>ROUND(I139*H139,2)</f>
        <v>0</v>
      </c>
      <c r="BL139" s="18" t="s">
        <v>415</v>
      </c>
      <c r="BM139" s="228" t="s">
        <v>3935</v>
      </c>
    </row>
    <row r="140" s="2" customFormat="1">
      <c r="A140" s="39"/>
      <c r="B140" s="40"/>
      <c r="C140" s="41"/>
      <c r="D140" s="230" t="s">
        <v>417</v>
      </c>
      <c r="E140" s="41"/>
      <c r="F140" s="231" t="s">
        <v>1739</v>
      </c>
      <c r="G140" s="41"/>
      <c r="H140" s="41"/>
      <c r="I140" s="156"/>
      <c r="J140" s="41"/>
      <c r="K140" s="41"/>
      <c r="L140" s="45"/>
      <c r="M140" s="232"/>
      <c r="N140" s="233"/>
      <c r="O140" s="92"/>
      <c r="P140" s="92"/>
      <c r="Q140" s="92"/>
      <c r="R140" s="92"/>
      <c r="S140" s="92"/>
      <c r="T140" s="93"/>
      <c r="U140" s="39"/>
      <c r="V140" s="39"/>
      <c r="W140" s="39"/>
      <c r="X140" s="39"/>
      <c r="Y140" s="39"/>
      <c r="Z140" s="39"/>
      <c r="AA140" s="39"/>
      <c r="AB140" s="39"/>
      <c r="AC140" s="39"/>
      <c r="AD140" s="39"/>
      <c r="AE140" s="39"/>
      <c r="AT140" s="18" t="s">
        <v>417</v>
      </c>
      <c r="AU140" s="18" t="s">
        <v>86</v>
      </c>
    </row>
    <row r="141" s="2" customFormat="1">
      <c r="A141" s="39"/>
      <c r="B141" s="40"/>
      <c r="C141" s="41"/>
      <c r="D141" s="230" t="s">
        <v>722</v>
      </c>
      <c r="E141" s="41"/>
      <c r="F141" s="268" t="s">
        <v>3780</v>
      </c>
      <c r="G141" s="41"/>
      <c r="H141" s="41"/>
      <c r="I141" s="156"/>
      <c r="J141" s="41"/>
      <c r="K141" s="41"/>
      <c r="L141" s="45"/>
      <c r="M141" s="232"/>
      <c r="N141" s="233"/>
      <c r="O141" s="92"/>
      <c r="P141" s="92"/>
      <c r="Q141" s="92"/>
      <c r="R141" s="92"/>
      <c r="S141" s="92"/>
      <c r="T141" s="93"/>
      <c r="U141" s="39"/>
      <c r="V141" s="39"/>
      <c r="W141" s="39"/>
      <c r="X141" s="39"/>
      <c r="Y141" s="39"/>
      <c r="Z141" s="39"/>
      <c r="AA141" s="39"/>
      <c r="AB141" s="39"/>
      <c r="AC141" s="39"/>
      <c r="AD141" s="39"/>
      <c r="AE141" s="39"/>
      <c r="AT141" s="18" t="s">
        <v>722</v>
      </c>
      <c r="AU141" s="18" t="s">
        <v>86</v>
      </c>
    </row>
    <row r="142" s="15" customFormat="1">
      <c r="A142" s="15"/>
      <c r="B142" s="299"/>
      <c r="C142" s="300"/>
      <c r="D142" s="230" t="s">
        <v>758</v>
      </c>
      <c r="E142" s="301" t="s">
        <v>1</v>
      </c>
      <c r="F142" s="302" t="s">
        <v>3936</v>
      </c>
      <c r="G142" s="300"/>
      <c r="H142" s="301" t="s">
        <v>1</v>
      </c>
      <c r="I142" s="303"/>
      <c r="J142" s="300"/>
      <c r="K142" s="300"/>
      <c r="L142" s="304"/>
      <c r="M142" s="305"/>
      <c r="N142" s="306"/>
      <c r="O142" s="306"/>
      <c r="P142" s="306"/>
      <c r="Q142" s="306"/>
      <c r="R142" s="306"/>
      <c r="S142" s="306"/>
      <c r="T142" s="307"/>
      <c r="U142" s="15"/>
      <c r="V142" s="15"/>
      <c r="W142" s="15"/>
      <c r="X142" s="15"/>
      <c r="Y142" s="15"/>
      <c r="Z142" s="15"/>
      <c r="AA142" s="15"/>
      <c r="AB142" s="15"/>
      <c r="AC142" s="15"/>
      <c r="AD142" s="15"/>
      <c r="AE142" s="15"/>
      <c r="AT142" s="308" t="s">
        <v>758</v>
      </c>
      <c r="AU142" s="308" t="s">
        <v>86</v>
      </c>
      <c r="AV142" s="15" t="s">
        <v>84</v>
      </c>
      <c r="AW142" s="15" t="s">
        <v>33</v>
      </c>
      <c r="AX142" s="15" t="s">
        <v>76</v>
      </c>
      <c r="AY142" s="308" t="s">
        <v>414</v>
      </c>
    </row>
    <row r="143" s="13" customFormat="1">
      <c r="A143" s="13"/>
      <c r="B143" s="277"/>
      <c r="C143" s="278"/>
      <c r="D143" s="230" t="s">
        <v>758</v>
      </c>
      <c r="E143" s="279" t="s">
        <v>1</v>
      </c>
      <c r="F143" s="280" t="s">
        <v>3937</v>
      </c>
      <c r="G143" s="278"/>
      <c r="H143" s="281">
        <v>4.2000000000000002</v>
      </c>
      <c r="I143" s="282"/>
      <c r="J143" s="278"/>
      <c r="K143" s="278"/>
      <c r="L143" s="283"/>
      <c r="M143" s="284"/>
      <c r="N143" s="285"/>
      <c r="O143" s="285"/>
      <c r="P143" s="285"/>
      <c r="Q143" s="285"/>
      <c r="R143" s="285"/>
      <c r="S143" s="285"/>
      <c r="T143" s="286"/>
      <c r="U143" s="13"/>
      <c r="V143" s="13"/>
      <c r="W143" s="13"/>
      <c r="X143" s="13"/>
      <c r="Y143" s="13"/>
      <c r="Z143" s="13"/>
      <c r="AA143" s="13"/>
      <c r="AB143" s="13"/>
      <c r="AC143" s="13"/>
      <c r="AD143" s="13"/>
      <c r="AE143" s="13"/>
      <c r="AT143" s="287" t="s">
        <v>758</v>
      </c>
      <c r="AU143" s="287" t="s">
        <v>86</v>
      </c>
      <c r="AV143" s="13" t="s">
        <v>86</v>
      </c>
      <c r="AW143" s="13" t="s">
        <v>33</v>
      </c>
      <c r="AX143" s="13" t="s">
        <v>76</v>
      </c>
      <c r="AY143" s="287" t="s">
        <v>414</v>
      </c>
    </row>
    <row r="144" s="13" customFormat="1">
      <c r="A144" s="13"/>
      <c r="B144" s="277"/>
      <c r="C144" s="278"/>
      <c r="D144" s="230" t="s">
        <v>758</v>
      </c>
      <c r="E144" s="279" t="s">
        <v>1</v>
      </c>
      <c r="F144" s="280" t="s">
        <v>3938</v>
      </c>
      <c r="G144" s="278"/>
      <c r="H144" s="281">
        <v>2.1000000000000001</v>
      </c>
      <c r="I144" s="282"/>
      <c r="J144" s="278"/>
      <c r="K144" s="278"/>
      <c r="L144" s="283"/>
      <c r="M144" s="284"/>
      <c r="N144" s="285"/>
      <c r="O144" s="285"/>
      <c r="P144" s="285"/>
      <c r="Q144" s="285"/>
      <c r="R144" s="285"/>
      <c r="S144" s="285"/>
      <c r="T144" s="286"/>
      <c r="U144" s="13"/>
      <c r="V144" s="13"/>
      <c r="W144" s="13"/>
      <c r="X144" s="13"/>
      <c r="Y144" s="13"/>
      <c r="Z144" s="13"/>
      <c r="AA144" s="13"/>
      <c r="AB144" s="13"/>
      <c r="AC144" s="13"/>
      <c r="AD144" s="13"/>
      <c r="AE144" s="13"/>
      <c r="AT144" s="287" t="s">
        <v>758</v>
      </c>
      <c r="AU144" s="287" t="s">
        <v>86</v>
      </c>
      <c r="AV144" s="13" t="s">
        <v>86</v>
      </c>
      <c r="AW144" s="13" t="s">
        <v>33</v>
      </c>
      <c r="AX144" s="13" t="s">
        <v>76</v>
      </c>
      <c r="AY144" s="287" t="s">
        <v>414</v>
      </c>
    </row>
    <row r="145" s="13" customFormat="1">
      <c r="A145" s="13"/>
      <c r="B145" s="277"/>
      <c r="C145" s="278"/>
      <c r="D145" s="230" t="s">
        <v>758</v>
      </c>
      <c r="E145" s="279" t="s">
        <v>1</v>
      </c>
      <c r="F145" s="280" t="s">
        <v>3939</v>
      </c>
      <c r="G145" s="278"/>
      <c r="H145" s="281">
        <v>2.3999999999999999</v>
      </c>
      <c r="I145" s="282"/>
      <c r="J145" s="278"/>
      <c r="K145" s="278"/>
      <c r="L145" s="283"/>
      <c r="M145" s="284"/>
      <c r="N145" s="285"/>
      <c r="O145" s="285"/>
      <c r="P145" s="285"/>
      <c r="Q145" s="285"/>
      <c r="R145" s="285"/>
      <c r="S145" s="285"/>
      <c r="T145" s="286"/>
      <c r="U145" s="13"/>
      <c r="V145" s="13"/>
      <c r="W145" s="13"/>
      <c r="X145" s="13"/>
      <c r="Y145" s="13"/>
      <c r="Z145" s="13"/>
      <c r="AA145" s="13"/>
      <c r="AB145" s="13"/>
      <c r="AC145" s="13"/>
      <c r="AD145" s="13"/>
      <c r="AE145" s="13"/>
      <c r="AT145" s="287" t="s">
        <v>758</v>
      </c>
      <c r="AU145" s="287" t="s">
        <v>86</v>
      </c>
      <c r="AV145" s="13" t="s">
        <v>86</v>
      </c>
      <c r="AW145" s="13" t="s">
        <v>33</v>
      </c>
      <c r="AX145" s="13" t="s">
        <v>76</v>
      </c>
      <c r="AY145" s="287" t="s">
        <v>414</v>
      </c>
    </row>
    <row r="146" s="13" customFormat="1">
      <c r="A146" s="13"/>
      <c r="B146" s="277"/>
      <c r="C146" s="278"/>
      <c r="D146" s="230" t="s">
        <v>758</v>
      </c>
      <c r="E146" s="279" t="s">
        <v>1</v>
      </c>
      <c r="F146" s="280" t="s">
        <v>3940</v>
      </c>
      <c r="G146" s="278"/>
      <c r="H146" s="281">
        <v>1.2</v>
      </c>
      <c r="I146" s="282"/>
      <c r="J146" s="278"/>
      <c r="K146" s="278"/>
      <c r="L146" s="283"/>
      <c r="M146" s="284"/>
      <c r="N146" s="285"/>
      <c r="O146" s="285"/>
      <c r="P146" s="285"/>
      <c r="Q146" s="285"/>
      <c r="R146" s="285"/>
      <c r="S146" s="285"/>
      <c r="T146" s="286"/>
      <c r="U146" s="13"/>
      <c r="V146" s="13"/>
      <c r="W146" s="13"/>
      <c r="X146" s="13"/>
      <c r="Y146" s="13"/>
      <c r="Z146" s="13"/>
      <c r="AA146" s="13"/>
      <c r="AB146" s="13"/>
      <c r="AC146" s="13"/>
      <c r="AD146" s="13"/>
      <c r="AE146" s="13"/>
      <c r="AT146" s="287" t="s">
        <v>758</v>
      </c>
      <c r="AU146" s="287" t="s">
        <v>86</v>
      </c>
      <c r="AV146" s="13" t="s">
        <v>86</v>
      </c>
      <c r="AW146" s="13" t="s">
        <v>33</v>
      </c>
      <c r="AX146" s="13" t="s">
        <v>76</v>
      </c>
      <c r="AY146" s="287" t="s">
        <v>414</v>
      </c>
    </row>
    <row r="147" s="13" customFormat="1">
      <c r="A147" s="13"/>
      <c r="B147" s="277"/>
      <c r="C147" s="278"/>
      <c r="D147" s="230" t="s">
        <v>758</v>
      </c>
      <c r="E147" s="279" t="s">
        <v>1</v>
      </c>
      <c r="F147" s="280" t="s">
        <v>3941</v>
      </c>
      <c r="G147" s="278"/>
      <c r="H147" s="281">
        <v>0.59999999999999998</v>
      </c>
      <c r="I147" s="282"/>
      <c r="J147" s="278"/>
      <c r="K147" s="278"/>
      <c r="L147" s="283"/>
      <c r="M147" s="284"/>
      <c r="N147" s="285"/>
      <c r="O147" s="285"/>
      <c r="P147" s="285"/>
      <c r="Q147" s="285"/>
      <c r="R147" s="285"/>
      <c r="S147" s="285"/>
      <c r="T147" s="286"/>
      <c r="U147" s="13"/>
      <c r="V147" s="13"/>
      <c r="W147" s="13"/>
      <c r="X147" s="13"/>
      <c r="Y147" s="13"/>
      <c r="Z147" s="13"/>
      <c r="AA147" s="13"/>
      <c r="AB147" s="13"/>
      <c r="AC147" s="13"/>
      <c r="AD147" s="13"/>
      <c r="AE147" s="13"/>
      <c r="AT147" s="287" t="s">
        <v>758</v>
      </c>
      <c r="AU147" s="287" t="s">
        <v>86</v>
      </c>
      <c r="AV147" s="13" t="s">
        <v>86</v>
      </c>
      <c r="AW147" s="13" t="s">
        <v>33</v>
      </c>
      <c r="AX147" s="13" t="s">
        <v>76</v>
      </c>
      <c r="AY147" s="287" t="s">
        <v>414</v>
      </c>
    </row>
    <row r="148" s="15" customFormat="1">
      <c r="A148" s="15"/>
      <c r="B148" s="299"/>
      <c r="C148" s="300"/>
      <c r="D148" s="230" t="s">
        <v>758</v>
      </c>
      <c r="E148" s="301" t="s">
        <v>1</v>
      </c>
      <c r="F148" s="302" t="s">
        <v>2495</v>
      </c>
      <c r="G148" s="300"/>
      <c r="H148" s="301" t="s">
        <v>1</v>
      </c>
      <c r="I148" s="303"/>
      <c r="J148" s="300"/>
      <c r="K148" s="300"/>
      <c r="L148" s="304"/>
      <c r="M148" s="305"/>
      <c r="N148" s="306"/>
      <c r="O148" s="306"/>
      <c r="P148" s="306"/>
      <c r="Q148" s="306"/>
      <c r="R148" s="306"/>
      <c r="S148" s="306"/>
      <c r="T148" s="307"/>
      <c r="U148" s="15"/>
      <c r="V148" s="15"/>
      <c r="W148" s="15"/>
      <c r="X148" s="15"/>
      <c r="Y148" s="15"/>
      <c r="Z148" s="15"/>
      <c r="AA148" s="15"/>
      <c r="AB148" s="15"/>
      <c r="AC148" s="15"/>
      <c r="AD148" s="15"/>
      <c r="AE148" s="15"/>
      <c r="AT148" s="308" t="s">
        <v>758</v>
      </c>
      <c r="AU148" s="308" t="s">
        <v>86</v>
      </c>
      <c r="AV148" s="15" t="s">
        <v>84</v>
      </c>
      <c r="AW148" s="15" t="s">
        <v>33</v>
      </c>
      <c r="AX148" s="15" t="s">
        <v>76</v>
      </c>
      <c r="AY148" s="308" t="s">
        <v>414</v>
      </c>
    </row>
    <row r="149" s="13" customFormat="1">
      <c r="A149" s="13"/>
      <c r="B149" s="277"/>
      <c r="C149" s="278"/>
      <c r="D149" s="230" t="s">
        <v>758</v>
      </c>
      <c r="E149" s="279" t="s">
        <v>1</v>
      </c>
      <c r="F149" s="280" t="s">
        <v>3942</v>
      </c>
      <c r="G149" s="278"/>
      <c r="H149" s="281">
        <v>3.7050000000000001</v>
      </c>
      <c r="I149" s="282"/>
      <c r="J149" s="278"/>
      <c r="K149" s="278"/>
      <c r="L149" s="283"/>
      <c r="M149" s="284"/>
      <c r="N149" s="285"/>
      <c r="O149" s="285"/>
      <c r="P149" s="285"/>
      <c r="Q149" s="285"/>
      <c r="R149" s="285"/>
      <c r="S149" s="285"/>
      <c r="T149" s="286"/>
      <c r="U149" s="13"/>
      <c r="V149" s="13"/>
      <c r="W149" s="13"/>
      <c r="X149" s="13"/>
      <c r="Y149" s="13"/>
      <c r="Z149" s="13"/>
      <c r="AA149" s="13"/>
      <c r="AB149" s="13"/>
      <c r="AC149" s="13"/>
      <c r="AD149" s="13"/>
      <c r="AE149" s="13"/>
      <c r="AT149" s="287" t="s">
        <v>758</v>
      </c>
      <c r="AU149" s="287" t="s">
        <v>86</v>
      </c>
      <c r="AV149" s="13" t="s">
        <v>86</v>
      </c>
      <c r="AW149" s="13" t="s">
        <v>33</v>
      </c>
      <c r="AX149" s="13" t="s">
        <v>76</v>
      </c>
      <c r="AY149" s="287" t="s">
        <v>414</v>
      </c>
    </row>
    <row r="150" s="13" customFormat="1">
      <c r="A150" s="13"/>
      <c r="B150" s="277"/>
      <c r="C150" s="278"/>
      <c r="D150" s="230" t="s">
        <v>758</v>
      </c>
      <c r="E150" s="279" t="s">
        <v>1</v>
      </c>
      <c r="F150" s="280" t="s">
        <v>3816</v>
      </c>
      <c r="G150" s="278"/>
      <c r="H150" s="281">
        <v>0.80000000000000004</v>
      </c>
      <c r="I150" s="282"/>
      <c r="J150" s="278"/>
      <c r="K150" s="278"/>
      <c r="L150" s="283"/>
      <c r="M150" s="284"/>
      <c r="N150" s="285"/>
      <c r="O150" s="285"/>
      <c r="P150" s="285"/>
      <c r="Q150" s="285"/>
      <c r="R150" s="285"/>
      <c r="S150" s="285"/>
      <c r="T150" s="286"/>
      <c r="U150" s="13"/>
      <c r="V150" s="13"/>
      <c r="W150" s="13"/>
      <c r="X150" s="13"/>
      <c r="Y150" s="13"/>
      <c r="Z150" s="13"/>
      <c r="AA150" s="13"/>
      <c r="AB150" s="13"/>
      <c r="AC150" s="13"/>
      <c r="AD150" s="13"/>
      <c r="AE150" s="13"/>
      <c r="AT150" s="287" t="s">
        <v>758</v>
      </c>
      <c r="AU150" s="287" t="s">
        <v>86</v>
      </c>
      <c r="AV150" s="13" t="s">
        <v>86</v>
      </c>
      <c r="AW150" s="13" t="s">
        <v>33</v>
      </c>
      <c r="AX150" s="13" t="s">
        <v>76</v>
      </c>
      <c r="AY150" s="287" t="s">
        <v>414</v>
      </c>
    </row>
    <row r="151" s="14" customFormat="1">
      <c r="A151" s="14"/>
      <c r="B151" s="288"/>
      <c r="C151" s="289"/>
      <c r="D151" s="230" t="s">
        <v>758</v>
      </c>
      <c r="E151" s="290" t="s">
        <v>1</v>
      </c>
      <c r="F151" s="291" t="s">
        <v>760</v>
      </c>
      <c r="G151" s="289"/>
      <c r="H151" s="292">
        <v>15.005000000000001</v>
      </c>
      <c r="I151" s="293"/>
      <c r="J151" s="289"/>
      <c r="K151" s="289"/>
      <c r="L151" s="294"/>
      <c r="M151" s="295"/>
      <c r="N151" s="296"/>
      <c r="O151" s="296"/>
      <c r="P151" s="296"/>
      <c r="Q151" s="296"/>
      <c r="R151" s="296"/>
      <c r="S151" s="296"/>
      <c r="T151" s="297"/>
      <c r="U151" s="14"/>
      <c r="V151" s="14"/>
      <c r="W151" s="14"/>
      <c r="X151" s="14"/>
      <c r="Y151" s="14"/>
      <c r="Z151" s="14"/>
      <c r="AA151" s="14"/>
      <c r="AB151" s="14"/>
      <c r="AC151" s="14"/>
      <c r="AD151" s="14"/>
      <c r="AE151" s="14"/>
      <c r="AT151" s="298" t="s">
        <v>758</v>
      </c>
      <c r="AU151" s="298" t="s">
        <v>86</v>
      </c>
      <c r="AV151" s="14" t="s">
        <v>415</v>
      </c>
      <c r="AW151" s="14" t="s">
        <v>33</v>
      </c>
      <c r="AX151" s="14" t="s">
        <v>84</v>
      </c>
      <c r="AY151" s="298" t="s">
        <v>414</v>
      </c>
    </row>
    <row r="152" s="2" customFormat="1" ht="21.75" customHeight="1">
      <c r="A152" s="39"/>
      <c r="B152" s="40"/>
      <c r="C152" s="234" t="s">
        <v>415</v>
      </c>
      <c r="D152" s="234" t="s">
        <v>443</v>
      </c>
      <c r="E152" s="235" t="s">
        <v>2246</v>
      </c>
      <c r="F152" s="236" t="s">
        <v>2247</v>
      </c>
      <c r="G152" s="237" t="s">
        <v>531</v>
      </c>
      <c r="H152" s="238">
        <v>22.559999999999999</v>
      </c>
      <c r="I152" s="239"/>
      <c r="J152" s="240">
        <f>ROUND(I152*H152,2)</f>
        <v>0</v>
      </c>
      <c r="K152" s="236" t="s">
        <v>720</v>
      </c>
      <c r="L152" s="45"/>
      <c r="M152" s="241" t="s">
        <v>1</v>
      </c>
      <c r="N152" s="242" t="s">
        <v>41</v>
      </c>
      <c r="O152" s="92"/>
      <c r="P152" s="226">
        <f>O152*H152</f>
        <v>0</v>
      </c>
      <c r="Q152" s="226">
        <v>0.00046548210000000001</v>
      </c>
      <c r="R152" s="226">
        <f>Q152*H152</f>
        <v>0.010501276176</v>
      </c>
      <c r="S152" s="226">
        <v>0</v>
      </c>
      <c r="T152" s="227">
        <f>S152*H152</f>
        <v>0</v>
      </c>
      <c r="U152" s="39"/>
      <c r="V152" s="39"/>
      <c r="W152" s="39"/>
      <c r="X152" s="39"/>
      <c r="Y152" s="39"/>
      <c r="Z152" s="39"/>
      <c r="AA152" s="39"/>
      <c r="AB152" s="39"/>
      <c r="AC152" s="39"/>
      <c r="AD152" s="39"/>
      <c r="AE152" s="39"/>
      <c r="AR152" s="228" t="s">
        <v>415</v>
      </c>
      <c r="AT152" s="228" t="s">
        <v>443</v>
      </c>
      <c r="AU152" s="228" t="s">
        <v>86</v>
      </c>
      <c r="AY152" s="18" t="s">
        <v>414</v>
      </c>
      <c r="BE152" s="229">
        <f>IF(N152="základní",J152,0)</f>
        <v>0</v>
      </c>
      <c r="BF152" s="229">
        <f>IF(N152="snížená",J152,0)</f>
        <v>0</v>
      </c>
      <c r="BG152" s="229">
        <f>IF(N152="zákl. přenesená",J152,0)</f>
        <v>0</v>
      </c>
      <c r="BH152" s="229">
        <f>IF(N152="sníž. přenesená",J152,0)</f>
        <v>0</v>
      </c>
      <c r="BI152" s="229">
        <f>IF(N152="nulová",J152,0)</f>
        <v>0</v>
      </c>
      <c r="BJ152" s="18" t="s">
        <v>84</v>
      </c>
      <c r="BK152" s="229">
        <f>ROUND(I152*H152,2)</f>
        <v>0</v>
      </c>
      <c r="BL152" s="18" t="s">
        <v>415</v>
      </c>
      <c r="BM152" s="228" t="s">
        <v>3943</v>
      </c>
    </row>
    <row r="153" s="2" customFormat="1">
      <c r="A153" s="39"/>
      <c r="B153" s="40"/>
      <c r="C153" s="41"/>
      <c r="D153" s="230" t="s">
        <v>417</v>
      </c>
      <c r="E153" s="41"/>
      <c r="F153" s="231" t="s">
        <v>2249</v>
      </c>
      <c r="G153" s="41"/>
      <c r="H153" s="41"/>
      <c r="I153" s="156"/>
      <c r="J153" s="41"/>
      <c r="K153" s="41"/>
      <c r="L153" s="45"/>
      <c r="M153" s="232"/>
      <c r="N153" s="233"/>
      <c r="O153" s="92"/>
      <c r="P153" s="92"/>
      <c r="Q153" s="92"/>
      <c r="R153" s="92"/>
      <c r="S153" s="92"/>
      <c r="T153" s="93"/>
      <c r="U153" s="39"/>
      <c r="V153" s="39"/>
      <c r="W153" s="39"/>
      <c r="X153" s="39"/>
      <c r="Y153" s="39"/>
      <c r="Z153" s="39"/>
      <c r="AA153" s="39"/>
      <c r="AB153" s="39"/>
      <c r="AC153" s="39"/>
      <c r="AD153" s="39"/>
      <c r="AE153" s="39"/>
      <c r="AT153" s="18" t="s">
        <v>417</v>
      </c>
      <c r="AU153" s="18" t="s">
        <v>86</v>
      </c>
    </row>
    <row r="154" s="2" customFormat="1">
      <c r="A154" s="39"/>
      <c r="B154" s="40"/>
      <c r="C154" s="41"/>
      <c r="D154" s="230" t="s">
        <v>722</v>
      </c>
      <c r="E154" s="41"/>
      <c r="F154" s="268" t="s">
        <v>3785</v>
      </c>
      <c r="G154" s="41"/>
      <c r="H154" s="41"/>
      <c r="I154" s="156"/>
      <c r="J154" s="41"/>
      <c r="K154" s="41"/>
      <c r="L154" s="45"/>
      <c r="M154" s="232"/>
      <c r="N154" s="233"/>
      <c r="O154" s="92"/>
      <c r="P154" s="92"/>
      <c r="Q154" s="92"/>
      <c r="R154" s="92"/>
      <c r="S154" s="92"/>
      <c r="T154" s="93"/>
      <c r="U154" s="39"/>
      <c r="V154" s="39"/>
      <c r="W154" s="39"/>
      <c r="X154" s="39"/>
      <c r="Y154" s="39"/>
      <c r="Z154" s="39"/>
      <c r="AA154" s="39"/>
      <c r="AB154" s="39"/>
      <c r="AC154" s="39"/>
      <c r="AD154" s="39"/>
      <c r="AE154" s="39"/>
      <c r="AT154" s="18" t="s">
        <v>722</v>
      </c>
      <c r="AU154" s="18" t="s">
        <v>86</v>
      </c>
    </row>
    <row r="155" s="13" customFormat="1">
      <c r="A155" s="13"/>
      <c r="B155" s="277"/>
      <c r="C155" s="278"/>
      <c r="D155" s="230" t="s">
        <v>758</v>
      </c>
      <c r="E155" s="279" t="s">
        <v>1</v>
      </c>
      <c r="F155" s="280" t="s">
        <v>3944</v>
      </c>
      <c r="G155" s="278"/>
      <c r="H155" s="281">
        <v>22.559999999999999</v>
      </c>
      <c r="I155" s="282"/>
      <c r="J155" s="278"/>
      <c r="K155" s="278"/>
      <c r="L155" s="283"/>
      <c r="M155" s="284"/>
      <c r="N155" s="285"/>
      <c r="O155" s="285"/>
      <c r="P155" s="285"/>
      <c r="Q155" s="285"/>
      <c r="R155" s="285"/>
      <c r="S155" s="285"/>
      <c r="T155" s="286"/>
      <c r="U155" s="13"/>
      <c r="V155" s="13"/>
      <c r="W155" s="13"/>
      <c r="X155" s="13"/>
      <c r="Y155" s="13"/>
      <c r="Z155" s="13"/>
      <c r="AA155" s="13"/>
      <c r="AB155" s="13"/>
      <c r="AC155" s="13"/>
      <c r="AD155" s="13"/>
      <c r="AE155" s="13"/>
      <c r="AT155" s="287" t="s">
        <v>758</v>
      </c>
      <c r="AU155" s="287" t="s">
        <v>86</v>
      </c>
      <c r="AV155" s="13" t="s">
        <v>86</v>
      </c>
      <c r="AW155" s="13" t="s">
        <v>33</v>
      </c>
      <c r="AX155" s="13" t="s">
        <v>84</v>
      </c>
      <c r="AY155" s="287" t="s">
        <v>414</v>
      </c>
    </row>
    <row r="156" s="11" customFormat="1" ht="22.8" customHeight="1">
      <c r="A156" s="11"/>
      <c r="B156" s="254"/>
      <c r="C156" s="255"/>
      <c r="D156" s="256" t="s">
        <v>75</v>
      </c>
      <c r="E156" s="275" t="s">
        <v>442</v>
      </c>
      <c r="F156" s="275" t="s">
        <v>850</v>
      </c>
      <c r="G156" s="255"/>
      <c r="H156" s="255"/>
      <c r="I156" s="258"/>
      <c r="J156" s="276">
        <f>BK156</f>
        <v>0</v>
      </c>
      <c r="K156" s="255"/>
      <c r="L156" s="260"/>
      <c r="M156" s="261"/>
      <c r="N156" s="262"/>
      <c r="O156" s="262"/>
      <c r="P156" s="263">
        <f>SUM(P157:P183)</f>
        <v>0</v>
      </c>
      <c r="Q156" s="262"/>
      <c r="R156" s="263">
        <f>SUM(R157:R183)</f>
        <v>0.038850000000000003</v>
      </c>
      <c r="S156" s="262"/>
      <c r="T156" s="264">
        <f>SUM(T157:T183)</f>
        <v>0.054339999999999999</v>
      </c>
      <c r="U156" s="11"/>
      <c r="V156" s="11"/>
      <c r="W156" s="11"/>
      <c r="X156" s="11"/>
      <c r="Y156" s="11"/>
      <c r="Z156" s="11"/>
      <c r="AA156" s="11"/>
      <c r="AB156" s="11"/>
      <c r="AC156" s="11"/>
      <c r="AD156" s="11"/>
      <c r="AE156" s="11"/>
      <c r="AR156" s="265" t="s">
        <v>84</v>
      </c>
      <c r="AT156" s="266" t="s">
        <v>75</v>
      </c>
      <c r="AU156" s="266" t="s">
        <v>84</v>
      </c>
      <c r="AY156" s="265" t="s">
        <v>414</v>
      </c>
      <c r="BK156" s="267">
        <f>SUM(BK157:BK183)</f>
        <v>0</v>
      </c>
    </row>
    <row r="157" s="2" customFormat="1" ht="21.75" customHeight="1">
      <c r="A157" s="39"/>
      <c r="B157" s="40"/>
      <c r="C157" s="234" t="s">
        <v>427</v>
      </c>
      <c r="D157" s="234" t="s">
        <v>443</v>
      </c>
      <c r="E157" s="235" t="s">
        <v>1787</v>
      </c>
      <c r="F157" s="236" t="s">
        <v>1788</v>
      </c>
      <c r="G157" s="237" t="s">
        <v>755</v>
      </c>
      <c r="H157" s="238">
        <v>2.5</v>
      </c>
      <c r="I157" s="239"/>
      <c r="J157" s="240">
        <f>ROUND(I157*H157,2)</f>
        <v>0</v>
      </c>
      <c r="K157" s="236" t="s">
        <v>720</v>
      </c>
      <c r="L157" s="45"/>
      <c r="M157" s="241" t="s">
        <v>1</v>
      </c>
      <c r="N157" s="242" t="s">
        <v>41</v>
      </c>
      <c r="O157" s="92"/>
      <c r="P157" s="226">
        <f>O157*H157</f>
        <v>0</v>
      </c>
      <c r="Q157" s="226">
        <v>0</v>
      </c>
      <c r="R157" s="226">
        <f>Q157*H157</f>
        <v>0</v>
      </c>
      <c r="S157" s="226">
        <v>0.0015</v>
      </c>
      <c r="T157" s="227">
        <f>S157*H157</f>
        <v>0.0037499999999999999</v>
      </c>
      <c r="U157" s="39"/>
      <c r="V157" s="39"/>
      <c r="W157" s="39"/>
      <c r="X157" s="39"/>
      <c r="Y157" s="39"/>
      <c r="Z157" s="39"/>
      <c r="AA157" s="39"/>
      <c r="AB157" s="39"/>
      <c r="AC157" s="39"/>
      <c r="AD157" s="39"/>
      <c r="AE157" s="39"/>
      <c r="AR157" s="228" t="s">
        <v>415</v>
      </c>
      <c r="AT157" s="228" t="s">
        <v>443</v>
      </c>
      <c r="AU157" s="228" t="s">
        <v>86</v>
      </c>
      <c r="AY157" s="18" t="s">
        <v>414</v>
      </c>
      <c r="BE157" s="229">
        <f>IF(N157="základní",J157,0)</f>
        <v>0</v>
      </c>
      <c r="BF157" s="229">
        <f>IF(N157="snížená",J157,0)</f>
        <v>0</v>
      </c>
      <c r="BG157" s="229">
        <f>IF(N157="zákl. přenesená",J157,0)</f>
        <v>0</v>
      </c>
      <c r="BH157" s="229">
        <f>IF(N157="sníž. přenesená",J157,0)</f>
        <v>0</v>
      </c>
      <c r="BI157" s="229">
        <f>IF(N157="nulová",J157,0)</f>
        <v>0</v>
      </c>
      <c r="BJ157" s="18" t="s">
        <v>84</v>
      </c>
      <c r="BK157" s="229">
        <f>ROUND(I157*H157,2)</f>
        <v>0</v>
      </c>
      <c r="BL157" s="18" t="s">
        <v>415</v>
      </c>
      <c r="BM157" s="228" t="s">
        <v>3945</v>
      </c>
    </row>
    <row r="158" s="2" customFormat="1">
      <c r="A158" s="39"/>
      <c r="B158" s="40"/>
      <c r="C158" s="41"/>
      <c r="D158" s="230" t="s">
        <v>417</v>
      </c>
      <c r="E158" s="41"/>
      <c r="F158" s="231" t="s">
        <v>1790</v>
      </c>
      <c r="G158" s="41"/>
      <c r="H158" s="41"/>
      <c r="I158" s="156"/>
      <c r="J158" s="41"/>
      <c r="K158" s="41"/>
      <c r="L158" s="45"/>
      <c r="M158" s="232"/>
      <c r="N158" s="233"/>
      <c r="O158" s="92"/>
      <c r="P158" s="92"/>
      <c r="Q158" s="92"/>
      <c r="R158" s="92"/>
      <c r="S158" s="92"/>
      <c r="T158" s="93"/>
      <c r="U158" s="39"/>
      <c r="V158" s="39"/>
      <c r="W158" s="39"/>
      <c r="X158" s="39"/>
      <c r="Y158" s="39"/>
      <c r="Z158" s="39"/>
      <c r="AA158" s="39"/>
      <c r="AB158" s="39"/>
      <c r="AC158" s="39"/>
      <c r="AD158" s="39"/>
      <c r="AE158" s="39"/>
      <c r="AT158" s="18" t="s">
        <v>417</v>
      </c>
      <c r="AU158" s="18" t="s">
        <v>86</v>
      </c>
    </row>
    <row r="159" s="15" customFormat="1">
      <c r="A159" s="15"/>
      <c r="B159" s="299"/>
      <c r="C159" s="300"/>
      <c r="D159" s="230" t="s">
        <v>758</v>
      </c>
      <c r="E159" s="301" t="s">
        <v>1</v>
      </c>
      <c r="F159" s="302" t="s">
        <v>3791</v>
      </c>
      <c r="G159" s="300"/>
      <c r="H159" s="301" t="s">
        <v>1</v>
      </c>
      <c r="I159" s="303"/>
      <c r="J159" s="300"/>
      <c r="K159" s="300"/>
      <c r="L159" s="304"/>
      <c r="M159" s="305"/>
      <c r="N159" s="306"/>
      <c r="O159" s="306"/>
      <c r="P159" s="306"/>
      <c r="Q159" s="306"/>
      <c r="R159" s="306"/>
      <c r="S159" s="306"/>
      <c r="T159" s="307"/>
      <c r="U159" s="15"/>
      <c r="V159" s="15"/>
      <c r="W159" s="15"/>
      <c r="X159" s="15"/>
      <c r="Y159" s="15"/>
      <c r="Z159" s="15"/>
      <c r="AA159" s="15"/>
      <c r="AB159" s="15"/>
      <c r="AC159" s="15"/>
      <c r="AD159" s="15"/>
      <c r="AE159" s="15"/>
      <c r="AT159" s="308" t="s">
        <v>758</v>
      </c>
      <c r="AU159" s="308" t="s">
        <v>86</v>
      </c>
      <c r="AV159" s="15" t="s">
        <v>84</v>
      </c>
      <c r="AW159" s="15" t="s">
        <v>33</v>
      </c>
      <c r="AX159" s="15" t="s">
        <v>76</v>
      </c>
      <c r="AY159" s="308" t="s">
        <v>414</v>
      </c>
    </row>
    <row r="160" s="13" customFormat="1">
      <c r="A160" s="13"/>
      <c r="B160" s="277"/>
      <c r="C160" s="278"/>
      <c r="D160" s="230" t="s">
        <v>758</v>
      </c>
      <c r="E160" s="279" t="s">
        <v>1</v>
      </c>
      <c r="F160" s="280" t="s">
        <v>3946</v>
      </c>
      <c r="G160" s="278"/>
      <c r="H160" s="281">
        <v>2.5</v>
      </c>
      <c r="I160" s="282"/>
      <c r="J160" s="278"/>
      <c r="K160" s="278"/>
      <c r="L160" s="283"/>
      <c r="M160" s="284"/>
      <c r="N160" s="285"/>
      <c r="O160" s="285"/>
      <c r="P160" s="285"/>
      <c r="Q160" s="285"/>
      <c r="R160" s="285"/>
      <c r="S160" s="285"/>
      <c r="T160" s="286"/>
      <c r="U160" s="13"/>
      <c r="V160" s="13"/>
      <c r="W160" s="13"/>
      <c r="X160" s="13"/>
      <c r="Y160" s="13"/>
      <c r="Z160" s="13"/>
      <c r="AA160" s="13"/>
      <c r="AB160" s="13"/>
      <c r="AC160" s="13"/>
      <c r="AD160" s="13"/>
      <c r="AE160" s="13"/>
      <c r="AT160" s="287" t="s">
        <v>758</v>
      </c>
      <c r="AU160" s="287" t="s">
        <v>86</v>
      </c>
      <c r="AV160" s="13" t="s">
        <v>86</v>
      </c>
      <c r="AW160" s="13" t="s">
        <v>33</v>
      </c>
      <c r="AX160" s="13" t="s">
        <v>84</v>
      </c>
      <c r="AY160" s="287" t="s">
        <v>414</v>
      </c>
    </row>
    <row r="161" s="2" customFormat="1" ht="16.5" customHeight="1">
      <c r="A161" s="39"/>
      <c r="B161" s="40"/>
      <c r="C161" s="234" t="s">
        <v>431</v>
      </c>
      <c r="D161" s="234" t="s">
        <v>443</v>
      </c>
      <c r="E161" s="235" t="s">
        <v>1794</v>
      </c>
      <c r="F161" s="236" t="s">
        <v>1795</v>
      </c>
      <c r="G161" s="237" t="s">
        <v>531</v>
      </c>
      <c r="H161" s="238">
        <v>13.18</v>
      </c>
      <c r="I161" s="239"/>
      <c r="J161" s="240">
        <f>ROUND(I161*H161,2)</f>
        <v>0</v>
      </c>
      <c r="K161" s="236" t="s">
        <v>720</v>
      </c>
      <c r="L161" s="45"/>
      <c r="M161" s="241" t="s">
        <v>1</v>
      </c>
      <c r="N161" s="242" t="s">
        <v>41</v>
      </c>
      <c r="O161" s="92"/>
      <c r="P161" s="226">
        <f>O161*H161</f>
        <v>0</v>
      </c>
      <c r="Q161" s="226">
        <v>0</v>
      </c>
      <c r="R161" s="226">
        <f>Q161*H161</f>
        <v>0</v>
      </c>
      <c r="S161" s="226">
        <v>0.00050000000000000001</v>
      </c>
      <c r="T161" s="227">
        <f>S161*H161</f>
        <v>0.0065900000000000004</v>
      </c>
      <c r="U161" s="39"/>
      <c r="V161" s="39"/>
      <c r="W161" s="39"/>
      <c r="X161" s="39"/>
      <c r="Y161" s="39"/>
      <c r="Z161" s="39"/>
      <c r="AA161" s="39"/>
      <c r="AB161" s="39"/>
      <c r="AC161" s="39"/>
      <c r="AD161" s="39"/>
      <c r="AE161" s="39"/>
      <c r="AR161" s="228" t="s">
        <v>415</v>
      </c>
      <c r="AT161" s="228" t="s">
        <v>443</v>
      </c>
      <c r="AU161" s="228" t="s">
        <v>86</v>
      </c>
      <c r="AY161" s="18" t="s">
        <v>414</v>
      </c>
      <c r="BE161" s="229">
        <f>IF(N161="základní",J161,0)</f>
        <v>0</v>
      </c>
      <c r="BF161" s="229">
        <f>IF(N161="snížená",J161,0)</f>
        <v>0</v>
      </c>
      <c r="BG161" s="229">
        <f>IF(N161="zákl. přenesená",J161,0)</f>
        <v>0</v>
      </c>
      <c r="BH161" s="229">
        <f>IF(N161="sníž. přenesená",J161,0)</f>
        <v>0</v>
      </c>
      <c r="BI161" s="229">
        <f>IF(N161="nulová",J161,0)</f>
        <v>0</v>
      </c>
      <c r="BJ161" s="18" t="s">
        <v>84</v>
      </c>
      <c r="BK161" s="229">
        <f>ROUND(I161*H161,2)</f>
        <v>0</v>
      </c>
      <c r="BL161" s="18" t="s">
        <v>415</v>
      </c>
      <c r="BM161" s="228" t="s">
        <v>3947</v>
      </c>
    </row>
    <row r="162" s="2" customFormat="1">
      <c r="A162" s="39"/>
      <c r="B162" s="40"/>
      <c r="C162" s="41"/>
      <c r="D162" s="230" t="s">
        <v>417</v>
      </c>
      <c r="E162" s="41"/>
      <c r="F162" s="231" t="s">
        <v>1797</v>
      </c>
      <c r="G162" s="41"/>
      <c r="H162" s="41"/>
      <c r="I162" s="156"/>
      <c r="J162" s="41"/>
      <c r="K162" s="41"/>
      <c r="L162" s="45"/>
      <c r="M162" s="232"/>
      <c r="N162" s="233"/>
      <c r="O162" s="92"/>
      <c r="P162" s="92"/>
      <c r="Q162" s="92"/>
      <c r="R162" s="92"/>
      <c r="S162" s="92"/>
      <c r="T162" s="93"/>
      <c r="U162" s="39"/>
      <c r="V162" s="39"/>
      <c r="W162" s="39"/>
      <c r="X162" s="39"/>
      <c r="Y162" s="39"/>
      <c r="Z162" s="39"/>
      <c r="AA162" s="39"/>
      <c r="AB162" s="39"/>
      <c r="AC162" s="39"/>
      <c r="AD162" s="39"/>
      <c r="AE162" s="39"/>
      <c r="AT162" s="18" t="s">
        <v>417</v>
      </c>
      <c r="AU162" s="18" t="s">
        <v>86</v>
      </c>
    </row>
    <row r="163" s="2" customFormat="1" ht="16.5" customHeight="1">
      <c r="A163" s="39"/>
      <c r="B163" s="40"/>
      <c r="C163" s="234" t="s">
        <v>435</v>
      </c>
      <c r="D163" s="234" t="s">
        <v>443</v>
      </c>
      <c r="E163" s="235" t="s">
        <v>2519</v>
      </c>
      <c r="F163" s="236" t="s">
        <v>2520</v>
      </c>
      <c r="G163" s="237" t="s">
        <v>632</v>
      </c>
      <c r="H163" s="238">
        <v>2</v>
      </c>
      <c r="I163" s="239"/>
      <c r="J163" s="240">
        <f>ROUND(I163*H163,2)</f>
        <v>0</v>
      </c>
      <c r="K163" s="236" t="s">
        <v>720</v>
      </c>
      <c r="L163" s="45"/>
      <c r="M163" s="241" t="s">
        <v>1</v>
      </c>
      <c r="N163" s="242" t="s">
        <v>41</v>
      </c>
      <c r="O163" s="92"/>
      <c r="P163" s="226">
        <f>O163*H163</f>
        <v>0</v>
      </c>
      <c r="Q163" s="226">
        <v>0</v>
      </c>
      <c r="R163" s="226">
        <f>Q163*H163</f>
        <v>0</v>
      </c>
      <c r="S163" s="226">
        <v>0.021999999999999999</v>
      </c>
      <c r="T163" s="227">
        <f>S163*H163</f>
        <v>0.043999999999999997</v>
      </c>
      <c r="U163" s="39"/>
      <c r="V163" s="39"/>
      <c r="W163" s="39"/>
      <c r="X163" s="39"/>
      <c r="Y163" s="39"/>
      <c r="Z163" s="39"/>
      <c r="AA163" s="39"/>
      <c r="AB163" s="39"/>
      <c r="AC163" s="39"/>
      <c r="AD163" s="39"/>
      <c r="AE163" s="39"/>
      <c r="AR163" s="228" t="s">
        <v>415</v>
      </c>
      <c r="AT163" s="228" t="s">
        <v>443</v>
      </c>
      <c r="AU163" s="228" t="s">
        <v>86</v>
      </c>
      <c r="AY163" s="18" t="s">
        <v>414</v>
      </c>
      <c r="BE163" s="229">
        <f>IF(N163="základní",J163,0)</f>
        <v>0</v>
      </c>
      <c r="BF163" s="229">
        <f>IF(N163="snížená",J163,0)</f>
        <v>0</v>
      </c>
      <c r="BG163" s="229">
        <f>IF(N163="zákl. přenesená",J163,0)</f>
        <v>0</v>
      </c>
      <c r="BH163" s="229">
        <f>IF(N163="sníž. přenesená",J163,0)</f>
        <v>0</v>
      </c>
      <c r="BI163" s="229">
        <f>IF(N163="nulová",J163,0)</f>
        <v>0</v>
      </c>
      <c r="BJ163" s="18" t="s">
        <v>84</v>
      </c>
      <c r="BK163" s="229">
        <f>ROUND(I163*H163,2)</f>
        <v>0</v>
      </c>
      <c r="BL163" s="18" t="s">
        <v>415</v>
      </c>
      <c r="BM163" s="228" t="s">
        <v>3948</v>
      </c>
    </row>
    <row r="164" s="2" customFormat="1">
      <c r="A164" s="39"/>
      <c r="B164" s="40"/>
      <c r="C164" s="41"/>
      <c r="D164" s="230" t="s">
        <v>417</v>
      </c>
      <c r="E164" s="41"/>
      <c r="F164" s="231" t="s">
        <v>2522</v>
      </c>
      <c r="G164" s="41"/>
      <c r="H164" s="41"/>
      <c r="I164" s="156"/>
      <c r="J164" s="41"/>
      <c r="K164" s="41"/>
      <c r="L164" s="45"/>
      <c r="M164" s="232"/>
      <c r="N164" s="233"/>
      <c r="O164" s="92"/>
      <c r="P164" s="92"/>
      <c r="Q164" s="92"/>
      <c r="R164" s="92"/>
      <c r="S164" s="92"/>
      <c r="T164" s="93"/>
      <c r="U164" s="39"/>
      <c r="V164" s="39"/>
      <c r="W164" s="39"/>
      <c r="X164" s="39"/>
      <c r="Y164" s="39"/>
      <c r="Z164" s="39"/>
      <c r="AA164" s="39"/>
      <c r="AB164" s="39"/>
      <c r="AC164" s="39"/>
      <c r="AD164" s="39"/>
      <c r="AE164" s="39"/>
      <c r="AT164" s="18" t="s">
        <v>417</v>
      </c>
      <c r="AU164" s="18" t="s">
        <v>86</v>
      </c>
    </row>
    <row r="165" s="2" customFormat="1">
      <c r="A165" s="39"/>
      <c r="B165" s="40"/>
      <c r="C165" s="41"/>
      <c r="D165" s="230" t="s">
        <v>722</v>
      </c>
      <c r="E165" s="41"/>
      <c r="F165" s="268" t="s">
        <v>3949</v>
      </c>
      <c r="G165" s="41"/>
      <c r="H165" s="41"/>
      <c r="I165" s="156"/>
      <c r="J165" s="41"/>
      <c r="K165" s="41"/>
      <c r="L165" s="45"/>
      <c r="M165" s="232"/>
      <c r="N165" s="233"/>
      <c r="O165" s="92"/>
      <c r="P165" s="92"/>
      <c r="Q165" s="92"/>
      <c r="R165" s="92"/>
      <c r="S165" s="92"/>
      <c r="T165" s="93"/>
      <c r="U165" s="39"/>
      <c r="V165" s="39"/>
      <c r="W165" s="39"/>
      <c r="X165" s="39"/>
      <c r="Y165" s="39"/>
      <c r="Z165" s="39"/>
      <c r="AA165" s="39"/>
      <c r="AB165" s="39"/>
      <c r="AC165" s="39"/>
      <c r="AD165" s="39"/>
      <c r="AE165" s="39"/>
      <c r="AT165" s="18" t="s">
        <v>722</v>
      </c>
      <c r="AU165" s="18" t="s">
        <v>86</v>
      </c>
    </row>
    <row r="166" s="13" customFormat="1">
      <c r="A166" s="13"/>
      <c r="B166" s="277"/>
      <c r="C166" s="278"/>
      <c r="D166" s="230" t="s">
        <v>758</v>
      </c>
      <c r="E166" s="279" t="s">
        <v>1</v>
      </c>
      <c r="F166" s="280" t="s">
        <v>86</v>
      </c>
      <c r="G166" s="278"/>
      <c r="H166" s="281">
        <v>2</v>
      </c>
      <c r="I166" s="282"/>
      <c r="J166" s="278"/>
      <c r="K166" s="278"/>
      <c r="L166" s="283"/>
      <c r="M166" s="284"/>
      <c r="N166" s="285"/>
      <c r="O166" s="285"/>
      <c r="P166" s="285"/>
      <c r="Q166" s="285"/>
      <c r="R166" s="285"/>
      <c r="S166" s="285"/>
      <c r="T166" s="286"/>
      <c r="U166" s="13"/>
      <c r="V166" s="13"/>
      <c r="W166" s="13"/>
      <c r="X166" s="13"/>
      <c r="Y166" s="13"/>
      <c r="Z166" s="13"/>
      <c r="AA166" s="13"/>
      <c r="AB166" s="13"/>
      <c r="AC166" s="13"/>
      <c r="AD166" s="13"/>
      <c r="AE166" s="13"/>
      <c r="AT166" s="287" t="s">
        <v>758</v>
      </c>
      <c r="AU166" s="287" t="s">
        <v>86</v>
      </c>
      <c r="AV166" s="13" t="s">
        <v>86</v>
      </c>
      <c r="AW166" s="13" t="s">
        <v>33</v>
      </c>
      <c r="AX166" s="13" t="s">
        <v>84</v>
      </c>
      <c r="AY166" s="287" t="s">
        <v>414</v>
      </c>
    </row>
    <row r="167" s="2" customFormat="1" ht="21.75" customHeight="1">
      <c r="A167" s="39"/>
      <c r="B167" s="40"/>
      <c r="C167" s="234" t="s">
        <v>413</v>
      </c>
      <c r="D167" s="234" t="s">
        <v>443</v>
      </c>
      <c r="E167" s="235" t="s">
        <v>1810</v>
      </c>
      <c r="F167" s="236" t="s">
        <v>1811</v>
      </c>
      <c r="G167" s="237" t="s">
        <v>632</v>
      </c>
      <c r="H167" s="238">
        <v>15.005000000000001</v>
      </c>
      <c r="I167" s="239"/>
      <c r="J167" s="240">
        <f>ROUND(I167*H167,2)</f>
        <v>0</v>
      </c>
      <c r="K167" s="236" t="s">
        <v>720</v>
      </c>
      <c r="L167" s="45"/>
      <c r="M167" s="241" t="s">
        <v>1</v>
      </c>
      <c r="N167" s="242" t="s">
        <v>41</v>
      </c>
      <c r="O167" s="92"/>
      <c r="P167" s="226">
        <f>O167*H167</f>
        <v>0</v>
      </c>
      <c r="Q167" s="226">
        <v>0</v>
      </c>
      <c r="R167" s="226">
        <f>Q167*H167</f>
        <v>0</v>
      </c>
      <c r="S167" s="226">
        <v>0</v>
      </c>
      <c r="T167" s="227">
        <f>S167*H167</f>
        <v>0</v>
      </c>
      <c r="U167" s="39"/>
      <c r="V167" s="39"/>
      <c r="W167" s="39"/>
      <c r="X167" s="39"/>
      <c r="Y167" s="39"/>
      <c r="Z167" s="39"/>
      <c r="AA167" s="39"/>
      <c r="AB167" s="39"/>
      <c r="AC167" s="39"/>
      <c r="AD167" s="39"/>
      <c r="AE167" s="39"/>
      <c r="AR167" s="228" t="s">
        <v>415</v>
      </c>
      <c r="AT167" s="228" t="s">
        <v>443</v>
      </c>
      <c r="AU167" s="228" t="s">
        <v>86</v>
      </c>
      <c r="AY167" s="18" t="s">
        <v>414</v>
      </c>
      <c r="BE167" s="229">
        <f>IF(N167="základní",J167,0)</f>
        <v>0</v>
      </c>
      <c r="BF167" s="229">
        <f>IF(N167="snížená",J167,0)</f>
        <v>0</v>
      </c>
      <c r="BG167" s="229">
        <f>IF(N167="zákl. přenesená",J167,0)</f>
        <v>0</v>
      </c>
      <c r="BH167" s="229">
        <f>IF(N167="sníž. přenesená",J167,0)</f>
        <v>0</v>
      </c>
      <c r="BI167" s="229">
        <f>IF(N167="nulová",J167,0)</f>
        <v>0</v>
      </c>
      <c r="BJ167" s="18" t="s">
        <v>84</v>
      </c>
      <c r="BK167" s="229">
        <f>ROUND(I167*H167,2)</f>
        <v>0</v>
      </c>
      <c r="BL167" s="18" t="s">
        <v>415</v>
      </c>
      <c r="BM167" s="228" t="s">
        <v>3950</v>
      </c>
    </row>
    <row r="168" s="2" customFormat="1">
      <c r="A168" s="39"/>
      <c r="B168" s="40"/>
      <c r="C168" s="41"/>
      <c r="D168" s="230" t="s">
        <v>417</v>
      </c>
      <c r="E168" s="41"/>
      <c r="F168" s="231" t="s">
        <v>1811</v>
      </c>
      <c r="G168" s="41"/>
      <c r="H168" s="41"/>
      <c r="I168" s="156"/>
      <c r="J168" s="41"/>
      <c r="K168" s="41"/>
      <c r="L168" s="45"/>
      <c r="M168" s="232"/>
      <c r="N168" s="233"/>
      <c r="O168" s="92"/>
      <c r="P168" s="92"/>
      <c r="Q168" s="92"/>
      <c r="R168" s="92"/>
      <c r="S168" s="92"/>
      <c r="T168" s="93"/>
      <c r="U168" s="39"/>
      <c r="V168" s="39"/>
      <c r="W168" s="39"/>
      <c r="X168" s="39"/>
      <c r="Y168" s="39"/>
      <c r="Z168" s="39"/>
      <c r="AA168" s="39"/>
      <c r="AB168" s="39"/>
      <c r="AC168" s="39"/>
      <c r="AD168" s="39"/>
      <c r="AE168" s="39"/>
      <c r="AT168" s="18" t="s">
        <v>417</v>
      </c>
      <c r="AU168" s="18" t="s">
        <v>86</v>
      </c>
    </row>
    <row r="169" s="2" customFormat="1">
      <c r="A169" s="39"/>
      <c r="B169" s="40"/>
      <c r="C169" s="41"/>
      <c r="D169" s="230" t="s">
        <v>722</v>
      </c>
      <c r="E169" s="41"/>
      <c r="F169" s="268" t="s">
        <v>3780</v>
      </c>
      <c r="G169" s="41"/>
      <c r="H169" s="41"/>
      <c r="I169" s="156"/>
      <c r="J169" s="41"/>
      <c r="K169" s="41"/>
      <c r="L169" s="45"/>
      <c r="M169" s="232"/>
      <c r="N169" s="233"/>
      <c r="O169" s="92"/>
      <c r="P169" s="92"/>
      <c r="Q169" s="92"/>
      <c r="R169" s="92"/>
      <c r="S169" s="92"/>
      <c r="T169" s="93"/>
      <c r="U169" s="39"/>
      <c r="V169" s="39"/>
      <c r="W169" s="39"/>
      <c r="X169" s="39"/>
      <c r="Y169" s="39"/>
      <c r="Z169" s="39"/>
      <c r="AA169" s="39"/>
      <c r="AB169" s="39"/>
      <c r="AC169" s="39"/>
      <c r="AD169" s="39"/>
      <c r="AE169" s="39"/>
      <c r="AT169" s="18" t="s">
        <v>722</v>
      </c>
      <c r="AU169" s="18" t="s">
        <v>86</v>
      </c>
    </row>
    <row r="170" s="15" customFormat="1">
      <c r="A170" s="15"/>
      <c r="B170" s="299"/>
      <c r="C170" s="300"/>
      <c r="D170" s="230" t="s">
        <v>758</v>
      </c>
      <c r="E170" s="301" t="s">
        <v>1</v>
      </c>
      <c r="F170" s="302" t="s">
        <v>3936</v>
      </c>
      <c r="G170" s="300"/>
      <c r="H170" s="301" t="s">
        <v>1</v>
      </c>
      <c r="I170" s="303"/>
      <c r="J170" s="300"/>
      <c r="K170" s="300"/>
      <c r="L170" s="304"/>
      <c r="M170" s="305"/>
      <c r="N170" s="306"/>
      <c r="O170" s="306"/>
      <c r="P170" s="306"/>
      <c r="Q170" s="306"/>
      <c r="R170" s="306"/>
      <c r="S170" s="306"/>
      <c r="T170" s="307"/>
      <c r="U170" s="15"/>
      <c r="V170" s="15"/>
      <c r="W170" s="15"/>
      <c r="X170" s="15"/>
      <c r="Y170" s="15"/>
      <c r="Z170" s="15"/>
      <c r="AA170" s="15"/>
      <c r="AB170" s="15"/>
      <c r="AC170" s="15"/>
      <c r="AD170" s="15"/>
      <c r="AE170" s="15"/>
      <c r="AT170" s="308" t="s">
        <v>758</v>
      </c>
      <c r="AU170" s="308" t="s">
        <v>86</v>
      </c>
      <c r="AV170" s="15" t="s">
        <v>84</v>
      </c>
      <c r="AW170" s="15" t="s">
        <v>33</v>
      </c>
      <c r="AX170" s="15" t="s">
        <v>76</v>
      </c>
      <c r="AY170" s="308" t="s">
        <v>414</v>
      </c>
    </row>
    <row r="171" s="13" customFormat="1">
      <c r="A171" s="13"/>
      <c r="B171" s="277"/>
      <c r="C171" s="278"/>
      <c r="D171" s="230" t="s">
        <v>758</v>
      </c>
      <c r="E171" s="279" t="s">
        <v>1</v>
      </c>
      <c r="F171" s="280" t="s">
        <v>3937</v>
      </c>
      <c r="G171" s="278"/>
      <c r="H171" s="281">
        <v>4.2000000000000002</v>
      </c>
      <c r="I171" s="282"/>
      <c r="J171" s="278"/>
      <c r="K171" s="278"/>
      <c r="L171" s="283"/>
      <c r="M171" s="284"/>
      <c r="N171" s="285"/>
      <c r="O171" s="285"/>
      <c r="P171" s="285"/>
      <c r="Q171" s="285"/>
      <c r="R171" s="285"/>
      <c r="S171" s="285"/>
      <c r="T171" s="286"/>
      <c r="U171" s="13"/>
      <c r="V171" s="13"/>
      <c r="W171" s="13"/>
      <c r="X171" s="13"/>
      <c r="Y171" s="13"/>
      <c r="Z171" s="13"/>
      <c r="AA171" s="13"/>
      <c r="AB171" s="13"/>
      <c r="AC171" s="13"/>
      <c r="AD171" s="13"/>
      <c r="AE171" s="13"/>
      <c r="AT171" s="287" t="s">
        <v>758</v>
      </c>
      <c r="AU171" s="287" t="s">
        <v>86</v>
      </c>
      <c r="AV171" s="13" t="s">
        <v>86</v>
      </c>
      <c r="AW171" s="13" t="s">
        <v>33</v>
      </c>
      <c r="AX171" s="13" t="s">
        <v>76</v>
      </c>
      <c r="AY171" s="287" t="s">
        <v>414</v>
      </c>
    </row>
    <row r="172" s="13" customFormat="1">
      <c r="A172" s="13"/>
      <c r="B172" s="277"/>
      <c r="C172" s="278"/>
      <c r="D172" s="230" t="s">
        <v>758</v>
      </c>
      <c r="E172" s="279" t="s">
        <v>1</v>
      </c>
      <c r="F172" s="280" t="s">
        <v>3938</v>
      </c>
      <c r="G172" s="278"/>
      <c r="H172" s="281">
        <v>2.1000000000000001</v>
      </c>
      <c r="I172" s="282"/>
      <c r="J172" s="278"/>
      <c r="K172" s="278"/>
      <c r="L172" s="283"/>
      <c r="M172" s="284"/>
      <c r="N172" s="285"/>
      <c r="O172" s="285"/>
      <c r="P172" s="285"/>
      <c r="Q172" s="285"/>
      <c r="R172" s="285"/>
      <c r="S172" s="285"/>
      <c r="T172" s="286"/>
      <c r="U172" s="13"/>
      <c r="V172" s="13"/>
      <c r="W172" s="13"/>
      <c r="X172" s="13"/>
      <c r="Y172" s="13"/>
      <c r="Z172" s="13"/>
      <c r="AA172" s="13"/>
      <c r="AB172" s="13"/>
      <c r="AC172" s="13"/>
      <c r="AD172" s="13"/>
      <c r="AE172" s="13"/>
      <c r="AT172" s="287" t="s">
        <v>758</v>
      </c>
      <c r="AU172" s="287" t="s">
        <v>86</v>
      </c>
      <c r="AV172" s="13" t="s">
        <v>86</v>
      </c>
      <c r="AW172" s="13" t="s">
        <v>33</v>
      </c>
      <c r="AX172" s="13" t="s">
        <v>76</v>
      </c>
      <c r="AY172" s="287" t="s">
        <v>414</v>
      </c>
    </row>
    <row r="173" s="13" customFormat="1">
      <c r="A173" s="13"/>
      <c r="B173" s="277"/>
      <c r="C173" s="278"/>
      <c r="D173" s="230" t="s">
        <v>758</v>
      </c>
      <c r="E173" s="279" t="s">
        <v>1</v>
      </c>
      <c r="F173" s="280" t="s">
        <v>3939</v>
      </c>
      <c r="G173" s="278"/>
      <c r="H173" s="281">
        <v>2.3999999999999999</v>
      </c>
      <c r="I173" s="282"/>
      <c r="J173" s="278"/>
      <c r="K173" s="278"/>
      <c r="L173" s="283"/>
      <c r="M173" s="284"/>
      <c r="N173" s="285"/>
      <c r="O173" s="285"/>
      <c r="P173" s="285"/>
      <c r="Q173" s="285"/>
      <c r="R173" s="285"/>
      <c r="S173" s="285"/>
      <c r="T173" s="286"/>
      <c r="U173" s="13"/>
      <c r="V173" s="13"/>
      <c r="W173" s="13"/>
      <c r="X173" s="13"/>
      <c r="Y173" s="13"/>
      <c r="Z173" s="13"/>
      <c r="AA173" s="13"/>
      <c r="AB173" s="13"/>
      <c r="AC173" s="13"/>
      <c r="AD173" s="13"/>
      <c r="AE173" s="13"/>
      <c r="AT173" s="287" t="s">
        <v>758</v>
      </c>
      <c r="AU173" s="287" t="s">
        <v>86</v>
      </c>
      <c r="AV173" s="13" t="s">
        <v>86</v>
      </c>
      <c r="AW173" s="13" t="s">
        <v>33</v>
      </c>
      <c r="AX173" s="13" t="s">
        <v>76</v>
      </c>
      <c r="AY173" s="287" t="s">
        <v>414</v>
      </c>
    </row>
    <row r="174" s="13" customFormat="1">
      <c r="A174" s="13"/>
      <c r="B174" s="277"/>
      <c r="C174" s="278"/>
      <c r="D174" s="230" t="s">
        <v>758</v>
      </c>
      <c r="E174" s="279" t="s">
        <v>1</v>
      </c>
      <c r="F174" s="280" t="s">
        <v>3940</v>
      </c>
      <c r="G174" s="278"/>
      <c r="H174" s="281">
        <v>1.2</v>
      </c>
      <c r="I174" s="282"/>
      <c r="J174" s="278"/>
      <c r="K174" s="278"/>
      <c r="L174" s="283"/>
      <c r="M174" s="284"/>
      <c r="N174" s="285"/>
      <c r="O174" s="285"/>
      <c r="P174" s="285"/>
      <c r="Q174" s="285"/>
      <c r="R174" s="285"/>
      <c r="S174" s="285"/>
      <c r="T174" s="286"/>
      <c r="U174" s="13"/>
      <c r="V174" s="13"/>
      <c r="W174" s="13"/>
      <c r="X174" s="13"/>
      <c r="Y174" s="13"/>
      <c r="Z174" s="13"/>
      <c r="AA174" s="13"/>
      <c r="AB174" s="13"/>
      <c r="AC174" s="13"/>
      <c r="AD174" s="13"/>
      <c r="AE174" s="13"/>
      <c r="AT174" s="287" t="s">
        <v>758</v>
      </c>
      <c r="AU174" s="287" t="s">
        <v>86</v>
      </c>
      <c r="AV174" s="13" t="s">
        <v>86</v>
      </c>
      <c r="AW174" s="13" t="s">
        <v>33</v>
      </c>
      <c r="AX174" s="13" t="s">
        <v>76</v>
      </c>
      <c r="AY174" s="287" t="s">
        <v>414</v>
      </c>
    </row>
    <row r="175" s="13" customFormat="1">
      <c r="A175" s="13"/>
      <c r="B175" s="277"/>
      <c r="C175" s="278"/>
      <c r="D175" s="230" t="s">
        <v>758</v>
      </c>
      <c r="E175" s="279" t="s">
        <v>1</v>
      </c>
      <c r="F175" s="280" t="s">
        <v>3941</v>
      </c>
      <c r="G175" s="278"/>
      <c r="H175" s="281">
        <v>0.59999999999999998</v>
      </c>
      <c r="I175" s="282"/>
      <c r="J175" s="278"/>
      <c r="K175" s="278"/>
      <c r="L175" s="283"/>
      <c r="M175" s="284"/>
      <c r="N175" s="285"/>
      <c r="O175" s="285"/>
      <c r="P175" s="285"/>
      <c r="Q175" s="285"/>
      <c r="R175" s="285"/>
      <c r="S175" s="285"/>
      <c r="T175" s="286"/>
      <c r="U175" s="13"/>
      <c r="V175" s="13"/>
      <c r="W175" s="13"/>
      <c r="X175" s="13"/>
      <c r="Y175" s="13"/>
      <c r="Z175" s="13"/>
      <c r="AA175" s="13"/>
      <c r="AB175" s="13"/>
      <c r="AC175" s="13"/>
      <c r="AD175" s="13"/>
      <c r="AE175" s="13"/>
      <c r="AT175" s="287" t="s">
        <v>758</v>
      </c>
      <c r="AU175" s="287" t="s">
        <v>86</v>
      </c>
      <c r="AV175" s="13" t="s">
        <v>86</v>
      </c>
      <c r="AW175" s="13" t="s">
        <v>33</v>
      </c>
      <c r="AX175" s="13" t="s">
        <v>76</v>
      </c>
      <c r="AY175" s="287" t="s">
        <v>414</v>
      </c>
    </row>
    <row r="176" s="15" customFormat="1">
      <c r="A176" s="15"/>
      <c r="B176" s="299"/>
      <c r="C176" s="300"/>
      <c r="D176" s="230" t="s">
        <v>758</v>
      </c>
      <c r="E176" s="301" t="s">
        <v>1</v>
      </c>
      <c r="F176" s="302" t="s">
        <v>2495</v>
      </c>
      <c r="G176" s="300"/>
      <c r="H176" s="301" t="s">
        <v>1</v>
      </c>
      <c r="I176" s="303"/>
      <c r="J176" s="300"/>
      <c r="K176" s="300"/>
      <c r="L176" s="304"/>
      <c r="M176" s="305"/>
      <c r="N176" s="306"/>
      <c r="O176" s="306"/>
      <c r="P176" s="306"/>
      <c r="Q176" s="306"/>
      <c r="R176" s="306"/>
      <c r="S176" s="306"/>
      <c r="T176" s="307"/>
      <c r="U176" s="15"/>
      <c r="V176" s="15"/>
      <c r="W176" s="15"/>
      <c r="X176" s="15"/>
      <c r="Y176" s="15"/>
      <c r="Z176" s="15"/>
      <c r="AA176" s="15"/>
      <c r="AB176" s="15"/>
      <c r="AC176" s="15"/>
      <c r="AD176" s="15"/>
      <c r="AE176" s="15"/>
      <c r="AT176" s="308" t="s">
        <v>758</v>
      </c>
      <c r="AU176" s="308" t="s">
        <v>86</v>
      </c>
      <c r="AV176" s="15" t="s">
        <v>84</v>
      </c>
      <c r="AW176" s="15" t="s">
        <v>33</v>
      </c>
      <c r="AX176" s="15" t="s">
        <v>76</v>
      </c>
      <c r="AY176" s="308" t="s">
        <v>414</v>
      </c>
    </row>
    <row r="177" s="13" customFormat="1">
      <c r="A177" s="13"/>
      <c r="B177" s="277"/>
      <c r="C177" s="278"/>
      <c r="D177" s="230" t="s">
        <v>758</v>
      </c>
      <c r="E177" s="279" t="s">
        <v>1</v>
      </c>
      <c r="F177" s="280" t="s">
        <v>3942</v>
      </c>
      <c r="G177" s="278"/>
      <c r="H177" s="281">
        <v>3.7050000000000001</v>
      </c>
      <c r="I177" s="282"/>
      <c r="J177" s="278"/>
      <c r="K177" s="278"/>
      <c r="L177" s="283"/>
      <c r="M177" s="284"/>
      <c r="N177" s="285"/>
      <c r="O177" s="285"/>
      <c r="P177" s="285"/>
      <c r="Q177" s="285"/>
      <c r="R177" s="285"/>
      <c r="S177" s="285"/>
      <c r="T177" s="286"/>
      <c r="U177" s="13"/>
      <c r="V177" s="13"/>
      <c r="W177" s="13"/>
      <c r="X177" s="13"/>
      <c r="Y177" s="13"/>
      <c r="Z177" s="13"/>
      <c r="AA177" s="13"/>
      <c r="AB177" s="13"/>
      <c r="AC177" s="13"/>
      <c r="AD177" s="13"/>
      <c r="AE177" s="13"/>
      <c r="AT177" s="287" t="s">
        <v>758</v>
      </c>
      <c r="AU177" s="287" t="s">
        <v>86</v>
      </c>
      <c r="AV177" s="13" t="s">
        <v>86</v>
      </c>
      <c r="AW177" s="13" t="s">
        <v>33</v>
      </c>
      <c r="AX177" s="13" t="s">
        <v>76</v>
      </c>
      <c r="AY177" s="287" t="s">
        <v>414</v>
      </c>
    </row>
    <row r="178" s="13" customFormat="1">
      <c r="A178" s="13"/>
      <c r="B178" s="277"/>
      <c r="C178" s="278"/>
      <c r="D178" s="230" t="s">
        <v>758</v>
      </c>
      <c r="E178" s="279" t="s">
        <v>1</v>
      </c>
      <c r="F178" s="280" t="s">
        <v>3816</v>
      </c>
      <c r="G178" s="278"/>
      <c r="H178" s="281">
        <v>0.80000000000000004</v>
      </c>
      <c r="I178" s="282"/>
      <c r="J178" s="278"/>
      <c r="K178" s="278"/>
      <c r="L178" s="283"/>
      <c r="M178" s="284"/>
      <c r="N178" s="285"/>
      <c r="O178" s="285"/>
      <c r="P178" s="285"/>
      <c r="Q178" s="285"/>
      <c r="R178" s="285"/>
      <c r="S178" s="285"/>
      <c r="T178" s="286"/>
      <c r="U178" s="13"/>
      <c r="V178" s="13"/>
      <c r="W178" s="13"/>
      <c r="X178" s="13"/>
      <c r="Y178" s="13"/>
      <c r="Z178" s="13"/>
      <c r="AA178" s="13"/>
      <c r="AB178" s="13"/>
      <c r="AC178" s="13"/>
      <c r="AD178" s="13"/>
      <c r="AE178" s="13"/>
      <c r="AT178" s="287" t="s">
        <v>758</v>
      </c>
      <c r="AU178" s="287" t="s">
        <v>86</v>
      </c>
      <c r="AV178" s="13" t="s">
        <v>86</v>
      </c>
      <c r="AW178" s="13" t="s">
        <v>33</v>
      </c>
      <c r="AX178" s="13" t="s">
        <v>76</v>
      </c>
      <c r="AY178" s="287" t="s">
        <v>414</v>
      </c>
    </row>
    <row r="179" s="14" customFormat="1">
      <c r="A179" s="14"/>
      <c r="B179" s="288"/>
      <c r="C179" s="289"/>
      <c r="D179" s="230" t="s">
        <v>758</v>
      </c>
      <c r="E179" s="290" t="s">
        <v>1</v>
      </c>
      <c r="F179" s="291" t="s">
        <v>760</v>
      </c>
      <c r="G179" s="289"/>
      <c r="H179" s="292">
        <v>15.005000000000001</v>
      </c>
      <c r="I179" s="293"/>
      <c r="J179" s="289"/>
      <c r="K179" s="289"/>
      <c r="L179" s="294"/>
      <c r="M179" s="295"/>
      <c r="N179" s="296"/>
      <c r="O179" s="296"/>
      <c r="P179" s="296"/>
      <c r="Q179" s="296"/>
      <c r="R179" s="296"/>
      <c r="S179" s="296"/>
      <c r="T179" s="297"/>
      <c r="U179" s="14"/>
      <c r="V179" s="14"/>
      <c r="W179" s="14"/>
      <c r="X179" s="14"/>
      <c r="Y179" s="14"/>
      <c r="Z179" s="14"/>
      <c r="AA179" s="14"/>
      <c r="AB179" s="14"/>
      <c r="AC179" s="14"/>
      <c r="AD179" s="14"/>
      <c r="AE179" s="14"/>
      <c r="AT179" s="298" t="s">
        <v>758</v>
      </c>
      <c r="AU179" s="298" t="s">
        <v>86</v>
      </c>
      <c r="AV179" s="14" t="s">
        <v>415</v>
      </c>
      <c r="AW179" s="14" t="s">
        <v>33</v>
      </c>
      <c r="AX179" s="14" t="s">
        <v>84</v>
      </c>
      <c r="AY179" s="298" t="s">
        <v>414</v>
      </c>
    </row>
    <row r="180" s="2" customFormat="1" ht="21.75" customHeight="1">
      <c r="A180" s="39"/>
      <c r="B180" s="40"/>
      <c r="C180" s="234" t="s">
        <v>442</v>
      </c>
      <c r="D180" s="234" t="s">
        <v>443</v>
      </c>
      <c r="E180" s="235" t="s">
        <v>2020</v>
      </c>
      <c r="F180" s="236" t="s">
        <v>2021</v>
      </c>
      <c r="G180" s="237" t="s">
        <v>632</v>
      </c>
      <c r="H180" s="238">
        <v>2</v>
      </c>
      <c r="I180" s="239"/>
      <c r="J180" s="240">
        <f>ROUND(I180*H180,2)</f>
        <v>0</v>
      </c>
      <c r="K180" s="236" t="s">
        <v>720</v>
      </c>
      <c r="L180" s="45"/>
      <c r="M180" s="241" t="s">
        <v>1</v>
      </c>
      <c r="N180" s="242" t="s">
        <v>41</v>
      </c>
      <c r="O180" s="92"/>
      <c r="P180" s="226">
        <f>O180*H180</f>
        <v>0</v>
      </c>
      <c r="Q180" s="226">
        <v>0.019425000000000001</v>
      </c>
      <c r="R180" s="226">
        <f>Q180*H180</f>
        <v>0.038850000000000003</v>
      </c>
      <c r="S180" s="226">
        <v>0</v>
      </c>
      <c r="T180" s="227">
        <f>S180*H180</f>
        <v>0</v>
      </c>
      <c r="U180" s="39"/>
      <c r="V180" s="39"/>
      <c r="W180" s="39"/>
      <c r="X180" s="39"/>
      <c r="Y180" s="39"/>
      <c r="Z180" s="39"/>
      <c r="AA180" s="39"/>
      <c r="AB180" s="39"/>
      <c r="AC180" s="39"/>
      <c r="AD180" s="39"/>
      <c r="AE180" s="39"/>
      <c r="AR180" s="228" t="s">
        <v>415</v>
      </c>
      <c r="AT180" s="228" t="s">
        <v>443</v>
      </c>
      <c r="AU180" s="228" t="s">
        <v>86</v>
      </c>
      <c r="AY180" s="18" t="s">
        <v>414</v>
      </c>
      <c r="BE180" s="229">
        <f>IF(N180="základní",J180,0)</f>
        <v>0</v>
      </c>
      <c r="BF180" s="229">
        <f>IF(N180="snížená",J180,0)</f>
        <v>0</v>
      </c>
      <c r="BG180" s="229">
        <f>IF(N180="zákl. přenesená",J180,0)</f>
        <v>0</v>
      </c>
      <c r="BH180" s="229">
        <f>IF(N180="sníž. přenesená",J180,0)</f>
        <v>0</v>
      </c>
      <c r="BI180" s="229">
        <f>IF(N180="nulová",J180,0)</f>
        <v>0</v>
      </c>
      <c r="BJ180" s="18" t="s">
        <v>84</v>
      </c>
      <c r="BK180" s="229">
        <f>ROUND(I180*H180,2)</f>
        <v>0</v>
      </c>
      <c r="BL180" s="18" t="s">
        <v>415</v>
      </c>
      <c r="BM180" s="228" t="s">
        <v>3951</v>
      </c>
    </row>
    <row r="181" s="2" customFormat="1">
      <c r="A181" s="39"/>
      <c r="B181" s="40"/>
      <c r="C181" s="41"/>
      <c r="D181" s="230" t="s">
        <v>417</v>
      </c>
      <c r="E181" s="41"/>
      <c r="F181" s="231" t="s">
        <v>2023</v>
      </c>
      <c r="G181" s="41"/>
      <c r="H181" s="41"/>
      <c r="I181" s="156"/>
      <c r="J181" s="41"/>
      <c r="K181" s="41"/>
      <c r="L181" s="45"/>
      <c r="M181" s="232"/>
      <c r="N181" s="233"/>
      <c r="O181" s="92"/>
      <c r="P181" s="92"/>
      <c r="Q181" s="92"/>
      <c r="R181" s="92"/>
      <c r="S181" s="92"/>
      <c r="T181" s="93"/>
      <c r="U181" s="39"/>
      <c r="V181" s="39"/>
      <c r="W181" s="39"/>
      <c r="X181" s="39"/>
      <c r="Y181" s="39"/>
      <c r="Z181" s="39"/>
      <c r="AA181" s="39"/>
      <c r="AB181" s="39"/>
      <c r="AC181" s="39"/>
      <c r="AD181" s="39"/>
      <c r="AE181" s="39"/>
      <c r="AT181" s="18" t="s">
        <v>417</v>
      </c>
      <c r="AU181" s="18" t="s">
        <v>86</v>
      </c>
    </row>
    <row r="182" s="2" customFormat="1">
      <c r="A182" s="39"/>
      <c r="B182" s="40"/>
      <c r="C182" s="41"/>
      <c r="D182" s="230" t="s">
        <v>722</v>
      </c>
      <c r="E182" s="41"/>
      <c r="F182" s="268" t="s">
        <v>3949</v>
      </c>
      <c r="G182" s="41"/>
      <c r="H182" s="41"/>
      <c r="I182" s="156"/>
      <c r="J182" s="41"/>
      <c r="K182" s="41"/>
      <c r="L182" s="45"/>
      <c r="M182" s="232"/>
      <c r="N182" s="233"/>
      <c r="O182" s="92"/>
      <c r="P182" s="92"/>
      <c r="Q182" s="92"/>
      <c r="R182" s="92"/>
      <c r="S182" s="92"/>
      <c r="T182" s="93"/>
      <c r="U182" s="39"/>
      <c r="V182" s="39"/>
      <c r="W182" s="39"/>
      <c r="X182" s="39"/>
      <c r="Y182" s="39"/>
      <c r="Z182" s="39"/>
      <c r="AA182" s="39"/>
      <c r="AB182" s="39"/>
      <c r="AC182" s="39"/>
      <c r="AD182" s="39"/>
      <c r="AE182" s="39"/>
      <c r="AT182" s="18" t="s">
        <v>722</v>
      </c>
      <c r="AU182" s="18" t="s">
        <v>86</v>
      </c>
    </row>
    <row r="183" s="13" customFormat="1">
      <c r="A183" s="13"/>
      <c r="B183" s="277"/>
      <c r="C183" s="278"/>
      <c r="D183" s="230" t="s">
        <v>758</v>
      </c>
      <c r="E183" s="279" t="s">
        <v>1</v>
      </c>
      <c r="F183" s="280" t="s">
        <v>86</v>
      </c>
      <c r="G183" s="278"/>
      <c r="H183" s="281">
        <v>2</v>
      </c>
      <c r="I183" s="282"/>
      <c r="J183" s="278"/>
      <c r="K183" s="278"/>
      <c r="L183" s="283"/>
      <c r="M183" s="284"/>
      <c r="N183" s="285"/>
      <c r="O183" s="285"/>
      <c r="P183" s="285"/>
      <c r="Q183" s="285"/>
      <c r="R183" s="285"/>
      <c r="S183" s="285"/>
      <c r="T183" s="286"/>
      <c r="U183" s="13"/>
      <c r="V183" s="13"/>
      <c r="W183" s="13"/>
      <c r="X183" s="13"/>
      <c r="Y183" s="13"/>
      <c r="Z183" s="13"/>
      <c r="AA183" s="13"/>
      <c r="AB183" s="13"/>
      <c r="AC183" s="13"/>
      <c r="AD183" s="13"/>
      <c r="AE183" s="13"/>
      <c r="AT183" s="287" t="s">
        <v>758</v>
      </c>
      <c r="AU183" s="287" t="s">
        <v>86</v>
      </c>
      <c r="AV183" s="13" t="s">
        <v>86</v>
      </c>
      <c r="AW183" s="13" t="s">
        <v>33</v>
      </c>
      <c r="AX183" s="13" t="s">
        <v>84</v>
      </c>
      <c r="AY183" s="287" t="s">
        <v>414</v>
      </c>
    </row>
    <row r="184" s="11" customFormat="1" ht="22.8" customHeight="1">
      <c r="A184" s="11"/>
      <c r="B184" s="254"/>
      <c r="C184" s="255"/>
      <c r="D184" s="256" t="s">
        <v>75</v>
      </c>
      <c r="E184" s="275" t="s">
        <v>892</v>
      </c>
      <c r="F184" s="275" t="s">
        <v>893</v>
      </c>
      <c r="G184" s="255"/>
      <c r="H184" s="255"/>
      <c r="I184" s="258"/>
      <c r="J184" s="276">
        <f>BK184</f>
        <v>0</v>
      </c>
      <c r="K184" s="255"/>
      <c r="L184" s="260"/>
      <c r="M184" s="261"/>
      <c r="N184" s="262"/>
      <c r="O184" s="262"/>
      <c r="P184" s="263">
        <f>SUM(P185:P195)</f>
        <v>0</v>
      </c>
      <c r="Q184" s="262"/>
      <c r="R184" s="263">
        <f>SUM(R185:R195)</f>
        <v>0</v>
      </c>
      <c r="S184" s="262"/>
      <c r="T184" s="264">
        <f>SUM(T185:T195)</f>
        <v>0</v>
      </c>
      <c r="U184" s="11"/>
      <c r="V184" s="11"/>
      <c r="W184" s="11"/>
      <c r="X184" s="11"/>
      <c r="Y184" s="11"/>
      <c r="Z184" s="11"/>
      <c r="AA184" s="11"/>
      <c r="AB184" s="11"/>
      <c r="AC184" s="11"/>
      <c r="AD184" s="11"/>
      <c r="AE184" s="11"/>
      <c r="AR184" s="265" t="s">
        <v>84</v>
      </c>
      <c r="AT184" s="266" t="s">
        <v>75</v>
      </c>
      <c r="AU184" s="266" t="s">
        <v>84</v>
      </c>
      <c r="AY184" s="265" t="s">
        <v>414</v>
      </c>
      <c r="BK184" s="267">
        <f>SUM(BK185:BK195)</f>
        <v>0</v>
      </c>
    </row>
    <row r="185" s="2" customFormat="1" ht="21.75" customHeight="1">
      <c r="A185" s="39"/>
      <c r="B185" s="40"/>
      <c r="C185" s="234" t="s">
        <v>447</v>
      </c>
      <c r="D185" s="234" t="s">
        <v>443</v>
      </c>
      <c r="E185" s="235" t="s">
        <v>1847</v>
      </c>
      <c r="F185" s="236" t="s">
        <v>1848</v>
      </c>
      <c r="G185" s="237" t="s">
        <v>897</v>
      </c>
      <c r="H185" s="238">
        <v>5.0439999999999996</v>
      </c>
      <c r="I185" s="239"/>
      <c r="J185" s="240">
        <f>ROUND(I185*H185,2)</f>
        <v>0</v>
      </c>
      <c r="K185" s="236" t="s">
        <v>720</v>
      </c>
      <c r="L185" s="45"/>
      <c r="M185" s="241" t="s">
        <v>1</v>
      </c>
      <c r="N185" s="242" t="s">
        <v>41</v>
      </c>
      <c r="O185" s="92"/>
      <c r="P185" s="226">
        <f>O185*H185</f>
        <v>0</v>
      </c>
      <c r="Q185" s="226">
        <v>0</v>
      </c>
      <c r="R185" s="226">
        <f>Q185*H185</f>
        <v>0</v>
      </c>
      <c r="S185" s="226">
        <v>0</v>
      </c>
      <c r="T185" s="227">
        <f>S185*H185</f>
        <v>0</v>
      </c>
      <c r="U185" s="39"/>
      <c r="V185" s="39"/>
      <c r="W185" s="39"/>
      <c r="X185" s="39"/>
      <c r="Y185" s="39"/>
      <c r="Z185" s="39"/>
      <c r="AA185" s="39"/>
      <c r="AB185" s="39"/>
      <c r="AC185" s="39"/>
      <c r="AD185" s="39"/>
      <c r="AE185" s="39"/>
      <c r="AR185" s="228" t="s">
        <v>415</v>
      </c>
      <c r="AT185" s="228" t="s">
        <v>443</v>
      </c>
      <c r="AU185" s="228" t="s">
        <v>86</v>
      </c>
      <c r="AY185" s="18" t="s">
        <v>414</v>
      </c>
      <c r="BE185" s="229">
        <f>IF(N185="základní",J185,0)</f>
        <v>0</v>
      </c>
      <c r="BF185" s="229">
        <f>IF(N185="snížená",J185,0)</f>
        <v>0</v>
      </c>
      <c r="BG185" s="229">
        <f>IF(N185="zákl. přenesená",J185,0)</f>
        <v>0</v>
      </c>
      <c r="BH185" s="229">
        <f>IF(N185="sníž. přenesená",J185,0)</f>
        <v>0</v>
      </c>
      <c r="BI185" s="229">
        <f>IF(N185="nulová",J185,0)</f>
        <v>0</v>
      </c>
      <c r="BJ185" s="18" t="s">
        <v>84</v>
      </c>
      <c r="BK185" s="229">
        <f>ROUND(I185*H185,2)</f>
        <v>0</v>
      </c>
      <c r="BL185" s="18" t="s">
        <v>415</v>
      </c>
      <c r="BM185" s="228" t="s">
        <v>3952</v>
      </c>
    </row>
    <row r="186" s="2" customFormat="1">
      <c r="A186" s="39"/>
      <c r="B186" s="40"/>
      <c r="C186" s="41"/>
      <c r="D186" s="230" t="s">
        <v>417</v>
      </c>
      <c r="E186" s="41"/>
      <c r="F186" s="231" t="s">
        <v>1850</v>
      </c>
      <c r="G186" s="41"/>
      <c r="H186" s="41"/>
      <c r="I186" s="156"/>
      <c r="J186" s="41"/>
      <c r="K186" s="41"/>
      <c r="L186" s="45"/>
      <c r="M186" s="232"/>
      <c r="N186" s="233"/>
      <c r="O186" s="92"/>
      <c r="P186" s="92"/>
      <c r="Q186" s="92"/>
      <c r="R186" s="92"/>
      <c r="S186" s="92"/>
      <c r="T186" s="93"/>
      <c r="U186" s="39"/>
      <c r="V186" s="39"/>
      <c r="W186" s="39"/>
      <c r="X186" s="39"/>
      <c r="Y186" s="39"/>
      <c r="Z186" s="39"/>
      <c r="AA186" s="39"/>
      <c r="AB186" s="39"/>
      <c r="AC186" s="39"/>
      <c r="AD186" s="39"/>
      <c r="AE186" s="39"/>
      <c r="AT186" s="18" t="s">
        <v>417</v>
      </c>
      <c r="AU186" s="18" t="s">
        <v>86</v>
      </c>
    </row>
    <row r="187" s="2" customFormat="1" ht="16.5" customHeight="1">
      <c r="A187" s="39"/>
      <c r="B187" s="40"/>
      <c r="C187" s="234" t="s">
        <v>451</v>
      </c>
      <c r="D187" s="234" t="s">
        <v>443</v>
      </c>
      <c r="E187" s="235" t="s">
        <v>1851</v>
      </c>
      <c r="F187" s="236" t="s">
        <v>1852</v>
      </c>
      <c r="G187" s="237" t="s">
        <v>897</v>
      </c>
      <c r="H187" s="238">
        <v>65.572000000000003</v>
      </c>
      <c r="I187" s="239"/>
      <c r="J187" s="240">
        <f>ROUND(I187*H187,2)</f>
        <v>0</v>
      </c>
      <c r="K187" s="236" t="s">
        <v>720</v>
      </c>
      <c r="L187" s="45"/>
      <c r="M187" s="241" t="s">
        <v>1</v>
      </c>
      <c r="N187" s="242" t="s">
        <v>41</v>
      </c>
      <c r="O187" s="92"/>
      <c r="P187" s="226">
        <f>O187*H187</f>
        <v>0</v>
      </c>
      <c r="Q187" s="226">
        <v>0</v>
      </c>
      <c r="R187" s="226">
        <f>Q187*H187</f>
        <v>0</v>
      </c>
      <c r="S187" s="226">
        <v>0</v>
      </c>
      <c r="T187" s="227">
        <f>S187*H187</f>
        <v>0</v>
      </c>
      <c r="U187" s="39"/>
      <c r="V187" s="39"/>
      <c r="W187" s="39"/>
      <c r="X187" s="39"/>
      <c r="Y187" s="39"/>
      <c r="Z187" s="39"/>
      <c r="AA187" s="39"/>
      <c r="AB187" s="39"/>
      <c r="AC187" s="39"/>
      <c r="AD187" s="39"/>
      <c r="AE187" s="39"/>
      <c r="AR187" s="228" t="s">
        <v>415</v>
      </c>
      <c r="AT187" s="228" t="s">
        <v>443</v>
      </c>
      <c r="AU187" s="228" t="s">
        <v>86</v>
      </c>
      <c r="AY187" s="18" t="s">
        <v>414</v>
      </c>
      <c r="BE187" s="229">
        <f>IF(N187="základní",J187,0)</f>
        <v>0</v>
      </c>
      <c r="BF187" s="229">
        <f>IF(N187="snížená",J187,0)</f>
        <v>0</v>
      </c>
      <c r="BG187" s="229">
        <f>IF(N187="zákl. přenesená",J187,0)</f>
        <v>0</v>
      </c>
      <c r="BH187" s="229">
        <f>IF(N187="sníž. přenesená",J187,0)</f>
        <v>0</v>
      </c>
      <c r="BI187" s="229">
        <f>IF(N187="nulová",J187,0)</f>
        <v>0</v>
      </c>
      <c r="BJ187" s="18" t="s">
        <v>84</v>
      </c>
      <c r="BK187" s="229">
        <f>ROUND(I187*H187,2)</f>
        <v>0</v>
      </c>
      <c r="BL187" s="18" t="s">
        <v>415</v>
      </c>
      <c r="BM187" s="228" t="s">
        <v>3953</v>
      </c>
    </row>
    <row r="188" s="2" customFormat="1">
      <c r="A188" s="39"/>
      <c r="B188" s="40"/>
      <c r="C188" s="41"/>
      <c r="D188" s="230" t="s">
        <v>417</v>
      </c>
      <c r="E188" s="41"/>
      <c r="F188" s="231" t="s">
        <v>1854</v>
      </c>
      <c r="G188" s="41"/>
      <c r="H188" s="41"/>
      <c r="I188" s="156"/>
      <c r="J188" s="41"/>
      <c r="K188" s="41"/>
      <c r="L188" s="45"/>
      <c r="M188" s="232"/>
      <c r="N188" s="233"/>
      <c r="O188" s="92"/>
      <c r="P188" s="92"/>
      <c r="Q188" s="92"/>
      <c r="R188" s="92"/>
      <c r="S188" s="92"/>
      <c r="T188" s="93"/>
      <c r="U188" s="39"/>
      <c r="V188" s="39"/>
      <c r="W188" s="39"/>
      <c r="X188" s="39"/>
      <c r="Y188" s="39"/>
      <c r="Z188" s="39"/>
      <c r="AA188" s="39"/>
      <c r="AB188" s="39"/>
      <c r="AC188" s="39"/>
      <c r="AD188" s="39"/>
      <c r="AE188" s="39"/>
      <c r="AT188" s="18" t="s">
        <v>417</v>
      </c>
      <c r="AU188" s="18" t="s">
        <v>86</v>
      </c>
    </row>
    <row r="189" s="2" customFormat="1">
      <c r="A189" s="39"/>
      <c r="B189" s="40"/>
      <c r="C189" s="41"/>
      <c r="D189" s="230" t="s">
        <v>722</v>
      </c>
      <c r="E189" s="41"/>
      <c r="F189" s="268" t="s">
        <v>3002</v>
      </c>
      <c r="G189" s="41"/>
      <c r="H189" s="41"/>
      <c r="I189" s="156"/>
      <c r="J189" s="41"/>
      <c r="K189" s="41"/>
      <c r="L189" s="45"/>
      <c r="M189" s="232"/>
      <c r="N189" s="233"/>
      <c r="O189" s="92"/>
      <c r="P189" s="92"/>
      <c r="Q189" s="92"/>
      <c r="R189" s="92"/>
      <c r="S189" s="92"/>
      <c r="T189" s="93"/>
      <c r="U189" s="39"/>
      <c r="V189" s="39"/>
      <c r="W189" s="39"/>
      <c r="X189" s="39"/>
      <c r="Y189" s="39"/>
      <c r="Z189" s="39"/>
      <c r="AA189" s="39"/>
      <c r="AB189" s="39"/>
      <c r="AC189" s="39"/>
      <c r="AD189" s="39"/>
      <c r="AE189" s="39"/>
      <c r="AT189" s="18" t="s">
        <v>722</v>
      </c>
      <c r="AU189" s="18" t="s">
        <v>86</v>
      </c>
    </row>
    <row r="190" s="13" customFormat="1">
      <c r="A190" s="13"/>
      <c r="B190" s="277"/>
      <c r="C190" s="278"/>
      <c r="D190" s="230" t="s">
        <v>758</v>
      </c>
      <c r="E190" s="279" t="s">
        <v>1</v>
      </c>
      <c r="F190" s="280" t="s">
        <v>3954</v>
      </c>
      <c r="G190" s="278"/>
      <c r="H190" s="281">
        <v>65.572000000000003</v>
      </c>
      <c r="I190" s="282"/>
      <c r="J190" s="278"/>
      <c r="K190" s="278"/>
      <c r="L190" s="283"/>
      <c r="M190" s="284"/>
      <c r="N190" s="285"/>
      <c r="O190" s="285"/>
      <c r="P190" s="285"/>
      <c r="Q190" s="285"/>
      <c r="R190" s="285"/>
      <c r="S190" s="285"/>
      <c r="T190" s="286"/>
      <c r="U190" s="13"/>
      <c r="V190" s="13"/>
      <c r="W190" s="13"/>
      <c r="X190" s="13"/>
      <c r="Y190" s="13"/>
      <c r="Z190" s="13"/>
      <c r="AA190" s="13"/>
      <c r="AB190" s="13"/>
      <c r="AC190" s="13"/>
      <c r="AD190" s="13"/>
      <c r="AE190" s="13"/>
      <c r="AT190" s="287" t="s">
        <v>758</v>
      </c>
      <c r="AU190" s="287" t="s">
        <v>86</v>
      </c>
      <c r="AV190" s="13" t="s">
        <v>86</v>
      </c>
      <c r="AW190" s="13" t="s">
        <v>33</v>
      </c>
      <c r="AX190" s="13" t="s">
        <v>84</v>
      </c>
      <c r="AY190" s="287" t="s">
        <v>414</v>
      </c>
    </row>
    <row r="191" s="2" customFormat="1" ht="21.75" customHeight="1">
      <c r="A191" s="39"/>
      <c r="B191" s="40"/>
      <c r="C191" s="234" t="s">
        <v>455</v>
      </c>
      <c r="D191" s="234" t="s">
        <v>443</v>
      </c>
      <c r="E191" s="235" t="s">
        <v>1857</v>
      </c>
      <c r="F191" s="236" t="s">
        <v>1858</v>
      </c>
      <c r="G191" s="237" t="s">
        <v>897</v>
      </c>
      <c r="H191" s="238">
        <v>5.0439999999999996</v>
      </c>
      <c r="I191" s="239"/>
      <c r="J191" s="240">
        <f>ROUND(I191*H191,2)</f>
        <v>0</v>
      </c>
      <c r="K191" s="236" t="s">
        <v>720</v>
      </c>
      <c r="L191" s="45"/>
      <c r="M191" s="241" t="s">
        <v>1</v>
      </c>
      <c r="N191" s="242" t="s">
        <v>41</v>
      </c>
      <c r="O191" s="92"/>
      <c r="P191" s="226">
        <f>O191*H191</f>
        <v>0</v>
      </c>
      <c r="Q191" s="226">
        <v>0</v>
      </c>
      <c r="R191" s="226">
        <f>Q191*H191</f>
        <v>0</v>
      </c>
      <c r="S191" s="226">
        <v>0</v>
      </c>
      <c r="T191" s="227">
        <f>S191*H191</f>
        <v>0</v>
      </c>
      <c r="U191" s="39"/>
      <c r="V191" s="39"/>
      <c r="W191" s="39"/>
      <c r="X191" s="39"/>
      <c r="Y191" s="39"/>
      <c r="Z191" s="39"/>
      <c r="AA191" s="39"/>
      <c r="AB191" s="39"/>
      <c r="AC191" s="39"/>
      <c r="AD191" s="39"/>
      <c r="AE191" s="39"/>
      <c r="AR191" s="228" t="s">
        <v>415</v>
      </c>
      <c r="AT191" s="228" t="s">
        <v>443</v>
      </c>
      <c r="AU191" s="228" t="s">
        <v>86</v>
      </c>
      <c r="AY191" s="18" t="s">
        <v>414</v>
      </c>
      <c r="BE191" s="229">
        <f>IF(N191="základní",J191,0)</f>
        <v>0</v>
      </c>
      <c r="BF191" s="229">
        <f>IF(N191="snížená",J191,0)</f>
        <v>0</v>
      </c>
      <c r="BG191" s="229">
        <f>IF(N191="zákl. přenesená",J191,0)</f>
        <v>0</v>
      </c>
      <c r="BH191" s="229">
        <f>IF(N191="sníž. přenesená",J191,0)</f>
        <v>0</v>
      </c>
      <c r="BI191" s="229">
        <f>IF(N191="nulová",J191,0)</f>
        <v>0</v>
      </c>
      <c r="BJ191" s="18" t="s">
        <v>84</v>
      </c>
      <c r="BK191" s="229">
        <f>ROUND(I191*H191,2)</f>
        <v>0</v>
      </c>
      <c r="BL191" s="18" t="s">
        <v>415</v>
      </c>
      <c r="BM191" s="228" t="s">
        <v>3955</v>
      </c>
    </row>
    <row r="192" s="2" customFormat="1">
      <c r="A192" s="39"/>
      <c r="B192" s="40"/>
      <c r="C192" s="41"/>
      <c r="D192" s="230" t="s">
        <v>417</v>
      </c>
      <c r="E192" s="41"/>
      <c r="F192" s="231" t="s">
        <v>1860</v>
      </c>
      <c r="G192" s="41"/>
      <c r="H192" s="41"/>
      <c r="I192" s="156"/>
      <c r="J192" s="41"/>
      <c r="K192" s="41"/>
      <c r="L192" s="45"/>
      <c r="M192" s="232"/>
      <c r="N192" s="233"/>
      <c r="O192" s="92"/>
      <c r="P192" s="92"/>
      <c r="Q192" s="92"/>
      <c r="R192" s="92"/>
      <c r="S192" s="92"/>
      <c r="T192" s="93"/>
      <c r="U192" s="39"/>
      <c r="V192" s="39"/>
      <c r="W192" s="39"/>
      <c r="X192" s="39"/>
      <c r="Y192" s="39"/>
      <c r="Z192" s="39"/>
      <c r="AA192" s="39"/>
      <c r="AB192" s="39"/>
      <c r="AC192" s="39"/>
      <c r="AD192" s="39"/>
      <c r="AE192" s="39"/>
      <c r="AT192" s="18" t="s">
        <v>417</v>
      </c>
      <c r="AU192" s="18" t="s">
        <v>86</v>
      </c>
    </row>
    <row r="193" s="2" customFormat="1" ht="21.75" customHeight="1">
      <c r="A193" s="39"/>
      <c r="B193" s="40"/>
      <c r="C193" s="234" t="s">
        <v>459</v>
      </c>
      <c r="D193" s="234" t="s">
        <v>443</v>
      </c>
      <c r="E193" s="235" t="s">
        <v>1861</v>
      </c>
      <c r="F193" s="236" t="s">
        <v>1862</v>
      </c>
      <c r="G193" s="237" t="s">
        <v>897</v>
      </c>
      <c r="H193" s="238">
        <v>5.0439999999999996</v>
      </c>
      <c r="I193" s="239"/>
      <c r="J193" s="240">
        <f>ROUND(I193*H193,2)</f>
        <v>0</v>
      </c>
      <c r="K193" s="236" t="s">
        <v>720</v>
      </c>
      <c r="L193" s="45"/>
      <c r="M193" s="241" t="s">
        <v>1</v>
      </c>
      <c r="N193" s="242" t="s">
        <v>41</v>
      </c>
      <c r="O193" s="92"/>
      <c r="P193" s="226">
        <f>O193*H193</f>
        <v>0</v>
      </c>
      <c r="Q193" s="226">
        <v>0</v>
      </c>
      <c r="R193" s="226">
        <f>Q193*H193</f>
        <v>0</v>
      </c>
      <c r="S193" s="226">
        <v>0</v>
      </c>
      <c r="T193" s="227">
        <f>S193*H193</f>
        <v>0</v>
      </c>
      <c r="U193" s="39"/>
      <c r="V193" s="39"/>
      <c r="W193" s="39"/>
      <c r="X193" s="39"/>
      <c r="Y193" s="39"/>
      <c r="Z193" s="39"/>
      <c r="AA193" s="39"/>
      <c r="AB193" s="39"/>
      <c r="AC193" s="39"/>
      <c r="AD193" s="39"/>
      <c r="AE193" s="39"/>
      <c r="AR193" s="228" t="s">
        <v>415</v>
      </c>
      <c r="AT193" s="228" t="s">
        <v>443</v>
      </c>
      <c r="AU193" s="228" t="s">
        <v>86</v>
      </c>
      <c r="AY193" s="18" t="s">
        <v>414</v>
      </c>
      <c r="BE193" s="229">
        <f>IF(N193="základní",J193,0)</f>
        <v>0</v>
      </c>
      <c r="BF193" s="229">
        <f>IF(N193="snížená",J193,0)</f>
        <v>0</v>
      </c>
      <c r="BG193" s="229">
        <f>IF(N193="zákl. přenesená",J193,0)</f>
        <v>0</v>
      </c>
      <c r="BH193" s="229">
        <f>IF(N193="sníž. přenesená",J193,0)</f>
        <v>0</v>
      </c>
      <c r="BI193" s="229">
        <f>IF(N193="nulová",J193,0)</f>
        <v>0</v>
      </c>
      <c r="BJ193" s="18" t="s">
        <v>84</v>
      </c>
      <c r="BK193" s="229">
        <f>ROUND(I193*H193,2)</f>
        <v>0</v>
      </c>
      <c r="BL193" s="18" t="s">
        <v>415</v>
      </c>
      <c r="BM193" s="228" t="s">
        <v>3956</v>
      </c>
    </row>
    <row r="194" s="2" customFormat="1">
      <c r="A194" s="39"/>
      <c r="B194" s="40"/>
      <c r="C194" s="41"/>
      <c r="D194" s="230" t="s">
        <v>417</v>
      </c>
      <c r="E194" s="41"/>
      <c r="F194" s="231" t="s">
        <v>1864</v>
      </c>
      <c r="G194" s="41"/>
      <c r="H194" s="41"/>
      <c r="I194" s="156"/>
      <c r="J194" s="41"/>
      <c r="K194" s="41"/>
      <c r="L194" s="45"/>
      <c r="M194" s="232"/>
      <c r="N194" s="233"/>
      <c r="O194" s="92"/>
      <c r="P194" s="92"/>
      <c r="Q194" s="92"/>
      <c r="R194" s="92"/>
      <c r="S194" s="92"/>
      <c r="T194" s="93"/>
      <c r="U194" s="39"/>
      <c r="V194" s="39"/>
      <c r="W194" s="39"/>
      <c r="X194" s="39"/>
      <c r="Y194" s="39"/>
      <c r="Z194" s="39"/>
      <c r="AA194" s="39"/>
      <c r="AB194" s="39"/>
      <c r="AC194" s="39"/>
      <c r="AD194" s="39"/>
      <c r="AE194" s="39"/>
      <c r="AT194" s="18" t="s">
        <v>417</v>
      </c>
      <c r="AU194" s="18" t="s">
        <v>86</v>
      </c>
    </row>
    <row r="195" s="13" customFormat="1">
      <c r="A195" s="13"/>
      <c r="B195" s="277"/>
      <c r="C195" s="278"/>
      <c r="D195" s="230" t="s">
        <v>758</v>
      </c>
      <c r="E195" s="279" t="s">
        <v>1</v>
      </c>
      <c r="F195" s="280" t="s">
        <v>3957</v>
      </c>
      <c r="G195" s="278"/>
      <c r="H195" s="281">
        <v>5.0439999999999996</v>
      </c>
      <c r="I195" s="282"/>
      <c r="J195" s="278"/>
      <c r="K195" s="278"/>
      <c r="L195" s="283"/>
      <c r="M195" s="284"/>
      <c r="N195" s="285"/>
      <c r="O195" s="285"/>
      <c r="P195" s="285"/>
      <c r="Q195" s="285"/>
      <c r="R195" s="285"/>
      <c r="S195" s="285"/>
      <c r="T195" s="286"/>
      <c r="U195" s="13"/>
      <c r="V195" s="13"/>
      <c r="W195" s="13"/>
      <c r="X195" s="13"/>
      <c r="Y195" s="13"/>
      <c r="Z195" s="13"/>
      <c r="AA195" s="13"/>
      <c r="AB195" s="13"/>
      <c r="AC195" s="13"/>
      <c r="AD195" s="13"/>
      <c r="AE195" s="13"/>
      <c r="AT195" s="287" t="s">
        <v>758</v>
      </c>
      <c r="AU195" s="287" t="s">
        <v>86</v>
      </c>
      <c r="AV195" s="13" t="s">
        <v>86</v>
      </c>
      <c r="AW195" s="13" t="s">
        <v>33</v>
      </c>
      <c r="AX195" s="13" t="s">
        <v>84</v>
      </c>
      <c r="AY195" s="287" t="s">
        <v>414</v>
      </c>
    </row>
    <row r="196" s="11" customFormat="1" ht="22.8" customHeight="1">
      <c r="A196" s="11"/>
      <c r="B196" s="254"/>
      <c r="C196" s="255"/>
      <c r="D196" s="256" t="s">
        <v>75</v>
      </c>
      <c r="E196" s="275" t="s">
        <v>912</v>
      </c>
      <c r="F196" s="275" t="s">
        <v>913</v>
      </c>
      <c r="G196" s="255"/>
      <c r="H196" s="255"/>
      <c r="I196" s="258"/>
      <c r="J196" s="276">
        <f>BK196</f>
        <v>0</v>
      </c>
      <c r="K196" s="255"/>
      <c r="L196" s="260"/>
      <c r="M196" s="261"/>
      <c r="N196" s="262"/>
      <c r="O196" s="262"/>
      <c r="P196" s="263">
        <f>SUM(P197:P198)</f>
        <v>0</v>
      </c>
      <c r="Q196" s="262"/>
      <c r="R196" s="263">
        <f>SUM(R197:R198)</f>
        <v>0</v>
      </c>
      <c r="S196" s="262"/>
      <c r="T196" s="264">
        <f>SUM(T197:T198)</f>
        <v>0</v>
      </c>
      <c r="U196" s="11"/>
      <c r="V196" s="11"/>
      <c r="W196" s="11"/>
      <c r="X196" s="11"/>
      <c r="Y196" s="11"/>
      <c r="Z196" s="11"/>
      <c r="AA196" s="11"/>
      <c r="AB196" s="11"/>
      <c r="AC196" s="11"/>
      <c r="AD196" s="11"/>
      <c r="AE196" s="11"/>
      <c r="AR196" s="265" t="s">
        <v>84</v>
      </c>
      <c r="AT196" s="266" t="s">
        <v>75</v>
      </c>
      <c r="AU196" s="266" t="s">
        <v>84</v>
      </c>
      <c r="AY196" s="265" t="s">
        <v>414</v>
      </c>
      <c r="BK196" s="267">
        <f>SUM(BK197:BK198)</f>
        <v>0</v>
      </c>
    </row>
    <row r="197" s="2" customFormat="1" ht="21.75" customHeight="1">
      <c r="A197" s="39"/>
      <c r="B197" s="40"/>
      <c r="C197" s="234" t="s">
        <v>463</v>
      </c>
      <c r="D197" s="234" t="s">
        <v>443</v>
      </c>
      <c r="E197" s="235" t="s">
        <v>1867</v>
      </c>
      <c r="F197" s="236" t="s">
        <v>1868</v>
      </c>
      <c r="G197" s="237" t="s">
        <v>897</v>
      </c>
      <c r="H197" s="238">
        <v>0.11799999999999999</v>
      </c>
      <c r="I197" s="239"/>
      <c r="J197" s="240">
        <f>ROUND(I197*H197,2)</f>
        <v>0</v>
      </c>
      <c r="K197" s="236" t="s">
        <v>720</v>
      </c>
      <c r="L197" s="45"/>
      <c r="M197" s="241" t="s">
        <v>1</v>
      </c>
      <c r="N197" s="242" t="s">
        <v>41</v>
      </c>
      <c r="O197" s="92"/>
      <c r="P197" s="226">
        <f>O197*H197</f>
        <v>0</v>
      </c>
      <c r="Q197" s="226">
        <v>0</v>
      </c>
      <c r="R197" s="226">
        <f>Q197*H197</f>
        <v>0</v>
      </c>
      <c r="S197" s="226">
        <v>0</v>
      </c>
      <c r="T197" s="227">
        <f>S197*H197</f>
        <v>0</v>
      </c>
      <c r="U197" s="39"/>
      <c r="V197" s="39"/>
      <c r="W197" s="39"/>
      <c r="X197" s="39"/>
      <c r="Y197" s="39"/>
      <c r="Z197" s="39"/>
      <c r="AA197" s="39"/>
      <c r="AB197" s="39"/>
      <c r="AC197" s="39"/>
      <c r="AD197" s="39"/>
      <c r="AE197" s="39"/>
      <c r="AR197" s="228" t="s">
        <v>415</v>
      </c>
      <c r="AT197" s="228" t="s">
        <v>443</v>
      </c>
      <c r="AU197" s="228" t="s">
        <v>86</v>
      </c>
      <c r="AY197" s="18" t="s">
        <v>414</v>
      </c>
      <c r="BE197" s="229">
        <f>IF(N197="základní",J197,0)</f>
        <v>0</v>
      </c>
      <c r="BF197" s="229">
        <f>IF(N197="snížená",J197,0)</f>
        <v>0</v>
      </c>
      <c r="BG197" s="229">
        <f>IF(N197="zákl. přenesená",J197,0)</f>
        <v>0</v>
      </c>
      <c r="BH197" s="229">
        <f>IF(N197="sníž. přenesená",J197,0)</f>
        <v>0</v>
      </c>
      <c r="BI197" s="229">
        <f>IF(N197="nulová",J197,0)</f>
        <v>0</v>
      </c>
      <c r="BJ197" s="18" t="s">
        <v>84</v>
      </c>
      <c r="BK197" s="229">
        <f>ROUND(I197*H197,2)</f>
        <v>0</v>
      </c>
      <c r="BL197" s="18" t="s">
        <v>415</v>
      </c>
      <c r="BM197" s="228" t="s">
        <v>3958</v>
      </c>
    </row>
    <row r="198" s="2" customFormat="1">
      <c r="A198" s="39"/>
      <c r="B198" s="40"/>
      <c r="C198" s="41"/>
      <c r="D198" s="230" t="s">
        <v>417</v>
      </c>
      <c r="E198" s="41"/>
      <c r="F198" s="231" t="s">
        <v>1870</v>
      </c>
      <c r="G198" s="41"/>
      <c r="H198" s="41"/>
      <c r="I198" s="156"/>
      <c r="J198" s="41"/>
      <c r="K198" s="41"/>
      <c r="L198" s="45"/>
      <c r="M198" s="232"/>
      <c r="N198" s="233"/>
      <c r="O198" s="92"/>
      <c r="P198" s="92"/>
      <c r="Q198" s="92"/>
      <c r="R198" s="92"/>
      <c r="S198" s="92"/>
      <c r="T198" s="93"/>
      <c r="U198" s="39"/>
      <c r="V198" s="39"/>
      <c r="W198" s="39"/>
      <c r="X198" s="39"/>
      <c r="Y198" s="39"/>
      <c r="Z198" s="39"/>
      <c r="AA198" s="39"/>
      <c r="AB198" s="39"/>
      <c r="AC198" s="39"/>
      <c r="AD198" s="39"/>
      <c r="AE198" s="39"/>
      <c r="AT198" s="18" t="s">
        <v>417</v>
      </c>
      <c r="AU198" s="18" t="s">
        <v>86</v>
      </c>
    </row>
    <row r="199" s="11" customFormat="1" ht="25.92" customHeight="1">
      <c r="A199" s="11"/>
      <c r="B199" s="254"/>
      <c r="C199" s="255"/>
      <c r="D199" s="256" t="s">
        <v>75</v>
      </c>
      <c r="E199" s="257" t="s">
        <v>918</v>
      </c>
      <c r="F199" s="257" t="s">
        <v>919</v>
      </c>
      <c r="G199" s="255"/>
      <c r="H199" s="255"/>
      <c r="I199" s="258"/>
      <c r="J199" s="259">
        <f>BK199</f>
        <v>0</v>
      </c>
      <c r="K199" s="255"/>
      <c r="L199" s="260"/>
      <c r="M199" s="261"/>
      <c r="N199" s="262"/>
      <c r="O199" s="262"/>
      <c r="P199" s="263">
        <f>P200</f>
        <v>0</v>
      </c>
      <c r="Q199" s="262"/>
      <c r="R199" s="263">
        <f>R200</f>
        <v>0.05381600000000001</v>
      </c>
      <c r="S199" s="262"/>
      <c r="T199" s="264">
        <f>T200</f>
        <v>0</v>
      </c>
      <c r="U199" s="11"/>
      <c r="V199" s="11"/>
      <c r="W199" s="11"/>
      <c r="X199" s="11"/>
      <c r="Y199" s="11"/>
      <c r="Z199" s="11"/>
      <c r="AA199" s="11"/>
      <c r="AB199" s="11"/>
      <c r="AC199" s="11"/>
      <c r="AD199" s="11"/>
      <c r="AE199" s="11"/>
      <c r="AR199" s="265" t="s">
        <v>86</v>
      </c>
      <c r="AT199" s="266" t="s">
        <v>75</v>
      </c>
      <c r="AU199" s="266" t="s">
        <v>76</v>
      </c>
      <c r="AY199" s="265" t="s">
        <v>414</v>
      </c>
      <c r="BK199" s="267">
        <f>BK200</f>
        <v>0</v>
      </c>
    </row>
    <row r="200" s="11" customFormat="1" ht="22.8" customHeight="1">
      <c r="A200" s="11"/>
      <c r="B200" s="254"/>
      <c r="C200" s="255"/>
      <c r="D200" s="256" t="s">
        <v>75</v>
      </c>
      <c r="E200" s="275" t="s">
        <v>963</v>
      </c>
      <c r="F200" s="275" t="s">
        <v>964</v>
      </c>
      <c r="G200" s="255"/>
      <c r="H200" s="255"/>
      <c r="I200" s="258"/>
      <c r="J200" s="276">
        <f>BK200</f>
        <v>0</v>
      </c>
      <c r="K200" s="255"/>
      <c r="L200" s="260"/>
      <c r="M200" s="261"/>
      <c r="N200" s="262"/>
      <c r="O200" s="262"/>
      <c r="P200" s="263">
        <f>SUM(P201:P213)</f>
        <v>0</v>
      </c>
      <c r="Q200" s="262"/>
      <c r="R200" s="263">
        <f>SUM(R201:R213)</f>
        <v>0.05381600000000001</v>
      </c>
      <c r="S200" s="262"/>
      <c r="T200" s="264">
        <f>SUM(T201:T213)</f>
        <v>0</v>
      </c>
      <c r="U200" s="11"/>
      <c r="V200" s="11"/>
      <c r="W200" s="11"/>
      <c r="X200" s="11"/>
      <c r="Y200" s="11"/>
      <c r="Z200" s="11"/>
      <c r="AA200" s="11"/>
      <c r="AB200" s="11"/>
      <c r="AC200" s="11"/>
      <c r="AD200" s="11"/>
      <c r="AE200" s="11"/>
      <c r="AR200" s="265" t="s">
        <v>86</v>
      </c>
      <c r="AT200" s="266" t="s">
        <v>75</v>
      </c>
      <c r="AU200" s="266" t="s">
        <v>84</v>
      </c>
      <c r="AY200" s="265" t="s">
        <v>414</v>
      </c>
      <c r="BK200" s="267">
        <f>SUM(BK201:BK213)</f>
        <v>0</v>
      </c>
    </row>
    <row r="201" s="2" customFormat="1" ht="16.5" customHeight="1">
      <c r="A201" s="39"/>
      <c r="B201" s="40"/>
      <c r="C201" s="234" t="s">
        <v>8</v>
      </c>
      <c r="D201" s="234" t="s">
        <v>443</v>
      </c>
      <c r="E201" s="235" t="s">
        <v>3959</v>
      </c>
      <c r="F201" s="236" t="s">
        <v>3960</v>
      </c>
      <c r="G201" s="237" t="s">
        <v>632</v>
      </c>
      <c r="H201" s="238">
        <v>1.1200000000000001</v>
      </c>
      <c r="I201" s="239"/>
      <c r="J201" s="240">
        <f>ROUND(I201*H201,2)</f>
        <v>0</v>
      </c>
      <c r="K201" s="236" t="s">
        <v>1</v>
      </c>
      <c r="L201" s="45"/>
      <c r="M201" s="241" t="s">
        <v>1</v>
      </c>
      <c r="N201" s="242" t="s">
        <v>41</v>
      </c>
      <c r="O201" s="92"/>
      <c r="P201" s="226">
        <f>O201*H201</f>
        <v>0</v>
      </c>
      <c r="Q201" s="226">
        <v>5.0000000000000002E-05</v>
      </c>
      <c r="R201" s="226">
        <f>Q201*H201</f>
        <v>5.6000000000000006E-05</v>
      </c>
      <c r="S201" s="226">
        <v>0</v>
      </c>
      <c r="T201" s="227">
        <f>S201*H201</f>
        <v>0</v>
      </c>
      <c r="U201" s="39"/>
      <c r="V201" s="39"/>
      <c r="W201" s="39"/>
      <c r="X201" s="39"/>
      <c r="Y201" s="39"/>
      <c r="Z201" s="39"/>
      <c r="AA201" s="39"/>
      <c r="AB201" s="39"/>
      <c r="AC201" s="39"/>
      <c r="AD201" s="39"/>
      <c r="AE201" s="39"/>
      <c r="AR201" s="228" t="s">
        <v>470</v>
      </c>
      <c r="AT201" s="228" t="s">
        <v>443</v>
      </c>
      <c r="AU201" s="228" t="s">
        <v>86</v>
      </c>
      <c r="AY201" s="18" t="s">
        <v>414</v>
      </c>
      <c r="BE201" s="229">
        <f>IF(N201="základní",J201,0)</f>
        <v>0</v>
      </c>
      <c r="BF201" s="229">
        <f>IF(N201="snížená",J201,0)</f>
        <v>0</v>
      </c>
      <c r="BG201" s="229">
        <f>IF(N201="zákl. přenesená",J201,0)</f>
        <v>0</v>
      </c>
      <c r="BH201" s="229">
        <f>IF(N201="sníž. přenesená",J201,0)</f>
        <v>0</v>
      </c>
      <c r="BI201" s="229">
        <f>IF(N201="nulová",J201,0)</f>
        <v>0</v>
      </c>
      <c r="BJ201" s="18" t="s">
        <v>84</v>
      </c>
      <c r="BK201" s="229">
        <f>ROUND(I201*H201,2)</f>
        <v>0</v>
      </c>
      <c r="BL201" s="18" t="s">
        <v>470</v>
      </c>
      <c r="BM201" s="228" t="s">
        <v>3961</v>
      </c>
    </row>
    <row r="202" s="2" customFormat="1">
      <c r="A202" s="39"/>
      <c r="B202" s="40"/>
      <c r="C202" s="41"/>
      <c r="D202" s="230" t="s">
        <v>417</v>
      </c>
      <c r="E202" s="41"/>
      <c r="F202" s="231" t="s">
        <v>3960</v>
      </c>
      <c r="G202" s="41"/>
      <c r="H202" s="41"/>
      <c r="I202" s="156"/>
      <c r="J202" s="41"/>
      <c r="K202" s="41"/>
      <c r="L202" s="45"/>
      <c r="M202" s="232"/>
      <c r="N202" s="233"/>
      <c r="O202" s="92"/>
      <c r="P202" s="92"/>
      <c r="Q202" s="92"/>
      <c r="R202" s="92"/>
      <c r="S202" s="92"/>
      <c r="T202" s="93"/>
      <c r="U202" s="39"/>
      <c r="V202" s="39"/>
      <c r="W202" s="39"/>
      <c r="X202" s="39"/>
      <c r="Y202" s="39"/>
      <c r="Z202" s="39"/>
      <c r="AA202" s="39"/>
      <c r="AB202" s="39"/>
      <c r="AC202" s="39"/>
      <c r="AD202" s="39"/>
      <c r="AE202" s="39"/>
      <c r="AT202" s="18" t="s">
        <v>417</v>
      </c>
      <c r="AU202" s="18" t="s">
        <v>86</v>
      </c>
    </row>
    <row r="203" s="2" customFormat="1">
      <c r="A203" s="39"/>
      <c r="B203" s="40"/>
      <c r="C203" s="41"/>
      <c r="D203" s="230" t="s">
        <v>722</v>
      </c>
      <c r="E203" s="41"/>
      <c r="F203" s="268" t="s">
        <v>3962</v>
      </c>
      <c r="G203" s="41"/>
      <c r="H203" s="41"/>
      <c r="I203" s="156"/>
      <c r="J203" s="41"/>
      <c r="K203" s="41"/>
      <c r="L203" s="45"/>
      <c r="M203" s="232"/>
      <c r="N203" s="233"/>
      <c r="O203" s="92"/>
      <c r="P203" s="92"/>
      <c r="Q203" s="92"/>
      <c r="R203" s="92"/>
      <c r="S203" s="92"/>
      <c r="T203" s="93"/>
      <c r="U203" s="39"/>
      <c r="V203" s="39"/>
      <c r="W203" s="39"/>
      <c r="X203" s="39"/>
      <c r="Y203" s="39"/>
      <c r="Z203" s="39"/>
      <c r="AA203" s="39"/>
      <c r="AB203" s="39"/>
      <c r="AC203" s="39"/>
      <c r="AD203" s="39"/>
      <c r="AE203" s="39"/>
      <c r="AT203" s="18" t="s">
        <v>722</v>
      </c>
      <c r="AU203" s="18" t="s">
        <v>86</v>
      </c>
    </row>
    <row r="204" s="15" customFormat="1">
      <c r="A204" s="15"/>
      <c r="B204" s="299"/>
      <c r="C204" s="300"/>
      <c r="D204" s="230" t="s">
        <v>758</v>
      </c>
      <c r="E204" s="301" t="s">
        <v>1</v>
      </c>
      <c r="F204" s="302" t="s">
        <v>3963</v>
      </c>
      <c r="G204" s="300"/>
      <c r="H204" s="301" t="s">
        <v>1</v>
      </c>
      <c r="I204" s="303"/>
      <c r="J204" s="300"/>
      <c r="K204" s="300"/>
      <c r="L204" s="304"/>
      <c r="M204" s="305"/>
      <c r="N204" s="306"/>
      <c r="O204" s="306"/>
      <c r="P204" s="306"/>
      <c r="Q204" s="306"/>
      <c r="R204" s="306"/>
      <c r="S204" s="306"/>
      <c r="T204" s="307"/>
      <c r="U204" s="15"/>
      <c r="V204" s="15"/>
      <c r="W204" s="15"/>
      <c r="X204" s="15"/>
      <c r="Y204" s="15"/>
      <c r="Z204" s="15"/>
      <c r="AA204" s="15"/>
      <c r="AB204" s="15"/>
      <c r="AC204" s="15"/>
      <c r="AD204" s="15"/>
      <c r="AE204" s="15"/>
      <c r="AT204" s="308" t="s">
        <v>758</v>
      </c>
      <c r="AU204" s="308" t="s">
        <v>86</v>
      </c>
      <c r="AV204" s="15" t="s">
        <v>84</v>
      </c>
      <c r="AW204" s="15" t="s">
        <v>33</v>
      </c>
      <c r="AX204" s="15" t="s">
        <v>76</v>
      </c>
      <c r="AY204" s="308" t="s">
        <v>414</v>
      </c>
    </row>
    <row r="205" s="13" customFormat="1">
      <c r="A205" s="13"/>
      <c r="B205" s="277"/>
      <c r="C205" s="278"/>
      <c r="D205" s="230" t="s">
        <v>758</v>
      </c>
      <c r="E205" s="279" t="s">
        <v>1</v>
      </c>
      <c r="F205" s="280" t="s">
        <v>3964</v>
      </c>
      <c r="G205" s="278"/>
      <c r="H205" s="281">
        <v>1.1200000000000001</v>
      </c>
      <c r="I205" s="282"/>
      <c r="J205" s="278"/>
      <c r="K205" s="278"/>
      <c r="L205" s="283"/>
      <c r="M205" s="284"/>
      <c r="N205" s="285"/>
      <c r="O205" s="285"/>
      <c r="P205" s="285"/>
      <c r="Q205" s="285"/>
      <c r="R205" s="285"/>
      <c r="S205" s="285"/>
      <c r="T205" s="286"/>
      <c r="U205" s="13"/>
      <c r="V205" s="13"/>
      <c r="W205" s="13"/>
      <c r="X205" s="13"/>
      <c r="Y205" s="13"/>
      <c r="Z205" s="13"/>
      <c r="AA205" s="13"/>
      <c r="AB205" s="13"/>
      <c r="AC205" s="13"/>
      <c r="AD205" s="13"/>
      <c r="AE205" s="13"/>
      <c r="AT205" s="287" t="s">
        <v>758</v>
      </c>
      <c r="AU205" s="287" t="s">
        <v>86</v>
      </c>
      <c r="AV205" s="13" t="s">
        <v>86</v>
      </c>
      <c r="AW205" s="13" t="s">
        <v>33</v>
      </c>
      <c r="AX205" s="13" t="s">
        <v>84</v>
      </c>
      <c r="AY205" s="287" t="s">
        <v>414</v>
      </c>
    </row>
    <row r="206" s="2" customFormat="1" ht="33" customHeight="1">
      <c r="A206" s="39"/>
      <c r="B206" s="40"/>
      <c r="C206" s="216" t="s">
        <v>470</v>
      </c>
      <c r="D206" s="216" t="s">
        <v>409</v>
      </c>
      <c r="E206" s="217" t="s">
        <v>3965</v>
      </c>
      <c r="F206" s="218" t="s">
        <v>3966</v>
      </c>
      <c r="G206" s="219" t="s">
        <v>632</v>
      </c>
      <c r="H206" s="220">
        <v>1.1200000000000001</v>
      </c>
      <c r="I206" s="221"/>
      <c r="J206" s="222">
        <f>ROUND(I206*H206,2)</f>
        <v>0</v>
      </c>
      <c r="K206" s="218" t="s">
        <v>1</v>
      </c>
      <c r="L206" s="223"/>
      <c r="M206" s="224" t="s">
        <v>1</v>
      </c>
      <c r="N206" s="225" t="s">
        <v>41</v>
      </c>
      <c r="O206" s="92"/>
      <c r="P206" s="226">
        <f>O206*H206</f>
        <v>0</v>
      </c>
      <c r="Q206" s="226">
        <v>0.048000000000000001</v>
      </c>
      <c r="R206" s="226">
        <f>Q206*H206</f>
        <v>0.053760000000000009</v>
      </c>
      <c r="S206" s="226">
        <v>0</v>
      </c>
      <c r="T206" s="227">
        <f>S206*H206</f>
        <v>0</v>
      </c>
      <c r="U206" s="39"/>
      <c r="V206" s="39"/>
      <c r="W206" s="39"/>
      <c r="X206" s="39"/>
      <c r="Y206" s="39"/>
      <c r="Z206" s="39"/>
      <c r="AA206" s="39"/>
      <c r="AB206" s="39"/>
      <c r="AC206" s="39"/>
      <c r="AD206" s="39"/>
      <c r="AE206" s="39"/>
      <c r="AR206" s="228" t="s">
        <v>413</v>
      </c>
      <c r="AT206" s="228" t="s">
        <v>409</v>
      </c>
      <c r="AU206" s="228" t="s">
        <v>86</v>
      </c>
      <c r="AY206" s="18" t="s">
        <v>414</v>
      </c>
      <c r="BE206" s="229">
        <f>IF(N206="základní",J206,0)</f>
        <v>0</v>
      </c>
      <c r="BF206" s="229">
        <f>IF(N206="snížená",J206,0)</f>
        <v>0</v>
      </c>
      <c r="BG206" s="229">
        <f>IF(N206="zákl. přenesená",J206,0)</f>
        <v>0</v>
      </c>
      <c r="BH206" s="229">
        <f>IF(N206="sníž. přenesená",J206,0)</f>
        <v>0</v>
      </c>
      <c r="BI206" s="229">
        <f>IF(N206="nulová",J206,0)</f>
        <v>0</v>
      </c>
      <c r="BJ206" s="18" t="s">
        <v>84</v>
      </c>
      <c r="BK206" s="229">
        <f>ROUND(I206*H206,2)</f>
        <v>0</v>
      </c>
      <c r="BL206" s="18" t="s">
        <v>415</v>
      </c>
      <c r="BM206" s="228" t="s">
        <v>3967</v>
      </c>
    </row>
    <row r="207" s="2" customFormat="1">
      <c r="A207" s="39"/>
      <c r="B207" s="40"/>
      <c r="C207" s="41"/>
      <c r="D207" s="230" t="s">
        <v>417</v>
      </c>
      <c r="E207" s="41"/>
      <c r="F207" s="231" t="s">
        <v>3968</v>
      </c>
      <c r="G207" s="41"/>
      <c r="H207" s="41"/>
      <c r="I207" s="156"/>
      <c r="J207" s="41"/>
      <c r="K207" s="41"/>
      <c r="L207" s="45"/>
      <c r="M207" s="232"/>
      <c r="N207" s="233"/>
      <c r="O207" s="92"/>
      <c r="P207" s="92"/>
      <c r="Q207" s="92"/>
      <c r="R207" s="92"/>
      <c r="S207" s="92"/>
      <c r="T207" s="93"/>
      <c r="U207" s="39"/>
      <c r="V207" s="39"/>
      <c r="W207" s="39"/>
      <c r="X207" s="39"/>
      <c r="Y207" s="39"/>
      <c r="Z207" s="39"/>
      <c r="AA207" s="39"/>
      <c r="AB207" s="39"/>
      <c r="AC207" s="39"/>
      <c r="AD207" s="39"/>
      <c r="AE207" s="39"/>
      <c r="AT207" s="18" t="s">
        <v>417</v>
      </c>
      <c r="AU207" s="18" t="s">
        <v>86</v>
      </c>
    </row>
    <row r="208" s="2" customFormat="1">
      <c r="A208" s="39"/>
      <c r="B208" s="40"/>
      <c r="C208" s="41"/>
      <c r="D208" s="230" t="s">
        <v>722</v>
      </c>
      <c r="E208" s="41"/>
      <c r="F208" s="268" t="s">
        <v>3969</v>
      </c>
      <c r="G208" s="41"/>
      <c r="H208" s="41"/>
      <c r="I208" s="156"/>
      <c r="J208" s="41"/>
      <c r="K208" s="41"/>
      <c r="L208" s="45"/>
      <c r="M208" s="232"/>
      <c r="N208" s="233"/>
      <c r="O208" s="92"/>
      <c r="P208" s="92"/>
      <c r="Q208" s="92"/>
      <c r="R208" s="92"/>
      <c r="S208" s="92"/>
      <c r="T208" s="93"/>
      <c r="U208" s="39"/>
      <c r="V208" s="39"/>
      <c r="W208" s="39"/>
      <c r="X208" s="39"/>
      <c r="Y208" s="39"/>
      <c r="Z208" s="39"/>
      <c r="AA208" s="39"/>
      <c r="AB208" s="39"/>
      <c r="AC208" s="39"/>
      <c r="AD208" s="39"/>
      <c r="AE208" s="39"/>
      <c r="AT208" s="18" t="s">
        <v>722</v>
      </c>
      <c r="AU208" s="18" t="s">
        <v>86</v>
      </c>
    </row>
    <row r="209" s="2" customFormat="1" ht="21.75" customHeight="1">
      <c r="A209" s="39"/>
      <c r="B209" s="40"/>
      <c r="C209" s="216" t="s">
        <v>475</v>
      </c>
      <c r="D209" s="216" t="s">
        <v>409</v>
      </c>
      <c r="E209" s="217" t="s">
        <v>3970</v>
      </c>
      <c r="F209" s="218" t="s">
        <v>3971</v>
      </c>
      <c r="G209" s="219" t="s">
        <v>509</v>
      </c>
      <c r="H209" s="220">
        <v>1</v>
      </c>
      <c r="I209" s="221"/>
      <c r="J209" s="222">
        <f>ROUND(I209*H209,2)</f>
        <v>0</v>
      </c>
      <c r="K209" s="218" t="s">
        <v>665</v>
      </c>
      <c r="L209" s="223"/>
      <c r="M209" s="224" t="s">
        <v>1</v>
      </c>
      <c r="N209" s="225" t="s">
        <v>41</v>
      </c>
      <c r="O209" s="92"/>
      <c r="P209" s="226">
        <f>O209*H209</f>
        <v>0</v>
      </c>
      <c r="Q209" s="226">
        <v>0</v>
      </c>
      <c r="R209" s="226">
        <f>Q209*H209</f>
        <v>0</v>
      </c>
      <c r="S209" s="226">
        <v>0</v>
      </c>
      <c r="T209" s="227">
        <f>S209*H209</f>
        <v>0</v>
      </c>
      <c r="U209" s="39"/>
      <c r="V209" s="39"/>
      <c r="W209" s="39"/>
      <c r="X209" s="39"/>
      <c r="Y209" s="39"/>
      <c r="Z209" s="39"/>
      <c r="AA209" s="39"/>
      <c r="AB209" s="39"/>
      <c r="AC209" s="39"/>
      <c r="AD209" s="39"/>
      <c r="AE209" s="39"/>
      <c r="AR209" s="228" t="s">
        <v>413</v>
      </c>
      <c r="AT209" s="228" t="s">
        <v>409</v>
      </c>
      <c r="AU209" s="228" t="s">
        <v>86</v>
      </c>
      <c r="AY209" s="18" t="s">
        <v>414</v>
      </c>
      <c r="BE209" s="229">
        <f>IF(N209="základní",J209,0)</f>
        <v>0</v>
      </c>
      <c r="BF209" s="229">
        <f>IF(N209="snížená",J209,0)</f>
        <v>0</v>
      </c>
      <c r="BG209" s="229">
        <f>IF(N209="zákl. přenesená",J209,0)</f>
        <v>0</v>
      </c>
      <c r="BH209" s="229">
        <f>IF(N209="sníž. přenesená",J209,0)</f>
        <v>0</v>
      </c>
      <c r="BI209" s="229">
        <f>IF(N209="nulová",J209,0)</f>
        <v>0</v>
      </c>
      <c r="BJ209" s="18" t="s">
        <v>84</v>
      </c>
      <c r="BK209" s="229">
        <f>ROUND(I209*H209,2)</f>
        <v>0</v>
      </c>
      <c r="BL209" s="18" t="s">
        <v>415</v>
      </c>
      <c r="BM209" s="228" t="s">
        <v>3972</v>
      </c>
    </row>
    <row r="210" s="2" customFormat="1">
      <c r="A210" s="39"/>
      <c r="B210" s="40"/>
      <c r="C210" s="41"/>
      <c r="D210" s="230" t="s">
        <v>417</v>
      </c>
      <c r="E210" s="41"/>
      <c r="F210" s="231" t="s">
        <v>3971</v>
      </c>
      <c r="G210" s="41"/>
      <c r="H210" s="41"/>
      <c r="I210" s="156"/>
      <c r="J210" s="41"/>
      <c r="K210" s="41"/>
      <c r="L210" s="45"/>
      <c r="M210" s="232"/>
      <c r="N210" s="233"/>
      <c r="O210" s="92"/>
      <c r="P210" s="92"/>
      <c r="Q210" s="92"/>
      <c r="R210" s="92"/>
      <c r="S210" s="92"/>
      <c r="T210" s="93"/>
      <c r="U210" s="39"/>
      <c r="V210" s="39"/>
      <c r="W210" s="39"/>
      <c r="X210" s="39"/>
      <c r="Y210" s="39"/>
      <c r="Z210" s="39"/>
      <c r="AA210" s="39"/>
      <c r="AB210" s="39"/>
      <c r="AC210" s="39"/>
      <c r="AD210" s="39"/>
      <c r="AE210" s="39"/>
      <c r="AT210" s="18" t="s">
        <v>417</v>
      </c>
      <c r="AU210" s="18" t="s">
        <v>86</v>
      </c>
    </row>
    <row r="211" s="2" customFormat="1">
      <c r="A211" s="39"/>
      <c r="B211" s="40"/>
      <c r="C211" s="41"/>
      <c r="D211" s="230" t="s">
        <v>722</v>
      </c>
      <c r="E211" s="41"/>
      <c r="F211" s="268" t="s">
        <v>3973</v>
      </c>
      <c r="G211" s="41"/>
      <c r="H211" s="41"/>
      <c r="I211" s="156"/>
      <c r="J211" s="41"/>
      <c r="K211" s="41"/>
      <c r="L211" s="45"/>
      <c r="M211" s="232"/>
      <c r="N211" s="233"/>
      <c r="O211" s="92"/>
      <c r="P211" s="92"/>
      <c r="Q211" s="92"/>
      <c r="R211" s="92"/>
      <c r="S211" s="92"/>
      <c r="T211" s="93"/>
      <c r="U211" s="39"/>
      <c r="V211" s="39"/>
      <c r="W211" s="39"/>
      <c r="X211" s="39"/>
      <c r="Y211" s="39"/>
      <c r="Z211" s="39"/>
      <c r="AA211" s="39"/>
      <c r="AB211" s="39"/>
      <c r="AC211" s="39"/>
      <c r="AD211" s="39"/>
      <c r="AE211" s="39"/>
      <c r="AT211" s="18" t="s">
        <v>722</v>
      </c>
      <c r="AU211" s="18" t="s">
        <v>86</v>
      </c>
    </row>
    <row r="212" s="15" customFormat="1">
      <c r="A212" s="15"/>
      <c r="B212" s="299"/>
      <c r="C212" s="300"/>
      <c r="D212" s="230" t="s">
        <v>758</v>
      </c>
      <c r="E212" s="301" t="s">
        <v>1</v>
      </c>
      <c r="F212" s="302" t="s">
        <v>3974</v>
      </c>
      <c r="G212" s="300"/>
      <c r="H212" s="301" t="s">
        <v>1</v>
      </c>
      <c r="I212" s="303"/>
      <c r="J212" s="300"/>
      <c r="K212" s="300"/>
      <c r="L212" s="304"/>
      <c r="M212" s="305"/>
      <c r="N212" s="306"/>
      <c r="O212" s="306"/>
      <c r="P212" s="306"/>
      <c r="Q212" s="306"/>
      <c r="R212" s="306"/>
      <c r="S212" s="306"/>
      <c r="T212" s="307"/>
      <c r="U212" s="15"/>
      <c r="V212" s="15"/>
      <c r="W212" s="15"/>
      <c r="X212" s="15"/>
      <c r="Y212" s="15"/>
      <c r="Z212" s="15"/>
      <c r="AA212" s="15"/>
      <c r="AB212" s="15"/>
      <c r="AC212" s="15"/>
      <c r="AD212" s="15"/>
      <c r="AE212" s="15"/>
      <c r="AT212" s="308" t="s">
        <v>758</v>
      </c>
      <c r="AU212" s="308" t="s">
        <v>86</v>
      </c>
      <c r="AV212" s="15" t="s">
        <v>84</v>
      </c>
      <c r="AW212" s="15" t="s">
        <v>33</v>
      </c>
      <c r="AX212" s="15" t="s">
        <v>76</v>
      </c>
      <c r="AY212" s="308" t="s">
        <v>414</v>
      </c>
    </row>
    <row r="213" s="13" customFormat="1">
      <c r="A213" s="13"/>
      <c r="B213" s="277"/>
      <c r="C213" s="278"/>
      <c r="D213" s="230" t="s">
        <v>758</v>
      </c>
      <c r="E213" s="279" t="s">
        <v>1</v>
      </c>
      <c r="F213" s="280" t="s">
        <v>84</v>
      </c>
      <c r="G213" s="278"/>
      <c r="H213" s="281">
        <v>1</v>
      </c>
      <c r="I213" s="282"/>
      <c r="J213" s="278"/>
      <c r="K213" s="278"/>
      <c r="L213" s="283"/>
      <c r="M213" s="311"/>
      <c r="N213" s="312"/>
      <c r="O213" s="312"/>
      <c r="P213" s="312"/>
      <c r="Q213" s="312"/>
      <c r="R213" s="312"/>
      <c r="S213" s="312"/>
      <c r="T213" s="313"/>
      <c r="U213" s="13"/>
      <c r="V213" s="13"/>
      <c r="W213" s="13"/>
      <c r="X213" s="13"/>
      <c r="Y213" s="13"/>
      <c r="Z213" s="13"/>
      <c r="AA213" s="13"/>
      <c r="AB213" s="13"/>
      <c r="AC213" s="13"/>
      <c r="AD213" s="13"/>
      <c r="AE213" s="13"/>
      <c r="AT213" s="287" t="s">
        <v>758</v>
      </c>
      <c r="AU213" s="287" t="s">
        <v>86</v>
      </c>
      <c r="AV213" s="13" t="s">
        <v>86</v>
      </c>
      <c r="AW213" s="13" t="s">
        <v>33</v>
      </c>
      <c r="AX213" s="13" t="s">
        <v>84</v>
      </c>
      <c r="AY213" s="287" t="s">
        <v>414</v>
      </c>
    </row>
    <row r="214" s="2" customFormat="1" ht="6.96" customHeight="1">
      <c r="A214" s="39"/>
      <c r="B214" s="67"/>
      <c r="C214" s="68"/>
      <c r="D214" s="68"/>
      <c r="E214" s="68"/>
      <c r="F214" s="68"/>
      <c r="G214" s="68"/>
      <c r="H214" s="68"/>
      <c r="I214" s="194"/>
      <c r="J214" s="68"/>
      <c r="K214" s="68"/>
      <c r="L214" s="45"/>
      <c r="M214" s="39"/>
      <c r="O214" s="39"/>
      <c r="P214" s="39"/>
      <c r="Q214" s="39"/>
      <c r="R214" s="39"/>
      <c r="S214" s="39"/>
      <c r="T214" s="39"/>
      <c r="U214" s="39"/>
      <c r="V214" s="39"/>
      <c r="W214" s="39"/>
      <c r="X214" s="39"/>
      <c r="Y214" s="39"/>
      <c r="Z214" s="39"/>
      <c r="AA214" s="39"/>
      <c r="AB214" s="39"/>
      <c r="AC214" s="39"/>
      <c r="AD214" s="39"/>
      <c r="AE214" s="39"/>
    </row>
  </sheetData>
  <sheetProtection sheet="1" autoFilter="0" formatColumns="0" formatRows="0" objects="1" scenarios="1" spinCount="100000" saltValue="73q7bL7hffrYTtBodni+pSbqkICm9FzIuFgeNcGudULLWsri5ZUslHRPonf2J6TPQRyxuPaT4Q1B9GlBmLxbiw==" hashValue="D62+G5prNZy5RNTVacuuvqowUgcVhRrnyy3CiCUjmSfhkSOwcpZjbbEawQUWFJjTwLoGiVVJG0C5Ob+tarjGnQ==" algorithmName="SHA-512" password="CC35"/>
  <autoFilter ref="C127:K213"/>
  <mergeCells count="12">
    <mergeCell ref="E7:H7"/>
    <mergeCell ref="E9:H9"/>
    <mergeCell ref="E11:H11"/>
    <mergeCell ref="E20:H20"/>
    <mergeCell ref="E29:H29"/>
    <mergeCell ref="E85:H85"/>
    <mergeCell ref="E87:H87"/>
    <mergeCell ref="E89:H89"/>
    <mergeCell ref="E116:H116"/>
    <mergeCell ref="E118:H118"/>
    <mergeCell ref="E120:H120"/>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68.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317</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3928</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3975</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ROUND(J123,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ROUND((SUM(BE123:BE132)),  2)</f>
        <v>0</v>
      </c>
      <c r="G35" s="39"/>
      <c r="H35" s="39"/>
      <c r="I35" s="173">
        <v>0.20999999999999999</v>
      </c>
      <c r="J35" s="172">
        <f>ROUND(((SUM(BE123:BE132))*I35),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ROUND((SUM(BF123:BF132)),  2)</f>
        <v>0</v>
      </c>
      <c r="G36" s="39"/>
      <c r="H36" s="39"/>
      <c r="I36" s="173">
        <v>0.14999999999999999</v>
      </c>
      <c r="J36" s="172">
        <f>ROUND(((SUM(BF123:BF132))*I36),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ROUND((SUM(BG123:BG132)),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ROUND((SUM(BH123:BH132)),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ROUND((SUM(BI123:BI132)),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3928</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002 - VRN - propustek v km 8,644</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J123</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746</v>
      </c>
      <c r="E99" s="250"/>
      <c r="F99" s="250"/>
      <c r="G99" s="250"/>
      <c r="H99" s="250"/>
      <c r="I99" s="251"/>
      <c r="J99" s="252">
        <f>J124</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747</v>
      </c>
      <c r="E100" s="271"/>
      <c r="F100" s="271"/>
      <c r="G100" s="271"/>
      <c r="H100" s="271"/>
      <c r="I100" s="272"/>
      <c r="J100" s="273">
        <f>J125</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748</v>
      </c>
      <c r="E101" s="271"/>
      <c r="F101" s="271"/>
      <c r="G101" s="271"/>
      <c r="H101" s="271"/>
      <c r="I101" s="272"/>
      <c r="J101" s="273">
        <f>J129</f>
        <v>0</v>
      </c>
      <c r="K101" s="134"/>
      <c r="L101" s="274"/>
      <c r="S101" s="12"/>
      <c r="T101" s="12"/>
      <c r="U101" s="12"/>
      <c r="V101" s="12"/>
      <c r="W101" s="12"/>
      <c r="X101" s="12"/>
      <c r="Y101" s="12"/>
      <c r="Z101" s="12"/>
      <c r="AA101" s="12"/>
      <c r="AB101" s="12"/>
      <c r="AC101" s="12"/>
      <c r="AD101" s="12"/>
      <c r="AE101" s="12"/>
    </row>
    <row r="102" hidden="1" s="2" customFormat="1" ht="21.84" customHeight="1">
      <c r="A102" s="39"/>
      <c r="B102" s="40"/>
      <c r="C102" s="41"/>
      <c r="D102" s="41"/>
      <c r="E102" s="41"/>
      <c r="F102" s="41"/>
      <c r="G102" s="41"/>
      <c r="H102" s="41"/>
      <c r="I102" s="156"/>
      <c r="J102" s="41"/>
      <c r="K102" s="41"/>
      <c r="L102" s="64"/>
      <c r="S102" s="39"/>
      <c r="T102" s="39"/>
      <c r="U102" s="39"/>
      <c r="V102" s="39"/>
      <c r="W102" s="39"/>
      <c r="X102" s="39"/>
      <c r="Y102" s="39"/>
      <c r="Z102" s="39"/>
      <c r="AA102" s="39"/>
      <c r="AB102" s="39"/>
      <c r="AC102" s="39"/>
      <c r="AD102" s="39"/>
      <c r="AE102" s="39"/>
    </row>
    <row r="103" hidden="1" s="2" customFormat="1" ht="6.96" customHeight="1">
      <c r="A103" s="39"/>
      <c r="B103" s="67"/>
      <c r="C103" s="68"/>
      <c r="D103" s="68"/>
      <c r="E103" s="68"/>
      <c r="F103" s="68"/>
      <c r="G103" s="68"/>
      <c r="H103" s="68"/>
      <c r="I103" s="194"/>
      <c r="J103" s="68"/>
      <c r="K103" s="68"/>
      <c r="L103" s="64"/>
      <c r="S103" s="39"/>
      <c r="T103" s="39"/>
      <c r="U103" s="39"/>
      <c r="V103" s="39"/>
      <c r="W103" s="39"/>
      <c r="X103" s="39"/>
      <c r="Y103" s="39"/>
      <c r="Z103" s="39"/>
      <c r="AA103" s="39"/>
      <c r="AB103" s="39"/>
      <c r="AC103" s="39"/>
      <c r="AD103" s="39"/>
      <c r="AE103" s="39"/>
    </row>
    <row r="104" hidden="1"/>
    <row r="105" hidden="1"/>
    <row r="106" hidden="1"/>
    <row r="107" s="2" customFormat="1" ht="6.96" customHeight="1">
      <c r="A107" s="39"/>
      <c r="B107" s="69"/>
      <c r="C107" s="70"/>
      <c r="D107" s="70"/>
      <c r="E107" s="70"/>
      <c r="F107" s="70"/>
      <c r="G107" s="70"/>
      <c r="H107" s="70"/>
      <c r="I107" s="197"/>
      <c r="J107" s="70"/>
      <c r="K107" s="70"/>
      <c r="L107" s="64"/>
      <c r="S107" s="39"/>
      <c r="T107" s="39"/>
      <c r="U107" s="39"/>
      <c r="V107" s="39"/>
      <c r="W107" s="39"/>
      <c r="X107" s="39"/>
      <c r="Y107" s="39"/>
      <c r="Z107" s="39"/>
      <c r="AA107" s="39"/>
      <c r="AB107" s="39"/>
      <c r="AC107" s="39"/>
      <c r="AD107" s="39"/>
      <c r="AE107" s="39"/>
    </row>
    <row r="108" s="2" customFormat="1" ht="24.96" customHeight="1">
      <c r="A108" s="39"/>
      <c r="B108" s="40"/>
      <c r="C108" s="24" t="s">
        <v>396</v>
      </c>
      <c r="D108" s="41"/>
      <c r="E108" s="41"/>
      <c r="F108" s="41"/>
      <c r="G108" s="41"/>
      <c r="H108" s="41"/>
      <c r="I108" s="156"/>
      <c r="J108" s="41"/>
      <c r="K108" s="41"/>
      <c r="L108" s="64"/>
      <c r="S108" s="39"/>
      <c r="T108" s="39"/>
      <c r="U108" s="39"/>
      <c r="V108" s="39"/>
      <c r="W108" s="39"/>
      <c r="X108" s="39"/>
      <c r="Y108" s="39"/>
      <c r="Z108" s="39"/>
      <c r="AA108" s="39"/>
      <c r="AB108" s="39"/>
      <c r="AC108" s="39"/>
      <c r="AD108" s="39"/>
      <c r="AE108" s="39"/>
    </row>
    <row r="109" s="2" customFormat="1" ht="6.96" customHeight="1">
      <c r="A109" s="39"/>
      <c r="B109" s="40"/>
      <c r="C109" s="41"/>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s="2" customFormat="1" ht="12" customHeight="1">
      <c r="A110" s="39"/>
      <c r="B110" s="40"/>
      <c r="C110" s="33" t="s">
        <v>16</v>
      </c>
      <c r="D110" s="41"/>
      <c r="E110" s="41"/>
      <c r="F110" s="41"/>
      <c r="G110" s="41"/>
      <c r="H110" s="41"/>
      <c r="I110" s="156"/>
      <c r="J110" s="41"/>
      <c r="K110" s="41"/>
      <c r="L110" s="64"/>
      <c r="S110" s="39"/>
      <c r="T110" s="39"/>
      <c r="U110" s="39"/>
      <c r="V110" s="39"/>
      <c r="W110" s="39"/>
      <c r="X110" s="39"/>
      <c r="Y110" s="39"/>
      <c r="Z110" s="39"/>
      <c r="AA110" s="39"/>
      <c r="AB110" s="39"/>
      <c r="AC110" s="39"/>
      <c r="AD110" s="39"/>
      <c r="AE110" s="39"/>
    </row>
    <row r="111" s="2" customFormat="1" ht="23.25" customHeight="1">
      <c r="A111" s="39"/>
      <c r="B111" s="40"/>
      <c r="C111" s="41"/>
      <c r="D111" s="41"/>
      <c r="E111" s="198" t="str">
        <f>E7</f>
        <v>Oprava trati v úseku 1.TK a 2.TK Děčín Prostřední Žleb - Dolní Žleb_OPRAVA č. 2</v>
      </c>
      <c r="F111" s="33"/>
      <c r="G111" s="33"/>
      <c r="H111" s="33"/>
      <c r="I111" s="156"/>
      <c r="J111" s="41"/>
      <c r="K111" s="41"/>
      <c r="L111" s="64"/>
      <c r="S111" s="39"/>
      <c r="T111" s="39"/>
      <c r="U111" s="39"/>
      <c r="V111" s="39"/>
      <c r="W111" s="39"/>
      <c r="X111" s="39"/>
      <c r="Y111" s="39"/>
      <c r="Z111" s="39"/>
      <c r="AA111" s="39"/>
      <c r="AB111" s="39"/>
      <c r="AC111" s="39"/>
      <c r="AD111" s="39"/>
      <c r="AE111" s="39"/>
    </row>
    <row r="112" s="1" customFormat="1" ht="12" customHeight="1">
      <c r="B112" s="22"/>
      <c r="C112" s="33" t="s">
        <v>389</v>
      </c>
      <c r="D112" s="23"/>
      <c r="E112" s="23"/>
      <c r="F112" s="23"/>
      <c r="G112" s="23"/>
      <c r="H112" s="23"/>
      <c r="I112" s="148"/>
      <c r="J112" s="23"/>
      <c r="K112" s="23"/>
      <c r="L112" s="21"/>
    </row>
    <row r="113" s="2" customFormat="1" ht="16.5" customHeight="1">
      <c r="A113" s="39"/>
      <c r="B113" s="40"/>
      <c r="C113" s="41"/>
      <c r="D113" s="41"/>
      <c r="E113" s="198" t="s">
        <v>3928</v>
      </c>
      <c r="F113" s="41"/>
      <c r="G113" s="41"/>
      <c r="H113" s="41"/>
      <c r="I113" s="156"/>
      <c r="J113" s="41"/>
      <c r="K113" s="41"/>
      <c r="L113" s="64"/>
      <c r="S113" s="39"/>
      <c r="T113" s="39"/>
      <c r="U113" s="39"/>
      <c r="V113" s="39"/>
      <c r="W113" s="39"/>
      <c r="X113" s="39"/>
      <c r="Y113" s="39"/>
      <c r="Z113" s="39"/>
      <c r="AA113" s="39"/>
      <c r="AB113" s="39"/>
      <c r="AC113" s="39"/>
      <c r="AD113" s="39"/>
      <c r="AE113" s="39"/>
    </row>
    <row r="114" s="2" customFormat="1" ht="12" customHeight="1">
      <c r="A114" s="39"/>
      <c r="B114" s="40"/>
      <c r="C114" s="33" t="s">
        <v>715</v>
      </c>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2" customFormat="1" ht="16.5" customHeight="1">
      <c r="A115" s="39"/>
      <c r="B115" s="40"/>
      <c r="C115" s="41"/>
      <c r="D115" s="41"/>
      <c r="E115" s="77" t="str">
        <f>E11</f>
        <v>002 - VRN - propustek v km 8,644</v>
      </c>
      <c r="F115" s="41"/>
      <c r="G115" s="41"/>
      <c r="H115" s="41"/>
      <c r="I115" s="156"/>
      <c r="J115" s="41"/>
      <c r="K115" s="41"/>
      <c r="L115" s="64"/>
      <c r="S115" s="39"/>
      <c r="T115" s="39"/>
      <c r="U115" s="39"/>
      <c r="V115" s="39"/>
      <c r="W115" s="39"/>
      <c r="X115" s="39"/>
      <c r="Y115" s="39"/>
      <c r="Z115" s="39"/>
      <c r="AA115" s="39"/>
      <c r="AB115" s="39"/>
      <c r="AC115" s="39"/>
      <c r="AD115" s="39"/>
      <c r="AE115" s="39"/>
    </row>
    <row r="116" s="2" customFormat="1" ht="6.96" customHeight="1">
      <c r="A116" s="39"/>
      <c r="B116" s="40"/>
      <c r="C116" s="41"/>
      <c r="D116" s="41"/>
      <c r="E116" s="41"/>
      <c r="F116" s="41"/>
      <c r="G116" s="41"/>
      <c r="H116" s="41"/>
      <c r="I116" s="156"/>
      <c r="J116" s="41"/>
      <c r="K116" s="41"/>
      <c r="L116" s="64"/>
      <c r="S116" s="39"/>
      <c r="T116" s="39"/>
      <c r="U116" s="39"/>
      <c r="V116" s="39"/>
      <c r="W116" s="39"/>
      <c r="X116" s="39"/>
      <c r="Y116" s="39"/>
      <c r="Z116" s="39"/>
      <c r="AA116" s="39"/>
      <c r="AB116" s="39"/>
      <c r="AC116" s="39"/>
      <c r="AD116" s="39"/>
      <c r="AE116" s="39"/>
    </row>
    <row r="117" s="2" customFormat="1" ht="12" customHeight="1">
      <c r="A117" s="39"/>
      <c r="B117" s="40"/>
      <c r="C117" s="33" t="s">
        <v>20</v>
      </c>
      <c r="D117" s="41"/>
      <c r="E117" s="41"/>
      <c r="F117" s="28" t="str">
        <f>F14</f>
        <v xml:space="preserve"> </v>
      </c>
      <c r="G117" s="41"/>
      <c r="H117" s="41"/>
      <c r="I117" s="158" t="s">
        <v>22</v>
      </c>
      <c r="J117" s="80" t="str">
        <f>IF(J14="","",J14)</f>
        <v>21. 11. 2019</v>
      </c>
      <c r="K117" s="41"/>
      <c r="L117" s="64"/>
      <c r="S117" s="39"/>
      <c r="T117" s="39"/>
      <c r="U117" s="39"/>
      <c r="V117" s="39"/>
      <c r="W117" s="39"/>
      <c r="X117" s="39"/>
      <c r="Y117" s="39"/>
      <c r="Z117" s="39"/>
      <c r="AA117" s="39"/>
      <c r="AB117" s="39"/>
      <c r="AC117" s="39"/>
      <c r="AD117" s="39"/>
      <c r="AE117" s="39"/>
    </row>
    <row r="118" s="2" customFormat="1" ht="6.96" customHeight="1">
      <c r="A118" s="39"/>
      <c r="B118" s="40"/>
      <c r="C118" s="41"/>
      <c r="D118" s="41"/>
      <c r="E118" s="41"/>
      <c r="F118" s="41"/>
      <c r="G118" s="41"/>
      <c r="H118" s="41"/>
      <c r="I118" s="156"/>
      <c r="J118" s="41"/>
      <c r="K118" s="41"/>
      <c r="L118" s="64"/>
      <c r="S118" s="39"/>
      <c r="T118" s="39"/>
      <c r="U118" s="39"/>
      <c r="V118" s="39"/>
      <c r="W118" s="39"/>
      <c r="X118" s="39"/>
      <c r="Y118" s="39"/>
      <c r="Z118" s="39"/>
      <c r="AA118" s="39"/>
      <c r="AB118" s="39"/>
      <c r="AC118" s="39"/>
      <c r="AD118" s="39"/>
      <c r="AE118" s="39"/>
    </row>
    <row r="119" s="2" customFormat="1" ht="15.15" customHeight="1">
      <c r="A119" s="39"/>
      <c r="B119" s="40"/>
      <c r="C119" s="33" t="s">
        <v>24</v>
      </c>
      <c r="D119" s="41"/>
      <c r="E119" s="41"/>
      <c r="F119" s="28" t="str">
        <f>E17</f>
        <v/>
      </c>
      <c r="G119" s="41"/>
      <c r="H119" s="41"/>
      <c r="I119" s="158" t="s">
        <v>32</v>
      </c>
      <c r="J119" s="37" t="str">
        <f>E23</f>
        <v xml:space="preserve"> </v>
      </c>
      <c r="K119" s="41"/>
      <c r="L119" s="64"/>
      <c r="S119" s="39"/>
      <c r="T119" s="39"/>
      <c r="U119" s="39"/>
      <c r="V119" s="39"/>
      <c r="W119" s="39"/>
      <c r="X119" s="39"/>
      <c r="Y119" s="39"/>
      <c r="Z119" s="39"/>
      <c r="AA119" s="39"/>
      <c r="AB119" s="39"/>
      <c r="AC119" s="39"/>
      <c r="AD119" s="39"/>
      <c r="AE119" s="39"/>
    </row>
    <row r="120" s="2" customFormat="1" ht="15.15" customHeight="1">
      <c r="A120" s="39"/>
      <c r="B120" s="40"/>
      <c r="C120" s="33" t="s">
        <v>30</v>
      </c>
      <c r="D120" s="41"/>
      <c r="E120" s="41"/>
      <c r="F120" s="28" t="str">
        <f>IF(E20="","",E20)</f>
        <v>Vyplň údaj</v>
      </c>
      <c r="G120" s="41"/>
      <c r="H120" s="41"/>
      <c r="I120" s="158" t="s">
        <v>34</v>
      </c>
      <c r="J120" s="37" t="str">
        <f>E26</f>
        <v xml:space="preserve"> </v>
      </c>
      <c r="K120" s="41"/>
      <c r="L120" s="64"/>
      <c r="S120" s="39"/>
      <c r="T120" s="39"/>
      <c r="U120" s="39"/>
      <c r="V120" s="39"/>
      <c r="W120" s="39"/>
      <c r="X120" s="39"/>
      <c r="Y120" s="39"/>
      <c r="Z120" s="39"/>
      <c r="AA120" s="39"/>
      <c r="AB120" s="39"/>
      <c r="AC120" s="39"/>
      <c r="AD120" s="39"/>
      <c r="AE120" s="39"/>
    </row>
    <row r="121" s="2" customFormat="1" ht="10.32" customHeight="1">
      <c r="A121" s="39"/>
      <c r="B121" s="40"/>
      <c r="C121" s="41"/>
      <c r="D121" s="41"/>
      <c r="E121" s="41"/>
      <c r="F121" s="41"/>
      <c r="G121" s="41"/>
      <c r="H121" s="41"/>
      <c r="I121" s="156"/>
      <c r="J121" s="41"/>
      <c r="K121" s="41"/>
      <c r="L121" s="64"/>
      <c r="S121" s="39"/>
      <c r="T121" s="39"/>
      <c r="U121" s="39"/>
      <c r="V121" s="39"/>
      <c r="W121" s="39"/>
      <c r="X121" s="39"/>
      <c r="Y121" s="39"/>
      <c r="Z121" s="39"/>
      <c r="AA121" s="39"/>
      <c r="AB121" s="39"/>
      <c r="AC121" s="39"/>
      <c r="AD121" s="39"/>
      <c r="AE121" s="39"/>
    </row>
    <row r="122" s="9" customFormat="1" ht="29.28" customHeight="1">
      <c r="A122" s="204"/>
      <c r="B122" s="205"/>
      <c r="C122" s="206" t="s">
        <v>397</v>
      </c>
      <c r="D122" s="207" t="s">
        <v>61</v>
      </c>
      <c r="E122" s="207" t="s">
        <v>57</v>
      </c>
      <c r="F122" s="207" t="s">
        <v>58</v>
      </c>
      <c r="G122" s="207" t="s">
        <v>398</v>
      </c>
      <c r="H122" s="207" t="s">
        <v>399</v>
      </c>
      <c r="I122" s="208" t="s">
        <v>400</v>
      </c>
      <c r="J122" s="207" t="s">
        <v>393</v>
      </c>
      <c r="K122" s="209" t="s">
        <v>401</v>
      </c>
      <c r="L122" s="210"/>
      <c r="M122" s="101" t="s">
        <v>1</v>
      </c>
      <c r="N122" s="102" t="s">
        <v>40</v>
      </c>
      <c r="O122" s="102" t="s">
        <v>402</v>
      </c>
      <c r="P122" s="102" t="s">
        <v>403</v>
      </c>
      <c r="Q122" s="102" t="s">
        <v>404</v>
      </c>
      <c r="R122" s="102" t="s">
        <v>405</v>
      </c>
      <c r="S122" s="102" t="s">
        <v>406</v>
      </c>
      <c r="T122" s="103" t="s">
        <v>407</v>
      </c>
      <c r="U122" s="204"/>
      <c r="V122" s="204"/>
      <c r="W122" s="204"/>
      <c r="X122" s="204"/>
      <c r="Y122" s="204"/>
      <c r="Z122" s="204"/>
      <c r="AA122" s="204"/>
      <c r="AB122" s="204"/>
      <c r="AC122" s="204"/>
      <c r="AD122" s="204"/>
      <c r="AE122" s="204"/>
    </row>
    <row r="123" s="2" customFormat="1" ht="22.8" customHeight="1">
      <c r="A123" s="39"/>
      <c r="B123" s="40"/>
      <c r="C123" s="108" t="s">
        <v>408</v>
      </c>
      <c r="D123" s="41"/>
      <c r="E123" s="41"/>
      <c r="F123" s="41"/>
      <c r="G123" s="41"/>
      <c r="H123" s="41"/>
      <c r="I123" s="156"/>
      <c r="J123" s="211">
        <f>BK123</f>
        <v>0</v>
      </c>
      <c r="K123" s="41"/>
      <c r="L123" s="45"/>
      <c r="M123" s="104"/>
      <c r="N123" s="212"/>
      <c r="O123" s="105"/>
      <c r="P123" s="213">
        <f>P124</f>
        <v>0</v>
      </c>
      <c r="Q123" s="105"/>
      <c r="R123" s="213">
        <f>R124</f>
        <v>0</v>
      </c>
      <c r="S123" s="105"/>
      <c r="T123" s="214">
        <f>T124</f>
        <v>0</v>
      </c>
      <c r="U123" s="39"/>
      <c r="V123" s="39"/>
      <c r="W123" s="39"/>
      <c r="X123" s="39"/>
      <c r="Y123" s="39"/>
      <c r="Z123" s="39"/>
      <c r="AA123" s="39"/>
      <c r="AB123" s="39"/>
      <c r="AC123" s="39"/>
      <c r="AD123" s="39"/>
      <c r="AE123" s="39"/>
      <c r="AT123" s="18" t="s">
        <v>75</v>
      </c>
      <c r="AU123" s="18" t="s">
        <v>395</v>
      </c>
      <c r="BK123" s="215">
        <f>BK124</f>
        <v>0</v>
      </c>
    </row>
    <row r="124" s="11" customFormat="1" ht="25.92" customHeight="1">
      <c r="A124" s="11"/>
      <c r="B124" s="254"/>
      <c r="C124" s="255"/>
      <c r="D124" s="256" t="s">
        <v>75</v>
      </c>
      <c r="E124" s="257" t="s">
        <v>128</v>
      </c>
      <c r="F124" s="257" t="s">
        <v>1096</v>
      </c>
      <c r="G124" s="255"/>
      <c r="H124" s="255"/>
      <c r="I124" s="258"/>
      <c r="J124" s="259">
        <f>BK124</f>
        <v>0</v>
      </c>
      <c r="K124" s="255"/>
      <c r="L124" s="260"/>
      <c r="M124" s="261"/>
      <c r="N124" s="262"/>
      <c r="O124" s="262"/>
      <c r="P124" s="263">
        <f>P125+P129</f>
        <v>0</v>
      </c>
      <c r="Q124" s="262"/>
      <c r="R124" s="263">
        <f>R125+R129</f>
        <v>0</v>
      </c>
      <c r="S124" s="262"/>
      <c r="T124" s="264">
        <f>T125+T129</f>
        <v>0</v>
      </c>
      <c r="U124" s="11"/>
      <c r="V124" s="11"/>
      <c r="W124" s="11"/>
      <c r="X124" s="11"/>
      <c r="Y124" s="11"/>
      <c r="Z124" s="11"/>
      <c r="AA124" s="11"/>
      <c r="AB124" s="11"/>
      <c r="AC124" s="11"/>
      <c r="AD124" s="11"/>
      <c r="AE124" s="11"/>
      <c r="AR124" s="265" t="s">
        <v>427</v>
      </c>
      <c r="AT124" s="266" t="s">
        <v>75</v>
      </c>
      <c r="AU124" s="266" t="s">
        <v>76</v>
      </c>
      <c r="AY124" s="265" t="s">
        <v>414</v>
      </c>
      <c r="BK124" s="267">
        <f>BK125+BK129</f>
        <v>0</v>
      </c>
    </row>
    <row r="125" s="11" customFormat="1" ht="22.8" customHeight="1">
      <c r="A125" s="11"/>
      <c r="B125" s="254"/>
      <c r="C125" s="255"/>
      <c r="D125" s="256" t="s">
        <v>75</v>
      </c>
      <c r="E125" s="275" t="s">
        <v>1097</v>
      </c>
      <c r="F125" s="275" t="s">
        <v>1098</v>
      </c>
      <c r="G125" s="255"/>
      <c r="H125" s="255"/>
      <c r="I125" s="258"/>
      <c r="J125" s="276">
        <f>BK125</f>
        <v>0</v>
      </c>
      <c r="K125" s="255"/>
      <c r="L125" s="260"/>
      <c r="M125" s="261"/>
      <c r="N125" s="262"/>
      <c r="O125" s="262"/>
      <c r="P125" s="263">
        <f>SUM(P126:P128)</f>
        <v>0</v>
      </c>
      <c r="Q125" s="262"/>
      <c r="R125" s="263">
        <f>SUM(R126:R128)</f>
        <v>0</v>
      </c>
      <c r="S125" s="262"/>
      <c r="T125" s="264">
        <f>SUM(T126:T128)</f>
        <v>0</v>
      </c>
      <c r="U125" s="11"/>
      <c r="V125" s="11"/>
      <c r="W125" s="11"/>
      <c r="X125" s="11"/>
      <c r="Y125" s="11"/>
      <c r="Z125" s="11"/>
      <c r="AA125" s="11"/>
      <c r="AB125" s="11"/>
      <c r="AC125" s="11"/>
      <c r="AD125" s="11"/>
      <c r="AE125" s="11"/>
      <c r="AR125" s="265" t="s">
        <v>427</v>
      </c>
      <c r="AT125" s="266" t="s">
        <v>75</v>
      </c>
      <c r="AU125" s="266" t="s">
        <v>84</v>
      </c>
      <c r="AY125" s="265" t="s">
        <v>414</v>
      </c>
      <c r="BK125" s="267">
        <f>SUM(BK126:BK128)</f>
        <v>0</v>
      </c>
    </row>
    <row r="126" s="2" customFormat="1" ht="16.5" customHeight="1">
      <c r="A126" s="39"/>
      <c r="B126" s="40"/>
      <c r="C126" s="234" t="s">
        <v>84</v>
      </c>
      <c r="D126" s="234" t="s">
        <v>443</v>
      </c>
      <c r="E126" s="235" t="s">
        <v>1100</v>
      </c>
      <c r="F126" s="236" t="s">
        <v>1098</v>
      </c>
      <c r="G126" s="237" t="s">
        <v>1686</v>
      </c>
      <c r="H126" s="238">
        <v>672.91999999999996</v>
      </c>
      <c r="I126" s="239"/>
      <c r="J126" s="240">
        <f>ROUND(I126*H126,2)</f>
        <v>0</v>
      </c>
      <c r="K126" s="236" t="s">
        <v>720</v>
      </c>
      <c r="L126" s="45"/>
      <c r="M126" s="241" t="s">
        <v>1</v>
      </c>
      <c r="N126" s="242" t="s">
        <v>41</v>
      </c>
      <c r="O126" s="92"/>
      <c r="P126" s="226">
        <f>O126*H126</f>
        <v>0</v>
      </c>
      <c r="Q126" s="226">
        <v>0</v>
      </c>
      <c r="R126" s="226">
        <f>Q126*H126</f>
        <v>0</v>
      </c>
      <c r="S126" s="226">
        <v>0</v>
      </c>
      <c r="T126" s="227">
        <f>S126*H126</f>
        <v>0</v>
      </c>
      <c r="U126" s="39"/>
      <c r="V126" s="39"/>
      <c r="W126" s="39"/>
      <c r="X126" s="39"/>
      <c r="Y126" s="39"/>
      <c r="Z126" s="39"/>
      <c r="AA126" s="39"/>
      <c r="AB126" s="39"/>
      <c r="AC126" s="39"/>
      <c r="AD126" s="39"/>
      <c r="AE126" s="39"/>
      <c r="AR126" s="228" t="s">
        <v>1102</v>
      </c>
      <c r="AT126" s="228" t="s">
        <v>443</v>
      </c>
      <c r="AU126" s="228" t="s">
        <v>86</v>
      </c>
      <c r="AY126" s="18" t="s">
        <v>414</v>
      </c>
      <c r="BE126" s="229">
        <f>IF(N126="základní",J126,0)</f>
        <v>0</v>
      </c>
      <c r="BF126" s="229">
        <f>IF(N126="snížená",J126,0)</f>
        <v>0</v>
      </c>
      <c r="BG126" s="229">
        <f>IF(N126="zákl. přenesená",J126,0)</f>
        <v>0</v>
      </c>
      <c r="BH126" s="229">
        <f>IF(N126="sníž. přenesená",J126,0)</f>
        <v>0</v>
      </c>
      <c r="BI126" s="229">
        <f>IF(N126="nulová",J126,0)</f>
        <v>0</v>
      </c>
      <c r="BJ126" s="18" t="s">
        <v>84</v>
      </c>
      <c r="BK126" s="229">
        <f>ROUND(I126*H126,2)</f>
        <v>0</v>
      </c>
      <c r="BL126" s="18" t="s">
        <v>1102</v>
      </c>
      <c r="BM126" s="228" t="s">
        <v>3976</v>
      </c>
    </row>
    <row r="127" s="2" customFormat="1">
      <c r="A127" s="39"/>
      <c r="B127" s="40"/>
      <c r="C127" s="41"/>
      <c r="D127" s="230" t="s">
        <v>417</v>
      </c>
      <c r="E127" s="41"/>
      <c r="F127" s="231" t="s">
        <v>1098</v>
      </c>
      <c r="G127" s="41"/>
      <c r="H127" s="41"/>
      <c r="I127" s="156"/>
      <c r="J127" s="41"/>
      <c r="K127" s="41"/>
      <c r="L127" s="45"/>
      <c r="M127" s="232"/>
      <c r="N127" s="233"/>
      <c r="O127" s="92"/>
      <c r="P127" s="92"/>
      <c r="Q127" s="92"/>
      <c r="R127" s="92"/>
      <c r="S127" s="92"/>
      <c r="T127" s="93"/>
      <c r="U127" s="39"/>
      <c r="V127" s="39"/>
      <c r="W127" s="39"/>
      <c r="X127" s="39"/>
      <c r="Y127" s="39"/>
      <c r="Z127" s="39"/>
      <c r="AA127" s="39"/>
      <c r="AB127" s="39"/>
      <c r="AC127" s="39"/>
      <c r="AD127" s="39"/>
      <c r="AE127" s="39"/>
      <c r="AT127" s="18" t="s">
        <v>417</v>
      </c>
      <c r="AU127" s="18" t="s">
        <v>86</v>
      </c>
    </row>
    <row r="128" s="2" customFormat="1">
      <c r="A128" s="39"/>
      <c r="B128" s="40"/>
      <c r="C128" s="41"/>
      <c r="D128" s="230" t="s">
        <v>722</v>
      </c>
      <c r="E128" s="41"/>
      <c r="F128" s="268" t="s">
        <v>1897</v>
      </c>
      <c r="G128" s="41"/>
      <c r="H128" s="41"/>
      <c r="I128" s="156"/>
      <c r="J128" s="41"/>
      <c r="K128" s="41"/>
      <c r="L128" s="45"/>
      <c r="M128" s="232"/>
      <c r="N128" s="233"/>
      <c r="O128" s="92"/>
      <c r="P128" s="92"/>
      <c r="Q128" s="92"/>
      <c r="R128" s="92"/>
      <c r="S128" s="92"/>
      <c r="T128" s="93"/>
      <c r="U128" s="39"/>
      <c r="V128" s="39"/>
      <c r="W128" s="39"/>
      <c r="X128" s="39"/>
      <c r="Y128" s="39"/>
      <c r="Z128" s="39"/>
      <c r="AA128" s="39"/>
      <c r="AB128" s="39"/>
      <c r="AC128" s="39"/>
      <c r="AD128" s="39"/>
      <c r="AE128" s="39"/>
      <c r="AT128" s="18" t="s">
        <v>722</v>
      </c>
      <c r="AU128" s="18" t="s">
        <v>86</v>
      </c>
    </row>
    <row r="129" s="11" customFormat="1" ht="22.8" customHeight="1">
      <c r="A129" s="11"/>
      <c r="B129" s="254"/>
      <c r="C129" s="255"/>
      <c r="D129" s="256" t="s">
        <v>75</v>
      </c>
      <c r="E129" s="275" t="s">
        <v>1108</v>
      </c>
      <c r="F129" s="275" t="s">
        <v>1109</v>
      </c>
      <c r="G129" s="255"/>
      <c r="H129" s="255"/>
      <c r="I129" s="258"/>
      <c r="J129" s="276">
        <f>BK129</f>
        <v>0</v>
      </c>
      <c r="K129" s="255"/>
      <c r="L129" s="260"/>
      <c r="M129" s="261"/>
      <c r="N129" s="262"/>
      <c r="O129" s="262"/>
      <c r="P129" s="263">
        <f>SUM(P130:P132)</f>
        <v>0</v>
      </c>
      <c r="Q129" s="262"/>
      <c r="R129" s="263">
        <f>SUM(R130:R132)</f>
        <v>0</v>
      </c>
      <c r="S129" s="262"/>
      <c r="T129" s="264">
        <f>SUM(T130:T132)</f>
        <v>0</v>
      </c>
      <c r="U129" s="11"/>
      <c r="V129" s="11"/>
      <c r="W129" s="11"/>
      <c r="X129" s="11"/>
      <c r="Y129" s="11"/>
      <c r="Z129" s="11"/>
      <c r="AA129" s="11"/>
      <c r="AB129" s="11"/>
      <c r="AC129" s="11"/>
      <c r="AD129" s="11"/>
      <c r="AE129" s="11"/>
      <c r="AR129" s="265" t="s">
        <v>427</v>
      </c>
      <c r="AT129" s="266" t="s">
        <v>75</v>
      </c>
      <c r="AU129" s="266" t="s">
        <v>84</v>
      </c>
      <c r="AY129" s="265" t="s">
        <v>414</v>
      </c>
      <c r="BK129" s="267">
        <f>SUM(BK130:BK132)</f>
        <v>0</v>
      </c>
    </row>
    <row r="130" s="2" customFormat="1" ht="16.5" customHeight="1">
      <c r="A130" s="39"/>
      <c r="B130" s="40"/>
      <c r="C130" s="234" t="s">
        <v>86</v>
      </c>
      <c r="D130" s="234" t="s">
        <v>443</v>
      </c>
      <c r="E130" s="235" t="s">
        <v>1898</v>
      </c>
      <c r="F130" s="236" t="s">
        <v>1109</v>
      </c>
      <c r="G130" s="237" t="s">
        <v>1686</v>
      </c>
      <c r="H130" s="238">
        <v>672.91999999999996</v>
      </c>
      <c r="I130" s="239"/>
      <c r="J130" s="240">
        <f>ROUND(I130*H130,2)</f>
        <v>0</v>
      </c>
      <c r="K130" s="236" t="s">
        <v>720</v>
      </c>
      <c r="L130" s="45"/>
      <c r="M130" s="241" t="s">
        <v>1</v>
      </c>
      <c r="N130" s="242" t="s">
        <v>41</v>
      </c>
      <c r="O130" s="92"/>
      <c r="P130" s="226">
        <f>O130*H130</f>
        <v>0</v>
      </c>
      <c r="Q130" s="226">
        <v>0</v>
      </c>
      <c r="R130" s="226">
        <f>Q130*H130</f>
        <v>0</v>
      </c>
      <c r="S130" s="226">
        <v>0</v>
      </c>
      <c r="T130" s="227">
        <f>S130*H130</f>
        <v>0</v>
      </c>
      <c r="U130" s="39"/>
      <c r="V130" s="39"/>
      <c r="W130" s="39"/>
      <c r="X130" s="39"/>
      <c r="Y130" s="39"/>
      <c r="Z130" s="39"/>
      <c r="AA130" s="39"/>
      <c r="AB130" s="39"/>
      <c r="AC130" s="39"/>
      <c r="AD130" s="39"/>
      <c r="AE130" s="39"/>
      <c r="AR130" s="228" t="s">
        <v>1102</v>
      </c>
      <c r="AT130" s="228" t="s">
        <v>443</v>
      </c>
      <c r="AU130" s="228" t="s">
        <v>86</v>
      </c>
      <c r="AY130" s="18" t="s">
        <v>414</v>
      </c>
      <c r="BE130" s="229">
        <f>IF(N130="základní",J130,0)</f>
        <v>0</v>
      </c>
      <c r="BF130" s="229">
        <f>IF(N130="snížená",J130,0)</f>
        <v>0</v>
      </c>
      <c r="BG130" s="229">
        <f>IF(N130="zákl. přenesená",J130,0)</f>
        <v>0</v>
      </c>
      <c r="BH130" s="229">
        <f>IF(N130="sníž. přenesená",J130,0)</f>
        <v>0</v>
      </c>
      <c r="BI130" s="229">
        <f>IF(N130="nulová",J130,0)</f>
        <v>0</v>
      </c>
      <c r="BJ130" s="18" t="s">
        <v>84</v>
      </c>
      <c r="BK130" s="229">
        <f>ROUND(I130*H130,2)</f>
        <v>0</v>
      </c>
      <c r="BL130" s="18" t="s">
        <v>1102</v>
      </c>
      <c r="BM130" s="228" t="s">
        <v>3977</v>
      </c>
    </row>
    <row r="131" s="2" customFormat="1">
      <c r="A131" s="39"/>
      <c r="B131" s="40"/>
      <c r="C131" s="41"/>
      <c r="D131" s="230" t="s">
        <v>417</v>
      </c>
      <c r="E131" s="41"/>
      <c r="F131" s="231" t="s">
        <v>1109</v>
      </c>
      <c r="G131" s="41"/>
      <c r="H131" s="41"/>
      <c r="I131" s="156"/>
      <c r="J131" s="41"/>
      <c r="K131" s="41"/>
      <c r="L131" s="45"/>
      <c r="M131" s="232"/>
      <c r="N131" s="233"/>
      <c r="O131" s="92"/>
      <c r="P131" s="92"/>
      <c r="Q131" s="92"/>
      <c r="R131" s="92"/>
      <c r="S131" s="92"/>
      <c r="T131" s="93"/>
      <c r="U131" s="39"/>
      <c r="V131" s="39"/>
      <c r="W131" s="39"/>
      <c r="X131" s="39"/>
      <c r="Y131" s="39"/>
      <c r="Z131" s="39"/>
      <c r="AA131" s="39"/>
      <c r="AB131" s="39"/>
      <c r="AC131" s="39"/>
      <c r="AD131" s="39"/>
      <c r="AE131" s="39"/>
      <c r="AT131" s="18" t="s">
        <v>417</v>
      </c>
      <c r="AU131" s="18" t="s">
        <v>86</v>
      </c>
    </row>
    <row r="132" s="2" customFormat="1">
      <c r="A132" s="39"/>
      <c r="B132" s="40"/>
      <c r="C132" s="41"/>
      <c r="D132" s="230" t="s">
        <v>722</v>
      </c>
      <c r="E132" s="41"/>
      <c r="F132" s="268" t="s">
        <v>3978</v>
      </c>
      <c r="G132" s="41"/>
      <c r="H132" s="41"/>
      <c r="I132" s="156"/>
      <c r="J132" s="41"/>
      <c r="K132" s="41"/>
      <c r="L132" s="45"/>
      <c r="M132" s="243"/>
      <c r="N132" s="244"/>
      <c r="O132" s="245"/>
      <c r="P132" s="245"/>
      <c r="Q132" s="245"/>
      <c r="R132" s="245"/>
      <c r="S132" s="245"/>
      <c r="T132" s="246"/>
      <c r="U132" s="39"/>
      <c r="V132" s="39"/>
      <c r="W132" s="39"/>
      <c r="X132" s="39"/>
      <c r="Y132" s="39"/>
      <c r="Z132" s="39"/>
      <c r="AA132" s="39"/>
      <c r="AB132" s="39"/>
      <c r="AC132" s="39"/>
      <c r="AD132" s="39"/>
      <c r="AE132" s="39"/>
      <c r="AT132" s="18" t="s">
        <v>722</v>
      </c>
      <c r="AU132" s="18" t="s">
        <v>86</v>
      </c>
    </row>
    <row r="133" s="2" customFormat="1" ht="6.96" customHeight="1">
      <c r="A133" s="39"/>
      <c r="B133" s="67"/>
      <c r="C133" s="68"/>
      <c r="D133" s="68"/>
      <c r="E133" s="68"/>
      <c r="F133" s="68"/>
      <c r="G133" s="68"/>
      <c r="H133" s="68"/>
      <c r="I133" s="194"/>
      <c r="J133" s="68"/>
      <c r="K133" s="68"/>
      <c r="L133" s="45"/>
      <c r="M133" s="39"/>
      <c r="O133" s="39"/>
      <c r="P133" s="39"/>
      <c r="Q133" s="39"/>
      <c r="R133" s="39"/>
      <c r="S133" s="39"/>
      <c r="T133" s="39"/>
      <c r="U133" s="39"/>
      <c r="V133" s="39"/>
      <c r="W133" s="39"/>
      <c r="X133" s="39"/>
      <c r="Y133" s="39"/>
      <c r="Z133" s="39"/>
      <c r="AA133" s="39"/>
      <c r="AB133" s="39"/>
      <c r="AC133" s="39"/>
      <c r="AD133" s="39"/>
      <c r="AE133" s="39"/>
    </row>
  </sheetData>
  <sheetProtection sheet="1" autoFilter="0" formatColumns="0" formatRows="0" objects="1" scenarios="1" spinCount="100000" saltValue="pmgefOkR9PG4V03yNCMsqb3h9zVQSaNlIMU7FxPBth/Bs61p6fF3/udTLFq1SYImLO1/lrlJZ1cDx7amOQbUnQ==" hashValue="BkkuZSdCRUvdEby0I3IjVbM1n5TIoxhtlqKsSxjU52CWgdbNo9Equ8iWRefBDxXRfNKxjQkYwNv/7+JM0NzVfQ==" algorithmName="SHA-512" password="CC35"/>
  <autoFilter ref="C122:K132"/>
  <mergeCells count="12">
    <mergeCell ref="E7:H7"/>
    <mergeCell ref="E9:H9"/>
    <mergeCell ref="E11:H11"/>
    <mergeCell ref="E20:H20"/>
    <mergeCell ref="E29:H29"/>
    <mergeCell ref="E85:H85"/>
    <mergeCell ref="E87:H87"/>
    <mergeCell ref="E89:H89"/>
    <mergeCell ref="E111:H111"/>
    <mergeCell ref="E113:H113"/>
    <mergeCell ref="E115:H115"/>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69.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322</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3979</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3980</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ROUND(J128,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ROUND((SUM(BE128:BE237)),  2)</f>
        <v>0</v>
      </c>
      <c r="G35" s="39"/>
      <c r="H35" s="39"/>
      <c r="I35" s="173">
        <v>0.20999999999999999</v>
      </c>
      <c r="J35" s="172">
        <f>ROUND(((SUM(BE128:BE237))*I35),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ROUND((SUM(BF128:BF237)),  2)</f>
        <v>0</v>
      </c>
      <c r="G36" s="39"/>
      <c r="H36" s="39"/>
      <c r="I36" s="173">
        <v>0.14999999999999999</v>
      </c>
      <c r="J36" s="172">
        <f>ROUND(((SUM(BF128:BF237))*I36),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ROUND((SUM(BG128:BG237)),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ROUND((SUM(BH128:BH237)),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ROUND((SUM(BI128:BI237)),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3979</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001 - ZRN - propustek v km 8,682</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J128</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732</v>
      </c>
      <c r="E99" s="250"/>
      <c r="F99" s="250"/>
      <c r="G99" s="250"/>
      <c r="H99" s="250"/>
      <c r="I99" s="251"/>
      <c r="J99" s="252">
        <f>J129</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1712</v>
      </c>
      <c r="E100" s="271"/>
      <c r="F100" s="271"/>
      <c r="G100" s="271"/>
      <c r="H100" s="271"/>
      <c r="I100" s="272"/>
      <c r="J100" s="273">
        <f>J130</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736</v>
      </c>
      <c r="E101" s="271"/>
      <c r="F101" s="271"/>
      <c r="G101" s="271"/>
      <c r="H101" s="271"/>
      <c r="I101" s="272"/>
      <c r="J101" s="273">
        <f>J137</f>
        <v>0</v>
      </c>
      <c r="K101" s="134"/>
      <c r="L101" s="274"/>
      <c r="S101" s="12"/>
      <c r="T101" s="12"/>
      <c r="U101" s="12"/>
      <c r="V101" s="12"/>
      <c r="W101" s="12"/>
      <c r="X101" s="12"/>
      <c r="Y101" s="12"/>
      <c r="Z101" s="12"/>
      <c r="AA101" s="12"/>
      <c r="AB101" s="12"/>
      <c r="AC101" s="12"/>
      <c r="AD101" s="12"/>
      <c r="AE101" s="12"/>
    </row>
    <row r="102" hidden="1" s="12" customFormat="1" ht="19.92" customHeight="1">
      <c r="A102" s="12"/>
      <c r="B102" s="269"/>
      <c r="C102" s="134"/>
      <c r="D102" s="270" t="s">
        <v>737</v>
      </c>
      <c r="E102" s="271"/>
      <c r="F102" s="271"/>
      <c r="G102" s="271"/>
      <c r="H102" s="271"/>
      <c r="I102" s="272"/>
      <c r="J102" s="273">
        <f>J164</f>
        <v>0</v>
      </c>
      <c r="K102" s="134"/>
      <c r="L102" s="274"/>
      <c r="S102" s="12"/>
      <c r="T102" s="12"/>
      <c r="U102" s="12"/>
      <c r="V102" s="12"/>
      <c r="W102" s="12"/>
      <c r="X102" s="12"/>
      <c r="Y102" s="12"/>
      <c r="Z102" s="12"/>
      <c r="AA102" s="12"/>
      <c r="AB102" s="12"/>
      <c r="AC102" s="12"/>
      <c r="AD102" s="12"/>
      <c r="AE102" s="12"/>
    </row>
    <row r="103" hidden="1" s="12" customFormat="1" ht="19.92" customHeight="1">
      <c r="A103" s="12"/>
      <c r="B103" s="269"/>
      <c r="C103" s="134"/>
      <c r="D103" s="270" t="s">
        <v>738</v>
      </c>
      <c r="E103" s="271"/>
      <c r="F103" s="271"/>
      <c r="G103" s="271"/>
      <c r="H103" s="271"/>
      <c r="I103" s="272"/>
      <c r="J103" s="273">
        <f>J187</f>
        <v>0</v>
      </c>
      <c r="K103" s="134"/>
      <c r="L103" s="274"/>
      <c r="S103" s="12"/>
      <c r="T103" s="12"/>
      <c r="U103" s="12"/>
      <c r="V103" s="12"/>
      <c r="W103" s="12"/>
      <c r="X103" s="12"/>
      <c r="Y103" s="12"/>
      <c r="Z103" s="12"/>
      <c r="AA103" s="12"/>
      <c r="AB103" s="12"/>
      <c r="AC103" s="12"/>
      <c r="AD103" s="12"/>
      <c r="AE103" s="12"/>
    </row>
    <row r="104" hidden="1" s="12" customFormat="1" ht="19.92" customHeight="1">
      <c r="A104" s="12"/>
      <c r="B104" s="269"/>
      <c r="C104" s="134"/>
      <c r="D104" s="270" t="s">
        <v>739</v>
      </c>
      <c r="E104" s="271"/>
      <c r="F104" s="271"/>
      <c r="G104" s="271"/>
      <c r="H104" s="271"/>
      <c r="I104" s="272"/>
      <c r="J104" s="273">
        <f>J199</f>
        <v>0</v>
      </c>
      <c r="K104" s="134"/>
      <c r="L104" s="274"/>
      <c r="S104" s="12"/>
      <c r="T104" s="12"/>
      <c r="U104" s="12"/>
      <c r="V104" s="12"/>
      <c r="W104" s="12"/>
      <c r="X104" s="12"/>
      <c r="Y104" s="12"/>
      <c r="Z104" s="12"/>
      <c r="AA104" s="12"/>
      <c r="AB104" s="12"/>
      <c r="AC104" s="12"/>
      <c r="AD104" s="12"/>
      <c r="AE104" s="12"/>
    </row>
    <row r="105" hidden="1" s="10" customFormat="1" ht="24.96" customHeight="1">
      <c r="A105" s="10"/>
      <c r="B105" s="247"/>
      <c r="C105" s="248"/>
      <c r="D105" s="249" t="s">
        <v>740</v>
      </c>
      <c r="E105" s="250"/>
      <c r="F105" s="250"/>
      <c r="G105" s="250"/>
      <c r="H105" s="250"/>
      <c r="I105" s="251"/>
      <c r="J105" s="252">
        <f>J202</f>
        <v>0</v>
      </c>
      <c r="K105" s="248"/>
      <c r="L105" s="253"/>
      <c r="S105" s="10"/>
      <c r="T105" s="10"/>
      <c r="U105" s="10"/>
      <c r="V105" s="10"/>
      <c r="W105" s="10"/>
      <c r="X105" s="10"/>
      <c r="Y105" s="10"/>
      <c r="Z105" s="10"/>
      <c r="AA105" s="10"/>
      <c r="AB105" s="10"/>
      <c r="AC105" s="10"/>
      <c r="AD105" s="10"/>
      <c r="AE105" s="10"/>
    </row>
    <row r="106" hidden="1" s="12" customFormat="1" ht="19.92" customHeight="1">
      <c r="A106" s="12"/>
      <c r="B106" s="269"/>
      <c r="C106" s="134"/>
      <c r="D106" s="270" t="s">
        <v>1713</v>
      </c>
      <c r="E106" s="271"/>
      <c r="F106" s="271"/>
      <c r="G106" s="271"/>
      <c r="H106" s="271"/>
      <c r="I106" s="272"/>
      <c r="J106" s="273">
        <f>J203</f>
        <v>0</v>
      </c>
      <c r="K106" s="134"/>
      <c r="L106" s="274"/>
      <c r="S106" s="12"/>
      <c r="T106" s="12"/>
      <c r="U106" s="12"/>
      <c r="V106" s="12"/>
      <c r="W106" s="12"/>
      <c r="X106" s="12"/>
      <c r="Y106" s="12"/>
      <c r="Z106" s="12"/>
      <c r="AA106" s="12"/>
      <c r="AB106" s="12"/>
      <c r="AC106" s="12"/>
      <c r="AD106" s="12"/>
      <c r="AE106" s="12"/>
    </row>
    <row r="107" hidden="1" s="2" customFormat="1" ht="21.84" customHeight="1">
      <c r="A107" s="39"/>
      <c r="B107" s="40"/>
      <c r="C107" s="41"/>
      <c r="D107" s="41"/>
      <c r="E107" s="41"/>
      <c r="F107" s="41"/>
      <c r="G107" s="41"/>
      <c r="H107" s="41"/>
      <c r="I107" s="156"/>
      <c r="J107" s="41"/>
      <c r="K107" s="41"/>
      <c r="L107" s="64"/>
      <c r="S107" s="39"/>
      <c r="T107" s="39"/>
      <c r="U107" s="39"/>
      <c r="V107" s="39"/>
      <c r="W107" s="39"/>
      <c r="X107" s="39"/>
      <c r="Y107" s="39"/>
      <c r="Z107" s="39"/>
      <c r="AA107" s="39"/>
      <c r="AB107" s="39"/>
      <c r="AC107" s="39"/>
      <c r="AD107" s="39"/>
      <c r="AE107" s="39"/>
    </row>
    <row r="108" hidden="1" s="2" customFormat="1" ht="6.96" customHeight="1">
      <c r="A108" s="39"/>
      <c r="B108" s="67"/>
      <c r="C108" s="68"/>
      <c r="D108" s="68"/>
      <c r="E108" s="68"/>
      <c r="F108" s="68"/>
      <c r="G108" s="68"/>
      <c r="H108" s="68"/>
      <c r="I108" s="194"/>
      <c r="J108" s="68"/>
      <c r="K108" s="68"/>
      <c r="L108" s="64"/>
      <c r="S108" s="39"/>
      <c r="T108" s="39"/>
      <c r="U108" s="39"/>
      <c r="V108" s="39"/>
      <c r="W108" s="39"/>
      <c r="X108" s="39"/>
      <c r="Y108" s="39"/>
      <c r="Z108" s="39"/>
      <c r="AA108" s="39"/>
      <c r="AB108" s="39"/>
      <c r="AC108" s="39"/>
      <c r="AD108" s="39"/>
      <c r="AE108" s="39"/>
    </row>
    <row r="109" hidden="1"/>
    <row r="110" hidden="1"/>
    <row r="111" hidden="1"/>
    <row r="112" s="2" customFormat="1" ht="6.96" customHeight="1">
      <c r="A112" s="39"/>
      <c r="B112" s="69"/>
      <c r="C112" s="70"/>
      <c r="D112" s="70"/>
      <c r="E112" s="70"/>
      <c r="F112" s="70"/>
      <c r="G112" s="70"/>
      <c r="H112" s="70"/>
      <c r="I112" s="197"/>
      <c r="J112" s="70"/>
      <c r="K112" s="70"/>
      <c r="L112" s="64"/>
      <c r="S112" s="39"/>
      <c r="T112" s="39"/>
      <c r="U112" s="39"/>
      <c r="V112" s="39"/>
      <c r="W112" s="39"/>
      <c r="X112" s="39"/>
      <c r="Y112" s="39"/>
      <c r="Z112" s="39"/>
      <c r="AA112" s="39"/>
      <c r="AB112" s="39"/>
      <c r="AC112" s="39"/>
      <c r="AD112" s="39"/>
      <c r="AE112" s="39"/>
    </row>
    <row r="113" s="2" customFormat="1" ht="24.96" customHeight="1">
      <c r="A113" s="39"/>
      <c r="B113" s="40"/>
      <c r="C113" s="24" t="s">
        <v>396</v>
      </c>
      <c r="D113" s="41"/>
      <c r="E113" s="41"/>
      <c r="F113" s="41"/>
      <c r="G113" s="41"/>
      <c r="H113" s="41"/>
      <c r="I113" s="156"/>
      <c r="J113" s="41"/>
      <c r="K113" s="41"/>
      <c r="L113" s="64"/>
      <c r="S113" s="39"/>
      <c r="T113" s="39"/>
      <c r="U113" s="39"/>
      <c r="V113" s="39"/>
      <c r="W113" s="39"/>
      <c r="X113" s="39"/>
      <c r="Y113" s="39"/>
      <c r="Z113" s="39"/>
      <c r="AA113" s="39"/>
      <c r="AB113" s="39"/>
      <c r="AC113" s="39"/>
      <c r="AD113" s="39"/>
      <c r="AE113" s="39"/>
    </row>
    <row r="114" s="2" customFormat="1" ht="6.96" customHeight="1">
      <c r="A114" s="39"/>
      <c r="B114" s="40"/>
      <c r="C114" s="41"/>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2" customFormat="1" ht="12" customHeight="1">
      <c r="A115" s="39"/>
      <c r="B115" s="40"/>
      <c r="C115" s="33" t="s">
        <v>16</v>
      </c>
      <c r="D115" s="41"/>
      <c r="E115" s="41"/>
      <c r="F115" s="41"/>
      <c r="G115" s="41"/>
      <c r="H115" s="41"/>
      <c r="I115" s="156"/>
      <c r="J115" s="41"/>
      <c r="K115" s="41"/>
      <c r="L115" s="64"/>
      <c r="S115" s="39"/>
      <c r="T115" s="39"/>
      <c r="U115" s="39"/>
      <c r="V115" s="39"/>
      <c r="W115" s="39"/>
      <c r="X115" s="39"/>
      <c r="Y115" s="39"/>
      <c r="Z115" s="39"/>
      <c r="AA115" s="39"/>
      <c r="AB115" s="39"/>
      <c r="AC115" s="39"/>
      <c r="AD115" s="39"/>
      <c r="AE115" s="39"/>
    </row>
    <row r="116" s="2" customFormat="1" ht="23.25" customHeight="1">
      <c r="A116" s="39"/>
      <c r="B116" s="40"/>
      <c r="C116" s="41"/>
      <c r="D116" s="41"/>
      <c r="E116" s="198" t="str">
        <f>E7</f>
        <v>Oprava trati v úseku 1.TK a 2.TK Děčín Prostřední Žleb - Dolní Žleb_OPRAVA č. 2</v>
      </c>
      <c r="F116" s="33"/>
      <c r="G116" s="33"/>
      <c r="H116" s="33"/>
      <c r="I116" s="156"/>
      <c r="J116" s="41"/>
      <c r="K116" s="41"/>
      <c r="L116" s="64"/>
      <c r="S116" s="39"/>
      <c r="T116" s="39"/>
      <c r="U116" s="39"/>
      <c r="V116" s="39"/>
      <c r="W116" s="39"/>
      <c r="X116" s="39"/>
      <c r="Y116" s="39"/>
      <c r="Z116" s="39"/>
      <c r="AA116" s="39"/>
      <c r="AB116" s="39"/>
      <c r="AC116" s="39"/>
      <c r="AD116" s="39"/>
      <c r="AE116" s="39"/>
    </row>
    <row r="117" s="1" customFormat="1" ht="12" customHeight="1">
      <c r="B117" s="22"/>
      <c r="C117" s="33" t="s">
        <v>389</v>
      </c>
      <c r="D117" s="23"/>
      <c r="E117" s="23"/>
      <c r="F117" s="23"/>
      <c r="G117" s="23"/>
      <c r="H117" s="23"/>
      <c r="I117" s="148"/>
      <c r="J117" s="23"/>
      <c r="K117" s="23"/>
      <c r="L117" s="21"/>
    </row>
    <row r="118" s="2" customFormat="1" ht="16.5" customHeight="1">
      <c r="A118" s="39"/>
      <c r="B118" s="40"/>
      <c r="C118" s="41"/>
      <c r="D118" s="41"/>
      <c r="E118" s="198" t="s">
        <v>3979</v>
      </c>
      <c r="F118" s="41"/>
      <c r="G118" s="41"/>
      <c r="H118" s="41"/>
      <c r="I118" s="156"/>
      <c r="J118" s="41"/>
      <c r="K118" s="41"/>
      <c r="L118" s="64"/>
      <c r="S118" s="39"/>
      <c r="T118" s="39"/>
      <c r="U118" s="39"/>
      <c r="V118" s="39"/>
      <c r="W118" s="39"/>
      <c r="X118" s="39"/>
      <c r="Y118" s="39"/>
      <c r="Z118" s="39"/>
      <c r="AA118" s="39"/>
      <c r="AB118" s="39"/>
      <c r="AC118" s="39"/>
      <c r="AD118" s="39"/>
      <c r="AE118" s="39"/>
    </row>
    <row r="119" s="2" customFormat="1" ht="12" customHeight="1">
      <c r="A119" s="39"/>
      <c r="B119" s="40"/>
      <c r="C119" s="33" t="s">
        <v>715</v>
      </c>
      <c r="D119" s="41"/>
      <c r="E119" s="41"/>
      <c r="F119" s="41"/>
      <c r="G119" s="41"/>
      <c r="H119" s="41"/>
      <c r="I119" s="156"/>
      <c r="J119" s="41"/>
      <c r="K119" s="41"/>
      <c r="L119" s="64"/>
      <c r="S119" s="39"/>
      <c r="T119" s="39"/>
      <c r="U119" s="39"/>
      <c r="V119" s="39"/>
      <c r="W119" s="39"/>
      <c r="X119" s="39"/>
      <c r="Y119" s="39"/>
      <c r="Z119" s="39"/>
      <c r="AA119" s="39"/>
      <c r="AB119" s="39"/>
      <c r="AC119" s="39"/>
      <c r="AD119" s="39"/>
      <c r="AE119" s="39"/>
    </row>
    <row r="120" s="2" customFormat="1" ht="16.5" customHeight="1">
      <c r="A120" s="39"/>
      <c r="B120" s="40"/>
      <c r="C120" s="41"/>
      <c r="D120" s="41"/>
      <c r="E120" s="77" t="str">
        <f>E11</f>
        <v>001 - ZRN - propustek v km 8,682</v>
      </c>
      <c r="F120" s="41"/>
      <c r="G120" s="41"/>
      <c r="H120" s="41"/>
      <c r="I120" s="156"/>
      <c r="J120" s="41"/>
      <c r="K120" s="41"/>
      <c r="L120" s="64"/>
      <c r="S120" s="39"/>
      <c r="T120" s="39"/>
      <c r="U120" s="39"/>
      <c r="V120" s="39"/>
      <c r="W120" s="39"/>
      <c r="X120" s="39"/>
      <c r="Y120" s="39"/>
      <c r="Z120" s="39"/>
      <c r="AA120" s="39"/>
      <c r="AB120" s="39"/>
      <c r="AC120" s="39"/>
      <c r="AD120" s="39"/>
      <c r="AE120" s="39"/>
    </row>
    <row r="121" s="2" customFormat="1" ht="6.96" customHeight="1">
      <c r="A121" s="39"/>
      <c r="B121" s="40"/>
      <c r="C121" s="41"/>
      <c r="D121" s="41"/>
      <c r="E121" s="41"/>
      <c r="F121" s="41"/>
      <c r="G121" s="41"/>
      <c r="H121" s="41"/>
      <c r="I121" s="156"/>
      <c r="J121" s="41"/>
      <c r="K121" s="41"/>
      <c r="L121" s="64"/>
      <c r="S121" s="39"/>
      <c r="T121" s="39"/>
      <c r="U121" s="39"/>
      <c r="V121" s="39"/>
      <c r="W121" s="39"/>
      <c r="X121" s="39"/>
      <c r="Y121" s="39"/>
      <c r="Z121" s="39"/>
      <c r="AA121" s="39"/>
      <c r="AB121" s="39"/>
      <c r="AC121" s="39"/>
      <c r="AD121" s="39"/>
      <c r="AE121" s="39"/>
    </row>
    <row r="122" s="2" customFormat="1" ht="12" customHeight="1">
      <c r="A122" s="39"/>
      <c r="B122" s="40"/>
      <c r="C122" s="33" t="s">
        <v>20</v>
      </c>
      <c r="D122" s="41"/>
      <c r="E122" s="41"/>
      <c r="F122" s="28" t="str">
        <f>F14</f>
        <v xml:space="preserve"> </v>
      </c>
      <c r="G122" s="41"/>
      <c r="H122" s="41"/>
      <c r="I122" s="158" t="s">
        <v>22</v>
      </c>
      <c r="J122" s="80" t="str">
        <f>IF(J14="","",J14)</f>
        <v>21. 11. 2019</v>
      </c>
      <c r="K122" s="41"/>
      <c r="L122" s="64"/>
      <c r="S122" s="39"/>
      <c r="T122" s="39"/>
      <c r="U122" s="39"/>
      <c r="V122" s="39"/>
      <c r="W122" s="39"/>
      <c r="X122" s="39"/>
      <c r="Y122" s="39"/>
      <c r="Z122" s="39"/>
      <c r="AA122" s="39"/>
      <c r="AB122" s="39"/>
      <c r="AC122" s="39"/>
      <c r="AD122" s="39"/>
      <c r="AE122" s="39"/>
    </row>
    <row r="123" s="2" customFormat="1" ht="6.96" customHeight="1">
      <c r="A123" s="39"/>
      <c r="B123" s="40"/>
      <c r="C123" s="41"/>
      <c r="D123" s="41"/>
      <c r="E123" s="41"/>
      <c r="F123" s="41"/>
      <c r="G123" s="41"/>
      <c r="H123" s="41"/>
      <c r="I123" s="156"/>
      <c r="J123" s="41"/>
      <c r="K123" s="41"/>
      <c r="L123" s="64"/>
      <c r="S123" s="39"/>
      <c r="T123" s="39"/>
      <c r="U123" s="39"/>
      <c r="V123" s="39"/>
      <c r="W123" s="39"/>
      <c r="X123" s="39"/>
      <c r="Y123" s="39"/>
      <c r="Z123" s="39"/>
      <c r="AA123" s="39"/>
      <c r="AB123" s="39"/>
      <c r="AC123" s="39"/>
      <c r="AD123" s="39"/>
      <c r="AE123" s="39"/>
    </row>
    <row r="124" s="2" customFormat="1" ht="15.15" customHeight="1">
      <c r="A124" s="39"/>
      <c r="B124" s="40"/>
      <c r="C124" s="33" t="s">
        <v>24</v>
      </c>
      <c r="D124" s="41"/>
      <c r="E124" s="41"/>
      <c r="F124" s="28" t="str">
        <f>E17</f>
        <v/>
      </c>
      <c r="G124" s="41"/>
      <c r="H124" s="41"/>
      <c r="I124" s="158" t="s">
        <v>32</v>
      </c>
      <c r="J124" s="37" t="str">
        <f>E23</f>
        <v xml:space="preserve"> </v>
      </c>
      <c r="K124" s="41"/>
      <c r="L124" s="64"/>
      <c r="S124" s="39"/>
      <c r="T124" s="39"/>
      <c r="U124" s="39"/>
      <c r="V124" s="39"/>
      <c r="W124" s="39"/>
      <c r="X124" s="39"/>
      <c r="Y124" s="39"/>
      <c r="Z124" s="39"/>
      <c r="AA124" s="39"/>
      <c r="AB124" s="39"/>
      <c r="AC124" s="39"/>
      <c r="AD124" s="39"/>
      <c r="AE124" s="39"/>
    </row>
    <row r="125" s="2" customFormat="1" ht="15.15" customHeight="1">
      <c r="A125" s="39"/>
      <c r="B125" s="40"/>
      <c r="C125" s="33" t="s">
        <v>30</v>
      </c>
      <c r="D125" s="41"/>
      <c r="E125" s="41"/>
      <c r="F125" s="28" t="str">
        <f>IF(E20="","",E20)</f>
        <v>Vyplň údaj</v>
      </c>
      <c r="G125" s="41"/>
      <c r="H125" s="41"/>
      <c r="I125" s="158" t="s">
        <v>34</v>
      </c>
      <c r="J125" s="37" t="str">
        <f>E26</f>
        <v xml:space="preserve"> </v>
      </c>
      <c r="K125" s="41"/>
      <c r="L125" s="64"/>
      <c r="S125" s="39"/>
      <c r="T125" s="39"/>
      <c r="U125" s="39"/>
      <c r="V125" s="39"/>
      <c r="W125" s="39"/>
      <c r="X125" s="39"/>
      <c r="Y125" s="39"/>
      <c r="Z125" s="39"/>
      <c r="AA125" s="39"/>
      <c r="AB125" s="39"/>
      <c r="AC125" s="39"/>
      <c r="AD125" s="39"/>
      <c r="AE125" s="39"/>
    </row>
    <row r="126" s="2" customFormat="1" ht="10.32" customHeight="1">
      <c r="A126" s="39"/>
      <c r="B126" s="40"/>
      <c r="C126" s="41"/>
      <c r="D126" s="41"/>
      <c r="E126" s="41"/>
      <c r="F126" s="41"/>
      <c r="G126" s="41"/>
      <c r="H126" s="41"/>
      <c r="I126" s="156"/>
      <c r="J126" s="41"/>
      <c r="K126" s="41"/>
      <c r="L126" s="64"/>
      <c r="S126" s="39"/>
      <c r="T126" s="39"/>
      <c r="U126" s="39"/>
      <c r="V126" s="39"/>
      <c r="W126" s="39"/>
      <c r="X126" s="39"/>
      <c r="Y126" s="39"/>
      <c r="Z126" s="39"/>
      <c r="AA126" s="39"/>
      <c r="AB126" s="39"/>
      <c r="AC126" s="39"/>
      <c r="AD126" s="39"/>
      <c r="AE126" s="39"/>
    </row>
    <row r="127" s="9" customFormat="1" ht="29.28" customHeight="1">
      <c r="A127" s="204"/>
      <c r="B127" s="205"/>
      <c r="C127" s="206" t="s">
        <v>397</v>
      </c>
      <c r="D127" s="207" t="s">
        <v>61</v>
      </c>
      <c r="E127" s="207" t="s">
        <v>57</v>
      </c>
      <c r="F127" s="207" t="s">
        <v>58</v>
      </c>
      <c r="G127" s="207" t="s">
        <v>398</v>
      </c>
      <c r="H127" s="207" t="s">
        <v>399</v>
      </c>
      <c r="I127" s="208" t="s">
        <v>400</v>
      </c>
      <c r="J127" s="207" t="s">
        <v>393</v>
      </c>
      <c r="K127" s="209" t="s">
        <v>401</v>
      </c>
      <c r="L127" s="210"/>
      <c r="M127" s="101" t="s">
        <v>1</v>
      </c>
      <c r="N127" s="102" t="s">
        <v>40</v>
      </c>
      <c r="O127" s="102" t="s">
        <v>402</v>
      </c>
      <c r="P127" s="102" t="s">
        <v>403</v>
      </c>
      <c r="Q127" s="102" t="s">
        <v>404</v>
      </c>
      <c r="R127" s="102" t="s">
        <v>405</v>
      </c>
      <c r="S127" s="102" t="s">
        <v>406</v>
      </c>
      <c r="T127" s="103" t="s">
        <v>407</v>
      </c>
      <c r="U127" s="204"/>
      <c r="V127" s="204"/>
      <c r="W127" s="204"/>
      <c r="X127" s="204"/>
      <c r="Y127" s="204"/>
      <c r="Z127" s="204"/>
      <c r="AA127" s="204"/>
      <c r="AB127" s="204"/>
      <c r="AC127" s="204"/>
      <c r="AD127" s="204"/>
      <c r="AE127" s="204"/>
    </row>
    <row r="128" s="2" customFormat="1" ht="22.8" customHeight="1">
      <c r="A128" s="39"/>
      <c r="B128" s="40"/>
      <c r="C128" s="108" t="s">
        <v>408</v>
      </c>
      <c r="D128" s="41"/>
      <c r="E128" s="41"/>
      <c r="F128" s="41"/>
      <c r="G128" s="41"/>
      <c r="H128" s="41"/>
      <c r="I128" s="156"/>
      <c r="J128" s="211">
        <f>BK128</f>
        <v>0</v>
      </c>
      <c r="K128" s="41"/>
      <c r="L128" s="45"/>
      <c r="M128" s="104"/>
      <c r="N128" s="212"/>
      <c r="O128" s="105"/>
      <c r="P128" s="213">
        <f>P129+P202</f>
        <v>0</v>
      </c>
      <c r="Q128" s="105"/>
      <c r="R128" s="213">
        <f>R129+R202</f>
        <v>0.156714453034</v>
      </c>
      <c r="S128" s="105"/>
      <c r="T128" s="214">
        <f>T129+T202</f>
        <v>0.40593499999999999</v>
      </c>
      <c r="U128" s="39"/>
      <c r="V128" s="39"/>
      <c r="W128" s="39"/>
      <c r="X128" s="39"/>
      <c r="Y128" s="39"/>
      <c r="Z128" s="39"/>
      <c r="AA128" s="39"/>
      <c r="AB128" s="39"/>
      <c r="AC128" s="39"/>
      <c r="AD128" s="39"/>
      <c r="AE128" s="39"/>
      <c r="AT128" s="18" t="s">
        <v>75</v>
      </c>
      <c r="AU128" s="18" t="s">
        <v>395</v>
      </c>
      <c r="BK128" s="215">
        <f>BK129+BK202</f>
        <v>0</v>
      </c>
    </row>
    <row r="129" s="11" customFormat="1" ht="25.92" customHeight="1">
      <c r="A129" s="11"/>
      <c r="B129" s="254"/>
      <c r="C129" s="255"/>
      <c r="D129" s="256" t="s">
        <v>75</v>
      </c>
      <c r="E129" s="257" t="s">
        <v>750</v>
      </c>
      <c r="F129" s="257" t="s">
        <v>751</v>
      </c>
      <c r="G129" s="255"/>
      <c r="H129" s="255"/>
      <c r="I129" s="258"/>
      <c r="J129" s="259">
        <f>BK129</f>
        <v>0</v>
      </c>
      <c r="K129" s="255"/>
      <c r="L129" s="260"/>
      <c r="M129" s="261"/>
      <c r="N129" s="262"/>
      <c r="O129" s="262"/>
      <c r="P129" s="263">
        <f>P130+P137+P164+P187+P199</f>
        <v>0</v>
      </c>
      <c r="Q129" s="262"/>
      <c r="R129" s="263">
        <f>R130+R137+R164+R187+R199</f>
        <v>0.156714453034</v>
      </c>
      <c r="S129" s="262"/>
      <c r="T129" s="264">
        <f>T130+T137+T164+T187+T199</f>
        <v>0.40593499999999999</v>
      </c>
      <c r="U129" s="11"/>
      <c r="V129" s="11"/>
      <c r="W129" s="11"/>
      <c r="X129" s="11"/>
      <c r="Y129" s="11"/>
      <c r="Z129" s="11"/>
      <c r="AA129" s="11"/>
      <c r="AB129" s="11"/>
      <c r="AC129" s="11"/>
      <c r="AD129" s="11"/>
      <c r="AE129" s="11"/>
      <c r="AR129" s="265" t="s">
        <v>84</v>
      </c>
      <c r="AT129" s="266" t="s">
        <v>75</v>
      </c>
      <c r="AU129" s="266" t="s">
        <v>76</v>
      </c>
      <c r="AY129" s="265" t="s">
        <v>414</v>
      </c>
      <c r="BK129" s="267">
        <f>BK130+BK137+BK164+BK187+BK199</f>
        <v>0</v>
      </c>
    </row>
    <row r="130" s="11" customFormat="1" ht="22.8" customHeight="1">
      <c r="A130" s="11"/>
      <c r="B130" s="254"/>
      <c r="C130" s="255"/>
      <c r="D130" s="256" t="s">
        <v>75</v>
      </c>
      <c r="E130" s="275" t="s">
        <v>84</v>
      </c>
      <c r="F130" s="275" t="s">
        <v>1714</v>
      </c>
      <c r="G130" s="255"/>
      <c r="H130" s="255"/>
      <c r="I130" s="258"/>
      <c r="J130" s="276">
        <f>BK130</f>
        <v>0</v>
      </c>
      <c r="K130" s="255"/>
      <c r="L130" s="260"/>
      <c r="M130" s="261"/>
      <c r="N130" s="262"/>
      <c r="O130" s="262"/>
      <c r="P130" s="263">
        <f>SUM(P131:P136)</f>
        <v>0</v>
      </c>
      <c r="Q130" s="262"/>
      <c r="R130" s="263">
        <f>SUM(R131:R136)</f>
        <v>0</v>
      </c>
      <c r="S130" s="262"/>
      <c r="T130" s="264">
        <f>SUM(T131:T136)</f>
        <v>0</v>
      </c>
      <c r="U130" s="11"/>
      <c r="V130" s="11"/>
      <c r="W130" s="11"/>
      <c r="X130" s="11"/>
      <c r="Y130" s="11"/>
      <c r="Z130" s="11"/>
      <c r="AA130" s="11"/>
      <c r="AB130" s="11"/>
      <c r="AC130" s="11"/>
      <c r="AD130" s="11"/>
      <c r="AE130" s="11"/>
      <c r="AR130" s="265" t="s">
        <v>84</v>
      </c>
      <c r="AT130" s="266" t="s">
        <v>75</v>
      </c>
      <c r="AU130" s="266" t="s">
        <v>84</v>
      </c>
      <c r="AY130" s="265" t="s">
        <v>414</v>
      </c>
      <c r="BK130" s="267">
        <f>SUM(BK131:BK136)</f>
        <v>0</v>
      </c>
    </row>
    <row r="131" s="2" customFormat="1" ht="21.75" customHeight="1">
      <c r="A131" s="39"/>
      <c r="B131" s="40"/>
      <c r="C131" s="234" t="s">
        <v>84</v>
      </c>
      <c r="D131" s="234" t="s">
        <v>443</v>
      </c>
      <c r="E131" s="235" t="s">
        <v>1715</v>
      </c>
      <c r="F131" s="236" t="s">
        <v>1716</v>
      </c>
      <c r="G131" s="237" t="s">
        <v>632</v>
      </c>
      <c r="H131" s="238">
        <v>50</v>
      </c>
      <c r="I131" s="239"/>
      <c r="J131" s="240">
        <f>ROUND(I131*H131,2)</f>
        <v>0</v>
      </c>
      <c r="K131" s="236" t="s">
        <v>720</v>
      </c>
      <c r="L131" s="45"/>
      <c r="M131" s="241" t="s">
        <v>1</v>
      </c>
      <c r="N131" s="242" t="s">
        <v>41</v>
      </c>
      <c r="O131" s="92"/>
      <c r="P131" s="226">
        <f>O131*H131</f>
        <v>0</v>
      </c>
      <c r="Q131" s="226">
        <v>0</v>
      </c>
      <c r="R131" s="226">
        <f>Q131*H131</f>
        <v>0</v>
      </c>
      <c r="S131" s="226">
        <v>0</v>
      </c>
      <c r="T131" s="227">
        <f>S131*H131</f>
        <v>0</v>
      </c>
      <c r="U131" s="39"/>
      <c r="V131" s="39"/>
      <c r="W131" s="39"/>
      <c r="X131" s="39"/>
      <c r="Y131" s="39"/>
      <c r="Z131" s="39"/>
      <c r="AA131" s="39"/>
      <c r="AB131" s="39"/>
      <c r="AC131" s="39"/>
      <c r="AD131" s="39"/>
      <c r="AE131" s="39"/>
      <c r="AR131" s="228" t="s">
        <v>415</v>
      </c>
      <c r="AT131" s="228" t="s">
        <v>443</v>
      </c>
      <c r="AU131" s="228" t="s">
        <v>86</v>
      </c>
      <c r="AY131" s="18" t="s">
        <v>414</v>
      </c>
      <c r="BE131" s="229">
        <f>IF(N131="základní",J131,0)</f>
        <v>0</v>
      </c>
      <c r="BF131" s="229">
        <f>IF(N131="snížená",J131,0)</f>
        <v>0</v>
      </c>
      <c r="BG131" s="229">
        <f>IF(N131="zákl. přenesená",J131,0)</f>
        <v>0</v>
      </c>
      <c r="BH131" s="229">
        <f>IF(N131="sníž. přenesená",J131,0)</f>
        <v>0</v>
      </c>
      <c r="BI131" s="229">
        <f>IF(N131="nulová",J131,0)</f>
        <v>0</v>
      </c>
      <c r="BJ131" s="18" t="s">
        <v>84</v>
      </c>
      <c r="BK131" s="229">
        <f>ROUND(I131*H131,2)</f>
        <v>0</v>
      </c>
      <c r="BL131" s="18" t="s">
        <v>415</v>
      </c>
      <c r="BM131" s="228" t="s">
        <v>3981</v>
      </c>
    </row>
    <row r="132" s="2" customFormat="1">
      <c r="A132" s="39"/>
      <c r="B132" s="40"/>
      <c r="C132" s="41"/>
      <c r="D132" s="230" t="s">
        <v>417</v>
      </c>
      <c r="E132" s="41"/>
      <c r="F132" s="231" t="s">
        <v>1718</v>
      </c>
      <c r="G132" s="41"/>
      <c r="H132" s="41"/>
      <c r="I132" s="156"/>
      <c r="J132" s="41"/>
      <c r="K132" s="41"/>
      <c r="L132" s="45"/>
      <c r="M132" s="232"/>
      <c r="N132" s="233"/>
      <c r="O132" s="92"/>
      <c r="P132" s="92"/>
      <c r="Q132" s="92"/>
      <c r="R132" s="92"/>
      <c r="S132" s="92"/>
      <c r="T132" s="93"/>
      <c r="U132" s="39"/>
      <c r="V132" s="39"/>
      <c r="W132" s="39"/>
      <c r="X132" s="39"/>
      <c r="Y132" s="39"/>
      <c r="Z132" s="39"/>
      <c r="AA132" s="39"/>
      <c r="AB132" s="39"/>
      <c r="AC132" s="39"/>
      <c r="AD132" s="39"/>
      <c r="AE132" s="39"/>
      <c r="AT132" s="18" t="s">
        <v>417</v>
      </c>
      <c r="AU132" s="18" t="s">
        <v>86</v>
      </c>
    </row>
    <row r="133" s="13" customFormat="1">
      <c r="A133" s="13"/>
      <c r="B133" s="277"/>
      <c r="C133" s="278"/>
      <c r="D133" s="230" t="s">
        <v>758</v>
      </c>
      <c r="E133" s="279" t="s">
        <v>1</v>
      </c>
      <c r="F133" s="280" t="s">
        <v>3982</v>
      </c>
      <c r="G133" s="278"/>
      <c r="H133" s="281">
        <v>50</v>
      </c>
      <c r="I133" s="282"/>
      <c r="J133" s="278"/>
      <c r="K133" s="278"/>
      <c r="L133" s="283"/>
      <c r="M133" s="284"/>
      <c r="N133" s="285"/>
      <c r="O133" s="285"/>
      <c r="P133" s="285"/>
      <c r="Q133" s="285"/>
      <c r="R133" s="285"/>
      <c r="S133" s="285"/>
      <c r="T133" s="286"/>
      <c r="U133" s="13"/>
      <c r="V133" s="13"/>
      <c r="W133" s="13"/>
      <c r="X133" s="13"/>
      <c r="Y133" s="13"/>
      <c r="Z133" s="13"/>
      <c r="AA133" s="13"/>
      <c r="AB133" s="13"/>
      <c r="AC133" s="13"/>
      <c r="AD133" s="13"/>
      <c r="AE133" s="13"/>
      <c r="AT133" s="287" t="s">
        <v>758</v>
      </c>
      <c r="AU133" s="287" t="s">
        <v>86</v>
      </c>
      <c r="AV133" s="13" t="s">
        <v>86</v>
      </c>
      <c r="AW133" s="13" t="s">
        <v>33</v>
      </c>
      <c r="AX133" s="13" t="s">
        <v>84</v>
      </c>
      <c r="AY133" s="287" t="s">
        <v>414</v>
      </c>
    </row>
    <row r="134" s="2" customFormat="1" ht="21.75" customHeight="1">
      <c r="A134" s="39"/>
      <c r="B134" s="40"/>
      <c r="C134" s="234" t="s">
        <v>86</v>
      </c>
      <c r="D134" s="234" t="s">
        <v>443</v>
      </c>
      <c r="E134" s="235" t="s">
        <v>1721</v>
      </c>
      <c r="F134" s="236" t="s">
        <v>1722</v>
      </c>
      <c r="G134" s="237" t="s">
        <v>755</v>
      </c>
      <c r="H134" s="238">
        <v>1</v>
      </c>
      <c r="I134" s="239"/>
      <c r="J134" s="240">
        <f>ROUND(I134*H134,2)</f>
        <v>0</v>
      </c>
      <c r="K134" s="236" t="s">
        <v>720</v>
      </c>
      <c r="L134" s="45"/>
      <c r="M134" s="241" t="s">
        <v>1</v>
      </c>
      <c r="N134" s="242" t="s">
        <v>41</v>
      </c>
      <c r="O134" s="92"/>
      <c r="P134" s="226">
        <f>O134*H134</f>
        <v>0</v>
      </c>
      <c r="Q134" s="226">
        <v>0</v>
      </c>
      <c r="R134" s="226">
        <f>Q134*H134</f>
        <v>0</v>
      </c>
      <c r="S134" s="226">
        <v>0</v>
      </c>
      <c r="T134" s="227">
        <f>S134*H134</f>
        <v>0</v>
      </c>
      <c r="U134" s="39"/>
      <c r="V134" s="39"/>
      <c r="W134" s="39"/>
      <c r="X134" s="39"/>
      <c r="Y134" s="39"/>
      <c r="Z134" s="39"/>
      <c r="AA134" s="39"/>
      <c r="AB134" s="39"/>
      <c r="AC134" s="39"/>
      <c r="AD134" s="39"/>
      <c r="AE134" s="39"/>
      <c r="AR134" s="228" t="s">
        <v>415</v>
      </c>
      <c r="AT134" s="228" t="s">
        <v>443</v>
      </c>
      <c r="AU134" s="228" t="s">
        <v>86</v>
      </c>
      <c r="AY134" s="18" t="s">
        <v>414</v>
      </c>
      <c r="BE134" s="229">
        <f>IF(N134="základní",J134,0)</f>
        <v>0</v>
      </c>
      <c r="BF134" s="229">
        <f>IF(N134="snížená",J134,0)</f>
        <v>0</v>
      </c>
      <c r="BG134" s="229">
        <f>IF(N134="zákl. přenesená",J134,0)</f>
        <v>0</v>
      </c>
      <c r="BH134" s="229">
        <f>IF(N134="sníž. přenesená",J134,0)</f>
        <v>0</v>
      </c>
      <c r="BI134" s="229">
        <f>IF(N134="nulová",J134,0)</f>
        <v>0</v>
      </c>
      <c r="BJ134" s="18" t="s">
        <v>84</v>
      </c>
      <c r="BK134" s="229">
        <f>ROUND(I134*H134,2)</f>
        <v>0</v>
      </c>
      <c r="BL134" s="18" t="s">
        <v>415</v>
      </c>
      <c r="BM134" s="228" t="s">
        <v>3983</v>
      </c>
    </row>
    <row r="135" s="2" customFormat="1">
      <c r="A135" s="39"/>
      <c r="B135" s="40"/>
      <c r="C135" s="41"/>
      <c r="D135" s="230" t="s">
        <v>417</v>
      </c>
      <c r="E135" s="41"/>
      <c r="F135" s="231" t="s">
        <v>1724</v>
      </c>
      <c r="G135" s="41"/>
      <c r="H135" s="41"/>
      <c r="I135" s="156"/>
      <c r="J135" s="41"/>
      <c r="K135" s="41"/>
      <c r="L135" s="45"/>
      <c r="M135" s="232"/>
      <c r="N135" s="233"/>
      <c r="O135" s="92"/>
      <c r="P135" s="92"/>
      <c r="Q135" s="92"/>
      <c r="R135" s="92"/>
      <c r="S135" s="92"/>
      <c r="T135" s="93"/>
      <c r="U135" s="39"/>
      <c r="V135" s="39"/>
      <c r="W135" s="39"/>
      <c r="X135" s="39"/>
      <c r="Y135" s="39"/>
      <c r="Z135" s="39"/>
      <c r="AA135" s="39"/>
      <c r="AB135" s="39"/>
      <c r="AC135" s="39"/>
      <c r="AD135" s="39"/>
      <c r="AE135" s="39"/>
      <c r="AT135" s="18" t="s">
        <v>417</v>
      </c>
      <c r="AU135" s="18" t="s">
        <v>86</v>
      </c>
    </row>
    <row r="136" s="13" customFormat="1">
      <c r="A136" s="13"/>
      <c r="B136" s="277"/>
      <c r="C136" s="278"/>
      <c r="D136" s="230" t="s">
        <v>758</v>
      </c>
      <c r="E136" s="279" t="s">
        <v>1</v>
      </c>
      <c r="F136" s="280" t="s">
        <v>3984</v>
      </c>
      <c r="G136" s="278"/>
      <c r="H136" s="281">
        <v>1</v>
      </c>
      <c r="I136" s="282"/>
      <c r="J136" s="278"/>
      <c r="K136" s="278"/>
      <c r="L136" s="283"/>
      <c r="M136" s="284"/>
      <c r="N136" s="285"/>
      <c r="O136" s="285"/>
      <c r="P136" s="285"/>
      <c r="Q136" s="285"/>
      <c r="R136" s="285"/>
      <c r="S136" s="285"/>
      <c r="T136" s="286"/>
      <c r="U136" s="13"/>
      <c r="V136" s="13"/>
      <c r="W136" s="13"/>
      <c r="X136" s="13"/>
      <c r="Y136" s="13"/>
      <c r="Z136" s="13"/>
      <c r="AA136" s="13"/>
      <c r="AB136" s="13"/>
      <c r="AC136" s="13"/>
      <c r="AD136" s="13"/>
      <c r="AE136" s="13"/>
      <c r="AT136" s="287" t="s">
        <v>758</v>
      </c>
      <c r="AU136" s="287" t="s">
        <v>86</v>
      </c>
      <c r="AV136" s="13" t="s">
        <v>86</v>
      </c>
      <c r="AW136" s="13" t="s">
        <v>33</v>
      </c>
      <c r="AX136" s="13" t="s">
        <v>84</v>
      </c>
      <c r="AY136" s="287" t="s">
        <v>414</v>
      </c>
    </row>
    <row r="137" s="11" customFormat="1" ht="22.8" customHeight="1">
      <c r="A137" s="11"/>
      <c r="B137" s="254"/>
      <c r="C137" s="255"/>
      <c r="D137" s="256" t="s">
        <v>75</v>
      </c>
      <c r="E137" s="275" t="s">
        <v>431</v>
      </c>
      <c r="F137" s="275" t="s">
        <v>798</v>
      </c>
      <c r="G137" s="255"/>
      <c r="H137" s="255"/>
      <c r="I137" s="258"/>
      <c r="J137" s="276">
        <f>BK137</f>
        <v>0</v>
      </c>
      <c r="K137" s="255"/>
      <c r="L137" s="260"/>
      <c r="M137" s="261"/>
      <c r="N137" s="262"/>
      <c r="O137" s="262"/>
      <c r="P137" s="263">
        <f>SUM(P138:P163)</f>
        <v>0</v>
      </c>
      <c r="Q137" s="262"/>
      <c r="R137" s="263">
        <f>SUM(R138:R163)</f>
        <v>0.055704453033999998</v>
      </c>
      <c r="S137" s="262"/>
      <c r="T137" s="264">
        <f>SUM(T138:T163)</f>
        <v>0</v>
      </c>
      <c r="U137" s="11"/>
      <c r="V137" s="11"/>
      <c r="W137" s="11"/>
      <c r="X137" s="11"/>
      <c r="Y137" s="11"/>
      <c r="Z137" s="11"/>
      <c r="AA137" s="11"/>
      <c r="AB137" s="11"/>
      <c r="AC137" s="11"/>
      <c r="AD137" s="11"/>
      <c r="AE137" s="11"/>
      <c r="AR137" s="265" t="s">
        <v>84</v>
      </c>
      <c r="AT137" s="266" t="s">
        <v>75</v>
      </c>
      <c r="AU137" s="266" t="s">
        <v>84</v>
      </c>
      <c r="AY137" s="265" t="s">
        <v>414</v>
      </c>
      <c r="BK137" s="267">
        <f>SUM(BK138:BK163)</f>
        <v>0</v>
      </c>
    </row>
    <row r="138" s="2" customFormat="1" ht="21.75" customHeight="1">
      <c r="A138" s="39"/>
      <c r="B138" s="40"/>
      <c r="C138" s="234" t="s">
        <v>114</v>
      </c>
      <c r="D138" s="234" t="s">
        <v>443</v>
      </c>
      <c r="E138" s="235" t="s">
        <v>1736</v>
      </c>
      <c r="F138" s="236" t="s">
        <v>1737</v>
      </c>
      <c r="G138" s="237" t="s">
        <v>632</v>
      </c>
      <c r="H138" s="238">
        <v>26.579999999999998</v>
      </c>
      <c r="I138" s="239"/>
      <c r="J138" s="240">
        <f>ROUND(I138*H138,2)</f>
        <v>0</v>
      </c>
      <c r="K138" s="236" t="s">
        <v>720</v>
      </c>
      <c r="L138" s="45"/>
      <c r="M138" s="241" t="s">
        <v>1</v>
      </c>
      <c r="N138" s="242" t="s">
        <v>41</v>
      </c>
      <c r="O138" s="92"/>
      <c r="P138" s="226">
        <f>O138*H138</f>
        <v>0</v>
      </c>
      <c r="Q138" s="226">
        <v>0.0010198399999999999</v>
      </c>
      <c r="R138" s="226">
        <f>Q138*H138</f>
        <v>0.027107347199999996</v>
      </c>
      <c r="S138" s="226">
        <v>0</v>
      </c>
      <c r="T138" s="227">
        <f>S138*H138</f>
        <v>0</v>
      </c>
      <c r="U138" s="39"/>
      <c r="V138" s="39"/>
      <c r="W138" s="39"/>
      <c r="X138" s="39"/>
      <c r="Y138" s="39"/>
      <c r="Z138" s="39"/>
      <c r="AA138" s="39"/>
      <c r="AB138" s="39"/>
      <c r="AC138" s="39"/>
      <c r="AD138" s="39"/>
      <c r="AE138" s="39"/>
      <c r="AR138" s="228" t="s">
        <v>415</v>
      </c>
      <c r="AT138" s="228" t="s">
        <v>443</v>
      </c>
      <c r="AU138" s="228" t="s">
        <v>86</v>
      </c>
      <c r="AY138" s="18" t="s">
        <v>414</v>
      </c>
      <c r="BE138" s="229">
        <f>IF(N138="základní",J138,0)</f>
        <v>0</v>
      </c>
      <c r="BF138" s="229">
        <f>IF(N138="snížená",J138,0)</f>
        <v>0</v>
      </c>
      <c r="BG138" s="229">
        <f>IF(N138="zákl. přenesená",J138,0)</f>
        <v>0</v>
      </c>
      <c r="BH138" s="229">
        <f>IF(N138="sníž. přenesená",J138,0)</f>
        <v>0</v>
      </c>
      <c r="BI138" s="229">
        <f>IF(N138="nulová",J138,0)</f>
        <v>0</v>
      </c>
      <c r="BJ138" s="18" t="s">
        <v>84</v>
      </c>
      <c r="BK138" s="229">
        <f>ROUND(I138*H138,2)</f>
        <v>0</v>
      </c>
      <c r="BL138" s="18" t="s">
        <v>415</v>
      </c>
      <c r="BM138" s="228" t="s">
        <v>3985</v>
      </c>
    </row>
    <row r="139" s="2" customFormat="1">
      <c r="A139" s="39"/>
      <c r="B139" s="40"/>
      <c r="C139" s="41"/>
      <c r="D139" s="230" t="s">
        <v>417</v>
      </c>
      <c r="E139" s="41"/>
      <c r="F139" s="231" t="s">
        <v>1739</v>
      </c>
      <c r="G139" s="41"/>
      <c r="H139" s="41"/>
      <c r="I139" s="156"/>
      <c r="J139" s="41"/>
      <c r="K139" s="41"/>
      <c r="L139" s="45"/>
      <c r="M139" s="232"/>
      <c r="N139" s="233"/>
      <c r="O139" s="92"/>
      <c r="P139" s="92"/>
      <c r="Q139" s="92"/>
      <c r="R139" s="92"/>
      <c r="S139" s="92"/>
      <c r="T139" s="93"/>
      <c r="U139" s="39"/>
      <c r="V139" s="39"/>
      <c r="W139" s="39"/>
      <c r="X139" s="39"/>
      <c r="Y139" s="39"/>
      <c r="Z139" s="39"/>
      <c r="AA139" s="39"/>
      <c r="AB139" s="39"/>
      <c r="AC139" s="39"/>
      <c r="AD139" s="39"/>
      <c r="AE139" s="39"/>
      <c r="AT139" s="18" t="s">
        <v>417</v>
      </c>
      <c r="AU139" s="18" t="s">
        <v>86</v>
      </c>
    </row>
    <row r="140" s="15" customFormat="1">
      <c r="A140" s="15"/>
      <c r="B140" s="299"/>
      <c r="C140" s="300"/>
      <c r="D140" s="230" t="s">
        <v>758</v>
      </c>
      <c r="E140" s="301" t="s">
        <v>1</v>
      </c>
      <c r="F140" s="302" t="s">
        <v>2492</v>
      </c>
      <c r="G140" s="300"/>
      <c r="H140" s="301" t="s">
        <v>1</v>
      </c>
      <c r="I140" s="303"/>
      <c r="J140" s="300"/>
      <c r="K140" s="300"/>
      <c r="L140" s="304"/>
      <c r="M140" s="305"/>
      <c r="N140" s="306"/>
      <c r="O140" s="306"/>
      <c r="P140" s="306"/>
      <c r="Q140" s="306"/>
      <c r="R140" s="306"/>
      <c r="S140" s="306"/>
      <c r="T140" s="307"/>
      <c r="U140" s="15"/>
      <c r="V140" s="15"/>
      <c r="W140" s="15"/>
      <c r="X140" s="15"/>
      <c r="Y140" s="15"/>
      <c r="Z140" s="15"/>
      <c r="AA140" s="15"/>
      <c r="AB140" s="15"/>
      <c r="AC140" s="15"/>
      <c r="AD140" s="15"/>
      <c r="AE140" s="15"/>
      <c r="AT140" s="308" t="s">
        <v>758</v>
      </c>
      <c r="AU140" s="308" t="s">
        <v>86</v>
      </c>
      <c r="AV140" s="15" t="s">
        <v>84</v>
      </c>
      <c r="AW140" s="15" t="s">
        <v>33</v>
      </c>
      <c r="AX140" s="15" t="s">
        <v>76</v>
      </c>
      <c r="AY140" s="308" t="s">
        <v>414</v>
      </c>
    </row>
    <row r="141" s="13" customFormat="1">
      <c r="A141" s="13"/>
      <c r="B141" s="277"/>
      <c r="C141" s="278"/>
      <c r="D141" s="230" t="s">
        <v>758</v>
      </c>
      <c r="E141" s="279" t="s">
        <v>1</v>
      </c>
      <c r="F141" s="280" t="s">
        <v>3986</v>
      </c>
      <c r="G141" s="278"/>
      <c r="H141" s="281">
        <v>17.420000000000002</v>
      </c>
      <c r="I141" s="282"/>
      <c r="J141" s="278"/>
      <c r="K141" s="278"/>
      <c r="L141" s="283"/>
      <c r="M141" s="284"/>
      <c r="N141" s="285"/>
      <c r="O141" s="285"/>
      <c r="P141" s="285"/>
      <c r="Q141" s="285"/>
      <c r="R141" s="285"/>
      <c r="S141" s="285"/>
      <c r="T141" s="286"/>
      <c r="U141" s="13"/>
      <c r="V141" s="13"/>
      <c r="W141" s="13"/>
      <c r="X141" s="13"/>
      <c r="Y141" s="13"/>
      <c r="Z141" s="13"/>
      <c r="AA141" s="13"/>
      <c r="AB141" s="13"/>
      <c r="AC141" s="13"/>
      <c r="AD141" s="13"/>
      <c r="AE141" s="13"/>
      <c r="AT141" s="287" t="s">
        <v>758</v>
      </c>
      <c r="AU141" s="287" t="s">
        <v>86</v>
      </c>
      <c r="AV141" s="13" t="s">
        <v>86</v>
      </c>
      <c r="AW141" s="13" t="s">
        <v>33</v>
      </c>
      <c r="AX141" s="13" t="s">
        <v>76</v>
      </c>
      <c r="AY141" s="287" t="s">
        <v>414</v>
      </c>
    </row>
    <row r="142" s="15" customFormat="1">
      <c r="A142" s="15"/>
      <c r="B142" s="299"/>
      <c r="C142" s="300"/>
      <c r="D142" s="230" t="s">
        <v>758</v>
      </c>
      <c r="E142" s="301" t="s">
        <v>1</v>
      </c>
      <c r="F142" s="302" t="s">
        <v>2495</v>
      </c>
      <c r="G142" s="300"/>
      <c r="H142" s="301" t="s">
        <v>1</v>
      </c>
      <c r="I142" s="303"/>
      <c r="J142" s="300"/>
      <c r="K142" s="300"/>
      <c r="L142" s="304"/>
      <c r="M142" s="305"/>
      <c r="N142" s="306"/>
      <c r="O142" s="306"/>
      <c r="P142" s="306"/>
      <c r="Q142" s="306"/>
      <c r="R142" s="306"/>
      <c r="S142" s="306"/>
      <c r="T142" s="307"/>
      <c r="U142" s="15"/>
      <c r="V142" s="15"/>
      <c r="W142" s="15"/>
      <c r="X142" s="15"/>
      <c r="Y142" s="15"/>
      <c r="Z142" s="15"/>
      <c r="AA142" s="15"/>
      <c r="AB142" s="15"/>
      <c r="AC142" s="15"/>
      <c r="AD142" s="15"/>
      <c r="AE142" s="15"/>
      <c r="AT142" s="308" t="s">
        <v>758</v>
      </c>
      <c r="AU142" s="308" t="s">
        <v>86</v>
      </c>
      <c r="AV142" s="15" t="s">
        <v>84</v>
      </c>
      <c r="AW142" s="15" t="s">
        <v>33</v>
      </c>
      <c r="AX142" s="15" t="s">
        <v>76</v>
      </c>
      <c r="AY142" s="308" t="s">
        <v>414</v>
      </c>
    </row>
    <row r="143" s="13" customFormat="1">
      <c r="A143" s="13"/>
      <c r="B143" s="277"/>
      <c r="C143" s="278"/>
      <c r="D143" s="230" t="s">
        <v>758</v>
      </c>
      <c r="E143" s="279" t="s">
        <v>1</v>
      </c>
      <c r="F143" s="280" t="s">
        <v>3987</v>
      </c>
      <c r="G143" s="278"/>
      <c r="H143" s="281">
        <v>6.1600000000000001</v>
      </c>
      <c r="I143" s="282"/>
      <c r="J143" s="278"/>
      <c r="K143" s="278"/>
      <c r="L143" s="283"/>
      <c r="M143" s="284"/>
      <c r="N143" s="285"/>
      <c r="O143" s="285"/>
      <c r="P143" s="285"/>
      <c r="Q143" s="285"/>
      <c r="R143" s="285"/>
      <c r="S143" s="285"/>
      <c r="T143" s="286"/>
      <c r="U143" s="13"/>
      <c r="V143" s="13"/>
      <c r="W143" s="13"/>
      <c r="X143" s="13"/>
      <c r="Y143" s="13"/>
      <c r="Z143" s="13"/>
      <c r="AA143" s="13"/>
      <c r="AB143" s="13"/>
      <c r="AC143" s="13"/>
      <c r="AD143" s="13"/>
      <c r="AE143" s="13"/>
      <c r="AT143" s="287" t="s">
        <v>758</v>
      </c>
      <c r="AU143" s="287" t="s">
        <v>86</v>
      </c>
      <c r="AV143" s="13" t="s">
        <v>86</v>
      </c>
      <c r="AW143" s="13" t="s">
        <v>33</v>
      </c>
      <c r="AX143" s="13" t="s">
        <v>76</v>
      </c>
      <c r="AY143" s="287" t="s">
        <v>414</v>
      </c>
    </row>
    <row r="144" s="13" customFormat="1">
      <c r="A144" s="13"/>
      <c r="B144" s="277"/>
      <c r="C144" s="278"/>
      <c r="D144" s="230" t="s">
        <v>758</v>
      </c>
      <c r="E144" s="279" t="s">
        <v>1</v>
      </c>
      <c r="F144" s="280" t="s">
        <v>3988</v>
      </c>
      <c r="G144" s="278"/>
      <c r="H144" s="281">
        <v>3</v>
      </c>
      <c r="I144" s="282"/>
      <c r="J144" s="278"/>
      <c r="K144" s="278"/>
      <c r="L144" s="283"/>
      <c r="M144" s="284"/>
      <c r="N144" s="285"/>
      <c r="O144" s="285"/>
      <c r="P144" s="285"/>
      <c r="Q144" s="285"/>
      <c r="R144" s="285"/>
      <c r="S144" s="285"/>
      <c r="T144" s="286"/>
      <c r="U144" s="13"/>
      <c r="V144" s="13"/>
      <c r="W144" s="13"/>
      <c r="X144" s="13"/>
      <c r="Y144" s="13"/>
      <c r="Z144" s="13"/>
      <c r="AA144" s="13"/>
      <c r="AB144" s="13"/>
      <c r="AC144" s="13"/>
      <c r="AD144" s="13"/>
      <c r="AE144" s="13"/>
      <c r="AT144" s="287" t="s">
        <v>758</v>
      </c>
      <c r="AU144" s="287" t="s">
        <v>86</v>
      </c>
      <c r="AV144" s="13" t="s">
        <v>86</v>
      </c>
      <c r="AW144" s="13" t="s">
        <v>33</v>
      </c>
      <c r="AX144" s="13" t="s">
        <v>76</v>
      </c>
      <c r="AY144" s="287" t="s">
        <v>414</v>
      </c>
    </row>
    <row r="145" s="14" customFormat="1">
      <c r="A145" s="14"/>
      <c r="B145" s="288"/>
      <c r="C145" s="289"/>
      <c r="D145" s="230" t="s">
        <v>758</v>
      </c>
      <c r="E145" s="290" t="s">
        <v>1</v>
      </c>
      <c r="F145" s="291" t="s">
        <v>760</v>
      </c>
      <c r="G145" s="289"/>
      <c r="H145" s="292">
        <v>26.580000000000002</v>
      </c>
      <c r="I145" s="293"/>
      <c r="J145" s="289"/>
      <c r="K145" s="289"/>
      <c r="L145" s="294"/>
      <c r="M145" s="295"/>
      <c r="N145" s="296"/>
      <c r="O145" s="296"/>
      <c r="P145" s="296"/>
      <c r="Q145" s="296"/>
      <c r="R145" s="296"/>
      <c r="S145" s="296"/>
      <c r="T145" s="297"/>
      <c r="U145" s="14"/>
      <c r="V145" s="14"/>
      <c r="W145" s="14"/>
      <c r="X145" s="14"/>
      <c r="Y145" s="14"/>
      <c r="Z145" s="14"/>
      <c r="AA145" s="14"/>
      <c r="AB145" s="14"/>
      <c r="AC145" s="14"/>
      <c r="AD145" s="14"/>
      <c r="AE145" s="14"/>
      <c r="AT145" s="298" t="s">
        <v>758</v>
      </c>
      <c r="AU145" s="298" t="s">
        <v>86</v>
      </c>
      <c r="AV145" s="14" t="s">
        <v>415</v>
      </c>
      <c r="AW145" s="14" t="s">
        <v>33</v>
      </c>
      <c r="AX145" s="14" t="s">
        <v>84</v>
      </c>
      <c r="AY145" s="298" t="s">
        <v>414</v>
      </c>
    </row>
    <row r="146" s="2" customFormat="1" ht="21.75" customHeight="1">
      <c r="A146" s="39"/>
      <c r="B146" s="40"/>
      <c r="C146" s="234" t="s">
        <v>415</v>
      </c>
      <c r="D146" s="234" t="s">
        <v>443</v>
      </c>
      <c r="E146" s="235" t="s">
        <v>1750</v>
      </c>
      <c r="F146" s="236" t="s">
        <v>1751</v>
      </c>
      <c r="G146" s="237" t="s">
        <v>632</v>
      </c>
      <c r="H146" s="238">
        <v>11.275</v>
      </c>
      <c r="I146" s="239"/>
      <c r="J146" s="240">
        <f>ROUND(I146*H146,2)</f>
        <v>0</v>
      </c>
      <c r="K146" s="236" t="s">
        <v>720</v>
      </c>
      <c r="L146" s="45"/>
      <c r="M146" s="241" t="s">
        <v>1</v>
      </c>
      <c r="N146" s="242" t="s">
        <v>41</v>
      </c>
      <c r="O146" s="92"/>
      <c r="P146" s="226">
        <f>O146*H146</f>
        <v>0</v>
      </c>
      <c r="Q146" s="226">
        <v>0.001110364</v>
      </c>
      <c r="R146" s="226">
        <f>Q146*H146</f>
        <v>0.0125193541</v>
      </c>
      <c r="S146" s="226">
        <v>0</v>
      </c>
      <c r="T146" s="227">
        <f>S146*H146</f>
        <v>0</v>
      </c>
      <c r="U146" s="39"/>
      <c r="V146" s="39"/>
      <c r="W146" s="39"/>
      <c r="X146" s="39"/>
      <c r="Y146" s="39"/>
      <c r="Z146" s="39"/>
      <c r="AA146" s="39"/>
      <c r="AB146" s="39"/>
      <c r="AC146" s="39"/>
      <c r="AD146" s="39"/>
      <c r="AE146" s="39"/>
      <c r="AR146" s="228" t="s">
        <v>415</v>
      </c>
      <c r="AT146" s="228" t="s">
        <v>443</v>
      </c>
      <c r="AU146" s="228" t="s">
        <v>86</v>
      </c>
      <c r="AY146" s="18" t="s">
        <v>414</v>
      </c>
      <c r="BE146" s="229">
        <f>IF(N146="základní",J146,0)</f>
        <v>0</v>
      </c>
      <c r="BF146" s="229">
        <f>IF(N146="snížená",J146,0)</f>
        <v>0</v>
      </c>
      <c r="BG146" s="229">
        <f>IF(N146="zákl. přenesená",J146,0)</f>
        <v>0</v>
      </c>
      <c r="BH146" s="229">
        <f>IF(N146="sníž. přenesená",J146,0)</f>
        <v>0</v>
      </c>
      <c r="BI146" s="229">
        <f>IF(N146="nulová",J146,0)</f>
        <v>0</v>
      </c>
      <c r="BJ146" s="18" t="s">
        <v>84</v>
      </c>
      <c r="BK146" s="229">
        <f>ROUND(I146*H146,2)</f>
        <v>0</v>
      </c>
      <c r="BL146" s="18" t="s">
        <v>415</v>
      </c>
      <c r="BM146" s="228" t="s">
        <v>3989</v>
      </c>
    </row>
    <row r="147" s="2" customFormat="1">
      <c r="A147" s="39"/>
      <c r="B147" s="40"/>
      <c r="C147" s="41"/>
      <c r="D147" s="230" t="s">
        <v>417</v>
      </c>
      <c r="E147" s="41"/>
      <c r="F147" s="231" t="s">
        <v>1753</v>
      </c>
      <c r="G147" s="41"/>
      <c r="H147" s="41"/>
      <c r="I147" s="156"/>
      <c r="J147" s="41"/>
      <c r="K147" s="41"/>
      <c r="L147" s="45"/>
      <c r="M147" s="232"/>
      <c r="N147" s="233"/>
      <c r="O147" s="92"/>
      <c r="P147" s="92"/>
      <c r="Q147" s="92"/>
      <c r="R147" s="92"/>
      <c r="S147" s="92"/>
      <c r="T147" s="93"/>
      <c r="U147" s="39"/>
      <c r="V147" s="39"/>
      <c r="W147" s="39"/>
      <c r="X147" s="39"/>
      <c r="Y147" s="39"/>
      <c r="Z147" s="39"/>
      <c r="AA147" s="39"/>
      <c r="AB147" s="39"/>
      <c r="AC147" s="39"/>
      <c r="AD147" s="39"/>
      <c r="AE147" s="39"/>
      <c r="AT147" s="18" t="s">
        <v>417</v>
      </c>
      <c r="AU147" s="18" t="s">
        <v>86</v>
      </c>
    </row>
    <row r="148" s="2" customFormat="1">
      <c r="A148" s="39"/>
      <c r="B148" s="40"/>
      <c r="C148" s="41"/>
      <c r="D148" s="230" t="s">
        <v>722</v>
      </c>
      <c r="E148" s="41"/>
      <c r="F148" s="268" t="s">
        <v>2797</v>
      </c>
      <c r="G148" s="41"/>
      <c r="H148" s="41"/>
      <c r="I148" s="156"/>
      <c r="J148" s="41"/>
      <c r="K148" s="41"/>
      <c r="L148" s="45"/>
      <c r="M148" s="232"/>
      <c r="N148" s="233"/>
      <c r="O148" s="92"/>
      <c r="P148" s="92"/>
      <c r="Q148" s="92"/>
      <c r="R148" s="92"/>
      <c r="S148" s="92"/>
      <c r="T148" s="93"/>
      <c r="U148" s="39"/>
      <c r="V148" s="39"/>
      <c r="W148" s="39"/>
      <c r="X148" s="39"/>
      <c r="Y148" s="39"/>
      <c r="Z148" s="39"/>
      <c r="AA148" s="39"/>
      <c r="AB148" s="39"/>
      <c r="AC148" s="39"/>
      <c r="AD148" s="39"/>
      <c r="AE148" s="39"/>
      <c r="AT148" s="18" t="s">
        <v>722</v>
      </c>
      <c r="AU148" s="18" t="s">
        <v>86</v>
      </c>
    </row>
    <row r="149" s="15" customFormat="1">
      <c r="A149" s="15"/>
      <c r="B149" s="299"/>
      <c r="C149" s="300"/>
      <c r="D149" s="230" t="s">
        <v>758</v>
      </c>
      <c r="E149" s="301" t="s">
        <v>1</v>
      </c>
      <c r="F149" s="302" t="s">
        <v>2798</v>
      </c>
      <c r="G149" s="300"/>
      <c r="H149" s="301" t="s">
        <v>1</v>
      </c>
      <c r="I149" s="303"/>
      <c r="J149" s="300"/>
      <c r="K149" s="300"/>
      <c r="L149" s="304"/>
      <c r="M149" s="305"/>
      <c r="N149" s="306"/>
      <c r="O149" s="306"/>
      <c r="P149" s="306"/>
      <c r="Q149" s="306"/>
      <c r="R149" s="306"/>
      <c r="S149" s="306"/>
      <c r="T149" s="307"/>
      <c r="U149" s="15"/>
      <c r="V149" s="15"/>
      <c r="W149" s="15"/>
      <c r="X149" s="15"/>
      <c r="Y149" s="15"/>
      <c r="Z149" s="15"/>
      <c r="AA149" s="15"/>
      <c r="AB149" s="15"/>
      <c r="AC149" s="15"/>
      <c r="AD149" s="15"/>
      <c r="AE149" s="15"/>
      <c r="AT149" s="308" t="s">
        <v>758</v>
      </c>
      <c r="AU149" s="308" t="s">
        <v>86</v>
      </c>
      <c r="AV149" s="15" t="s">
        <v>84</v>
      </c>
      <c r="AW149" s="15" t="s">
        <v>33</v>
      </c>
      <c r="AX149" s="15" t="s">
        <v>76</v>
      </c>
      <c r="AY149" s="308" t="s">
        <v>414</v>
      </c>
    </row>
    <row r="150" s="13" customFormat="1">
      <c r="A150" s="13"/>
      <c r="B150" s="277"/>
      <c r="C150" s="278"/>
      <c r="D150" s="230" t="s">
        <v>758</v>
      </c>
      <c r="E150" s="279" t="s">
        <v>1</v>
      </c>
      <c r="F150" s="280" t="s">
        <v>3990</v>
      </c>
      <c r="G150" s="278"/>
      <c r="H150" s="281">
        <v>5.6280000000000001</v>
      </c>
      <c r="I150" s="282"/>
      <c r="J150" s="278"/>
      <c r="K150" s="278"/>
      <c r="L150" s="283"/>
      <c r="M150" s="284"/>
      <c r="N150" s="285"/>
      <c r="O150" s="285"/>
      <c r="P150" s="285"/>
      <c r="Q150" s="285"/>
      <c r="R150" s="285"/>
      <c r="S150" s="285"/>
      <c r="T150" s="286"/>
      <c r="U150" s="13"/>
      <c r="V150" s="13"/>
      <c r="W150" s="13"/>
      <c r="X150" s="13"/>
      <c r="Y150" s="13"/>
      <c r="Z150" s="13"/>
      <c r="AA150" s="13"/>
      <c r="AB150" s="13"/>
      <c r="AC150" s="13"/>
      <c r="AD150" s="13"/>
      <c r="AE150" s="13"/>
      <c r="AT150" s="287" t="s">
        <v>758</v>
      </c>
      <c r="AU150" s="287" t="s">
        <v>86</v>
      </c>
      <c r="AV150" s="13" t="s">
        <v>86</v>
      </c>
      <c r="AW150" s="13" t="s">
        <v>33</v>
      </c>
      <c r="AX150" s="13" t="s">
        <v>76</v>
      </c>
      <c r="AY150" s="287" t="s">
        <v>414</v>
      </c>
    </row>
    <row r="151" s="13" customFormat="1">
      <c r="A151" s="13"/>
      <c r="B151" s="277"/>
      <c r="C151" s="278"/>
      <c r="D151" s="230" t="s">
        <v>758</v>
      </c>
      <c r="E151" s="279" t="s">
        <v>1</v>
      </c>
      <c r="F151" s="280" t="s">
        <v>3898</v>
      </c>
      <c r="G151" s="278"/>
      <c r="H151" s="281">
        <v>1.232</v>
      </c>
      <c r="I151" s="282"/>
      <c r="J151" s="278"/>
      <c r="K151" s="278"/>
      <c r="L151" s="283"/>
      <c r="M151" s="284"/>
      <c r="N151" s="285"/>
      <c r="O151" s="285"/>
      <c r="P151" s="285"/>
      <c r="Q151" s="285"/>
      <c r="R151" s="285"/>
      <c r="S151" s="285"/>
      <c r="T151" s="286"/>
      <c r="U151" s="13"/>
      <c r="V151" s="13"/>
      <c r="W151" s="13"/>
      <c r="X151" s="13"/>
      <c r="Y151" s="13"/>
      <c r="Z151" s="13"/>
      <c r="AA151" s="13"/>
      <c r="AB151" s="13"/>
      <c r="AC151" s="13"/>
      <c r="AD151" s="13"/>
      <c r="AE151" s="13"/>
      <c r="AT151" s="287" t="s">
        <v>758</v>
      </c>
      <c r="AU151" s="287" t="s">
        <v>86</v>
      </c>
      <c r="AV151" s="13" t="s">
        <v>86</v>
      </c>
      <c r="AW151" s="13" t="s">
        <v>33</v>
      </c>
      <c r="AX151" s="13" t="s">
        <v>76</v>
      </c>
      <c r="AY151" s="287" t="s">
        <v>414</v>
      </c>
    </row>
    <row r="152" s="15" customFormat="1">
      <c r="A152" s="15"/>
      <c r="B152" s="299"/>
      <c r="C152" s="300"/>
      <c r="D152" s="230" t="s">
        <v>758</v>
      </c>
      <c r="E152" s="301" t="s">
        <v>1</v>
      </c>
      <c r="F152" s="302" t="s">
        <v>3991</v>
      </c>
      <c r="G152" s="300"/>
      <c r="H152" s="301" t="s">
        <v>1</v>
      </c>
      <c r="I152" s="303"/>
      <c r="J152" s="300"/>
      <c r="K152" s="300"/>
      <c r="L152" s="304"/>
      <c r="M152" s="305"/>
      <c r="N152" s="306"/>
      <c r="O152" s="306"/>
      <c r="P152" s="306"/>
      <c r="Q152" s="306"/>
      <c r="R152" s="306"/>
      <c r="S152" s="306"/>
      <c r="T152" s="307"/>
      <c r="U152" s="15"/>
      <c r="V152" s="15"/>
      <c r="W152" s="15"/>
      <c r="X152" s="15"/>
      <c r="Y152" s="15"/>
      <c r="Z152" s="15"/>
      <c r="AA152" s="15"/>
      <c r="AB152" s="15"/>
      <c r="AC152" s="15"/>
      <c r="AD152" s="15"/>
      <c r="AE152" s="15"/>
      <c r="AT152" s="308" t="s">
        <v>758</v>
      </c>
      <c r="AU152" s="308" t="s">
        <v>86</v>
      </c>
      <c r="AV152" s="15" t="s">
        <v>84</v>
      </c>
      <c r="AW152" s="15" t="s">
        <v>33</v>
      </c>
      <c r="AX152" s="15" t="s">
        <v>76</v>
      </c>
      <c r="AY152" s="308" t="s">
        <v>414</v>
      </c>
    </row>
    <row r="153" s="13" customFormat="1">
      <c r="A153" s="13"/>
      <c r="B153" s="277"/>
      <c r="C153" s="278"/>
      <c r="D153" s="230" t="s">
        <v>758</v>
      </c>
      <c r="E153" s="279" t="s">
        <v>1</v>
      </c>
      <c r="F153" s="280" t="s">
        <v>3992</v>
      </c>
      <c r="G153" s="278"/>
      <c r="H153" s="281">
        <v>1.0780000000000001</v>
      </c>
      <c r="I153" s="282"/>
      <c r="J153" s="278"/>
      <c r="K153" s="278"/>
      <c r="L153" s="283"/>
      <c r="M153" s="284"/>
      <c r="N153" s="285"/>
      <c r="O153" s="285"/>
      <c r="P153" s="285"/>
      <c r="Q153" s="285"/>
      <c r="R153" s="285"/>
      <c r="S153" s="285"/>
      <c r="T153" s="286"/>
      <c r="U153" s="13"/>
      <c r="V153" s="13"/>
      <c r="W153" s="13"/>
      <c r="X153" s="13"/>
      <c r="Y153" s="13"/>
      <c r="Z153" s="13"/>
      <c r="AA153" s="13"/>
      <c r="AB153" s="13"/>
      <c r="AC153" s="13"/>
      <c r="AD153" s="13"/>
      <c r="AE153" s="13"/>
      <c r="AT153" s="287" t="s">
        <v>758</v>
      </c>
      <c r="AU153" s="287" t="s">
        <v>86</v>
      </c>
      <c r="AV153" s="13" t="s">
        <v>86</v>
      </c>
      <c r="AW153" s="13" t="s">
        <v>33</v>
      </c>
      <c r="AX153" s="13" t="s">
        <v>76</v>
      </c>
      <c r="AY153" s="287" t="s">
        <v>414</v>
      </c>
    </row>
    <row r="154" s="15" customFormat="1">
      <c r="A154" s="15"/>
      <c r="B154" s="299"/>
      <c r="C154" s="300"/>
      <c r="D154" s="230" t="s">
        <v>758</v>
      </c>
      <c r="E154" s="301" t="s">
        <v>1</v>
      </c>
      <c r="F154" s="302" t="s">
        <v>3993</v>
      </c>
      <c r="G154" s="300"/>
      <c r="H154" s="301" t="s">
        <v>1</v>
      </c>
      <c r="I154" s="303"/>
      <c r="J154" s="300"/>
      <c r="K154" s="300"/>
      <c r="L154" s="304"/>
      <c r="M154" s="305"/>
      <c r="N154" s="306"/>
      <c r="O154" s="306"/>
      <c r="P154" s="306"/>
      <c r="Q154" s="306"/>
      <c r="R154" s="306"/>
      <c r="S154" s="306"/>
      <c r="T154" s="307"/>
      <c r="U154" s="15"/>
      <c r="V154" s="15"/>
      <c r="W154" s="15"/>
      <c r="X154" s="15"/>
      <c r="Y154" s="15"/>
      <c r="Z154" s="15"/>
      <c r="AA154" s="15"/>
      <c r="AB154" s="15"/>
      <c r="AC154" s="15"/>
      <c r="AD154" s="15"/>
      <c r="AE154" s="15"/>
      <c r="AT154" s="308" t="s">
        <v>758</v>
      </c>
      <c r="AU154" s="308" t="s">
        <v>86</v>
      </c>
      <c r="AV154" s="15" t="s">
        <v>84</v>
      </c>
      <c r="AW154" s="15" t="s">
        <v>33</v>
      </c>
      <c r="AX154" s="15" t="s">
        <v>76</v>
      </c>
      <c r="AY154" s="308" t="s">
        <v>414</v>
      </c>
    </row>
    <row r="155" s="13" customFormat="1">
      <c r="A155" s="13"/>
      <c r="B155" s="277"/>
      <c r="C155" s="278"/>
      <c r="D155" s="230" t="s">
        <v>758</v>
      </c>
      <c r="E155" s="279" t="s">
        <v>1</v>
      </c>
      <c r="F155" s="280" t="s">
        <v>3994</v>
      </c>
      <c r="G155" s="278"/>
      <c r="H155" s="281">
        <v>0.50600000000000001</v>
      </c>
      <c r="I155" s="282"/>
      <c r="J155" s="278"/>
      <c r="K155" s="278"/>
      <c r="L155" s="283"/>
      <c r="M155" s="284"/>
      <c r="N155" s="285"/>
      <c r="O155" s="285"/>
      <c r="P155" s="285"/>
      <c r="Q155" s="285"/>
      <c r="R155" s="285"/>
      <c r="S155" s="285"/>
      <c r="T155" s="286"/>
      <c r="U155" s="13"/>
      <c r="V155" s="13"/>
      <c r="W155" s="13"/>
      <c r="X155" s="13"/>
      <c r="Y155" s="13"/>
      <c r="Z155" s="13"/>
      <c r="AA155" s="13"/>
      <c r="AB155" s="13"/>
      <c r="AC155" s="13"/>
      <c r="AD155" s="13"/>
      <c r="AE155" s="13"/>
      <c r="AT155" s="287" t="s">
        <v>758</v>
      </c>
      <c r="AU155" s="287" t="s">
        <v>86</v>
      </c>
      <c r="AV155" s="13" t="s">
        <v>86</v>
      </c>
      <c r="AW155" s="13" t="s">
        <v>33</v>
      </c>
      <c r="AX155" s="13" t="s">
        <v>76</v>
      </c>
      <c r="AY155" s="287" t="s">
        <v>414</v>
      </c>
    </row>
    <row r="156" s="15" customFormat="1">
      <c r="A156" s="15"/>
      <c r="B156" s="299"/>
      <c r="C156" s="300"/>
      <c r="D156" s="230" t="s">
        <v>758</v>
      </c>
      <c r="E156" s="301" t="s">
        <v>1</v>
      </c>
      <c r="F156" s="302" t="s">
        <v>3995</v>
      </c>
      <c r="G156" s="300"/>
      <c r="H156" s="301" t="s">
        <v>1</v>
      </c>
      <c r="I156" s="303"/>
      <c r="J156" s="300"/>
      <c r="K156" s="300"/>
      <c r="L156" s="304"/>
      <c r="M156" s="305"/>
      <c r="N156" s="306"/>
      <c r="O156" s="306"/>
      <c r="P156" s="306"/>
      <c r="Q156" s="306"/>
      <c r="R156" s="306"/>
      <c r="S156" s="306"/>
      <c r="T156" s="307"/>
      <c r="U156" s="15"/>
      <c r="V156" s="15"/>
      <c r="W156" s="15"/>
      <c r="X156" s="15"/>
      <c r="Y156" s="15"/>
      <c r="Z156" s="15"/>
      <c r="AA156" s="15"/>
      <c r="AB156" s="15"/>
      <c r="AC156" s="15"/>
      <c r="AD156" s="15"/>
      <c r="AE156" s="15"/>
      <c r="AT156" s="308" t="s">
        <v>758</v>
      </c>
      <c r="AU156" s="308" t="s">
        <v>86</v>
      </c>
      <c r="AV156" s="15" t="s">
        <v>84</v>
      </c>
      <c r="AW156" s="15" t="s">
        <v>33</v>
      </c>
      <c r="AX156" s="15" t="s">
        <v>76</v>
      </c>
      <c r="AY156" s="308" t="s">
        <v>414</v>
      </c>
    </row>
    <row r="157" s="13" customFormat="1">
      <c r="A157" s="13"/>
      <c r="B157" s="277"/>
      <c r="C157" s="278"/>
      <c r="D157" s="230" t="s">
        <v>758</v>
      </c>
      <c r="E157" s="279" t="s">
        <v>1</v>
      </c>
      <c r="F157" s="280" t="s">
        <v>3996</v>
      </c>
      <c r="G157" s="278"/>
      <c r="H157" s="281">
        <v>2.7429999999999999</v>
      </c>
      <c r="I157" s="282"/>
      <c r="J157" s="278"/>
      <c r="K157" s="278"/>
      <c r="L157" s="283"/>
      <c r="M157" s="284"/>
      <c r="N157" s="285"/>
      <c r="O157" s="285"/>
      <c r="P157" s="285"/>
      <c r="Q157" s="285"/>
      <c r="R157" s="285"/>
      <c r="S157" s="285"/>
      <c r="T157" s="286"/>
      <c r="U157" s="13"/>
      <c r="V157" s="13"/>
      <c r="W157" s="13"/>
      <c r="X157" s="13"/>
      <c r="Y157" s="13"/>
      <c r="Z157" s="13"/>
      <c r="AA157" s="13"/>
      <c r="AB157" s="13"/>
      <c r="AC157" s="13"/>
      <c r="AD157" s="13"/>
      <c r="AE157" s="13"/>
      <c r="AT157" s="287" t="s">
        <v>758</v>
      </c>
      <c r="AU157" s="287" t="s">
        <v>86</v>
      </c>
      <c r="AV157" s="13" t="s">
        <v>86</v>
      </c>
      <c r="AW157" s="13" t="s">
        <v>33</v>
      </c>
      <c r="AX157" s="13" t="s">
        <v>76</v>
      </c>
      <c r="AY157" s="287" t="s">
        <v>414</v>
      </c>
    </row>
    <row r="158" s="15" customFormat="1">
      <c r="A158" s="15"/>
      <c r="B158" s="299"/>
      <c r="C158" s="300"/>
      <c r="D158" s="230" t="s">
        <v>758</v>
      </c>
      <c r="E158" s="301" t="s">
        <v>1</v>
      </c>
      <c r="F158" s="302" t="s">
        <v>3997</v>
      </c>
      <c r="G158" s="300"/>
      <c r="H158" s="301" t="s">
        <v>1</v>
      </c>
      <c r="I158" s="303"/>
      <c r="J158" s="300"/>
      <c r="K158" s="300"/>
      <c r="L158" s="304"/>
      <c r="M158" s="305"/>
      <c r="N158" s="306"/>
      <c r="O158" s="306"/>
      <c r="P158" s="306"/>
      <c r="Q158" s="306"/>
      <c r="R158" s="306"/>
      <c r="S158" s="306"/>
      <c r="T158" s="307"/>
      <c r="U158" s="15"/>
      <c r="V158" s="15"/>
      <c r="W158" s="15"/>
      <c r="X158" s="15"/>
      <c r="Y158" s="15"/>
      <c r="Z158" s="15"/>
      <c r="AA158" s="15"/>
      <c r="AB158" s="15"/>
      <c r="AC158" s="15"/>
      <c r="AD158" s="15"/>
      <c r="AE158" s="15"/>
      <c r="AT158" s="308" t="s">
        <v>758</v>
      </c>
      <c r="AU158" s="308" t="s">
        <v>86</v>
      </c>
      <c r="AV158" s="15" t="s">
        <v>84</v>
      </c>
      <c r="AW158" s="15" t="s">
        <v>33</v>
      </c>
      <c r="AX158" s="15" t="s">
        <v>76</v>
      </c>
      <c r="AY158" s="308" t="s">
        <v>414</v>
      </c>
    </row>
    <row r="159" s="13" customFormat="1">
      <c r="A159" s="13"/>
      <c r="B159" s="277"/>
      <c r="C159" s="278"/>
      <c r="D159" s="230" t="s">
        <v>758</v>
      </c>
      <c r="E159" s="279" t="s">
        <v>1</v>
      </c>
      <c r="F159" s="280" t="s">
        <v>3998</v>
      </c>
      <c r="G159" s="278"/>
      <c r="H159" s="281">
        <v>0.087999999999999995</v>
      </c>
      <c r="I159" s="282"/>
      <c r="J159" s="278"/>
      <c r="K159" s="278"/>
      <c r="L159" s="283"/>
      <c r="M159" s="284"/>
      <c r="N159" s="285"/>
      <c r="O159" s="285"/>
      <c r="P159" s="285"/>
      <c r="Q159" s="285"/>
      <c r="R159" s="285"/>
      <c r="S159" s="285"/>
      <c r="T159" s="286"/>
      <c r="U159" s="13"/>
      <c r="V159" s="13"/>
      <c r="W159" s="13"/>
      <c r="X159" s="13"/>
      <c r="Y159" s="13"/>
      <c r="Z159" s="13"/>
      <c r="AA159" s="13"/>
      <c r="AB159" s="13"/>
      <c r="AC159" s="13"/>
      <c r="AD159" s="13"/>
      <c r="AE159" s="13"/>
      <c r="AT159" s="287" t="s">
        <v>758</v>
      </c>
      <c r="AU159" s="287" t="s">
        <v>86</v>
      </c>
      <c r="AV159" s="13" t="s">
        <v>86</v>
      </c>
      <c r="AW159" s="13" t="s">
        <v>33</v>
      </c>
      <c r="AX159" s="13" t="s">
        <v>76</v>
      </c>
      <c r="AY159" s="287" t="s">
        <v>414</v>
      </c>
    </row>
    <row r="160" s="14" customFormat="1">
      <c r="A160" s="14"/>
      <c r="B160" s="288"/>
      <c r="C160" s="289"/>
      <c r="D160" s="230" t="s">
        <v>758</v>
      </c>
      <c r="E160" s="290" t="s">
        <v>1</v>
      </c>
      <c r="F160" s="291" t="s">
        <v>760</v>
      </c>
      <c r="G160" s="289"/>
      <c r="H160" s="292">
        <v>11.275</v>
      </c>
      <c r="I160" s="293"/>
      <c r="J160" s="289"/>
      <c r="K160" s="289"/>
      <c r="L160" s="294"/>
      <c r="M160" s="295"/>
      <c r="N160" s="296"/>
      <c r="O160" s="296"/>
      <c r="P160" s="296"/>
      <c r="Q160" s="296"/>
      <c r="R160" s="296"/>
      <c r="S160" s="296"/>
      <c r="T160" s="297"/>
      <c r="U160" s="14"/>
      <c r="V160" s="14"/>
      <c r="W160" s="14"/>
      <c r="X160" s="14"/>
      <c r="Y160" s="14"/>
      <c r="Z160" s="14"/>
      <c r="AA160" s="14"/>
      <c r="AB160" s="14"/>
      <c r="AC160" s="14"/>
      <c r="AD160" s="14"/>
      <c r="AE160" s="14"/>
      <c r="AT160" s="298" t="s">
        <v>758</v>
      </c>
      <c r="AU160" s="298" t="s">
        <v>86</v>
      </c>
      <c r="AV160" s="14" t="s">
        <v>415</v>
      </c>
      <c r="AW160" s="14" t="s">
        <v>33</v>
      </c>
      <c r="AX160" s="14" t="s">
        <v>84</v>
      </c>
      <c r="AY160" s="298" t="s">
        <v>414</v>
      </c>
    </row>
    <row r="161" s="2" customFormat="1" ht="21.75" customHeight="1">
      <c r="A161" s="39"/>
      <c r="B161" s="40"/>
      <c r="C161" s="234" t="s">
        <v>427</v>
      </c>
      <c r="D161" s="234" t="s">
        <v>443</v>
      </c>
      <c r="E161" s="235" t="s">
        <v>2246</v>
      </c>
      <c r="F161" s="236" t="s">
        <v>2247</v>
      </c>
      <c r="G161" s="237" t="s">
        <v>531</v>
      </c>
      <c r="H161" s="238">
        <v>34.539999999999999</v>
      </c>
      <c r="I161" s="239"/>
      <c r="J161" s="240">
        <f>ROUND(I161*H161,2)</f>
        <v>0</v>
      </c>
      <c r="K161" s="236" t="s">
        <v>720</v>
      </c>
      <c r="L161" s="45"/>
      <c r="M161" s="241" t="s">
        <v>1</v>
      </c>
      <c r="N161" s="242" t="s">
        <v>41</v>
      </c>
      <c r="O161" s="92"/>
      <c r="P161" s="226">
        <f>O161*H161</f>
        <v>0</v>
      </c>
      <c r="Q161" s="226">
        <v>0.00046548210000000001</v>
      </c>
      <c r="R161" s="226">
        <f>Q161*H161</f>
        <v>0.016077751734000001</v>
      </c>
      <c r="S161" s="226">
        <v>0</v>
      </c>
      <c r="T161" s="227">
        <f>S161*H161</f>
        <v>0</v>
      </c>
      <c r="U161" s="39"/>
      <c r="V161" s="39"/>
      <c r="W161" s="39"/>
      <c r="X161" s="39"/>
      <c r="Y161" s="39"/>
      <c r="Z161" s="39"/>
      <c r="AA161" s="39"/>
      <c r="AB161" s="39"/>
      <c r="AC161" s="39"/>
      <c r="AD161" s="39"/>
      <c r="AE161" s="39"/>
      <c r="AR161" s="228" t="s">
        <v>415</v>
      </c>
      <c r="AT161" s="228" t="s">
        <v>443</v>
      </c>
      <c r="AU161" s="228" t="s">
        <v>86</v>
      </c>
      <c r="AY161" s="18" t="s">
        <v>414</v>
      </c>
      <c r="BE161" s="229">
        <f>IF(N161="základní",J161,0)</f>
        <v>0</v>
      </c>
      <c r="BF161" s="229">
        <f>IF(N161="snížená",J161,0)</f>
        <v>0</v>
      </c>
      <c r="BG161" s="229">
        <f>IF(N161="zákl. přenesená",J161,0)</f>
        <v>0</v>
      </c>
      <c r="BH161" s="229">
        <f>IF(N161="sníž. přenesená",J161,0)</f>
        <v>0</v>
      </c>
      <c r="BI161" s="229">
        <f>IF(N161="nulová",J161,0)</f>
        <v>0</v>
      </c>
      <c r="BJ161" s="18" t="s">
        <v>84</v>
      </c>
      <c r="BK161" s="229">
        <f>ROUND(I161*H161,2)</f>
        <v>0</v>
      </c>
      <c r="BL161" s="18" t="s">
        <v>415</v>
      </c>
      <c r="BM161" s="228" t="s">
        <v>3999</v>
      </c>
    </row>
    <row r="162" s="2" customFormat="1">
      <c r="A162" s="39"/>
      <c r="B162" s="40"/>
      <c r="C162" s="41"/>
      <c r="D162" s="230" t="s">
        <v>417</v>
      </c>
      <c r="E162" s="41"/>
      <c r="F162" s="231" t="s">
        <v>2249</v>
      </c>
      <c r="G162" s="41"/>
      <c r="H162" s="41"/>
      <c r="I162" s="156"/>
      <c r="J162" s="41"/>
      <c r="K162" s="41"/>
      <c r="L162" s="45"/>
      <c r="M162" s="232"/>
      <c r="N162" s="233"/>
      <c r="O162" s="92"/>
      <c r="P162" s="92"/>
      <c r="Q162" s="92"/>
      <c r="R162" s="92"/>
      <c r="S162" s="92"/>
      <c r="T162" s="93"/>
      <c r="U162" s="39"/>
      <c r="V162" s="39"/>
      <c r="W162" s="39"/>
      <c r="X162" s="39"/>
      <c r="Y162" s="39"/>
      <c r="Z162" s="39"/>
      <c r="AA162" s="39"/>
      <c r="AB162" s="39"/>
      <c r="AC162" s="39"/>
      <c r="AD162" s="39"/>
      <c r="AE162" s="39"/>
      <c r="AT162" s="18" t="s">
        <v>417</v>
      </c>
      <c r="AU162" s="18" t="s">
        <v>86</v>
      </c>
    </row>
    <row r="163" s="13" customFormat="1">
      <c r="A163" s="13"/>
      <c r="B163" s="277"/>
      <c r="C163" s="278"/>
      <c r="D163" s="230" t="s">
        <v>758</v>
      </c>
      <c r="E163" s="279" t="s">
        <v>1</v>
      </c>
      <c r="F163" s="280" t="s">
        <v>4000</v>
      </c>
      <c r="G163" s="278"/>
      <c r="H163" s="281">
        <v>34.539999999999999</v>
      </c>
      <c r="I163" s="282"/>
      <c r="J163" s="278"/>
      <c r="K163" s="278"/>
      <c r="L163" s="283"/>
      <c r="M163" s="284"/>
      <c r="N163" s="285"/>
      <c r="O163" s="285"/>
      <c r="P163" s="285"/>
      <c r="Q163" s="285"/>
      <c r="R163" s="285"/>
      <c r="S163" s="285"/>
      <c r="T163" s="286"/>
      <c r="U163" s="13"/>
      <c r="V163" s="13"/>
      <c r="W163" s="13"/>
      <c r="X163" s="13"/>
      <c r="Y163" s="13"/>
      <c r="Z163" s="13"/>
      <c r="AA163" s="13"/>
      <c r="AB163" s="13"/>
      <c r="AC163" s="13"/>
      <c r="AD163" s="13"/>
      <c r="AE163" s="13"/>
      <c r="AT163" s="287" t="s">
        <v>758</v>
      </c>
      <c r="AU163" s="287" t="s">
        <v>86</v>
      </c>
      <c r="AV163" s="13" t="s">
        <v>86</v>
      </c>
      <c r="AW163" s="13" t="s">
        <v>33</v>
      </c>
      <c r="AX163" s="13" t="s">
        <v>84</v>
      </c>
      <c r="AY163" s="287" t="s">
        <v>414</v>
      </c>
    </row>
    <row r="164" s="11" customFormat="1" ht="22.8" customHeight="1">
      <c r="A164" s="11"/>
      <c r="B164" s="254"/>
      <c r="C164" s="255"/>
      <c r="D164" s="256" t="s">
        <v>75</v>
      </c>
      <c r="E164" s="275" t="s">
        <v>442</v>
      </c>
      <c r="F164" s="275" t="s">
        <v>850</v>
      </c>
      <c r="G164" s="255"/>
      <c r="H164" s="255"/>
      <c r="I164" s="258"/>
      <c r="J164" s="276">
        <f>BK164</f>
        <v>0</v>
      </c>
      <c r="K164" s="255"/>
      <c r="L164" s="260"/>
      <c r="M164" s="261"/>
      <c r="N164" s="262"/>
      <c r="O164" s="262"/>
      <c r="P164" s="263">
        <f>SUM(P165:P186)</f>
        <v>0</v>
      </c>
      <c r="Q164" s="262"/>
      <c r="R164" s="263">
        <f>SUM(R165:R186)</f>
        <v>0.10101000000000002</v>
      </c>
      <c r="S164" s="262"/>
      <c r="T164" s="264">
        <f>SUM(T165:T186)</f>
        <v>0.40593499999999999</v>
      </c>
      <c r="U164" s="11"/>
      <c r="V164" s="11"/>
      <c r="W164" s="11"/>
      <c r="X164" s="11"/>
      <c r="Y164" s="11"/>
      <c r="Z164" s="11"/>
      <c r="AA164" s="11"/>
      <c r="AB164" s="11"/>
      <c r="AC164" s="11"/>
      <c r="AD164" s="11"/>
      <c r="AE164" s="11"/>
      <c r="AR164" s="265" t="s">
        <v>84</v>
      </c>
      <c r="AT164" s="266" t="s">
        <v>75</v>
      </c>
      <c r="AU164" s="266" t="s">
        <v>84</v>
      </c>
      <c r="AY164" s="265" t="s">
        <v>414</v>
      </c>
      <c r="BK164" s="267">
        <f>SUM(BK165:BK186)</f>
        <v>0</v>
      </c>
    </row>
    <row r="165" s="2" customFormat="1" ht="21.75" customHeight="1">
      <c r="A165" s="39"/>
      <c r="B165" s="40"/>
      <c r="C165" s="234" t="s">
        <v>431</v>
      </c>
      <c r="D165" s="234" t="s">
        <v>443</v>
      </c>
      <c r="E165" s="235" t="s">
        <v>3338</v>
      </c>
      <c r="F165" s="236" t="s">
        <v>3339</v>
      </c>
      <c r="G165" s="237" t="s">
        <v>755</v>
      </c>
      <c r="H165" s="238">
        <v>0.22</v>
      </c>
      <c r="I165" s="239"/>
      <c r="J165" s="240">
        <f>ROUND(I165*H165,2)</f>
        <v>0</v>
      </c>
      <c r="K165" s="236" t="s">
        <v>720</v>
      </c>
      <c r="L165" s="45"/>
      <c r="M165" s="241" t="s">
        <v>1</v>
      </c>
      <c r="N165" s="242" t="s">
        <v>41</v>
      </c>
      <c r="O165" s="92"/>
      <c r="P165" s="226">
        <f>O165*H165</f>
        <v>0</v>
      </c>
      <c r="Q165" s="226">
        <v>0</v>
      </c>
      <c r="R165" s="226">
        <f>Q165*H165</f>
        <v>0</v>
      </c>
      <c r="S165" s="226">
        <v>1.8</v>
      </c>
      <c r="T165" s="227">
        <f>S165*H165</f>
        <v>0.39600000000000002</v>
      </c>
      <c r="U165" s="39"/>
      <c r="V165" s="39"/>
      <c r="W165" s="39"/>
      <c r="X165" s="39"/>
      <c r="Y165" s="39"/>
      <c r="Z165" s="39"/>
      <c r="AA165" s="39"/>
      <c r="AB165" s="39"/>
      <c r="AC165" s="39"/>
      <c r="AD165" s="39"/>
      <c r="AE165" s="39"/>
      <c r="AR165" s="228" t="s">
        <v>415</v>
      </c>
      <c r="AT165" s="228" t="s">
        <v>443</v>
      </c>
      <c r="AU165" s="228" t="s">
        <v>86</v>
      </c>
      <c r="AY165" s="18" t="s">
        <v>414</v>
      </c>
      <c r="BE165" s="229">
        <f>IF(N165="základní",J165,0)</f>
        <v>0</v>
      </c>
      <c r="BF165" s="229">
        <f>IF(N165="snížená",J165,0)</f>
        <v>0</v>
      </c>
      <c r="BG165" s="229">
        <f>IF(N165="zákl. přenesená",J165,0)</f>
        <v>0</v>
      </c>
      <c r="BH165" s="229">
        <f>IF(N165="sníž. přenesená",J165,0)</f>
        <v>0</v>
      </c>
      <c r="BI165" s="229">
        <f>IF(N165="nulová",J165,0)</f>
        <v>0</v>
      </c>
      <c r="BJ165" s="18" t="s">
        <v>84</v>
      </c>
      <c r="BK165" s="229">
        <f>ROUND(I165*H165,2)</f>
        <v>0</v>
      </c>
      <c r="BL165" s="18" t="s">
        <v>415</v>
      </c>
      <c r="BM165" s="228" t="s">
        <v>4001</v>
      </c>
    </row>
    <row r="166" s="2" customFormat="1">
      <c r="A166" s="39"/>
      <c r="B166" s="40"/>
      <c r="C166" s="41"/>
      <c r="D166" s="230" t="s">
        <v>417</v>
      </c>
      <c r="E166" s="41"/>
      <c r="F166" s="231" t="s">
        <v>3339</v>
      </c>
      <c r="G166" s="41"/>
      <c r="H166" s="41"/>
      <c r="I166" s="156"/>
      <c r="J166" s="41"/>
      <c r="K166" s="41"/>
      <c r="L166" s="45"/>
      <c r="M166" s="232"/>
      <c r="N166" s="233"/>
      <c r="O166" s="92"/>
      <c r="P166" s="92"/>
      <c r="Q166" s="92"/>
      <c r="R166" s="92"/>
      <c r="S166" s="92"/>
      <c r="T166" s="93"/>
      <c r="U166" s="39"/>
      <c r="V166" s="39"/>
      <c r="W166" s="39"/>
      <c r="X166" s="39"/>
      <c r="Y166" s="39"/>
      <c r="Z166" s="39"/>
      <c r="AA166" s="39"/>
      <c r="AB166" s="39"/>
      <c r="AC166" s="39"/>
      <c r="AD166" s="39"/>
      <c r="AE166" s="39"/>
      <c r="AT166" s="18" t="s">
        <v>417</v>
      </c>
      <c r="AU166" s="18" t="s">
        <v>86</v>
      </c>
    </row>
    <row r="167" s="13" customFormat="1">
      <c r="A167" s="13"/>
      <c r="B167" s="277"/>
      <c r="C167" s="278"/>
      <c r="D167" s="230" t="s">
        <v>758</v>
      </c>
      <c r="E167" s="279" t="s">
        <v>1</v>
      </c>
      <c r="F167" s="280" t="s">
        <v>4002</v>
      </c>
      <c r="G167" s="278"/>
      <c r="H167" s="281">
        <v>0.22</v>
      </c>
      <c r="I167" s="282"/>
      <c r="J167" s="278"/>
      <c r="K167" s="278"/>
      <c r="L167" s="283"/>
      <c r="M167" s="284"/>
      <c r="N167" s="285"/>
      <c r="O167" s="285"/>
      <c r="P167" s="285"/>
      <c r="Q167" s="285"/>
      <c r="R167" s="285"/>
      <c r="S167" s="285"/>
      <c r="T167" s="286"/>
      <c r="U167" s="13"/>
      <c r="V167" s="13"/>
      <c r="W167" s="13"/>
      <c r="X167" s="13"/>
      <c r="Y167" s="13"/>
      <c r="Z167" s="13"/>
      <c r="AA167" s="13"/>
      <c r="AB167" s="13"/>
      <c r="AC167" s="13"/>
      <c r="AD167" s="13"/>
      <c r="AE167" s="13"/>
      <c r="AT167" s="287" t="s">
        <v>758</v>
      </c>
      <c r="AU167" s="287" t="s">
        <v>86</v>
      </c>
      <c r="AV167" s="13" t="s">
        <v>86</v>
      </c>
      <c r="AW167" s="13" t="s">
        <v>33</v>
      </c>
      <c r="AX167" s="13" t="s">
        <v>84</v>
      </c>
      <c r="AY167" s="287" t="s">
        <v>414</v>
      </c>
    </row>
    <row r="168" s="2" customFormat="1" ht="21.75" customHeight="1">
      <c r="A168" s="39"/>
      <c r="B168" s="40"/>
      <c r="C168" s="234" t="s">
        <v>435</v>
      </c>
      <c r="D168" s="234" t="s">
        <v>443</v>
      </c>
      <c r="E168" s="235" t="s">
        <v>1787</v>
      </c>
      <c r="F168" s="236" t="s">
        <v>1788</v>
      </c>
      <c r="G168" s="237" t="s">
        <v>755</v>
      </c>
      <c r="H168" s="238">
        <v>2.5</v>
      </c>
      <c r="I168" s="239"/>
      <c r="J168" s="240">
        <f>ROUND(I168*H168,2)</f>
        <v>0</v>
      </c>
      <c r="K168" s="236" t="s">
        <v>720</v>
      </c>
      <c r="L168" s="45"/>
      <c r="M168" s="241" t="s">
        <v>1</v>
      </c>
      <c r="N168" s="242" t="s">
        <v>41</v>
      </c>
      <c r="O168" s="92"/>
      <c r="P168" s="226">
        <f>O168*H168</f>
        <v>0</v>
      </c>
      <c r="Q168" s="226">
        <v>0</v>
      </c>
      <c r="R168" s="226">
        <f>Q168*H168</f>
        <v>0</v>
      </c>
      <c r="S168" s="226">
        <v>0.0015</v>
      </c>
      <c r="T168" s="227">
        <f>S168*H168</f>
        <v>0.0037499999999999999</v>
      </c>
      <c r="U168" s="39"/>
      <c r="V168" s="39"/>
      <c r="W168" s="39"/>
      <c r="X168" s="39"/>
      <c r="Y168" s="39"/>
      <c r="Z168" s="39"/>
      <c r="AA168" s="39"/>
      <c r="AB168" s="39"/>
      <c r="AC168" s="39"/>
      <c r="AD168" s="39"/>
      <c r="AE168" s="39"/>
      <c r="AR168" s="228" t="s">
        <v>415</v>
      </c>
      <c r="AT168" s="228" t="s">
        <v>443</v>
      </c>
      <c r="AU168" s="228" t="s">
        <v>86</v>
      </c>
      <c r="AY168" s="18" t="s">
        <v>414</v>
      </c>
      <c r="BE168" s="229">
        <f>IF(N168="základní",J168,0)</f>
        <v>0</v>
      </c>
      <c r="BF168" s="229">
        <f>IF(N168="snížená",J168,0)</f>
        <v>0</v>
      </c>
      <c r="BG168" s="229">
        <f>IF(N168="zákl. přenesená",J168,0)</f>
        <v>0</v>
      </c>
      <c r="BH168" s="229">
        <f>IF(N168="sníž. přenesená",J168,0)</f>
        <v>0</v>
      </c>
      <c r="BI168" s="229">
        <f>IF(N168="nulová",J168,0)</f>
        <v>0</v>
      </c>
      <c r="BJ168" s="18" t="s">
        <v>84</v>
      </c>
      <c r="BK168" s="229">
        <f>ROUND(I168*H168,2)</f>
        <v>0</v>
      </c>
      <c r="BL168" s="18" t="s">
        <v>415</v>
      </c>
      <c r="BM168" s="228" t="s">
        <v>4003</v>
      </c>
    </row>
    <row r="169" s="2" customFormat="1">
      <c r="A169" s="39"/>
      <c r="B169" s="40"/>
      <c r="C169" s="41"/>
      <c r="D169" s="230" t="s">
        <v>417</v>
      </c>
      <c r="E169" s="41"/>
      <c r="F169" s="231" t="s">
        <v>1790</v>
      </c>
      <c r="G169" s="41"/>
      <c r="H169" s="41"/>
      <c r="I169" s="156"/>
      <c r="J169" s="41"/>
      <c r="K169" s="41"/>
      <c r="L169" s="45"/>
      <c r="M169" s="232"/>
      <c r="N169" s="233"/>
      <c r="O169" s="92"/>
      <c r="P169" s="92"/>
      <c r="Q169" s="92"/>
      <c r="R169" s="92"/>
      <c r="S169" s="92"/>
      <c r="T169" s="93"/>
      <c r="U169" s="39"/>
      <c r="V169" s="39"/>
      <c r="W169" s="39"/>
      <c r="X169" s="39"/>
      <c r="Y169" s="39"/>
      <c r="Z169" s="39"/>
      <c r="AA169" s="39"/>
      <c r="AB169" s="39"/>
      <c r="AC169" s="39"/>
      <c r="AD169" s="39"/>
      <c r="AE169" s="39"/>
      <c r="AT169" s="18" t="s">
        <v>417</v>
      </c>
      <c r="AU169" s="18" t="s">
        <v>86</v>
      </c>
    </row>
    <row r="170" s="15" customFormat="1">
      <c r="A170" s="15"/>
      <c r="B170" s="299"/>
      <c r="C170" s="300"/>
      <c r="D170" s="230" t="s">
        <v>758</v>
      </c>
      <c r="E170" s="301" t="s">
        <v>1</v>
      </c>
      <c r="F170" s="302" t="s">
        <v>3791</v>
      </c>
      <c r="G170" s="300"/>
      <c r="H170" s="301" t="s">
        <v>1</v>
      </c>
      <c r="I170" s="303"/>
      <c r="J170" s="300"/>
      <c r="K170" s="300"/>
      <c r="L170" s="304"/>
      <c r="M170" s="305"/>
      <c r="N170" s="306"/>
      <c r="O170" s="306"/>
      <c r="P170" s="306"/>
      <c r="Q170" s="306"/>
      <c r="R170" s="306"/>
      <c r="S170" s="306"/>
      <c r="T170" s="307"/>
      <c r="U170" s="15"/>
      <c r="V170" s="15"/>
      <c r="W170" s="15"/>
      <c r="X170" s="15"/>
      <c r="Y170" s="15"/>
      <c r="Z170" s="15"/>
      <c r="AA170" s="15"/>
      <c r="AB170" s="15"/>
      <c r="AC170" s="15"/>
      <c r="AD170" s="15"/>
      <c r="AE170" s="15"/>
      <c r="AT170" s="308" t="s">
        <v>758</v>
      </c>
      <c r="AU170" s="308" t="s">
        <v>86</v>
      </c>
      <c r="AV170" s="15" t="s">
        <v>84</v>
      </c>
      <c r="AW170" s="15" t="s">
        <v>33</v>
      </c>
      <c r="AX170" s="15" t="s">
        <v>76</v>
      </c>
      <c r="AY170" s="308" t="s">
        <v>414</v>
      </c>
    </row>
    <row r="171" s="13" customFormat="1">
      <c r="A171" s="13"/>
      <c r="B171" s="277"/>
      <c r="C171" s="278"/>
      <c r="D171" s="230" t="s">
        <v>758</v>
      </c>
      <c r="E171" s="279" t="s">
        <v>1</v>
      </c>
      <c r="F171" s="280" t="s">
        <v>3946</v>
      </c>
      <c r="G171" s="278"/>
      <c r="H171" s="281">
        <v>2.5</v>
      </c>
      <c r="I171" s="282"/>
      <c r="J171" s="278"/>
      <c r="K171" s="278"/>
      <c r="L171" s="283"/>
      <c r="M171" s="284"/>
      <c r="N171" s="285"/>
      <c r="O171" s="285"/>
      <c r="P171" s="285"/>
      <c r="Q171" s="285"/>
      <c r="R171" s="285"/>
      <c r="S171" s="285"/>
      <c r="T171" s="286"/>
      <c r="U171" s="13"/>
      <c r="V171" s="13"/>
      <c r="W171" s="13"/>
      <c r="X171" s="13"/>
      <c r="Y171" s="13"/>
      <c r="Z171" s="13"/>
      <c r="AA171" s="13"/>
      <c r="AB171" s="13"/>
      <c r="AC171" s="13"/>
      <c r="AD171" s="13"/>
      <c r="AE171" s="13"/>
      <c r="AT171" s="287" t="s">
        <v>758</v>
      </c>
      <c r="AU171" s="287" t="s">
        <v>86</v>
      </c>
      <c r="AV171" s="13" t="s">
        <v>86</v>
      </c>
      <c r="AW171" s="13" t="s">
        <v>33</v>
      </c>
      <c r="AX171" s="13" t="s">
        <v>84</v>
      </c>
      <c r="AY171" s="287" t="s">
        <v>414</v>
      </c>
    </row>
    <row r="172" s="2" customFormat="1" ht="16.5" customHeight="1">
      <c r="A172" s="39"/>
      <c r="B172" s="40"/>
      <c r="C172" s="234" t="s">
        <v>413</v>
      </c>
      <c r="D172" s="234" t="s">
        <v>443</v>
      </c>
      <c r="E172" s="235" t="s">
        <v>1794</v>
      </c>
      <c r="F172" s="236" t="s">
        <v>1795</v>
      </c>
      <c r="G172" s="237" t="s">
        <v>531</v>
      </c>
      <c r="H172" s="238">
        <v>12.369999999999999</v>
      </c>
      <c r="I172" s="239"/>
      <c r="J172" s="240">
        <f>ROUND(I172*H172,2)</f>
        <v>0</v>
      </c>
      <c r="K172" s="236" t="s">
        <v>720</v>
      </c>
      <c r="L172" s="45"/>
      <c r="M172" s="241" t="s">
        <v>1</v>
      </c>
      <c r="N172" s="242" t="s">
        <v>41</v>
      </c>
      <c r="O172" s="92"/>
      <c r="P172" s="226">
        <f>O172*H172</f>
        <v>0</v>
      </c>
      <c r="Q172" s="226">
        <v>0</v>
      </c>
      <c r="R172" s="226">
        <f>Q172*H172</f>
        <v>0</v>
      </c>
      <c r="S172" s="226">
        <v>0.00050000000000000001</v>
      </c>
      <c r="T172" s="227">
        <f>S172*H172</f>
        <v>0.0061849999999999995</v>
      </c>
      <c r="U172" s="39"/>
      <c r="V172" s="39"/>
      <c r="W172" s="39"/>
      <c r="X172" s="39"/>
      <c r="Y172" s="39"/>
      <c r="Z172" s="39"/>
      <c r="AA172" s="39"/>
      <c r="AB172" s="39"/>
      <c r="AC172" s="39"/>
      <c r="AD172" s="39"/>
      <c r="AE172" s="39"/>
      <c r="AR172" s="228" t="s">
        <v>415</v>
      </c>
      <c r="AT172" s="228" t="s">
        <v>443</v>
      </c>
      <c r="AU172" s="228" t="s">
        <v>86</v>
      </c>
      <c r="AY172" s="18" t="s">
        <v>414</v>
      </c>
      <c r="BE172" s="229">
        <f>IF(N172="základní",J172,0)</f>
        <v>0</v>
      </c>
      <c r="BF172" s="229">
        <f>IF(N172="snížená",J172,0)</f>
        <v>0</v>
      </c>
      <c r="BG172" s="229">
        <f>IF(N172="zákl. přenesená",J172,0)</f>
        <v>0</v>
      </c>
      <c r="BH172" s="229">
        <f>IF(N172="sníž. přenesená",J172,0)</f>
        <v>0</v>
      </c>
      <c r="BI172" s="229">
        <f>IF(N172="nulová",J172,0)</f>
        <v>0</v>
      </c>
      <c r="BJ172" s="18" t="s">
        <v>84</v>
      </c>
      <c r="BK172" s="229">
        <f>ROUND(I172*H172,2)</f>
        <v>0</v>
      </c>
      <c r="BL172" s="18" t="s">
        <v>415</v>
      </c>
      <c r="BM172" s="228" t="s">
        <v>4004</v>
      </c>
    </row>
    <row r="173" s="2" customFormat="1">
      <c r="A173" s="39"/>
      <c r="B173" s="40"/>
      <c r="C173" s="41"/>
      <c r="D173" s="230" t="s">
        <v>417</v>
      </c>
      <c r="E173" s="41"/>
      <c r="F173" s="231" t="s">
        <v>1797</v>
      </c>
      <c r="G173" s="41"/>
      <c r="H173" s="41"/>
      <c r="I173" s="156"/>
      <c r="J173" s="41"/>
      <c r="K173" s="41"/>
      <c r="L173" s="45"/>
      <c r="M173" s="232"/>
      <c r="N173" s="233"/>
      <c r="O173" s="92"/>
      <c r="P173" s="92"/>
      <c r="Q173" s="92"/>
      <c r="R173" s="92"/>
      <c r="S173" s="92"/>
      <c r="T173" s="93"/>
      <c r="U173" s="39"/>
      <c r="V173" s="39"/>
      <c r="W173" s="39"/>
      <c r="X173" s="39"/>
      <c r="Y173" s="39"/>
      <c r="Z173" s="39"/>
      <c r="AA173" s="39"/>
      <c r="AB173" s="39"/>
      <c r="AC173" s="39"/>
      <c r="AD173" s="39"/>
      <c r="AE173" s="39"/>
      <c r="AT173" s="18" t="s">
        <v>417</v>
      </c>
      <c r="AU173" s="18" t="s">
        <v>86</v>
      </c>
    </row>
    <row r="174" s="2" customFormat="1" ht="21.75" customHeight="1">
      <c r="A174" s="39"/>
      <c r="B174" s="40"/>
      <c r="C174" s="234" t="s">
        <v>442</v>
      </c>
      <c r="D174" s="234" t="s">
        <v>443</v>
      </c>
      <c r="E174" s="235" t="s">
        <v>1810</v>
      </c>
      <c r="F174" s="236" t="s">
        <v>1811</v>
      </c>
      <c r="G174" s="237" t="s">
        <v>632</v>
      </c>
      <c r="H174" s="238">
        <v>26.579999999999998</v>
      </c>
      <c r="I174" s="239"/>
      <c r="J174" s="240">
        <f>ROUND(I174*H174,2)</f>
        <v>0</v>
      </c>
      <c r="K174" s="236" t="s">
        <v>720</v>
      </c>
      <c r="L174" s="45"/>
      <c r="M174" s="241" t="s">
        <v>1</v>
      </c>
      <c r="N174" s="242" t="s">
        <v>41</v>
      </c>
      <c r="O174" s="92"/>
      <c r="P174" s="226">
        <f>O174*H174</f>
        <v>0</v>
      </c>
      <c r="Q174" s="226">
        <v>0</v>
      </c>
      <c r="R174" s="226">
        <f>Q174*H174</f>
        <v>0</v>
      </c>
      <c r="S174" s="226">
        <v>0</v>
      </c>
      <c r="T174" s="227">
        <f>S174*H174</f>
        <v>0</v>
      </c>
      <c r="U174" s="39"/>
      <c r="V174" s="39"/>
      <c r="W174" s="39"/>
      <c r="X174" s="39"/>
      <c r="Y174" s="39"/>
      <c r="Z174" s="39"/>
      <c r="AA174" s="39"/>
      <c r="AB174" s="39"/>
      <c r="AC174" s="39"/>
      <c r="AD174" s="39"/>
      <c r="AE174" s="39"/>
      <c r="AR174" s="228" t="s">
        <v>415</v>
      </c>
      <c r="AT174" s="228" t="s">
        <v>443</v>
      </c>
      <c r="AU174" s="228" t="s">
        <v>86</v>
      </c>
      <c r="AY174" s="18" t="s">
        <v>414</v>
      </c>
      <c r="BE174" s="229">
        <f>IF(N174="základní",J174,0)</f>
        <v>0</v>
      </c>
      <c r="BF174" s="229">
        <f>IF(N174="snížená",J174,0)</f>
        <v>0</v>
      </c>
      <c r="BG174" s="229">
        <f>IF(N174="zákl. přenesená",J174,0)</f>
        <v>0</v>
      </c>
      <c r="BH174" s="229">
        <f>IF(N174="sníž. přenesená",J174,0)</f>
        <v>0</v>
      </c>
      <c r="BI174" s="229">
        <f>IF(N174="nulová",J174,0)</f>
        <v>0</v>
      </c>
      <c r="BJ174" s="18" t="s">
        <v>84</v>
      </c>
      <c r="BK174" s="229">
        <f>ROUND(I174*H174,2)</f>
        <v>0</v>
      </c>
      <c r="BL174" s="18" t="s">
        <v>415</v>
      </c>
      <c r="BM174" s="228" t="s">
        <v>4005</v>
      </c>
    </row>
    <row r="175" s="2" customFormat="1">
      <c r="A175" s="39"/>
      <c r="B175" s="40"/>
      <c r="C175" s="41"/>
      <c r="D175" s="230" t="s">
        <v>417</v>
      </c>
      <c r="E175" s="41"/>
      <c r="F175" s="231" t="s">
        <v>1811</v>
      </c>
      <c r="G175" s="41"/>
      <c r="H175" s="41"/>
      <c r="I175" s="156"/>
      <c r="J175" s="41"/>
      <c r="K175" s="41"/>
      <c r="L175" s="45"/>
      <c r="M175" s="232"/>
      <c r="N175" s="233"/>
      <c r="O175" s="92"/>
      <c r="P175" s="92"/>
      <c r="Q175" s="92"/>
      <c r="R175" s="92"/>
      <c r="S175" s="92"/>
      <c r="T175" s="93"/>
      <c r="U175" s="39"/>
      <c r="V175" s="39"/>
      <c r="W175" s="39"/>
      <c r="X175" s="39"/>
      <c r="Y175" s="39"/>
      <c r="Z175" s="39"/>
      <c r="AA175" s="39"/>
      <c r="AB175" s="39"/>
      <c r="AC175" s="39"/>
      <c r="AD175" s="39"/>
      <c r="AE175" s="39"/>
      <c r="AT175" s="18" t="s">
        <v>417</v>
      </c>
      <c r="AU175" s="18" t="s">
        <v>86</v>
      </c>
    </row>
    <row r="176" s="15" customFormat="1">
      <c r="A176" s="15"/>
      <c r="B176" s="299"/>
      <c r="C176" s="300"/>
      <c r="D176" s="230" t="s">
        <v>758</v>
      </c>
      <c r="E176" s="301" t="s">
        <v>1</v>
      </c>
      <c r="F176" s="302" t="s">
        <v>2492</v>
      </c>
      <c r="G176" s="300"/>
      <c r="H176" s="301" t="s">
        <v>1</v>
      </c>
      <c r="I176" s="303"/>
      <c r="J176" s="300"/>
      <c r="K176" s="300"/>
      <c r="L176" s="304"/>
      <c r="M176" s="305"/>
      <c r="N176" s="306"/>
      <c r="O176" s="306"/>
      <c r="P176" s="306"/>
      <c r="Q176" s="306"/>
      <c r="R176" s="306"/>
      <c r="S176" s="306"/>
      <c r="T176" s="307"/>
      <c r="U176" s="15"/>
      <c r="V176" s="15"/>
      <c r="W176" s="15"/>
      <c r="X176" s="15"/>
      <c r="Y176" s="15"/>
      <c r="Z176" s="15"/>
      <c r="AA176" s="15"/>
      <c r="AB176" s="15"/>
      <c r="AC176" s="15"/>
      <c r="AD176" s="15"/>
      <c r="AE176" s="15"/>
      <c r="AT176" s="308" t="s">
        <v>758</v>
      </c>
      <c r="AU176" s="308" t="s">
        <v>86</v>
      </c>
      <c r="AV176" s="15" t="s">
        <v>84</v>
      </c>
      <c r="AW176" s="15" t="s">
        <v>33</v>
      </c>
      <c r="AX176" s="15" t="s">
        <v>76</v>
      </c>
      <c r="AY176" s="308" t="s">
        <v>414</v>
      </c>
    </row>
    <row r="177" s="13" customFormat="1">
      <c r="A177" s="13"/>
      <c r="B177" s="277"/>
      <c r="C177" s="278"/>
      <c r="D177" s="230" t="s">
        <v>758</v>
      </c>
      <c r="E177" s="279" t="s">
        <v>1</v>
      </c>
      <c r="F177" s="280" t="s">
        <v>3986</v>
      </c>
      <c r="G177" s="278"/>
      <c r="H177" s="281">
        <v>17.420000000000002</v>
      </c>
      <c r="I177" s="282"/>
      <c r="J177" s="278"/>
      <c r="K177" s="278"/>
      <c r="L177" s="283"/>
      <c r="M177" s="284"/>
      <c r="N177" s="285"/>
      <c r="O177" s="285"/>
      <c r="P177" s="285"/>
      <c r="Q177" s="285"/>
      <c r="R177" s="285"/>
      <c r="S177" s="285"/>
      <c r="T177" s="286"/>
      <c r="U177" s="13"/>
      <c r="V177" s="13"/>
      <c r="W177" s="13"/>
      <c r="X177" s="13"/>
      <c r="Y177" s="13"/>
      <c r="Z177" s="13"/>
      <c r="AA177" s="13"/>
      <c r="AB177" s="13"/>
      <c r="AC177" s="13"/>
      <c r="AD177" s="13"/>
      <c r="AE177" s="13"/>
      <c r="AT177" s="287" t="s">
        <v>758</v>
      </c>
      <c r="AU177" s="287" t="s">
        <v>86</v>
      </c>
      <c r="AV177" s="13" t="s">
        <v>86</v>
      </c>
      <c r="AW177" s="13" t="s">
        <v>33</v>
      </c>
      <c r="AX177" s="13" t="s">
        <v>76</v>
      </c>
      <c r="AY177" s="287" t="s">
        <v>414</v>
      </c>
    </row>
    <row r="178" s="15" customFormat="1">
      <c r="A178" s="15"/>
      <c r="B178" s="299"/>
      <c r="C178" s="300"/>
      <c r="D178" s="230" t="s">
        <v>758</v>
      </c>
      <c r="E178" s="301" t="s">
        <v>1</v>
      </c>
      <c r="F178" s="302" t="s">
        <v>2495</v>
      </c>
      <c r="G178" s="300"/>
      <c r="H178" s="301" t="s">
        <v>1</v>
      </c>
      <c r="I178" s="303"/>
      <c r="J178" s="300"/>
      <c r="K178" s="300"/>
      <c r="L178" s="304"/>
      <c r="M178" s="305"/>
      <c r="N178" s="306"/>
      <c r="O178" s="306"/>
      <c r="P178" s="306"/>
      <c r="Q178" s="306"/>
      <c r="R178" s="306"/>
      <c r="S178" s="306"/>
      <c r="T178" s="307"/>
      <c r="U178" s="15"/>
      <c r="V178" s="15"/>
      <c r="W178" s="15"/>
      <c r="X178" s="15"/>
      <c r="Y178" s="15"/>
      <c r="Z178" s="15"/>
      <c r="AA178" s="15"/>
      <c r="AB178" s="15"/>
      <c r="AC178" s="15"/>
      <c r="AD178" s="15"/>
      <c r="AE178" s="15"/>
      <c r="AT178" s="308" t="s">
        <v>758</v>
      </c>
      <c r="AU178" s="308" t="s">
        <v>86</v>
      </c>
      <c r="AV178" s="15" t="s">
        <v>84</v>
      </c>
      <c r="AW178" s="15" t="s">
        <v>33</v>
      </c>
      <c r="AX178" s="15" t="s">
        <v>76</v>
      </c>
      <c r="AY178" s="308" t="s">
        <v>414</v>
      </c>
    </row>
    <row r="179" s="13" customFormat="1">
      <c r="A179" s="13"/>
      <c r="B179" s="277"/>
      <c r="C179" s="278"/>
      <c r="D179" s="230" t="s">
        <v>758</v>
      </c>
      <c r="E179" s="279" t="s">
        <v>1</v>
      </c>
      <c r="F179" s="280" t="s">
        <v>3987</v>
      </c>
      <c r="G179" s="278"/>
      <c r="H179" s="281">
        <v>6.1600000000000001</v>
      </c>
      <c r="I179" s="282"/>
      <c r="J179" s="278"/>
      <c r="K179" s="278"/>
      <c r="L179" s="283"/>
      <c r="M179" s="284"/>
      <c r="N179" s="285"/>
      <c r="O179" s="285"/>
      <c r="P179" s="285"/>
      <c r="Q179" s="285"/>
      <c r="R179" s="285"/>
      <c r="S179" s="285"/>
      <c r="T179" s="286"/>
      <c r="U179" s="13"/>
      <c r="V179" s="13"/>
      <c r="W179" s="13"/>
      <c r="X179" s="13"/>
      <c r="Y179" s="13"/>
      <c r="Z179" s="13"/>
      <c r="AA179" s="13"/>
      <c r="AB179" s="13"/>
      <c r="AC179" s="13"/>
      <c r="AD179" s="13"/>
      <c r="AE179" s="13"/>
      <c r="AT179" s="287" t="s">
        <v>758</v>
      </c>
      <c r="AU179" s="287" t="s">
        <v>86</v>
      </c>
      <c r="AV179" s="13" t="s">
        <v>86</v>
      </c>
      <c r="AW179" s="13" t="s">
        <v>33</v>
      </c>
      <c r="AX179" s="13" t="s">
        <v>76</v>
      </c>
      <c r="AY179" s="287" t="s">
        <v>414</v>
      </c>
    </row>
    <row r="180" s="13" customFormat="1">
      <c r="A180" s="13"/>
      <c r="B180" s="277"/>
      <c r="C180" s="278"/>
      <c r="D180" s="230" t="s">
        <v>758</v>
      </c>
      <c r="E180" s="279" t="s">
        <v>1</v>
      </c>
      <c r="F180" s="280" t="s">
        <v>3988</v>
      </c>
      <c r="G180" s="278"/>
      <c r="H180" s="281">
        <v>3</v>
      </c>
      <c r="I180" s="282"/>
      <c r="J180" s="278"/>
      <c r="K180" s="278"/>
      <c r="L180" s="283"/>
      <c r="M180" s="284"/>
      <c r="N180" s="285"/>
      <c r="O180" s="285"/>
      <c r="P180" s="285"/>
      <c r="Q180" s="285"/>
      <c r="R180" s="285"/>
      <c r="S180" s="285"/>
      <c r="T180" s="286"/>
      <c r="U180" s="13"/>
      <c r="V180" s="13"/>
      <c r="W180" s="13"/>
      <c r="X180" s="13"/>
      <c r="Y180" s="13"/>
      <c r="Z180" s="13"/>
      <c r="AA180" s="13"/>
      <c r="AB180" s="13"/>
      <c r="AC180" s="13"/>
      <c r="AD180" s="13"/>
      <c r="AE180" s="13"/>
      <c r="AT180" s="287" t="s">
        <v>758</v>
      </c>
      <c r="AU180" s="287" t="s">
        <v>86</v>
      </c>
      <c r="AV180" s="13" t="s">
        <v>86</v>
      </c>
      <c r="AW180" s="13" t="s">
        <v>33</v>
      </c>
      <c r="AX180" s="13" t="s">
        <v>76</v>
      </c>
      <c r="AY180" s="287" t="s">
        <v>414</v>
      </c>
    </row>
    <row r="181" s="14" customFormat="1">
      <c r="A181" s="14"/>
      <c r="B181" s="288"/>
      <c r="C181" s="289"/>
      <c r="D181" s="230" t="s">
        <v>758</v>
      </c>
      <c r="E181" s="290" t="s">
        <v>1</v>
      </c>
      <c r="F181" s="291" t="s">
        <v>760</v>
      </c>
      <c r="G181" s="289"/>
      <c r="H181" s="292">
        <v>26.580000000000002</v>
      </c>
      <c r="I181" s="293"/>
      <c r="J181" s="289"/>
      <c r="K181" s="289"/>
      <c r="L181" s="294"/>
      <c r="M181" s="295"/>
      <c r="N181" s="296"/>
      <c r="O181" s="296"/>
      <c r="P181" s="296"/>
      <c r="Q181" s="296"/>
      <c r="R181" s="296"/>
      <c r="S181" s="296"/>
      <c r="T181" s="297"/>
      <c r="U181" s="14"/>
      <c r="V181" s="14"/>
      <c r="W181" s="14"/>
      <c r="X181" s="14"/>
      <c r="Y181" s="14"/>
      <c r="Z181" s="14"/>
      <c r="AA181" s="14"/>
      <c r="AB181" s="14"/>
      <c r="AC181" s="14"/>
      <c r="AD181" s="14"/>
      <c r="AE181" s="14"/>
      <c r="AT181" s="298" t="s">
        <v>758</v>
      </c>
      <c r="AU181" s="298" t="s">
        <v>86</v>
      </c>
      <c r="AV181" s="14" t="s">
        <v>415</v>
      </c>
      <c r="AW181" s="14" t="s">
        <v>33</v>
      </c>
      <c r="AX181" s="14" t="s">
        <v>84</v>
      </c>
      <c r="AY181" s="298" t="s">
        <v>414</v>
      </c>
    </row>
    <row r="182" s="2" customFormat="1" ht="21.75" customHeight="1">
      <c r="A182" s="39"/>
      <c r="B182" s="40"/>
      <c r="C182" s="234" t="s">
        <v>447</v>
      </c>
      <c r="D182" s="234" t="s">
        <v>443</v>
      </c>
      <c r="E182" s="235" t="s">
        <v>2020</v>
      </c>
      <c r="F182" s="236" t="s">
        <v>2021</v>
      </c>
      <c r="G182" s="237" t="s">
        <v>632</v>
      </c>
      <c r="H182" s="238">
        <v>5.2000000000000002</v>
      </c>
      <c r="I182" s="239"/>
      <c r="J182" s="240">
        <f>ROUND(I182*H182,2)</f>
        <v>0</v>
      </c>
      <c r="K182" s="236" t="s">
        <v>720</v>
      </c>
      <c r="L182" s="45"/>
      <c r="M182" s="241" t="s">
        <v>1</v>
      </c>
      <c r="N182" s="242" t="s">
        <v>41</v>
      </c>
      <c r="O182" s="92"/>
      <c r="P182" s="226">
        <f>O182*H182</f>
        <v>0</v>
      </c>
      <c r="Q182" s="226">
        <v>0.019425000000000001</v>
      </c>
      <c r="R182" s="226">
        <f>Q182*H182</f>
        <v>0.10101000000000002</v>
      </c>
      <c r="S182" s="226">
        <v>0</v>
      </c>
      <c r="T182" s="227">
        <f>S182*H182</f>
        <v>0</v>
      </c>
      <c r="U182" s="39"/>
      <c r="V182" s="39"/>
      <c r="W182" s="39"/>
      <c r="X182" s="39"/>
      <c r="Y182" s="39"/>
      <c r="Z182" s="39"/>
      <c r="AA182" s="39"/>
      <c r="AB182" s="39"/>
      <c r="AC182" s="39"/>
      <c r="AD182" s="39"/>
      <c r="AE182" s="39"/>
      <c r="AR182" s="228" t="s">
        <v>415</v>
      </c>
      <c r="AT182" s="228" t="s">
        <v>443</v>
      </c>
      <c r="AU182" s="228" t="s">
        <v>86</v>
      </c>
      <c r="AY182" s="18" t="s">
        <v>414</v>
      </c>
      <c r="BE182" s="229">
        <f>IF(N182="základní",J182,0)</f>
        <v>0</v>
      </c>
      <c r="BF182" s="229">
        <f>IF(N182="snížená",J182,0)</f>
        <v>0</v>
      </c>
      <c r="BG182" s="229">
        <f>IF(N182="zákl. přenesená",J182,0)</f>
        <v>0</v>
      </c>
      <c r="BH182" s="229">
        <f>IF(N182="sníž. přenesená",J182,0)</f>
        <v>0</v>
      </c>
      <c r="BI182" s="229">
        <f>IF(N182="nulová",J182,0)</f>
        <v>0</v>
      </c>
      <c r="BJ182" s="18" t="s">
        <v>84</v>
      </c>
      <c r="BK182" s="229">
        <f>ROUND(I182*H182,2)</f>
        <v>0</v>
      </c>
      <c r="BL182" s="18" t="s">
        <v>415</v>
      </c>
      <c r="BM182" s="228" t="s">
        <v>4006</v>
      </c>
    </row>
    <row r="183" s="2" customFormat="1">
      <c r="A183" s="39"/>
      <c r="B183" s="40"/>
      <c r="C183" s="41"/>
      <c r="D183" s="230" t="s">
        <v>417</v>
      </c>
      <c r="E183" s="41"/>
      <c r="F183" s="231" t="s">
        <v>2023</v>
      </c>
      <c r="G183" s="41"/>
      <c r="H183" s="41"/>
      <c r="I183" s="156"/>
      <c r="J183" s="41"/>
      <c r="K183" s="41"/>
      <c r="L183" s="45"/>
      <c r="M183" s="232"/>
      <c r="N183" s="233"/>
      <c r="O183" s="92"/>
      <c r="P183" s="92"/>
      <c r="Q183" s="92"/>
      <c r="R183" s="92"/>
      <c r="S183" s="92"/>
      <c r="T183" s="93"/>
      <c r="U183" s="39"/>
      <c r="V183" s="39"/>
      <c r="W183" s="39"/>
      <c r="X183" s="39"/>
      <c r="Y183" s="39"/>
      <c r="Z183" s="39"/>
      <c r="AA183" s="39"/>
      <c r="AB183" s="39"/>
      <c r="AC183" s="39"/>
      <c r="AD183" s="39"/>
      <c r="AE183" s="39"/>
      <c r="AT183" s="18" t="s">
        <v>417</v>
      </c>
      <c r="AU183" s="18" t="s">
        <v>86</v>
      </c>
    </row>
    <row r="184" s="13" customFormat="1">
      <c r="A184" s="13"/>
      <c r="B184" s="277"/>
      <c r="C184" s="278"/>
      <c r="D184" s="230" t="s">
        <v>758</v>
      </c>
      <c r="E184" s="279" t="s">
        <v>1</v>
      </c>
      <c r="F184" s="280" t="s">
        <v>4007</v>
      </c>
      <c r="G184" s="278"/>
      <c r="H184" s="281">
        <v>2.2000000000000002</v>
      </c>
      <c r="I184" s="282"/>
      <c r="J184" s="278"/>
      <c r="K184" s="278"/>
      <c r="L184" s="283"/>
      <c r="M184" s="284"/>
      <c r="N184" s="285"/>
      <c r="O184" s="285"/>
      <c r="P184" s="285"/>
      <c r="Q184" s="285"/>
      <c r="R184" s="285"/>
      <c r="S184" s="285"/>
      <c r="T184" s="286"/>
      <c r="U184" s="13"/>
      <c r="V184" s="13"/>
      <c r="W184" s="13"/>
      <c r="X184" s="13"/>
      <c r="Y184" s="13"/>
      <c r="Z184" s="13"/>
      <c r="AA184" s="13"/>
      <c r="AB184" s="13"/>
      <c r="AC184" s="13"/>
      <c r="AD184" s="13"/>
      <c r="AE184" s="13"/>
      <c r="AT184" s="287" t="s">
        <v>758</v>
      </c>
      <c r="AU184" s="287" t="s">
        <v>86</v>
      </c>
      <c r="AV184" s="13" t="s">
        <v>86</v>
      </c>
      <c r="AW184" s="13" t="s">
        <v>33</v>
      </c>
      <c r="AX184" s="13" t="s">
        <v>76</v>
      </c>
      <c r="AY184" s="287" t="s">
        <v>414</v>
      </c>
    </row>
    <row r="185" s="13" customFormat="1">
      <c r="A185" s="13"/>
      <c r="B185" s="277"/>
      <c r="C185" s="278"/>
      <c r="D185" s="230" t="s">
        <v>758</v>
      </c>
      <c r="E185" s="279" t="s">
        <v>1</v>
      </c>
      <c r="F185" s="280" t="s">
        <v>3988</v>
      </c>
      <c r="G185" s="278"/>
      <c r="H185" s="281">
        <v>3</v>
      </c>
      <c r="I185" s="282"/>
      <c r="J185" s="278"/>
      <c r="K185" s="278"/>
      <c r="L185" s="283"/>
      <c r="M185" s="284"/>
      <c r="N185" s="285"/>
      <c r="O185" s="285"/>
      <c r="P185" s="285"/>
      <c r="Q185" s="285"/>
      <c r="R185" s="285"/>
      <c r="S185" s="285"/>
      <c r="T185" s="286"/>
      <c r="U185" s="13"/>
      <c r="V185" s="13"/>
      <c r="W185" s="13"/>
      <c r="X185" s="13"/>
      <c r="Y185" s="13"/>
      <c r="Z185" s="13"/>
      <c r="AA185" s="13"/>
      <c r="AB185" s="13"/>
      <c r="AC185" s="13"/>
      <c r="AD185" s="13"/>
      <c r="AE185" s="13"/>
      <c r="AT185" s="287" t="s">
        <v>758</v>
      </c>
      <c r="AU185" s="287" t="s">
        <v>86</v>
      </c>
      <c r="AV185" s="13" t="s">
        <v>86</v>
      </c>
      <c r="AW185" s="13" t="s">
        <v>33</v>
      </c>
      <c r="AX185" s="13" t="s">
        <v>76</v>
      </c>
      <c r="AY185" s="287" t="s">
        <v>414</v>
      </c>
    </row>
    <row r="186" s="14" customFormat="1">
      <c r="A186" s="14"/>
      <c r="B186" s="288"/>
      <c r="C186" s="289"/>
      <c r="D186" s="230" t="s">
        <v>758</v>
      </c>
      <c r="E186" s="290" t="s">
        <v>1</v>
      </c>
      <c r="F186" s="291" t="s">
        <v>760</v>
      </c>
      <c r="G186" s="289"/>
      <c r="H186" s="292">
        <v>5.2000000000000002</v>
      </c>
      <c r="I186" s="293"/>
      <c r="J186" s="289"/>
      <c r="K186" s="289"/>
      <c r="L186" s="294"/>
      <c r="M186" s="295"/>
      <c r="N186" s="296"/>
      <c r="O186" s="296"/>
      <c r="P186" s="296"/>
      <c r="Q186" s="296"/>
      <c r="R186" s="296"/>
      <c r="S186" s="296"/>
      <c r="T186" s="297"/>
      <c r="U186" s="14"/>
      <c r="V186" s="14"/>
      <c r="W186" s="14"/>
      <c r="X186" s="14"/>
      <c r="Y186" s="14"/>
      <c r="Z186" s="14"/>
      <c r="AA186" s="14"/>
      <c r="AB186" s="14"/>
      <c r="AC186" s="14"/>
      <c r="AD186" s="14"/>
      <c r="AE186" s="14"/>
      <c r="AT186" s="298" t="s">
        <v>758</v>
      </c>
      <c r="AU186" s="298" t="s">
        <v>86</v>
      </c>
      <c r="AV186" s="14" t="s">
        <v>415</v>
      </c>
      <c r="AW186" s="14" t="s">
        <v>33</v>
      </c>
      <c r="AX186" s="14" t="s">
        <v>84</v>
      </c>
      <c r="AY186" s="298" t="s">
        <v>414</v>
      </c>
    </row>
    <row r="187" s="11" customFormat="1" ht="22.8" customHeight="1">
      <c r="A187" s="11"/>
      <c r="B187" s="254"/>
      <c r="C187" s="255"/>
      <c r="D187" s="256" t="s">
        <v>75</v>
      </c>
      <c r="E187" s="275" t="s">
        <v>892</v>
      </c>
      <c r="F187" s="275" t="s">
        <v>893</v>
      </c>
      <c r="G187" s="255"/>
      <c r="H187" s="255"/>
      <c r="I187" s="258"/>
      <c r="J187" s="276">
        <f>BK187</f>
        <v>0</v>
      </c>
      <c r="K187" s="255"/>
      <c r="L187" s="260"/>
      <c r="M187" s="261"/>
      <c r="N187" s="262"/>
      <c r="O187" s="262"/>
      <c r="P187" s="263">
        <f>SUM(P188:P198)</f>
        <v>0</v>
      </c>
      <c r="Q187" s="262"/>
      <c r="R187" s="263">
        <f>SUM(R188:R198)</f>
        <v>0</v>
      </c>
      <c r="S187" s="262"/>
      <c r="T187" s="264">
        <f>SUM(T188:T198)</f>
        <v>0</v>
      </c>
      <c r="U187" s="11"/>
      <c r="V187" s="11"/>
      <c r="W187" s="11"/>
      <c r="X187" s="11"/>
      <c r="Y187" s="11"/>
      <c r="Z187" s="11"/>
      <c r="AA187" s="11"/>
      <c r="AB187" s="11"/>
      <c r="AC187" s="11"/>
      <c r="AD187" s="11"/>
      <c r="AE187" s="11"/>
      <c r="AR187" s="265" t="s">
        <v>84</v>
      </c>
      <c r="AT187" s="266" t="s">
        <v>75</v>
      </c>
      <c r="AU187" s="266" t="s">
        <v>84</v>
      </c>
      <c r="AY187" s="265" t="s">
        <v>414</v>
      </c>
      <c r="BK187" s="267">
        <f>SUM(BK188:BK198)</f>
        <v>0</v>
      </c>
    </row>
    <row r="188" s="2" customFormat="1" ht="21.75" customHeight="1">
      <c r="A188" s="39"/>
      <c r="B188" s="40"/>
      <c r="C188" s="234" t="s">
        <v>451</v>
      </c>
      <c r="D188" s="234" t="s">
        <v>443</v>
      </c>
      <c r="E188" s="235" t="s">
        <v>1847</v>
      </c>
      <c r="F188" s="236" t="s">
        <v>1848</v>
      </c>
      <c r="G188" s="237" t="s">
        <v>897</v>
      </c>
      <c r="H188" s="238">
        <v>5.3959999999999999</v>
      </c>
      <c r="I188" s="239"/>
      <c r="J188" s="240">
        <f>ROUND(I188*H188,2)</f>
        <v>0</v>
      </c>
      <c r="K188" s="236" t="s">
        <v>720</v>
      </c>
      <c r="L188" s="45"/>
      <c r="M188" s="241" t="s">
        <v>1</v>
      </c>
      <c r="N188" s="242" t="s">
        <v>41</v>
      </c>
      <c r="O188" s="92"/>
      <c r="P188" s="226">
        <f>O188*H188</f>
        <v>0</v>
      </c>
      <c r="Q188" s="226">
        <v>0</v>
      </c>
      <c r="R188" s="226">
        <f>Q188*H188</f>
        <v>0</v>
      </c>
      <c r="S188" s="226">
        <v>0</v>
      </c>
      <c r="T188" s="227">
        <f>S188*H188</f>
        <v>0</v>
      </c>
      <c r="U188" s="39"/>
      <c r="V188" s="39"/>
      <c r="W188" s="39"/>
      <c r="X188" s="39"/>
      <c r="Y188" s="39"/>
      <c r="Z188" s="39"/>
      <c r="AA188" s="39"/>
      <c r="AB188" s="39"/>
      <c r="AC188" s="39"/>
      <c r="AD188" s="39"/>
      <c r="AE188" s="39"/>
      <c r="AR188" s="228" t="s">
        <v>415</v>
      </c>
      <c r="AT188" s="228" t="s">
        <v>443</v>
      </c>
      <c r="AU188" s="228" t="s">
        <v>86</v>
      </c>
      <c r="AY188" s="18" t="s">
        <v>414</v>
      </c>
      <c r="BE188" s="229">
        <f>IF(N188="základní",J188,0)</f>
        <v>0</v>
      </c>
      <c r="BF188" s="229">
        <f>IF(N188="snížená",J188,0)</f>
        <v>0</v>
      </c>
      <c r="BG188" s="229">
        <f>IF(N188="zákl. přenesená",J188,0)</f>
        <v>0</v>
      </c>
      <c r="BH188" s="229">
        <f>IF(N188="sníž. přenesená",J188,0)</f>
        <v>0</v>
      </c>
      <c r="BI188" s="229">
        <f>IF(N188="nulová",J188,0)</f>
        <v>0</v>
      </c>
      <c r="BJ188" s="18" t="s">
        <v>84</v>
      </c>
      <c r="BK188" s="229">
        <f>ROUND(I188*H188,2)</f>
        <v>0</v>
      </c>
      <c r="BL188" s="18" t="s">
        <v>415</v>
      </c>
      <c r="BM188" s="228" t="s">
        <v>4008</v>
      </c>
    </row>
    <row r="189" s="2" customFormat="1">
      <c r="A189" s="39"/>
      <c r="B189" s="40"/>
      <c r="C189" s="41"/>
      <c r="D189" s="230" t="s">
        <v>417</v>
      </c>
      <c r="E189" s="41"/>
      <c r="F189" s="231" t="s">
        <v>1850</v>
      </c>
      <c r="G189" s="41"/>
      <c r="H189" s="41"/>
      <c r="I189" s="156"/>
      <c r="J189" s="41"/>
      <c r="K189" s="41"/>
      <c r="L189" s="45"/>
      <c r="M189" s="232"/>
      <c r="N189" s="233"/>
      <c r="O189" s="92"/>
      <c r="P189" s="92"/>
      <c r="Q189" s="92"/>
      <c r="R189" s="92"/>
      <c r="S189" s="92"/>
      <c r="T189" s="93"/>
      <c r="U189" s="39"/>
      <c r="V189" s="39"/>
      <c r="W189" s="39"/>
      <c r="X189" s="39"/>
      <c r="Y189" s="39"/>
      <c r="Z189" s="39"/>
      <c r="AA189" s="39"/>
      <c r="AB189" s="39"/>
      <c r="AC189" s="39"/>
      <c r="AD189" s="39"/>
      <c r="AE189" s="39"/>
      <c r="AT189" s="18" t="s">
        <v>417</v>
      </c>
      <c r="AU189" s="18" t="s">
        <v>86</v>
      </c>
    </row>
    <row r="190" s="2" customFormat="1" ht="16.5" customHeight="1">
      <c r="A190" s="39"/>
      <c r="B190" s="40"/>
      <c r="C190" s="234" t="s">
        <v>455</v>
      </c>
      <c r="D190" s="234" t="s">
        <v>443</v>
      </c>
      <c r="E190" s="235" t="s">
        <v>1851</v>
      </c>
      <c r="F190" s="236" t="s">
        <v>1852</v>
      </c>
      <c r="G190" s="237" t="s">
        <v>897</v>
      </c>
      <c r="H190" s="238">
        <v>70.147999999999996</v>
      </c>
      <c r="I190" s="239"/>
      <c r="J190" s="240">
        <f>ROUND(I190*H190,2)</f>
        <v>0</v>
      </c>
      <c r="K190" s="236" t="s">
        <v>720</v>
      </c>
      <c r="L190" s="45"/>
      <c r="M190" s="241" t="s">
        <v>1</v>
      </c>
      <c r="N190" s="242" t="s">
        <v>41</v>
      </c>
      <c r="O190" s="92"/>
      <c r="P190" s="226">
        <f>O190*H190</f>
        <v>0</v>
      </c>
      <c r="Q190" s="226">
        <v>0</v>
      </c>
      <c r="R190" s="226">
        <f>Q190*H190</f>
        <v>0</v>
      </c>
      <c r="S190" s="226">
        <v>0</v>
      </c>
      <c r="T190" s="227">
        <f>S190*H190</f>
        <v>0</v>
      </c>
      <c r="U190" s="39"/>
      <c r="V190" s="39"/>
      <c r="W190" s="39"/>
      <c r="X190" s="39"/>
      <c r="Y190" s="39"/>
      <c r="Z190" s="39"/>
      <c r="AA190" s="39"/>
      <c r="AB190" s="39"/>
      <c r="AC190" s="39"/>
      <c r="AD190" s="39"/>
      <c r="AE190" s="39"/>
      <c r="AR190" s="228" t="s">
        <v>415</v>
      </c>
      <c r="AT190" s="228" t="s">
        <v>443</v>
      </c>
      <c r="AU190" s="228" t="s">
        <v>86</v>
      </c>
      <c r="AY190" s="18" t="s">
        <v>414</v>
      </c>
      <c r="BE190" s="229">
        <f>IF(N190="základní",J190,0)</f>
        <v>0</v>
      </c>
      <c r="BF190" s="229">
        <f>IF(N190="snížená",J190,0)</f>
        <v>0</v>
      </c>
      <c r="BG190" s="229">
        <f>IF(N190="zákl. přenesená",J190,0)</f>
        <v>0</v>
      </c>
      <c r="BH190" s="229">
        <f>IF(N190="sníž. přenesená",J190,0)</f>
        <v>0</v>
      </c>
      <c r="BI190" s="229">
        <f>IF(N190="nulová",J190,0)</f>
        <v>0</v>
      </c>
      <c r="BJ190" s="18" t="s">
        <v>84</v>
      </c>
      <c r="BK190" s="229">
        <f>ROUND(I190*H190,2)</f>
        <v>0</v>
      </c>
      <c r="BL190" s="18" t="s">
        <v>415</v>
      </c>
      <c r="BM190" s="228" t="s">
        <v>4009</v>
      </c>
    </row>
    <row r="191" s="2" customFormat="1">
      <c r="A191" s="39"/>
      <c r="B191" s="40"/>
      <c r="C191" s="41"/>
      <c r="D191" s="230" t="s">
        <v>417</v>
      </c>
      <c r="E191" s="41"/>
      <c r="F191" s="231" t="s">
        <v>1854</v>
      </c>
      <c r="G191" s="41"/>
      <c r="H191" s="41"/>
      <c r="I191" s="156"/>
      <c r="J191" s="41"/>
      <c r="K191" s="41"/>
      <c r="L191" s="45"/>
      <c r="M191" s="232"/>
      <c r="N191" s="233"/>
      <c r="O191" s="92"/>
      <c r="P191" s="92"/>
      <c r="Q191" s="92"/>
      <c r="R191" s="92"/>
      <c r="S191" s="92"/>
      <c r="T191" s="93"/>
      <c r="U191" s="39"/>
      <c r="V191" s="39"/>
      <c r="W191" s="39"/>
      <c r="X191" s="39"/>
      <c r="Y191" s="39"/>
      <c r="Z191" s="39"/>
      <c r="AA191" s="39"/>
      <c r="AB191" s="39"/>
      <c r="AC191" s="39"/>
      <c r="AD191" s="39"/>
      <c r="AE191" s="39"/>
      <c r="AT191" s="18" t="s">
        <v>417</v>
      </c>
      <c r="AU191" s="18" t="s">
        <v>86</v>
      </c>
    </row>
    <row r="192" s="2" customFormat="1">
      <c r="A192" s="39"/>
      <c r="B192" s="40"/>
      <c r="C192" s="41"/>
      <c r="D192" s="230" t="s">
        <v>722</v>
      </c>
      <c r="E192" s="41"/>
      <c r="F192" s="268" t="s">
        <v>3002</v>
      </c>
      <c r="G192" s="41"/>
      <c r="H192" s="41"/>
      <c r="I192" s="156"/>
      <c r="J192" s="41"/>
      <c r="K192" s="41"/>
      <c r="L192" s="45"/>
      <c r="M192" s="232"/>
      <c r="N192" s="233"/>
      <c r="O192" s="92"/>
      <c r="P192" s="92"/>
      <c r="Q192" s="92"/>
      <c r="R192" s="92"/>
      <c r="S192" s="92"/>
      <c r="T192" s="93"/>
      <c r="U192" s="39"/>
      <c r="V192" s="39"/>
      <c r="W192" s="39"/>
      <c r="X192" s="39"/>
      <c r="Y192" s="39"/>
      <c r="Z192" s="39"/>
      <c r="AA192" s="39"/>
      <c r="AB192" s="39"/>
      <c r="AC192" s="39"/>
      <c r="AD192" s="39"/>
      <c r="AE192" s="39"/>
      <c r="AT192" s="18" t="s">
        <v>722</v>
      </c>
      <c r="AU192" s="18" t="s">
        <v>86</v>
      </c>
    </row>
    <row r="193" s="13" customFormat="1">
      <c r="A193" s="13"/>
      <c r="B193" s="277"/>
      <c r="C193" s="278"/>
      <c r="D193" s="230" t="s">
        <v>758</v>
      </c>
      <c r="E193" s="279" t="s">
        <v>1</v>
      </c>
      <c r="F193" s="280" t="s">
        <v>4010</v>
      </c>
      <c r="G193" s="278"/>
      <c r="H193" s="281">
        <v>70.147999999999996</v>
      </c>
      <c r="I193" s="282"/>
      <c r="J193" s="278"/>
      <c r="K193" s="278"/>
      <c r="L193" s="283"/>
      <c r="M193" s="284"/>
      <c r="N193" s="285"/>
      <c r="O193" s="285"/>
      <c r="P193" s="285"/>
      <c r="Q193" s="285"/>
      <c r="R193" s="285"/>
      <c r="S193" s="285"/>
      <c r="T193" s="286"/>
      <c r="U193" s="13"/>
      <c r="V193" s="13"/>
      <c r="W193" s="13"/>
      <c r="X193" s="13"/>
      <c r="Y193" s="13"/>
      <c r="Z193" s="13"/>
      <c r="AA193" s="13"/>
      <c r="AB193" s="13"/>
      <c r="AC193" s="13"/>
      <c r="AD193" s="13"/>
      <c r="AE193" s="13"/>
      <c r="AT193" s="287" t="s">
        <v>758</v>
      </c>
      <c r="AU193" s="287" t="s">
        <v>86</v>
      </c>
      <c r="AV193" s="13" t="s">
        <v>86</v>
      </c>
      <c r="AW193" s="13" t="s">
        <v>33</v>
      </c>
      <c r="AX193" s="13" t="s">
        <v>84</v>
      </c>
      <c r="AY193" s="287" t="s">
        <v>414</v>
      </c>
    </row>
    <row r="194" s="2" customFormat="1" ht="21.75" customHeight="1">
      <c r="A194" s="39"/>
      <c r="B194" s="40"/>
      <c r="C194" s="234" t="s">
        <v>459</v>
      </c>
      <c r="D194" s="234" t="s">
        <v>443</v>
      </c>
      <c r="E194" s="235" t="s">
        <v>1857</v>
      </c>
      <c r="F194" s="236" t="s">
        <v>1858</v>
      </c>
      <c r="G194" s="237" t="s">
        <v>897</v>
      </c>
      <c r="H194" s="238">
        <v>5.3959999999999999</v>
      </c>
      <c r="I194" s="239"/>
      <c r="J194" s="240">
        <f>ROUND(I194*H194,2)</f>
        <v>0</v>
      </c>
      <c r="K194" s="236" t="s">
        <v>720</v>
      </c>
      <c r="L194" s="45"/>
      <c r="M194" s="241" t="s">
        <v>1</v>
      </c>
      <c r="N194" s="242" t="s">
        <v>41</v>
      </c>
      <c r="O194" s="92"/>
      <c r="P194" s="226">
        <f>O194*H194</f>
        <v>0</v>
      </c>
      <c r="Q194" s="226">
        <v>0</v>
      </c>
      <c r="R194" s="226">
        <f>Q194*H194</f>
        <v>0</v>
      </c>
      <c r="S194" s="226">
        <v>0</v>
      </c>
      <c r="T194" s="227">
        <f>S194*H194</f>
        <v>0</v>
      </c>
      <c r="U194" s="39"/>
      <c r="V194" s="39"/>
      <c r="W194" s="39"/>
      <c r="X194" s="39"/>
      <c r="Y194" s="39"/>
      <c r="Z194" s="39"/>
      <c r="AA194" s="39"/>
      <c r="AB194" s="39"/>
      <c r="AC194" s="39"/>
      <c r="AD194" s="39"/>
      <c r="AE194" s="39"/>
      <c r="AR194" s="228" t="s">
        <v>415</v>
      </c>
      <c r="AT194" s="228" t="s">
        <v>443</v>
      </c>
      <c r="AU194" s="228" t="s">
        <v>86</v>
      </c>
      <c r="AY194" s="18" t="s">
        <v>414</v>
      </c>
      <c r="BE194" s="229">
        <f>IF(N194="základní",J194,0)</f>
        <v>0</v>
      </c>
      <c r="BF194" s="229">
        <f>IF(N194="snížená",J194,0)</f>
        <v>0</v>
      </c>
      <c r="BG194" s="229">
        <f>IF(N194="zákl. přenesená",J194,0)</f>
        <v>0</v>
      </c>
      <c r="BH194" s="229">
        <f>IF(N194="sníž. přenesená",J194,0)</f>
        <v>0</v>
      </c>
      <c r="BI194" s="229">
        <f>IF(N194="nulová",J194,0)</f>
        <v>0</v>
      </c>
      <c r="BJ194" s="18" t="s">
        <v>84</v>
      </c>
      <c r="BK194" s="229">
        <f>ROUND(I194*H194,2)</f>
        <v>0</v>
      </c>
      <c r="BL194" s="18" t="s">
        <v>415</v>
      </c>
      <c r="BM194" s="228" t="s">
        <v>4011</v>
      </c>
    </row>
    <row r="195" s="2" customFormat="1">
      <c r="A195" s="39"/>
      <c r="B195" s="40"/>
      <c r="C195" s="41"/>
      <c r="D195" s="230" t="s">
        <v>417</v>
      </c>
      <c r="E195" s="41"/>
      <c r="F195" s="231" t="s">
        <v>1860</v>
      </c>
      <c r="G195" s="41"/>
      <c r="H195" s="41"/>
      <c r="I195" s="156"/>
      <c r="J195" s="41"/>
      <c r="K195" s="41"/>
      <c r="L195" s="45"/>
      <c r="M195" s="232"/>
      <c r="N195" s="233"/>
      <c r="O195" s="92"/>
      <c r="P195" s="92"/>
      <c r="Q195" s="92"/>
      <c r="R195" s="92"/>
      <c r="S195" s="92"/>
      <c r="T195" s="93"/>
      <c r="U195" s="39"/>
      <c r="V195" s="39"/>
      <c r="W195" s="39"/>
      <c r="X195" s="39"/>
      <c r="Y195" s="39"/>
      <c r="Z195" s="39"/>
      <c r="AA195" s="39"/>
      <c r="AB195" s="39"/>
      <c r="AC195" s="39"/>
      <c r="AD195" s="39"/>
      <c r="AE195" s="39"/>
      <c r="AT195" s="18" t="s">
        <v>417</v>
      </c>
      <c r="AU195" s="18" t="s">
        <v>86</v>
      </c>
    </row>
    <row r="196" s="2" customFormat="1" ht="21.75" customHeight="1">
      <c r="A196" s="39"/>
      <c r="B196" s="40"/>
      <c r="C196" s="234" t="s">
        <v>463</v>
      </c>
      <c r="D196" s="234" t="s">
        <v>443</v>
      </c>
      <c r="E196" s="235" t="s">
        <v>1861</v>
      </c>
      <c r="F196" s="236" t="s">
        <v>1862</v>
      </c>
      <c r="G196" s="237" t="s">
        <v>897</v>
      </c>
      <c r="H196" s="238">
        <v>5.3959999999999999</v>
      </c>
      <c r="I196" s="239"/>
      <c r="J196" s="240">
        <f>ROUND(I196*H196,2)</f>
        <v>0</v>
      </c>
      <c r="K196" s="236" t="s">
        <v>720</v>
      </c>
      <c r="L196" s="45"/>
      <c r="M196" s="241" t="s">
        <v>1</v>
      </c>
      <c r="N196" s="242" t="s">
        <v>41</v>
      </c>
      <c r="O196" s="92"/>
      <c r="P196" s="226">
        <f>O196*H196</f>
        <v>0</v>
      </c>
      <c r="Q196" s="226">
        <v>0</v>
      </c>
      <c r="R196" s="226">
        <f>Q196*H196</f>
        <v>0</v>
      </c>
      <c r="S196" s="226">
        <v>0</v>
      </c>
      <c r="T196" s="227">
        <f>S196*H196</f>
        <v>0</v>
      </c>
      <c r="U196" s="39"/>
      <c r="V196" s="39"/>
      <c r="W196" s="39"/>
      <c r="X196" s="39"/>
      <c r="Y196" s="39"/>
      <c r="Z196" s="39"/>
      <c r="AA196" s="39"/>
      <c r="AB196" s="39"/>
      <c r="AC196" s="39"/>
      <c r="AD196" s="39"/>
      <c r="AE196" s="39"/>
      <c r="AR196" s="228" t="s">
        <v>415</v>
      </c>
      <c r="AT196" s="228" t="s">
        <v>443</v>
      </c>
      <c r="AU196" s="228" t="s">
        <v>86</v>
      </c>
      <c r="AY196" s="18" t="s">
        <v>414</v>
      </c>
      <c r="BE196" s="229">
        <f>IF(N196="základní",J196,0)</f>
        <v>0</v>
      </c>
      <c r="BF196" s="229">
        <f>IF(N196="snížená",J196,0)</f>
        <v>0</v>
      </c>
      <c r="BG196" s="229">
        <f>IF(N196="zákl. přenesená",J196,0)</f>
        <v>0</v>
      </c>
      <c r="BH196" s="229">
        <f>IF(N196="sníž. přenesená",J196,0)</f>
        <v>0</v>
      </c>
      <c r="BI196" s="229">
        <f>IF(N196="nulová",J196,0)</f>
        <v>0</v>
      </c>
      <c r="BJ196" s="18" t="s">
        <v>84</v>
      </c>
      <c r="BK196" s="229">
        <f>ROUND(I196*H196,2)</f>
        <v>0</v>
      </c>
      <c r="BL196" s="18" t="s">
        <v>415</v>
      </c>
      <c r="BM196" s="228" t="s">
        <v>4012</v>
      </c>
    </row>
    <row r="197" s="2" customFormat="1">
      <c r="A197" s="39"/>
      <c r="B197" s="40"/>
      <c r="C197" s="41"/>
      <c r="D197" s="230" t="s">
        <v>417</v>
      </c>
      <c r="E197" s="41"/>
      <c r="F197" s="231" t="s">
        <v>1864</v>
      </c>
      <c r="G197" s="41"/>
      <c r="H197" s="41"/>
      <c r="I197" s="156"/>
      <c r="J197" s="41"/>
      <c r="K197" s="41"/>
      <c r="L197" s="45"/>
      <c r="M197" s="232"/>
      <c r="N197" s="233"/>
      <c r="O197" s="92"/>
      <c r="P197" s="92"/>
      <c r="Q197" s="92"/>
      <c r="R197" s="92"/>
      <c r="S197" s="92"/>
      <c r="T197" s="93"/>
      <c r="U197" s="39"/>
      <c r="V197" s="39"/>
      <c r="W197" s="39"/>
      <c r="X197" s="39"/>
      <c r="Y197" s="39"/>
      <c r="Z197" s="39"/>
      <c r="AA197" s="39"/>
      <c r="AB197" s="39"/>
      <c r="AC197" s="39"/>
      <c r="AD197" s="39"/>
      <c r="AE197" s="39"/>
      <c r="AT197" s="18" t="s">
        <v>417</v>
      </c>
      <c r="AU197" s="18" t="s">
        <v>86</v>
      </c>
    </row>
    <row r="198" s="13" customFormat="1">
      <c r="A198" s="13"/>
      <c r="B198" s="277"/>
      <c r="C198" s="278"/>
      <c r="D198" s="230" t="s">
        <v>758</v>
      </c>
      <c r="E198" s="279" t="s">
        <v>1</v>
      </c>
      <c r="F198" s="280" t="s">
        <v>4013</v>
      </c>
      <c r="G198" s="278"/>
      <c r="H198" s="281">
        <v>5.3959999999999999</v>
      </c>
      <c r="I198" s="282"/>
      <c r="J198" s="278"/>
      <c r="K198" s="278"/>
      <c r="L198" s="283"/>
      <c r="M198" s="284"/>
      <c r="N198" s="285"/>
      <c r="O198" s="285"/>
      <c r="P198" s="285"/>
      <c r="Q198" s="285"/>
      <c r="R198" s="285"/>
      <c r="S198" s="285"/>
      <c r="T198" s="286"/>
      <c r="U198" s="13"/>
      <c r="V198" s="13"/>
      <c r="W198" s="13"/>
      <c r="X198" s="13"/>
      <c r="Y198" s="13"/>
      <c r="Z198" s="13"/>
      <c r="AA198" s="13"/>
      <c r="AB198" s="13"/>
      <c r="AC198" s="13"/>
      <c r="AD198" s="13"/>
      <c r="AE198" s="13"/>
      <c r="AT198" s="287" t="s">
        <v>758</v>
      </c>
      <c r="AU198" s="287" t="s">
        <v>86</v>
      </c>
      <c r="AV198" s="13" t="s">
        <v>86</v>
      </c>
      <c r="AW198" s="13" t="s">
        <v>33</v>
      </c>
      <c r="AX198" s="13" t="s">
        <v>84</v>
      </c>
      <c r="AY198" s="287" t="s">
        <v>414</v>
      </c>
    </row>
    <row r="199" s="11" customFormat="1" ht="22.8" customHeight="1">
      <c r="A199" s="11"/>
      <c r="B199" s="254"/>
      <c r="C199" s="255"/>
      <c r="D199" s="256" t="s">
        <v>75</v>
      </c>
      <c r="E199" s="275" t="s">
        <v>912</v>
      </c>
      <c r="F199" s="275" t="s">
        <v>913</v>
      </c>
      <c r="G199" s="255"/>
      <c r="H199" s="255"/>
      <c r="I199" s="258"/>
      <c r="J199" s="276">
        <f>BK199</f>
        <v>0</v>
      </c>
      <c r="K199" s="255"/>
      <c r="L199" s="260"/>
      <c r="M199" s="261"/>
      <c r="N199" s="262"/>
      <c r="O199" s="262"/>
      <c r="P199" s="263">
        <f>SUM(P200:P201)</f>
        <v>0</v>
      </c>
      <c r="Q199" s="262"/>
      <c r="R199" s="263">
        <f>SUM(R200:R201)</f>
        <v>0</v>
      </c>
      <c r="S199" s="262"/>
      <c r="T199" s="264">
        <f>SUM(T200:T201)</f>
        <v>0</v>
      </c>
      <c r="U199" s="11"/>
      <c r="V199" s="11"/>
      <c r="W199" s="11"/>
      <c r="X199" s="11"/>
      <c r="Y199" s="11"/>
      <c r="Z199" s="11"/>
      <c r="AA199" s="11"/>
      <c r="AB199" s="11"/>
      <c r="AC199" s="11"/>
      <c r="AD199" s="11"/>
      <c r="AE199" s="11"/>
      <c r="AR199" s="265" t="s">
        <v>84</v>
      </c>
      <c r="AT199" s="266" t="s">
        <v>75</v>
      </c>
      <c r="AU199" s="266" t="s">
        <v>84</v>
      </c>
      <c r="AY199" s="265" t="s">
        <v>414</v>
      </c>
      <c r="BK199" s="267">
        <f>SUM(BK200:BK201)</f>
        <v>0</v>
      </c>
    </row>
    <row r="200" s="2" customFormat="1" ht="21.75" customHeight="1">
      <c r="A200" s="39"/>
      <c r="B200" s="40"/>
      <c r="C200" s="234" t="s">
        <v>8</v>
      </c>
      <c r="D200" s="234" t="s">
        <v>443</v>
      </c>
      <c r="E200" s="235" t="s">
        <v>1867</v>
      </c>
      <c r="F200" s="236" t="s">
        <v>1868</v>
      </c>
      <c r="G200" s="237" t="s">
        <v>897</v>
      </c>
      <c r="H200" s="238">
        <v>0.157</v>
      </c>
      <c r="I200" s="239"/>
      <c r="J200" s="240">
        <f>ROUND(I200*H200,2)</f>
        <v>0</v>
      </c>
      <c r="K200" s="236" t="s">
        <v>720</v>
      </c>
      <c r="L200" s="45"/>
      <c r="M200" s="241" t="s">
        <v>1</v>
      </c>
      <c r="N200" s="242" t="s">
        <v>41</v>
      </c>
      <c r="O200" s="92"/>
      <c r="P200" s="226">
        <f>O200*H200</f>
        <v>0</v>
      </c>
      <c r="Q200" s="226">
        <v>0</v>
      </c>
      <c r="R200" s="226">
        <f>Q200*H200</f>
        <v>0</v>
      </c>
      <c r="S200" s="226">
        <v>0</v>
      </c>
      <c r="T200" s="227">
        <f>S200*H200</f>
        <v>0</v>
      </c>
      <c r="U200" s="39"/>
      <c r="V200" s="39"/>
      <c r="W200" s="39"/>
      <c r="X200" s="39"/>
      <c r="Y200" s="39"/>
      <c r="Z200" s="39"/>
      <c r="AA200" s="39"/>
      <c r="AB200" s="39"/>
      <c r="AC200" s="39"/>
      <c r="AD200" s="39"/>
      <c r="AE200" s="39"/>
      <c r="AR200" s="228" t="s">
        <v>415</v>
      </c>
      <c r="AT200" s="228" t="s">
        <v>443</v>
      </c>
      <c r="AU200" s="228" t="s">
        <v>86</v>
      </c>
      <c r="AY200" s="18" t="s">
        <v>414</v>
      </c>
      <c r="BE200" s="229">
        <f>IF(N200="základní",J200,0)</f>
        <v>0</v>
      </c>
      <c r="BF200" s="229">
        <f>IF(N200="snížená",J200,0)</f>
        <v>0</v>
      </c>
      <c r="BG200" s="229">
        <f>IF(N200="zákl. přenesená",J200,0)</f>
        <v>0</v>
      </c>
      <c r="BH200" s="229">
        <f>IF(N200="sníž. přenesená",J200,0)</f>
        <v>0</v>
      </c>
      <c r="BI200" s="229">
        <f>IF(N200="nulová",J200,0)</f>
        <v>0</v>
      </c>
      <c r="BJ200" s="18" t="s">
        <v>84</v>
      </c>
      <c r="BK200" s="229">
        <f>ROUND(I200*H200,2)</f>
        <v>0</v>
      </c>
      <c r="BL200" s="18" t="s">
        <v>415</v>
      </c>
      <c r="BM200" s="228" t="s">
        <v>4014</v>
      </c>
    </row>
    <row r="201" s="2" customFormat="1">
      <c r="A201" s="39"/>
      <c r="B201" s="40"/>
      <c r="C201" s="41"/>
      <c r="D201" s="230" t="s">
        <v>417</v>
      </c>
      <c r="E201" s="41"/>
      <c r="F201" s="231" t="s">
        <v>1870</v>
      </c>
      <c r="G201" s="41"/>
      <c r="H201" s="41"/>
      <c r="I201" s="156"/>
      <c r="J201" s="41"/>
      <c r="K201" s="41"/>
      <c r="L201" s="45"/>
      <c r="M201" s="232"/>
      <c r="N201" s="233"/>
      <c r="O201" s="92"/>
      <c r="P201" s="92"/>
      <c r="Q201" s="92"/>
      <c r="R201" s="92"/>
      <c r="S201" s="92"/>
      <c r="T201" s="93"/>
      <c r="U201" s="39"/>
      <c r="V201" s="39"/>
      <c r="W201" s="39"/>
      <c r="X201" s="39"/>
      <c r="Y201" s="39"/>
      <c r="Z201" s="39"/>
      <c r="AA201" s="39"/>
      <c r="AB201" s="39"/>
      <c r="AC201" s="39"/>
      <c r="AD201" s="39"/>
      <c r="AE201" s="39"/>
      <c r="AT201" s="18" t="s">
        <v>417</v>
      </c>
      <c r="AU201" s="18" t="s">
        <v>86</v>
      </c>
    </row>
    <row r="202" s="11" customFormat="1" ht="25.92" customHeight="1">
      <c r="A202" s="11"/>
      <c r="B202" s="254"/>
      <c r="C202" s="255"/>
      <c r="D202" s="256" t="s">
        <v>75</v>
      </c>
      <c r="E202" s="257" t="s">
        <v>918</v>
      </c>
      <c r="F202" s="257" t="s">
        <v>919</v>
      </c>
      <c r="G202" s="255"/>
      <c r="H202" s="255"/>
      <c r="I202" s="258"/>
      <c r="J202" s="259">
        <f>BK202</f>
        <v>0</v>
      </c>
      <c r="K202" s="255"/>
      <c r="L202" s="260"/>
      <c r="M202" s="261"/>
      <c r="N202" s="262"/>
      <c r="O202" s="262"/>
      <c r="P202" s="263">
        <f>P203</f>
        <v>0</v>
      </c>
      <c r="Q202" s="262"/>
      <c r="R202" s="263">
        <f>R203</f>
        <v>0</v>
      </c>
      <c r="S202" s="262"/>
      <c r="T202" s="264">
        <f>T203</f>
        <v>0</v>
      </c>
      <c r="U202" s="11"/>
      <c r="V202" s="11"/>
      <c r="W202" s="11"/>
      <c r="X202" s="11"/>
      <c r="Y202" s="11"/>
      <c r="Z202" s="11"/>
      <c r="AA202" s="11"/>
      <c r="AB202" s="11"/>
      <c r="AC202" s="11"/>
      <c r="AD202" s="11"/>
      <c r="AE202" s="11"/>
      <c r="AR202" s="265" t="s">
        <v>86</v>
      </c>
      <c r="AT202" s="266" t="s">
        <v>75</v>
      </c>
      <c r="AU202" s="266" t="s">
        <v>76</v>
      </c>
      <c r="AY202" s="265" t="s">
        <v>414</v>
      </c>
      <c r="BK202" s="267">
        <f>BK203</f>
        <v>0</v>
      </c>
    </row>
    <row r="203" s="11" customFormat="1" ht="22.8" customHeight="1">
      <c r="A203" s="11"/>
      <c r="B203" s="254"/>
      <c r="C203" s="255"/>
      <c r="D203" s="256" t="s">
        <v>75</v>
      </c>
      <c r="E203" s="275" t="s">
        <v>1878</v>
      </c>
      <c r="F203" s="275" t="s">
        <v>1879</v>
      </c>
      <c r="G203" s="255"/>
      <c r="H203" s="255"/>
      <c r="I203" s="258"/>
      <c r="J203" s="276">
        <f>BK203</f>
        <v>0</v>
      </c>
      <c r="K203" s="255"/>
      <c r="L203" s="260"/>
      <c r="M203" s="261"/>
      <c r="N203" s="262"/>
      <c r="O203" s="262"/>
      <c r="P203" s="263">
        <f>SUM(P204:P237)</f>
        <v>0</v>
      </c>
      <c r="Q203" s="262"/>
      <c r="R203" s="263">
        <f>SUM(R204:R237)</f>
        <v>0</v>
      </c>
      <c r="S203" s="262"/>
      <c r="T203" s="264">
        <f>SUM(T204:T237)</f>
        <v>0</v>
      </c>
      <c r="U203" s="11"/>
      <c r="V203" s="11"/>
      <c r="W203" s="11"/>
      <c r="X203" s="11"/>
      <c r="Y203" s="11"/>
      <c r="Z203" s="11"/>
      <c r="AA203" s="11"/>
      <c r="AB203" s="11"/>
      <c r="AC203" s="11"/>
      <c r="AD203" s="11"/>
      <c r="AE203" s="11"/>
      <c r="AR203" s="265" t="s">
        <v>86</v>
      </c>
      <c r="AT203" s="266" t="s">
        <v>75</v>
      </c>
      <c r="AU203" s="266" t="s">
        <v>84</v>
      </c>
      <c r="AY203" s="265" t="s">
        <v>414</v>
      </c>
      <c r="BK203" s="267">
        <f>SUM(BK204:BK237)</f>
        <v>0</v>
      </c>
    </row>
    <row r="204" s="2" customFormat="1" ht="21.75" customHeight="1">
      <c r="A204" s="39"/>
      <c r="B204" s="40"/>
      <c r="C204" s="234" t="s">
        <v>470</v>
      </c>
      <c r="D204" s="234" t="s">
        <v>443</v>
      </c>
      <c r="E204" s="235" t="s">
        <v>3126</v>
      </c>
      <c r="F204" s="236" t="s">
        <v>3127</v>
      </c>
      <c r="G204" s="237" t="s">
        <v>632</v>
      </c>
      <c r="H204" s="238">
        <v>4.415</v>
      </c>
      <c r="I204" s="239"/>
      <c r="J204" s="240">
        <f>ROUND(I204*H204,2)</f>
        <v>0</v>
      </c>
      <c r="K204" s="236" t="s">
        <v>720</v>
      </c>
      <c r="L204" s="45"/>
      <c r="M204" s="241" t="s">
        <v>1</v>
      </c>
      <c r="N204" s="242" t="s">
        <v>41</v>
      </c>
      <c r="O204" s="92"/>
      <c r="P204" s="226">
        <f>O204*H204</f>
        <v>0</v>
      </c>
      <c r="Q204" s="226">
        <v>0</v>
      </c>
      <c r="R204" s="226">
        <f>Q204*H204</f>
        <v>0</v>
      </c>
      <c r="S204" s="226">
        <v>0</v>
      </c>
      <c r="T204" s="227">
        <f>S204*H204</f>
        <v>0</v>
      </c>
      <c r="U204" s="39"/>
      <c r="V204" s="39"/>
      <c r="W204" s="39"/>
      <c r="X204" s="39"/>
      <c r="Y204" s="39"/>
      <c r="Z204" s="39"/>
      <c r="AA204" s="39"/>
      <c r="AB204" s="39"/>
      <c r="AC204" s="39"/>
      <c r="AD204" s="39"/>
      <c r="AE204" s="39"/>
      <c r="AR204" s="228" t="s">
        <v>470</v>
      </c>
      <c r="AT204" s="228" t="s">
        <v>443</v>
      </c>
      <c r="AU204" s="228" t="s">
        <v>86</v>
      </c>
      <c r="AY204" s="18" t="s">
        <v>414</v>
      </c>
      <c r="BE204" s="229">
        <f>IF(N204="základní",J204,0)</f>
        <v>0</v>
      </c>
      <c r="BF204" s="229">
        <f>IF(N204="snížená",J204,0)</f>
        <v>0</v>
      </c>
      <c r="BG204" s="229">
        <f>IF(N204="zákl. přenesená",J204,0)</f>
        <v>0</v>
      </c>
      <c r="BH204" s="229">
        <f>IF(N204="sníž. přenesená",J204,0)</f>
        <v>0</v>
      </c>
      <c r="BI204" s="229">
        <f>IF(N204="nulová",J204,0)</f>
        <v>0</v>
      </c>
      <c r="BJ204" s="18" t="s">
        <v>84</v>
      </c>
      <c r="BK204" s="229">
        <f>ROUND(I204*H204,2)</f>
        <v>0</v>
      </c>
      <c r="BL204" s="18" t="s">
        <v>470</v>
      </c>
      <c r="BM204" s="228" t="s">
        <v>4015</v>
      </c>
    </row>
    <row r="205" s="2" customFormat="1">
      <c r="A205" s="39"/>
      <c r="B205" s="40"/>
      <c r="C205" s="41"/>
      <c r="D205" s="230" t="s">
        <v>417</v>
      </c>
      <c r="E205" s="41"/>
      <c r="F205" s="231" t="s">
        <v>3129</v>
      </c>
      <c r="G205" s="41"/>
      <c r="H205" s="41"/>
      <c r="I205" s="156"/>
      <c r="J205" s="41"/>
      <c r="K205" s="41"/>
      <c r="L205" s="45"/>
      <c r="M205" s="232"/>
      <c r="N205" s="233"/>
      <c r="O205" s="92"/>
      <c r="P205" s="92"/>
      <c r="Q205" s="92"/>
      <c r="R205" s="92"/>
      <c r="S205" s="92"/>
      <c r="T205" s="93"/>
      <c r="U205" s="39"/>
      <c r="V205" s="39"/>
      <c r="W205" s="39"/>
      <c r="X205" s="39"/>
      <c r="Y205" s="39"/>
      <c r="Z205" s="39"/>
      <c r="AA205" s="39"/>
      <c r="AB205" s="39"/>
      <c r="AC205" s="39"/>
      <c r="AD205" s="39"/>
      <c r="AE205" s="39"/>
      <c r="AT205" s="18" t="s">
        <v>417</v>
      </c>
      <c r="AU205" s="18" t="s">
        <v>86</v>
      </c>
    </row>
    <row r="206" s="15" customFormat="1">
      <c r="A206" s="15"/>
      <c r="B206" s="299"/>
      <c r="C206" s="300"/>
      <c r="D206" s="230" t="s">
        <v>758</v>
      </c>
      <c r="E206" s="301" t="s">
        <v>1</v>
      </c>
      <c r="F206" s="302" t="s">
        <v>3991</v>
      </c>
      <c r="G206" s="300"/>
      <c r="H206" s="301" t="s">
        <v>1</v>
      </c>
      <c r="I206" s="303"/>
      <c r="J206" s="300"/>
      <c r="K206" s="300"/>
      <c r="L206" s="304"/>
      <c r="M206" s="305"/>
      <c r="N206" s="306"/>
      <c r="O206" s="306"/>
      <c r="P206" s="306"/>
      <c r="Q206" s="306"/>
      <c r="R206" s="306"/>
      <c r="S206" s="306"/>
      <c r="T206" s="307"/>
      <c r="U206" s="15"/>
      <c r="V206" s="15"/>
      <c r="W206" s="15"/>
      <c r="X206" s="15"/>
      <c r="Y206" s="15"/>
      <c r="Z206" s="15"/>
      <c r="AA206" s="15"/>
      <c r="AB206" s="15"/>
      <c r="AC206" s="15"/>
      <c r="AD206" s="15"/>
      <c r="AE206" s="15"/>
      <c r="AT206" s="308" t="s">
        <v>758</v>
      </c>
      <c r="AU206" s="308" t="s">
        <v>86</v>
      </c>
      <c r="AV206" s="15" t="s">
        <v>84</v>
      </c>
      <c r="AW206" s="15" t="s">
        <v>33</v>
      </c>
      <c r="AX206" s="15" t="s">
        <v>76</v>
      </c>
      <c r="AY206" s="308" t="s">
        <v>414</v>
      </c>
    </row>
    <row r="207" s="13" customFormat="1">
      <c r="A207" s="13"/>
      <c r="B207" s="277"/>
      <c r="C207" s="278"/>
      <c r="D207" s="230" t="s">
        <v>758</v>
      </c>
      <c r="E207" s="279" t="s">
        <v>1</v>
      </c>
      <c r="F207" s="280" t="s">
        <v>3992</v>
      </c>
      <c r="G207" s="278"/>
      <c r="H207" s="281">
        <v>1.0780000000000001</v>
      </c>
      <c r="I207" s="282"/>
      <c r="J207" s="278"/>
      <c r="K207" s="278"/>
      <c r="L207" s="283"/>
      <c r="M207" s="284"/>
      <c r="N207" s="285"/>
      <c r="O207" s="285"/>
      <c r="P207" s="285"/>
      <c r="Q207" s="285"/>
      <c r="R207" s="285"/>
      <c r="S207" s="285"/>
      <c r="T207" s="286"/>
      <c r="U207" s="13"/>
      <c r="V207" s="13"/>
      <c r="W207" s="13"/>
      <c r="X207" s="13"/>
      <c r="Y207" s="13"/>
      <c r="Z207" s="13"/>
      <c r="AA207" s="13"/>
      <c r="AB207" s="13"/>
      <c r="AC207" s="13"/>
      <c r="AD207" s="13"/>
      <c r="AE207" s="13"/>
      <c r="AT207" s="287" t="s">
        <v>758</v>
      </c>
      <c r="AU207" s="287" t="s">
        <v>86</v>
      </c>
      <c r="AV207" s="13" t="s">
        <v>86</v>
      </c>
      <c r="AW207" s="13" t="s">
        <v>33</v>
      </c>
      <c r="AX207" s="13" t="s">
        <v>76</v>
      </c>
      <c r="AY207" s="287" t="s">
        <v>414</v>
      </c>
    </row>
    <row r="208" s="15" customFormat="1">
      <c r="A208" s="15"/>
      <c r="B208" s="299"/>
      <c r="C208" s="300"/>
      <c r="D208" s="230" t="s">
        <v>758</v>
      </c>
      <c r="E208" s="301" t="s">
        <v>1</v>
      </c>
      <c r="F208" s="302" t="s">
        <v>3993</v>
      </c>
      <c r="G208" s="300"/>
      <c r="H208" s="301" t="s">
        <v>1</v>
      </c>
      <c r="I208" s="303"/>
      <c r="J208" s="300"/>
      <c r="K208" s="300"/>
      <c r="L208" s="304"/>
      <c r="M208" s="305"/>
      <c r="N208" s="306"/>
      <c r="O208" s="306"/>
      <c r="P208" s="306"/>
      <c r="Q208" s="306"/>
      <c r="R208" s="306"/>
      <c r="S208" s="306"/>
      <c r="T208" s="307"/>
      <c r="U208" s="15"/>
      <c r="V208" s="15"/>
      <c r="W208" s="15"/>
      <c r="X208" s="15"/>
      <c r="Y208" s="15"/>
      <c r="Z208" s="15"/>
      <c r="AA208" s="15"/>
      <c r="AB208" s="15"/>
      <c r="AC208" s="15"/>
      <c r="AD208" s="15"/>
      <c r="AE208" s="15"/>
      <c r="AT208" s="308" t="s">
        <v>758</v>
      </c>
      <c r="AU208" s="308" t="s">
        <v>86</v>
      </c>
      <c r="AV208" s="15" t="s">
        <v>84</v>
      </c>
      <c r="AW208" s="15" t="s">
        <v>33</v>
      </c>
      <c r="AX208" s="15" t="s">
        <v>76</v>
      </c>
      <c r="AY208" s="308" t="s">
        <v>414</v>
      </c>
    </row>
    <row r="209" s="13" customFormat="1">
      <c r="A209" s="13"/>
      <c r="B209" s="277"/>
      <c r="C209" s="278"/>
      <c r="D209" s="230" t="s">
        <v>758</v>
      </c>
      <c r="E209" s="279" t="s">
        <v>1</v>
      </c>
      <c r="F209" s="280" t="s">
        <v>3994</v>
      </c>
      <c r="G209" s="278"/>
      <c r="H209" s="281">
        <v>0.50600000000000001</v>
      </c>
      <c r="I209" s="282"/>
      <c r="J209" s="278"/>
      <c r="K209" s="278"/>
      <c r="L209" s="283"/>
      <c r="M209" s="284"/>
      <c r="N209" s="285"/>
      <c r="O209" s="285"/>
      <c r="P209" s="285"/>
      <c r="Q209" s="285"/>
      <c r="R209" s="285"/>
      <c r="S209" s="285"/>
      <c r="T209" s="286"/>
      <c r="U209" s="13"/>
      <c r="V209" s="13"/>
      <c r="W209" s="13"/>
      <c r="X209" s="13"/>
      <c r="Y209" s="13"/>
      <c r="Z209" s="13"/>
      <c r="AA209" s="13"/>
      <c r="AB209" s="13"/>
      <c r="AC209" s="13"/>
      <c r="AD209" s="13"/>
      <c r="AE209" s="13"/>
      <c r="AT209" s="287" t="s">
        <v>758</v>
      </c>
      <c r="AU209" s="287" t="s">
        <v>86</v>
      </c>
      <c r="AV209" s="13" t="s">
        <v>86</v>
      </c>
      <c r="AW209" s="13" t="s">
        <v>33</v>
      </c>
      <c r="AX209" s="13" t="s">
        <v>76</v>
      </c>
      <c r="AY209" s="287" t="s">
        <v>414</v>
      </c>
    </row>
    <row r="210" s="15" customFormat="1">
      <c r="A210" s="15"/>
      <c r="B210" s="299"/>
      <c r="C210" s="300"/>
      <c r="D210" s="230" t="s">
        <v>758</v>
      </c>
      <c r="E210" s="301" t="s">
        <v>1</v>
      </c>
      <c r="F210" s="302" t="s">
        <v>3995</v>
      </c>
      <c r="G210" s="300"/>
      <c r="H210" s="301" t="s">
        <v>1</v>
      </c>
      <c r="I210" s="303"/>
      <c r="J210" s="300"/>
      <c r="K210" s="300"/>
      <c r="L210" s="304"/>
      <c r="M210" s="305"/>
      <c r="N210" s="306"/>
      <c r="O210" s="306"/>
      <c r="P210" s="306"/>
      <c r="Q210" s="306"/>
      <c r="R210" s="306"/>
      <c r="S210" s="306"/>
      <c r="T210" s="307"/>
      <c r="U210" s="15"/>
      <c r="V210" s="15"/>
      <c r="W210" s="15"/>
      <c r="X210" s="15"/>
      <c r="Y210" s="15"/>
      <c r="Z210" s="15"/>
      <c r="AA210" s="15"/>
      <c r="AB210" s="15"/>
      <c r="AC210" s="15"/>
      <c r="AD210" s="15"/>
      <c r="AE210" s="15"/>
      <c r="AT210" s="308" t="s">
        <v>758</v>
      </c>
      <c r="AU210" s="308" t="s">
        <v>86</v>
      </c>
      <c r="AV210" s="15" t="s">
        <v>84</v>
      </c>
      <c r="AW210" s="15" t="s">
        <v>33</v>
      </c>
      <c r="AX210" s="15" t="s">
        <v>76</v>
      </c>
      <c r="AY210" s="308" t="s">
        <v>414</v>
      </c>
    </row>
    <row r="211" s="13" customFormat="1">
      <c r="A211" s="13"/>
      <c r="B211" s="277"/>
      <c r="C211" s="278"/>
      <c r="D211" s="230" t="s">
        <v>758</v>
      </c>
      <c r="E211" s="279" t="s">
        <v>1</v>
      </c>
      <c r="F211" s="280" t="s">
        <v>3996</v>
      </c>
      <c r="G211" s="278"/>
      <c r="H211" s="281">
        <v>2.7429999999999999</v>
      </c>
      <c r="I211" s="282"/>
      <c r="J211" s="278"/>
      <c r="K211" s="278"/>
      <c r="L211" s="283"/>
      <c r="M211" s="284"/>
      <c r="N211" s="285"/>
      <c r="O211" s="285"/>
      <c r="P211" s="285"/>
      <c r="Q211" s="285"/>
      <c r="R211" s="285"/>
      <c r="S211" s="285"/>
      <c r="T211" s="286"/>
      <c r="U211" s="13"/>
      <c r="V211" s="13"/>
      <c r="W211" s="13"/>
      <c r="X211" s="13"/>
      <c r="Y211" s="13"/>
      <c r="Z211" s="13"/>
      <c r="AA211" s="13"/>
      <c r="AB211" s="13"/>
      <c r="AC211" s="13"/>
      <c r="AD211" s="13"/>
      <c r="AE211" s="13"/>
      <c r="AT211" s="287" t="s">
        <v>758</v>
      </c>
      <c r="AU211" s="287" t="s">
        <v>86</v>
      </c>
      <c r="AV211" s="13" t="s">
        <v>86</v>
      </c>
      <c r="AW211" s="13" t="s">
        <v>33</v>
      </c>
      <c r="AX211" s="13" t="s">
        <v>76</v>
      </c>
      <c r="AY211" s="287" t="s">
        <v>414</v>
      </c>
    </row>
    <row r="212" s="15" customFormat="1">
      <c r="A212" s="15"/>
      <c r="B212" s="299"/>
      <c r="C212" s="300"/>
      <c r="D212" s="230" t="s">
        <v>758</v>
      </c>
      <c r="E212" s="301" t="s">
        <v>1</v>
      </c>
      <c r="F212" s="302" t="s">
        <v>3997</v>
      </c>
      <c r="G212" s="300"/>
      <c r="H212" s="301" t="s">
        <v>1</v>
      </c>
      <c r="I212" s="303"/>
      <c r="J212" s="300"/>
      <c r="K212" s="300"/>
      <c r="L212" s="304"/>
      <c r="M212" s="305"/>
      <c r="N212" s="306"/>
      <c r="O212" s="306"/>
      <c r="P212" s="306"/>
      <c r="Q212" s="306"/>
      <c r="R212" s="306"/>
      <c r="S212" s="306"/>
      <c r="T212" s="307"/>
      <c r="U212" s="15"/>
      <c r="V212" s="15"/>
      <c r="W212" s="15"/>
      <c r="X212" s="15"/>
      <c r="Y212" s="15"/>
      <c r="Z212" s="15"/>
      <c r="AA212" s="15"/>
      <c r="AB212" s="15"/>
      <c r="AC212" s="15"/>
      <c r="AD212" s="15"/>
      <c r="AE212" s="15"/>
      <c r="AT212" s="308" t="s">
        <v>758</v>
      </c>
      <c r="AU212" s="308" t="s">
        <v>86</v>
      </c>
      <c r="AV212" s="15" t="s">
        <v>84</v>
      </c>
      <c r="AW212" s="15" t="s">
        <v>33</v>
      </c>
      <c r="AX212" s="15" t="s">
        <v>76</v>
      </c>
      <c r="AY212" s="308" t="s">
        <v>414</v>
      </c>
    </row>
    <row r="213" s="13" customFormat="1">
      <c r="A213" s="13"/>
      <c r="B213" s="277"/>
      <c r="C213" s="278"/>
      <c r="D213" s="230" t="s">
        <v>758</v>
      </c>
      <c r="E213" s="279" t="s">
        <v>1</v>
      </c>
      <c r="F213" s="280" t="s">
        <v>3998</v>
      </c>
      <c r="G213" s="278"/>
      <c r="H213" s="281">
        <v>0.087999999999999995</v>
      </c>
      <c r="I213" s="282"/>
      <c r="J213" s="278"/>
      <c r="K213" s="278"/>
      <c r="L213" s="283"/>
      <c r="M213" s="284"/>
      <c r="N213" s="285"/>
      <c r="O213" s="285"/>
      <c r="P213" s="285"/>
      <c r="Q213" s="285"/>
      <c r="R213" s="285"/>
      <c r="S213" s="285"/>
      <c r="T213" s="286"/>
      <c r="U213" s="13"/>
      <c r="V213" s="13"/>
      <c r="W213" s="13"/>
      <c r="X213" s="13"/>
      <c r="Y213" s="13"/>
      <c r="Z213" s="13"/>
      <c r="AA213" s="13"/>
      <c r="AB213" s="13"/>
      <c r="AC213" s="13"/>
      <c r="AD213" s="13"/>
      <c r="AE213" s="13"/>
      <c r="AT213" s="287" t="s">
        <v>758</v>
      </c>
      <c r="AU213" s="287" t="s">
        <v>86</v>
      </c>
      <c r="AV213" s="13" t="s">
        <v>86</v>
      </c>
      <c r="AW213" s="13" t="s">
        <v>33</v>
      </c>
      <c r="AX213" s="13" t="s">
        <v>76</v>
      </c>
      <c r="AY213" s="287" t="s">
        <v>414</v>
      </c>
    </row>
    <row r="214" s="14" customFormat="1">
      <c r="A214" s="14"/>
      <c r="B214" s="288"/>
      <c r="C214" s="289"/>
      <c r="D214" s="230" t="s">
        <v>758</v>
      </c>
      <c r="E214" s="290" t="s">
        <v>1</v>
      </c>
      <c r="F214" s="291" t="s">
        <v>760</v>
      </c>
      <c r="G214" s="289"/>
      <c r="H214" s="292">
        <v>4.415</v>
      </c>
      <c r="I214" s="293"/>
      <c r="J214" s="289"/>
      <c r="K214" s="289"/>
      <c r="L214" s="294"/>
      <c r="M214" s="295"/>
      <c r="N214" s="296"/>
      <c r="O214" s="296"/>
      <c r="P214" s="296"/>
      <c r="Q214" s="296"/>
      <c r="R214" s="296"/>
      <c r="S214" s="296"/>
      <c r="T214" s="297"/>
      <c r="U214" s="14"/>
      <c r="V214" s="14"/>
      <c r="W214" s="14"/>
      <c r="X214" s="14"/>
      <c r="Y214" s="14"/>
      <c r="Z214" s="14"/>
      <c r="AA214" s="14"/>
      <c r="AB214" s="14"/>
      <c r="AC214" s="14"/>
      <c r="AD214" s="14"/>
      <c r="AE214" s="14"/>
      <c r="AT214" s="298" t="s">
        <v>758</v>
      </c>
      <c r="AU214" s="298" t="s">
        <v>86</v>
      </c>
      <c r="AV214" s="14" t="s">
        <v>415</v>
      </c>
      <c r="AW214" s="14" t="s">
        <v>33</v>
      </c>
      <c r="AX214" s="14" t="s">
        <v>84</v>
      </c>
      <c r="AY214" s="298" t="s">
        <v>414</v>
      </c>
    </row>
    <row r="215" s="2" customFormat="1" ht="16.5" customHeight="1">
      <c r="A215" s="39"/>
      <c r="B215" s="40"/>
      <c r="C215" s="234" t="s">
        <v>475</v>
      </c>
      <c r="D215" s="234" t="s">
        <v>443</v>
      </c>
      <c r="E215" s="235" t="s">
        <v>3130</v>
      </c>
      <c r="F215" s="236" t="s">
        <v>3131</v>
      </c>
      <c r="G215" s="237" t="s">
        <v>632</v>
      </c>
      <c r="H215" s="238">
        <v>4.415</v>
      </c>
      <c r="I215" s="239"/>
      <c r="J215" s="240">
        <f>ROUND(I215*H215,2)</f>
        <v>0</v>
      </c>
      <c r="K215" s="236" t="s">
        <v>720</v>
      </c>
      <c r="L215" s="45"/>
      <c r="M215" s="241" t="s">
        <v>1</v>
      </c>
      <c r="N215" s="242" t="s">
        <v>41</v>
      </c>
      <c r="O215" s="92"/>
      <c r="P215" s="226">
        <f>O215*H215</f>
        <v>0</v>
      </c>
      <c r="Q215" s="226">
        <v>0</v>
      </c>
      <c r="R215" s="226">
        <f>Q215*H215</f>
        <v>0</v>
      </c>
      <c r="S215" s="226">
        <v>0</v>
      </c>
      <c r="T215" s="227">
        <f>S215*H215</f>
        <v>0</v>
      </c>
      <c r="U215" s="39"/>
      <c r="V215" s="39"/>
      <c r="W215" s="39"/>
      <c r="X215" s="39"/>
      <c r="Y215" s="39"/>
      <c r="Z215" s="39"/>
      <c r="AA215" s="39"/>
      <c r="AB215" s="39"/>
      <c r="AC215" s="39"/>
      <c r="AD215" s="39"/>
      <c r="AE215" s="39"/>
      <c r="AR215" s="228" t="s">
        <v>470</v>
      </c>
      <c r="AT215" s="228" t="s">
        <v>443</v>
      </c>
      <c r="AU215" s="228" t="s">
        <v>86</v>
      </c>
      <c r="AY215" s="18" t="s">
        <v>414</v>
      </c>
      <c r="BE215" s="229">
        <f>IF(N215="základní",J215,0)</f>
        <v>0</v>
      </c>
      <c r="BF215" s="229">
        <f>IF(N215="snížená",J215,0)</f>
        <v>0</v>
      </c>
      <c r="BG215" s="229">
        <f>IF(N215="zákl. přenesená",J215,0)</f>
        <v>0</v>
      </c>
      <c r="BH215" s="229">
        <f>IF(N215="sníž. přenesená",J215,0)</f>
        <v>0</v>
      </c>
      <c r="BI215" s="229">
        <f>IF(N215="nulová",J215,0)</f>
        <v>0</v>
      </c>
      <c r="BJ215" s="18" t="s">
        <v>84</v>
      </c>
      <c r="BK215" s="229">
        <f>ROUND(I215*H215,2)</f>
        <v>0</v>
      </c>
      <c r="BL215" s="18" t="s">
        <v>470</v>
      </c>
      <c r="BM215" s="228" t="s">
        <v>4016</v>
      </c>
    </row>
    <row r="216" s="2" customFormat="1">
      <c r="A216" s="39"/>
      <c r="B216" s="40"/>
      <c r="C216" s="41"/>
      <c r="D216" s="230" t="s">
        <v>417</v>
      </c>
      <c r="E216" s="41"/>
      <c r="F216" s="231" t="s">
        <v>3133</v>
      </c>
      <c r="G216" s="41"/>
      <c r="H216" s="41"/>
      <c r="I216" s="156"/>
      <c r="J216" s="41"/>
      <c r="K216" s="41"/>
      <c r="L216" s="45"/>
      <c r="M216" s="232"/>
      <c r="N216" s="233"/>
      <c r="O216" s="92"/>
      <c r="P216" s="92"/>
      <c r="Q216" s="92"/>
      <c r="R216" s="92"/>
      <c r="S216" s="92"/>
      <c r="T216" s="93"/>
      <c r="U216" s="39"/>
      <c r="V216" s="39"/>
      <c r="W216" s="39"/>
      <c r="X216" s="39"/>
      <c r="Y216" s="39"/>
      <c r="Z216" s="39"/>
      <c r="AA216" s="39"/>
      <c r="AB216" s="39"/>
      <c r="AC216" s="39"/>
      <c r="AD216" s="39"/>
      <c r="AE216" s="39"/>
      <c r="AT216" s="18" t="s">
        <v>417</v>
      </c>
      <c r="AU216" s="18" t="s">
        <v>86</v>
      </c>
    </row>
    <row r="217" s="15" customFormat="1">
      <c r="A217" s="15"/>
      <c r="B217" s="299"/>
      <c r="C217" s="300"/>
      <c r="D217" s="230" t="s">
        <v>758</v>
      </c>
      <c r="E217" s="301" t="s">
        <v>1</v>
      </c>
      <c r="F217" s="302" t="s">
        <v>3991</v>
      </c>
      <c r="G217" s="300"/>
      <c r="H217" s="301" t="s">
        <v>1</v>
      </c>
      <c r="I217" s="303"/>
      <c r="J217" s="300"/>
      <c r="K217" s="300"/>
      <c r="L217" s="304"/>
      <c r="M217" s="305"/>
      <c r="N217" s="306"/>
      <c r="O217" s="306"/>
      <c r="P217" s="306"/>
      <c r="Q217" s="306"/>
      <c r="R217" s="306"/>
      <c r="S217" s="306"/>
      <c r="T217" s="307"/>
      <c r="U217" s="15"/>
      <c r="V217" s="15"/>
      <c r="W217" s="15"/>
      <c r="X217" s="15"/>
      <c r="Y217" s="15"/>
      <c r="Z217" s="15"/>
      <c r="AA217" s="15"/>
      <c r="AB217" s="15"/>
      <c r="AC217" s="15"/>
      <c r="AD217" s="15"/>
      <c r="AE217" s="15"/>
      <c r="AT217" s="308" t="s">
        <v>758</v>
      </c>
      <c r="AU217" s="308" t="s">
        <v>86</v>
      </c>
      <c r="AV217" s="15" t="s">
        <v>84</v>
      </c>
      <c r="AW217" s="15" t="s">
        <v>33</v>
      </c>
      <c r="AX217" s="15" t="s">
        <v>76</v>
      </c>
      <c r="AY217" s="308" t="s">
        <v>414</v>
      </c>
    </row>
    <row r="218" s="13" customFormat="1">
      <c r="A218" s="13"/>
      <c r="B218" s="277"/>
      <c r="C218" s="278"/>
      <c r="D218" s="230" t="s">
        <v>758</v>
      </c>
      <c r="E218" s="279" t="s">
        <v>1</v>
      </c>
      <c r="F218" s="280" t="s">
        <v>3992</v>
      </c>
      <c r="G218" s="278"/>
      <c r="H218" s="281">
        <v>1.0780000000000001</v>
      </c>
      <c r="I218" s="282"/>
      <c r="J218" s="278"/>
      <c r="K218" s="278"/>
      <c r="L218" s="283"/>
      <c r="M218" s="284"/>
      <c r="N218" s="285"/>
      <c r="O218" s="285"/>
      <c r="P218" s="285"/>
      <c r="Q218" s="285"/>
      <c r="R218" s="285"/>
      <c r="S218" s="285"/>
      <c r="T218" s="286"/>
      <c r="U218" s="13"/>
      <c r="V218" s="13"/>
      <c r="W218" s="13"/>
      <c r="X218" s="13"/>
      <c r="Y218" s="13"/>
      <c r="Z218" s="13"/>
      <c r="AA218" s="13"/>
      <c r="AB218" s="13"/>
      <c r="AC218" s="13"/>
      <c r="AD218" s="13"/>
      <c r="AE218" s="13"/>
      <c r="AT218" s="287" t="s">
        <v>758</v>
      </c>
      <c r="AU218" s="287" t="s">
        <v>86</v>
      </c>
      <c r="AV218" s="13" t="s">
        <v>86</v>
      </c>
      <c r="AW218" s="13" t="s">
        <v>33</v>
      </c>
      <c r="AX218" s="13" t="s">
        <v>76</v>
      </c>
      <c r="AY218" s="287" t="s">
        <v>414</v>
      </c>
    </row>
    <row r="219" s="15" customFormat="1">
      <c r="A219" s="15"/>
      <c r="B219" s="299"/>
      <c r="C219" s="300"/>
      <c r="D219" s="230" t="s">
        <v>758</v>
      </c>
      <c r="E219" s="301" t="s">
        <v>1</v>
      </c>
      <c r="F219" s="302" t="s">
        <v>3993</v>
      </c>
      <c r="G219" s="300"/>
      <c r="H219" s="301" t="s">
        <v>1</v>
      </c>
      <c r="I219" s="303"/>
      <c r="J219" s="300"/>
      <c r="K219" s="300"/>
      <c r="L219" s="304"/>
      <c r="M219" s="305"/>
      <c r="N219" s="306"/>
      <c r="O219" s="306"/>
      <c r="P219" s="306"/>
      <c r="Q219" s="306"/>
      <c r="R219" s="306"/>
      <c r="S219" s="306"/>
      <c r="T219" s="307"/>
      <c r="U219" s="15"/>
      <c r="V219" s="15"/>
      <c r="W219" s="15"/>
      <c r="X219" s="15"/>
      <c r="Y219" s="15"/>
      <c r="Z219" s="15"/>
      <c r="AA219" s="15"/>
      <c r="AB219" s="15"/>
      <c r="AC219" s="15"/>
      <c r="AD219" s="15"/>
      <c r="AE219" s="15"/>
      <c r="AT219" s="308" t="s">
        <v>758</v>
      </c>
      <c r="AU219" s="308" t="s">
        <v>86</v>
      </c>
      <c r="AV219" s="15" t="s">
        <v>84</v>
      </c>
      <c r="AW219" s="15" t="s">
        <v>33</v>
      </c>
      <c r="AX219" s="15" t="s">
        <v>76</v>
      </c>
      <c r="AY219" s="308" t="s">
        <v>414</v>
      </c>
    </row>
    <row r="220" s="13" customFormat="1">
      <c r="A220" s="13"/>
      <c r="B220" s="277"/>
      <c r="C220" s="278"/>
      <c r="D220" s="230" t="s">
        <v>758</v>
      </c>
      <c r="E220" s="279" t="s">
        <v>1</v>
      </c>
      <c r="F220" s="280" t="s">
        <v>3994</v>
      </c>
      <c r="G220" s="278"/>
      <c r="H220" s="281">
        <v>0.50600000000000001</v>
      </c>
      <c r="I220" s="282"/>
      <c r="J220" s="278"/>
      <c r="K220" s="278"/>
      <c r="L220" s="283"/>
      <c r="M220" s="284"/>
      <c r="N220" s="285"/>
      <c r="O220" s="285"/>
      <c r="P220" s="285"/>
      <c r="Q220" s="285"/>
      <c r="R220" s="285"/>
      <c r="S220" s="285"/>
      <c r="T220" s="286"/>
      <c r="U220" s="13"/>
      <c r="V220" s="13"/>
      <c r="W220" s="13"/>
      <c r="X220" s="13"/>
      <c r="Y220" s="13"/>
      <c r="Z220" s="13"/>
      <c r="AA220" s="13"/>
      <c r="AB220" s="13"/>
      <c r="AC220" s="13"/>
      <c r="AD220" s="13"/>
      <c r="AE220" s="13"/>
      <c r="AT220" s="287" t="s">
        <v>758</v>
      </c>
      <c r="AU220" s="287" t="s">
        <v>86</v>
      </c>
      <c r="AV220" s="13" t="s">
        <v>86</v>
      </c>
      <c r="AW220" s="13" t="s">
        <v>33</v>
      </c>
      <c r="AX220" s="13" t="s">
        <v>76</v>
      </c>
      <c r="AY220" s="287" t="s">
        <v>414</v>
      </c>
    </row>
    <row r="221" s="15" customFormat="1">
      <c r="A221" s="15"/>
      <c r="B221" s="299"/>
      <c r="C221" s="300"/>
      <c r="D221" s="230" t="s">
        <v>758</v>
      </c>
      <c r="E221" s="301" t="s">
        <v>1</v>
      </c>
      <c r="F221" s="302" t="s">
        <v>3995</v>
      </c>
      <c r="G221" s="300"/>
      <c r="H221" s="301" t="s">
        <v>1</v>
      </c>
      <c r="I221" s="303"/>
      <c r="J221" s="300"/>
      <c r="K221" s="300"/>
      <c r="L221" s="304"/>
      <c r="M221" s="305"/>
      <c r="N221" s="306"/>
      <c r="O221" s="306"/>
      <c r="P221" s="306"/>
      <c r="Q221" s="306"/>
      <c r="R221" s="306"/>
      <c r="S221" s="306"/>
      <c r="T221" s="307"/>
      <c r="U221" s="15"/>
      <c r="V221" s="15"/>
      <c r="W221" s="15"/>
      <c r="X221" s="15"/>
      <c r="Y221" s="15"/>
      <c r="Z221" s="15"/>
      <c r="AA221" s="15"/>
      <c r="AB221" s="15"/>
      <c r="AC221" s="15"/>
      <c r="AD221" s="15"/>
      <c r="AE221" s="15"/>
      <c r="AT221" s="308" t="s">
        <v>758</v>
      </c>
      <c r="AU221" s="308" t="s">
        <v>86</v>
      </c>
      <c r="AV221" s="15" t="s">
        <v>84</v>
      </c>
      <c r="AW221" s="15" t="s">
        <v>33</v>
      </c>
      <c r="AX221" s="15" t="s">
        <v>76</v>
      </c>
      <c r="AY221" s="308" t="s">
        <v>414</v>
      </c>
    </row>
    <row r="222" s="13" customFormat="1">
      <c r="A222" s="13"/>
      <c r="B222" s="277"/>
      <c r="C222" s="278"/>
      <c r="D222" s="230" t="s">
        <v>758</v>
      </c>
      <c r="E222" s="279" t="s">
        <v>1</v>
      </c>
      <c r="F222" s="280" t="s">
        <v>3996</v>
      </c>
      <c r="G222" s="278"/>
      <c r="H222" s="281">
        <v>2.7429999999999999</v>
      </c>
      <c r="I222" s="282"/>
      <c r="J222" s="278"/>
      <c r="K222" s="278"/>
      <c r="L222" s="283"/>
      <c r="M222" s="284"/>
      <c r="N222" s="285"/>
      <c r="O222" s="285"/>
      <c r="P222" s="285"/>
      <c r="Q222" s="285"/>
      <c r="R222" s="285"/>
      <c r="S222" s="285"/>
      <c r="T222" s="286"/>
      <c r="U222" s="13"/>
      <c r="V222" s="13"/>
      <c r="W222" s="13"/>
      <c r="X222" s="13"/>
      <c r="Y222" s="13"/>
      <c r="Z222" s="13"/>
      <c r="AA222" s="13"/>
      <c r="AB222" s="13"/>
      <c r="AC222" s="13"/>
      <c r="AD222" s="13"/>
      <c r="AE222" s="13"/>
      <c r="AT222" s="287" t="s">
        <v>758</v>
      </c>
      <c r="AU222" s="287" t="s">
        <v>86</v>
      </c>
      <c r="AV222" s="13" t="s">
        <v>86</v>
      </c>
      <c r="AW222" s="13" t="s">
        <v>33</v>
      </c>
      <c r="AX222" s="13" t="s">
        <v>76</v>
      </c>
      <c r="AY222" s="287" t="s">
        <v>414</v>
      </c>
    </row>
    <row r="223" s="15" customFormat="1">
      <c r="A223" s="15"/>
      <c r="B223" s="299"/>
      <c r="C223" s="300"/>
      <c r="D223" s="230" t="s">
        <v>758</v>
      </c>
      <c r="E223" s="301" t="s">
        <v>1</v>
      </c>
      <c r="F223" s="302" t="s">
        <v>3997</v>
      </c>
      <c r="G223" s="300"/>
      <c r="H223" s="301" t="s">
        <v>1</v>
      </c>
      <c r="I223" s="303"/>
      <c r="J223" s="300"/>
      <c r="K223" s="300"/>
      <c r="L223" s="304"/>
      <c r="M223" s="305"/>
      <c r="N223" s="306"/>
      <c r="O223" s="306"/>
      <c r="P223" s="306"/>
      <c r="Q223" s="306"/>
      <c r="R223" s="306"/>
      <c r="S223" s="306"/>
      <c r="T223" s="307"/>
      <c r="U223" s="15"/>
      <c r="V223" s="15"/>
      <c r="W223" s="15"/>
      <c r="X223" s="15"/>
      <c r="Y223" s="15"/>
      <c r="Z223" s="15"/>
      <c r="AA223" s="15"/>
      <c r="AB223" s="15"/>
      <c r="AC223" s="15"/>
      <c r="AD223" s="15"/>
      <c r="AE223" s="15"/>
      <c r="AT223" s="308" t="s">
        <v>758</v>
      </c>
      <c r="AU223" s="308" t="s">
        <v>86</v>
      </c>
      <c r="AV223" s="15" t="s">
        <v>84</v>
      </c>
      <c r="AW223" s="15" t="s">
        <v>33</v>
      </c>
      <c r="AX223" s="15" t="s">
        <v>76</v>
      </c>
      <c r="AY223" s="308" t="s">
        <v>414</v>
      </c>
    </row>
    <row r="224" s="13" customFormat="1">
      <c r="A224" s="13"/>
      <c r="B224" s="277"/>
      <c r="C224" s="278"/>
      <c r="D224" s="230" t="s">
        <v>758</v>
      </c>
      <c r="E224" s="279" t="s">
        <v>1</v>
      </c>
      <c r="F224" s="280" t="s">
        <v>3998</v>
      </c>
      <c r="G224" s="278"/>
      <c r="H224" s="281">
        <v>0.087999999999999995</v>
      </c>
      <c r="I224" s="282"/>
      <c r="J224" s="278"/>
      <c r="K224" s="278"/>
      <c r="L224" s="283"/>
      <c r="M224" s="284"/>
      <c r="N224" s="285"/>
      <c r="O224" s="285"/>
      <c r="P224" s="285"/>
      <c r="Q224" s="285"/>
      <c r="R224" s="285"/>
      <c r="S224" s="285"/>
      <c r="T224" s="286"/>
      <c r="U224" s="13"/>
      <c r="V224" s="13"/>
      <c r="W224" s="13"/>
      <c r="X224" s="13"/>
      <c r="Y224" s="13"/>
      <c r="Z224" s="13"/>
      <c r="AA224" s="13"/>
      <c r="AB224" s="13"/>
      <c r="AC224" s="13"/>
      <c r="AD224" s="13"/>
      <c r="AE224" s="13"/>
      <c r="AT224" s="287" t="s">
        <v>758</v>
      </c>
      <c r="AU224" s="287" t="s">
        <v>86</v>
      </c>
      <c r="AV224" s="13" t="s">
        <v>86</v>
      </c>
      <c r="AW224" s="13" t="s">
        <v>33</v>
      </c>
      <c r="AX224" s="13" t="s">
        <v>76</v>
      </c>
      <c r="AY224" s="287" t="s">
        <v>414</v>
      </c>
    </row>
    <row r="225" s="14" customFormat="1">
      <c r="A225" s="14"/>
      <c r="B225" s="288"/>
      <c r="C225" s="289"/>
      <c r="D225" s="230" t="s">
        <v>758</v>
      </c>
      <c r="E225" s="290" t="s">
        <v>1</v>
      </c>
      <c r="F225" s="291" t="s">
        <v>760</v>
      </c>
      <c r="G225" s="289"/>
      <c r="H225" s="292">
        <v>4.415</v>
      </c>
      <c r="I225" s="293"/>
      <c r="J225" s="289"/>
      <c r="K225" s="289"/>
      <c r="L225" s="294"/>
      <c r="M225" s="295"/>
      <c r="N225" s="296"/>
      <c r="O225" s="296"/>
      <c r="P225" s="296"/>
      <c r="Q225" s="296"/>
      <c r="R225" s="296"/>
      <c r="S225" s="296"/>
      <c r="T225" s="297"/>
      <c r="U225" s="14"/>
      <c r="V225" s="14"/>
      <c r="W225" s="14"/>
      <c r="X225" s="14"/>
      <c r="Y225" s="14"/>
      <c r="Z225" s="14"/>
      <c r="AA225" s="14"/>
      <c r="AB225" s="14"/>
      <c r="AC225" s="14"/>
      <c r="AD225" s="14"/>
      <c r="AE225" s="14"/>
      <c r="AT225" s="298" t="s">
        <v>758</v>
      </c>
      <c r="AU225" s="298" t="s">
        <v>86</v>
      </c>
      <c r="AV225" s="14" t="s">
        <v>415</v>
      </c>
      <c r="AW225" s="14" t="s">
        <v>33</v>
      </c>
      <c r="AX225" s="14" t="s">
        <v>84</v>
      </c>
      <c r="AY225" s="298" t="s">
        <v>414</v>
      </c>
    </row>
    <row r="226" s="2" customFormat="1" ht="21.75" customHeight="1">
      <c r="A226" s="39"/>
      <c r="B226" s="40"/>
      <c r="C226" s="234" t="s">
        <v>479</v>
      </c>
      <c r="D226" s="234" t="s">
        <v>443</v>
      </c>
      <c r="E226" s="235" t="s">
        <v>1880</v>
      </c>
      <c r="F226" s="236" t="s">
        <v>1881</v>
      </c>
      <c r="G226" s="237" t="s">
        <v>632</v>
      </c>
      <c r="H226" s="238">
        <v>6.8600000000000003</v>
      </c>
      <c r="I226" s="239"/>
      <c r="J226" s="240">
        <f>ROUND(I226*H226,2)</f>
        <v>0</v>
      </c>
      <c r="K226" s="236" t="s">
        <v>720</v>
      </c>
      <c r="L226" s="45"/>
      <c r="M226" s="241" t="s">
        <v>1</v>
      </c>
      <c r="N226" s="242" t="s">
        <v>41</v>
      </c>
      <c r="O226" s="92"/>
      <c r="P226" s="226">
        <f>O226*H226</f>
        <v>0</v>
      </c>
      <c r="Q226" s="226">
        <v>0</v>
      </c>
      <c r="R226" s="226">
        <f>Q226*H226</f>
        <v>0</v>
      </c>
      <c r="S226" s="226">
        <v>0</v>
      </c>
      <c r="T226" s="227">
        <f>S226*H226</f>
        <v>0</v>
      </c>
      <c r="U226" s="39"/>
      <c r="V226" s="39"/>
      <c r="W226" s="39"/>
      <c r="X226" s="39"/>
      <c r="Y226" s="39"/>
      <c r="Z226" s="39"/>
      <c r="AA226" s="39"/>
      <c r="AB226" s="39"/>
      <c r="AC226" s="39"/>
      <c r="AD226" s="39"/>
      <c r="AE226" s="39"/>
      <c r="AR226" s="228" t="s">
        <v>470</v>
      </c>
      <c r="AT226" s="228" t="s">
        <v>443</v>
      </c>
      <c r="AU226" s="228" t="s">
        <v>86</v>
      </c>
      <c r="AY226" s="18" t="s">
        <v>414</v>
      </c>
      <c r="BE226" s="229">
        <f>IF(N226="základní",J226,0)</f>
        <v>0</v>
      </c>
      <c r="BF226" s="229">
        <f>IF(N226="snížená",J226,0)</f>
        <v>0</v>
      </c>
      <c r="BG226" s="229">
        <f>IF(N226="zákl. přenesená",J226,0)</f>
        <v>0</v>
      </c>
      <c r="BH226" s="229">
        <f>IF(N226="sníž. přenesená",J226,0)</f>
        <v>0</v>
      </c>
      <c r="BI226" s="229">
        <f>IF(N226="nulová",J226,0)</f>
        <v>0</v>
      </c>
      <c r="BJ226" s="18" t="s">
        <v>84</v>
      </c>
      <c r="BK226" s="229">
        <f>ROUND(I226*H226,2)</f>
        <v>0</v>
      </c>
      <c r="BL226" s="18" t="s">
        <v>470</v>
      </c>
      <c r="BM226" s="228" t="s">
        <v>4017</v>
      </c>
    </row>
    <row r="227" s="2" customFormat="1">
      <c r="A227" s="39"/>
      <c r="B227" s="40"/>
      <c r="C227" s="41"/>
      <c r="D227" s="230" t="s">
        <v>417</v>
      </c>
      <c r="E227" s="41"/>
      <c r="F227" s="231" t="s">
        <v>1883</v>
      </c>
      <c r="G227" s="41"/>
      <c r="H227" s="41"/>
      <c r="I227" s="156"/>
      <c r="J227" s="41"/>
      <c r="K227" s="41"/>
      <c r="L227" s="45"/>
      <c r="M227" s="232"/>
      <c r="N227" s="233"/>
      <c r="O227" s="92"/>
      <c r="P227" s="92"/>
      <c r="Q227" s="92"/>
      <c r="R227" s="92"/>
      <c r="S227" s="92"/>
      <c r="T227" s="93"/>
      <c r="U227" s="39"/>
      <c r="V227" s="39"/>
      <c r="W227" s="39"/>
      <c r="X227" s="39"/>
      <c r="Y227" s="39"/>
      <c r="Z227" s="39"/>
      <c r="AA227" s="39"/>
      <c r="AB227" s="39"/>
      <c r="AC227" s="39"/>
      <c r="AD227" s="39"/>
      <c r="AE227" s="39"/>
      <c r="AT227" s="18" t="s">
        <v>417</v>
      </c>
      <c r="AU227" s="18" t="s">
        <v>86</v>
      </c>
    </row>
    <row r="228" s="15" customFormat="1">
      <c r="A228" s="15"/>
      <c r="B228" s="299"/>
      <c r="C228" s="300"/>
      <c r="D228" s="230" t="s">
        <v>758</v>
      </c>
      <c r="E228" s="301" t="s">
        <v>1</v>
      </c>
      <c r="F228" s="302" t="s">
        <v>2798</v>
      </c>
      <c r="G228" s="300"/>
      <c r="H228" s="301" t="s">
        <v>1</v>
      </c>
      <c r="I228" s="303"/>
      <c r="J228" s="300"/>
      <c r="K228" s="300"/>
      <c r="L228" s="304"/>
      <c r="M228" s="305"/>
      <c r="N228" s="306"/>
      <c r="O228" s="306"/>
      <c r="P228" s="306"/>
      <c r="Q228" s="306"/>
      <c r="R228" s="306"/>
      <c r="S228" s="306"/>
      <c r="T228" s="307"/>
      <c r="U228" s="15"/>
      <c r="V228" s="15"/>
      <c r="W228" s="15"/>
      <c r="X228" s="15"/>
      <c r="Y228" s="15"/>
      <c r="Z228" s="15"/>
      <c r="AA228" s="15"/>
      <c r="AB228" s="15"/>
      <c r="AC228" s="15"/>
      <c r="AD228" s="15"/>
      <c r="AE228" s="15"/>
      <c r="AT228" s="308" t="s">
        <v>758</v>
      </c>
      <c r="AU228" s="308" t="s">
        <v>86</v>
      </c>
      <c r="AV228" s="15" t="s">
        <v>84</v>
      </c>
      <c r="AW228" s="15" t="s">
        <v>33</v>
      </c>
      <c r="AX228" s="15" t="s">
        <v>76</v>
      </c>
      <c r="AY228" s="308" t="s">
        <v>414</v>
      </c>
    </row>
    <row r="229" s="13" customFormat="1">
      <c r="A229" s="13"/>
      <c r="B229" s="277"/>
      <c r="C229" s="278"/>
      <c r="D229" s="230" t="s">
        <v>758</v>
      </c>
      <c r="E229" s="279" t="s">
        <v>1</v>
      </c>
      <c r="F229" s="280" t="s">
        <v>3990</v>
      </c>
      <c r="G229" s="278"/>
      <c r="H229" s="281">
        <v>5.6280000000000001</v>
      </c>
      <c r="I229" s="282"/>
      <c r="J229" s="278"/>
      <c r="K229" s="278"/>
      <c r="L229" s="283"/>
      <c r="M229" s="284"/>
      <c r="N229" s="285"/>
      <c r="O229" s="285"/>
      <c r="P229" s="285"/>
      <c r="Q229" s="285"/>
      <c r="R229" s="285"/>
      <c r="S229" s="285"/>
      <c r="T229" s="286"/>
      <c r="U229" s="13"/>
      <c r="V229" s="13"/>
      <c r="W229" s="13"/>
      <c r="X229" s="13"/>
      <c r="Y229" s="13"/>
      <c r="Z229" s="13"/>
      <c r="AA229" s="13"/>
      <c r="AB229" s="13"/>
      <c r="AC229" s="13"/>
      <c r="AD229" s="13"/>
      <c r="AE229" s="13"/>
      <c r="AT229" s="287" t="s">
        <v>758</v>
      </c>
      <c r="AU229" s="287" t="s">
        <v>86</v>
      </c>
      <c r="AV229" s="13" t="s">
        <v>86</v>
      </c>
      <c r="AW229" s="13" t="s">
        <v>33</v>
      </c>
      <c r="AX229" s="13" t="s">
        <v>76</v>
      </c>
      <c r="AY229" s="287" t="s">
        <v>414</v>
      </c>
    </row>
    <row r="230" s="13" customFormat="1">
      <c r="A230" s="13"/>
      <c r="B230" s="277"/>
      <c r="C230" s="278"/>
      <c r="D230" s="230" t="s">
        <v>758</v>
      </c>
      <c r="E230" s="279" t="s">
        <v>1</v>
      </c>
      <c r="F230" s="280" t="s">
        <v>3898</v>
      </c>
      <c r="G230" s="278"/>
      <c r="H230" s="281">
        <v>1.232</v>
      </c>
      <c r="I230" s="282"/>
      <c r="J230" s="278"/>
      <c r="K230" s="278"/>
      <c r="L230" s="283"/>
      <c r="M230" s="284"/>
      <c r="N230" s="285"/>
      <c r="O230" s="285"/>
      <c r="P230" s="285"/>
      <c r="Q230" s="285"/>
      <c r="R230" s="285"/>
      <c r="S230" s="285"/>
      <c r="T230" s="286"/>
      <c r="U230" s="13"/>
      <c r="V230" s="13"/>
      <c r="W230" s="13"/>
      <c r="X230" s="13"/>
      <c r="Y230" s="13"/>
      <c r="Z230" s="13"/>
      <c r="AA230" s="13"/>
      <c r="AB230" s="13"/>
      <c r="AC230" s="13"/>
      <c r="AD230" s="13"/>
      <c r="AE230" s="13"/>
      <c r="AT230" s="287" t="s">
        <v>758</v>
      </c>
      <c r="AU230" s="287" t="s">
        <v>86</v>
      </c>
      <c r="AV230" s="13" t="s">
        <v>86</v>
      </c>
      <c r="AW230" s="13" t="s">
        <v>33</v>
      </c>
      <c r="AX230" s="13" t="s">
        <v>76</v>
      </c>
      <c r="AY230" s="287" t="s">
        <v>414</v>
      </c>
    </row>
    <row r="231" s="14" customFormat="1">
      <c r="A231" s="14"/>
      <c r="B231" s="288"/>
      <c r="C231" s="289"/>
      <c r="D231" s="230" t="s">
        <v>758</v>
      </c>
      <c r="E231" s="290" t="s">
        <v>1</v>
      </c>
      <c r="F231" s="291" t="s">
        <v>760</v>
      </c>
      <c r="G231" s="289"/>
      <c r="H231" s="292">
        <v>6.8600000000000003</v>
      </c>
      <c r="I231" s="293"/>
      <c r="J231" s="289"/>
      <c r="K231" s="289"/>
      <c r="L231" s="294"/>
      <c r="M231" s="295"/>
      <c r="N231" s="296"/>
      <c r="O231" s="296"/>
      <c r="P231" s="296"/>
      <c r="Q231" s="296"/>
      <c r="R231" s="296"/>
      <c r="S231" s="296"/>
      <c r="T231" s="297"/>
      <c r="U231" s="14"/>
      <c r="V231" s="14"/>
      <c r="W231" s="14"/>
      <c r="X231" s="14"/>
      <c r="Y231" s="14"/>
      <c r="Z231" s="14"/>
      <c r="AA231" s="14"/>
      <c r="AB231" s="14"/>
      <c r="AC231" s="14"/>
      <c r="AD231" s="14"/>
      <c r="AE231" s="14"/>
      <c r="AT231" s="298" t="s">
        <v>758</v>
      </c>
      <c r="AU231" s="298" t="s">
        <v>86</v>
      </c>
      <c r="AV231" s="14" t="s">
        <v>415</v>
      </c>
      <c r="AW231" s="14" t="s">
        <v>33</v>
      </c>
      <c r="AX231" s="14" t="s">
        <v>84</v>
      </c>
      <c r="AY231" s="298" t="s">
        <v>414</v>
      </c>
    </row>
    <row r="232" s="2" customFormat="1" ht="16.5" customHeight="1">
      <c r="A232" s="39"/>
      <c r="B232" s="40"/>
      <c r="C232" s="234" t="s">
        <v>483</v>
      </c>
      <c r="D232" s="234" t="s">
        <v>443</v>
      </c>
      <c r="E232" s="235" t="s">
        <v>1884</v>
      </c>
      <c r="F232" s="236" t="s">
        <v>1885</v>
      </c>
      <c r="G232" s="237" t="s">
        <v>632</v>
      </c>
      <c r="H232" s="238">
        <v>6.8600000000000003</v>
      </c>
      <c r="I232" s="239"/>
      <c r="J232" s="240">
        <f>ROUND(I232*H232,2)</f>
        <v>0</v>
      </c>
      <c r="K232" s="236" t="s">
        <v>720</v>
      </c>
      <c r="L232" s="45"/>
      <c r="M232" s="241" t="s">
        <v>1</v>
      </c>
      <c r="N232" s="242" t="s">
        <v>41</v>
      </c>
      <c r="O232" s="92"/>
      <c r="P232" s="226">
        <f>O232*H232</f>
        <v>0</v>
      </c>
      <c r="Q232" s="226">
        <v>0</v>
      </c>
      <c r="R232" s="226">
        <f>Q232*H232</f>
        <v>0</v>
      </c>
      <c r="S232" s="226">
        <v>0</v>
      </c>
      <c r="T232" s="227">
        <f>S232*H232</f>
        <v>0</v>
      </c>
      <c r="U232" s="39"/>
      <c r="V232" s="39"/>
      <c r="W232" s="39"/>
      <c r="X232" s="39"/>
      <c r="Y232" s="39"/>
      <c r="Z232" s="39"/>
      <c r="AA232" s="39"/>
      <c r="AB232" s="39"/>
      <c r="AC232" s="39"/>
      <c r="AD232" s="39"/>
      <c r="AE232" s="39"/>
      <c r="AR232" s="228" t="s">
        <v>470</v>
      </c>
      <c r="AT232" s="228" t="s">
        <v>443</v>
      </c>
      <c r="AU232" s="228" t="s">
        <v>86</v>
      </c>
      <c r="AY232" s="18" t="s">
        <v>414</v>
      </c>
      <c r="BE232" s="229">
        <f>IF(N232="základní",J232,0)</f>
        <v>0</v>
      </c>
      <c r="BF232" s="229">
        <f>IF(N232="snížená",J232,0)</f>
        <v>0</v>
      </c>
      <c r="BG232" s="229">
        <f>IF(N232="zákl. přenesená",J232,0)</f>
        <v>0</v>
      </c>
      <c r="BH232" s="229">
        <f>IF(N232="sníž. přenesená",J232,0)</f>
        <v>0</v>
      </c>
      <c r="BI232" s="229">
        <f>IF(N232="nulová",J232,0)</f>
        <v>0</v>
      </c>
      <c r="BJ232" s="18" t="s">
        <v>84</v>
      </c>
      <c r="BK232" s="229">
        <f>ROUND(I232*H232,2)</f>
        <v>0</v>
      </c>
      <c r="BL232" s="18" t="s">
        <v>470</v>
      </c>
      <c r="BM232" s="228" t="s">
        <v>4018</v>
      </c>
    </row>
    <row r="233" s="2" customFormat="1">
      <c r="A233" s="39"/>
      <c r="B233" s="40"/>
      <c r="C233" s="41"/>
      <c r="D233" s="230" t="s">
        <v>417</v>
      </c>
      <c r="E233" s="41"/>
      <c r="F233" s="231" t="s">
        <v>1887</v>
      </c>
      <c r="G233" s="41"/>
      <c r="H233" s="41"/>
      <c r="I233" s="156"/>
      <c r="J233" s="41"/>
      <c r="K233" s="41"/>
      <c r="L233" s="45"/>
      <c r="M233" s="232"/>
      <c r="N233" s="233"/>
      <c r="O233" s="92"/>
      <c r="P233" s="92"/>
      <c r="Q233" s="92"/>
      <c r="R233" s="92"/>
      <c r="S233" s="92"/>
      <c r="T233" s="93"/>
      <c r="U233" s="39"/>
      <c r="V233" s="39"/>
      <c r="W233" s="39"/>
      <c r="X233" s="39"/>
      <c r="Y233" s="39"/>
      <c r="Z233" s="39"/>
      <c r="AA233" s="39"/>
      <c r="AB233" s="39"/>
      <c r="AC233" s="39"/>
      <c r="AD233" s="39"/>
      <c r="AE233" s="39"/>
      <c r="AT233" s="18" t="s">
        <v>417</v>
      </c>
      <c r="AU233" s="18" t="s">
        <v>86</v>
      </c>
    </row>
    <row r="234" s="15" customFormat="1">
      <c r="A234" s="15"/>
      <c r="B234" s="299"/>
      <c r="C234" s="300"/>
      <c r="D234" s="230" t="s">
        <v>758</v>
      </c>
      <c r="E234" s="301" t="s">
        <v>1</v>
      </c>
      <c r="F234" s="302" t="s">
        <v>2798</v>
      </c>
      <c r="G234" s="300"/>
      <c r="H234" s="301" t="s">
        <v>1</v>
      </c>
      <c r="I234" s="303"/>
      <c r="J234" s="300"/>
      <c r="K234" s="300"/>
      <c r="L234" s="304"/>
      <c r="M234" s="305"/>
      <c r="N234" s="306"/>
      <c r="O234" s="306"/>
      <c r="P234" s="306"/>
      <c r="Q234" s="306"/>
      <c r="R234" s="306"/>
      <c r="S234" s="306"/>
      <c r="T234" s="307"/>
      <c r="U234" s="15"/>
      <c r="V234" s="15"/>
      <c r="W234" s="15"/>
      <c r="X234" s="15"/>
      <c r="Y234" s="15"/>
      <c r="Z234" s="15"/>
      <c r="AA234" s="15"/>
      <c r="AB234" s="15"/>
      <c r="AC234" s="15"/>
      <c r="AD234" s="15"/>
      <c r="AE234" s="15"/>
      <c r="AT234" s="308" t="s">
        <v>758</v>
      </c>
      <c r="AU234" s="308" t="s">
        <v>86</v>
      </c>
      <c r="AV234" s="15" t="s">
        <v>84</v>
      </c>
      <c r="AW234" s="15" t="s">
        <v>33</v>
      </c>
      <c r="AX234" s="15" t="s">
        <v>76</v>
      </c>
      <c r="AY234" s="308" t="s">
        <v>414</v>
      </c>
    </row>
    <row r="235" s="13" customFormat="1">
      <c r="A235" s="13"/>
      <c r="B235" s="277"/>
      <c r="C235" s="278"/>
      <c r="D235" s="230" t="s">
        <v>758</v>
      </c>
      <c r="E235" s="279" t="s">
        <v>1</v>
      </c>
      <c r="F235" s="280" t="s">
        <v>3990</v>
      </c>
      <c r="G235" s="278"/>
      <c r="H235" s="281">
        <v>5.6280000000000001</v>
      </c>
      <c r="I235" s="282"/>
      <c r="J235" s="278"/>
      <c r="K235" s="278"/>
      <c r="L235" s="283"/>
      <c r="M235" s="284"/>
      <c r="N235" s="285"/>
      <c r="O235" s="285"/>
      <c r="P235" s="285"/>
      <c r="Q235" s="285"/>
      <c r="R235" s="285"/>
      <c r="S235" s="285"/>
      <c r="T235" s="286"/>
      <c r="U235" s="13"/>
      <c r="V235" s="13"/>
      <c r="W235" s="13"/>
      <c r="X235" s="13"/>
      <c r="Y235" s="13"/>
      <c r="Z235" s="13"/>
      <c r="AA235" s="13"/>
      <c r="AB235" s="13"/>
      <c r="AC235" s="13"/>
      <c r="AD235" s="13"/>
      <c r="AE235" s="13"/>
      <c r="AT235" s="287" t="s">
        <v>758</v>
      </c>
      <c r="AU235" s="287" t="s">
        <v>86</v>
      </c>
      <c r="AV235" s="13" t="s">
        <v>86</v>
      </c>
      <c r="AW235" s="13" t="s">
        <v>33</v>
      </c>
      <c r="AX235" s="13" t="s">
        <v>76</v>
      </c>
      <c r="AY235" s="287" t="s">
        <v>414</v>
      </c>
    </row>
    <row r="236" s="13" customFormat="1">
      <c r="A236" s="13"/>
      <c r="B236" s="277"/>
      <c r="C236" s="278"/>
      <c r="D236" s="230" t="s">
        <v>758</v>
      </c>
      <c r="E236" s="279" t="s">
        <v>1</v>
      </c>
      <c r="F236" s="280" t="s">
        <v>3898</v>
      </c>
      <c r="G236" s="278"/>
      <c r="H236" s="281">
        <v>1.232</v>
      </c>
      <c r="I236" s="282"/>
      <c r="J236" s="278"/>
      <c r="K236" s="278"/>
      <c r="L236" s="283"/>
      <c r="M236" s="284"/>
      <c r="N236" s="285"/>
      <c r="O236" s="285"/>
      <c r="P236" s="285"/>
      <c r="Q236" s="285"/>
      <c r="R236" s="285"/>
      <c r="S236" s="285"/>
      <c r="T236" s="286"/>
      <c r="U236" s="13"/>
      <c r="V236" s="13"/>
      <c r="W236" s="13"/>
      <c r="X236" s="13"/>
      <c r="Y236" s="13"/>
      <c r="Z236" s="13"/>
      <c r="AA236" s="13"/>
      <c r="AB236" s="13"/>
      <c r="AC236" s="13"/>
      <c r="AD236" s="13"/>
      <c r="AE236" s="13"/>
      <c r="AT236" s="287" t="s">
        <v>758</v>
      </c>
      <c r="AU236" s="287" t="s">
        <v>86</v>
      </c>
      <c r="AV236" s="13" t="s">
        <v>86</v>
      </c>
      <c r="AW236" s="13" t="s">
        <v>33</v>
      </c>
      <c r="AX236" s="13" t="s">
        <v>76</v>
      </c>
      <c r="AY236" s="287" t="s">
        <v>414</v>
      </c>
    </row>
    <row r="237" s="14" customFormat="1">
      <c r="A237" s="14"/>
      <c r="B237" s="288"/>
      <c r="C237" s="289"/>
      <c r="D237" s="230" t="s">
        <v>758</v>
      </c>
      <c r="E237" s="290" t="s">
        <v>1</v>
      </c>
      <c r="F237" s="291" t="s">
        <v>760</v>
      </c>
      <c r="G237" s="289"/>
      <c r="H237" s="292">
        <v>6.8600000000000003</v>
      </c>
      <c r="I237" s="293"/>
      <c r="J237" s="289"/>
      <c r="K237" s="289"/>
      <c r="L237" s="294"/>
      <c r="M237" s="314"/>
      <c r="N237" s="315"/>
      <c r="O237" s="315"/>
      <c r="P237" s="315"/>
      <c r="Q237" s="315"/>
      <c r="R237" s="315"/>
      <c r="S237" s="315"/>
      <c r="T237" s="316"/>
      <c r="U237" s="14"/>
      <c r="V237" s="14"/>
      <c r="W237" s="14"/>
      <c r="X237" s="14"/>
      <c r="Y237" s="14"/>
      <c r="Z237" s="14"/>
      <c r="AA237" s="14"/>
      <c r="AB237" s="14"/>
      <c r="AC237" s="14"/>
      <c r="AD237" s="14"/>
      <c r="AE237" s="14"/>
      <c r="AT237" s="298" t="s">
        <v>758</v>
      </c>
      <c r="AU237" s="298" t="s">
        <v>86</v>
      </c>
      <c r="AV237" s="14" t="s">
        <v>415</v>
      </c>
      <c r="AW237" s="14" t="s">
        <v>33</v>
      </c>
      <c r="AX237" s="14" t="s">
        <v>84</v>
      </c>
      <c r="AY237" s="298" t="s">
        <v>414</v>
      </c>
    </row>
    <row r="238" s="2" customFormat="1" ht="6.96" customHeight="1">
      <c r="A238" s="39"/>
      <c r="B238" s="67"/>
      <c r="C238" s="68"/>
      <c r="D238" s="68"/>
      <c r="E238" s="68"/>
      <c r="F238" s="68"/>
      <c r="G238" s="68"/>
      <c r="H238" s="68"/>
      <c r="I238" s="194"/>
      <c r="J238" s="68"/>
      <c r="K238" s="68"/>
      <c r="L238" s="45"/>
      <c r="M238" s="39"/>
      <c r="O238" s="39"/>
      <c r="P238" s="39"/>
      <c r="Q238" s="39"/>
      <c r="R238" s="39"/>
      <c r="S238" s="39"/>
      <c r="T238" s="39"/>
      <c r="U238" s="39"/>
      <c r="V238" s="39"/>
      <c r="W238" s="39"/>
      <c r="X238" s="39"/>
      <c r="Y238" s="39"/>
      <c r="Z238" s="39"/>
      <c r="AA238" s="39"/>
      <c r="AB238" s="39"/>
      <c r="AC238" s="39"/>
      <c r="AD238" s="39"/>
      <c r="AE238" s="39"/>
    </row>
  </sheetData>
  <sheetProtection sheet="1" autoFilter="0" formatColumns="0" formatRows="0" objects="1" scenarios="1" spinCount="100000" saltValue="Yv1V6IGt9j5on06poQxOCrt34kXyu/7XZ1EVPOnpIeI9E1AVlkEQ+EsLYD1DlfahWS5MU6Te3E2KIKjd45531A==" hashValue="I4i4b0Mr/qF1y1lySjQApdJAl5e8AytGM/KAoYeGkMzICs+0ouJmkpoykh/ygECU2vNa9izyjSif9p+vtqRDUA==" algorithmName="SHA-512" password="CC35"/>
  <autoFilter ref="C127:K237"/>
  <mergeCells count="12">
    <mergeCell ref="E7:H7"/>
    <mergeCell ref="E9:H9"/>
    <mergeCell ref="E11:H11"/>
    <mergeCell ref="E20:H20"/>
    <mergeCell ref="E29:H29"/>
    <mergeCell ref="E85:H85"/>
    <mergeCell ref="E87:H87"/>
    <mergeCell ref="E89:H89"/>
    <mergeCell ref="E116:H116"/>
    <mergeCell ref="E118:H118"/>
    <mergeCell ref="E120:H120"/>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70.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323</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3979</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4019</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ROUND(J123,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ROUND((SUM(BE123:BE132)),  2)</f>
        <v>0</v>
      </c>
      <c r="G35" s="39"/>
      <c r="H35" s="39"/>
      <c r="I35" s="173">
        <v>0.20999999999999999</v>
      </c>
      <c r="J35" s="172">
        <f>ROUND(((SUM(BE123:BE132))*I35),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ROUND((SUM(BF123:BF132)),  2)</f>
        <v>0</v>
      </c>
      <c r="G36" s="39"/>
      <c r="H36" s="39"/>
      <c r="I36" s="173">
        <v>0.14999999999999999</v>
      </c>
      <c r="J36" s="172">
        <f>ROUND(((SUM(BF123:BF132))*I36),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ROUND((SUM(BG123:BG132)),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ROUND((SUM(BH123:BH132)),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ROUND((SUM(BI123:BI132)),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3979</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002 - ZRN - propustek v km 8,682</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J123</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746</v>
      </c>
      <c r="E99" s="250"/>
      <c r="F99" s="250"/>
      <c r="G99" s="250"/>
      <c r="H99" s="250"/>
      <c r="I99" s="251"/>
      <c r="J99" s="252">
        <f>J124</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747</v>
      </c>
      <c r="E100" s="271"/>
      <c r="F100" s="271"/>
      <c r="G100" s="271"/>
      <c r="H100" s="271"/>
      <c r="I100" s="272"/>
      <c r="J100" s="273">
        <f>J125</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748</v>
      </c>
      <c r="E101" s="271"/>
      <c r="F101" s="271"/>
      <c r="G101" s="271"/>
      <c r="H101" s="271"/>
      <c r="I101" s="272"/>
      <c r="J101" s="273">
        <f>J129</f>
        <v>0</v>
      </c>
      <c r="K101" s="134"/>
      <c r="L101" s="274"/>
      <c r="S101" s="12"/>
      <c r="T101" s="12"/>
      <c r="U101" s="12"/>
      <c r="V101" s="12"/>
      <c r="W101" s="12"/>
      <c r="X101" s="12"/>
      <c r="Y101" s="12"/>
      <c r="Z101" s="12"/>
      <c r="AA101" s="12"/>
      <c r="AB101" s="12"/>
      <c r="AC101" s="12"/>
      <c r="AD101" s="12"/>
      <c r="AE101" s="12"/>
    </row>
    <row r="102" hidden="1" s="2" customFormat="1" ht="21.84" customHeight="1">
      <c r="A102" s="39"/>
      <c r="B102" s="40"/>
      <c r="C102" s="41"/>
      <c r="D102" s="41"/>
      <c r="E102" s="41"/>
      <c r="F102" s="41"/>
      <c r="G102" s="41"/>
      <c r="H102" s="41"/>
      <c r="I102" s="156"/>
      <c r="J102" s="41"/>
      <c r="K102" s="41"/>
      <c r="L102" s="64"/>
      <c r="S102" s="39"/>
      <c r="T102" s="39"/>
      <c r="U102" s="39"/>
      <c r="V102" s="39"/>
      <c r="W102" s="39"/>
      <c r="X102" s="39"/>
      <c r="Y102" s="39"/>
      <c r="Z102" s="39"/>
      <c r="AA102" s="39"/>
      <c r="AB102" s="39"/>
      <c r="AC102" s="39"/>
      <c r="AD102" s="39"/>
      <c r="AE102" s="39"/>
    </row>
    <row r="103" hidden="1" s="2" customFormat="1" ht="6.96" customHeight="1">
      <c r="A103" s="39"/>
      <c r="B103" s="67"/>
      <c r="C103" s="68"/>
      <c r="D103" s="68"/>
      <c r="E103" s="68"/>
      <c r="F103" s="68"/>
      <c r="G103" s="68"/>
      <c r="H103" s="68"/>
      <c r="I103" s="194"/>
      <c r="J103" s="68"/>
      <c r="K103" s="68"/>
      <c r="L103" s="64"/>
      <c r="S103" s="39"/>
      <c r="T103" s="39"/>
      <c r="U103" s="39"/>
      <c r="V103" s="39"/>
      <c r="W103" s="39"/>
      <c r="X103" s="39"/>
      <c r="Y103" s="39"/>
      <c r="Z103" s="39"/>
      <c r="AA103" s="39"/>
      <c r="AB103" s="39"/>
      <c r="AC103" s="39"/>
      <c r="AD103" s="39"/>
      <c r="AE103" s="39"/>
    </row>
    <row r="104" hidden="1"/>
    <row r="105" hidden="1"/>
    <row r="106" hidden="1"/>
    <row r="107" s="2" customFormat="1" ht="6.96" customHeight="1">
      <c r="A107" s="39"/>
      <c r="B107" s="69"/>
      <c r="C107" s="70"/>
      <c r="D107" s="70"/>
      <c r="E107" s="70"/>
      <c r="F107" s="70"/>
      <c r="G107" s="70"/>
      <c r="H107" s="70"/>
      <c r="I107" s="197"/>
      <c r="J107" s="70"/>
      <c r="K107" s="70"/>
      <c r="L107" s="64"/>
      <c r="S107" s="39"/>
      <c r="T107" s="39"/>
      <c r="U107" s="39"/>
      <c r="V107" s="39"/>
      <c r="W107" s="39"/>
      <c r="X107" s="39"/>
      <c r="Y107" s="39"/>
      <c r="Z107" s="39"/>
      <c r="AA107" s="39"/>
      <c r="AB107" s="39"/>
      <c r="AC107" s="39"/>
      <c r="AD107" s="39"/>
      <c r="AE107" s="39"/>
    </row>
    <row r="108" s="2" customFormat="1" ht="24.96" customHeight="1">
      <c r="A108" s="39"/>
      <c r="B108" s="40"/>
      <c r="C108" s="24" t="s">
        <v>396</v>
      </c>
      <c r="D108" s="41"/>
      <c r="E108" s="41"/>
      <c r="F108" s="41"/>
      <c r="G108" s="41"/>
      <c r="H108" s="41"/>
      <c r="I108" s="156"/>
      <c r="J108" s="41"/>
      <c r="K108" s="41"/>
      <c r="L108" s="64"/>
      <c r="S108" s="39"/>
      <c r="T108" s="39"/>
      <c r="U108" s="39"/>
      <c r="V108" s="39"/>
      <c r="W108" s="39"/>
      <c r="X108" s="39"/>
      <c r="Y108" s="39"/>
      <c r="Z108" s="39"/>
      <c r="AA108" s="39"/>
      <c r="AB108" s="39"/>
      <c r="AC108" s="39"/>
      <c r="AD108" s="39"/>
      <c r="AE108" s="39"/>
    </row>
    <row r="109" s="2" customFormat="1" ht="6.96" customHeight="1">
      <c r="A109" s="39"/>
      <c r="B109" s="40"/>
      <c r="C109" s="41"/>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s="2" customFormat="1" ht="12" customHeight="1">
      <c r="A110" s="39"/>
      <c r="B110" s="40"/>
      <c r="C110" s="33" t="s">
        <v>16</v>
      </c>
      <c r="D110" s="41"/>
      <c r="E110" s="41"/>
      <c r="F110" s="41"/>
      <c r="G110" s="41"/>
      <c r="H110" s="41"/>
      <c r="I110" s="156"/>
      <c r="J110" s="41"/>
      <c r="K110" s="41"/>
      <c r="L110" s="64"/>
      <c r="S110" s="39"/>
      <c r="T110" s="39"/>
      <c r="U110" s="39"/>
      <c r="V110" s="39"/>
      <c r="W110" s="39"/>
      <c r="X110" s="39"/>
      <c r="Y110" s="39"/>
      <c r="Z110" s="39"/>
      <c r="AA110" s="39"/>
      <c r="AB110" s="39"/>
      <c r="AC110" s="39"/>
      <c r="AD110" s="39"/>
      <c r="AE110" s="39"/>
    </row>
    <row r="111" s="2" customFormat="1" ht="23.25" customHeight="1">
      <c r="A111" s="39"/>
      <c r="B111" s="40"/>
      <c r="C111" s="41"/>
      <c r="D111" s="41"/>
      <c r="E111" s="198" t="str">
        <f>E7</f>
        <v>Oprava trati v úseku 1.TK a 2.TK Děčín Prostřední Žleb - Dolní Žleb_OPRAVA č. 2</v>
      </c>
      <c r="F111" s="33"/>
      <c r="G111" s="33"/>
      <c r="H111" s="33"/>
      <c r="I111" s="156"/>
      <c r="J111" s="41"/>
      <c r="K111" s="41"/>
      <c r="L111" s="64"/>
      <c r="S111" s="39"/>
      <c r="T111" s="39"/>
      <c r="U111" s="39"/>
      <c r="V111" s="39"/>
      <c r="W111" s="39"/>
      <c r="X111" s="39"/>
      <c r="Y111" s="39"/>
      <c r="Z111" s="39"/>
      <c r="AA111" s="39"/>
      <c r="AB111" s="39"/>
      <c r="AC111" s="39"/>
      <c r="AD111" s="39"/>
      <c r="AE111" s="39"/>
    </row>
    <row r="112" s="1" customFormat="1" ht="12" customHeight="1">
      <c r="B112" s="22"/>
      <c r="C112" s="33" t="s">
        <v>389</v>
      </c>
      <c r="D112" s="23"/>
      <c r="E112" s="23"/>
      <c r="F112" s="23"/>
      <c r="G112" s="23"/>
      <c r="H112" s="23"/>
      <c r="I112" s="148"/>
      <c r="J112" s="23"/>
      <c r="K112" s="23"/>
      <c r="L112" s="21"/>
    </row>
    <row r="113" s="2" customFormat="1" ht="16.5" customHeight="1">
      <c r="A113" s="39"/>
      <c r="B113" s="40"/>
      <c r="C113" s="41"/>
      <c r="D113" s="41"/>
      <c r="E113" s="198" t="s">
        <v>3979</v>
      </c>
      <c r="F113" s="41"/>
      <c r="G113" s="41"/>
      <c r="H113" s="41"/>
      <c r="I113" s="156"/>
      <c r="J113" s="41"/>
      <c r="K113" s="41"/>
      <c r="L113" s="64"/>
      <c r="S113" s="39"/>
      <c r="T113" s="39"/>
      <c r="U113" s="39"/>
      <c r="V113" s="39"/>
      <c r="W113" s="39"/>
      <c r="X113" s="39"/>
      <c r="Y113" s="39"/>
      <c r="Z113" s="39"/>
      <c r="AA113" s="39"/>
      <c r="AB113" s="39"/>
      <c r="AC113" s="39"/>
      <c r="AD113" s="39"/>
      <c r="AE113" s="39"/>
    </row>
    <row r="114" s="2" customFormat="1" ht="12" customHeight="1">
      <c r="A114" s="39"/>
      <c r="B114" s="40"/>
      <c r="C114" s="33" t="s">
        <v>715</v>
      </c>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2" customFormat="1" ht="16.5" customHeight="1">
      <c r="A115" s="39"/>
      <c r="B115" s="40"/>
      <c r="C115" s="41"/>
      <c r="D115" s="41"/>
      <c r="E115" s="77" t="str">
        <f>E11</f>
        <v>002 - ZRN - propustek v km 8,682</v>
      </c>
      <c r="F115" s="41"/>
      <c r="G115" s="41"/>
      <c r="H115" s="41"/>
      <c r="I115" s="156"/>
      <c r="J115" s="41"/>
      <c r="K115" s="41"/>
      <c r="L115" s="64"/>
      <c r="S115" s="39"/>
      <c r="T115" s="39"/>
      <c r="U115" s="39"/>
      <c r="V115" s="39"/>
      <c r="W115" s="39"/>
      <c r="X115" s="39"/>
      <c r="Y115" s="39"/>
      <c r="Z115" s="39"/>
      <c r="AA115" s="39"/>
      <c r="AB115" s="39"/>
      <c r="AC115" s="39"/>
      <c r="AD115" s="39"/>
      <c r="AE115" s="39"/>
    </row>
    <row r="116" s="2" customFormat="1" ht="6.96" customHeight="1">
      <c r="A116" s="39"/>
      <c r="B116" s="40"/>
      <c r="C116" s="41"/>
      <c r="D116" s="41"/>
      <c r="E116" s="41"/>
      <c r="F116" s="41"/>
      <c r="G116" s="41"/>
      <c r="H116" s="41"/>
      <c r="I116" s="156"/>
      <c r="J116" s="41"/>
      <c r="K116" s="41"/>
      <c r="L116" s="64"/>
      <c r="S116" s="39"/>
      <c r="T116" s="39"/>
      <c r="U116" s="39"/>
      <c r="V116" s="39"/>
      <c r="W116" s="39"/>
      <c r="X116" s="39"/>
      <c r="Y116" s="39"/>
      <c r="Z116" s="39"/>
      <c r="AA116" s="39"/>
      <c r="AB116" s="39"/>
      <c r="AC116" s="39"/>
      <c r="AD116" s="39"/>
      <c r="AE116" s="39"/>
    </row>
    <row r="117" s="2" customFormat="1" ht="12" customHeight="1">
      <c r="A117" s="39"/>
      <c r="B117" s="40"/>
      <c r="C117" s="33" t="s">
        <v>20</v>
      </c>
      <c r="D117" s="41"/>
      <c r="E117" s="41"/>
      <c r="F117" s="28" t="str">
        <f>F14</f>
        <v xml:space="preserve"> </v>
      </c>
      <c r="G117" s="41"/>
      <c r="H117" s="41"/>
      <c r="I117" s="158" t="s">
        <v>22</v>
      </c>
      <c r="J117" s="80" t="str">
        <f>IF(J14="","",J14)</f>
        <v>21. 11. 2019</v>
      </c>
      <c r="K117" s="41"/>
      <c r="L117" s="64"/>
      <c r="S117" s="39"/>
      <c r="T117" s="39"/>
      <c r="U117" s="39"/>
      <c r="V117" s="39"/>
      <c r="W117" s="39"/>
      <c r="X117" s="39"/>
      <c r="Y117" s="39"/>
      <c r="Z117" s="39"/>
      <c r="AA117" s="39"/>
      <c r="AB117" s="39"/>
      <c r="AC117" s="39"/>
      <c r="AD117" s="39"/>
      <c r="AE117" s="39"/>
    </row>
    <row r="118" s="2" customFormat="1" ht="6.96" customHeight="1">
      <c r="A118" s="39"/>
      <c r="B118" s="40"/>
      <c r="C118" s="41"/>
      <c r="D118" s="41"/>
      <c r="E118" s="41"/>
      <c r="F118" s="41"/>
      <c r="G118" s="41"/>
      <c r="H118" s="41"/>
      <c r="I118" s="156"/>
      <c r="J118" s="41"/>
      <c r="K118" s="41"/>
      <c r="L118" s="64"/>
      <c r="S118" s="39"/>
      <c r="T118" s="39"/>
      <c r="U118" s="39"/>
      <c r="V118" s="39"/>
      <c r="W118" s="39"/>
      <c r="X118" s="39"/>
      <c r="Y118" s="39"/>
      <c r="Z118" s="39"/>
      <c r="AA118" s="39"/>
      <c r="AB118" s="39"/>
      <c r="AC118" s="39"/>
      <c r="AD118" s="39"/>
      <c r="AE118" s="39"/>
    </row>
    <row r="119" s="2" customFormat="1" ht="15.15" customHeight="1">
      <c r="A119" s="39"/>
      <c r="B119" s="40"/>
      <c r="C119" s="33" t="s">
        <v>24</v>
      </c>
      <c r="D119" s="41"/>
      <c r="E119" s="41"/>
      <c r="F119" s="28" t="str">
        <f>E17</f>
        <v/>
      </c>
      <c r="G119" s="41"/>
      <c r="H119" s="41"/>
      <c r="I119" s="158" t="s">
        <v>32</v>
      </c>
      <c r="J119" s="37" t="str">
        <f>E23</f>
        <v xml:space="preserve"> </v>
      </c>
      <c r="K119" s="41"/>
      <c r="L119" s="64"/>
      <c r="S119" s="39"/>
      <c r="T119" s="39"/>
      <c r="U119" s="39"/>
      <c r="V119" s="39"/>
      <c r="W119" s="39"/>
      <c r="X119" s="39"/>
      <c r="Y119" s="39"/>
      <c r="Z119" s="39"/>
      <c r="AA119" s="39"/>
      <c r="AB119" s="39"/>
      <c r="AC119" s="39"/>
      <c r="AD119" s="39"/>
      <c r="AE119" s="39"/>
    </row>
    <row r="120" s="2" customFormat="1" ht="15.15" customHeight="1">
      <c r="A120" s="39"/>
      <c r="B120" s="40"/>
      <c r="C120" s="33" t="s">
        <v>30</v>
      </c>
      <c r="D120" s="41"/>
      <c r="E120" s="41"/>
      <c r="F120" s="28" t="str">
        <f>IF(E20="","",E20)</f>
        <v>Vyplň údaj</v>
      </c>
      <c r="G120" s="41"/>
      <c r="H120" s="41"/>
      <c r="I120" s="158" t="s">
        <v>34</v>
      </c>
      <c r="J120" s="37" t="str">
        <f>E26</f>
        <v xml:space="preserve"> </v>
      </c>
      <c r="K120" s="41"/>
      <c r="L120" s="64"/>
      <c r="S120" s="39"/>
      <c r="T120" s="39"/>
      <c r="U120" s="39"/>
      <c r="V120" s="39"/>
      <c r="W120" s="39"/>
      <c r="X120" s="39"/>
      <c r="Y120" s="39"/>
      <c r="Z120" s="39"/>
      <c r="AA120" s="39"/>
      <c r="AB120" s="39"/>
      <c r="AC120" s="39"/>
      <c r="AD120" s="39"/>
      <c r="AE120" s="39"/>
    </row>
    <row r="121" s="2" customFormat="1" ht="10.32" customHeight="1">
      <c r="A121" s="39"/>
      <c r="B121" s="40"/>
      <c r="C121" s="41"/>
      <c r="D121" s="41"/>
      <c r="E121" s="41"/>
      <c r="F121" s="41"/>
      <c r="G121" s="41"/>
      <c r="H121" s="41"/>
      <c r="I121" s="156"/>
      <c r="J121" s="41"/>
      <c r="K121" s="41"/>
      <c r="L121" s="64"/>
      <c r="S121" s="39"/>
      <c r="T121" s="39"/>
      <c r="U121" s="39"/>
      <c r="V121" s="39"/>
      <c r="W121" s="39"/>
      <c r="X121" s="39"/>
      <c r="Y121" s="39"/>
      <c r="Z121" s="39"/>
      <c r="AA121" s="39"/>
      <c r="AB121" s="39"/>
      <c r="AC121" s="39"/>
      <c r="AD121" s="39"/>
      <c r="AE121" s="39"/>
    </row>
    <row r="122" s="9" customFormat="1" ht="29.28" customHeight="1">
      <c r="A122" s="204"/>
      <c r="B122" s="205"/>
      <c r="C122" s="206" t="s">
        <v>397</v>
      </c>
      <c r="D122" s="207" t="s">
        <v>61</v>
      </c>
      <c r="E122" s="207" t="s">
        <v>57</v>
      </c>
      <c r="F122" s="207" t="s">
        <v>58</v>
      </c>
      <c r="G122" s="207" t="s">
        <v>398</v>
      </c>
      <c r="H122" s="207" t="s">
        <v>399</v>
      </c>
      <c r="I122" s="208" t="s">
        <v>400</v>
      </c>
      <c r="J122" s="207" t="s">
        <v>393</v>
      </c>
      <c r="K122" s="209" t="s">
        <v>401</v>
      </c>
      <c r="L122" s="210"/>
      <c r="M122" s="101" t="s">
        <v>1</v>
      </c>
      <c r="N122" s="102" t="s">
        <v>40</v>
      </c>
      <c r="O122" s="102" t="s">
        <v>402</v>
      </c>
      <c r="P122" s="102" t="s">
        <v>403</v>
      </c>
      <c r="Q122" s="102" t="s">
        <v>404</v>
      </c>
      <c r="R122" s="102" t="s">
        <v>405</v>
      </c>
      <c r="S122" s="102" t="s">
        <v>406</v>
      </c>
      <c r="T122" s="103" t="s">
        <v>407</v>
      </c>
      <c r="U122" s="204"/>
      <c r="V122" s="204"/>
      <c r="W122" s="204"/>
      <c r="X122" s="204"/>
      <c r="Y122" s="204"/>
      <c r="Z122" s="204"/>
      <c r="AA122" s="204"/>
      <c r="AB122" s="204"/>
      <c r="AC122" s="204"/>
      <c r="AD122" s="204"/>
      <c r="AE122" s="204"/>
    </row>
    <row r="123" s="2" customFormat="1" ht="22.8" customHeight="1">
      <c r="A123" s="39"/>
      <c r="B123" s="40"/>
      <c r="C123" s="108" t="s">
        <v>408</v>
      </c>
      <c r="D123" s="41"/>
      <c r="E123" s="41"/>
      <c r="F123" s="41"/>
      <c r="G123" s="41"/>
      <c r="H123" s="41"/>
      <c r="I123" s="156"/>
      <c r="J123" s="211">
        <f>BK123</f>
        <v>0</v>
      </c>
      <c r="K123" s="41"/>
      <c r="L123" s="45"/>
      <c r="M123" s="104"/>
      <c r="N123" s="212"/>
      <c r="O123" s="105"/>
      <c r="P123" s="213">
        <f>P124</f>
        <v>0</v>
      </c>
      <c r="Q123" s="105"/>
      <c r="R123" s="213">
        <f>R124</f>
        <v>0</v>
      </c>
      <c r="S123" s="105"/>
      <c r="T123" s="214">
        <f>T124</f>
        <v>0</v>
      </c>
      <c r="U123" s="39"/>
      <c r="V123" s="39"/>
      <c r="W123" s="39"/>
      <c r="X123" s="39"/>
      <c r="Y123" s="39"/>
      <c r="Z123" s="39"/>
      <c r="AA123" s="39"/>
      <c r="AB123" s="39"/>
      <c r="AC123" s="39"/>
      <c r="AD123" s="39"/>
      <c r="AE123" s="39"/>
      <c r="AT123" s="18" t="s">
        <v>75</v>
      </c>
      <c r="AU123" s="18" t="s">
        <v>395</v>
      </c>
      <c r="BK123" s="215">
        <f>BK124</f>
        <v>0</v>
      </c>
    </row>
    <row r="124" s="11" customFormat="1" ht="25.92" customHeight="1">
      <c r="A124" s="11"/>
      <c r="B124" s="254"/>
      <c r="C124" s="255"/>
      <c r="D124" s="256" t="s">
        <v>75</v>
      </c>
      <c r="E124" s="257" t="s">
        <v>128</v>
      </c>
      <c r="F124" s="257" t="s">
        <v>1096</v>
      </c>
      <c r="G124" s="255"/>
      <c r="H124" s="255"/>
      <c r="I124" s="258"/>
      <c r="J124" s="259">
        <f>BK124</f>
        <v>0</v>
      </c>
      <c r="K124" s="255"/>
      <c r="L124" s="260"/>
      <c r="M124" s="261"/>
      <c r="N124" s="262"/>
      <c r="O124" s="262"/>
      <c r="P124" s="263">
        <f>P125+P129</f>
        <v>0</v>
      </c>
      <c r="Q124" s="262"/>
      <c r="R124" s="263">
        <f>R125+R129</f>
        <v>0</v>
      </c>
      <c r="S124" s="262"/>
      <c r="T124" s="264">
        <f>T125+T129</f>
        <v>0</v>
      </c>
      <c r="U124" s="11"/>
      <c r="V124" s="11"/>
      <c r="W124" s="11"/>
      <c r="X124" s="11"/>
      <c r="Y124" s="11"/>
      <c r="Z124" s="11"/>
      <c r="AA124" s="11"/>
      <c r="AB124" s="11"/>
      <c r="AC124" s="11"/>
      <c r="AD124" s="11"/>
      <c r="AE124" s="11"/>
      <c r="AR124" s="265" t="s">
        <v>427</v>
      </c>
      <c r="AT124" s="266" t="s">
        <v>75</v>
      </c>
      <c r="AU124" s="266" t="s">
        <v>76</v>
      </c>
      <c r="AY124" s="265" t="s">
        <v>414</v>
      </c>
      <c r="BK124" s="267">
        <f>BK125+BK129</f>
        <v>0</v>
      </c>
    </row>
    <row r="125" s="11" customFormat="1" ht="22.8" customHeight="1">
      <c r="A125" s="11"/>
      <c r="B125" s="254"/>
      <c r="C125" s="255"/>
      <c r="D125" s="256" t="s">
        <v>75</v>
      </c>
      <c r="E125" s="275" t="s">
        <v>1097</v>
      </c>
      <c r="F125" s="275" t="s">
        <v>1098</v>
      </c>
      <c r="G125" s="255"/>
      <c r="H125" s="255"/>
      <c r="I125" s="258"/>
      <c r="J125" s="276">
        <f>BK125</f>
        <v>0</v>
      </c>
      <c r="K125" s="255"/>
      <c r="L125" s="260"/>
      <c r="M125" s="261"/>
      <c r="N125" s="262"/>
      <c r="O125" s="262"/>
      <c r="P125" s="263">
        <f>SUM(P126:P128)</f>
        <v>0</v>
      </c>
      <c r="Q125" s="262"/>
      <c r="R125" s="263">
        <f>SUM(R126:R128)</f>
        <v>0</v>
      </c>
      <c r="S125" s="262"/>
      <c r="T125" s="264">
        <f>SUM(T126:T128)</f>
        <v>0</v>
      </c>
      <c r="U125" s="11"/>
      <c r="V125" s="11"/>
      <c r="W125" s="11"/>
      <c r="X125" s="11"/>
      <c r="Y125" s="11"/>
      <c r="Z125" s="11"/>
      <c r="AA125" s="11"/>
      <c r="AB125" s="11"/>
      <c r="AC125" s="11"/>
      <c r="AD125" s="11"/>
      <c r="AE125" s="11"/>
      <c r="AR125" s="265" t="s">
        <v>427</v>
      </c>
      <c r="AT125" s="266" t="s">
        <v>75</v>
      </c>
      <c r="AU125" s="266" t="s">
        <v>84</v>
      </c>
      <c r="AY125" s="265" t="s">
        <v>414</v>
      </c>
      <c r="BK125" s="267">
        <f>SUM(BK126:BK128)</f>
        <v>0</v>
      </c>
    </row>
    <row r="126" s="2" customFormat="1" ht="16.5" customHeight="1">
      <c r="A126" s="39"/>
      <c r="B126" s="40"/>
      <c r="C126" s="234" t="s">
        <v>84</v>
      </c>
      <c r="D126" s="234" t="s">
        <v>443</v>
      </c>
      <c r="E126" s="235" t="s">
        <v>1100</v>
      </c>
      <c r="F126" s="236" t="s">
        <v>1098</v>
      </c>
      <c r="G126" s="237" t="s">
        <v>1686</v>
      </c>
      <c r="H126" s="238">
        <v>474.64999999999998</v>
      </c>
      <c r="I126" s="239"/>
      <c r="J126" s="240">
        <f>ROUND(I126*H126,2)</f>
        <v>0</v>
      </c>
      <c r="K126" s="236" t="s">
        <v>720</v>
      </c>
      <c r="L126" s="45"/>
      <c r="M126" s="241" t="s">
        <v>1</v>
      </c>
      <c r="N126" s="242" t="s">
        <v>41</v>
      </c>
      <c r="O126" s="92"/>
      <c r="P126" s="226">
        <f>O126*H126</f>
        <v>0</v>
      </c>
      <c r="Q126" s="226">
        <v>0</v>
      </c>
      <c r="R126" s="226">
        <f>Q126*H126</f>
        <v>0</v>
      </c>
      <c r="S126" s="226">
        <v>0</v>
      </c>
      <c r="T126" s="227">
        <f>S126*H126</f>
        <v>0</v>
      </c>
      <c r="U126" s="39"/>
      <c r="V126" s="39"/>
      <c r="W126" s="39"/>
      <c r="X126" s="39"/>
      <c r="Y126" s="39"/>
      <c r="Z126" s="39"/>
      <c r="AA126" s="39"/>
      <c r="AB126" s="39"/>
      <c r="AC126" s="39"/>
      <c r="AD126" s="39"/>
      <c r="AE126" s="39"/>
      <c r="AR126" s="228" t="s">
        <v>1102</v>
      </c>
      <c r="AT126" s="228" t="s">
        <v>443</v>
      </c>
      <c r="AU126" s="228" t="s">
        <v>86</v>
      </c>
      <c r="AY126" s="18" t="s">
        <v>414</v>
      </c>
      <c r="BE126" s="229">
        <f>IF(N126="základní",J126,0)</f>
        <v>0</v>
      </c>
      <c r="BF126" s="229">
        <f>IF(N126="snížená",J126,0)</f>
        <v>0</v>
      </c>
      <c r="BG126" s="229">
        <f>IF(N126="zákl. přenesená",J126,0)</f>
        <v>0</v>
      </c>
      <c r="BH126" s="229">
        <f>IF(N126="sníž. přenesená",J126,0)</f>
        <v>0</v>
      </c>
      <c r="BI126" s="229">
        <f>IF(N126="nulová",J126,0)</f>
        <v>0</v>
      </c>
      <c r="BJ126" s="18" t="s">
        <v>84</v>
      </c>
      <c r="BK126" s="229">
        <f>ROUND(I126*H126,2)</f>
        <v>0</v>
      </c>
      <c r="BL126" s="18" t="s">
        <v>1102</v>
      </c>
      <c r="BM126" s="228" t="s">
        <v>4020</v>
      </c>
    </row>
    <row r="127" s="2" customFormat="1">
      <c r="A127" s="39"/>
      <c r="B127" s="40"/>
      <c r="C127" s="41"/>
      <c r="D127" s="230" t="s">
        <v>417</v>
      </c>
      <c r="E127" s="41"/>
      <c r="F127" s="231" t="s">
        <v>1098</v>
      </c>
      <c r="G127" s="41"/>
      <c r="H127" s="41"/>
      <c r="I127" s="156"/>
      <c r="J127" s="41"/>
      <c r="K127" s="41"/>
      <c r="L127" s="45"/>
      <c r="M127" s="232"/>
      <c r="N127" s="233"/>
      <c r="O127" s="92"/>
      <c r="P127" s="92"/>
      <c r="Q127" s="92"/>
      <c r="R127" s="92"/>
      <c r="S127" s="92"/>
      <c r="T127" s="93"/>
      <c r="U127" s="39"/>
      <c r="V127" s="39"/>
      <c r="W127" s="39"/>
      <c r="X127" s="39"/>
      <c r="Y127" s="39"/>
      <c r="Z127" s="39"/>
      <c r="AA127" s="39"/>
      <c r="AB127" s="39"/>
      <c r="AC127" s="39"/>
      <c r="AD127" s="39"/>
      <c r="AE127" s="39"/>
      <c r="AT127" s="18" t="s">
        <v>417</v>
      </c>
      <c r="AU127" s="18" t="s">
        <v>86</v>
      </c>
    </row>
    <row r="128" s="2" customFormat="1">
      <c r="A128" s="39"/>
      <c r="B128" s="40"/>
      <c r="C128" s="41"/>
      <c r="D128" s="230" t="s">
        <v>722</v>
      </c>
      <c r="E128" s="41"/>
      <c r="F128" s="268" t="s">
        <v>1897</v>
      </c>
      <c r="G128" s="41"/>
      <c r="H128" s="41"/>
      <c r="I128" s="156"/>
      <c r="J128" s="41"/>
      <c r="K128" s="41"/>
      <c r="L128" s="45"/>
      <c r="M128" s="232"/>
      <c r="N128" s="233"/>
      <c r="O128" s="92"/>
      <c r="P128" s="92"/>
      <c r="Q128" s="92"/>
      <c r="R128" s="92"/>
      <c r="S128" s="92"/>
      <c r="T128" s="93"/>
      <c r="U128" s="39"/>
      <c r="V128" s="39"/>
      <c r="W128" s="39"/>
      <c r="X128" s="39"/>
      <c r="Y128" s="39"/>
      <c r="Z128" s="39"/>
      <c r="AA128" s="39"/>
      <c r="AB128" s="39"/>
      <c r="AC128" s="39"/>
      <c r="AD128" s="39"/>
      <c r="AE128" s="39"/>
      <c r="AT128" s="18" t="s">
        <v>722</v>
      </c>
      <c r="AU128" s="18" t="s">
        <v>86</v>
      </c>
    </row>
    <row r="129" s="11" customFormat="1" ht="22.8" customHeight="1">
      <c r="A129" s="11"/>
      <c r="B129" s="254"/>
      <c r="C129" s="255"/>
      <c r="D129" s="256" t="s">
        <v>75</v>
      </c>
      <c r="E129" s="275" t="s">
        <v>1108</v>
      </c>
      <c r="F129" s="275" t="s">
        <v>1109</v>
      </c>
      <c r="G129" s="255"/>
      <c r="H129" s="255"/>
      <c r="I129" s="258"/>
      <c r="J129" s="276">
        <f>BK129</f>
        <v>0</v>
      </c>
      <c r="K129" s="255"/>
      <c r="L129" s="260"/>
      <c r="M129" s="261"/>
      <c r="N129" s="262"/>
      <c r="O129" s="262"/>
      <c r="P129" s="263">
        <f>SUM(P130:P132)</f>
        <v>0</v>
      </c>
      <c r="Q129" s="262"/>
      <c r="R129" s="263">
        <f>SUM(R130:R132)</f>
        <v>0</v>
      </c>
      <c r="S129" s="262"/>
      <c r="T129" s="264">
        <f>SUM(T130:T132)</f>
        <v>0</v>
      </c>
      <c r="U129" s="11"/>
      <c r="V129" s="11"/>
      <c r="W129" s="11"/>
      <c r="X129" s="11"/>
      <c r="Y129" s="11"/>
      <c r="Z129" s="11"/>
      <c r="AA129" s="11"/>
      <c r="AB129" s="11"/>
      <c r="AC129" s="11"/>
      <c r="AD129" s="11"/>
      <c r="AE129" s="11"/>
      <c r="AR129" s="265" t="s">
        <v>427</v>
      </c>
      <c r="AT129" s="266" t="s">
        <v>75</v>
      </c>
      <c r="AU129" s="266" t="s">
        <v>84</v>
      </c>
      <c r="AY129" s="265" t="s">
        <v>414</v>
      </c>
      <c r="BK129" s="267">
        <f>SUM(BK130:BK132)</f>
        <v>0</v>
      </c>
    </row>
    <row r="130" s="2" customFormat="1" ht="16.5" customHeight="1">
      <c r="A130" s="39"/>
      <c r="B130" s="40"/>
      <c r="C130" s="234" t="s">
        <v>86</v>
      </c>
      <c r="D130" s="234" t="s">
        <v>443</v>
      </c>
      <c r="E130" s="235" t="s">
        <v>1898</v>
      </c>
      <c r="F130" s="236" t="s">
        <v>1109</v>
      </c>
      <c r="G130" s="237" t="s">
        <v>1686</v>
      </c>
      <c r="H130" s="238">
        <v>474.64999999999998</v>
      </c>
      <c r="I130" s="239"/>
      <c r="J130" s="240">
        <f>ROUND(I130*H130,2)</f>
        <v>0</v>
      </c>
      <c r="K130" s="236" t="s">
        <v>720</v>
      </c>
      <c r="L130" s="45"/>
      <c r="M130" s="241" t="s">
        <v>1</v>
      </c>
      <c r="N130" s="242" t="s">
        <v>41</v>
      </c>
      <c r="O130" s="92"/>
      <c r="P130" s="226">
        <f>O130*H130</f>
        <v>0</v>
      </c>
      <c r="Q130" s="226">
        <v>0</v>
      </c>
      <c r="R130" s="226">
        <f>Q130*H130</f>
        <v>0</v>
      </c>
      <c r="S130" s="226">
        <v>0</v>
      </c>
      <c r="T130" s="227">
        <f>S130*H130</f>
        <v>0</v>
      </c>
      <c r="U130" s="39"/>
      <c r="V130" s="39"/>
      <c r="W130" s="39"/>
      <c r="X130" s="39"/>
      <c r="Y130" s="39"/>
      <c r="Z130" s="39"/>
      <c r="AA130" s="39"/>
      <c r="AB130" s="39"/>
      <c r="AC130" s="39"/>
      <c r="AD130" s="39"/>
      <c r="AE130" s="39"/>
      <c r="AR130" s="228" t="s">
        <v>1102</v>
      </c>
      <c r="AT130" s="228" t="s">
        <v>443</v>
      </c>
      <c r="AU130" s="228" t="s">
        <v>86</v>
      </c>
      <c r="AY130" s="18" t="s">
        <v>414</v>
      </c>
      <c r="BE130" s="229">
        <f>IF(N130="základní",J130,0)</f>
        <v>0</v>
      </c>
      <c r="BF130" s="229">
        <f>IF(N130="snížená",J130,0)</f>
        <v>0</v>
      </c>
      <c r="BG130" s="229">
        <f>IF(N130="zákl. přenesená",J130,0)</f>
        <v>0</v>
      </c>
      <c r="BH130" s="229">
        <f>IF(N130="sníž. přenesená",J130,0)</f>
        <v>0</v>
      </c>
      <c r="BI130" s="229">
        <f>IF(N130="nulová",J130,0)</f>
        <v>0</v>
      </c>
      <c r="BJ130" s="18" t="s">
        <v>84</v>
      </c>
      <c r="BK130" s="229">
        <f>ROUND(I130*H130,2)</f>
        <v>0</v>
      </c>
      <c r="BL130" s="18" t="s">
        <v>1102</v>
      </c>
      <c r="BM130" s="228" t="s">
        <v>4021</v>
      </c>
    </row>
    <row r="131" s="2" customFormat="1">
      <c r="A131" s="39"/>
      <c r="B131" s="40"/>
      <c r="C131" s="41"/>
      <c r="D131" s="230" t="s">
        <v>417</v>
      </c>
      <c r="E131" s="41"/>
      <c r="F131" s="231" t="s">
        <v>1109</v>
      </c>
      <c r="G131" s="41"/>
      <c r="H131" s="41"/>
      <c r="I131" s="156"/>
      <c r="J131" s="41"/>
      <c r="K131" s="41"/>
      <c r="L131" s="45"/>
      <c r="M131" s="232"/>
      <c r="N131" s="233"/>
      <c r="O131" s="92"/>
      <c r="P131" s="92"/>
      <c r="Q131" s="92"/>
      <c r="R131" s="92"/>
      <c r="S131" s="92"/>
      <c r="T131" s="93"/>
      <c r="U131" s="39"/>
      <c r="V131" s="39"/>
      <c r="W131" s="39"/>
      <c r="X131" s="39"/>
      <c r="Y131" s="39"/>
      <c r="Z131" s="39"/>
      <c r="AA131" s="39"/>
      <c r="AB131" s="39"/>
      <c r="AC131" s="39"/>
      <c r="AD131" s="39"/>
      <c r="AE131" s="39"/>
      <c r="AT131" s="18" t="s">
        <v>417</v>
      </c>
      <c r="AU131" s="18" t="s">
        <v>86</v>
      </c>
    </row>
    <row r="132" s="2" customFormat="1">
      <c r="A132" s="39"/>
      <c r="B132" s="40"/>
      <c r="C132" s="41"/>
      <c r="D132" s="230" t="s">
        <v>722</v>
      </c>
      <c r="E132" s="41"/>
      <c r="F132" s="268" t="s">
        <v>4022</v>
      </c>
      <c r="G132" s="41"/>
      <c r="H132" s="41"/>
      <c r="I132" s="156"/>
      <c r="J132" s="41"/>
      <c r="K132" s="41"/>
      <c r="L132" s="45"/>
      <c r="M132" s="243"/>
      <c r="N132" s="244"/>
      <c r="O132" s="245"/>
      <c r="P132" s="245"/>
      <c r="Q132" s="245"/>
      <c r="R132" s="245"/>
      <c r="S132" s="245"/>
      <c r="T132" s="246"/>
      <c r="U132" s="39"/>
      <c r="V132" s="39"/>
      <c r="W132" s="39"/>
      <c r="X132" s="39"/>
      <c r="Y132" s="39"/>
      <c r="Z132" s="39"/>
      <c r="AA132" s="39"/>
      <c r="AB132" s="39"/>
      <c r="AC132" s="39"/>
      <c r="AD132" s="39"/>
      <c r="AE132" s="39"/>
      <c r="AT132" s="18" t="s">
        <v>722</v>
      </c>
      <c r="AU132" s="18" t="s">
        <v>86</v>
      </c>
    </row>
    <row r="133" s="2" customFormat="1" ht="6.96" customHeight="1">
      <c r="A133" s="39"/>
      <c r="B133" s="67"/>
      <c r="C133" s="68"/>
      <c r="D133" s="68"/>
      <c r="E133" s="68"/>
      <c r="F133" s="68"/>
      <c r="G133" s="68"/>
      <c r="H133" s="68"/>
      <c r="I133" s="194"/>
      <c r="J133" s="68"/>
      <c r="K133" s="68"/>
      <c r="L133" s="45"/>
      <c r="M133" s="39"/>
      <c r="O133" s="39"/>
      <c r="P133" s="39"/>
      <c r="Q133" s="39"/>
      <c r="R133" s="39"/>
      <c r="S133" s="39"/>
      <c r="T133" s="39"/>
      <c r="U133" s="39"/>
      <c r="V133" s="39"/>
      <c r="W133" s="39"/>
      <c r="X133" s="39"/>
      <c r="Y133" s="39"/>
      <c r="Z133" s="39"/>
      <c r="AA133" s="39"/>
      <c r="AB133" s="39"/>
      <c r="AC133" s="39"/>
      <c r="AD133" s="39"/>
      <c r="AE133" s="39"/>
    </row>
  </sheetData>
  <sheetProtection sheet="1" autoFilter="0" formatColumns="0" formatRows="0" objects="1" scenarios="1" spinCount="100000" saltValue="iCl3cEds4+LswcJI2v+hJ7/AkaGTh6RH5+ym5sxdLUxQDImwQk2q+s24E19DPKO+B+pR+OYqVfrNJsPWKzRaSA==" hashValue="MOegDMLLzAp5uo+2wbi7FyRQmqYmYMGXYv18/RWZAXiTrGKfWVow1TwZDsKodmPI6aH43gOtSsd36+MiD6Vx+w==" algorithmName="SHA-512" password="CC35"/>
  <autoFilter ref="C122:K132"/>
  <mergeCells count="12">
    <mergeCell ref="E7:H7"/>
    <mergeCell ref="E9:H9"/>
    <mergeCell ref="E11:H11"/>
    <mergeCell ref="E20:H20"/>
    <mergeCell ref="E29:H29"/>
    <mergeCell ref="E85:H85"/>
    <mergeCell ref="E87:H87"/>
    <mergeCell ref="E89:H89"/>
    <mergeCell ref="E111:H111"/>
    <mergeCell ref="E113:H113"/>
    <mergeCell ref="E115:H115"/>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71.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328</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4023</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4024</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ROUND(J130,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ROUND((SUM(BE130:BE307)),  2)</f>
        <v>0</v>
      </c>
      <c r="G35" s="39"/>
      <c r="H35" s="39"/>
      <c r="I35" s="173">
        <v>0.20999999999999999</v>
      </c>
      <c r="J35" s="172">
        <f>ROUND(((SUM(BE130:BE307))*I35),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ROUND((SUM(BF130:BF307)),  2)</f>
        <v>0</v>
      </c>
      <c r="G36" s="39"/>
      <c r="H36" s="39"/>
      <c r="I36" s="173">
        <v>0.14999999999999999</v>
      </c>
      <c r="J36" s="172">
        <f>ROUND(((SUM(BF130:BF307))*I36),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ROUND((SUM(BG130:BG307)),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ROUND((SUM(BH130:BH307)),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ROUND((SUM(BI130:BI307)),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4023</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001 - ZRN - Propustek v km 9,329</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J130</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732</v>
      </c>
      <c r="E99" s="250"/>
      <c r="F99" s="250"/>
      <c r="G99" s="250"/>
      <c r="H99" s="250"/>
      <c r="I99" s="251"/>
      <c r="J99" s="252">
        <f>J131</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1712</v>
      </c>
      <c r="E100" s="271"/>
      <c r="F100" s="271"/>
      <c r="G100" s="271"/>
      <c r="H100" s="271"/>
      <c r="I100" s="272"/>
      <c r="J100" s="273">
        <f>J132</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2858</v>
      </c>
      <c r="E101" s="271"/>
      <c r="F101" s="271"/>
      <c r="G101" s="271"/>
      <c r="H101" s="271"/>
      <c r="I101" s="272"/>
      <c r="J101" s="273">
        <f>J147</f>
        <v>0</v>
      </c>
      <c r="K101" s="134"/>
      <c r="L101" s="274"/>
      <c r="S101" s="12"/>
      <c r="T101" s="12"/>
      <c r="U101" s="12"/>
      <c r="V101" s="12"/>
      <c r="W101" s="12"/>
      <c r="X101" s="12"/>
      <c r="Y101" s="12"/>
      <c r="Z101" s="12"/>
      <c r="AA101" s="12"/>
      <c r="AB101" s="12"/>
      <c r="AC101" s="12"/>
      <c r="AD101" s="12"/>
      <c r="AE101" s="12"/>
    </row>
    <row r="102" hidden="1" s="12" customFormat="1" ht="19.92" customHeight="1">
      <c r="A102" s="12"/>
      <c r="B102" s="269"/>
      <c r="C102" s="134"/>
      <c r="D102" s="270" t="s">
        <v>734</v>
      </c>
      <c r="E102" s="271"/>
      <c r="F102" s="271"/>
      <c r="G102" s="271"/>
      <c r="H102" s="271"/>
      <c r="I102" s="272"/>
      <c r="J102" s="273">
        <f>J159</f>
        <v>0</v>
      </c>
      <c r="K102" s="134"/>
      <c r="L102" s="274"/>
      <c r="S102" s="12"/>
      <c r="T102" s="12"/>
      <c r="U102" s="12"/>
      <c r="V102" s="12"/>
      <c r="W102" s="12"/>
      <c r="X102" s="12"/>
      <c r="Y102" s="12"/>
      <c r="Z102" s="12"/>
      <c r="AA102" s="12"/>
      <c r="AB102" s="12"/>
      <c r="AC102" s="12"/>
      <c r="AD102" s="12"/>
      <c r="AE102" s="12"/>
    </row>
    <row r="103" hidden="1" s="12" customFormat="1" ht="19.92" customHeight="1">
      <c r="A103" s="12"/>
      <c r="B103" s="269"/>
      <c r="C103" s="134"/>
      <c r="D103" s="270" t="s">
        <v>736</v>
      </c>
      <c r="E103" s="271"/>
      <c r="F103" s="271"/>
      <c r="G103" s="271"/>
      <c r="H103" s="271"/>
      <c r="I103" s="272"/>
      <c r="J103" s="273">
        <f>J167</f>
        <v>0</v>
      </c>
      <c r="K103" s="134"/>
      <c r="L103" s="274"/>
      <c r="S103" s="12"/>
      <c r="T103" s="12"/>
      <c r="U103" s="12"/>
      <c r="V103" s="12"/>
      <c r="W103" s="12"/>
      <c r="X103" s="12"/>
      <c r="Y103" s="12"/>
      <c r="Z103" s="12"/>
      <c r="AA103" s="12"/>
      <c r="AB103" s="12"/>
      <c r="AC103" s="12"/>
      <c r="AD103" s="12"/>
      <c r="AE103" s="12"/>
    </row>
    <row r="104" hidden="1" s="12" customFormat="1" ht="19.92" customHeight="1">
      <c r="A104" s="12"/>
      <c r="B104" s="269"/>
      <c r="C104" s="134"/>
      <c r="D104" s="270" t="s">
        <v>737</v>
      </c>
      <c r="E104" s="271"/>
      <c r="F104" s="271"/>
      <c r="G104" s="271"/>
      <c r="H104" s="271"/>
      <c r="I104" s="272"/>
      <c r="J104" s="273">
        <f>J200</f>
        <v>0</v>
      </c>
      <c r="K104" s="134"/>
      <c r="L104" s="274"/>
      <c r="S104" s="12"/>
      <c r="T104" s="12"/>
      <c r="U104" s="12"/>
      <c r="V104" s="12"/>
      <c r="W104" s="12"/>
      <c r="X104" s="12"/>
      <c r="Y104" s="12"/>
      <c r="Z104" s="12"/>
      <c r="AA104" s="12"/>
      <c r="AB104" s="12"/>
      <c r="AC104" s="12"/>
      <c r="AD104" s="12"/>
      <c r="AE104" s="12"/>
    </row>
    <row r="105" hidden="1" s="12" customFormat="1" ht="19.92" customHeight="1">
      <c r="A105" s="12"/>
      <c r="B105" s="269"/>
      <c r="C105" s="134"/>
      <c r="D105" s="270" t="s">
        <v>738</v>
      </c>
      <c r="E105" s="271"/>
      <c r="F105" s="271"/>
      <c r="G105" s="271"/>
      <c r="H105" s="271"/>
      <c r="I105" s="272"/>
      <c r="J105" s="273">
        <f>J263</f>
        <v>0</v>
      </c>
      <c r="K105" s="134"/>
      <c r="L105" s="274"/>
      <c r="S105" s="12"/>
      <c r="T105" s="12"/>
      <c r="U105" s="12"/>
      <c r="V105" s="12"/>
      <c r="W105" s="12"/>
      <c r="X105" s="12"/>
      <c r="Y105" s="12"/>
      <c r="Z105" s="12"/>
      <c r="AA105" s="12"/>
      <c r="AB105" s="12"/>
      <c r="AC105" s="12"/>
      <c r="AD105" s="12"/>
      <c r="AE105" s="12"/>
    </row>
    <row r="106" hidden="1" s="12" customFormat="1" ht="19.92" customHeight="1">
      <c r="A106" s="12"/>
      <c r="B106" s="269"/>
      <c r="C106" s="134"/>
      <c r="D106" s="270" t="s">
        <v>739</v>
      </c>
      <c r="E106" s="271"/>
      <c r="F106" s="271"/>
      <c r="G106" s="271"/>
      <c r="H106" s="271"/>
      <c r="I106" s="272"/>
      <c r="J106" s="273">
        <f>J277</f>
        <v>0</v>
      </c>
      <c r="K106" s="134"/>
      <c r="L106" s="274"/>
      <c r="S106" s="12"/>
      <c r="T106" s="12"/>
      <c r="U106" s="12"/>
      <c r="V106" s="12"/>
      <c r="W106" s="12"/>
      <c r="X106" s="12"/>
      <c r="Y106" s="12"/>
      <c r="Z106" s="12"/>
      <c r="AA106" s="12"/>
      <c r="AB106" s="12"/>
      <c r="AC106" s="12"/>
      <c r="AD106" s="12"/>
      <c r="AE106" s="12"/>
    </row>
    <row r="107" hidden="1" s="10" customFormat="1" ht="24.96" customHeight="1">
      <c r="A107" s="10"/>
      <c r="B107" s="247"/>
      <c r="C107" s="248"/>
      <c r="D107" s="249" t="s">
        <v>740</v>
      </c>
      <c r="E107" s="250"/>
      <c r="F107" s="250"/>
      <c r="G107" s="250"/>
      <c r="H107" s="250"/>
      <c r="I107" s="251"/>
      <c r="J107" s="252">
        <f>J281</f>
        <v>0</v>
      </c>
      <c r="K107" s="248"/>
      <c r="L107" s="253"/>
      <c r="S107" s="10"/>
      <c r="T107" s="10"/>
      <c r="U107" s="10"/>
      <c r="V107" s="10"/>
      <c r="W107" s="10"/>
      <c r="X107" s="10"/>
      <c r="Y107" s="10"/>
      <c r="Z107" s="10"/>
      <c r="AA107" s="10"/>
      <c r="AB107" s="10"/>
      <c r="AC107" s="10"/>
      <c r="AD107" s="10"/>
      <c r="AE107" s="10"/>
    </row>
    <row r="108" hidden="1" s="12" customFormat="1" ht="19.92" customHeight="1">
      <c r="A108" s="12"/>
      <c r="B108" s="269"/>
      <c r="C108" s="134"/>
      <c r="D108" s="270" t="s">
        <v>1713</v>
      </c>
      <c r="E108" s="271"/>
      <c r="F108" s="271"/>
      <c r="G108" s="271"/>
      <c r="H108" s="271"/>
      <c r="I108" s="272"/>
      <c r="J108" s="273">
        <f>J282</f>
        <v>0</v>
      </c>
      <c r="K108" s="134"/>
      <c r="L108" s="274"/>
      <c r="S108" s="12"/>
      <c r="T108" s="12"/>
      <c r="U108" s="12"/>
      <c r="V108" s="12"/>
      <c r="W108" s="12"/>
      <c r="X108" s="12"/>
      <c r="Y108" s="12"/>
      <c r="Z108" s="12"/>
      <c r="AA108" s="12"/>
      <c r="AB108" s="12"/>
      <c r="AC108" s="12"/>
      <c r="AD108" s="12"/>
      <c r="AE108" s="12"/>
    </row>
    <row r="109" hidden="1" s="2" customFormat="1" ht="21.84" customHeight="1">
      <c r="A109" s="39"/>
      <c r="B109" s="40"/>
      <c r="C109" s="41"/>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hidden="1" s="2" customFormat="1" ht="6.96" customHeight="1">
      <c r="A110" s="39"/>
      <c r="B110" s="67"/>
      <c r="C110" s="68"/>
      <c r="D110" s="68"/>
      <c r="E110" s="68"/>
      <c r="F110" s="68"/>
      <c r="G110" s="68"/>
      <c r="H110" s="68"/>
      <c r="I110" s="194"/>
      <c r="J110" s="68"/>
      <c r="K110" s="68"/>
      <c r="L110" s="64"/>
      <c r="S110" s="39"/>
      <c r="T110" s="39"/>
      <c r="U110" s="39"/>
      <c r="V110" s="39"/>
      <c r="W110" s="39"/>
      <c r="X110" s="39"/>
      <c r="Y110" s="39"/>
      <c r="Z110" s="39"/>
      <c r="AA110" s="39"/>
      <c r="AB110" s="39"/>
      <c r="AC110" s="39"/>
      <c r="AD110" s="39"/>
      <c r="AE110" s="39"/>
    </row>
    <row r="111" hidden="1"/>
    <row r="112" hidden="1"/>
    <row r="113" hidden="1"/>
    <row r="114" s="2" customFormat="1" ht="6.96" customHeight="1">
      <c r="A114" s="39"/>
      <c r="B114" s="69"/>
      <c r="C114" s="70"/>
      <c r="D114" s="70"/>
      <c r="E114" s="70"/>
      <c r="F114" s="70"/>
      <c r="G114" s="70"/>
      <c r="H114" s="70"/>
      <c r="I114" s="197"/>
      <c r="J114" s="70"/>
      <c r="K114" s="70"/>
      <c r="L114" s="64"/>
      <c r="S114" s="39"/>
      <c r="T114" s="39"/>
      <c r="U114" s="39"/>
      <c r="V114" s="39"/>
      <c r="W114" s="39"/>
      <c r="X114" s="39"/>
      <c r="Y114" s="39"/>
      <c r="Z114" s="39"/>
      <c r="AA114" s="39"/>
      <c r="AB114" s="39"/>
      <c r="AC114" s="39"/>
      <c r="AD114" s="39"/>
      <c r="AE114" s="39"/>
    </row>
    <row r="115" s="2" customFormat="1" ht="24.96" customHeight="1">
      <c r="A115" s="39"/>
      <c r="B115" s="40"/>
      <c r="C115" s="24" t="s">
        <v>396</v>
      </c>
      <c r="D115" s="41"/>
      <c r="E115" s="41"/>
      <c r="F115" s="41"/>
      <c r="G115" s="41"/>
      <c r="H115" s="41"/>
      <c r="I115" s="156"/>
      <c r="J115" s="41"/>
      <c r="K115" s="41"/>
      <c r="L115" s="64"/>
      <c r="S115" s="39"/>
      <c r="T115" s="39"/>
      <c r="U115" s="39"/>
      <c r="V115" s="39"/>
      <c r="W115" s="39"/>
      <c r="X115" s="39"/>
      <c r="Y115" s="39"/>
      <c r="Z115" s="39"/>
      <c r="AA115" s="39"/>
      <c r="AB115" s="39"/>
      <c r="AC115" s="39"/>
      <c r="AD115" s="39"/>
      <c r="AE115" s="39"/>
    </row>
    <row r="116" s="2" customFormat="1" ht="6.96" customHeight="1">
      <c r="A116" s="39"/>
      <c r="B116" s="40"/>
      <c r="C116" s="41"/>
      <c r="D116" s="41"/>
      <c r="E116" s="41"/>
      <c r="F116" s="41"/>
      <c r="G116" s="41"/>
      <c r="H116" s="41"/>
      <c r="I116" s="156"/>
      <c r="J116" s="41"/>
      <c r="K116" s="41"/>
      <c r="L116" s="64"/>
      <c r="S116" s="39"/>
      <c r="T116" s="39"/>
      <c r="U116" s="39"/>
      <c r="V116" s="39"/>
      <c r="W116" s="39"/>
      <c r="X116" s="39"/>
      <c r="Y116" s="39"/>
      <c r="Z116" s="39"/>
      <c r="AA116" s="39"/>
      <c r="AB116" s="39"/>
      <c r="AC116" s="39"/>
      <c r="AD116" s="39"/>
      <c r="AE116" s="39"/>
    </row>
    <row r="117" s="2" customFormat="1" ht="12" customHeight="1">
      <c r="A117" s="39"/>
      <c r="B117" s="40"/>
      <c r="C117" s="33" t="s">
        <v>16</v>
      </c>
      <c r="D117" s="41"/>
      <c r="E117" s="41"/>
      <c r="F117" s="41"/>
      <c r="G117" s="41"/>
      <c r="H117" s="41"/>
      <c r="I117" s="156"/>
      <c r="J117" s="41"/>
      <c r="K117" s="41"/>
      <c r="L117" s="64"/>
      <c r="S117" s="39"/>
      <c r="T117" s="39"/>
      <c r="U117" s="39"/>
      <c r="V117" s="39"/>
      <c r="W117" s="39"/>
      <c r="X117" s="39"/>
      <c r="Y117" s="39"/>
      <c r="Z117" s="39"/>
      <c r="AA117" s="39"/>
      <c r="AB117" s="39"/>
      <c r="AC117" s="39"/>
      <c r="AD117" s="39"/>
      <c r="AE117" s="39"/>
    </row>
    <row r="118" s="2" customFormat="1" ht="23.25" customHeight="1">
      <c r="A118" s="39"/>
      <c r="B118" s="40"/>
      <c r="C118" s="41"/>
      <c r="D118" s="41"/>
      <c r="E118" s="198" t="str">
        <f>E7</f>
        <v>Oprava trati v úseku 1.TK a 2.TK Děčín Prostřední Žleb - Dolní Žleb_OPRAVA č. 2</v>
      </c>
      <c r="F118" s="33"/>
      <c r="G118" s="33"/>
      <c r="H118" s="33"/>
      <c r="I118" s="156"/>
      <c r="J118" s="41"/>
      <c r="K118" s="41"/>
      <c r="L118" s="64"/>
      <c r="S118" s="39"/>
      <c r="T118" s="39"/>
      <c r="U118" s="39"/>
      <c r="V118" s="39"/>
      <c r="W118" s="39"/>
      <c r="X118" s="39"/>
      <c r="Y118" s="39"/>
      <c r="Z118" s="39"/>
      <c r="AA118" s="39"/>
      <c r="AB118" s="39"/>
      <c r="AC118" s="39"/>
      <c r="AD118" s="39"/>
      <c r="AE118" s="39"/>
    </row>
    <row r="119" s="1" customFormat="1" ht="12" customHeight="1">
      <c r="B119" s="22"/>
      <c r="C119" s="33" t="s">
        <v>389</v>
      </c>
      <c r="D119" s="23"/>
      <c r="E119" s="23"/>
      <c r="F119" s="23"/>
      <c r="G119" s="23"/>
      <c r="H119" s="23"/>
      <c r="I119" s="148"/>
      <c r="J119" s="23"/>
      <c r="K119" s="23"/>
      <c r="L119" s="21"/>
    </row>
    <row r="120" s="2" customFormat="1" ht="16.5" customHeight="1">
      <c r="A120" s="39"/>
      <c r="B120" s="40"/>
      <c r="C120" s="41"/>
      <c r="D120" s="41"/>
      <c r="E120" s="198" t="s">
        <v>4023</v>
      </c>
      <c r="F120" s="41"/>
      <c r="G120" s="41"/>
      <c r="H120" s="41"/>
      <c r="I120" s="156"/>
      <c r="J120" s="41"/>
      <c r="K120" s="41"/>
      <c r="L120" s="64"/>
      <c r="S120" s="39"/>
      <c r="T120" s="39"/>
      <c r="U120" s="39"/>
      <c r="V120" s="39"/>
      <c r="W120" s="39"/>
      <c r="X120" s="39"/>
      <c r="Y120" s="39"/>
      <c r="Z120" s="39"/>
      <c r="AA120" s="39"/>
      <c r="AB120" s="39"/>
      <c r="AC120" s="39"/>
      <c r="AD120" s="39"/>
      <c r="AE120" s="39"/>
    </row>
    <row r="121" s="2" customFormat="1" ht="12" customHeight="1">
      <c r="A121" s="39"/>
      <c r="B121" s="40"/>
      <c r="C121" s="33" t="s">
        <v>715</v>
      </c>
      <c r="D121" s="41"/>
      <c r="E121" s="41"/>
      <c r="F121" s="41"/>
      <c r="G121" s="41"/>
      <c r="H121" s="41"/>
      <c r="I121" s="156"/>
      <c r="J121" s="41"/>
      <c r="K121" s="41"/>
      <c r="L121" s="64"/>
      <c r="S121" s="39"/>
      <c r="T121" s="39"/>
      <c r="U121" s="39"/>
      <c r="V121" s="39"/>
      <c r="W121" s="39"/>
      <c r="X121" s="39"/>
      <c r="Y121" s="39"/>
      <c r="Z121" s="39"/>
      <c r="AA121" s="39"/>
      <c r="AB121" s="39"/>
      <c r="AC121" s="39"/>
      <c r="AD121" s="39"/>
      <c r="AE121" s="39"/>
    </row>
    <row r="122" s="2" customFormat="1" ht="16.5" customHeight="1">
      <c r="A122" s="39"/>
      <c r="B122" s="40"/>
      <c r="C122" s="41"/>
      <c r="D122" s="41"/>
      <c r="E122" s="77" t="str">
        <f>E11</f>
        <v>001 - ZRN - Propustek v km 9,329</v>
      </c>
      <c r="F122" s="41"/>
      <c r="G122" s="41"/>
      <c r="H122" s="41"/>
      <c r="I122" s="156"/>
      <c r="J122" s="41"/>
      <c r="K122" s="41"/>
      <c r="L122" s="64"/>
      <c r="S122" s="39"/>
      <c r="T122" s="39"/>
      <c r="U122" s="39"/>
      <c r="V122" s="39"/>
      <c r="W122" s="39"/>
      <c r="X122" s="39"/>
      <c r="Y122" s="39"/>
      <c r="Z122" s="39"/>
      <c r="AA122" s="39"/>
      <c r="AB122" s="39"/>
      <c r="AC122" s="39"/>
      <c r="AD122" s="39"/>
      <c r="AE122" s="39"/>
    </row>
    <row r="123" s="2" customFormat="1" ht="6.96" customHeight="1">
      <c r="A123" s="39"/>
      <c r="B123" s="40"/>
      <c r="C123" s="41"/>
      <c r="D123" s="41"/>
      <c r="E123" s="41"/>
      <c r="F123" s="41"/>
      <c r="G123" s="41"/>
      <c r="H123" s="41"/>
      <c r="I123" s="156"/>
      <c r="J123" s="41"/>
      <c r="K123" s="41"/>
      <c r="L123" s="64"/>
      <c r="S123" s="39"/>
      <c r="T123" s="39"/>
      <c r="U123" s="39"/>
      <c r="V123" s="39"/>
      <c r="W123" s="39"/>
      <c r="X123" s="39"/>
      <c r="Y123" s="39"/>
      <c r="Z123" s="39"/>
      <c r="AA123" s="39"/>
      <c r="AB123" s="39"/>
      <c r="AC123" s="39"/>
      <c r="AD123" s="39"/>
      <c r="AE123" s="39"/>
    </row>
    <row r="124" s="2" customFormat="1" ht="12" customHeight="1">
      <c r="A124" s="39"/>
      <c r="B124" s="40"/>
      <c r="C124" s="33" t="s">
        <v>20</v>
      </c>
      <c r="D124" s="41"/>
      <c r="E124" s="41"/>
      <c r="F124" s="28" t="str">
        <f>F14</f>
        <v xml:space="preserve"> </v>
      </c>
      <c r="G124" s="41"/>
      <c r="H124" s="41"/>
      <c r="I124" s="158" t="s">
        <v>22</v>
      </c>
      <c r="J124" s="80" t="str">
        <f>IF(J14="","",J14)</f>
        <v>21. 11. 2019</v>
      </c>
      <c r="K124" s="41"/>
      <c r="L124" s="64"/>
      <c r="S124" s="39"/>
      <c r="T124" s="39"/>
      <c r="U124" s="39"/>
      <c r="V124" s="39"/>
      <c r="W124" s="39"/>
      <c r="X124" s="39"/>
      <c r="Y124" s="39"/>
      <c r="Z124" s="39"/>
      <c r="AA124" s="39"/>
      <c r="AB124" s="39"/>
      <c r="AC124" s="39"/>
      <c r="AD124" s="39"/>
      <c r="AE124" s="39"/>
    </row>
    <row r="125" s="2" customFormat="1" ht="6.96" customHeight="1">
      <c r="A125" s="39"/>
      <c r="B125" s="40"/>
      <c r="C125" s="41"/>
      <c r="D125" s="41"/>
      <c r="E125" s="41"/>
      <c r="F125" s="41"/>
      <c r="G125" s="41"/>
      <c r="H125" s="41"/>
      <c r="I125" s="156"/>
      <c r="J125" s="41"/>
      <c r="K125" s="41"/>
      <c r="L125" s="64"/>
      <c r="S125" s="39"/>
      <c r="T125" s="39"/>
      <c r="U125" s="39"/>
      <c r="V125" s="39"/>
      <c r="W125" s="39"/>
      <c r="X125" s="39"/>
      <c r="Y125" s="39"/>
      <c r="Z125" s="39"/>
      <c r="AA125" s="39"/>
      <c r="AB125" s="39"/>
      <c r="AC125" s="39"/>
      <c r="AD125" s="39"/>
      <c r="AE125" s="39"/>
    </row>
    <row r="126" s="2" customFormat="1" ht="15.15" customHeight="1">
      <c r="A126" s="39"/>
      <c r="B126" s="40"/>
      <c r="C126" s="33" t="s">
        <v>24</v>
      </c>
      <c r="D126" s="41"/>
      <c r="E126" s="41"/>
      <c r="F126" s="28" t="str">
        <f>E17</f>
        <v/>
      </c>
      <c r="G126" s="41"/>
      <c r="H126" s="41"/>
      <c r="I126" s="158" t="s">
        <v>32</v>
      </c>
      <c r="J126" s="37" t="str">
        <f>E23</f>
        <v xml:space="preserve"> </v>
      </c>
      <c r="K126" s="41"/>
      <c r="L126" s="64"/>
      <c r="S126" s="39"/>
      <c r="T126" s="39"/>
      <c r="U126" s="39"/>
      <c r="V126" s="39"/>
      <c r="W126" s="39"/>
      <c r="X126" s="39"/>
      <c r="Y126" s="39"/>
      <c r="Z126" s="39"/>
      <c r="AA126" s="39"/>
      <c r="AB126" s="39"/>
      <c r="AC126" s="39"/>
      <c r="AD126" s="39"/>
      <c r="AE126" s="39"/>
    </row>
    <row r="127" s="2" customFormat="1" ht="15.15" customHeight="1">
      <c r="A127" s="39"/>
      <c r="B127" s="40"/>
      <c r="C127" s="33" t="s">
        <v>30</v>
      </c>
      <c r="D127" s="41"/>
      <c r="E127" s="41"/>
      <c r="F127" s="28" t="str">
        <f>IF(E20="","",E20)</f>
        <v>Vyplň údaj</v>
      </c>
      <c r="G127" s="41"/>
      <c r="H127" s="41"/>
      <c r="I127" s="158" t="s">
        <v>34</v>
      </c>
      <c r="J127" s="37" t="str">
        <f>E26</f>
        <v xml:space="preserve"> </v>
      </c>
      <c r="K127" s="41"/>
      <c r="L127" s="64"/>
      <c r="S127" s="39"/>
      <c r="T127" s="39"/>
      <c r="U127" s="39"/>
      <c r="V127" s="39"/>
      <c r="W127" s="39"/>
      <c r="X127" s="39"/>
      <c r="Y127" s="39"/>
      <c r="Z127" s="39"/>
      <c r="AA127" s="39"/>
      <c r="AB127" s="39"/>
      <c r="AC127" s="39"/>
      <c r="AD127" s="39"/>
      <c r="AE127" s="39"/>
    </row>
    <row r="128" s="2" customFormat="1" ht="10.32" customHeight="1">
      <c r="A128" s="39"/>
      <c r="B128" s="40"/>
      <c r="C128" s="41"/>
      <c r="D128" s="41"/>
      <c r="E128" s="41"/>
      <c r="F128" s="41"/>
      <c r="G128" s="41"/>
      <c r="H128" s="41"/>
      <c r="I128" s="156"/>
      <c r="J128" s="41"/>
      <c r="K128" s="41"/>
      <c r="L128" s="64"/>
      <c r="S128" s="39"/>
      <c r="T128" s="39"/>
      <c r="U128" s="39"/>
      <c r="V128" s="39"/>
      <c r="W128" s="39"/>
      <c r="X128" s="39"/>
      <c r="Y128" s="39"/>
      <c r="Z128" s="39"/>
      <c r="AA128" s="39"/>
      <c r="AB128" s="39"/>
      <c r="AC128" s="39"/>
      <c r="AD128" s="39"/>
      <c r="AE128" s="39"/>
    </row>
    <row r="129" s="9" customFormat="1" ht="29.28" customHeight="1">
      <c r="A129" s="204"/>
      <c r="B129" s="205"/>
      <c r="C129" s="206" t="s">
        <v>397</v>
      </c>
      <c r="D129" s="207" t="s">
        <v>61</v>
      </c>
      <c r="E129" s="207" t="s">
        <v>57</v>
      </c>
      <c r="F129" s="207" t="s">
        <v>58</v>
      </c>
      <c r="G129" s="207" t="s">
        <v>398</v>
      </c>
      <c r="H129" s="207" t="s">
        <v>399</v>
      </c>
      <c r="I129" s="208" t="s">
        <v>400</v>
      </c>
      <c r="J129" s="207" t="s">
        <v>393</v>
      </c>
      <c r="K129" s="209" t="s">
        <v>401</v>
      </c>
      <c r="L129" s="210"/>
      <c r="M129" s="101" t="s">
        <v>1</v>
      </c>
      <c r="N129" s="102" t="s">
        <v>40</v>
      </c>
      <c r="O129" s="102" t="s">
        <v>402</v>
      </c>
      <c r="P129" s="102" t="s">
        <v>403</v>
      </c>
      <c r="Q129" s="102" t="s">
        <v>404</v>
      </c>
      <c r="R129" s="102" t="s">
        <v>405</v>
      </c>
      <c r="S129" s="102" t="s">
        <v>406</v>
      </c>
      <c r="T129" s="103" t="s">
        <v>407</v>
      </c>
      <c r="U129" s="204"/>
      <c r="V129" s="204"/>
      <c r="W129" s="204"/>
      <c r="X129" s="204"/>
      <c r="Y129" s="204"/>
      <c r="Z129" s="204"/>
      <c r="AA129" s="204"/>
      <c r="AB129" s="204"/>
      <c r="AC129" s="204"/>
      <c r="AD129" s="204"/>
      <c r="AE129" s="204"/>
    </row>
    <row r="130" s="2" customFormat="1" ht="22.8" customHeight="1">
      <c r="A130" s="39"/>
      <c r="B130" s="40"/>
      <c r="C130" s="108" t="s">
        <v>408</v>
      </c>
      <c r="D130" s="41"/>
      <c r="E130" s="41"/>
      <c r="F130" s="41"/>
      <c r="G130" s="41"/>
      <c r="H130" s="41"/>
      <c r="I130" s="156"/>
      <c r="J130" s="211">
        <f>BK130</f>
        <v>0</v>
      </c>
      <c r="K130" s="41"/>
      <c r="L130" s="45"/>
      <c r="M130" s="104"/>
      <c r="N130" s="212"/>
      <c r="O130" s="105"/>
      <c r="P130" s="213">
        <f>P131+P281</f>
        <v>0</v>
      </c>
      <c r="Q130" s="105"/>
      <c r="R130" s="213">
        <f>R131+R281</f>
        <v>34.384350749983994</v>
      </c>
      <c r="S130" s="105"/>
      <c r="T130" s="214">
        <f>T131+T281</f>
        <v>0.87568549999999989</v>
      </c>
      <c r="U130" s="39"/>
      <c r="V130" s="39"/>
      <c r="W130" s="39"/>
      <c r="X130" s="39"/>
      <c r="Y130" s="39"/>
      <c r="Z130" s="39"/>
      <c r="AA130" s="39"/>
      <c r="AB130" s="39"/>
      <c r="AC130" s="39"/>
      <c r="AD130" s="39"/>
      <c r="AE130" s="39"/>
      <c r="AT130" s="18" t="s">
        <v>75</v>
      </c>
      <c r="AU130" s="18" t="s">
        <v>395</v>
      </c>
      <c r="BK130" s="215">
        <f>BK131+BK281</f>
        <v>0</v>
      </c>
    </row>
    <row r="131" s="11" customFormat="1" ht="25.92" customHeight="1">
      <c r="A131" s="11"/>
      <c r="B131" s="254"/>
      <c r="C131" s="255"/>
      <c r="D131" s="256" t="s">
        <v>75</v>
      </c>
      <c r="E131" s="257" t="s">
        <v>750</v>
      </c>
      <c r="F131" s="257" t="s">
        <v>751</v>
      </c>
      <c r="G131" s="255"/>
      <c r="H131" s="255"/>
      <c r="I131" s="258"/>
      <c r="J131" s="259">
        <f>BK131</f>
        <v>0</v>
      </c>
      <c r="K131" s="255"/>
      <c r="L131" s="260"/>
      <c r="M131" s="261"/>
      <c r="N131" s="262"/>
      <c r="O131" s="262"/>
      <c r="P131" s="263">
        <f>P132+P147+P159+P167+P200+P263+P277</f>
        <v>0</v>
      </c>
      <c r="Q131" s="262"/>
      <c r="R131" s="263">
        <f>R132+R147+R159+R167+R200+R263+R277</f>
        <v>34.384350749983994</v>
      </c>
      <c r="S131" s="262"/>
      <c r="T131" s="264">
        <f>T132+T147+T159+T167+T200+T263+T277</f>
        <v>0.87568549999999989</v>
      </c>
      <c r="U131" s="11"/>
      <c r="V131" s="11"/>
      <c r="W131" s="11"/>
      <c r="X131" s="11"/>
      <c r="Y131" s="11"/>
      <c r="Z131" s="11"/>
      <c r="AA131" s="11"/>
      <c r="AB131" s="11"/>
      <c r="AC131" s="11"/>
      <c r="AD131" s="11"/>
      <c r="AE131" s="11"/>
      <c r="AR131" s="265" t="s">
        <v>84</v>
      </c>
      <c r="AT131" s="266" t="s">
        <v>75</v>
      </c>
      <c r="AU131" s="266" t="s">
        <v>76</v>
      </c>
      <c r="AY131" s="265" t="s">
        <v>414</v>
      </c>
      <c r="BK131" s="267">
        <f>BK132+BK147+BK159+BK167+BK200+BK263+BK277</f>
        <v>0</v>
      </c>
    </row>
    <row r="132" s="11" customFormat="1" ht="22.8" customHeight="1">
      <c r="A132" s="11"/>
      <c r="B132" s="254"/>
      <c r="C132" s="255"/>
      <c r="D132" s="256" t="s">
        <v>75</v>
      </c>
      <c r="E132" s="275" t="s">
        <v>84</v>
      </c>
      <c r="F132" s="275" t="s">
        <v>1714</v>
      </c>
      <c r="G132" s="255"/>
      <c r="H132" s="255"/>
      <c r="I132" s="258"/>
      <c r="J132" s="276">
        <f>BK132</f>
        <v>0</v>
      </c>
      <c r="K132" s="255"/>
      <c r="L132" s="260"/>
      <c r="M132" s="261"/>
      <c r="N132" s="262"/>
      <c r="O132" s="262"/>
      <c r="P132" s="263">
        <f>SUM(P133:P146)</f>
        <v>0</v>
      </c>
      <c r="Q132" s="262"/>
      <c r="R132" s="263">
        <f>SUM(R133:R146)</f>
        <v>0.047600000000000003</v>
      </c>
      <c r="S132" s="262"/>
      <c r="T132" s="264">
        <f>SUM(T133:T146)</f>
        <v>0</v>
      </c>
      <c r="U132" s="11"/>
      <c r="V132" s="11"/>
      <c r="W132" s="11"/>
      <c r="X132" s="11"/>
      <c r="Y132" s="11"/>
      <c r="Z132" s="11"/>
      <c r="AA132" s="11"/>
      <c r="AB132" s="11"/>
      <c r="AC132" s="11"/>
      <c r="AD132" s="11"/>
      <c r="AE132" s="11"/>
      <c r="AR132" s="265" t="s">
        <v>84</v>
      </c>
      <c r="AT132" s="266" t="s">
        <v>75</v>
      </c>
      <c r="AU132" s="266" t="s">
        <v>84</v>
      </c>
      <c r="AY132" s="265" t="s">
        <v>414</v>
      </c>
      <c r="BK132" s="267">
        <f>SUM(BK133:BK146)</f>
        <v>0</v>
      </c>
    </row>
    <row r="133" s="2" customFormat="1" ht="21.75" customHeight="1">
      <c r="A133" s="39"/>
      <c r="B133" s="40"/>
      <c r="C133" s="234" t="s">
        <v>84</v>
      </c>
      <c r="D133" s="234" t="s">
        <v>443</v>
      </c>
      <c r="E133" s="235" t="s">
        <v>1715</v>
      </c>
      <c r="F133" s="236" t="s">
        <v>1716</v>
      </c>
      <c r="G133" s="237" t="s">
        <v>632</v>
      </c>
      <c r="H133" s="238">
        <v>165</v>
      </c>
      <c r="I133" s="239"/>
      <c r="J133" s="240">
        <f>ROUND(I133*H133,2)</f>
        <v>0</v>
      </c>
      <c r="K133" s="236" t="s">
        <v>720</v>
      </c>
      <c r="L133" s="45"/>
      <c r="M133" s="241" t="s">
        <v>1</v>
      </c>
      <c r="N133" s="242" t="s">
        <v>41</v>
      </c>
      <c r="O133" s="92"/>
      <c r="P133" s="226">
        <f>O133*H133</f>
        <v>0</v>
      </c>
      <c r="Q133" s="226">
        <v>0</v>
      </c>
      <c r="R133" s="226">
        <f>Q133*H133</f>
        <v>0</v>
      </c>
      <c r="S133" s="226">
        <v>0</v>
      </c>
      <c r="T133" s="227">
        <f>S133*H133</f>
        <v>0</v>
      </c>
      <c r="U133" s="39"/>
      <c r="V133" s="39"/>
      <c r="W133" s="39"/>
      <c r="X133" s="39"/>
      <c r="Y133" s="39"/>
      <c r="Z133" s="39"/>
      <c r="AA133" s="39"/>
      <c r="AB133" s="39"/>
      <c r="AC133" s="39"/>
      <c r="AD133" s="39"/>
      <c r="AE133" s="39"/>
      <c r="AR133" s="228" t="s">
        <v>415</v>
      </c>
      <c r="AT133" s="228" t="s">
        <v>443</v>
      </c>
      <c r="AU133" s="228" t="s">
        <v>86</v>
      </c>
      <c r="AY133" s="18" t="s">
        <v>414</v>
      </c>
      <c r="BE133" s="229">
        <f>IF(N133="základní",J133,0)</f>
        <v>0</v>
      </c>
      <c r="BF133" s="229">
        <f>IF(N133="snížená",J133,0)</f>
        <v>0</v>
      </c>
      <c r="BG133" s="229">
        <f>IF(N133="zákl. přenesená",J133,0)</f>
        <v>0</v>
      </c>
      <c r="BH133" s="229">
        <f>IF(N133="sníž. přenesená",J133,0)</f>
        <v>0</v>
      </c>
      <c r="BI133" s="229">
        <f>IF(N133="nulová",J133,0)</f>
        <v>0</v>
      </c>
      <c r="BJ133" s="18" t="s">
        <v>84</v>
      </c>
      <c r="BK133" s="229">
        <f>ROUND(I133*H133,2)</f>
        <v>0</v>
      </c>
      <c r="BL133" s="18" t="s">
        <v>415</v>
      </c>
      <c r="BM133" s="228" t="s">
        <v>4025</v>
      </c>
    </row>
    <row r="134" s="2" customFormat="1">
      <c r="A134" s="39"/>
      <c r="B134" s="40"/>
      <c r="C134" s="41"/>
      <c r="D134" s="230" t="s">
        <v>417</v>
      </c>
      <c r="E134" s="41"/>
      <c r="F134" s="231" t="s">
        <v>1718</v>
      </c>
      <c r="G134" s="41"/>
      <c r="H134" s="41"/>
      <c r="I134" s="156"/>
      <c r="J134" s="41"/>
      <c r="K134" s="41"/>
      <c r="L134" s="45"/>
      <c r="M134" s="232"/>
      <c r="N134" s="233"/>
      <c r="O134" s="92"/>
      <c r="P134" s="92"/>
      <c r="Q134" s="92"/>
      <c r="R134" s="92"/>
      <c r="S134" s="92"/>
      <c r="T134" s="93"/>
      <c r="U134" s="39"/>
      <c r="V134" s="39"/>
      <c r="W134" s="39"/>
      <c r="X134" s="39"/>
      <c r="Y134" s="39"/>
      <c r="Z134" s="39"/>
      <c r="AA134" s="39"/>
      <c r="AB134" s="39"/>
      <c r="AC134" s="39"/>
      <c r="AD134" s="39"/>
      <c r="AE134" s="39"/>
      <c r="AT134" s="18" t="s">
        <v>417</v>
      </c>
      <c r="AU134" s="18" t="s">
        <v>86</v>
      </c>
    </row>
    <row r="135" s="15" customFormat="1">
      <c r="A135" s="15"/>
      <c r="B135" s="299"/>
      <c r="C135" s="300"/>
      <c r="D135" s="230" t="s">
        <v>758</v>
      </c>
      <c r="E135" s="301" t="s">
        <v>1</v>
      </c>
      <c r="F135" s="302" t="s">
        <v>2860</v>
      </c>
      <c r="G135" s="300"/>
      <c r="H135" s="301" t="s">
        <v>1</v>
      </c>
      <c r="I135" s="303"/>
      <c r="J135" s="300"/>
      <c r="K135" s="300"/>
      <c r="L135" s="304"/>
      <c r="M135" s="305"/>
      <c r="N135" s="306"/>
      <c r="O135" s="306"/>
      <c r="P135" s="306"/>
      <c r="Q135" s="306"/>
      <c r="R135" s="306"/>
      <c r="S135" s="306"/>
      <c r="T135" s="307"/>
      <c r="U135" s="15"/>
      <c r="V135" s="15"/>
      <c r="W135" s="15"/>
      <c r="X135" s="15"/>
      <c r="Y135" s="15"/>
      <c r="Z135" s="15"/>
      <c r="AA135" s="15"/>
      <c r="AB135" s="15"/>
      <c r="AC135" s="15"/>
      <c r="AD135" s="15"/>
      <c r="AE135" s="15"/>
      <c r="AT135" s="308" t="s">
        <v>758</v>
      </c>
      <c r="AU135" s="308" t="s">
        <v>86</v>
      </c>
      <c r="AV135" s="15" t="s">
        <v>84</v>
      </c>
      <c r="AW135" s="15" t="s">
        <v>33</v>
      </c>
      <c r="AX135" s="15" t="s">
        <v>76</v>
      </c>
      <c r="AY135" s="308" t="s">
        <v>414</v>
      </c>
    </row>
    <row r="136" s="13" customFormat="1">
      <c r="A136" s="13"/>
      <c r="B136" s="277"/>
      <c r="C136" s="278"/>
      <c r="D136" s="230" t="s">
        <v>758</v>
      </c>
      <c r="E136" s="279" t="s">
        <v>1</v>
      </c>
      <c r="F136" s="280" t="s">
        <v>4026</v>
      </c>
      <c r="G136" s="278"/>
      <c r="H136" s="281">
        <v>75</v>
      </c>
      <c r="I136" s="282"/>
      <c r="J136" s="278"/>
      <c r="K136" s="278"/>
      <c r="L136" s="283"/>
      <c r="M136" s="284"/>
      <c r="N136" s="285"/>
      <c r="O136" s="285"/>
      <c r="P136" s="285"/>
      <c r="Q136" s="285"/>
      <c r="R136" s="285"/>
      <c r="S136" s="285"/>
      <c r="T136" s="286"/>
      <c r="U136" s="13"/>
      <c r="V136" s="13"/>
      <c r="W136" s="13"/>
      <c r="X136" s="13"/>
      <c r="Y136" s="13"/>
      <c r="Z136" s="13"/>
      <c r="AA136" s="13"/>
      <c r="AB136" s="13"/>
      <c r="AC136" s="13"/>
      <c r="AD136" s="13"/>
      <c r="AE136" s="13"/>
      <c r="AT136" s="287" t="s">
        <v>758</v>
      </c>
      <c r="AU136" s="287" t="s">
        <v>86</v>
      </c>
      <c r="AV136" s="13" t="s">
        <v>86</v>
      </c>
      <c r="AW136" s="13" t="s">
        <v>33</v>
      </c>
      <c r="AX136" s="13" t="s">
        <v>76</v>
      </c>
      <c r="AY136" s="287" t="s">
        <v>414</v>
      </c>
    </row>
    <row r="137" s="15" customFormat="1">
      <c r="A137" s="15"/>
      <c r="B137" s="299"/>
      <c r="C137" s="300"/>
      <c r="D137" s="230" t="s">
        <v>758</v>
      </c>
      <c r="E137" s="301" t="s">
        <v>1</v>
      </c>
      <c r="F137" s="302" t="s">
        <v>2862</v>
      </c>
      <c r="G137" s="300"/>
      <c r="H137" s="301" t="s">
        <v>1</v>
      </c>
      <c r="I137" s="303"/>
      <c r="J137" s="300"/>
      <c r="K137" s="300"/>
      <c r="L137" s="304"/>
      <c r="M137" s="305"/>
      <c r="N137" s="306"/>
      <c r="O137" s="306"/>
      <c r="P137" s="306"/>
      <c r="Q137" s="306"/>
      <c r="R137" s="306"/>
      <c r="S137" s="306"/>
      <c r="T137" s="307"/>
      <c r="U137" s="15"/>
      <c r="V137" s="15"/>
      <c r="W137" s="15"/>
      <c r="X137" s="15"/>
      <c r="Y137" s="15"/>
      <c r="Z137" s="15"/>
      <c r="AA137" s="15"/>
      <c r="AB137" s="15"/>
      <c r="AC137" s="15"/>
      <c r="AD137" s="15"/>
      <c r="AE137" s="15"/>
      <c r="AT137" s="308" t="s">
        <v>758</v>
      </c>
      <c r="AU137" s="308" t="s">
        <v>86</v>
      </c>
      <c r="AV137" s="15" t="s">
        <v>84</v>
      </c>
      <c r="AW137" s="15" t="s">
        <v>33</v>
      </c>
      <c r="AX137" s="15" t="s">
        <v>76</v>
      </c>
      <c r="AY137" s="308" t="s">
        <v>414</v>
      </c>
    </row>
    <row r="138" s="13" customFormat="1">
      <c r="A138" s="13"/>
      <c r="B138" s="277"/>
      <c r="C138" s="278"/>
      <c r="D138" s="230" t="s">
        <v>758</v>
      </c>
      <c r="E138" s="279" t="s">
        <v>1</v>
      </c>
      <c r="F138" s="280" t="s">
        <v>4027</v>
      </c>
      <c r="G138" s="278"/>
      <c r="H138" s="281">
        <v>90</v>
      </c>
      <c r="I138" s="282"/>
      <c r="J138" s="278"/>
      <c r="K138" s="278"/>
      <c r="L138" s="283"/>
      <c r="M138" s="284"/>
      <c r="N138" s="285"/>
      <c r="O138" s="285"/>
      <c r="P138" s="285"/>
      <c r="Q138" s="285"/>
      <c r="R138" s="285"/>
      <c r="S138" s="285"/>
      <c r="T138" s="286"/>
      <c r="U138" s="13"/>
      <c r="V138" s="13"/>
      <c r="W138" s="13"/>
      <c r="X138" s="13"/>
      <c r="Y138" s="13"/>
      <c r="Z138" s="13"/>
      <c r="AA138" s="13"/>
      <c r="AB138" s="13"/>
      <c r="AC138" s="13"/>
      <c r="AD138" s="13"/>
      <c r="AE138" s="13"/>
      <c r="AT138" s="287" t="s">
        <v>758</v>
      </c>
      <c r="AU138" s="287" t="s">
        <v>86</v>
      </c>
      <c r="AV138" s="13" t="s">
        <v>86</v>
      </c>
      <c r="AW138" s="13" t="s">
        <v>33</v>
      </c>
      <c r="AX138" s="13" t="s">
        <v>76</v>
      </c>
      <c r="AY138" s="287" t="s">
        <v>414</v>
      </c>
    </row>
    <row r="139" s="14" customFormat="1">
      <c r="A139" s="14"/>
      <c r="B139" s="288"/>
      <c r="C139" s="289"/>
      <c r="D139" s="230" t="s">
        <v>758</v>
      </c>
      <c r="E139" s="290" t="s">
        <v>1</v>
      </c>
      <c r="F139" s="291" t="s">
        <v>760</v>
      </c>
      <c r="G139" s="289"/>
      <c r="H139" s="292">
        <v>165</v>
      </c>
      <c r="I139" s="293"/>
      <c r="J139" s="289"/>
      <c r="K139" s="289"/>
      <c r="L139" s="294"/>
      <c r="M139" s="295"/>
      <c r="N139" s="296"/>
      <c r="O139" s="296"/>
      <c r="P139" s="296"/>
      <c r="Q139" s="296"/>
      <c r="R139" s="296"/>
      <c r="S139" s="296"/>
      <c r="T139" s="297"/>
      <c r="U139" s="14"/>
      <c r="V139" s="14"/>
      <c r="W139" s="14"/>
      <c r="X139" s="14"/>
      <c r="Y139" s="14"/>
      <c r="Z139" s="14"/>
      <c r="AA139" s="14"/>
      <c r="AB139" s="14"/>
      <c r="AC139" s="14"/>
      <c r="AD139" s="14"/>
      <c r="AE139" s="14"/>
      <c r="AT139" s="298" t="s">
        <v>758</v>
      </c>
      <c r="AU139" s="298" t="s">
        <v>86</v>
      </c>
      <c r="AV139" s="14" t="s">
        <v>415</v>
      </c>
      <c r="AW139" s="14" t="s">
        <v>33</v>
      </c>
      <c r="AX139" s="14" t="s">
        <v>84</v>
      </c>
      <c r="AY139" s="298" t="s">
        <v>414</v>
      </c>
    </row>
    <row r="140" s="2" customFormat="1" ht="21.75" customHeight="1">
      <c r="A140" s="39"/>
      <c r="B140" s="40"/>
      <c r="C140" s="234" t="s">
        <v>86</v>
      </c>
      <c r="D140" s="234" t="s">
        <v>443</v>
      </c>
      <c r="E140" s="235" t="s">
        <v>1721</v>
      </c>
      <c r="F140" s="236" t="s">
        <v>1722</v>
      </c>
      <c r="G140" s="237" t="s">
        <v>755</v>
      </c>
      <c r="H140" s="238">
        <v>3.2999999999999998</v>
      </c>
      <c r="I140" s="239"/>
      <c r="J140" s="240">
        <f>ROUND(I140*H140,2)</f>
        <v>0</v>
      </c>
      <c r="K140" s="236" t="s">
        <v>720</v>
      </c>
      <c r="L140" s="45"/>
      <c r="M140" s="241" t="s">
        <v>1</v>
      </c>
      <c r="N140" s="242" t="s">
        <v>41</v>
      </c>
      <c r="O140" s="92"/>
      <c r="P140" s="226">
        <f>O140*H140</f>
        <v>0</v>
      </c>
      <c r="Q140" s="226">
        <v>0</v>
      </c>
      <c r="R140" s="226">
        <f>Q140*H140</f>
        <v>0</v>
      </c>
      <c r="S140" s="226">
        <v>0</v>
      </c>
      <c r="T140" s="227">
        <f>S140*H140</f>
        <v>0</v>
      </c>
      <c r="U140" s="39"/>
      <c r="V140" s="39"/>
      <c r="W140" s="39"/>
      <c r="X140" s="39"/>
      <c r="Y140" s="39"/>
      <c r="Z140" s="39"/>
      <c r="AA140" s="39"/>
      <c r="AB140" s="39"/>
      <c r="AC140" s="39"/>
      <c r="AD140" s="39"/>
      <c r="AE140" s="39"/>
      <c r="AR140" s="228" t="s">
        <v>415</v>
      </c>
      <c r="AT140" s="228" t="s">
        <v>443</v>
      </c>
      <c r="AU140" s="228" t="s">
        <v>86</v>
      </c>
      <c r="AY140" s="18" t="s">
        <v>414</v>
      </c>
      <c r="BE140" s="229">
        <f>IF(N140="základní",J140,0)</f>
        <v>0</v>
      </c>
      <c r="BF140" s="229">
        <f>IF(N140="snížená",J140,0)</f>
        <v>0</v>
      </c>
      <c r="BG140" s="229">
        <f>IF(N140="zákl. přenesená",J140,0)</f>
        <v>0</v>
      </c>
      <c r="BH140" s="229">
        <f>IF(N140="sníž. přenesená",J140,0)</f>
        <v>0</v>
      </c>
      <c r="BI140" s="229">
        <f>IF(N140="nulová",J140,0)</f>
        <v>0</v>
      </c>
      <c r="BJ140" s="18" t="s">
        <v>84</v>
      </c>
      <c r="BK140" s="229">
        <f>ROUND(I140*H140,2)</f>
        <v>0</v>
      </c>
      <c r="BL140" s="18" t="s">
        <v>415</v>
      </c>
      <c r="BM140" s="228" t="s">
        <v>4028</v>
      </c>
    </row>
    <row r="141" s="2" customFormat="1">
      <c r="A141" s="39"/>
      <c r="B141" s="40"/>
      <c r="C141" s="41"/>
      <c r="D141" s="230" t="s">
        <v>417</v>
      </c>
      <c r="E141" s="41"/>
      <c r="F141" s="231" t="s">
        <v>1724</v>
      </c>
      <c r="G141" s="41"/>
      <c r="H141" s="41"/>
      <c r="I141" s="156"/>
      <c r="J141" s="41"/>
      <c r="K141" s="41"/>
      <c r="L141" s="45"/>
      <c r="M141" s="232"/>
      <c r="N141" s="233"/>
      <c r="O141" s="92"/>
      <c r="P141" s="92"/>
      <c r="Q141" s="92"/>
      <c r="R141" s="92"/>
      <c r="S141" s="92"/>
      <c r="T141" s="93"/>
      <c r="U141" s="39"/>
      <c r="V141" s="39"/>
      <c r="W141" s="39"/>
      <c r="X141" s="39"/>
      <c r="Y141" s="39"/>
      <c r="Z141" s="39"/>
      <c r="AA141" s="39"/>
      <c r="AB141" s="39"/>
      <c r="AC141" s="39"/>
      <c r="AD141" s="39"/>
      <c r="AE141" s="39"/>
      <c r="AT141" s="18" t="s">
        <v>417</v>
      </c>
      <c r="AU141" s="18" t="s">
        <v>86</v>
      </c>
    </row>
    <row r="142" s="13" customFormat="1">
      <c r="A142" s="13"/>
      <c r="B142" s="277"/>
      <c r="C142" s="278"/>
      <c r="D142" s="230" t="s">
        <v>758</v>
      </c>
      <c r="E142" s="279" t="s">
        <v>1</v>
      </c>
      <c r="F142" s="280" t="s">
        <v>4029</v>
      </c>
      <c r="G142" s="278"/>
      <c r="H142" s="281">
        <v>3.2999999999999998</v>
      </c>
      <c r="I142" s="282"/>
      <c r="J142" s="278"/>
      <c r="K142" s="278"/>
      <c r="L142" s="283"/>
      <c r="M142" s="284"/>
      <c r="N142" s="285"/>
      <c r="O142" s="285"/>
      <c r="P142" s="285"/>
      <c r="Q142" s="285"/>
      <c r="R142" s="285"/>
      <c r="S142" s="285"/>
      <c r="T142" s="286"/>
      <c r="U142" s="13"/>
      <c r="V142" s="13"/>
      <c r="W142" s="13"/>
      <c r="X142" s="13"/>
      <c r="Y142" s="13"/>
      <c r="Z142" s="13"/>
      <c r="AA142" s="13"/>
      <c r="AB142" s="13"/>
      <c r="AC142" s="13"/>
      <c r="AD142" s="13"/>
      <c r="AE142" s="13"/>
      <c r="AT142" s="287" t="s">
        <v>758</v>
      </c>
      <c r="AU142" s="287" t="s">
        <v>86</v>
      </c>
      <c r="AV142" s="13" t="s">
        <v>86</v>
      </c>
      <c r="AW142" s="13" t="s">
        <v>33</v>
      </c>
      <c r="AX142" s="13" t="s">
        <v>84</v>
      </c>
      <c r="AY142" s="287" t="s">
        <v>414</v>
      </c>
    </row>
    <row r="143" s="2" customFormat="1" ht="16.5" customHeight="1">
      <c r="A143" s="39"/>
      <c r="B143" s="40"/>
      <c r="C143" s="234" t="s">
        <v>114</v>
      </c>
      <c r="D143" s="234" t="s">
        <v>443</v>
      </c>
      <c r="E143" s="235" t="s">
        <v>2069</v>
      </c>
      <c r="F143" s="236" t="s">
        <v>2070</v>
      </c>
      <c r="G143" s="237" t="s">
        <v>531</v>
      </c>
      <c r="H143" s="238">
        <v>5</v>
      </c>
      <c r="I143" s="239"/>
      <c r="J143" s="240">
        <f>ROUND(I143*H143,2)</f>
        <v>0</v>
      </c>
      <c r="K143" s="236" t="s">
        <v>720</v>
      </c>
      <c r="L143" s="45"/>
      <c r="M143" s="241" t="s">
        <v>1</v>
      </c>
      <c r="N143" s="242" t="s">
        <v>41</v>
      </c>
      <c r="O143" s="92"/>
      <c r="P143" s="226">
        <f>O143*H143</f>
        <v>0</v>
      </c>
      <c r="Q143" s="226">
        <v>0.0095200000000000007</v>
      </c>
      <c r="R143" s="226">
        <f>Q143*H143</f>
        <v>0.047600000000000003</v>
      </c>
      <c r="S143" s="226">
        <v>0</v>
      </c>
      <c r="T143" s="227">
        <f>S143*H143</f>
        <v>0</v>
      </c>
      <c r="U143" s="39"/>
      <c r="V143" s="39"/>
      <c r="W143" s="39"/>
      <c r="X143" s="39"/>
      <c r="Y143" s="39"/>
      <c r="Z143" s="39"/>
      <c r="AA143" s="39"/>
      <c r="AB143" s="39"/>
      <c r="AC143" s="39"/>
      <c r="AD143" s="39"/>
      <c r="AE143" s="39"/>
      <c r="AR143" s="228" t="s">
        <v>415</v>
      </c>
      <c r="AT143" s="228" t="s">
        <v>443</v>
      </c>
      <c r="AU143" s="228" t="s">
        <v>86</v>
      </c>
      <c r="AY143" s="18" t="s">
        <v>414</v>
      </c>
      <c r="BE143" s="229">
        <f>IF(N143="základní",J143,0)</f>
        <v>0</v>
      </c>
      <c r="BF143" s="229">
        <f>IF(N143="snížená",J143,0)</f>
        <v>0</v>
      </c>
      <c r="BG143" s="229">
        <f>IF(N143="zákl. přenesená",J143,0)</f>
        <v>0</v>
      </c>
      <c r="BH143" s="229">
        <f>IF(N143="sníž. přenesená",J143,0)</f>
        <v>0</v>
      </c>
      <c r="BI143" s="229">
        <f>IF(N143="nulová",J143,0)</f>
        <v>0</v>
      </c>
      <c r="BJ143" s="18" t="s">
        <v>84</v>
      </c>
      <c r="BK143" s="229">
        <f>ROUND(I143*H143,2)</f>
        <v>0</v>
      </c>
      <c r="BL143" s="18" t="s">
        <v>415</v>
      </c>
      <c r="BM143" s="228" t="s">
        <v>4030</v>
      </c>
    </row>
    <row r="144" s="2" customFormat="1">
      <c r="A144" s="39"/>
      <c r="B144" s="40"/>
      <c r="C144" s="41"/>
      <c r="D144" s="230" t="s">
        <v>417</v>
      </c>
      <c r="E144" s="41"/>
      <c r="F144" s="231" t="s">
        <v>2072</v>
      </c>
      <c r="G144" s="41"/>
      <c r="H144" s="41"/>
      <c r="I144" s="156"/>
      <c r="J144" s="41"/>
      <c r="K144" s="41"/>
      <c r="L144" s="45"/>
      <c r="M144" s="232"/>
      <c r="N144" s="233"/>
      <c r="O144" s="92"/>
      <c r="P144" s="92"/>
      <c r="Q144" s="92"/>
      <c r="R144" s="92"/>
      <c r="S144" s="92"/>
      <c r="T144" s="93"/>
      <c r="U144" s="39"/>
      <c r="V144" s="39"/>
      <c r="W144" s="39"/>
      <c r="X144" s="39"/>
      <c r="Y144" s="39"/>
      <c r="Z144" s="39"/>
      <c r="AA144" s="39"/>
      <c r="AB144" s="39"/>
      <c r="AC144" s="39"/>
      <c r="AD144" s="39"/>
      <c r="AE144" s="39"/>
      <c r="AT144" s="18" t="s">
        <v>417</v>
      </c>
      <c r="AU144" s="18" t="s">
        <v>86</v>
      </c>
    </row>
    <row r="145" s="15" customFormat="1">
      <c r="A145" s="15"/>
      <c r="B145" s="299"/>
      <c r="C145" s="300"/>
      <c r="D145" s="230" t="s">
        <v>758</v>
      </c>
      <c r="E145" s="301" t="s">
        <v>1</v>
      </c>
      <c r="F145" s="302" t="s">
        <v>4031</v>
      </c>
      <c r="G145" s="300"/>
      <c r="H145" s="301" t="s">
        <v>1</v>
      </c>
      <c r="I145" s="303"/>
      <c r="J145" s="300"/>
      <c r="K145" s="300"/>
      <c r="L145" s="304"/>
      <c r="M145" s="305"/>
      <c r="N145" s="306"/>
      <c r="O145" s="306"/>
      <c r="P145" s="306"/>
      <c r="Q145" s="306"/>
      <c r="R145" s="306"/>
      <c r="S145" s="306"/>
      <c r="T145" s="307"/>
      <c r="U145" s="15"/>
      <c r="V145" s="15"/>
      <c r="W145" s="15"/>
      <c r="X145" s="15"/>
      <c r="Y145" s="15"/>
      <c r="Z145" s="15"/>
      <c r="AA145" s="15"/>
      <c r="AB145" s="15"/>
      <c r="AC145" s="15"/>
      <c r="AD145" s="15"/>
      <c r="AE145" s="15"/>
      <c r="AT145" s="308" t="s">
        <v>758</v>
      </c>
      <c r="AU145" s="308" t="s">
        <v>86</v>
      </c>
      <c r="AV145" s="15" t="s">
        <v>84</v>
      </c>
      <c r="AW145" s="15" t="s">
        <v>33</v>
      </c>
      <c r="AX145" s="15" t="s">
        <v>76</v>
      </c>
      <c r="AY145" s="308" t="s">
        <v>414</v>
      </c>
    </row>
    <row r="146" s="13" customFormat="1">
      <c r="A146" s="13"/>
      <c r="B146" s="277"/>
      <c r="C146" s="278"/>
      <c r="D146" s="230" t="s">
        <v>758</v>
      </c>
      <c r="E146" s="279" t="s">
        <v>1</v>
      </c>
      <c r="F146" s="280" t="s">
        <v>4032</v>
      </c>
      <c r="G146" s="278"/>
      <c r="H146" s="281">
        <v>5</v>
      </c>
      <c r="I146" s="282"/>
      <c r="J146" s="278"/>
      <c r="K146" s="278"/>
      <c r="L146" s="283"/>
      <c r="M146" s="284"/>
      <c r="N146" s="285"/>
      <c r="O146" s="285"/>
      <c r="P146" s="285"/>
      <c r="Q146" s="285"/>
      <c r="R146" s="285"/>
      <c r="S146" s="285"/>
      <c r="T146" s="286"/>
      <c r="U146" s="13"/>
      <c r="V146" s="13"/>
      <c r="W146" s="13"/>
      <c r="X146" s="13"/>
      <c r="Y146" s="13"/>
      <c r="Z146" s="13"/>
      <c r="AA146" s="13"/>
      <c r="AB146" s="13"/>
      <c r="AC146" s="13"/>
      <c r="AD146" s="13"/>
      <c r="AE146" s="13"/>
      <c r="AT146" s="287" t="s">
        <v>758</v>
      </c>
      <c r="AU146" s="287" t="s">
        <v>86</v>
      </c>
      <c r="AV146" s="13" t="s">
        <v>86</v>
      </c>
      <c r="AW146" s="13" t="s">
        <v>33</v>
      </c>
      <c r="AX146" s="13" t="s">
        <v>84</v>
      </c>
      <c r="AY146" s="287" t="s">
        <v>414</v>
      </c>
    </row>
    <row r="147" s="11" customFormat="1" ht="22.8" customHeight="1">
      <c r="A147" s="11"/>
      <c r="B147" s="254"/>
      <c r="C147" s="255"/>
      <c r="D147" s="256" t="s">
        <v>75</v>
      </c>
      <c r="E147" s="275" t="s">
        <v>86</v>
      </c>
      <c r="F147" s="275" t="s">
        <v>2866</v>
      </c>
      <c r="G147" s="255"/>
      <c r="H147" s="255"/>
      <c r="I147" s="258"/>
      <c r="J147" s="276">
        <f>BK147</f>
        <v>0</v>
      </c>
      <c r="K147" s="255"/>
      <c r="L147" s="260"/>
      <c r="M147" s="261"/>
      <c r="N147" s="262"/>
      <c r="O147" s="262"/>
      <c r="P147" s="263">
        <f>SUM(P148:P158)</f>
        <v>0</v>
      </c>
      <c r="Q147" s="262"/>
      <c r="R147" s="263">
        <f>SUM(R148:R158)</f>
        <v>0.31130249999999998</v>
      </c>
      <c r="S147" s="262"/>
      <c r="T147" s="264">
        <f>SUM(T148:T158)</f>
        <v>0</v>
      </c>
      <c r="U147" s="11"/>
      <c r="V147" s="11"/>
      <c r="W147" s="11"/>
      <c r="X147" s="11"/>
      <c r="Y147" s="11"/>
      <c r="Z147" s="11"/>
      <c r="AA147" s="11"/>
      <c r="AB147" s="11"/>
      <c r="AC147" s="11"/>
      <c r="AD147" s="11"/>
      <c r="AE147" s="11"/>
      <c r="AR147" s="265" t="s">
        <v>84</v>
      </c>
      <c r="AT147" s="266" t="s">
        <v>75</v>
      </c>
      <c r="AU147" s="266" t="s">
        <v>84</v>
      </c>
      <c r="AY147" s="265" t="s">
        <v>414</v>
      </c>
      <c r="BK147" s="267">
        <f>SUM(BK148:BK158)</f>
        <v>0</v>
      </c>
    </row>
    <row r="148" s="2" customFormat="1" ht="21.75" customHeight="1">
      <c r="A148" s="39"/>
      <c r="B148" s="40"/>
      <c r="C148" s="234" t="s">
        <v>415</v>
      </c>
      <c r="D148" s="234" t="s">
        <v>443</v>
      </c>
      <c r="E148" s="235" t="s">
        <v>4033</v>
      </c>
      <c r="F148" s="236" t="s">
        <v>4034</v>
      </c>
      <c r="G148" s="237" t="s">
        <v>509</v>
      </c>
      <c r="H148" s="238">
        <v>2</v>
      </c>
      <c r="I148" s="239"/>
      <c r="J148" s="240">
        <f>ROUND(I148*H148,2)</f>
        <v>0</v>
      </c>
      <c r="K148" s="236" t="s">
        <v>720</v>
      </c>
      <c r="L148" s="45"/>
      <c r="M148" s="241" t="s">
        <v>1</v>
      </c>
      <c r="N148" s="242" t="s">
        <v>41</v>
      </c>
      <c r="O148" s="92"/>
      <c r="P148" s="226">
        <f>O148*H148</f>
        <v>0</v>
      </c>
      <c r="Q148" s="226">
        <v>0.089359999999999995</v>
      </c>
      <c r="R148" s="226">
        <f>Q148*H148</f>
        <v>0.17871999999999999</v>
      </c>
      <c r="S148" s="226">
        <v>0</v>
      </c>
      <c r="T148" s="227">
        <f>S148*H148</f>
        <v>0</v>
      </c>
      <c r="U148" s="39"/>
      <c r="V148" s="39"/>
      <c r="W148" s="39"/>
      <c r="X148" s="39"/>
      <c r="Y148" s="39"/>
      <c r="Z148" s="39"/>
      <c r="AA148" s="39"/>
      <c r="AB148" s="39"/>
      <c r="AC148" s="39"/>
      <c r="AD148" s="39"/>
      <c r="AE148" s="39"/>
      <c r="AR148" s="228" t="s">
        <v>415</v>
      </c>
      <c r="AT148" s="228" t="s">
        <v>443</v>
      </c>
      <c r="AU148" s="228" t="s">
        <v>86</v>
      </c>
      <c r="AY148" s="18" t="s">
        <v>414</v>
      </c>
      <c r="BE148" s="229">
        <f>IF(N148="základní",J148,0)</f>
        <v>0</v>
      </c>
      <c r="BF148" s="229">
        <f>IF(N148="snížená",J148,0)</f>
        <v>0</v>
      </c>
      <c r="BG148" s="229">
        <f>IF(N148="zákl. přenesená",J148,0)</f>
        <v>0</v>
      </c>
      <c r="BH148" s="229">
        <f>IF(N148="sníž. přenesená",J148,0)</f>
        <v>0</v>
      </c>
      <c r="BI148" s="229">
        <f>IF(N148="nulová",J148,0)</f>
        <v>0</v>
      </c>
      <c r="BJ148" s="18" t="s">
        <v>84</v>
      </c>
      <c r="BK148" s="229">
        <f>ROUND(I148*H148,2)</f>
        <v>0</v>
      </c>
      <c r="BL148" s="18" t="s">
        <v>415</v>
      </c>
      <c r="BM148" s="228" t="s">
        <v>4035</v>
      </c>
    </row>
    <row r="149" s="2" customFormat="1">
      <c r="A149" s="39"/>
      <c r="B149" s="40"/>
      <c r="C149" s="41"/>
      <c r="D149" s="230" t="s">
        <v>417</v>
      </c>
      <c r="E149" s="41"/>
      <c r="F149" s="231" t="s">
        <v>4036</v>
      </c>
      <c r="G149" s="41"/>
      <c r="H149" s="41"/>
      <c r="I149" s="156"/>
      <c r="J149" s="41"/>
      <c r="K149" s="41"/>
      <c r="L149" s="45"/>
      <c r="M149" s="232"/>
      <c r="N149" s="233"/>
      <c r="O149" s="92"/>
      <c r="P149" s="92"/>
      <c r="Q149" s="92"/>
      <c r="R149" s="92"/>
      <c r="S149" s="92"/>
      <c r="T149" s="93"/>
      <c r="U149" s="39"/>
      <c r="V149" s="39"/>
      <c r="W149" s="39"/>
      <c r="X149" s="39"/>
      <c r="Y149" s="39"/>
      <c r="Z149" s="39"/>
      <c r="AA149" s="39"/>
      <c r="AB149" s="39"/>
      <c r="AC149" s="39"/>
      <c r="AD149" s="39"/>
      <c r="AE149" s="39"/>
      <c r="AT149" s="18" t="s">
        <v>417</v>
      </c>
      <c r="AU149" s="18" t="s">
        <v>86</v>
      </c>
    </row>
    <row r="150" s="15" customFormat="1">
      <c r="A150" s="15"/>
      <c r="B150" s="299"/>
      <c r="C150" s="300"/>
      <c r="D150" s="230" t="s">
        <v>758</v>
      </c>
      <c r="E150" s="301" t="s">
        <v>1</v>
      </c>
      <c r="F150" s="302" t="s">
        <v>4037</v>
      </c>
      <c r="G150" s="300"/>
      <c r="H150" s="301" t="s">
        <v>1</v>
      </c>
      <c r="I150" s="303"/>
      <c r="J150" s="300"/>
      <c r="K150" s="300"/>
      <c r="L150" s="304"/>
      <c r="M150" s="305"/>
      <c r="N150" s="306"/>
      <c r="O150" s="306"/>
      <c r="P150" s="306"/>
      <c r="Q150" s="306"/>
      <c r="R150" s="306"/>
      <c r="S150" s="306"/>
      <c r="T150" s="307"/>
      <c r="U150" s="15"/>
      <c r="V150" s="15"/>
      <c r="W150" s="15"/>
      <c r="X150" s="15"/>
      <c r="Y150" s="15"/>
      <c r="Z150" s="15"/>
      <c r="AA150" s="15"/>
      <c r="AB150" s="15"/>
      <c r="AC150" s="15"/>
      <c r="AD150" s="15"/>
      <c r="AE150" s="15"/>
      <c r="AT150" s="308" t="s">
        <v>758</v>
      </c>
      <c r="AU150" s="308" t="s">
        <v>86</v>
      </c>
      <c r="AV150" s="15" t="s">
        <v>84</v>
      </c>
      <c r="AW150" s="15" t="s">
        <v>33</v>
      </c>
      <c r="AX150" s="15" t="s">
        <v>76</v>
      </c>
      <c r="AY150" s="308" t="s">
        <v>414</v>
      </c>
    </row>
    <row r="151" s="13" customFormat="1">
      <c r="A151" s="13"/>
      <c r="B151" s="277"/>
      <c r="C151" s="278"/>
      <c r="D151" s="230" t="s">
        <v>758</v>
      </c>
      <c r="E151" s="279" t="s">
        <v>1</v>
      </c>
      <c r="F151" s="280" t="s">
        <v>84</v>
      </c>
      <c r="G151" s="278"/>
      <c r="H151" s="281">
        <v>1</v>
      </c>
      <c r="I151" s="282"/>
      <c r="J151" s="278"/>
      <c r="K151" s="278"/>
      <c r="L151" s="283"/>
      <c r="M151" s="284"/>
      <c r="N151" s="285"/>
      <c r="O151" s="285"/>
      <c r="P151" s="285"/>
      <c r="Q151" s="285"/>
      <c r="R151" s="285"/>
      <c r="S151" s="285"/>
      <c r="T151" s="286"/>
      <c r="U151" s="13"/>
      <c r="V151" s="13"/>
      <c r="W151" s="13"/>
      <c r="X151" s="13"/>
      <c r="Y151" s="13"/>
      <c r="Z151" s="13"/>
      <c r="AA151" s="13"/>
      <c r="AB151" s="13"/>
      <c r="AC151" s="13"/>
      <c r="AD151" s="13"/>
      <c r="AE151" s="13"/>
      <c r="AT151" s="287" t="s">
        <v>758</v>
      </c>
      <c r="AU151" s="287" t="s">
        <v>86</v>
      </c>
      <c r="AV151" s="13" t="s">
        <v>86</v>
      </c>
      <c r="AW151" s="13" t="s">
        <v>33</v>
      </c>
      <c r="AX151" s="13" t="s">
        <v>76</v>
      </c>
      <c r="AY151" s="287" t="s">
        <v>414</v>
      </c>
    </row>
    <row r="152" s="15" customFormat="1">
      <c r="A152" s="15"/>
      <c r="B152" s="299"/>
      <c r="C152" s="300"/>
      <c r="D152" s="230" t="s">
        <v>758</v>
      </c>
      <c r="E152" s="301" t="s">
        <v>1</v>
      </c>
      <c r="F152" s="302" t="s">
        <v>4038</v>
      </c>
      <c r="G152" s="300"/>
      <c r="H152" s="301" t="s">
        <v>1</v>
      </c>
      <c r="I152" s="303"/>
      <c r="J152" s="300"/>
      <c r="K152" s="300"/>
      <c r="L152" s="304"/>
      <c r="M152" s="305"/>
      <c r="N152" s="306"/>
      <c r="O152" s="306"/>
      <c r="P152" s="306"/>
      <c r="Q152" s="306"/>
      <c r="R152" s="306"/>
      <c r="S152" s="306"/>
      <c r="T152" s="307"/>
      <c r="U152" s="15"/>
      <c r="V152" s="15"/>
      <c r="W152" s="15"/>
      <c r="X152" s="15"/>
      <c r="Y152" s="15"/>
      <c r="Z152" s="15"/>
      <c r="AA152" s="15"/>
      <c r="AB152" s="15"/>
      <c r="AC152" s="15"/>
      <c r="AD152" s="15"/>
      <c r="AE152" s="15"/>
      <c r="AT152" s="308" t="s">
        <v>758</v>
      </c>
      <c r="AU152" s="308" t="s">
        <v>86</v>
      </c>
      <c r="AV152" s="15" t="s">
        <v>84</v>
      </c>
      <c r="AW152" s="15" t="s">
        <v>33</v>
      </c>
      <c r="AX152" s="15" t="s">
        <v>76</v>
      </c>
      <c r="AY152" s="308" t="s">
        <v>414</v>
      </c>
    </row>
    <row r="153" s="13" customFormat="1">
      <c r="A153" s="13"/>
      <c r="B153" s="277"/>
      <c r="C153" s="278"/>
      <c r="D153" s="230" t="s">
        <v>758</v>
      </c>
      <c r="E153" s="279" t="s">
        <v>1</v>
      </c>
      <c r="F153" s="280" t="s">
        <v>84</v>
      </c>
      <c r="G153" s="278"/>
      <c r="H153" s="281">
        <v>1</v>
      </c>
      <c r="I153" s="282"/>
      <c r="J153" s="278"/>
      <c r="K153" s="278"/>
      <c r="L153" s="283"/>
      <c r="M153" s="284"/>
      <c r="N153" s="285"/>
      <c r="O153" s="285"/>
      <c r="P153" s="285"/>
      <c r="Q153" s="285"/>
      <c r="R153" s="285"/>
      <c r="S153" s="285"/>
      <c r="T153" s="286"/>
      <c r="U153" s="13"/>
      <c r="V153" s="13"/>
      <c r="W153" s="13"/>
      <c r="X153" s="13"/>
      <c r="Y153" s="13"/>
      <c r="Z153" s="13"/>
      <c r="AA153" s="13"/>
      <c r="AB153" s="13"/>
      <c r="AC153" s="13"/>
      <c r="AD153" s="13"/>
      <c r="AE153" s="13"/>
      <c r="AT153" s="287" t="s">
        <v>758</v>
      </c>
      <c r="AU153" s="287" t="s">
        <v>86</v>
      </c>
      <c r="AV153" s="13" t="s">
        <v>86</v>
      </c>
      <c r="AW153" s="13" t="s">
        <v>33</v>
      </c>
      <c r="AX153" s="13" t="s">
        <v>76</v>
      </c>
      <c r="AY153" s="287" t="s">
        <v>414</v>
      </c>
    </row>
    <row r="154" s="14" customFormat="1">
      <c r="A154" s="14"/>
      <c r="B154" s="288"/>
      <c r="C154" s="289"/>
      <c r="D154" s="230" t="s">
        <v>758</v>
      </c>
      <c r="E154" s="290" t="s">
        <v>1</v>
      </c>
      <c r="F154" s="291" t="s">
        <v>760</v>
      </c>
      <c r="G154" s="289"/>
      <c r="H154" s="292">
        <v>2</v>
      </c>
      <c r="I154" s="293"/>
      <c r="J154" s="289"/>
      <c r="K154" s="289"/>
      <c r="L154" s="294"/>
      <c r="M154" s="295"/>
      <c r="N154" s="296"/>
      <c r="O154" s="296"/>
      <c r="P154" s="296"/>
      <c r="Q154" s="296"/>
      <c r="R154" s="296"/>
      <c r="S154" s="296"/>
      <c r="T154" s="297"/>
      <c r="U154" s="14"/>
      <c r="V154" s="14"/>
      <c r="W154" s="14"/>
      <c r="X154" s="14"/>
      <c r="Y154" s="14"/>
      <c r="Z154" s="14"/>
      <c r="AA154" s="14"/>
      <c r="AB154" s="14"/>
      <c r="AC154" s="14"/>
      <c r="AD154" s="14"/>
      <c r="AE154" s="14"/>
      <c r="AT154" s="298" t="s">
        <v>758</v>
      </c>
      <c r="AU154" s="298" t="s">
        <v>86</v>
      </c>
      <c r="AV154" s="14" t="s">
        <v>415</v>
      </c>
      <c r="AW154" s="14" t="s">
        <v>33</v>
      </c>
      <c r="AX154" s="14" t="s">
        <v>84</v>
      </c>
      <c r="AY154" s="298" t="s">
        <v>414</v>
      </c>
    </row>
    <row r="155" s="2" customFormat="1" ht="21.75" customHeight="1">
      <c r="A155" s="39"/>
      <c r="B155" s="40"/>
      <c r="C155" s="234" t="s">
        <v>427</v>
      </c>
      <c r="D155" s="234" t="s">
        <v>443</v>
      </c>
      <c r="E155" s="235" t="s">
        <v>2867</v>
      </c>
      <c r="F155" s="236" t="s">
        <v>2868</v>
      </c>
      <c r="G155" s="237" t="s">
        <v>897</v>
      </c>
      <c r="H155" s="238">
        <v>0.125</v>
      </c>
      <c r="I155" s="239"/>
      <c r="J155" s="240">
        <f>ROUND(I155*H155,2)</f>
        <v>0</v>
      </c>
      <c r="K155" s="236" t="s">
        <v>720</v>
      </c>
      <c r="L155" s="45"/>
      <c r="M155" s="241" t="s">
        <v>1</v>
      </c>
      <c r="N155" s="242" t="s">
        <v>41</v>
      </c>
      <c r="O155" s="92"/>
      <c r="P155" s="226">
        <f>O155*H155</f>
        <v>0</v>
      </c>
      <c r="Q155" s="226">
        <v>1.0606599999999999</v>
      </c>
      <c r="R155" s="226">
        <f>Q155*H155</f>
        <v>0.13258249999999999</v>
      </c>
      <c r="S155" s="226">
        <v>0</v>
      </c>
      <c r="T155" s="227">
        <f>S155*H155</f>
        <v>0</v>
      </c>
      <c r="U155" s="39"/>
      <c r="V155" s="39"/>
      <c r="W155" s="39"/>
      <c r="X155" s="39"/>
      <c r="Y155" s="39"/>
      <c r="Z155" s="39"/>
      <c r="AA155" s="39"/>
      <c r="AB155" s="39"/>
      <c r="AC155" s="39"/>
      <c r="AD155" s="39"/>
      <c r="AE155" s="39"/>
      <c r="AR155" s="228" t="s">
        <v>415</v>
      </c>
      <c r="AT155" s="228" t="s">
        <v>443</v>
      </c>
      <c r="AU155" s="228" t="s">
        <v>86</v>
      </c>
      <c r="AY155" s="18" t="s">
        <v>414</v>
      </c>
      <c r="BE155" s="229">
        <f>IF(N155="základní",J155,0)</f>
        <v>0</v>
      </c>
      <c r="BF155" s="229">
        <f>IF(N155="snížená",J155,0)</f>
        <v>0</v>
      </c>
      <c r="BG155" s="229">
        <f>IF(N155="zákl. přenesená",J155,0)</f>
        <v>0</v>
      </c>
      <c r="BH155" s="229">
        <f>IF(N155="sníž. přenesená",J155,0)</f>
        <v>0</v>
      </c>
      <c r="BI155" s="229">
        <f>IF(N155="nulová",J155,0)</f>
        <v>0</v>
      </c>
      <c r="BJ155" s="18" t="s">
        <v>84</v>
      </c>
      <c r="BK155" s="229">
        <f>ROUND(I155*H155,2)</f>
        <v>0</v>
      </c>
      <c r="BL155" s="18" t="s">
        <v>415</v>
      </c>
      <c r="BM155" s="228" t="s">
        <v>4039</v>
      </c>
    </row>
    <row r="156" s="2" customFormat="1">
      <c r="A156" s="39"/>
      <c r="B156" s="40"/>
      <c r="C156" s="41"/>
      <c r="D156" s="230" t="s">
        <v>417</v>
      </c>
      <c r="E156" s="41"/>
      <c r="F156" s="231" t="s">
        <v>2870</v>
      </c>
      <c r="G156" s="41"/>
      <c r="H156" s="41"/>
      <c r="I156" s="156"/>
      <c r="J156" s="41"/>
      <c r="K156" s="41"/>
      <c r="L156" s="45"/>
      <c r="M156" s="232"/>
      <c r="N156" s="233"/>
      <c r="O156" s="92"/>
      <c r="P156" s="92"/>
      <c r="Q156" s="92"/>
      <c r="R156" s="92"/>
      <c r="S156" s="92"/>
      <c r="T156" s="93"/>
      <c r="U156" s="39"/>
      <c r="V156" s="39"/>
      <c r="W156" s="39"/>
      <c r="X156" s="39"/>
      <c r="Y156" s="39"/>
      <c r="Z156" s="39"/>
      <c r="AA156" s="39"/>
      <c r="AB156" s="39"/>
      <c r="AC156" s="39"/>
      <c r="AD156" s="39"/>
      <c r="AE156" s="39"/>
      <c r="AT156" s="18" t="s">
        <v>417</v>
      </c>
      <c r="AU156" s="18" t="s">
        <v>86</v>
      </c>
    </row>
    <row r="157" s="15" customFormat="1">
      <c r="A157" s="15"/>
      <c r="B157" s="299"/>
      <c r="C157" s="300"/>
      <c r="D157" s="230" t="s">
        <v>758</v>
      </c>
      <c r="E157" s="301" t="s">
        <v>1</v>
      </c>
      <c r="F157" s="302" t="s">
        <v>2871</v>
      </c>
      <c r="G157" s="300"/>
      <c r="H157" s="301" t="s">
        <v>1</v>
      </c>
      <c r="I157" s="303"/>
      <c r="J157" s="300"/>
      <c r="K157" s="300"/>
      <c r="L157" s="304"/>
      <c r="M157" s="305"/>
      <c r="N157" s="306"/>
      <c r="O157" s="306"/>
      <c r="P157" s="306"/>
      <c r="Q157" s="306"/>
      <c r="R157" s="306"/>
      <c r="S157" s="306"/>
      <c r="T157" s="307"/>
      <c r="U157" s="15"/>
      <c r="V157" s="15"/>
      <c r="W157" s="15"/>
      <c r="X157" s="15"/>
      <c r="Y157" s="15"/>
      <c r="Z157" s="15"/>
      <c r="AA157" s="15"/>
      <c r="AB157" s="15"/>
      <c r="AC157" s="15"/>
      <c r="AD157" s="15"/>
      <c r="AE157" s="15"/>
      <c r="AT157" s="308" t="s">
        <v>758</v>
      </c>
      <c r="AU157" s="308" t="s">
        <v>86</v>
      </c>
      <c r="AV157" s="15" t="s">
        <v>84</v>
      </c>
      <c r="AW157" s="15" t="s">
        <v>33</v>
      </c>
      <c r="AX157" s="15" t="s">
        <v>76</v>
      </c>
      <c r="AY157" s="308" t="s">
        <v>414</v>
      </c>
    </row>
    <row r="158" s="13" customFormat="1">
      <c r="A158" s="13"/>
      <c r="B158" s="277"/>
      <c r="C158" s="278"/>
      <c r="D158" s="230" t="s">
        <v>758</v>
      </c>
      <c r="E158" s="279" t="s">
        <v>1</v>
      </c>
      <c r="F158" s="280" t="s">
        <v>4040</v>
      </c>
      <c r="G158" s="278"/>
      <c r="H158" s="281">
        <v>0.125</v>
      </c>
      <c r="I158" s="282"/>
      <c r="J158" s="278"/>
      <c r="K158" s="278"/>
      <c r="L158" s="283"/>
      <c r="M158" s="284"/>
      <c r="N158" s="285"/>
      <c r="O158" s="285"/>
      <c r="P158" s="285"/>
      <c r="Q158" s="285"/>
      <c r="R158" s="285"/>
      <c r="S158" s="285"/>
      <c r="T158" s="286"/>
      <c r="U158" s="13"/>
      <c r="V158" s="13"/>
      <c r="W158" s="13"/>
      <c r="X158" s="13"/>
      <c r="Y158" s="13"/>
      <c r="Z158" s="13"/>
      <c r="AA158" s="13"/>
      <c r="AB158" s="13"/>
      <c r="AC158" s="13"/>
      <c r="AD158" s="13"/>
      <c r="AE158" s="13"/>
      <c r="AT158" s="287" t="s">
        <v>758</v>
      </c>
      <c r="AU158" s="287" t="s">
        <v>86</v>
      </c>
      <c r="AV158" s="13" t="s">
        <v>86</v>
      </c>
      <c r="AW158" s="13" t="s">
        <v>33</v>
      </c>
      <c r="AX158" s="13" t="s">
        <v>84</v>
      </c>
      <c r="AY158" s="287" t="s">
        <v>414</v>
      </c>
    </row>
    <row r="159" s="11" customFormat="1" ht="22.8" customHeight="1">
      <c r="A159" s="11"/>
      <c r="B159" s="254"/>
      <c r="C159" s="255"/>
      <c r="D159" s="256" t="s">
        <v>75</v>
      </c>
      <c r="E159" s="275" t="s">
        <v>415</v>
      </c>
      <c r="F159" s="275" t="s">
        <v>761</v>
      </c>
      <c r="G159" s="255"/>
      <c r="H159" s="255"/>
      <c r="I159" s="258"/>
      <c r="J159" s="276">
        <f>BK159</f>
        <v>0</v>
      </c>
      <c r="K159" s="255"/>
      <c r="L159" s="260"/>
      <c r="M159" s="261"/>
      <c r="N159" s="262"/>
      <c r="O159" s="262"/>
      <c r="P159" s="263">
        <f>SUM(P160:P166)</f>
        <v>0</v>
      </c>
      <c r="Q159" s="262"/>
      <c r="R159" s="263">
        <f>SUM(R160:R166)</f>
        <v>32.567326817999998</v>
      </c>
      <c r="S159" s="262"/>
      <c r="T159" s="264">
        <f>SUM(T160:T166)</f>
        <v>0</v>
      </c>
      <c r="U159" s="11"/>
      <c r="V159" s="11"/>
      <c r="W159" s="11"/>
      <c r="X159" s="11"/>
      <c r="Y159" s="11"/>
      <c r="Z159" s="11"/>
      <c r="AA159" s="11"/>
      <c r="AB159" s="11"/>
      <c r="AC159" s="11"/>
      <c r="AD159" s="11"/>
      <c r="AE159" s="11"/>
      <c r="AR159" s="265" t="s">
        <v>84</v>
      </c>
      <c r="AT159" s="266" t="s">
        <v>75</v>
      </c>
      <c r="AU159" s="266" t="s">
        <v>84</v>
      </c>
      <c r="AY159" s="265" t="s">
        <v>414</v>
      </c>
      <c r="BK159" s="267">
        <f>SUM(BK160:BK166)</f>
        <v>0</v>
      </c>
    </row>
    <row r="160" s="2" customFormat="1" ht="21.75" customHeight="1">
      <c r="A160" s="39"/>
      <c r="B160" s="40"/>
      <c r="C160" s="234" t="s">
        <v>431</v>
      </c>
      <c r="D160" s="234" t="s">
        <v>443</v>
      </c>
      <c r="E160" s="235" t="s">
        <v>2081</v>
      </c>
      <c r="F160" s="236" t="s">
        <v>2082</v>
      </c>
      <c r="G160" s="237" t="s">
        <v>632</v>
      </c>
      <c r="H160" s="238">
        <v>31.582000000000001</v>
      </c>
      <c r="I160" s="239"/>
      <c r="J160" s="240">
        <f>ROUND(I160*H160,2)</f>
        <v>0</v>
      </c>
      <c r="K160" s="236" t="s">
        <v>720</v>
      </c>
      <c r="L160" s="45"/>
      <c r="M160" s="241" t="s">
        <v>1</v>
      </c>
      <c r="N160" s="242" t="s">
        <v>41</v>
      </c>
      <c r="O160" s="92"/>
      <c r="P160" s="226">
        <f>O160*H160</f>
        <v>0</v>
      </c>
      <c r="Q160" s="226">
        <v>1.031199</v>
      </c>
      <c r="R160" s="226">
        <f>Q160*H160</f>
        <v>32.567326817999998</v>
      </c>
      <c r="S160" s="226">
        <v>0</v>
      </c>
      <c r="T160" s="227">
        <f>S160*H160</f>
        <v>0</v>
      </c>
      <c r="U160" s="39"/>
      <c r="V160" s="39"/>
      <c r="W160" s="39"/>
      <c r="X160" s="39"/>
      <c r="Y160" s="39"/>
      <c r="Z160" s="39"/>
      <c r="AA160" s="39"/>
      <c r="AB160" s="39"/>
      <c r="AC160" s="39"/>
      <c r="AD160" s="39"/>
      <c r="AE160" s="39"/>
      <c r="AR160" s="228" t="s">
        <v>415</v>
      </c>
      <c r="AT160" s="228" t="s">
        <v>443</v>
      </c>
      <c r="AU160" s="228" t="s">
        <v>86</v>
      </c>
      <c r="AY160" s="18" t="s">
        <v>414</v>
      </c>
      <c r="BE160" s="229">
        <f>IF(N160="základní",J160,0)</f>
        <v>0</v>
      </c>
      <c r="BF160" s="229">
        <f>IF(N160="snížená",J160,0)</f>
        <v>0</v>
      </c>
      <c r="BG160" s="229">
        <f>IF(N160="zákl. přenesená",J160,0)</f>
        <v>0</v>
      </c>
      <c r="BH160" s="229">
        <f>IF(N160="sníž. přenesená",J160,0)</f>
        <v>0</v>
      </c>
      <c r="BI160" s="229">
        <f>IF(N160="nulová",J160,0)</f>
        <v>0</v>
      </c>
      <c r="BJ160" s="18" t="s">
        <v>84</v>
      </c>
      <c r="BK160" s="229">
        <f>ROUND(I160*H160,2)</f>
        <v>0</v>
      </c>
      <c r="BL160" s="18" t="s">
        <v>415</v>
      </c>
      <c r="BM160" s="228" t="s">
        <v>4041</v>
      </c>
    </row>
    <row r="161" s="2" customFormat="1">
      <c r="A161" s="39"/>
      <c r="B161" s="40"/>
      <c r="C161" s="41"/>
      <c r="D161" s="230" t="s">
        <v>417</v>
      </c>
      <c r="E161" s="41"/>
      <c r="F161" s="231" t="s">
        <v>2084</v>
      </c>
      <c r="G161" s="41"/>
      <c r="H161" s="41"/>
      <c r="I161" s="156"/>
      <c r="J161" s="41"/>
      <c r="K161" s="41"/>
      <c r="L161" s="45"/>
      <c r="M161" s="232"/>
      <c r="N161" s="233"/>
      <c r="O161" s="92"/>
      <c r="P161" s="92"/>
      <c r="Q161" s="92"/>
      <c r="R161" s="92"/>
      <c r="S161" s="92"/>
      <c r="T161" s="93"/>
      <c r="U161" s="39"/>
      <c r="V161" s="39"/>
      <c r="W161" s="39"/>
      <c r="X161" s="39"/>
      <c r="Y161" s="39"/>
      <c r="Z161" s="39"/>
      <c r="AA161" s="39"/>
      <c r="AB161" s="39"/>
      <c r="AC161" s="39"/>
      <c r="AD161" s="39"/>
      <c r="AE161" s="39"/>
      <c r="AT161" s="18" t="s">
        <v>417</v>
      </c>
      <c r="AU161" s="18" t="s">
        <v>86</v>
      </c>
    </row>
    <row r="162" s="15" customFormat="1">
      <c r="A162" s="15"/>
      <c r="B162" s="299"/>
      <c r="C162" s="300"/>
      <c r="D162" s="230" t="s">
        <v>758</v>
      </c>
      <c r="E162" s="301" t="s">
        <v>1</v>
      </c>
      <c r="F162" s="302" t="s">
        <v>4042</v>
      </c>
      <c r="G162" s="300"/>
      <c r="H162" s="301" t="s">
        <v>1</v>
      </c>
      <c r="I162" s="303"/>
      <c r="J162" s="300"/>
      <c r="K162" s="300"/>
      <c r="L162" s="304"/>
      <c r="M162" s="305"/>
      <c r="N162" s="306"/>
      <c r="O162" s="306"/>
      <c r="P162" s="306"/>
      <c r="Q162" s="306"/>
      <c r="R162" s="306"/>
      <c r="S162" s="306"/>
      <c r="T162" s="307"/>
      <c r="U162" s="15"/>
      <c r="V162" s="15"/>
      <c r="W162" s="15"/>
      <c r="X162" s="15"/>
      <c r="Y162" s="15"/>
      <c r="Z162" s="15"/>
      <c r="AA162" s="15"/>
      <c r="AB162" s="15"/>
      <c r="AC162" s="15"/>
      <c r="AD162" s="15"/>
      <c r="AE162" s="15"/>
      <c r="AT162" s="308" t="s">
        <v>758</v>
      </c>
      <c r="AU162" s="308" t="s">
        <v>86</v>
      </c>
      <c r="AV162" s="15" t="s">
        <v>84</v>
      </c>
      <c r="AW162" s="15" t="s">
        <v>33</v>
      </c>
      <c r="AX162" s="15" t="s">
        <v>76</v>
      </c>
      <c r="AY162" s="308" t="s">
        <v>414</v>
      </c>
    </row>
    <row r="163" s="13" customFormat="1">
      <c r="A163" s="13"/>
      <c r="B163" s="277"/>
      <c r="C163" s="278"/>
      <c r="D163" s="230" t="s">
        <v>758</v>
      </c>
      <c r="E163" s="279" t="s">
        <v>1</v>
      </c>
      <c r="F163" s="280" t="s">
        <v>4043</v>
      </c>
      <c r="G163" s="278"/>
      <c r="H163" s="281">
        <v>4.2969999999999997</v>
      </c>
      <c r="I163" s="282"/>
      <c r="J163" s="278"/>
      <c r="K163" s="278"/>
      <c r="L163" s="283"/>
      <c r="M163" s="284"/>
      <c r="N163" s="285"/>
      <c r="O163" s="285"/>
      <c r="P163" s="285"/>
      <c r="Q163" s="285"/>
      <c r="R163" s="285"/>
      <c r="S163" s="285"/>
      <c r="T163" s="286"/>
      <c r="U163" s="13"/>
      <c r="V163" s="13"/>
      <c r="W163" s="13"/>
      <c r="X163" s="13"/>
      <c r="Y163" s="13"/>
      <c r="Z163" s="13"/>
      <c r="AA163" s="13"/>
      <c r="AB163" s="13"/>
      <c r="AC163" s="13"/>
      <c r="AD163" s="13"/>
      <c r="AE163" s="13"/>
      <c r="AT163" s="287" t="s">
        <v>758</v>
      </c>
      <c r="AU163" s="287" t="s">
        <v>86</v>
      </c>
      <c r="AV163" s="13" t="s">
        <v>86</v>
      </c>
      <c r="AW163" s="13" t="s">
        <v>33</v>
      </c>
      <c r="AX163" s="13" t="s">
        <v>76</v>
      </c>
      <c r="AY163" s="287" t="s">
        <v>414</v>
      </c>
    </row>
    <row r="164" s="15" customFormat="1">
      <c r="A164" s="15"/>
      <c r="B164" s="299"/>
      <c r="C164" s="300"/>
      <c r="D164" s="230" t="s">
        <v>758</v>
      </c>
      <c r="E164" s="301" t="s">
        <v>1</v>
      </c>
      <c r="F164" s="302" t="s">
        <v>4044</v>
      </c>
      <c r="G164" s="300"/>
      <c r="H164" s="301" t="s">
        <v>1</v>
      </c>
      <c r="I164" s="303"/>
      <c r="J164" s="300"/>
      <c r="K164" s="300"/>
      <c r="L164" s="304"/>
      <c r="M164" s="305"/>
      <c r="N164" s="306"/>
      <c r="O164" s="306"/>
      <c r="P164" s="306"/>
      <c r="Q164" s="306"/>
      <c r="R164" s="306"/>
      <c r="S164" s="306"/>
      <c r="T164" s="307"/>
      <c r="U164" s="15"/>
      <c r="V164" s="15"/>
      <c r="W164" s="15"/>
      <c r="X164" s="15"/>
      <c r="Y164" s="15"/>
      <c r="Z164" s="15"/>
      <c r="AA164" s="15"/>
      <c r="AB164" s="15"/>
      <c r="AC164" s="15"/>
      <c r="AD164" s="15"/>
      <c r="AE164" s="15"/>
      <c r="AT164" s="308" t="s">
        <v>758</v>
      </c>
      <c r="AU164" s="308" t="s">
        <v>86</v>
      </c>
      <c r="AV164" s="15" t="s">
        <v>84</v>
      </c>
      <c r="AW164" s="15" t="s">
        <v>33</v>
      </c>
      <c r="AX164" s="15" t="s">
        <v>76</v>
      </c>
      <c r="AY164" s="308" t="s">
        <v>414</v>
      </c>
    </row>
    <row r="165" s="13" customFormat="1">
      <c r="A165" s="13"/>
      <c r="B165" s="277"/>
      <c r="C165" s="278"/>
      <c r="D165" s="230" t="s">
        <v>758</v>
      </c>
      <c r="E165" s="279" t="s">
        <v>1</v>
      </c>
      <c r="F165" s="280" t="s">
        <v>4045</v>
      </c>
      <c r="G165" s="278"/>
      <c r="H165" s="281">
        <v>27.285</v>
      </c>
      <c r="I165" s="282"/>
      <c r="J165" s="278"/>
      <c r="K165" s="278"/>
      <c r="L165" s="283"/>
      <c r="M165" s="284"/>
      <c r="N165" s="285"/>
      <c r="O165" s="285"/>
      <c r="P165" s="285"/>
      <c r="Q165" s="285"/>
      <c r="R165" s="285"/>
      <c r="S165" s="285"/>
      <c r="T165" s="286"/>
      <c r="U165" s="13"/>
      <c r="V165" s="13"/>
      <c r="W165" s="13"/>
      <c r="X165" s="13"/>
      <c r="Y165" s="13"/>
      <c r="Z165" s="13"/>
      <c r="AA165" s="13"/>
      <c r="AB165" s="13"/>
      <c r="AC165" s="13"/>
      <c r="AD165" s="13"/>
      <c r="AE165" s="13"/>
      <c r="AT165" s="287" t="s">
        <v>758</v>
      </c>
      <c r="AU165" s="287" t="s">
        <v>86</v>
      </c>
      <c r="AV165" s="13" t="s">
        <v>86</v>
      </c>
      <c r="AW165" s="13" t="s">
        <v>33</v>
      </c>
      <c r="AX165" s="13" t="s">
        <v>76</v>
      </c>
      <c r="AY165" s="287" t="s">
        <v>414</v>
      </c>
    </row>
    <row r="166" s="14" customFormat="1">
      <c r="A166" s="14"/>
      <c r="B166" s="288"/>
      <c r="C166" s="289"/>
      <c r="D166" s="230" t="s">
        <v>758</v>
      </c>
      <c r="E166" s="290" t="s">
        <v>1</v>
      </c>
      <c r="F166" s="291" t="s">
        <v>760</v>
      </c>
      <c r="G166" s="289"/>
      <c r="H166" s="292">
        <v>31.582000000000001</v>
      </c>
      <c r="I166" s="293"/>
      <c r="J166" s="289"/>
      <c r="K166" s="289"/>
      <c r="L166" s="294"/>
      <c r="M166" s="295"/>
      <c r="N166" s="296"/>
      <c r="O166" s="296"/>
      <c r="P166" s="296"/>
      <c r="Q166" s="296"/>
      <c r="R166" s="296"/>
      <c r="S166" s="296"/>
      <c r="T166" s="297"/>
      <c r="U166" s="14"/>
      <c r="V166" s="14"/>
      <c r="W166" s="14"/>
      <c r="X166" s="14"/>
      <c r="Y166" s="14"/>
      <c r="Z166" s="14"/>
      <c r="AA166" s="14"/>
      <c r="AB166" s="14"/>
      <c r="AC166" s="14"/>
      <c r="AD166" s="14"/>
      <c r="AE166" s="14"/>
      <c r="AT166" s="298" t="s">
        <v>758</v>
      </c>
      <c r="AU166" s="298" t="s">
        <v>86</v>
      </c>
      <c r="AV166" s="14" t="s">
        <v>415</v>
      </c>
      <c r="AW166" s="14" t="s">
        <v>33</v>
      </c>
      <c r="AX166" s="14" t="s">
        <v>84</v>
      </c>
      <c r="AY166" s="298" t="s">
        <v>414</v>
      </c>
    </row>
    <row r="167" s="11" customFormat="1" ht="22.8" customHeight="1">
      <c r="A167" s="11"/>
      <c r="B167" s="254"/>
      <c r="C167" s="255"/>
      <c r="D167" s="256" t="s">
        <v>75</v>
      </c>
      <c r="E167" s="275" t="s">
        <v>431</v>
      </c>
      <c r="F167" s="275" t="s">
        <v>798</v>
      </c>
      <c r="G167" s="255"/>
      <c r="H167" s="255"/>
      <c r="I167" s="258"/>
      <c r="J167" s="276">
        <f>BK167</f>
        <v>0</v>
      </c>
      <c r="K167" s="255"/>
      <c r="L167" s="260"/>
      <c r="M167" s="261"/>
      <c r="N167" s="262"/>
      <c r="O167" s="262"/>
      <c r="P167" s="263">
        <f>SUM(P168:P199)</f>
        <v>0</v>
      </c>
      <c r="Q167" s="262"/>
      <c r="R167" s="263">
        <f>SUM(R168:R199)</f>
        <v>0.78431371198400002</v>
      </c>
      <c r="S167" s="262"/>
      <c r="T167" s="264">
        <f>SUM(T168:T199)</f>
        <v>0</v>
      </c>
      <c r="U167" s="11"/>
      <c r="V167" s="11"/>
      <c r="W167" s="11"/>
      <c r="X167" s="11"/>
      <c r="Y167" s="11"/>
      <c r="Z167" s="11"/>
      <c r="AA167" s="11"/>
      <c r="AB167" s="11"/>
      <c r="AC167" s="11"/>
      <c r="AD167" s="11"/>
      <c r="AE167" s="11"/>
      <c r="AR167" s="265" t="s">
        <v>84</v>
      </c>
      <c r="AT167" s="266" t="s">
        <v>75</v>
      </c>
      <c r="AU167" s="266" t="s">
        <v>84</v>
      </c>
      <c r="AY167" s="265" t="s">
        <v>414</v>
      </c>
      <c r="BK167" s="267">
        <f>SUM(BK168:BK199)</f>
        <v>0</v>
      </c>
    </row>
    <row r="168" s="2" customFormat="1" ht="21.75" customHeight="1">
      <c r="A168" s="39"/>
      <c r="B168" s="40"/>
      <c r="C168" s="234" t="s">
        <v>435</v>
      </c>
      <c r="D168" s="234" t="s">
        <v>443</v>
      </c>
      <c r="E168" s="235" t="s">
        <v>1736</v>
      </c>
      <c r="F168" s="236" t="s">
        <v>1737</v>
      </c>
      <c r="G168" s="237" t="s">
        <v>632</v>
      </c>
      <c r="H168" s="238">
        <v>188.369</v>
      </c>
      <c r="I168" s="239"/>
      <c r="J168" s="240">
        <f>ROUND(I168*H168,2)</f>
        <v>0</v>
      </c>
      <c r="K168" s="236" t="s">
        <v>720</v>
      </c>
      <c r="L168" s="45"/>
      <c r="M168" s="241" t="s">
        <v>1</v>
      </c>
      <c r="N168" s="242" t="s">
        <v>41</v>
      </c>
      <c r="O168" s="92"/>
      <c r="P168" s="226">
        <f>O168*H168</f>
        <v>0</v>
      </c>
      <c r="Q168" s="226">
        <v>0.0010198399999999999</v>
      </c>
      <c r="R168" s="226">
        <f>Q168*H168</f>
        <v>0.19210624095999998</v>
      </c>
      <c r="S168" s="226">
        <v>0</v>
      </c>
      <c r="T168" s="227">
        <f>S168*H168</f>
        <v>0</v>
      </c>
      <c r="U168" s="39"/>
      <c r="V168" s="39"/>
      <c r="W168" s="39"/>
      <c r="X168" s="39"/>
      <c r="Y168" s="39"/>
      <c r="Z168" s="39"/>
      <c r="AA168" s="39"/>
      <c r="AB168" s="39"/>
      <c r="AC168" s="39"/>
      <c r="AD168" s="39"/>
      <c r="AE168" s="39"/>
      <c r="AR168" s="228" t="s">
        <v>415</v>
      </c>
      <c r="AT168" s="228" t="s">
        <v>443</v>
      </c>
      <c r="AU168" s="228" t="s">
        <v>86</v>
      </c>
      <c r="AY168" s="18" t="s">
        <v>414</v>
      </c>
      <c r="BE168" s="229">
        <f>IF(N168="základní",J168,0)</f>
        <v>0</v>
      </c>
      <c r="BF168" s="229">
        <f>IF(N168="snížená",J168,0)</f>
        <v>0</v>
      </c>
      <c r="BG168" s="229">
        <f>IF(N168="zákl. přenesená",J168,0)</f>
        <v>0</v>
      </c>
      <c r="BH168" s="229">
        <f>IF(N168="sníž. přenesená",J168,0)</f>
        <v>0</v>
      </c>
      <c r="BI168" s="229">
        <f>IF(N168="nulová",J168,0)</f>
        <v>0</v>
      </c>
      <c r="BJ168" s="18" t="s">
        <v>84</v>
      </c>
      <c r="BK168" s="229">
        <f>ROUND(I168*H168,2)</f>
        <v>0</v>
      </c>
      <c r="BL168" s="18" t="s">
        <v>415</v>
      </c>
      <c r="BM168" s="228" t="s">
        <v>4046</v>
      </c>
    </row>
    <row r="169" s="2" customFormat="1">
      <c r="A169" s="39"/>
      <c r="B169" s="40"/>
      <c r="C169" s="41"/>
      <c r="D169" s="230" t="s">
        <v>417</v>
      </c>
      <c r="E169" s="41"/>
      <c r="F169" s="231" t="s">
        <v>1739</v>
      </c>
      <c r="G169" s="41"/>
      <c r="H169" s="41"/>
      <c r="I169" s="156"/>
      <c r="J169" s="41"/>
      <c r="K169" s="41"/>
      <c r="L169" s="45"/>
      <c r="M169" s="232"/>
      <c r="N169" s="233"/>
      <c r="O169" s="92"/>
      <c r="P169" s="92"/>
      <c r="Q169" s="92"/>
      <c r="R169" s="92"/>
      <c r="S169" s="92"/>
      <c r="T169" s="93"/>
      <c r="U169" s="39"/>
      <c r="V169" s="39"/>
      <c r="W169" s="39"/>
      <c r="X169" s="39"/>
      <c r="Y169" s="39"/>
      <c r="Z169" s="39"/>
      <c r="AA169" s="39"/>
      <c r="AB169" s="39"/>
      <c r="AC169" s="39"/>
      <c r="AD169" s="39"/>
      <c r="AE169" s="39"/>
      <c r="AT169" s="18" t="s">
        <v>417</v>
      </c>
      <c r="AU169" s="18" t="s">
        <v>86</v>
      </c>
    </row>
    <row r="170" s="15" customFormat="1">
      <c r="A170" s="15"/>
      <c r="B170" s="299"/>
      <c r="C170" s="300"/>
      <c r="D170" s="230" t="s">
        <v>758</v>
      </c>
      <c r="E170" s="301" t="s">
        <v>1</v>
      </c>
      <c r="F170" s="302" t="s">
        <v>4047</v>
      </c>
      <c r="G170" s="300"/>
      <c r="H170" s="301" t="s">
        <v>1</v>
      </c>
      <c r="I170" s="303"/>
      <c r="J170" s="300"/>
      <c r="K170" s="300"/>
      <c r="L170" s="304"/>
      <c r="M170" s="305"/>
      <c r="N170" s="306"/>
      <c r="O170" s="306"/>
      <c r="P170" s="306"/>
      <c r="Q170" s="306"/>
      <c r="R170" s="306"/>
      <c r="S170" s="306"/>
      <c r="T170" s="307"/>
      <c r="U170" s="15"/>
      <c r="V170" s="15"/>
      <c r="W170" s="15"/>
      <c r="X170" s="15"/>
      <c r="Y170" s="15"/>
      <c r="Z170" s="15"/>
      <c r="AA170" s="15"/>
      <c r="AB170" s="15"/>
      <c r="AC170" s="15"/>
      <c r="AD170" s="15"/>
      <c r="AE170" s="15"/>
      <c r="AT170" s="308" t="s">
        <v>758</v>
      </c>
      <c r="AU170" s="308" t="s">
        <v>86</v>
      </c>
      <c r="AV170" s="15" t="s">
        <v>84</v>
      </c>
      <c r="AW170" s="15" t="s">
        <v>33</v>
      </c>
      <c r="AX170" s="15" t="s">
        <v>76</v>
      </c>
      <c r="AY170" s="308" t="s">
        <v>414</v>
      </c>
    </row>
    <row r="171" s="13" customFormat="1">
      <c r="A171" s="13"/>
      <c r="B171" s="277"/>
      <c r="C171" s="278"/>
      <c r="D171" s="230" t="s">
        <v>758</v>
      </c>
      <c r="E171" s="279" t="s">
        <v>1</v>
      </c>
      <c r="F171" s="280" t="s">
        <v>4048</v>
      </c>
      <c r="G171" s="278"/>
      <c r="H171" s="281">
        <v>17.957000000000001</v>
      </c>
      <c r="I171" s="282"/>
      <c r="J171" s="278"/>
      <c r="K171" s="278"/>
      <c r="L171" s="283"/>
      <c r="M171" s="284"/>
      <c r="N171" s="285"/>
      <c r="O171" s="285"/>
      <c r="P171" s="285"/>
      <c r="Q171" s="285"/>
      <c r="R171" s="285"/>
      <c r="S171" s="285"/>
      <c r="T171" s="286"/>
      <c r="U171" s="13"/>
      <c r="V171" s="13"/>
      <c r="W171" s="13"/>
      <c r="X171" s="13"/>
      <c r="Y171" s="13"/>
      <c r="Z171" s="13"/>
      <c r="AA171" s="13"/>
      <c r="AB171" s="13"/>
      <c r="AC171" s="13"/>
      <c r="AD171" s="13"/>
      <c r="AE171" s="13"/>
      <c r="AT171" s="287" t="s">
        <v>758</v>
      </c>
      <c r="AU171" s="287" t="s">
        <v>86</v>
      </c>
      <c r="AV171" s="13" t="s">
        <v>86</v>
      </c>
      <c r="AW171" s="13" t="s">
        <v>33</v>
      </c>
      <c r="AX171" s="13" t="s">
        <v>76</v>
      </c>
      <c r="AY171" s="287" t="s">
        <v>414</v>
      </c>
    </row>
    <row r="172" s="15" customFormat="1">
      <c r="A172" s="15"/>
      <c r="B172" s="299"/>
      <c r="C172" s="300"/>
      <c r="D172" s="230" t="s">
        <v>758</v>
      </c>
      <c r="E172" s="301" t="s">
        <v>1</v>
      </c>
      <c r="F172" s="302" t="s">
        <v>4049</v>
      </c>
      <c r="G172" s="300"/>
      <c r="H172" s="301" t="s">
        <v>1</v>
      </c>
      <c r="I172" s="303"/>
      <c r="J172" s="300"/>
      <c r="K172" s="300"/>
      <c r="L172" s="304"/>
      <c r="M172" s="305"/>
      <c r="N172" s="306"/>
      <c r="O172" s="306"/>
      <c r="P172" s="306"/>
      <c r="Q172" s="306"/>
      <c r="R172" s="306"/>
      <c r="S172" s="306"/>
      <c r="T172" s="307"/>
      <c r="U172" s="15"/>
      <c r="V172" s="15"/>
      <c r="W172" s="15"/>
      <c r="X172" s="15"/>
      <c r="Y172" s="15"/>
      <c r="Z172" s="15"/>
      <c r="AA172" s="15"/>
      <c r="AB172" s="15"/>
      <c r="AC172" s="15"/>
      <c r="AD172" s="15"/>
      <c r="AE172" s="15"/>
      <c r="AT172" s="308" t="s">
        <v>758</v>
      </c>
      <c r="AU172" s="308" t="s">
        <v>86</v>
      </c>
      <c r="AV172" s="15" t="s">
        <v>84</v>
      </c>
      <c r="AW172" s="15" t="s">
        <v>33</v>
      </c>
      <c r="AX172" s="15" t="s">
        <v>76</v>
      </c>
      <c r="AY172" s="308" t="s">
        <v>414</v>
      </c>
    </row>
    <row r="173" s="13" customFormat="1">
      <c r="A173" s="13"/>
      <c r="B173" s="277"/>
      <c r="C173" s="278"/>
      <c r="D173" s="230" t="s">
        <v>758</v>
      </c>
      <c r="E173" s="279" t="s">
        <v>1</v>
      </c>
      <c r="F173" s="280" t="s">
        <v>4050</v>
      </c>
      <c r="G173" s="278"/>
      <c r="H173" s="281">
        <v>19.687000000000001</v>
      </c>
      <c r="I173" s="282"/>
      <c r="J173" s="278"/>
      <c r="K173" s="278"/>
      <c r="L173" s="283"/>
      <c r="M173" s="284"/>
      <c r="N173" s="285"/>
      <c r="O173" s="285"/>
      <c r="P173" s="285"/>
      <c r="Q173" s="285"/>
      <c r="R173" s="285"/>
      <c r="S173" s="285"/>
      <c r="T173" s="286"/>
      <c r="U173" s="13"/>
      <c r="V173" s="13"/>
      <c r="W173" s="13"/>
      <c r="X173" s="13"/>
      <c r="Y173" s="13"/>
      <c r="Z173" s="13"/>
      <c r="AA173" s="13"/>
      <c r="AB173" s="13"/>
      <c r="AC173" s="13"/>
      <c r="AD173" s="13"/>
      <c r="AE173" s="13"/>
      <c r="AT173" s="287" t="s">
        <v>758</v>
      </c>
      <c r="AU173" s="287" t="s">
        <v>86</v>
      </c>
      <c r="AV173" s="13" t="s">
        <v>86</v>
      </c>
      <c r="AW173" s="13" t="s">
        <v>33</v>
      </c>
      <c r="AX173" s="13" t="s">
        <v>76</v>
      </c>
      <c r="AY173" s="287" t="s">
        <v>414</v>
      </c>
    </row>
    <row r="174" s="15" customFormat="1">
      <c r="A174" s="15"/>
      <c r="B174" s="299"/>
      <c r="C174" s="300"/>
      <c r="D174" s="230" t="s">
        <v>758</v>
      </c>
      <c r="E174" s="301" t="s">
        <v>1</v>
      </c>
      <c r="F174" s="302" t="s">
        <v>4051</v>
      </c>
      <c r="G174" s="300"/>
      <c r="H174" s="301" t="s">
        <v>1</v>
      </c>
      <c r="I174" s="303"/>
      <c r="J174" s="300"/>
      <c r="K174" s="300"/>
      <c r="L174" s="304"/>
      <c r="M174" s="305"/>
      <c r="N174" s="306"/>
      <c r="O174" s="306"/>
      <c r="P174" s="306"/>
      <c r="Q174" s="306"/>
      <c r="R174" s="306"/>
      <c r="S174" s="306"/>
      <c r="T174" s="307"/>
      <c r="U174" s="15"/>
      <c r="V174" s="15"/>
      <c r="W174" s="15"/>
      <c r="X174" s="15"/>
      <c r="Y174" s="15"/>
      <c r="Z174" s="15"/>
      <c r="AA174" s="15"/>
      <c r="AB174" s="15"/>
      <c r="AC174" s="15"/>
      <c r="AD174" s="15"/>
      <c r="AE174" s="15"/>
      <c r="AT174" s="308" t="s">
        <v>758</v>
      </c>
      <c r="AU174" s="308" t="s">
        <v>86</v>
      </c>
      <c r="AV174" s="15" t="s">
        <v>84</v>
      </c>
      <c r="AW174" s="15" t="s">
        <v>33</v>
      </c>
      <c r="AX174" s="15" t="s">
        <v>76</v>
      </c>
      <c r="AY174" s="308" t="s">
        <v>414</v>
      </c>
    </row>
    <row r="175" s="13" customFormat="1">
      <c r="A175" s="13"/>
      <c r="B175" s="277"/>
      <c r="C175" s="278"/>
      <c r="D175" s="230" t="s">
        <v>758</v>
      </c>
      <c r="E175" s="279" t="s">
        <v>1</v>
      </c>
      <c r="F175" s="280" t="s">
        <v>4052</v>
      </c>
      <c r="G175" s="278"/>
      <c r="H175" s="281">
        <v>122.696</v>
      </c>
      <c r="I175" s="282"/>
      <c r="J175" s="278"/>
      <c r="K175" s="278"/>
      <c r="L175" s="283"/>
      <c r="M175" s="284"/>
      <c r="N175" s="285"/>
      <c r="O175" s="285"/>
      <c r="P175" s="285"/>
      <c r="Q175" s="285"/>
      <c r="R175" s="285"/>
      <c r="S175" s="285"/>
      <c r="T175" s="286"/>
      <c r="U175" s="13"/>
      <c r="V175" s="13"/>
      <c r="W175" s="13"/>
      <c r="X175" s="13"/>
      <c r="Y175" s="13"/>
      <c r="Z175" s="13"/>
      <c r="AA175" s="13"/>
      <c r="AB175" s="13"/>
      <c r="AC175" s="13"/>
      <c r="AD175" s="13"/>
      <c r="AE175" s="13"/>
      <c r="AT175" s="287" t="s">
        <v>758</v>
      </c>
      <c r="AU175" s="287" t="s">
        <v>86</v>
      </c>
      <c r="AV175" s="13" t="s">
        <v>86</v>
      </c>
      <c r="AW175" s="13" t="s">
        <v>33</v>
      </c>
      <c r="AX175" s="13" t="s">
        <v>76</v>
      </c>
      <c r="AY175" s="287" t="s">
        <v>414</v>
      </c>
    </row>
    <row r="176" s="15" customFormat="1">
      <c r="A176" s="15"/>
      <c r="B176" s="299"/>
      <c r="C176" s="300"/>
      <c r="D176" s="230" t="s">
        <v>758</v>
      </c>
      <c r="E176" s="301" t="s">
        <v>1</v>
      </c>
      <c r="F176" s="302" t="s">
        <v>4053</v>
      </c>
      <c r="G176" s="300"/>
      <c r="H176" s="301" t="s">
        <v>1</v>
      </c>
      <c r="I176" s="303"/>
      <c r="J176" s="300"/>
      <c r="K176" s="300"/>
      <c r="L176" s="304"/>
      <c r="M176" s="305"/>
      <c r="N176" s="306"/>
      <c r="O176" s="306"/>
      <c r="P176" s="306"/>
      <c r="Q176" s="306"/>
      <c r="R176" s="306"/>
      <c r="S176" s="306"/>
      <c r="T176" s="307"/>
      <c r="U176" s="15"/>
      <c r="V176" s="15"/>
      <c r="W176" s="15"/>
      <c r="X176" s="15"/>
      <c r="Y176" s="15"/>
      <c r="Z176" s="15"/>
      <c r="AA176" s="15"/>
      <c r="AB176" s="15"/>
      <c r="AC176" s="15"/>
      <c r="AD176" s="15"/>
      <c r="AE176" s="15"/>
      <c r="AT176" s="308" t="s">
        <v>758</v>
      </c>
      <c r="AU176" s="308" t="s">
        <v>86</v>
      </c>
      <c r="AV176" s="15" t="s">
        <v>84</v>
      </c>
      <c r="AW176" s="15" t="s">
        <v>33</v>
      </c>
      <c r="AX176" s="15" t="s">
        <v>76</v>
      </c>
      <c r="AY176" s="308" t="s">
        <v>414</v>
      </c>
    </row>
    <row r="177" s="13" customFormat="1">
      <c r="A177" s="13"/>
      <c r="B177" s="277"/>
      <c r="C177" s="278"/>
      <c r="D177" s="230" t="s">
        <v>758</v>
      </c>
      <c r="E177" s="279" t="s">
        <v>1</v>
      </c>
      <c r="F177" s="280" t="s">
        <v>4054</v>
      </c>
      <c r="G177" s="278"/>
      <c r="H177" s="281">
        <v>28.029</v>
      </c>
      <c r="I177" s="282"/>
      <c r="J177" s="278"/>
      <c r="K177" s="278"/>
      <c r="L177" s="283"/>
      <c r="M177" s="284"/>
      <c r="N177" s="285"/>
      <c r="O177" s="285"/>
      <c r="P177" s="285"/>
      <c r="Q177" s="285"/>
      <c r="R177" s="285"/>
      <c r="S177" s="285"/>
      <c r="T177" s="286"/>
      <c r="U177" s="13"/>
      <c r="V177" s="13"/>
      <c r="W177" s="13"/>
      <c r="X177" s="13"/>
      <c r="Y177" s="13"/>
      <c r="Z177" s="13"/>
      <c r="AA177" s="13"/>
      <c r="AB177" s="13"/>
      <c r="AC177" s="13"/>
      <c r="AD177" s="13"/>
      <c r="AE177" s="13"/>
      <c r="AT177" s="287" t="s">
        <v>758</v>
      </c>
      <c r="AU177" s="287" t="s">
        <v>86</v>
      </c>
      <c r="AV177" s="13" t="s">
        <v>86</v>
      </c>
      <c r="AW177" s="13" t="s">
        <v>33</v>
      </c>
      <c r="AX177" s="13" t="s">
        <v>76</v>
      </c>
      <c r="AY177" s="287" t="s">
        <v>414</v>
      </c>
    </row>
    <row r="178" s="14" customFormat="1">
      <c r="A178" s="14"/>
      <c r="B178" s="288"/>
      <c r="C178" s="289"/>
      <c r="D178" s="230" t="s">
        <v>758</v>
      </c>
      <c r="E178" s="290" t="s">
        <v>1</v>
      </c>
      <c r="F178" s="291" t="s">
        <v>760</v>
      </c>
      <c r="G178" s="289"/>
      <c r="H178" s="292">
        <v>188.369</v>
      </c>
      <c r="I178" s="293"/>
      <c r="J178" s="289"/>
      <c r="K178" s="289"/>
      <c r="L178" s="294"/>
      <c r="M178" s="295"/>
      <c r="N178" s="296"/>
      <c r="O178" s="296"/>
      <c r="P178" s="296"/>
      <c r="Q178" s="296"/>
      <c r="R178" s="296"/>
      <c r="S178" s="296"/>
      <c r="T178" s="297"/>
      <c r="U178" s="14"/>
      <c r="V178" s="14"/>
      <c r="W178" s="14"/>
      <c r="X178" s="14"/>
      <c r="Y178" s="14"/>
      <c r="Z178" s="14"/>
      <c r="AA178" s="14"/>
      <c r="AB178" s="14"/>
      <c r="AC178" s="14"/>
      <c r="AD178" s="14"/>
      <c r="AE178" s="14"/>
      <c r="AT178" s="298" t="s">
        <v>758</v>
      </c>
      <c r="AU178" s="298" t="s">
        <v>86</v>
      </c>
      <c r="AV178" s="14" t="s">
        <v>415</v>
      </c>
      <c r="AW178" s="14" t="s">
        <v>33</v>
      </c>
      <c r="AX178" s="14" t="s">
        <v>84</v>
      </c>
      <c r="AY178" s="298" t="s">
        <v>414</v>
      </c>
    </row>
    <row r="179" s="2" customFormat="1" ht="21.75" customHeight="1">
      <c r="A179" s="39"/>
      <c r="B179" s="40"/>
      <c r="C179" s="234" t="s">
        <v>413</v>
      </c>
      <c r="D179" s="234" t="s">
        <v>443</v>
      </c>
      <c r="E179" s="235" t="s">
        <v>1750</v>
      </c>
      <c r="F179" s="236" t="s">
        <v>1751</v>
      </c>
      <c r="G179" s="237" t="s">
        <v>632</v>
      </c>
      <c r="H179" s="238">
        <v>18.811</v>
      </c>
      <c r="I179" s="239"/>
      <c r="J179" s="240">
        <f>ROUND(I179*H179,2)</f>
        <v>0</v>
      </c>
      <c r="K179" s="236" t="s">
        <v>720</v>
      </c>
      <c r="L179" s="45"/>
      <c r="M179" s="241" t="s">
        <v>1</v>
      </c>
      <c r="N179" s="242" t="s">
        <v>41</v>
      </c>
      <c r="O179" s="92"/>
      <c r="P179" s="226">
        <f>O179*H179</f>
        <v>0</v>
      </c>
      <c r="Q179" s="226">
        <v>0.001110364</v>
      </c>
      <c r="R179" s="226">
        <f>Q179*H179</f>
        <v>0.020887057203999998</v>
      </c>
      <c r="S179" s="226">
        <v>0</v>
      </c>
      <c r="T179" s="227">
        <f>S179*H179</f>
        <v>0</v>
      </c>
      <c r="U179" s="39"/>
      <c r="V179" s="39"/>
      <c r="W179" s="39"/>
      <c r="X179" s="39"/>
      <c r="Y179" s="39"/>
      <c r="Z179" s="39"/>
      <c r="AA179" s="39"/>
      <c r="AB179" s="39"/>
      <c r="AC179" s="39"/>
      <c r="AD179" s="39"/>
      <c r="AE179" s="39"/>
      <c r="AR179" s="228" t="s">
        <v>415</v>
      </c>
      <c r="AT179" s="228" t="s">
        <v>443</v>
      </c>
      <c r="AU179" s="228" t="s">
        <v>86</v>
      </c>
      <c r="AY179" s="18" t="s">
        <v>414</v>
      </c>
      <c r="BE179" s="229">
        <f>IF(N179="základní",J179,0)</f>
        <v>0</v>
      </c>
      <c r="BF179" s="229">
        <f>IF(N179="snížená",J179,0)</f>
        <v>0</v>
      </c>
      <c r="BG179" s="229">
        <f>IF(N179="zákl. přenesená",J179,0)</f>
        <v>0</v>
      </c>
      <c r="BH179" s="229">
        <f>IF(N179="sníž. přenesená",J179,0)</f>
        <v>0</v>
      </c>
      <c r="BI179" s="229">
        <f>IF(N179="nulová",J179,0)</f>
        <v>0</v>
      </c>
      <c r="BJ179" s="18" t="s">
        <v>84</v>
      </c>
      <c r="BK179" s="229">
        <f>ROUND(I179*H179,2)</f>
        <v>0</v>
      </c>
      <c r="BL179" s="18" t="s">
        <v>415</v>
      </c>
      <c r="BM179" s="228" t="s">
        <v>4055</v>
      </c>
    </row>
    <row r="180" s="2" customFormat="1">
      <c r="A180" s="39"/>
      <c r="B180" s="40"/>
      <c r="C180" s="41"/>
      <c r="D180" s="230" t="s">
        <v>417</v>
      </c>
      <c r="E180" s="41"/>
      <c r="F180" s="231" t="s">
        <v>1753</v>
      </c>
      <c r="G180" s="41"/>
      <c r="H180" s="41"/>
      <c r="I180" s="156"/>
      <c r="J180" s="41"/>
      <c r="K180" s="41"/>
      <c r="L180" s="45"/>
      <c r="M180" s="232"/>
      <c r="N180" s="233"/>
      <c r="O180" s="92"/>
      <c r="P180" s="92"/>
      <c r="Q180" s="92"/>
      <c r="R180" s="92"/>
      <c r="S180" s="92"/>
      <c r="T180" s="93"/>
      <c r="U180" s="39"/>
      <c r="V180" s="39"/>
      <c r="W180" s="39"/>
      <c r="X180" s="39"/>
      <c r="Y180" s="39"/>
      <c r="Z180" s="39"/>
      <c r="AA180" s="39"/>
      <c r="AB180" s="39"/>
      <c r="AC180" s="39"/>
      <c r="AD180" s="39"/>
      <c r="AE180" s="39"/>
      <c r="AT180" s="18" t="s">
        <v>417</v>
      </c>
      <c r="AU180" s="18" t="s">
        <v>86</v>
      </c>
    </row>
    <row r="181" s="2" customFormat="1">
      <c r="A181" s="39"/>
      <c r="B181" s="40"/>
      <c r="C181" s="41"/>
      <c r="D181" s="230" t="s">
        <v>722</v>
      </c>
      <c r="E181" s="41"/>
      <c r="F181" s="268" t="s">
        <v>2797</v>
      </c>
      <c r="G181" s="41"/>
      <c r="H181" s="41"/>
      <c r="I181" s="156"/>
      <c r="J181" s="41"/>
      <c r="K181" s="41"/>
      <c r="L181" s="45"/>
      <c r="M181" s="232"/>
      <c r="N181" s="233"/>
      <c r="O181" s="92"/>
      <c r="P181" s="92"/>
      <c r="Q181" s="92"/>
      <c r="R181" s="92"/>
      <c r="S181" s="92"/>
      <c r="T181" s="93"/>
      <c r="U181" s="39"/>
      <c r="V181" s="39"/>
      <c r="W181" s="39"/>
      <c r="X181" s="39"/>
      <c r="Y181" s="39"/>
      <c r="Z181" s="39"/>
      <c r="AA181" s="39"/>
      <c r="AB181" s="39"/>
      <c r="AC181" s="39"/>
      <c r="AD181" s="39"/>
      <c r="AE181" s="39"/>
      <c r="AT181" s="18" t="s">
        <v>722</v>
      </c>
      <c r="AU181" s="18" t="s">
        <v>86</v>
      </c>
    </row>
    <row r="182" s="15" customFormat="1">
      <c r="A182" s="15"/>
      <c r="B182" s="299"/>
      <c r="C182" s="300"/>
      <c r="D182" s="230" t="s">
        <v>758</v>
      </c>
      <c r="E182" s="301" t="s">
        <v>1</v>
      </c>
      <c r="F182" s="302" t="s">
        <v>2887</v>
      </c>
      <c r="G182" s="300"/>
      <c r="H182" s="301" t="s">
        <v>1</v>
      </c>
      <c r="I182" s="303"/>
      <c r="J182" s="300"/>
      <c r="K182" s="300"/>
      <c r="L182" s="304"/>
      <c r="M182" s="305"/>
      <c r="N182" s="306"/>
      <c r="O182" s="306"/>
      <c r="P182" s="306"/>
      <c r="Q182" s="306"/>
      <c r="R182" s="306"/>
      <c r="S182" s="306"/>
      <c r="T182" s="307"/>
      <c r="U182" s="15"/>
      <c r="V182" s="15"/>
      <c r="W182" s="15"/>
      <c r="X182" s="15"/>
      <c r="Y182" s="15"/>
      <c r="Z182" s="15"/>
      <c r="AA182" s="15"/>
      <c r="AB182" s="15"/>
      <c r="AC182" s="15"/>
      <c r="AD182" s="15"/>
      <c r="AE182" s="15"/>
      <c r="AT182" s="308" t="s">
        <v>758</v>
      </c>
      <c r="AU182" s="308" t="s">
        <v>86</v>
      </c>
      <c r="AV182" s="15" t="s">
        <v>84</v>
      </c>
      <c r="AW182" s="15" t="s">
        <v>33</v>
      </c>
      <c r="AX182" s="15" t="s">
        <v>76</v>
      </c>
      <c r="AY182" s="308" t="s">
        <v>414</v>
      </c>
    </row>
    <row r="183" s="13" customFormat="1">
      <c r="A183" s="13"/>
      <c r="B183" s="277"/>
      <c r="C183" s="278"/>
      <c r="D183" s="230" t="s">
        <v>758</v>
      </c>
      <c r="E183" s="279" t="s">
        <v>1</v>
      </c>
      <c r="F183" s="280" t="s">
        <v>4056</v>
      </c>
      <c r="G183" s="278"/>
      <c r="H183" s="281">
        <v>8.9879999999999995</v>
      </c>
      <c r="I183" s="282"/>
      <c r="J183" s="278"/>
      <c r="K183" s="278"/>
      <c r="L183" s="283"/>
      <c r="M183" s="284"/>
      <c r="N183" s="285"/>
      <c r="O183" s="285"/>
      <c r="P183" s="285"/>
      <c r="Q183" s="285"/>
      <c r="R183" s="285"/>
      <c r="S183" s="285"/>
      <c r="T183" s="286"/>
      <c r="U183" s="13"/>
      <c r="V183" s="13"/>
      <c r="W183" s="13"/>
      <c r="X183" s="13"/>
      <c r="Y183" s="13"/>
      <c r="Z183" s="13"/>
      <c r="AA183" s="13"/>
      <c r="AB183" s="13"/>
      <c r="AC183" s="13"/>
      <c r="AD183" s="13"/>
      <c r="AE183" s="13"/>
      <c r="AT183" s="287" t="s">
        <v>758</v>
      </c>
      <c r="AU183" s="287" t="s">
        <v>86</v>
      </c>
      <c r="AV183" s="13" t="s">
        <v>86</v>
      </c>
      <c r="AW183" s="13" t="s">
        <v>33</v>
      </c>
      <c r="AX183" s="13" t="s">
        <v>76</v>
      </c>
      <c r="AY183" s="287" t="s">
        <v>414</v>
      </c>
    </row>
    <row r="184" s="13" customFormat="1">
      <c r="A184" s="13"/>
      <c r="B184" s="277"/>
      <c r="C184" s="278"/>
      <c r="D184" s="230" t="s">
        <v>758</v>
      </c>
      <c r="E184" s="279" t="s">
        <v>1</v>
      </c>
      <c r="F184" s="280" t="s">
        <v>2892</v>
      </c>
      <c r="G184" s="278"/>
      <c r="H184" s="281">
        <v>1.8480000000000001</v>
      </c>
      <c r="I184" s="282"/>
      <c r="J184" s="278"/>
      <c r="K184" s="278"/>
      <c r="L184" s="283"/>
      <c r="M184" s="284"/>
      <c r="N184" s="285"/>
      <c r="O184" s="285"/>
      <c r="P184" s="285"/>
      <c r="Q184" s="285"/>
      <c r="R184" s="285"/>
      <c r="S184" s="285"/>
      <c r="T184" s="286"/>
      <c r="U184" s="13"/>
      <c r="V184" s="13"/>
      <c r="W184" s="13"/>
      <c r="X184" s="13"/>
      <c r="Y184" s="13"/>
      <c r="Z184" s="13"/>
      <c r="AA184" s="13"/>
      <c r="AB184" s="13"/>
      <c r="AC184" s="13"/>
      <c r="AD184" s="13"/>
      <c r="AE184" s="13"/>
      <c r="AT184" s="287" t="s">
        <v>758</v>
      </c>
      <c r="AU184" s="287" t="s">
        <v>86</v>
      </c>
      <c r="AV184" s="13" t="s">
        <v>86</v>
      </c>
      <c r="AW184" s="13" t="s">
        <v>33</v>
      </c>
      <c r="AX184" s="13" t="s">
        <v>76</v>
      </c>
      <c r="AY184" s="287" t="s">
        <v>414</v>
      </c>
    </row>
    <row r="185" s="15" customFormat="1">
      <c r="A185" s="15"/>
      <c r="B185" s="299"/>
      <c r="C185" s="300"/>
      <c r="D185" s="230" t="s">
        <v>758</v>
      </c>
      <c r="E185" s="301" t="s">
        <v>1</v>
      </c>
      <c r="F185" s="302" t="s">
        <v>4057</v>
      </c>
      <c r="G185" s="300"/>
      <c r="H185" s="301" t="s">
        <v>1</v>
      </c>
      <c r="I185" s="303"/>
      <c r="J185" s="300"/>
      <c r="K185" s="300"/>
      <c r="L185" s="304"/>
      <c r="M185" s="305"/>
      <c r="N185" s="306"/>
      <c r="O185" s="306"/>
      <c r="P185" s="306"/>
      <c r="Q185" s="306"/>
      <c r="R185" s="306"/>
      <c r="S185" s="306"/>
      <c r="T185" s="307"/>
      <c r="U185" s="15"/>
      <c r="V185" s="15"/>
      <c r="W185" s="15"/>
      <c r="X185" s="15"/>
      <c r="Y185" s="15"/>
      <c r="Z185" s="15"/>
      <c r="AA185" s="15"/>
      <c r="AB185" s="15"/>
      <c r="AC185" s="15"/>
      <c r="AD185" s="15"/>
      <c r="AE185" s="15"/>
      <c r="AT185" s="308" t="s">
        <v>758</v>
      </c>
      <c r="AU185" s="308" t="s">
        <v>86</v>
      </c>
      <c r="AV185" s="15" t="s">
        <v>84</v>
      </c>
      <c r="AW185" s="15" t="s">
        <v>33</v>
      </c>
      <c r="AX185" s="15" t="s">
        <v>76</v>
      </c>
      <c r="AY185" s="308" t="s">
        <v>414</v>
      </c>
    </row>
    <row r="186" s="13" customFormat="1">
      <c r="A186" s="13"/>
      <c r="B186" s="277"/>
      <c r="C186" s="278"/>
      <c r="D186" s="230" t="s">
        <v>758</v>
      </c>
      <c r="E186" s="279" t="s">
        <v>1</v>
      </c>
      <c r="F186" s="280" t="s">
        <v>4058</v>
      </c>
      <c r="G186" s="278"/>
      <c r="H186" s="281">
        <v>6.992</v>
      </c>
      <c r="I186" s="282"/>
      <c r="J186" s="278"/>
      <c r="K186" s="278"/>
      <c r="L186" s="283"/>
      <c r="M186" s="284"/>
      <c r="N186" s="285"/>
      <c r="O186" s="285"/>
      <c r="P186" s="285"/>
      <c r="Q186" s="285"/>
      <c r="R186" s="285"/>
      <c r="S186" s="285"/>
      <c r="T186" s="286"/>
      <c r="U186" s="13"/>
      <c r="V186" s="13"/>
      <c r="W186" s="13"/>
      <c r="X186" s="13"/>
      <c r="Y186" s="13"/>
      <c r="Z186" s="13"/>
      <c r="AA186" s="13"/>
      <c r="AB186" s="13"/>
      <c r="AC186" s="13"/>
      <c r="AD186" s="13"/>
      <c r="AE186" s="13"/>
      <c r="AT186" s="287" t="s">
        <v>758</v>
      </c>
      <c r="AU186" s="287" t="s">
        <v>86</v>
      </c>
      <c r="AV186" s="13" t="s">
        <v>86</v>
      </c>
      <c r="AW186" s="13" t="s">
        <v>33</v>
      </c>
      <c r="AX186" s="13" t="s">
        <v>76</v>
      </c>
      <c r="AY186" s="287" t="s">
        <v>414</v>
      </c>
    </row>
    <row r="187" s="15" customFormat="1">
      <c r="A187" s="15"/>
      <c r="B187" s="299"/>
      <c r="C187" s="300"/>
      <c r="D187" s="230" t="s">
        <v>758</v>
      </c>
      <c r="E187" s="301" t="s">
        <v>1</v>
      </c>
      <c r="F187" s="302" t="s">
        <v>4059</v>
      </c>
      <c r="G187" s="300"/>
      <c r="H187" s="301" t="s">
        <v>1</v>
      </c>
      <c r="I187" s="303"/>
      <c r="J187" s="300"/>
      <c r="K187" s="300"/>
      <c r="L187" s="304"/>
      <c r="M187" s="305"/>
      <c r="N187" s="306"/>
      <c r="O187" s="306"/>
      <c r="P187" s="306"/>
      <c r="Q187" s="306"/>
      <c r="R187" s="306"/>
      <c r="S187" s="306"/>
      <c r="T187" s="307"/>
      <c r="U187" s="15"/>
      <c r="V187" s="15"/>
      <c r="W187" s="15"/>
      <c r="X187" s="15"/>
      <c r="Y187" s="15"/>
      <c r="Z187" s="15"/>
      <c r="AA187" s="15"/>
      <c r="AB187" s="15"/>
      <c r="AC187" s="15"/>
      <c r="AD187" s="15"/>
      <c r="AE187" s="15"/>
      <c r="AT187" s="308" t="s">
        <v>758</v>
      </c>
      <c r="AU187" s="308" t="s">
        <v>86</v>
      </c>
      <c r="AV187" s="15" t="s">
        <v>84</v>
      </c>
      <c r="AW187" s="15" t="s">
        <v>33</v>
      </c>
      <c r="AX187" s="15" t="s">
        <v>76</v>
      </c>
      <c r="AY187" s="308" t="s">
        <v>414</v>
      </c>
    </row>
    <row r="188" s="13" customFormat="1">
      <c r="A188" s="13"/>
      <c r="B188" s="277"/>
      <c r="C188" s="278"/>
      <c r="D188" s="230" t="s">
        <v>758</v>
      </c>
      <c r="E188" s="279" t="s">
        <v>1</v>
      </c>
      <c r="F188" s="280" t="s">
        <v>4060</v>
      </c>
      <c r="G188" s="278"/>
      <c r="H188" s="281">
        <v>0.14099999999999999</v>
      </c>
      <c r="I188" s="282"/>
      <c r="J188" s="278"/>
      <c r="K188" s="278"/>
      <c r="L188" s="283"/>
      <c r="M188" s="284"/>
      <c r="N188" s="285"/>
      <c r="O188" s="285"/>
      <c r="P188" s="285"/>
      <c r="Q188" s="285"/>
      <c r="R188" s="285"/>
      <c r="S188" s="285"/>
      <c r="T188" s="286"/>
      <c r="U188" s="13"/>
      <c r="V188" s="13"/>
      <c r="W188" s="13"/>
      <c r="X188" s="13"/>
      <c r="Y188" s="13"/>
      <c r="Z188" s="13"/>
      <c r="AA188" s="13"/>
      <c r="AB188" s="13"/>
      <c r="AC188" s="13"/>
      <c r="AD188" s="13"/>
      <c r="AE188" s="13"/>
      <c r="AT188" s="287" t="s">
        <v>758</v>
      </c>
      <c r="AU188" s="287" t="s">
        <v>86</v>
      </c>
      <c r="AV188" s="13" t="s">
        <v>86</v>
      </c>
      <c r="AW188" s="13" t="s">
        <v>33</v>
      </c>
      <c r="AX188" s="13" t="s">
        <v>76</v>
      </c>
      <c r="AY188" s="287" t="s">
        <v>414</v>
      </c>
    </row>
    <row r="189" s="15" customFormat="1">
      <c r="A189" s="15"/>
      <c r="B189" s="299"/>
      <c r="C189" s="300"/>
      <c r="D189" s="230" t="s">
        <v>758</v>
      </c>
      <c r="E189" s="301" t="s">
        <v>1</v>
      </c>
      <c r="F189" s="302" t="s">
        <v>4061</v>
      </c>
      <c r="G189" s="300"/>
      <c r="H189" s="301" t="s">
        <v>1</v>
      </c>
      <c r="I189" s="303"/>
      <c r="J189" s="300"/>
      <c r="K189" s="300"/>
      <c r="L189" s="304"/>
      <c r="M189" s="305"/>
      <c r="N189" s="306"/>
      <c r="O189" s="306"/>
      <c r="P189" s="306"/>
      <c r="Q189" s="306"/>
      <c r="R189" s="306"/>
      <c r="S189" s="306"/>
      <c r="T189" s="307"/>
      <c r="U189" s="15"/>
      <c r="V189" s="15"/>
      <c r="W189" s="15"/>
      <c r="X189" s="15"/>
      <c r="Y189" s="15"/>
      <c r="Z189" s="15"/>
      <c r="AA189" s="15"/>
      <c r="AB189" s="15"/>
      <c r="AC189" s="15"/>
      <c r="AD189" s="15"/>
      <c r="AE189" s="15"/>
      <c r="AT189" s="308" t="s">
        <v>758</v>
      </c>
      <c r="AU189" s="308" t="s">
        <v>86</v>
      </c>
      <c r="AV189" s="15" t="s">
        <v>84</v>
      </c>
      <c r="AW189" s="15" t="s">
        <v>33</v>
      </c>
      <c r="AX189" s="15" t="s">
        <v>76</v>
      </c>
      <c r="AY189" s="308" t="s">
        <v>414</v>
      </c>
    </row>
    <row r="190" s="13" customFormat="1">
      <c r="A190" s="13"/>
      <c r="B190" s="277"/>
      <c r="C190" s="278"/>
      <c r="D190" s="230" t="s">
        <v>758</v>
      </c>
      <c r="E190" s="279" t="s">
        <v>1</v>
      </c>
      <c r="F190" s="280" t="s">
        <v>4062</v>
      </c>
      <c r="G190" s="278"/>
      <c r="H190" s="281">
        <v>0.84199999999999997</v>
      </c>
      <c r="I190" s="282"/>
      <c r="J190" s="278"/>
      <c r="K190" s="278"/>
      <c r="L190" s="283"/>
      <c r="M190" s="284"/>
      <c r="N190" s="285"/>
      <c r="O190" s="285"/>
      <c r="P190" s="285"/>
      <c r="Q190" s="285"/>
      <c r="R190" s="285"/>
      <c r="S190" s="285"/>
      <c r="T190" s="286"/>
      <c r="U190" s="13"/>
      <c r="V190" s="13"/>
      <c r="W190" s="13"/>
      <c r="X190" s="13"/>
      <c r="Y190" s="13"/>
      <c r="Z190" s="13"/>
      <c r="AA190" s="13"/>
      <c r="AB190" s="13"/>
      <c r="AC190" s="13"/>
      <c r="AD190" s="13"/>
      <c r="AE190" s="13"/>
      <c r="AT190" s="287" t="s">
        <v>758</v>
      </c>
      <c r="AU190" s="287" t="s">
        <v>86</v>
      </c>
      <c r="AV190" s="13" t="s">
        <v>86</v>
      </c>
      <c r="AW190" s="13" t="s">
        <v>33</v>
      </c>
      <c r="AX190" s="13" t="s">
        <v>76</v>
      </c>
      <c r="AY190" s="287" t="s">
        <v>414</v>
      </c>
    </row>
    <row r="191" s="14" customFormat="1">
      <c r="A191" s="14"/>
      <c r="B191" s="288"/>
      <c r="C191" s="289"/>
      <c r="D191" s="230" t="s">
        <v>758</v>
      </c>
      <c r="E191" s="290" t="s">
        <v>1</v>
      </c>
      <c r="F191" s="291" t="s">
        <v>760</v>
      </c>
      <c r="G191" s="289"/>
      <c r="H191" s="292">
        <v>18.810999999999996</v>
      </c>
      <c r="I191" s="293"/>
      <c r="J191" s="289"/>
      <c r="K191" s="289"/>
      <c r="L191" s="294"/>
      <c r="M191" s="295"/>
      <c r="N191" s="296"/>
      <c r="O191" s="296"/>
      <c r="P191" s="296"/>
      <c r="Q191" s="296"/>
      <c r="R191" s="296"/>
      <c r="S191" s="296"/>
      <c r="T191" s="297"/>
      <c r="U191" s="14"/>
      <c r="V191" s="14"/>
      <c r="W191" s="14"/>
      <c r="X191" s="14"/>
      <c r="Y191" s="14"/>
      <c r="Z191" s="14"/>
      <c r="AA191" s="14"/>
      <c r="AB191" s="14"/>
      <c r="AC191" s="14"/>
      <c r="AD191" s="14"/>
      <c r="AE191" s="14"/>
      <c r="AT191" s="298" t="s">
        <v>758</v>
      </c>
      <c r="AU191" s="298" t="s">
        <v>86</v>
      </c>
      <c r="AV191" s="14" t="s">
        <v>415</v>
      </c>
      <c r="AW191" s="14" t="s">
        <v>33</v>
      </c>
      <c r="AX191" s="14" t="s">
        <v>84</v>
      </c>
      <c r="AY191" s="298" t="s">
        <v>414</v>
      </c>
    </row>
    <row r="192" s="2" customFormat="1" ht="21.75" customHeight="1">
      <c r="A192" s="39"/>
      <c r="B192" s="40"/>
      <c r="C192" s="234" t="s">
        <v>442</v>
      </c>
      <c r="D192" s="234" t="s">
        <v>443</v>
      </c>
      <c r="E192" s="235" t="s">
        <v>2246</v>
      </c>
      <c r="F192" s="236" t="s">
        <v>2247</v>
      </c>
      <c r="G192" s="237" t="s">
        <v>531</v>
      </c>
      <c r="H192" s="238">
        <v>94.200000000000003</v>
      </c>
      <c r="I192" s="239"/>
      <c r="J192" s="240">
        <f>ROUND(I192*H192,2)</f>
        <v>0</v>
      </c>
      <c r="K192" s="236" t="s">
        <v>720</v>
      </c>
      <c r="L192" s="45"/>
      <c r="M192" s="241" t="s">
        <v>1</v>
      </c>
      <c r="N192" s="242" t="s">
        <v>41</v>
      </c>
      <c r="O192" s="92"/>
      <c r="P192" s="226">
        <f>O192*H192</f>
        <v>0</v>
      </c>
      <c r="Q192" s="226">
        <v>0.00046548210000000001</v>
      </c>
      <c r="R192" s="226">
        <f>Q192*H192</f>
        <v>0.043848413820000001</v>
      </c>
      <c r="S192" s="226">
        <v>0</v>
      </c>
      <c r="T192" s="227">
        <f>S192*H192</f>
        <v>0</v>
      </c>
      <c r="U192" s="39"/>
      <c r="V192" s="39"/>
      <c r="W192" s="39"/>
      <c r="X192" s="39"/>
      <c r="Y192" s="39"/>
      <c r="Z192" s="39"/>
      <c r="AA192" s="39"/>
      <c r="AB192" s="39"/>
      <c r="AC192" s="39"/>
      <c r="AD192" s="39"/>
      <c r="AE192" s="39"/>
      <c r="AR192" s="228" t="s">
        <v>415</v>
      </c>
      <c r="AT192" s="228" t="s">
        <v>443</v>
      </c>
      <c r="AU192" s="228" t="s">
        <v>86</v>
      </c>
      <c r="AY192" s="18" t="s">
        <v>414</v>
      </c>
      <c r="BE192" s="229">
        <f>IF(N192="základní",J192,0)</f>
        <v>0</v>
      </c>
      <c r="BF192" s="229">
        <f>IF(N192="snížená",J192,0)</f>
        <v>0</v>
      </c>
      <c r="BG192" s="229">
        <f>IF(N192="zákl. přenesená",J192,0)</f>
        <v>0</v>
      </c>
      <c r="BH192" s="229">
        <f>IF(N192="sníž. přenesená",J192,0)</f>
        <v>0</v>
      </c>
      <c r="BI192" s="229">
        <f>IF(N192="nulová",J192,0)</f>
        <v>0</v>
      </c>
      <c r="BJ192" s="18" t="s">
        <v>84</v>
      </c>
      <c r="BK192" s="229">
        <f>ROUND(I192*H192,2)</f>
        <v>0</v>
      </c>
      <c r="BL192" s="18" t="s">
        <v>415</v>
      </c>
      <c r="BM192" s="228" t="s">
        <v>4063</v>
      </c>
    </row>
    <row r="193" s="2" customFormat="1">
      <c r="A193" s="39"/>
      <c r="B193" s="40"/>
      <c r="C193" s="41"/>
      <c r="D193" s="230" t="s">
        <v>417</v>
      </c>
      <c r="E193" s="41"/>
      <c r="F193" s="231" t="s">
        <v>2249</v>
      </c>
      <c r="G193" s="41"/>
      <c r="H193" s="41"/>
      <c r="I193" s="156"/>
      <c r="J193" s="41"/>
      <c r="K193" s="41"/>
      <c r="L193" s="45"/>
      <c r="M193" s="232"/>
      <c r="N193" s="233"/>
      <c r="O193" s="92"/>
      <c r="P193" s="92"/>
      <c r="Q193" s="92"/>
      <c r="R193" s="92"/>
      <c r="S193" s="92"/>
      <c r="T193" s="93"/>
      <c r="U193" s="39"/>
      <c r="V193" s="39"/>
      <c r="W193" s="39"/>
      <c r="X193" s="39"/>
      <c r="Y193" s="39"/>
      <c r="Z193" s="39"/>
      <c r="AA193" s="39"/>
      <c r="AB193" s="39"/>
      <c r="AC193" s="39"/>
      <c r="AD193" s="39"/>
      <c r="AE193" s="39"/>
      <c r="AT193" s="18" t="s">
        <v>417</v>
      </c>
      <c r="AU193" s="18" t="s">
        <v>86</v>
      </c>
    </row>
    <row r="194" s="15" customFormat="1">
      <c r="A194" s="15"/>
      <c r="B194" s="299"/>
      <c r="C194" s="300"/>
      <c r="D194" s="230" t="s">
        <v>758</v>
      </c>
      <c r="E194" s="301" t="s">
        <v>1</v>
      </c>
      <c r="F194" s="302" t="s">
        <v>4064</v>
      </c>
      <c r="G194" s="300"/>
      <c r="H194" s="301" t="s">
        <v>1</v>
      </c>
      <c r="I194" s="303"/>
      <c r="J194" s="300"/>
      <c r="K194" s="300"/>
      <c r="L194" s="304"/>
      <c r="M194" s="305"/>
      <c r="N194" s="306"/>
      <c r="O194" s="306"/>
      <c r="P194" s="306"/>
      <c r="Q194" s="306"/>
      <c r="R194" s="306"/>
      <c r="S194" s="306"/>
      <c r="T194" s="307"/>
      <c r="U194" s="15"/>
      <c r="V194" s="15"/>
      <c r="W194" s="15"/>
      <c r="X194" s="15"/>
      <c r="Y194" s="15"/>
      <c r="Z194" s="15"/>
      <c r="AA194" s="15"/>
      <c r="AB194" s="15"/>
      <c r="AC194" s="15"/>
      <c r="AD194" s="15"/>
      <c r="AE194" s="15"/>
      <c r="AT194" s="308" t="s">
        <v>758</v>
      </c>
      <c r="AU194" s="308" t="s">
        <v>86</v>
      </c>
      <c r="AV194" s="15" t="s">
        <v>84</v>
      </c>
      <c r="AW194" s="15" t="s">
        <v>33</v>
      </c>
      <c r="AX194" s="15" t="s">
        <v>76</v>
      </c>
      <c r="AY194" s="308" t="s">
        <v>414</v>
      </c>
    </row>
    <row r="195" s="13" customFormat="1">
      <c r="A195" s="13"/>
      <c r="B195" s="277"/>
      <c r="C195" s="278"/>
      <c r="D195" s="230" t="s">
        <v>758</v>
      </c>
      <c r="E195" s="279" t="s">
        <v>1</v>
      </c>
      <c r="F195" s="280" t="s">
        <v>4065</v>
      </c>
      <c r="G195" s="278"/>
      <c r="H195" s="281">
        <v>94.200000000000003</v>
      </c>
      <c r="I195" s="282"/>
      <c r="J195" s="278"/>
      <c r="K195" s="278"/>
      <c r="L195" s="283"/>
      <c r="M195" s="284"/>
      <c r="N195" s="285"/>
      <c r="O195" s="285"/>
      <c r="P195" s="285"/>
      <c r="Q195" s="285"/>
      <c r="R195" s="285"/>
      <c r="S195" s="285"/>
      <c r="T195" s="286"/>
      <c r="U195" s="13"/>
      <c r="V195" s="13"/>
      <c r="W195" s="13"/>
      <c r="X195" s="13"/>
      <c r="Y195" s="13"/>
      <c r="Z195" s="13"/>
      <c r="AA195" s="13"/>
      <c r="AB195" s="13"/>
      <c r="AC195" s="13"/>
      <c r="AD195" s="13"/>
      <c r="AE195" s="13"/>
      <c r="AT195" s="287" t="s">
        <v>758</v>
      </c>
      <c r="AU195" s="287" t="s">
        <v>86</v>
      </c>
      <c r="AV195" s="13" t="s">
        <v>86</v>
      </c>
      <c r="AW195" s="13" t="s">
        <v>33</v>
      </c>
      <c r="AX195" s="13" t="s">
        <v>84</v>
      </c>
      <c r="AY195" s="287" t="s">
        <v>414</v>
      </c>
    </row>
    <row r="196" s="2" customFormat="1" ht="16.5" customHeight="1">
      <c r="A196" s="39"/>
      <c r="B196" s="40"/>
      <c r="C196" s="234" t="s">
        <v>447</v>
      </c>
      <c r="D196" s="234" t="s">
        <v>443</v>
      </c>
      <c r="E196" s="235" t="s">
        <v>2893</v>
      </c>
      <c r="F196" s="236" t="s">
        <v>2894</v>
      </c>
      <c r="G196" s="237" t="s">
        <v>632</v>
      </c>
      <c r="H196" s="238">
        <v>12</v>
      </c>
      <c r="I196" s="239"/>
      <c r="J196" s="240">
        <f>ROUND(I196*H196,2)</f>
        <v>0</v>
      </c>
      <c r="K196" s="236" t="s">
        <v>720</v>
      </c>
      <c r="L196" s="45"/>
      <c r="M196" s="241" t="s">
        <v>1</v>
      </c>
      <c r="N196" s="242" t="s">
        <v>41</v>
      </c>
      <c r="O196" s="92"/>
      <c r="P196" s="226">
        <f>O196*H196</f>
        <v>0</v>
      </c>
      <c r="Q196" s="226">
        <v>0.043956000000000002</v>
      </c>
      <c r="R196" s="226">
        <f>Q196*H196</f>
        <v>0.52747200000000005</v>
      </c>
      <c r="S196" s="226">
        <v>0</v>
      </c>
      <c r="T196" s="227">
        <f>S196*H196</f>
        <v>0</v>
      </c>
      <c r="U196" s="39"/>
      <c r="V196" s="39"/>
      <c r="W196" s="39"/>
      <c r="X196" s="39"/>
      <c r="Y196" s="39"/>
      <c r="Z196" s="39"/>
      <c r="AA196" s="39"/>
      <c r="AB196" s="39"/>
      <c r="AC196" s="39"/>
      <c r="AD196" s="39"/>
      <c r="AE196" s="39"/>
      <c r="AR196" s="228" t="s">
        <v>415</v>
      </c>
      <c r="AT196" s="228" t="s">
        <v>443</v>
      </c>
      <c r="AU196" s="228" t="s">
        <v>86</v>
      </c>
      <c r="AY196" s="18" t="s">
        <v>414</v>
      </c>
      <c r="BE196" s="229">
        <f>IF(N196="základní",J196,0)</f>
        <v>0</v>
      </c>
      <c r="BF196" s="229">
        <f>IF(N196="snížená",J196,0)</f>
        <v>0</v>
      </c>
      <c r="BG196" s="229">
        <f>IF(N196="zákl. přenesená",J196,0)</f>
        <v>0</v>
      </c>
      <c r="BH196" s="229">
        <f>IF(N196="sníž. přenesená",J196,0)</f>
        <v>0</v>
      </c>
      <c r="BI196" s="229">
        <f>IF(N196="nulová",J196,0)</f>
        <v>0</v>
      </c>
      <c r="BJ196" s="18" t="s">
        <v>84</v>
      </c>
      <c r="BK196" s="229">
        <f>ROUND(I196*H196,2)</f>
        <v>0</v>
      </c>
      <c r="BL196" s="18" t="s">
        <v>415</v>
      </c>
      <c r="BM196" s="228" t="s">
        <v>4066</v>
      </c>
    </row>
    <row r="197" s="2" customFormat="1">
      <c r="A197" s="39"/>
      <c r="B197" s="40"/>
      <c r="C197" s="41"/>
      <c r="D197" s="230" t="s">
        <v>417</v>
      </c>
      <c r="E197" s="41"/>
      <c r="F197" s="231" t="s">
        <v>2896</v>
      </c>
      <c r="G197" s="41"/>
      <c r="H197" s="41"/>
      <c r="I197" s="156"/>
      <c r="J197" s="41"/>
      <c r="K197" s="41"/>
      <c r="L197" s="45"/>
      <c r="M197" s="232"/>
      <c r="N197" s="233"/>
      <c r="O197" s="92"/>
      <c r="P197" s="92"/>
      <c r="Q197" s="92"/>
      <c r="R197" s="92"/>
      <c r="S197" s="92"/>
      <c r="T197" s="93"/>
      <c r="U197" s="39"/>
      <c r="V197" s="39"/>
      <c r="W197" s="39"/>
      <c r="X197" s="39"/>
      <c r="Y197" s="39"/>
      <c r="Z197" s="39"/>
      <c r="AA197" s="39"/>
      <c r="AB197" s="39"/>
      <c r="AC197" s="39"/>
      <c r="AD197" s="39"/>
      <c r="AE197" s="39"/>
      <c r="AT197" s="18" t="s">
        <v>417</v>
      </c>
      <c r="AU197" s="18" t="s">
        <v>86</v>
      </c>
    </row>
    <row r="198" s="15" customFormat="1">
      <c r="A198" s="15"/>
      <c r="B198" s="299"/>
      <c r="C198" s="300"/>
      <c r="D198" s="230" t="s">
        <v>758</v>
      </c>
      <c r="E198" s="301" t="s">
        <v>1</v>
      </c>
      <c r="F198" s="302" t="s">
        <v>4067</v>
      </c>
      <c r="G198" s="300"/>
      <c r="H198" s="301" t="s">
        <v>1</v>
      </c>
      <c r="I198" s="303"/>
      <c r="J198" s="300"/>
      <c r="K198" s="300"/>
      <c r="L198" s="304"/>
      <c r="M198" s="305"/>
      <c r="N198" s="306"/>
      <c r="O198" s="306"/>
      <c r="P198" s="306"/>
      <c r="Q198" s="306"/>
      <c r="R198" s="306"/>
      <c r="S198" s="306"/>
      <c r="T198" s="307"/>
      <c r="U198" s="15"/>
      <c r="V198" s="15"/>
      <c r="W198" s="15"/>
      <c r="X198" s="15"/>
      <c r="Y198" s="15"/>
      <c r="Z198" s="15"/>
      <c r="AA198" s="15"/>
      <c r="AB198" s="15"/>
      <c r="AC198" s="15"/>
      <c r="AD198" s="15"/>
      <c r="AE198" s="15"/>
      <c r="AT198" s="308" t="s">
        <v>758</v>
      </c>
      <c r="AU198" s="308" t="s">
        <v>86</v>
      </c>
      <c r="AV198" s="15" t="s">
        <v>84</v>
      </c>
      <c r="AW198" s="15" t="s">
        <v>33</v>
      </c>
      <c r="AX198" s="15" t="s">
        <v>76</v>
      </c>
      <c r="AY198" s="308" t="s">
        <v>414</v>
      </c>
    </row>
    <row r="199" s="13" customFormat="1">
      <c r="A199" s="13"/>
      <c r="B199" s="277"/>
      <c r="C199" s="278"/>
      <c r="D199" s="230" t="s">
        <v>758</v>
      </c>
      <c r="E199" s="279" t="s">
        <v>1</v>
      </c>
      <c r="F199" s="280" t="s">
        <v>4068</v>
      </c>
      <c r="G199" s="278"/>
      <c r="H199" s="281">
        <v>12</v>
      </c>
      <c r="I199" s="282"/>
      <c r="J199" s="278"/>
      <c r="K199" s="278"/>
      <c r="L199" s="283"/>
      <c r="M199" s="284"/>
      <c r="N199" s="285"/>
      <c r="O199" s="285"/>
      <c r="P199" s="285"/>
      <c r="Q199" s="285"/>
      <c r="R199" s="285"/>
      <c r="S199" s="285"/>
      <c r="T199" s="286"/>
      <c r="U199" s="13"/>
      <c r="V199" s="13"/>
      <c r="W199" s="13"/>
      <c r="X199" s="13"/>
      <c r="Y199" s="13"/>
      <c r="Z199" s="13"/>
      <c r="AA199" s="13"/>
      <c r="AB199" s="13"/>
      <c r="AC199" s="13"/>
      <c r="AD199" s="13"/>
      <c r="AE199" s="13"/>
      <c r="AT199" s="287" t="s">
        <v>758</v>
      </c>
      <c r="AU199" s="287" t="s">
        <v>86</v>
      </c>
      <c r="AV199" s="13" t="s">
        <v>86</v>
      </c>
      <c r="AW199" s="13" t="s">
        <v>33</v>
      </c>
      <c r="AX199" s="13" t="s">
        <v>84</v>
      </c>
      <c r="AY199" s="287" t="s">
        <v>414</v>
      </c>
    </row>
    <row r="200" s="11" customFormat="1" ht="22.8" customHeight="1">
      <c r="A200" s="11"/>
      <c r="B200" s="254"/>
      <c r="C200" s="255"/>
      <c r="D200" s="256" t="s">
        <v>75</v>
      </c>
      <c r="E200" s="275" t="s">
        <v>442</v>
      </c>
      <c r="F200" s="275" t="s">
        <v>850</v>
      </c>
      <c r="G200" s="255"/>
      <c r="H200" s="255"/>
      <c r="I200" s="258"/>
      <c r="J200" s="276">
        <f>BK200</f>
        <v>0</v>
      </c>
      <c r="K200" s="255"/>
      <c r="L200" s="260"/>
      <c r="M200" s="261"/>
      <c r="N200" s="262"/>
      <c r="O200" s="262"/>
      <c r="P200" s="263">
        <f>SUM(P201:P262)</f>
        <v>0</v>
      </c>
      <c r="Q200" s="262"/>
      <c r="R200" s="263">
        <f>SUM(R201:R262)</f>
        <v>0.67380772000000011</v>
      </c>
      <c r="S200" s="262"/>
      <c r="T200" s="264">
        <f>SUM(T201:T262)</f>
        <v>0.87568549999999989</v>
      </c>
      <c r="U200" s="11"/>
      <c r="V200" s="11"/>
      <c r="W200" s="11"/>
      <c r="X200" s="11"/>
      <c r="Y200" s="11"/>
      <c r="Z200" s="11"/>
      <c r="AA200" s="11"/>
      <c r="AB200" s="11"/>
      <c r="AC200" s="11"/>
      <c r="AD200" s="11"/>
      <c r="AE200" s="11"/>
      <c r="AR200" s="265" t="s">
        <v>84</v>
      </c>
      <c r="AT200" s="266" t="s">
        <v>75</v>
      </c>
      <c r="AU200" s="266" t="s">
        <v>84</v>
      </c>
      <c r="AY200" s="265" t="s">
        <v>414</v>
      </c>
      <c r="BK200" s="267">
        <f>SUM(BK201:BK262)</f>
        <v>0</v>
      </c>
    </row>
    <row r="201" s="2" customFormat="1" ht="21.75" customHeight="1">
      <c r="A201" s="39"/>
      <c r="B201" s="40"/>
      <c r="C201" s="234" t="s">
        <v>451</v>
      </c>
      <c r="D201" s="234" t="s">
        <v>443</v>
      </c>
      <c r="E201" s="235" t="s">
        <v>2898</v>
      </c>
      <c r="F201" s="236" t="s">
        <v>2899</v>
      </c>
      <c r="G201" s="237" t="s">
        <v>531</v>
      </c>
      <c r="H201" s="238">
        <v>10</v>
      </c>
      <c r="I201" s="239"/>
      <c r="J201" s="240">
        <f>ROUND(I201*H201,2)</f>
        <v>0</v>
      </c>
      <c r="K201" s="236" t="s">
        <v>720</v>
      </c>
      <c r="L201" s="45"/>
      <c r="M201" s="241" t="s">
        <v>1</v>
      </c>
      <c r="N201" s="242" t="s">
        <v>41</v>
      </c>
      <c r="O201" s="92"/>
      <c r="P201" s="226">
        <f>O201*H201</f>
        <v>0</v>
      </c>
      <c r="Q201" s="226">
        <v>0</v>
      </c>
      <c r="R201" s="226">
        <f>Q201*H201</f>
        <v>0</v>
      </c>
      <c r="S201" s="226">
        <v>0.085999999999999993</v>
      </c>
      <c r="T201" s="227">
        <f>S201*H201</f>
        <v>0.85999999999999988</v>
      </c>
      <c r="U201" s="39"/>
      <c r="V201" s="39"/>
      <c r="W201" s="39"/>
      <c r="X201" s="39"/>
      <c r="Y201" s="39"/>
      <c r="Z201" s="39"/>
      <c r="AA201" s="39"/>
      <c r="AB201" s="39"/>
      <c r="AC201" s="39"/>
      <c r="AD201" s="39"/>
      <c r="AE201" s="39"/>
      <c r="AR201" s="228" t="s">
        <v>415</v>
      </c>
      <c r="AT201" s="228" t="s">
        <v>443</v>
      </c>
      <c r="AU201" s="228" t="s">
        <v>86</v>
      </c>
      <c r="AY201" s="18" t="s">
        <v>414</v>
      </c>
      <c r="BE201" s="229">
        <f>IF(N201="základní",J201,0)</f>
        <v>0</v>
      </c>
      <c r="BF201" s="229">
        <f>IF(N201="snížená",J201,0)</f>
        <v>0</v>
      </c>
      <c r="BG201" s="229">
        <f>IF(N201="zákl. přenesená",J201,0)</f>
        <v>0</v>
      </c>
      <c r="BH201" s="229">
        <f>IF(N201="sníž. přenesená",J201,0)</f>
        <v>0</v>
      </c>
      <c r="BI201" s="229">
        <f>IF(N201="nulová",J201,0)</f>
        <v>0</v>
      </c>
      <c r="BJ201" s="18" t="s">
        <v>84</v>
      </c>
      <c r="BK201" s="229">
        <f>ROUND(I201*H201,2)</f>
        <v>0</v>
      </c>
      <c r="BL201" s="18" t="s">
        <v>415</v>
      </c>
      <c r="BM201" s="228" t="s">
        <v>4069</v>
      </c>
    </row>
    <row r="202" s="2" customFormat="1">
      <c r="A202" s="39"/>
      <c r="B202" s="40"/>
      <c r="C202" s="41"/>
      <c r="D202" s="230" t="s">
        <v>417</v>
      </c>
      <c r="E202" s="41"/>
      <c r="F202" s="231" t="s">
        <v>2901</v>
      </c>
      <c r="G202" s="41"/>
      <c r="H202" s="41"/>
      <c r="I202" s="156"/>
      <c r="J202" s="41"/>
      <c r="K202" s="41"/>
      <c r="L202" s="45"/>
      <c r="M202" s="232"/>
      <c r="N202" s="233"/>
      <c r="O202" s="92"/>
      <c r="P202" s="92"/>
      <c r="Q202" s="92"/>
      <c r="R202" s="92"/>
      <c r="S202" s="92"/>
      <c r="T202" s="93"/>
      <c r="U202" s="39"/>
      <c r="V202" s="39"/>
      <c r="W202" s="39"/>
      <c r="X202" s="39"/>
      <c r="Y202" s="39"/>
      <c r="Z202" s="39"/>
      <c r="AA202" s="39"/>
      <c r="AB202" s="39"/>
      <c r="AC202" s="39"/>
      <c r="AD202" s="39"/>
      <c r="AE202" s="39"/>
      <c r="AT202" s="18" t="s">
        <v>417</v>
      </c>
      <c r="AU202" s="18" t="s">
        <v>86</v>
      </c>
    </row>
    <row r="203" s="15" customFormat="1">
      <c r="A203" s="15"/>
      <c r="B203" s="299"/>
      <c r="C203" s="300"/>
      <c r="D203" s="230" t="s">
        <v>758</v>
      </c>
      <c r="E203" s="301" t="s">
        <v>1</v>
      </c>
      <c r="F203" s="302" t="s">
        <v>4070</v>
      </c>
      <c r="G203" s="300"/>
      <c r="H203" s="301" t="s">
        <v>1</v>
      </c>
      <c r="I203" s="303"/>
      <c r="J203" s="300"/>
      <c r="K203" s="300"/>
      <c r="L203" s="304"/>
      <c r="M203" s="305"/>
      <c r="N203" s="306"/>
      <c r="O203" s="306"/>
      <c r="P203" s="306"/>
      <c r="Q203" s="306"/>
      <c r="R203" s="306"/>
      <c r="S203" s="306"/>
      <c r="T203" s="307"/>
      <c r="U203" s="15"/>
      <c r="V203" s="15"/>
      <c r="W203" s="15"/>
      <c r="X203" s="15"/>
      <c r="Y203" s="15"/>
      <c r="Z203" s="15"/>
      <c r="AA203" s="15"/>
      <c r="AB203" s="15"/>
      <c r="AC203" s="15"/>
      <c r="AD203" s="15"/>
      <c r="AE203" s="15"/>
      <c r="AT203" s="308" t="s">
        <v>758</v>
      </c>
      <c r="AU203" s="308" t="s">
        <v>86</v>
      </c>
      <c r="AV203" s="15" t="s">
        <v>84</v>
      </c>
      <c r="AW203" s="15" t="s">
        <v>33</v>
      </c>
      <c r="AX203" s="15" t="s">
        <v>76</v>
      </c>
      <c r="AY203" s="308" t="s">
        <v>414</v>
      </c>
    </row>
    <row r="204" s="13" customFormat="1">
      <c r="A204" s="13"/>
      <c r="B204" s="277"/>
      <c r="C204" s="278"/>
      <c r="D204" s="230" t="s">
        <v>758</v>
      </c>
      <c r="E204" s="279" t="s">
        <v>1</v>
      </c>
      <c r="F204" s="280" t="s">
        <v>4071</v>
      </c>
      <c r="G204" s="278"/>
      <c r="H204" s="281">
        <v>10</v>
      </c>
      <c r="I204" s="282"/>
      <c r="J204" s="278"/>
      <c r="K204" s="278"/>
      <c r="L204" s="283"/>
      <c r="M204" s="284"/>
      <c r="N204" s="285"/>
      <c r="O204" s="285"/>
      <c r="P204" s="285"/>
      <c r="Q204" s="285"/>
      <c r="R204" s="285"/>
      <c r="S204" s="285"/>
      <c r="T204" s="286"/>
      <c r="U204" s="13"/>
      <c r="V204" s="13"/>
      <c r="W204" s="13"/>
      <c r="X204" s="13"/>
      <c r="Y204" s="13"/>
      <c r="Z204" s="13"/>
      <c r="AA204" s="13"/>
      <c r="AB204" s="13"/>
      <c r="AC204" s="13"/>
      <c r="AD204" s="13"/>
      <c r="AE204" s="13"/>
      <c r="AT204" s="287" t="s">
        <v>758</v>
      </c>
      <c r="AU204" s="287" t="s">
        <v>86</v>
      </c>
      <c r="AV204" s="13" t="s">
        <v>86</v>
      </c>
      <c r="AW204" s="13" t="s">
        <v>33</v>
      </c>
      <c r="AX204" s="13" t="s">
        <v>84</v>
      </c>
      <c r="AY204" s="287" t="s">
        <v>414</v>
      </c>
    </row>
    <row r="205" s="2" customFormat="1" ht="21.75" customHeight="1">
      <c r="A205" s="39"/>
      <c r="B205" s="40"/>
      <c r="C205" s="234" t="s">
        <v>455</v>
      </c>
      <c r="D205" s="234" t="s">
        <v>443</v>
      </c>
      <c r="E205" s="235" t="s">
        <v>2251</v>
      </c>
      <c r="F205" s="236" t="s">
        <v>2252</v>
      </c>
      <c r="G205" s="237" t="s">
        <v>632</v>
      </c>
      <c r="H205" s="238">
        <v>19.684999999999999</v>
      </c>
      <c r="I205" s="239"/>
      <c r="J205" s="240">
        <f>ROUND(I205*H205,2)</f>
        <v>0</v>
      </c>
      <c r="K205" s="236" t="s">
        <v>720</v>
      </c>
      <c r="L205" s="45"/>
      <c r="M205" s="241" t="s">
        <v>1</v>
      </c>
      <c r="N205" s="242" t="s">
        <v>41</v>
      </c>
      <c r="O205" s="92"/>
      <c r="P205" s="226">
        <f>O205*H205</f>
        <v>0</v>
      </c>
      <c r="Q205" s="226">
        <v>0</v>
      </c>
      <c r="R205" s="226">
        <f>Q205*H205</f>
        <v>0</v>
      </c>
      <c r="S205" s="226">
        <v>0</v>
      </c>
      <c r="T205" s="227">
        <f>S205*H205</f>
        <v>0</v>
      </c>
      <c r="U205" s="39"/>
      <c r="V205" s="39"/>
      <c r="W205" s="39"/>
      <c r="X205" s="39"/>
      <c r="Y205" s="39"/>
      <c r="Z205" s="39"/>
      <c r="AA205" s="39"/>
      <c r="AB205" s="39"/>
      <c r="AC205" s="39"/>
      <c r="AD205" s="39"/>
      <c r="AE205" s="39"/>
      <c r="AR205" s="228" t="s">
        <v>415</v>
      </c>
      <c r="AT205" s="228" t="s">
        <v>443</v>
      </c>
      <c r="AU205" s="228" t="s">
        <v>86</v>
      </c>
      <c r="AY205" s="18" t="s">
        <v>414</v>
      </c>
      <c r="BE205" s="229">
        <f>IF(N205="základní",J205,0)</f>
        <v>0</v>
      </c>
      <c r="BF205" s="229">
        <f>IF(N205="snížená",J205,0)</f>
        <v>0</v>
      </c>
      <c r="BG205" s="229">
        <f>IF(N205="zákl. přenesená",J205,0)</f>
        <v>0</v>
      </c>
      <c r="BH205" s="229">
        <f>IF(N205="sníž. přenesená",J205,0)</f>
        <v>0</v>
      </c>
      <c r="BI205" s="229">
        <f>IF(N205="nulová",J205,0)</f>
        <v>0</v>
      </c>
      <c r="BJ205" s="18" t="s">
        <v>84</v>
      </c>
      <c r="BK205" s="229">
        <f>ROUND(I205*H205,2)</f>
        <v>0</v>
      </c>
      <c r="BL205" s="18" t="s">
        <v>415</v>
      </c>
      <c r="BM205" s="228" t="s">
        <v>4072</v>
      </c>
    </row>
    <row r="206" s="2" customFormat="1">
      <c r="A206" s="39"/>
      <c r="B206" s="40"/>
      <c r="C206" s="41"/>
      <c r="D206" s="230" t="s">
        <v>417</v>
      </c>
      <c r="E206" s="41"/>
      <c r="F206" s="231" t="s">
        <v>2254</v>
      </c>
      <c r="G206" s="41"/>
      <c r="H206" s="41"/>
      <c r="I206" s="156"/>
      <c r="J206" s="41"/>
      <c r="K206" s="41"/>
      <c r="L206" s="45"/>
      <c r="M206" s="232"/>
      <c r="N206" s="233"/>
      <c r="O206" s="92"/>
      <c r="P206" s="92"/>
      <c r="Q206" s="92"/>
      <c r="R206" s="92"/>
      <c r="S206" s="92"/>
      <c r="T206" s="93"/>
      <c r="U206" s="39"/>
      <c r="V206" s="39"/>
      <c r="W206" s="39"/>
      <c r="X206" s="39"/>
      <c r="Y206" s="39"/>
      <c r="Z206" s="39"/>
      <c r="AA206" s="39"/>
      <c r="AB206" s="39"/>
      <c r="AC206" s="39"/>
      <c r="AD206" s="39"/>
      <c r="AE206" s="39"/>
      <c r="AT206" s="18" t="s">
        <v>417</v>
      </c>
      <c r="AU206" s="18" t="s">
        <v>86</v>
      </c>
    </row>
    <row r="207" s="2" customFormat="1">
      <c r="A207" s="39"/>
      <c r="B207" s="40"/>
      <c r="C207" s="41"/>
      <c r="D207" s="230" t="s">
        <v>722</v>
      </c>
      <c r="E207" s="41"/>
      <c r="F207" s="268" t="s">
        <v>4073</v>
      </c>
      <c r="G207" s="41"/>
      <c r="H207" s="41"/>
      <c r="I207" s="156"/>
      <c r="J207" s="41"/>
      <c r="K207" s="41"/>
      <c r="L207" s="45"/>
      <c r="M207" s="232"/>
      <c r="N207" s="233"/>
      <c r="O207" s="92"/>
      <c r="P207" s="92"/>
      <c r="Q207" s="92"/>
      <c r="R207" s="92"/>
      <c r="S207" s="92"/>
      <c r="T207" s="93"/>
      <c r="U207" s="39"/>
      <c r="V207" s="39"/>
      <c r="W207" s="39"/>
      <c r="X207" s="39"/>
      <c r="Y207" s="39"/>
      <c r="Z207" s="39"/>
      <c r="AA207" s="39"/>
      <c r="AB207" s="39"/>
      <c r="AC207" s="39"/>
      <c r="AD207" s="39"/>
      <c r="AE207" s="39"/>
      <c r="AT207" s="18" t="s">
        <v>722</v>
      </c>
      <c r="AU207" s="18" t="s">
        <v>86</v>
      </c>
    </row>
    <row r="208" s="15" customFormat="1">
      <c r="A208" s="15"/>
      <c r="B208" s="299"/>
      <c r="C208" s="300"/>
      <c r="D208" s="230" t="s">
        <v>758</v>
      </c>
      <c r="E208" s="301" t="s">
        <v>1</v>
      </c>
      <c r="F208" s="302" t="s">
        <v>4074</v>
      </c>
      <c r="G208" s="300"/>
      <c r="H208" s="301" t="s">
        <v>1</v>
      </c>
      <c r="I208" s="303"/>
      <c r="J208" s="300"/>
      <c r="K208" s="300"/>
      <c r="L208" s="304"/>
      <c r="M208" s="305"/>
      <c r="N208" s="306"/>
      <c r="O208" s="306"/>
      <c r="P208" s="306"/>
      <c r="Q208" s="306"/>
      <c r="R208" s="306"/>
      <c r="S208" s="306"/>
      <c r="T208" s="307"/>
      <c r="U208" s="15"/>
      <c r="V208" s="15"/>
      <c r="W208" s="15"/>
      <c r="X208" s="15"/>
      <c r="Y208" s="15"/>
      <c r="Z208" s="15"/>
      <c r="AA208" s="15"/>
      <c r="AB208" s="15"/>
      <c r="AC208" s="15"/>
      <c r="AD208" s="15"/>
      <c r="AE208" s="15"/>
      <c r="AT208" s="308" t="s">
        <v>758</v>
      </c>
      <c r="AU208" s="308" t="s">
        <v>86</v>
      </c>
      <c r="AV208" s="15" t="s">
        <v>84</v>
      </c>
      <c r="AW208" s="15" t="s">
        <v>33</v>
      </c>
      <c r="AX208" s="15" t="s">
        <v>76</v>
      </c>
      <c r="AY208" s="308" t="s">
        <v>414</v>
      </c>
    </row>
    <row r="209" s="13" customFormat="1">
      <c r="A209" s="13"/>
      <c r="B209" s="277"/>
      <c r="C209" s="278"/>
      <c r="D209" s="230" t="s">
        <v>758</v>
      </c>
      <c r="E209" s="279" t="s">
        <v>1</v>
      </c>
      <c r="F209" s="280" t="s">
        <v>4075</v>
      </c>
      <c r="G209" s="278"/>
      <c r="H209" s="281">
        <v>19.684999999999999</v>
      </c>
      <c r="I209" s="282"/>
      <c r="J209" s="278"/>
      <c r="K209" s="278"/>
      <c r="L209" s="283"/>
      <c r="M209" s="284"/>
      <c r="N209" s="285"/>
      <c r="O209" s="285"/>
      <c r="P209" s="285"/>
      <c r="Q209" s="285"/>
      <c r="R209" s="285"/>
      <c r="S209" s="285"/>
      <c r="T209" s="286"/>
      <c r="U209" s="13"/>
      <c r="V209" s="13"/>
      <c r="W209" s="13"/>
      <c r="X209" s="13"/>
      <c r="Y209" s="13"/>
      <c r="Z209" s="13"/>
      <c r="AA209" s="13"/>
      <c r="AB209" s="13"/>
      <c r="AC209" s="13"/>
      <c r="AD209" s="13"/>
      <c r="AE209" s="13"/>
      <c r="AT209" s="287" t="s">
        <v>758</v>
      </c>
      <c r="AU209" s="287" t="s">
        <v>86</v>
      </c>
      <c r="AV209" s="13" t="s">
        <v>86</v>
      </c>
      <c r="AW209" s="13" t="s">
        <v>33</v>
      </c>
      <c r="AX209" s="13" t="s">
        <v>76</v>
      </c>
      <c r="AY209" s="287" t="s">
        <v>414</v>
      </c>
    </row>
    <row r="210" s="14" customFormat="1">
      <c r="A210" s="14"/>
      <c r="B210" s="288"/>
      <c r="C210" s="289"/>
      <c r="D210" s="230" t="s">
        <v>758</v>
      </c>
      <c r="E210" s="290" t="s">
        <v>1</v>
      </c>
      <c r="F210" s="291" t="s">
        <v>760</v>
      </c>
      <c r="G210" s="289"/>
      <c r="H210" s="292">
        <v>19.684999999999999</v>
      </c>
      <c r="I210" s="293"/>
      <c r="J210" s="289"/>
      <c r="K210" s="289"/>
      <c r="L210" s="294"/>
      <c r="M210" s="295"/>
      <c r="N210" s="296"/>
      <c r="O210" s="296"/>
      <c r="P210" s="296"/>
      <c r="Q210" s="296"/>
      <c r="R210" s="296"/>
      <c r="S210" s="296"/>
      <c r="T210" s="297"/>
      <c r="U210" s="14"/>
      <c r="V210" s="14"/>
      <c r="W210" s="14"/>
      <c r="X210" s="14"/>
      <c r="Y210" s="14"/>
      <c r="Z210" s="14"/>
      <c r="AA210" s="14"/>
      <c r="AB210" s="14"/>
      <c r="AC210" s="14"/>
      <c r="AD210" s="14"/>
      <c r="AE210" s="14"/>
      <c r="AT210" s="298" t="s">
        <v>758</v>
      </c>
      <c r="AU210" s="298" t="s">
        <v>86</v>
      </c>
      <c r="AV210" s="14" t="s">
        <v>415</v>
      </c>
      <c r="AW210" s="14" t="s">
        <v>33</v>
      </c>
      <c r="AX210" s="14" t="s">
        <v>84</v>
      </c>
      <c r="AY210" s="298" t="s">
        <v>414</v>
      </c>
    </row>
    <row r="211" s="2" customFormat="1" ht="21.75" customHeight="1">
      <c r="A211" s="39"/>
      <c r="B211" s="40"/>
      <c r="C211" s="234" t="s">
        <v>459</v>
      </c>
      <c r="D211" s="234" t="s">
        <v>443</v>
      </c>
      <c r="E211" s="235" t="s">
        <v>2257</v>
      </c>
      <c r="F211" s="236" t="s">
        <v>2258</v>
      </c>
      <c r="G211" s="237" t="s">
        <v>632</v>
      </c>
      <c r="H211" s="238">
        <v>196.84999999999999</v>
      </c>
      <c r="I211" s="239"/>
      <c r="J211" s="240">
        <f>ROUND(I211*H211,2)</f>
        <v>0</v>
      </c>
      <c r="K211" s="236" t="s">
        <v>720</v>
      </c>
      <c r="L211" s="45"/>
      <c r="M211" s="241" t="s">
        <v>1</v>
      </c>
      <c r="N211" s="242" t="s">
        <v>41</v>
      </c>
      <c r="O211" s="92"/>
      <c r="P211" s="226">
        <f>O211*H211</f>
        <v>0</v>
      </c>
      <c r="Q211" s="226">
        <v>0</v>
      </c>
      <c r="R211" s="226">
        <f>Q211*H211</f>
        <v>0</v>
      </c>
      <c r="S211" s="226">
        <v>0</v>
      </c>
      <c r="T211" s="227">
        <f>S211*H211</f>
        <v>0</v>
      </c>
      <c r="U211" s="39"/>
      <c r="V211" s="39"/>
      <c r="W211" s="39"/>
      <c r="X211" s="39"/>
      <c r="Y211" s="39"/>
      <c r="Z211" s="39"/>
      <c r="AA211" s="39"/>
      <c r="AB211" s="39"/>
      <c r="AC211" s="39"/>
      <c r="AD211" s="39"/>
      <c r="AE211" s="39"/>
      <c r="AR211" s="228" t="s">
        <v>415</v>
      </c>
      <c r="AT211" s="228" t="s">
        <v>443</v>
      </c>
      <c r="AU211" s="228" t="s">
        <v>86</v>
      </c>
      <c r="AY211" s="18" t="s">
        <v>414</v>
      </c>
      <c r="BE211" s="229">
        <f>IF(N211="základní",J211,0)</f>
        <v>0</v>
      </c>
      <c r="BF211" s="229">
        <f>IF(N211="snížená",J211,0)</f>
        <v>0</v>
      </c>
      <c r="BG211" s="229">
        <f>IF(N211="zákl. přenesená",J211,0)</f>
        <v>0</v>
      </c>
      <c r="BH211" s="229">
        <f>IF(N211="sníž. přenesená",J211,0)</f>
        <v>0</v>
      </c>
      <c r="BI211" s="229">
        <f>IF(N211="nulová",J211,0)</f>
        <v>0</v>
      </c>
      <c r="BJ211" s="18" t="s">
        <v>84</v>
      </c>
      <c r="BK211" s="229">
        <f>ROUND(I211*H211,2)</f>
        <v>0</v>
      </c>
      <c r="BL211" s="18" t="s">
        <v>415</v>
      </c>
      <c r="BM211" s="228" t="s">
        <v>4076</v>
      </c>
    </row>
    <row r="212" s="2" customFormat="1">
      <c r="A212" s="39"/>
      <c r="B212" s="40"/>
      <c r="C212" s="41"/>
      <c r="D212" s="230" t="s">
        <v>417</v>
      </c>
      <c r="E212" s="41"/>
      <c r="F212" s="231" t="s">
        <v>2260</v>
      </c>
      <c r="G212" s="41"/>
      <c r="H212" s="41"/>
      <c r="I212" s="156"/>
      <c r="J212" s="41"/>
      <c r="K212" s="41"/>
      <c r="L212" s="45"/>
      <c r="M212" s="232"/>
      <c r="N212" s="233"/>
      <c r="O212" s="92"/>
      <c r="P212" s="92"/>
      <c r="Q212" s="92"/>
      <c r="R212" s="92"/>
      <c r="S212" s="92"/>
      <c r="T212" s="93"/>
      <c r="U212" s="39"/>
      <c r="V212" s="39"/>
      <c r="W212" s="39"/>
      <c r="X212" s="39"/>
      <c r="Y212" s="39"/>
      <c r="Z212" s="39"/>
      <c r="AA212" s="39"/>
      <c r="AB212" s="39"/>
      <c r="AC212" s="39"/>
      <c r="AD212" s="39"/>
      <c r="AE212" s="39"/>
      <c r="AT212" s="18" t="s">
        <v>417</v>
      </c>
      <c r="AU212" s="18" t="s">
        <v>86</v>
      </c>
    </row>
    <row r="213" s="2" customFormat="1">
      <c r="A213" s="39"/>
      <c r="B213" s="40"/>
      <c r="C213" s="41"/>
      <c r="D213" s="230" t="s">
        <v>722</v>
      </c>
      <c r="E213" s="41"/>
      <c r="F213" s="268" t="s">
        <v>4077</v>
      </c>
      <c r="G213" s="41"/>
      <c r="H213" s="41"/>
      <c r="I213" s="156"/>
      <c r="J213" s="41"/>
      <c r="K213" s="41"/>
      <c r="L213" s="45"/>
      <c r="M213" s="232"/>
      <c r="N213" s="233"/>
      <c r="O213" s="92"/>
      <c r="P213" s="92"/>
      <c r="Q213" s="92"/>
      <c r="R213" s="92"/>
      <c r="S213" s="92"/>
      <c r="T213" s="93"/>
      <c r="U213" s="39"/>
      <c r="V213" s="39"/>
      <c r="W213" s="39"/>
      <c r="X213" s="39"/>
      <c r="Y213" s="39"/>
      <c r="Z213" s="39"/>
      <c r="AA213" s="39"/>
      <c r="AB213" s="39"/>
      <c r="AC213" s="39"/>
      <c r="AD213" s="39"/>
      <c r="AE213" s="39"/>
      <c r="AT213" s="18" t="s">
        <v>722</v>
      </c>
      <c r="AU213" s="18" t="s">
        <v>86</v>
      </c>
    </row>
    <row r="214" s="13" customFormat="1">
      <c r="A214" s="13"/>
      <c r="B214" s="277"/>
      <c r="C214" s="278"/>
      <c r="D214" s="230" t="s">
        <v>758</v>
      </c>
      <c r="E214" s="279" t="s">
        <v>1</v>
      </c>
      <c r="F214" s="280" t="s">
        <v>4078</v>
      </c>
      <c r="G214" s="278"/>
      <c r="H214" s="281">
        <v>196.84999999999999</v>
      </c>
      <c r="I214" s="282"/>
      <c r="J214" s="278"/>
      <c r="K214" s="278"/>
      <c r="L214" s="283"/>
      <c r="M214" s="284"/>
      <c r="N214" s="285"/>
      <c r="O214" s="285"/>
      <c r="P214" s="285"/>
      <c r="Q214" s="285"/>
      <c r="R214" s="285"/>
      <c r="S214" s="285"/>
      <c r="T214" s="286"/>
      <c r="U214" s="13"/>
      <c r="V214" s="13"/>
      <c r="W214" s="13"/>
      <c r="X214" s="13"/>
      <c r="Y214" s="13"/>
      <c r="Z214" s="13"/>
      <c r="AA214" s="13"/>
      <c r="AB214" s="13"/>
      <c r="AC214" s="13"/>
      <c r="AD214" s="13"/>
      <c r="AE214" s="13"/>
      <c r="AT214" s="287" t="s">
        <v>758</v>
      </c>
      <c r="AU214" s="287" t="s">
        <v>86</v>
      </c>
      <c r="AV214" s="13" t="s">
        <v>86</v>
      </c>
      <c r="AW214" s="13" t="s">
        <v>33</v>
      </c>
      <c r="AX214" s="13" t="s">
        <v>84</v>
      </c>
      <c r="AY214" s="287" t="s">
        <v>414</v>
      </c>
    </row>
    <row r="215" s="2" customFormat="1" ht="21.75" customHeight="1">
      <c r="A215" s="39"/>
      <c r="B215" s="40"/>
      <c r="C215" s="234" t="s">
        <v>463</v>
      </c>
      <c r="D215" s="234" t="s">
        <v>443</v>
      </c>
      <c r="E215" s="235" t="s">
        <v>2262</v>
      </c>
      <c r="F215" s="236" t="s">
        <v>2263</v>
      </c>
      <c r="G215" s="237" t="s">
        <v>632</v>
      </c>
      <c r="H215" s="238">
        <v>19.684999999999999</v>
      </c>
      <c r="I215" s="239"/>
      <c r="J215" s="240">
        <f>ROUND(I215*H215,2)</f>
        <v>0</v>
      </c>
      <c r="K215" s="236" t="s">
        <v>720</v>
      </c>
      <c r="L215" s="45"/>
      <c r="M215" s="241" t="s">
        <v>1</v>
      </c>
      <c r="N215" s="242" t="s">
        <v>41</v>
      </c>
      <c r="O215" s="92"/>
      <c r="P215" s="226">
        <f>O215*H215</f>
        <v>0</v>
      </c>
      <c r="Q215" s="226">
        <v>0</v>
      </c>
      <c r="R215" s="226">
        <f>Q215*H215</f>
        <v>0</v>
      </c>
      <c r="S215" s="226">
        <v>0</v>
      </c>
      <c r="T215" s="227">
        <f>S215*H215</f>
        <v>0</v>
      </c>
      <c r="U215" s="39"/>
      <c r="V215" s="39"/>
      <c r="W215" s="39"/>
      <c r="X215" s="39"/>
      <c r="Y215" s="39"/>
      <c r="Z215" s="39"/>
      <c r="AA215" s="39"/>
      <c r="AB215" s="39"/>
      <c r="AC215" s="39"/>
      <c r="AD215" s="39"/>
      <c r="AE215" s="39"/>
      <c r="AR215" s="228" t="s">
        <v>415</v>
      </c>
      <c r="AT215" s="228" t="s">
        <v>443</v>
      </c>
      <c r="AU215" s="228" t="s">
        <v>86</v>
      </c>
      <c r="AY215" s="18" t="s">
        <v>414</v>
      </c>
      <c r="BE215" s="229">
        <f>IF(N215="základní",J215,0)</f>
        <v>0</v>
      </c>
      <c r="BF215" s="229">
        <f>IF(N215="snížená",J215,0)</f>
        <v>0</v>
      </c>
      <c r="BG215" s="229">
        <f>IF(N215="zákl. přenesená",J215,0)</f>
        <v>0</v>
      </c>
      <c r="BH215" s="229">
        <f>IF(N215="sníž. přenesená",J215,0)</f>
        <v>0</v>
      </c>
      <c r="BI215" s="229">
        <f>IF(N215="nulová",J215,0)</f>
        <v>0</v>
      </c>
      <c r="BJ215" s="18" t="s">
        <v>84</v>
      </c>
      <c r="BK215" s="229">
        <f>ROUND(I215*H215,2)</f>
        <v>0</v>
      </c>
      <c r="BL215" s="18" t="s">
        <v>415</v>
      </c>
      <c r="BM215" s="228" t="s">
        <v>4079</v>
      </c>
    </row>
    <row r="216" s="2" customFormat="1">
      <c r="A216" s="39"/>
      <c r="B216" s="40"/>
      <c r="C216" s="41"/>
      <c r="D216" s="230" t="s">
        <v>417</v>
      </c>
      <c r="E216" s="41"/>
      <c r="F216" s="231" t="s">
        <v>2265</v>
      </c>
      <c r="G216" s="41"/>
      <c r="H216" s="41"/>
      <c r="I216" s="156"/>
      <c r="J216" s="41"/>
      <c r="K216" s="41"/>
      <c r="L216" s="45"/>
      <c r="M216" s="232"/>
      <c r="N216" s="233"/>
      <c r="O216" s="92"/>
      <c r="P216" s="92"/>
      <c r="Q216" s="92"/>
      <c r="R216" s="92"/>
      <c r="S216" s="92"/>
      <c r="T216" s="93"/>
      <c r="U216" s="39"/>
      <c r="V216" s="39"/>
      <c r="W216" s="39"/>
      <c r="X216" s="39"/>
      <c r="Y216" s="39"/>
      <c r="Z216" s="39"/>
      <c r="AA216" s="39"/>
      <c r="AB216" s="39"/>
      <c r="AC216" s="39"/>
      <c r="AD216" s="39"/>
      <c r="AE216" s="39"/>
      <c r="AT216" s="18" t="s">
        <v>417</v>
      </c>
      <c r="AU216" s="18" t="s">
        <v>86</v>
      </c>
    </row>
    <row r="217" s="2" customFormat="1" ht="21.75" customHeight="1">
      <c r="A217" s="39"/>
      <c r="B217" s="40"/>
      <c r="C217" s="234" t="s">
        <v>8</v>
      </c>
      <c r="D217" s="234" t="s">
        <v>443</v>
      </c>
      <c r="E217" s="235" t="s">
        <v>4080</v>
      </c>
      <c r="F217" s="236" t="s">
        <v>4081</v>
      </c>
      <c r="G217" s="237" t="s">
        <v>755</v>
      </c>
      <c r="H217" s="238">
        <v>0.078</v>
      </c>
      <c r="I217" s="239"/>
      <c r="J217" s="240">
        <f>ROUND(I217*H217,2)</f>
        <v>0</v>
      </c>
      <c r="K217" s="236" t="s">
        <v>720</v>
      </c>
      <c r="L217" s="45"/>
      <c r="M217" s="241" t="s">
        <v>1</v>
      </c>
      <c r="N217" s="242" t="s">
        <v>41</v>
      </c>
      <c r="O217" s="92"/>
      <c r="P217" s="226">
        <f>O217*H217</f>
        <v>0</v>
      </c>
      <c r="Q217" s="226">
        <v>0</v>
      </c>
      <c r="R217" s="226">
        <f>Q217*H217</f>
        <v>0</v>
      </c>
      <c r="S217" s="226">
        <v>0.001</v>
      </c>
      <c r="T217" s="227">
        <f>S217*H217</f>
        <v>7.7999999999999999E-05</v>
      </c>
      <c r="U217" s="39"/>
      <c r="V217" s="39"/>
      <c r="W217" s="39"/>
      <c r="X217" s="39"/>
      <c r="Y217" s="39"/>
      <c r="Z217" s="39"/>
      <c r="AA217" s="39"/>
      <c r="AB217" s="39"/>
      <c r="AC217" s="39"/>
      <c r="AD217" s="39"/>
      <c r="AE217" s="39"/>
      <c r="AR217" s="228" t="s">
        <v>415</v>
      </c>
      <c r="AT217" s="228" t="s">
        <v>443</v>
      </c>
      <c r="AU217" s="228" t="s">
        <v>86</v>
      </c>
      <c r="AY217" s="18" t="s">
        <v>414</v>
      </c>
      <c r="BE217" s="229">
        <f>IF(N217="základní",J217,0)</f>
        <v>0</v>
      </c>
      <c r="BF217" s="229">
        <f>IF(N217="snížená",J217,0)</f>
        <v>0</v>
      </c>
      <c r="BG217" s="229">
        <f>IF(N217="zákl. přenesená",J217,0)</f>
        <v>0</v>
      </c>
      <c r="BH217" s="229">
        <f>IF(N217="sníž. přenesená",J217,0)</f>
        <v>0</v>
      </c>
      <c r="BI217" s="229">
        <f>IF(N217="nulová",J217,0)</f>
        <v>0</v>
      </c>
      <c r="BJ217" s="18" t="s">
        <v>84</v>
      </c>
      <c r="BK217" s="229">
        <f>ROUND(I217*H217,2)</f>
        <v>0</v>
      </c>
      <c r="BL217" s="18" t="s">
        <v>415</v>
      </c>
      <c r="BM217" s="228" t="s">
        <v>4082</v>
      </c>
    </row>
    <row r="218" s="2" customFormat="1">
      <c r="A218" s="39"/>
      <c r="B218" s="40"/>
      <c r="C218" s="41"/>
      <c r="D218" s="230" t="s">
        <v>417</v>
      </c>
      <c r="E218" s="41"/>
      <c r="F218" s="231" t="s">
        <v>4083</v>
      </c>
      <c r="G218" s="41"/>
      <c r="H218" s="41"/>
      <c r="I218" s="156"/>
      <c r="J218" s="41"/>
      <c r="K218" s="41"/>
      <c r="L218" s="45"/>
      <c r="M218" s="232"/>
      <c r="N218" s="233"/>
      <c r="O218" s="92"/>
      <c r="P218" s="92"/>
      <c r="Q218" s="92"/>
      <c r="R218" s="92"/>
      <c r="S218" s="92"/>
      <c r="T218" s="93"/>
      <c r="U218" s="39"/>
      <c r="V218" s="39"/>
      <c r="W218" s="39"/>
      <c r="X218" s="39"/>
      <c r="Y218" s="39"/>
      <c r="Z218" s="39"/>
      <c r="AA218" s="39"/>
      <c r="AB218" s="39"/>
      <c r="AC218" s="39"/>
      <c r="AD218" s="39"/>
      <c r="AE218" s="39"/>
      <c r="AT218" s="18" t="s">
        <v>417</v>
      </c>
      <c r="AU218" s="18" t="s">
        <v>86</v>
      </c>
    </row>
    <row r="219" s="15" customFormat="1">
      <c r="A219" s="15"/>
      <c r="B219" s="299"/>
      <c r="C219" s="300"/>
      <c r="D219" s="230" t="s">
        <v>758</v>
      </c>
      <c r="E219" s="301" t="s">
        <v>1</v>
      </c>
      <c r="F219" s="302" t="s">
        <v>4084</v>
      </c>
      <c r="G219" s="300"/>
      <c r="H219" s="301" t="s">
        <v>1</v>
      </c>
      <c r="I219" s="303"/>
      <c r="J219" s="300"/>
      <c r="K219" s="300"/>
      <c r="L219" s="304"/>
      <c r="M219" s="305"/>
      <c r="N219" s="306"/>
      <c r="O219" s="306"/>
      <c r="P219" s="306"/>
      <c r="Q219" s="306"/>
      <c r="R219" s="306"/>
      <c r="S219" s="306"/>
      <c r="T219" s="307"/>
      <c r="U219" s="15"/>
      <c r="V219" s="15"/>
      <c r="W219" s="15"/>
      <c r="X219" s="15"/>
      <c r="Y219" s="15"/>
      <c r="Z219" s="15"/>
      <c r="AA219" s="15"/>
      <c r="AB219" s="15"/>
      <c r="AC219" s="15"/>
      <c r="AD219" s="15"/>
      <c r="AE219" s="15"/>
      <c r="AT219" s="308" t="s">
        <v>758</v>
      </c>
      <c r="AU219" s="308" t="s">
        <v>86</v>
      </c>
      <c r="AV219" s="15" t="s">
        <v>84</v>
      </c>
      <c r="AW219" s="15" t="s">
        <v>33</v>
      </c>
      <c r="AX219" s="15" t="s">
        <v>76</v>
      </c>
      <c r="AY219" s="308" t="s">
        <v>414</v>
      </c>
    </row>
    <row r="220" s="13" customFormat="1">
      <c r="A220" s="13"/>
      <c r="B220" s="277"/>
      <c r="C220" s="278"/>
      <c r="D220" s="230" t="s">
        <v>758</v>
      </c>
      <c r="E220" s="279" t="s">
        <v>1</v>
      </c>
      <c r="F220" s="280" t="s">
        <v>4085</v>
      </c>
      <c r="G220" s="278"/>
      <c r="H220" s="281">
        <v>0.078</v>
      </c>
      <c r="I220" s="282"/>
      <c r="J220" s="278"/>
      <c r="K220" s="278"/>
      <c r="L220" s="283"/>
      <c r="M220" s="284"/>
      <c r="N220" s="285"/>
      <c r="O220" s="285"/>
      <c r="P220" s="285"/>
      <c r="Q220" s="285"/>
      <c r="R220" s="285"/>
      <c r="S220" s="285"/>
      <c r="T220" s="286"/>
      <c r="U220" s="13"/>
      <c r="V220" s="13"/>
      <c r="W220" s="13"/>
      <c r="X220" s="13"/>
      <c r="Y220" s="13"/>
      <c r="Z220" s="13"/>
      <c r="AA220" s="13"/>
      <c r="AB220" s="13"/>
      <c r="AC220" s="13"/>
      <c r="AD220" s="13"/>
      <c r="AE220" s="13"/>
      <c r="AT220" s="287" t="s">
        <v>758</v>
      </c>
      <c r="AU220" s="287" t="s">
        <v>86</v>
      </c>
      <c r="AV220" s="13" t="s">
        <v>86</v>
      </c>
      <c r="AW220" s="13" t="s">
        <v>33</v>
      </c>
      <c r="AX220" s="13" t="s">
        <v>84</v>
      </c>
      <c r="AY220" s="287" t="s">
        <v>414</v>
      </c>
    </row>
    <row r="221" s="2" customFormat="1" ht="21.75" customHeight="1">
      <c r="A221" s="39"/>
      <c r="B221" s="40"/>
      <c r="C221" s="234" t="s">
        <v>470</v>
      </c>
      <c r="D221" s="234" t="s">
        <v>443</v>
      </c>
      <c r="E221" s="235" t="s">
        <v>1787</v>
      </c>
      <c r="F221" s="236" t="s">
        <v>1788</v>
      </c>
      <c r="G221" s="237" t="s">
        <v>755</v>
      </c>
      <c r="H221" s="238">
        <v>10.404999999999999</v>
      </c>
      <c r="I221" s="239"/>
      <c r="J221" s="240">
        <f>ROUND(I221*H221,2)</f>
        <v>0</v>
      </c>
      <c r="K221" s="236" t="s">
        <v>720</v>
      </c>
      <c r="L221" s="45"/>
      <c r="M221" s="241" t="s">
        <v>1</v>
      </c>
      <c r="N221" s="242" t="s">
        <v>41</v>
      </c>
      <c r="O221" s="92"/>
      <c r="P221" s="226">
        <f>O221*H221</f>
        <v>0</v>
      </c>
      <c r="Q221" s="226">
        <v>0</v>
      </c>
      <c r="R221" s="226">
        <f>Q221*H221</f>
        <v>0</v>
      </c>
      <c r="S221" s="226">
        <v>0.0015</v>
      </c>
      <c r="T221" s="227">
        <f>S221*H221</f>
        <v>0.0156075</v>
      </c>
      <c r="U221" s="39"/>
      <c r="V221" s="39"/>
      <c r="W221" s="39"/>
      <c r="X221" s="39"/>
      <c r="Y221" s="39"/>
      <c r="Z221" s="39"/>
      <c r="AA221" s="39"/>
      <c r="AB221" s="39"/>
      <c r="AC221" s="39"/>
      <c r="AD221" s="39"/>
      <c r="AE221" s="39"/>
      <c r="AR221" s="228" t="s">
        <v>415</v>
      </c>
      <c r="AT221" s="228" t="s">
        <v>443</v>
      </c>
      <c r="AU221" s="228" t="s">
        <v>86</v>
      </c>
      <c r="AY221" s="18" t="s">
        <v>414</v>
      </c>
      <c r="BE221" s="229">
        <f>IF(N221="základní",J221,0)</f>
        <v>0</v>
      </c>
      <c r="BF221" s="229">
        <f>IF(N221="snížená",J221,0)</f>
        <v>0</v>
      </c>
      <c r="BG221" s="229">
        <f>IF(N221="zákl. přenesená",J221,0)</f>
        <v>0</v>
      </c>
      <c r="BH221" s="229">
        <f>IF(N221="sníž. přenesená",J221,0)</f>
        <v>0</v>
      </c>
      <c r="BI221" s="229">
        <f>IF(N221="nulová",J221,0)</f>
        <v>0</v>
      </c>
      <c r="BJ221" s="18" t="s">
        <v>84</v>
      </c>
      <c r="BK221" s="229">
        <f>ROUND(I221*H221,2)</f>
        <v>0</v>
      </c>
      <c r="BL221" s="18" t="s">
        <v>415</v>
      </c>
      <c r="BM221" s="228" t="s">
        <v>4086</v>
      </c>
    </row>
    <row r="222" s="2" customFormat="1">
      <c r="A222" s="39"/>
      <c r="B222" s="40"/>
      <c r="C222" s="41"/>
      <c r="D222" s="230" t="s">
        <v>417</v>
      </c>
      <c r="E222" s="41"/>
      <c r="F222" s="231" t="s">
        <v>1790</v>
      </c>
      <c r="G222" s="41"/>
      <c r="H222" s="41"/>
      <c r="I222" s="156"/>
      <c r="J222" s="41"/>
      <c r="K222" s="41"/>
      <c r="L222" s="45"/>
      <c r="M222" s="232"/>
      <c r="N222" s="233"/>
      <c r="O222" s="92"/>
      <c r="P222" s="92"/>
      <c r="Q222" s="92"/>
      <c r="R222" s="92"/>
      <c r="S222" s="92"/>
      <c r="T222" s="93"/>
      <c r="U222" s="39"/>
      <c r="V222" s="39"/>
      <c r="W222" s="39"/>
      <c r="X222" s="39"/>
      <c r="Y222" s="39"/>
      <c r="Z222" s="39"/>
      <c r="AA222" s="39"/>
      <c r="AB222" s="39"/>
      <c r="AC222" s="39"/>
      <c r="AD222" s="39"/>
      <c r="AE222" s="39"/>
      <c r="AT222" s="18" t="s">
        <v>417</v>
      </c>
      <c r="AU222" s="18" t="s">
        <v>86</v>
      </c>
    </row>
    <row r="223" s="15" customFormat="1">
      <c r="A223" s="15"/>
      <c r="B223" s="299"/>
      <c r="C223" s="300"/>
      <c r="D223" s="230" t="s">
        <v>758</v>
      </c>
      <c r="E223" s="301" t="s">
        <v>1</v>
      </c>
      <c r="F223" s="302" t="s">
        <v>4087</v>
      </c>
      <c r="G223" s="300"/>
      <c r="H223" s="301" t="s">
        <v>1</v>
      </c>
      <c r="I223" s="303"/>
      <c r="J223" s="300"/>
      <c r="K223" s="300"/>
      <c r="L223" s="304"/>
      <c r="M223" s="305"/>
      <c r="N223" s="306"/>
      <c r="O223" s="306"/>
      <c r="P223" s="306"/>
      <c r="Q223" s="306"/>
      <c r="R223" s="306"/>
      <c r="S223" s="306"/>
      <c r="T223" s="307"/>
      <c r="U223" s="15"/>
      <c r="V223" s="15"/>
      <c r="W223" s="15"/>
      <c r="X223" s="15"/>
      <c r="Y223" s="15"/>
      <c r="Z223" s="15"/>
      <c r="AA223" s="15"/>
      <c r="AB223" s="15"/>
      <c r="AC223" s="15"/>
      <c r="AD223" s="15"/>
      <c r="AE223" s="15"/>
      <c r="AT223" s="308" t="s">
        <v>758</v>
      </c>
      <c r="AU223" s="308" t="s">
        <v>86</v>
      </c>
      <c r="AV223" s="15" t="s">
        <v>84</v>
      </c>
      <c r="AW223" s="15" t="s">
        <v>33</v>
      </c>
      <c r="AX223" s="15" t="s">
        <v>76</v>
      </c>
      <c r="AY223" s="308" t="s">
        <v>414</v>
      </c>
    </row>
    <row r="224" s="13" customFormat="1">
      <c r="A224" s="13"/>
      <c r="B224" s="277"/>
      <c r="C224" s="278"/>
      <c r="D224" s="230" t="s">
        <v>758</v>
      </c>
      <c r="E224" s="279" t="s">
        <v>1</v>
      </c>
      <c r="F224" s="280" t="s">
        <v>1793</v>
      </c>
      <c r="G224" s="278"/>
      <c r="H224" s="281">
        <v>0.5</v>
      </c>
      <c r="I224" s="282"/>
      <c r="J224" s="278"/>
      <c r="K224" s="278"/>
      <c r="L224" s="283"/>
      <c r="M224" s="284"/>
      <c r="N224" s="285"/>
      <c r="O224" s="285"/>
      <c r="P224" s="285"/>
      <c r="Q224" s="285"/>
      <c r="R224" s="285"/>
      <c r="S224" s="285"/>
      <c r="T224" s="286"/>
      <c r="U224" s="13"/>
      <c r="V224" s="13"/>
      <c r="W224" s="13"/>
      <c r="X224" s="13"/>
      <c r="Y224" s="13"/>
      <c r="Z224" s="13"/>
      <c r="AA224" s="13"/>
      <c r="AB224" s="13"/>
      <c r="AC224" s="13"/>
      <c r="AD224" s="13"/>
      <c r="AE224" s="13"/>
      <c r="AT224" s="287" t="s">
        <v>758</v>
      </c>
      <c r="AU224" s="287" t="s">
        <v>86</v>
      </c>
      <c r="AV224" s="13" t="s">
        <v>86</v>
      </c>
      <c r="AW224" s="13" t="s">
        <v>33</v>
      </c>
      <c r="AX224" s="13" t="s">
        <v>76</v>
      </c>
      <c r="AY224" s="287" t="s">
        <v>414</v>
      </c>
    </row>
    <row r="225" s="15" customFormat="1">
      <c r="A225" s="15"/>
      <c r="B225" s="299"/>
      <c r="C225" s="300"/>
      <c r="D225" s="230" t="s">
        <v>758</v>
      </c>
      <c r="E225" s="301" t="s">
        <v>1</v>
      </c>
      <c r="F225" s="302" t="s">
        <v>4088</v>
      </c>
      <c r="G225" s="300"/>
      <c r="H225" s="301" t="s">
        <v>1</v>
      </c>
      <c r="I225" s="303"/>
      <c r="J225" s="300"/>
      <c r="K225" s="300"/>
      <c r="L225" s="304"/>
      <c r="M225" s="305"/>
      <c r="N225" s="306"/>
      <c r="O225" s="306"/>
      <c r="P225" s="306"/>
      <c r="Q225" s="306"/>
      <c r="R225" s="306"/>
      <c r="S225" s="306"/>
      <c r="T225" s="307"/>
      <c r="U225" s="15"/>
      <c r="V225" s="15"/>
      <c r="W225" s="15"/>
      <c r="X225" s="15"/>
      <c r="Y225" s="15"/>
      <c r="Z225" s="15"/>
      <c r="AA225" s="15"/>
      <c r="AB225" s="15"/>
      <c r="AC225" s="15"/>
      <c r="AD225" s="15"/>
      <c r="AE225" s="15"/>
      <c r="AT225" s="308" t="s">
        <v>758</v>
      </c>
      <c r="AU225" s="308" t="s">
        <v>86</v>
      </c>
      <c r="AV225" s="15" t="s">
        <v>84</v>
      </c>
      <c r="AW225" s="15" t="s">
        <v>33</v>
      </c>
      <c r="AX225" s="15" t="s">
        <v>76</v>
      </c>
      <c r="AY225" s="308" t="s">
        <v>414</v>
      </c>
    </row>
    <row r="226" s="13" customFormat="1">
      <c r="A226" s="13"/>
      <c r="B226" s="277"/>
      <c r="C226" s="278"/>
      <c r="D226" s="230" t="s">
        <v>758</v>
      </c>
      <c r="E226" s="279" t="s">
        <v>1</v>
      </c>
      <c r="F226" s="280" t="s">
        <v>4089</v>
      </c>
      <c r="G226" s="278"/>
      <c r="H226" s="281">
        <v>1.7190000000000001</v>
      </c>
      <c r="I226" s="282"/>
      <c r="J226" s="278"/>
      <c r="K226" s="278"/>
      <c r="L226" s="283"/>
      <c r="M226" s="284"/>
      <c r="N226" s="285"/>
      <c r="O226" s="285"/>
      <c r="P226" s="285"/>
      <c r="Q226" s="285"/>
      <c r="R226" s="285"/>
      <c r="S226" s="285"/>
      <c r="T226" s="286"/>
      <c r="U226" s="13"/>
      <c r="V226" s="13"/>
      <c r="W226" s="13"/>
      <c r="X226" s="13"/>
      <c r="Y226" s="13"/>
      <c r="Z226" s="13"/>
      <c r="AA226" s="13"/>
      <c r="AB226" s="13"/>
      <c r="AC226" s="13"/>
      <c r="AD226" s="13"/>
      <c r="AE226" s="13"/>
      <c r="AT226" s="287" t="s">
        <v>758</v>
      </c>
      <c r="AU226" s="287" t="s">
        <v>86</v>
      </c>
      <c r="AV226" s="13" t="s">
        <v>86</v>
      </c>
      <c r="AW226" s="13" t="s">
        <v>33</v>
      </c>
      <c r="AX226" s="13" t="s">
        <v>76</v>
      </c>
      <c r="AY226" s="287" t="s">
        <v>414</v>
      </c>
    </row>
    <row r="227" s="15" customFormat="1">
      <c r="A227" s="15"/>
      <c r="B227" s="299"/>
      <c r="C227" s="300"/>
      <c r="D227" s="230" t="s">
        <v>758</v>
      </c>
      <c r="E227" s="301" t="s">
        <v>1</v>
      </c>
      <c r="F227" s="302" t="s">
        <v>4090</v>
      </c>
      <c r="G227" s="300"/>
      <c r="H227" s="301" t="s">
        <v>1</v>
      </c>
      <c r="I227" s="303"/>
      <c r="J227" s="300"/>
      <c r="K227" s="300"/>
      <c r="L227" s="304"/>
      <c r="M227" s="305"/>
      <c r="N227" s="306"/>
      <c r="O227" s="306"/>
      <c r="P227" s="306"/>
      <c r="Q227" s="306"/>
      <c r="R227" s="306"/>
      <c r="S227" s="306"/>
      <c r="T227" s="307"/>
      <c r="U227" s="15"/>
      <c r="V227" s="15"/>
      <c r="W227" s="15"/>
      <c r="X227" s="15"/>
      <c r="Y227" s="15"/>
      <c r="Z227" s="15"/>
      <c r="AA227" s="15"/>
      <c r="AB227" s="15"/>
      <c r="AC227" s="15"/>
      <c r="AD227" s="15"/>
      <c r="AE227" s="15"/>
      <c r="AT227" s="308" t="s">
        <v>758</v>
      </c>
      <c r="AU227" s="308" t="s">
        <v>86</v>
      </c>
      <c r="AV227" s="15" t="s">
        <v>84</v>
      </c>
      <c r="AW227" s="15" t="s">
        <v>33</v>
      </c>
      <c r="AX227" s="15" t="s">
        <v>76</v>
      </c>
      <c r="AY227" s="308" t="s">
        <v>414</v>
      </c>
    </row>
    <row r="228" s="13" customFormat="1">
      <c r="A228" s="13"/>
      <c r="B228" s="277"/>
      <c r="C228" s="278"/>
      <c r="D228" s="230" t="s">
        <v>758</v>
      </c>
      <c r="E228" s="279" t="s">
        <v>1</v>
      </c>
      <c r="F228" s="280" t="s">
        <v>4091</v>
      </c>
      <c r="G228" s="278"/>
      <c r="H228" s="281">
        <v>8.1859999999999999</v>
      </c>
      <c r="I228" s="282"/>
      <c r="J228" s="278"/>
      <c r="K228" s="278"/>
      <c r="L228" s="283"/>
      <c r="M228" s="284"/>
      <c r="N228" s="285"/>
      <c r="O228" s="285"/>
      <c r="P228" s="285"/>
      <c r="Q228" s="285"/>
      <c r="R228" s="285"/>
      <c r="S228" s="285"/>
      <c r="T228" s="286"/>
      <c r="U228" s="13"/>
      <c r="V228" s="13"/>
      <c r="W228" s="13"/>
      <c r="X228" s="13"/>
      <c r="Y228" s="13"/>
      <c r="Z228" s="13"/>
      <c r="AA228" s="13"/>
      <c r="AB228" s="13"/>
      <c r="AC228" s="13"/>
      <c r="AD228" s="13"/>
      <c r="AE228" s="13"/>
      <c r="AT228" s="287" t="s">
        <v>758</v>
      </c>
      <c r="AU228" s="287" t="s">
        <v>86</v>
      </c>
      <c r="AV228" s="13" t="s">
        <v>86</v>
      </c>
      <c r="AW228" s="13" t="s">
        <v>33</v>
      </c>
      <c r="AX228" s="13" t="s">
        <v>76</v>
      </c>
      <c r="AY228" s="287" t="s">
        <v>414</v>
      </c>
    </row>
    <row r="229" s="14" customFormat="1">
      <c r="A229" s="14"/>
      <c r="B229" s="288"/>
      <c r="C229" s="289"/>
      <c r="D229" s="230" t="s">
        <v>758</v>
      </c>
      <c r="E229" s="290" t="s">
        <v>1</v>
      </c>
      <c r="F229" s="291" t="s">
        <v>760</v>
      </c>
      <c r="G229" s="289"/>
      <c r="H229" s="292">
        <v>10.405000000000001</v>
      </c>
      <c r="I229" s="293"/>
      <c r="J229" s="289"/>
      <c r="K229" s="289"/>
      <c r="L229" s="294"/>
      <c r="M229" s="295"/>
      <c r="N229" s="296"/>
      <c r="O229" s="296"/>
      <c r="P229" s="296"/>
      <c r="Q229" s="296"/>
      <c r="R229" s="296"/>
      <c r="S229" s="296"/>
      <c r="T229" s="297"/>
      <c r="U229" s="14"/>
      <c r="V229" s="14"/>
      <c r="W229" s="14"/>
      <c r="X229" s="14"/>
      <c r="Y229" s="14"/>
      <c r="Z229" s="14"/>
      <c r="AA229" s="14"/>
      <c r="AB229" s="14"/>
      <c r="AC229" s="14"/>
      <c r="AD229" s="14"/>
      <c r="AE229" s="14"/>
      <c r="AT229" s="298" t="s">
        <v>758</v>
      </c>
      <c r="AU229" s="298" t="s">
        <v>86</v>
      </c>
      <c r="AV229" s="14" t="s">
        <v>415</v>
      </c>
      <c r="AW229" s="14" t="s">
        <v>33</v>
      </c>
      <c r="AX229" s="14" t="s">
        <v>84</v>
      </c>
      <c r="AY229" s="298" t="s">
        <v>414</v>
      </c>
    </row>
    <row r="230" s="2" customFormat="1" ht="21.75" customHeight="1">
      <c r="A230" s="39"/>
      <c r="B230" s="40"/>
      <c r="C230" s="234" t="s">
        <v>475</v>
      </c>
      <c r="D230" s="234" t="s">
        <v>443</v>
      </c>
      <c r="E230" s="235" t="s">
        <v>1810</v>
      </c>
      <c r="F230" s="236" t="s">
        <v>1811</v>
      </c>
      <c r="G230" s="237" t="s">
        <v>632</v>
      </c>
      <c r="H230" s="238">
        <v>188.369</v>
      </c>
      <c r="I230" s="239"/>
      <c r="J230" s="240">
        <f>ROUND(I230*H230,2)</f>
        <v>0</v>
      </c>
      <c r="K230" s="236" t="s">
        <v>720</v>
      </c>
      <c r="L230" s="45"/>
      <c r="M230" s="241" t="s">
        <v>1</v>
      </c>
      <c r="N230" s="242" t="s">
        <v>41</v>
      </c>
      <c r="O230" s="92"/>
      <c r="P230" s="226">
        <f>O230*H230</f>
        <v>0</v>
      </c>
      <c r="Q230" s="226">
        <v>0</v>
      </c>
      <c r="R230" s="226">
        <f>Q230*H230</f>
        <v>0</v>
      </c>
      <c r="S230" s="226">
        <v>0</v>
      </c>
      <c r="T230" s="227">
        <f>S230*H230</f>
        <v>0</v>
      </c>
      <c r="U230" s="39"/>
      <c r="V230" s="39"/>
      <c r="W230" s="39"/>
      <c r="X230" s="39"/>
      <c r="Y230" s="39"/>
      <c r="Z230" s="39"/>
      <c r="AA230" s="39"/>
      <c r="AB230" s="39"/>
      <c r="AC230" s="39"/>
      <c r="AD230" s="39"/>
      <c r="AE230" s="39"/>
      <c r="AR230" s="228" t="s">
        <v>415</v>
      </c>
      <c r="AT230" s="228" t="s">
        <v>443</v>
      </c>
      <c r="AU230" s="228" t="s">
        <v>86</v>
      </c>
      <c r="AY230" s="18" t="s">
        <v>414</v>
      </c>
      <c r="BE230" s="229">
        <f>IF(N230="základní",J230,0)</f>
        <v>0</v>
      </c>
      <c r="BF230" s="229">
        <f>IF(N230="snížená",J230,0)</f>
        <v>0</v>
      </c>
      <c r="BG230" s="229">
        <f>IF(N230="zákl. přenesená",J230,0)</f>
        <v>0</v>
      </c>
      <c r="BH230" s="229">
        <f>IF(N230="sníž. přenesená",J230,0)</f>
        <v>0</v>
      </c>
      <c r="BI230" s="229">
        <f>IF(N230="nulová",J230,0)</f>
        <v>0</v>
      </c>
      <c r="BJ230" s="18" t="s">
        <v>84</v>
      </c>
      <c r="BK230" s="229">
        <f>ROUND(I230*H230,2)</f>
        <v>0</v>
      </c>
      <c r="BL230" s="18" t="s">
        <v>415</v>
      </c>
      <c r="BM230" s="228" t="s">
        <v>4092</v>
      </c>
    </row>
    <row r="231" s="2" customFormat="1">
      <c r="A231" s="39"/>
      <c r="B231" s="40"/>
      <c r="C231" s="41"/>
      <c r="D231" s="230" t="s">
        <v>417</v>
      </c>
      <c r="E231" s="41"/>
      <c r="F231" s="231" t="s">
        <v>1811</v>
      </c>
      <c r="G231" s="41"/>
      <c r="H231" s="41"/>
      <c r="I231" s="156"/>
      <c r="J231" s="41"/>
      <c r="K231" s="41"/>
      <c r="L231" s="45"/>
      <c r="M231" s="232"/>
      <c r="N231" s="233"/>
      <c r="O231" s="92"/>
      <c r="P231" s="92"/>
      <c r="Q231" s="92"/>
      <c r="R231" s="92"/>
      <c r="S231" s="92"/>
      <c r="T231" s="93"/>
      <c r="U231" s="39"/>
      <c r="V231" s="39"/>
      <c r="W231" s="39"/>
      <c r="X231" s="39"/>
      <c r="Y231" s="39"/>
      <c r="Z231" s="39"/>
      <c r="AA231" s="39"/>
      <c r="AB231" s="39"/>
      <c r="AC231" s="39"/>
      <c r="AD231" s="39"/>
      <c r="AE231" s="39"/>
      <c r="AT231" s="18" t="s">
        <v>417</v>
      </c>
      <c r="AU231" s="18" t="s">
        <v>86</v>
      </c>
    </row>
    <row r="232" s="15" customFormat="1">
      <c r="A232" s="15"/>
      <c r="B232" s="299"/>
      <c r="C232" s="300"/>
      <c r="D232" s="230" t="s">
        <v>758</v>
      </c>
      <c r="E232" s="301" t="s">
        <v>1</v>
      </c>
      <c r="F232" s="302" t="s">
        <v>4047</v>
      </c>
      <c r="G232" s="300"/>
      <c r="H232" s="301" t="s">
        <v>1</v>
      </c>
      <c r="I232" s="303"/>
      <c r="J232" s="300"/>
      <c r="K232" s="300"/>
      <c r="L232" s="304"/>
      <c r="M232" s="305"/>
      <c r="N232" s="306"/>
      <c r="O232" s="306"/>
      <c r="P232" s="306"/>
      <c r="Q232" s="306"/>
      <c r="R232" s="306"/>
      <c r="S232" s="306"/>
      <c r="T232" s="307"/>
      <c r="U232" s="15"/>
      <c r="V232" s="15"/>
      <c r="W232" s="15"/>
      <c r="X232" s="15"/>
      <c r="Y232" s="15"/>
      <c r="Z232" s="15"/>
      <c r="AA232" s="15"/>
      <c r="AB232" s="15"/>
      <c r="AC232" s="15"/>
      <c r="AD232" s="15"/>
      <c r="AE232" s="15"/>
      <c r="AT232" s="308" t="s">
        <v>758</v>
      </c>
      <c r="AU232" s="308" t="s">
        <v>86</v>
      </c>
      <c r="AV232" s="15" t="s">
        <v>84</v>
      </c>
      <c r="AW232" s="15" t="s">
        <v>33</v>
      </c>
      <c r="AX232" s="15" t="s">
        <v>76</v>
      </c>
      <c r="AY232" s="308" t="s">
        <v>414</v>
      </c>
    </row>
    <row r="233" s="13" customFormat="1">
      <c r="A233" s="13"/>
      <c r="B233" s="277"/>
      <c r="C233" s="278"/>
      <c r="D233" s="230" t="s">
        <v>758</v>
      </c>
      <c r="E233" s="279" t="s">
        <v>1</v>
      </c>
      <c r="F233" s="280" t="s">
        <v>4048</v>
      </c>
      <c r="G233" s="278"/>
      <c r="H233" s="281">
        <v>17.957000000000001</v>
      </c>
      <c r="I233" s="282"/>
      <c r="J233" s="278"/>
      <c r="K233" s="278"/>
      <c r="L233" s="283"/>
      <c r="M233" s="284"/>
      <c r="N233" s="285"/>
      <c r="O233" s="285"/>
      <c r="P233" s="285"/>
      <c r="Q233" s="285"/>
      <c r="R233" s="285"/>
      <c r="S233" s="285"/>
      <c r="T233" s="286"/>
      <c r="U233" s="13"/>
      <c r="V233" s="13"/>
      <c r="W233" s="13"/>
      <c r="X233" s="13"/>
      <c r="Y233" s="13"/>
      <c r="Z233" s="13"/>
      <c r="AA233" s="13"/>
      <c r="AB233" s="13"/>
      <c r="AC233" s="13"/>
      <c r="AD233" s="13"/>
      <c r="AE233" s="13"/>
      <c r="AT233" s="287" t="s">
        <v>758</v>
      </c>
      <c r="AU233" s="287" t="s">
        <v>86</v>
      </c>
      <c r="AV233" s="13" t="s">
        <v>86</v>
      </c>
      <c r="AW233" s="13" t="s">
        <v>33</v>
      </c>
      <c r="AX233" s="13" t="s">
        <v>76</v>
      </c>
      <c r="AY233" s="287" t="s">
        <v>414</v>
      </c>
    </row>
    <row r="234" s="15" customFormat="1">
      <c r="A234" s="15"/>
      <c r="B234" s="299"/>
      <c r="C234" s="300"/>
      <c r="D234" s="230" t="s">
        <v>758</v>
      </c>
      <c r="E234" s="301" t="s">
        <v>1</v>
      </c>
      <c r="F234" s="302" t="s">
        <v>4049</v>
      </c>
      <c r="G234" s="300"/>
      <c r="H234" s="301" t="s">
        <v>1</v>
      </c>
      <c r="I234" s="303"/>
      <c r="J234" s="300"/>
      <c r="K234" s="300"/>
      <c r="L234" s="304"/>
      <c r="M234" s="305"/>
      <c r="N234" s="306"/>
      <c r="O234" s="306"/>
      <c r="P234" s="306"/>
      <c r="Q234" s="306"/>
      <c r="R234" s="306"/>
      <c r="S234" s="306"/>
      <c r="T234" s="307"/>
      <c r="U234" s="15"/>
      <c r="V234" s="15"/>
      <c r="W234" s="15"/>
      <c r="X234" s="15"/>
      <c r="Y234" s="15"/>
      <c r="Z234" s="15"/>
      <c r="AA234" s="15"/>
      <c r="AB234" s="15"/>
      <c r="AC234" s="15"/>
      <c r="AD234" s="15"/>
      <c r="AE234" s="15"/>
      <c r="AT234" s="308" t="s">
        <v>758</v>
      </c>
      <c r="AU234" s="308" t="s">
        <v>86</v>
      </c>
      <c r="AV234" s="15" t="s">
        <v>84</v>
      </c>
      <c r="AW234" s="15" t="s">
        <v>33</v>
      </c>
      <c r="AX234" s="15" t="s">
        <v>76</v>
      </c>
      <c r="AY234" s="308" t="s">
        <v>414</v>
      </c>
    </row>
    <row r="235" s="13" customFormat="1">
      <c r="A235" s="13"/>
      <c r="B235" s="277"/>
      <c r="C235" s="278"/>
      <c r="D235" s="230" t="s">
        <v>758</v>
      </c>
      <c r="E235" s="279" t="s">
        <v>1</v>
      </c>
      <c r="F235" s="280" t="s">
        <v>4050</v>
      </c>
      <c r="G235" s="278"/>
      <c r="H235" s="281">
        <v>19.687000000000001</v>
      </c>
      <c r="I235" s="282"/>
      <c r="J235" s="278"/>
      <c r="K235" s="278"/>
      <c r="L235" s="283"/>
      <c r="M235" s="284"/>
      <c r="N235" s="285"/>
      <c r="O235" s="285"/>
      <c r="P235" s="285"/>
      <c r="Q235" s="285"/>
      <c r="R235" s="285"/>
      <c r="S235" s="285"/>
      <c r="T235" s="286"/>
      <c r="U235" s="13"/>
      <c r="V235" s="13"/>
      <c r="W235" s="13"/>
      <c r="X235" s="13"/>
      <c r="Y235" s="13"/>
      <c r="Z235" s="13"/>
      <c r="AA235" s="13"/>
      <c r="AB235" s="13"/>
      <c r="AC235" s="13"/>
      <c r="AD235" s="13"/>
      <c r="AE235" s="13"/>
      <c r="AT235" s="287" t="s">
        <v>758</v>
      </c>
      <c r="AU235" s="287" t="s">
        <v>86</v>
      </c>
      <c r="AV235" s="13" t="s">
        <v>86</v>
      </c>
      <c r="AW235" s="13" t="s">
        <v>33</v>
      </c>
      <c r="AX235" s="13" t="s">
        <v>76</v>
      </c>
      <c r="AY235" s="287" t="s">
        <v>414</v>
      </c>
    </row>
    <row r="236" s="15" customFormat="1">
      <c r="A236" s="15"/>
      <c r="B236" s="299"/>
      <c r="C236" s="300"/>
      <c r="D236" s="230" t="s">
        <v>758</v>
      </c>
      <c r="E236" s="301" t="s">
        <v>1</v>
      </c>
      <c r="F236" s="302" t="s">
        <v>4093</v>
      </c>
      <c r="G236" s="300"/>
      <c r="H236" s="301" t="s">
        <v>1</v>
      </c>
      <c r="I236" s="303"/>
      <c r="J236" s="300"/>
      <c r="K236" s="300"/>
      <c r="L236" s="304"/>
      <c r="M236" s="305"/>
      <c r="N236" s="306"/>
      <c r="O236" s="306"/>
      <c r="P236" s="306"/>
      <c r="Q236" s="306"/>
      <c r="R236" s="306"/>
      <c r="S236" s="306"/>
      <c r="T236" s="307"/>
      <c r="U236" s="15"/>
      <c r="V236" s="15"/>
      <c r="W236" s="15"/>
      <c r="X236" s="15"/>
      <c r="Y236" s="15"/>
      <c r="Z236" s="15"/>
      <c r="AA236" s="15"/>
      <c r="AB236" s="15"/>
      <c r="AC236" s="15"/>
      <c r="AD236" s="15"/>
      <c r="AE236" s="15"/>
      <c r="AT236" s="308" t="s">
        <v>758</v>
      </c>
      <c r="AU236" s="308" t="s">
        <v>86</v>
      </c>
      <c r="AV236" s="15" t="s">
        <v>84</v>
      </c>
      <c r="AW236" s="15" t="s">
        <v>33</v>
      </c>
      <c r="AX236" s="15" t="s">
        <v>76</v>
      </c>
      <c r="AY236" s="308" t="s">
        <v>414</v>
      </c>
    </row>
    <row r="237" s="13" customFormat="1">
      <c r="A237" s="13"/>
      <c r="B237" s="277"/>
      <c r="C237" s="278"/>
      <c r="D237" s="230" t="s">
        <v>758</v>
      </c>
      <c r="E237" s="279" t="s">
        <v>1</v>
      </c>
      <c r="F237" s="280" t="s">
        <v>4052</v>
      </c>
      <c r="G237" s="278"/>
      <c r="H237" s="281">
        <v>122.696</v>
      </c>
      <c r="I237" s="282"/>
      <c r="J237" s="278"/>
      <c r="K237" s="278"/>
      <c r="L237" s="283"/>
      <c r="M237" s="284"/>
      <c r="N237" s="285"/>
      <c r="O237" s="285"/>
      <c r="P237" s="285"/>
      <c r="Q237" s="285"/>
      <c r="R237" s="285"/>
      <c r="S237" s="285"/>
      <c r="T237" s="286"/>
      <c r="U237" s="13"/>
      <c r="V237" s="13"/>
      <c r="W237" s="13"/>
      <c r="X237" s="13"/>
      <c r="Y237" s="13"/>
      <c r="Z237" s="13"/>
      <c r="AA237" s="13"/>
      <c r="AB237" s="13"/>
      <c r="AC237" s="13"/>
      <c r="AD237" s="13"/>
      <c r="AE237" s="13"/>
      <c r="AT237" s="287" t="s">
        <v>758</v>
      </c>
      <c r="AU237" s="287" t="s">
        <v>86</v>
      </c>
      <c r="AV237" s="13" t="s">
        <v>86</v>
      </c>
      <c r="AW237" s="13" t="s">
        <v>33</v>
      </c>
      <c r="AX237" s="13" t="s">
        <v>76</v>
      </c>
      <c r="AY237" s="287" t="s">
        <v>414</v>
      </c>
    </row>
    <row r="238" s="15" customFormat="1">
      <c r="A238" s="15"/>
      <c r="B238" s="299"/>
      <c r="C238" s="300"/>
      <c r="D238" s="230" t="s">
        <v>758</v>
      </c>
      <c r="E238" s="301" t="s">
        <v>1</v>
      </c>
      <c r="F238" s="302" t="s">
        <v>4053</v>
      </c>
      <c r="G238" s="300"/>
      <c r="H238" s="301" t="s">
        <v>1</v>
      </c>
      <c r="I238" s="303"/>
      <c r="J238" s="300"/>
      <c r="K238" s="300"/>
      <c r="L238" s="304"/>
      <c r="M238" s="305"/>
      <c r="N238" s="306"/>
      <c r="O238" s="306"/>
      <c r="P238" s="306"/>
      <c r="Q238" s="306"/>
      <c r="R238" s="306"/>
      <c r="S238" s="306"/>
      <c r="T238" s="307"/>
      <c r="U238" s="15"/>
      <c r="V238" s="15"/>
      <c r="W238" s="15"/>
      <c r="X238" s="15"/>
      <c r="Y238" s="15"/>
      <c r="Z238" s="15"/>
      <c r="AA238" s="15"/>
      <c r="AB238" s="15"/>
      <c r="AC238" s="15"/>
      <c r="AD238" s="15"/>
      <c r="AE238" s="15"/>
      <c r="AT238" s="308" t="s">
        <v>758</v>
      </c>
      <c r="AU238" s="308" t="s">
        <v>86</v>
      </c>
      <c r="AV238" s="15" t="s">
        <v>84</v>
      </c>
      <c r="AW238" s="15" t="s">
        <v>33</v>
      </c>
      <c r="AX238" s="15" t="s">
        <v>76</v>
      </c>
      <c r="AY238" s="308" t="s">
        <v>414</v>
      </c>
    </row>
    <row r="239" s="13" customFormat="1">
      <c r="A239" s="13"/>
      <c r="B239" s="277"/>
      <c r="C239" s="278"/>
      <c r="D239" s="230" t="s">
        <v>758</v>
      </c>
      <c r="E239" s="279" t="s">
        <v>1</v>
      </c>
      <c r="F239" s="280" t="s">
        <v>4054</v>
      </c>
      <c r="G239" s="278"/>
      <c r="H239" s="281">
        <v>28.029</v>
      </c>
      <c r="I239" s="282"/>
      <c r="J239" s="278"/>
      <c r="K239" s="278"/>
      <c r="L239" s="283"/>
      <c r="M239" s="284"/>
      <c r="N239" s="285"/>
      <c r="O239" s="285"/>
      <c r="P239" s="285"/>
      <c r="Q239" s="285"/>
      <c r="R239" s="285"/>
      <c r="S239" s="285"/>
      <c r="T239" s="286"/>
      <c r="U239" s="13"/>
      <c r="V239" s="13"/>
      <c r="W239" s="13"/>
      <c r="X239" s="13"/>
      <c r="Y239" s="13"/>
      <c r="Z239" s="13"/>
      <c r="AA239" s="13"/>
      <c r="AB239" s="13"/>
      <c r="AC239" s="13"/>
      <c r="AD239" s="13"/>
      <c r="AE239" s="13"/>
      <c r="AT239" s="287" t="s">
        <v>758</v>
      </c>
      <c r="AU239" s="287" t="s">
        <v>86</v>
      </c>
      <c r="AV239" s="13" t="s">
        <v>86</v>
      </c>
      <c r="AW239" s="13" t="s">
        <v>33</v>
      </c>
      <c r="AX239" s="13" t="s">
        <v>76</v>
      </c>
      <c r="AY239" s="287" t="s">
        <v>414</v>
      </c>
    </row>
    <row r="240" s="14" customFormat="1">
      <c r="A240" s="14"/>
      <c r="B240" s="288"/>
      <c r="C240" s="289"/>
      <c r="D240" s="230" t="s">
        <v>758</v>
      </c>
      <c r="E240" s="290" t="s">
        <v>1</v>
      </c>
      <c r="F240" s="291" t="s">
        <v>760</v>
      </c>
      <c r="G240" s="289"/>
      <c r="H240" s="292">
        <v>188.369</v>
      </c>
      <c r="I240" s="293"/>
      <c r="J240" s="289"/>
      <c r="K240" s="289"/>
      <c r="L240" s="294"/>
      <c r="M240" s="295"/>
      <c r="N240" s="296"/>
      <c r="O240" s="296"/>
      <c r="P240" s="296"/>
      <c r="Q240" s="296"/>
      <c r="R240" s="296"/>
      <c r="S240" s="296"/>
      <c r="T240" s="297"/>
      <c r="U240" s="14"/>
      <c r="V240" s="14"/>
      <c r="W240" s="14"/>
      <c r="X240" s="14"/>
      <c r="Y240" s="14"/>
      <c r="Z240" s="14"/>
      <c r="AA240" s="14"/>
      <c r="AB240" s="14"/>
      <c r="AC240" s="14"/>
      <c r="AD240" s="14"/>
      <c r="AE240" s="14"/>
      <c r="AT240" s="298" t="s">
        <v>758</v>
      </c>
      <c r="AU240" s="298" t="s">
        <v>86</v>
      </c>
      <c r="AV240" s="14" t="s">
        <v>415</v>
      </c>
      <c r="AW240" s="14" t="s">
        <v>33</v>
      </c>
      <c r="AX240" s="14" t="s">
        <v>84</v>
      </c>
      <c r="AY240" s="298" t="s">
        <v>414</v>
      </c>
    </row>
    <row r="241" s="2" customFormat="1" ht="21.75" customHeight="1">
      <c r="A241" s="39"/>
      <c r="B241" s="40"/>
      <c r="C241" s="234" t="s">
        <v>479</v>
      </c>
      <c r="D241" s="234" t="s">
        <v>443</v>
      </c>
      <c r="E241" s="235" t="s">
        <v>2020</v>
      </c>
      <c r="F241" s="236" t="s">
        <v>2021</v>
      </c>
      <c r="G241" s="237" t="s">
        <v>632</v>
      </c>
      <c r="H241" s="238">
        <v>30.702000000000002</v>
      </c>
      <c r="I241" s="239"/>
      <c r="J241" s="240">
        <f>ROUND(I241*H241,2)</f>
        <v>0</v>
      </c>
      <c r="K241" s="236" t="s">
        <v>720</v>
      </c>
      <c r="L241" s="45"/>
      <c r="M241" s="241" t="s">
        <v>1</v>
      </c>
      <c r="N241" s="242" t="s">
        <v>41</v>
      </c>
      <c r="O241" s="92"/>
      <c r="P241" s="226">
        <f>O241*H241</f>
        <v>0</v>
      </c>
      <c r="Q241" s="226">
        <v>0.019429999999999999</v>
      </c>
      <c r="R241" s="226">
        <f>Q241*H241</f>
        <v>0.59653986000000003</v>
      </c>
      <c r="S241" s="226">
        <v>0</v>
      </c>
      <c r="T241" s="227">
        <f>S241*H241</f>
        <v>0</v>
      </c>
      <c r="U241" s="39"/>
      <c r="V241" s="39"/>
      <c r="W241" s="39"/>
      <c r="X241" s="39"/>
      <c r="Y241" s="39"/>
      <c r="Z241" s="39"/>
      <c r="AA241" s="39"/>
      <c r="AB241" s="39"/>
      <c r="AC241" s="39"/>
      <c r="AD241" s="39"/>
      <c r="AE241" s="39"/>
      <c r="AR241" s="228" t="s">
        <v>415</v>
      </c>
      <c r="AT241" s="228" t="s">
        <v>443</v>
      </c>
      <c r="AU241" s="228" t="s">
        <v>86</v>
      </c>
      <c r="AY241" s="18" t="s">
        <v>414</v>
      </c>
      <c r="BE241" s="229">
        <f>IF(N241="základní",J241,0)</f>
        <v>0</v>
      </c>
      <c r="BF241" s="229">
        <f>IF(N241="snížená",J241,0)</f>
        <v>0</v>
      </c>
      <c r="BG241" s="229">
        <f>IF(N241="zákl. přenesená",J241,0)</f>
        <v>0</v>
      </c>
      <c r="BH241" s="229">
        <f>IF(N241="sníž. přenesená",J241,0)</f>
        <v>0</v>
      </c>
      <c r="BI241" s="229">
        <f>IF(N241="nulová",J241,0)</f>
        <v>0</v>
      </c>
      <c r="BJ241" s="18" t="s">
        <v>84</v>
      </c>
      <c r="BK241" s="229">
        <f>ROUND(I241*H241,2)</f>
        <v>0</v>
      </c>
      <c r="BL241" s="18" t="s">
        <v>415</v>
      </c>
      <c r="BM241" s="228" t="s">
        <v>4094</v>
      </c>
    </row>
    <row r="242" s="2" customFormat="1">
      <c r="A242" s="39"/>
      <c r="B242" s="40"/>
      <c r="C242" s="41"/>
      <c r="D242" s="230" t="s">
        <v>417</v>
      </c>
      <c r="E242" s="41"/>
      <c r="F242" s="231" t="s">
        <v>2023</v>
      </c>
      <c r="G242" s="41"/>
      <c r="H242" s="41"/>
      <c r="I242" s="156"/>
      <c r="J242" s="41"/>
      <c r="K242" s="41"/>
      <c r="L242" s="45"/>
      <c r="M242" s="232"/>
      <c r="N242" s="233"/>
      <c r="O242" s="92"/>
      <c r="P242" s="92"/>
      <c r="Q242" s="92"/>
      <c r="R242" s="92"/>
      <c r="S242" s="92"/>
      <c r="T242" s="93"/>
      <c r="U242" s="39"/>
      <c r="V242" s="39"/>
      <c r="W242" s="39"/>
      <c r="X242" s="39"/>
      <c r="Y242" s="39"/>
      <c r="Z242" s="39"/>
      <c r="AA242" s="39"/>
      <c r="AB242" s="39"/>
      <c r="AC242" s="39"/>
      <c r="AD242" s="39"/>
      <c r="AE242" s="39"/>
      <c r="AT242" s="18" t="s">
        <v>417</v>
      </c>
      <c r="AU242" s="18" t="s">
        <v>86</v>
      </c>
    </row>
    <row r="243" s="15" customFormat="1">
      <c r="A243" s="15"/>
      <c r="B243" s="299"/>
      <c r="C243" s="300"/>
      <c r="D243" s="230" t="s">
        <v>758</v>
      </c>
      <c r="E243" s="301" t="s">
        <v>1</v>
      </c>
      <c r="F243" s="302" t="s">
        <v>4047</v>
      </c>
      <c r="G243" s="300"/>
      <c r="H243" s="301" t="s">
        <v>1</v>
      </c>
      <c r="I243" s="303"/>
      <c r="J243" s="300"/>
      <c r="K243" s="300"/>
      <c r="L243" s="304"/>
      <c r="M243" s="305"/>
      <c r="N243" s="306"/>
      <c r="O243" s="306"/>
      <c r="P243" s="306"/>
      <c r="Q243" s="306"/>
      <c r="R243" s="306"/>
      <c r="S243" s="306"/>
      <c r="T243" s="307"/>
      <c r="U243" s="15"/>
      <c r="V243" s="15"/>
      <c r="W243" s="15"/>
      <c r="X243" s="15"/>
      <c r="Y243" s="15"/>
      <c r="Z243" s="15"/>
      <c r="AA243" s="15"/>
      <c r="AB243" s="15"/>
      <c r="AC243" s="15"/>
      <c r="AD243" s="15"/>
      <c r="AE243" s="15"/>
      <c r="AT243" s="308" t="s">
        <v>758</v>
      </c>
      <c r="AU243" s="308" t="s">
        <v>86</v>
      </c>
      <c r="AV243" s="15" t="s">
        <v>84</v>
      </c>
      <c r="AW243" s="15" t="s">
        <v>33</v>
      </c>
      <c r="AX243" s="15" t="s">
        <v>76</v>
      </c>
      <c r="AY243" s="308" t="s">
        <v>414</v>
      </c>
    </row>
    <row r="244" s="13" customFormat="1">
      <c r="A244" s="13"/>
      <c r="B244" s="277"/>
      <c r="C244" s="278"/>
      <c r="D244" s="230" t="s">
        <v>758</v>
      </c>
      <c r="E244" s="279" t="s">
        <v>1</v>
      </c>
      <c r="F244" s="280" t="s">
        <v>4095</v>
      </c>
      <c r="G244" s="278"/>
      <c r="H244" s="281">
        <v>11.115</v>
      </c>
      <c r="I244" s="282"/>
      <c r="J244" s="278"/>
      <c r="K244" s="278"/>
      <c r="L244" s="283"/>
      <c r="M244" s="284"/>
      <c r="N244" s="285"/>
      <c r="O244" s="285"/>
      <c r="P244" s="285"/>
      <c r="Q244" s="285"/>
      <c r="R244" s="285"/>
      <c r="S244" s="285"/>
      <c r="T244" s="286"/>
      <c r="U244" s="13"/>
      <c r="V244" s="13"/>
      <c r="W244" s="13"/>
      <c r="X244" s="13"/>
      <c r="Y244" s="13"/>
      <c r="Z244" s="13"/>
      <c r="AA244" s="13"/>
      <c r="AB244" s="13"/>
      <c r="AC244" s="13"/>
      <c r="AD244" s="13"/>
      <c r="AE244" s="13"/>
      <c r="AT244" s="287" t="s">
        <v>758</v>
      </c>
      <c r="AU244" s="287" t="s">
        <v>86</v>
      </c>
      <c r="AV244" s="13" t="s">
        <v>86</v>
      </c>
      <c r="AW244" s="13" t="s">
        <v>33</v>
      </c>
      <c r="AX244" s="13" t="s">
        <v>76</v>
      </c>
      <c r="AY244" s="287" t="s">
        <v>414</v>
      </c>
    </row>
    <row r="245" s="15" customFormat="1">
      <c r="A245" s="15"/>
      <c r="B245" s="299"/>
      <c r="C245" s="300"/>
      <c r="D245" s="230" t="s">
        <v>758</v>
      </c>
      <c r="E245" s="301" t="s">
        <v>1</v>
      </c>
      <c r="F245" s="302" t="s">
        <v>4049</v>
      </c>
      <c r="G245" s="300"/>
      <c r="H245" s="301" t="s">
        <v>1</v>
      </c>
      <c r="I245" s="303"/>
      <c r="J245" s="300"/>
      <c r="K245" s="300"/>
      <c r="L245" s="304"/>
      <c r="M245" s="305"/>
      <c r="N245" s="306"/>
      <c r="O245" s="306"/>
      <c r="P245" s="306"/>
      <c r="Q245" s="306"/>
      <c r="R245" s="306"/>
      <c r="S245" s="306"/>
      <c r="T245" s="307"/>
      <c r="U245" s="15"/>
      <c r="V245" s="15"/>
      <c r="W245" s="15"/>
      <c r="X245" s="15"/>
      <c r="Y245" s="15"/>
      <c r="Z245" s="15"/>
      <c r="AA245" s="15"/>
      <c r="AB245" s="15"/>
      <c r="AC245" s="15"/>
      <c r="AD245" s="15"/>
      <c r="AE245" s="15"/>
      <c r="AT245" s="308" t="s">
        <v>758</v>
      </c>
      <c r="AU245" s="308" t="s">
        <v>86</v>
      </c>
      <c r="AV245" s="15" t="s">
        <v>84</v>
      </c>
      <c r="AW245" s="15" t="s">
        <v>33</v>
      </c>
      <c r="AX245" s="15" t="s">
        <v>76</v>
      </c>
      <c r="AY245" s="308" t="s">
        <v>414</v>
      </c>
    </row>
    <row r="246" s="13" customFormat="1">
      <c r="A246" s="13"/>
      <c r="B246" s="277"/>
      <c r="C246" s="278"/>
      <c r="D246" s="230" t="s">
        <v>758</v>
      </c>
      <c r="E246" s="279" t="s">
        <v>1</v>
      </c>
      <c r="F246" s="280" t="s">
        <v>4096</v>
      </c>
      <c r="G246" s="278"/>
      <c r="H246" s="281">
        <v>19.587</v>
      </c>
      <c r="I246" s="282"/>
      <c r="J246" s="278"/>
      <c r="K246" s="278"/>
      <c r="L246" s="283"/>
      <c r="M246" s="284"/>
      <c r="N246" s="285"/>
      <c r="O246" s="285"/>
      <c r="P246" s="285"/>
      <c r="Q246" s="285"/>
      <c r="R246" s="285"/>
      <c r="S246" s="285"/>
      <c r="T246" s="286"/>
      <c r="U246" s="13"/>
      <c r="V246" s="13"/>
      <c r="W246" s="13"/>
      <c r="X246" s="13"/>
      <c r="Y246" s="13"/>
      <c r="Z246" s="13"/>
      <c r="AA246" s="13"/>
      <c r="AB246" s="13"/>
      <c r="AC246" s="13"/>
      <c r="AD246" s="13"/>
      <c r="AE246" s="13"/>
      <c r="AT246" s="287" t="s">
        <v>758</v>
      </c>
      <c r="AU246" s="287" t="s">
        <v>86</v>
      </c>
      <c r="AV246" s="13" t="s">
        <v>86</v>
      </c>
      <c r="AW246" s="13" t="s">
        <v>33</v>
      </c>
      <c r="AX246" s="13" t="s">
        <v>76</v>
      </c>
      <c r="AY246" s="287" t="s">
        <v>414</v>
      </c>
    </row>
    <row r="247" s="14" customFormat="1">
      <c r="A247" s="14"/>
      <c r="B247" s="288"/>
      <c r="C247" s="289"/>
      <c r="D247" s="230" t="s">
        <v>758</v>
      </c>
      <c r="E247" s="290" t="s">
        <v>1</v>
      </c>
      <c r="F247" s="291" t="s">
        <v>760</v>
      </c>
      <c r="G247" s="289"/>
      <c r="H247" s="292">
        <v>30.701999999999998</v>
      </c>
      <c r="I247" s="293"/>
      <c r="J247" s="289"/>
      <c r="K247" s="289"/>
      <c r="L247" s="294"/>
      <c r="M247" s="295"/>
      <c r="N247" s="296"/>
      <c r="O247" s="296"/>
      <c r="P247" s="296"/>
      <c r="Q247" s="296"/>
      <c r="R247" s="296"/>
      <c r="S247" s="296"/>
      <c r="T247" s="297"/>
      <c r="U247" s="14"/>
      <c r="V247" s="14"/>
      <c r="W247" s="14"/>
      <c r="X247" s="14"/>
      <c r="Y247" s="14"/>
      <c r="Z247" s="14"/>
      <c r="AA247" s="14"/>
      <c r="AB247" s="14"/>
      <c r="AC247" s="14"/>
      <c r="AD247" s="14"/>
      <c r="AE247" s="14"/>
      <c r="AT247" s="298" t="s">
        <v>758</v>
      </c>
      <c r="AU247" s="298" t="s">
        <v>86</v>
      </c>
      <c r="AV247" s="14" t="s">
        <v>415</v>
      </c>
      <c r="AW247" s="14" t="s">
        <v>33</v>
      </c>
      <c r="AX247" s="14" t="s">
        <v>84</v>
      </c>
      <c r="AY247" s="298" t="s">
        <v>414</v>
      </c>
    </row>
    <row r="248" s="2" customFormat="1" ht="21.75" customHeight="1">
      <c r="A248" s="39"/>
      <c r="B248" s="40"/>
      <c r="C248" s="234" t="s">
        <v>483</v>
      </c>
      <c r="D248" s="234" t="s">
        <v>443</v>
      </c>
      <c r="E248" s="235" t="s">
        <v>3631</v>
      </c>
      <c r="F248" s="236" t="s">
        <v>3632</v>
      </c>
      <c r="G248" s="237" t="s">
        <v>632</v>
      </c>
      <c r="H248" s="238">
        <v>0.10000000000000001</v>
      </c>
      <c r="I248" s="239"/>
      <c r="J248" s="240">
        <f>ROUND(I248*H248,2)</f>
        <v>0</v>
      </c>
      <c r="K248" s="236" t="s">
        <v>720</v>
      </c>
      <c r="L248" s="45"/>
      <c r="M248" s="241" t="s">
        <v>1</v>
      </c>
      <c r="N248" s="242" t="s">
        <v>41</v>
      </c>
      <c r="O248" s="92"/>
      <c r="P248" s="226">
        <f>O248*H248</f>
        <v>0</v>
      </c>
      <c r="Q248" s="226">
        <v>0.038850000000000003</v>
      </c>
      <c r="R248" s="226">
        <f>Q248*H248</f>
        <v>0.0038850000000000004</v>
      </c>
      <c r="S248" s="226">
        <v>0</v>
      </c>
      <c r="T248" s="227">
        <f>S248*H248</f>
        <v>0</v>
      </c>
      <c r="U248" s="39"/>
      <c r="V248" s="39"/>
      <c r="W248" s="39"/>
      <c r="X248" s="39"/>
      <c r="Y248" s="39"/>
      <c r="Z248" s="39"/>
      <c r="AA248" s="39"/>
      <c r="AB248" s="39"/>
      <c r="AC248" s="39"/>
      <c r="AD248" s="39"/>
      <c r="AE248" s="39"/>
      <c r="AR248" s="228" t="s">
        <v>415</v>
      </c>
      <c r="AT248" s="228" t="s">
        <v>443</v>
      </c>
      <c r="AU248" s="228" t="s">
        <v>86</v>
      </c>
      <c r="AY248" s="18" t="s">
        <v>414</v>
      </c>
      <c r="BE248" s="229">
        <f>IF(N248="základní",J248,0)</f>
        <v>0</v>
      </c>
      <c r="BF248" s="229">
        <f>IF(N248="snížená",J248,0)</f>
        <v>0</v>
      </c>
      <c r="BG248" s="229">
        <f>IF(N248="zákl. přenesená",J248,0)</f>
        <v>0</v>
      </c>
      <c r="BH248" s="229">
        <f>IF(N248="sníž. přenesená",J248,0)</f>
        <v>0</v>
      </c>
      <c r="BI248" s="229">
        <f>IF(N248="nulová",J248,0)</f>
        <v>0</v>
      </c>
      <c r="BJ248" s="18" t="s">
        <v>84</v>
      </c>
      <c r="BK248" s="229">
        <f>ROUND(I248*H248,2)</f>
        <v>0</v>
      </c>
      <c r="BL248" s="18" t="s">
        <v>415</v>
      </c>
      <c r="BM248" s="228" t="s">
        <v>4097</v>
      </c>
    </row>
    <row r="249" s="2" customFormat="1">
      <c r="A249" s="39"/>
      <c r="B249" s="40"/>
      <c r="C249" s="41"/>
      <c r="D249" s="230" t="s">
        <v>417</v>
      </c>
      <c r="E249" s="41"/>
      <c r="F249" s="231" t="s">
        <v>3634</v>
      </c>
      <c r="G249" s="41"/>
      <c r="H249" s="41"/>
      <c r="I249" s="156"/>
      <c r="J249" s="41"/>
      <c r="K249" s="41"/>
      <c r="L249" s="45"/>
      <c r="M249" s="232"/>
      <c r="N249" s="233"/>
      <c r="O249" s="92"/>
      <c r="P249" s="92"/>
      <c r="Q249" s="92"/>
      <c r="R249" s="92"/>
      <c r="S249" s="92"/>
      <c r="T249" s="93"/>
      <c r="U249" s="39"/>
      <c r="V249" s="39"/>
      <c r="W249" s="39"/>
      <c r="X249" s="39"/>
      <c r="Y249" s="39"/>
      <c r="Z249" s="39"/>
      <c r="AA249" s="39"/>
      <c r="AB249" s="39"/>
      <c r="AC249" s="39"/>
      <c r="AD249" s="39"/>
      <c r="AE249" s="39"/>
      <c r="AT249" s="18" t="s">
        <v>417</v>
      </c>
      <c r="AU249" s="18" t="s">
        <v>86</v>
      </c>
    </row>
    <row r="250" s="15" customFormat="1">
      <c r="A250" s="15"/>
      <c r="B250" s="299"/>
      <c r="C250" s="300"/>
      <c r="D250" s="230" t="s">
        <v>758</v>
      </c>
      <c r="E250" s="301" t="s">
        <v>1</v>
      </c>
      <c r="F250" s="302" t="s">
        <v>4098</v>
      </c>
      <c r="G250" s="300"/>
      <c r="H250" s="301" t="s">
        <v>1</v>
      </c>
      <c r="I250" s="303"/>
      <c r="J250" s="300"/>
      <c r="K250" s="300"/>
      <c r="L250" s="304"/>
      <c r="M250" s="305"/>
      <c r="N250" s="306"/>
      <c r="O250" s="306"/>
      <c r="P250" s="306"/>
      <c r="Q250" s="306"/>
      <c r="R250" s="306"/>
      <c r="S250" s="306"/>
      <c r="T250" s="307"/>
      <c r="U250" s="15"/>
      <c r="V250" s="15"/>
      <c r="W250" s="15"/>
      <c r="X250" s="15"/>
      <c r="Y250" s="15"/>
      <c r="Z250" s="15"/>
      <c r="AA250" s="15"/>
      <c r="AB250" s="15"/>
      <c r="AC250" s="15"/>
      <c r="AD250" s="15"/>
      <c r="AE250" s="15"/>
      <c r="AT250" s="308" t="s">
        <v>758</v>
      </c>
      <c r="AU250" s="308" t="s">
        <v>86</v>
      </c>
      <c r="AV250" s="15" t="s">
        <v>84</v>
      </c>
      <c r="AW250" s="15" t="s">
        <v>33</v>
      </c>
      <c r="AX250" s="15" t="s">
        <v>76</v>
      </c>
      <c r="AY250" s="308" t="s">
        <v>414</v>
      </c>
    </row>
    <row r="251" s="13" customFormat="1">
      <c r="A251" s="13"/>
      <c r="B251" s="277"/>
      <c r="C251" s="278"/>
      <c r="D251" s="230" t="s">
        <v>758</v>
      </c>
      <c r="E251" s="279" t="s">
        <v>1</v>
      </c>
      <c r="F251" s="280" t="s">
        <v>4099</v>
      </c>
      <c r="G251" s="278"/>
      <c r="H251" s="281">
        <v>0.10000000000000001</v>
      </c>
      <c r="I251" s="282"/>
      <c r="J251" s="278"/>
      <c r="K251" s="278"/>
      <c r="L251" s="283"/>
      <c r="M251" s="284"/>
      <c r="N251" s="285"/>
      <c r="O251" s="285"/>
      <c r="P251" s="285"/>
      <c r="Q251" s="285"/>
      <c r="R251" s="285"/>
      <c r="S251" s="285"/>
      <c r="T251" s="286"/>
      <c r="U251" s="13"/>
      <c r="V251" s="13"/>
      <c r="W251" s="13"/>
      <c r="X251" s="13"/>
      <c r="Y251" s="13"/>
      <c r="Z251" s="13"/>
      <c r="AA251" s="13"/>
      <c r="AB251" s="13"/>
      <c r="AC251" s="13"/>
      <c r="AD251" s="13"/>
      <c r="AE251" s="13"/>
      <c r="AT251" s="287" t="s">
        <v>758</v>
      </c>
      <c r="AU251" s="287" t="s">
        <v>86</v>
      </c>
      <c r="AV251" s="13" t="s">
        <v>86</v>
      </c>
      <c r="AW251" s="13" t="s">
        <v>33</v>
      </c>
      <c r="AX251" s="13" t="s">
        <v>84</v>
      </c>
      <c r="AY251" s="287" t="s">
        <v>414</v>
      </c>
    </row>
    <row r="252" s="2" customFormat="1" ht="21.75" customHeight="1">
      <c r="A252" s="39"/>
      <c r="B252" s="40"/>
      <c r="C252" s="234" t="s">
        <v>487</v>
      </c>
      <c r="D252" s="234" t="s">
        <v>443</v>
      </c>
      <c r="E252" s="235" t="s">
        <v>4100</v>
      </c>
      <c r="F252" s="236" t="s">
        <v>4101</v>
      </c>
      <c r="G252" s="237" t="s">
        <v>632</v>
      </c>
      <c r="H252" s="238">
        <v>0.23999999999999999</v>
      </c>
      <c r="I252" s="239"/>
      <c r="J252" s="240">
        <f>ROUND(I252*H252,2)</f>
        <v>0</v>
      </c>
      <c r="K252" s="236" t="s">
        <v>720</v>
      </c>
      <c r="L252" s="45"/>
      <c r="M252" s="241" t="s">
        <v>1</v>
      </c>
      <c r="N252" s="242" t="s">
        <v>41</v>
      </c>
      <c r="O252" s="92"/>
      <c r="P252" s="226">
        <f>O252*H252</f>
        <v>0</v>
      </c>
      <c r="Q252" s="226">
        <v>0.058279999999999998</v>
      </c>
      <c r="R252" s="226">
        <f>Q252*H252</f>
        <v>0.0139872</v>
      </c>
      <c r="S252" s="226">
        <v>0</v>
      </c>
      <c r="T252" s="227">
        <f>S252*H252</f>
        <v>0</v>
      </c>
      <c r="U252" s="39"/>
      <c r="V252" s="39"/>
      <c r="W252" s="39"/>
      <c r="X252" s="39"/>
      <c r="Y252" s="39"/>
      <c r="Z252" s="39"/>
      <c r="AA252" s="39"/>
      <c r="AB252" s="39"/>
      <c r="AC252" s="39"/>
      <c r="AD252" s="39"/>
      <c r="AE252" s="39"/>
      <c r="AR252" s="228" t="s">
        <v>415</v>
      </c>
      <c r="AT252" s="228" t="s">
        <v>443</v>
      </c>
      <c r="AU252" s="228" t="s">
        <v>86</v>
      </c>
      <c r="AY252" s="18" t="s">
        <v>414</v>
      </c>
      <c r="BE252" s="229">
        <f>IF(N252="základní",J252,0)</f>
        <v>0</v>
      </c>
      <c r="BF252" s="229">
        <f>IF(N252="snížená",J252,0)</f>
        <v>0</v>
      </c>
      <c r="BG252" s="229">
        <f>IF(N252="zákl. přenesená",J252,0)</f>
        <v>0</v>
      </c>
      <c r="BH252" s="229">
        <f>IF(N252="sníž. přenesená",J252,0)</f>
        <v>0</v>
      </c>
      <c r="BI252" s="229">
        <f>IF(N252="nulová",J252,0)</f>
        <v>0</v>
      </c>
      <c r="BJ252" s="18" t="s">
        <v>84</v>
      </c>
      <c r="BK252" s="229">
        <f>ROUND(I252*H252,2)</f>
        <v>0</v>
      </c>
      <c r="BL252" s="18" t="s">
        <v>415</v>
      </c>
      <c r="BM252" s="228" t="s">
        <v>4102</v>
      </c>
    </row>
    <row r="253" s="2" customFormat="1">
      <c r="A253" s="39"/>
      <c r="B253" s="40"/>
      <c r="C253" s="41"/>
      <c r="D253" s="230" t="s">
        <v>417</v>
      </c>
      <c r="E253" s="41"/>
      <c r="F253" s="231" t="s">
        <v>4103</v>
      </c>
      <c r="G253" s="41"/>
      <c r="H253" s="41"/>
      <c r="I253" s="156"/>
      <c r="J253" s="41"/>
      <c r="K253" s="41"/>
      <c r="L253" s="45"/>
      <c r="M253" s="232"/>
      <c r="N253" s="233"/>
      <c r="O253" s="92"/>
      <c r="P253" s="92"/>
      <c r="Q253" s="92"/>
      <c r="R253" s="92"/>
      <c r="S253" s="92"/>
      <c r="T253" s="93"/>
      <c r="U253" s="39"/>
      <c r="V253" s="39"/>
      <c r="W253" s="39"/>
      <c r="X253" s="39"/>
      <c r="Y253" s="39"/>
      <c r="Z253" s="39"/>
      <c r="AA253" s="39"/>
      <c r="AB253" s="39"/>
      <c r="AC253" s="39"/>
      <c r="AD253" s="39"/>
      <c r="AE253" s="39"/>
      <c r="AT253" s="18" t="s">
        <v>417</v>
      </c>
      <c r="AU253" s="18" t="s">
        <v>86</v>
      </c>
    </row>
    <row r="254" s="15" customFormat="1">
      <c r="A254" s="15"/>
      <c r="B254" s="299"/>
      <c r="C254" s="300"/>
      <c r="D254" s="230" t="s">
        <v>758</v>
      </c>
      <c r="E254" s="301" t="s">
        <v>1</v>
      </c>
      <c r="F254" s="302" t="s">
        <v>4104</v>
      </c>
      <c r="G254" s="300"/>
      <c r="H254" s="301" t="s">
        <v>1</v>
      </c>
      <c r="I254" s="303"/>
      <c r="J254" s="300"/>
      <c r="K254" s="300"/>
      <c r="L254" s="304"/>
      <c r="M254" s="305"/>
      <c r="N254" s="306"/>
      <c r="O254" s="306"/>
      <c r="P254" s="306"/>
      <c r="Q254" s="306"/>
      <c r="R254" s="306"/>
      <c r="S254" s="306"/>
      <c r="T254" s="307"/>
      <c r="U254" s="15"/>
      <c r="V254" s="15"/>
      <c r="W254" s="15"/>
      <c r="X254" s="15"/>
      <c r="Y254" s="15"/>
      <c r="Z254" s="15"/>
      <c r="AA254" s="15"/>
      <c r="AB254" s="15"/>
      <c r="AC254" s="15"/>
      <c r="AD254" s="15"/>
      <c r="AE254" s="15"/>
      <c r="AT254" s="308" t="s">
        <v>758</v>
      </c>
      <c r="AU254" s="308" t="s">
        <v>86</v>
      </c>
      <c r="AV254" s="15" t="s">
        <v>84</v>
      </c>
      <c r="AW254" s="15" t="s">
        <v>33</v>
      </c>
      <c r="AX254" s="15" t="s">
        <v>76</v>
      </c>
      <c r="AY254" s="308" t="s">
        <v>414</v>
      </c>
    </row>
    <row r="255" s="13" customFormat="1">
      <c r="A255" s="13"/>
      <c r="B255" s="277"/>
      <c r="C255" s="278"/>
      <c r="D255" s="230" t="s">
        <v>758</v>
      </c>
      <c r="E255" s="279" t="s">
        <v>1</v>
      </c>
      <c r="F255" s="280" t="s">
        <v>4105</v>
      </c>
      <c r="G255" s="278"/>
      <c r="H255" s="281">
        <v>0.23999999999999999</v>
      </c>
      <c r="I255" s="282"/>
      <c r="J255" s="278"/>
      <c r="K255" s="278"/>
      <c r="L255" s="283"/>
      <c r="M255" s="284"/>
      <c r="N255" s="285"/>
      <c r="O255" s="285"/>
      <c r="P255" s="285"/>
      <c r="Q255" s="285"/>
      <c r="R255" s="285"/>
      <c r="S255" s="285"/>
      <c r="T255" s="286"/>
      <c r="U255" s="13"/>
      <c r="V255" s="13"/>
      <c r="W255" s="13"/>
      <c r="X255" s="13"/>
      <c r="Y255" s="13"/>
      <c r="Z255" s="13"/>
      <c r="AA255" s="13"/>
      <c r="AB255" s="13"/>
      <c r="AC255" s="13"/>
      <c r="AD255" s="13"/>
      <c r="AE255" s="13"/>
      <c r="AT255" s="287" t="s">
        <v>758</v>
      </c>
      <c r="AU255" s="287" t="s">
        <v>86</v>
      </c>
      <c r="AV255" s="13" t="s">
        <v>86</v>
      </c>
      <c r="AW255" s="13" t="s">
        <v>33</v>
      </c>
      <c r="AX255" s="13" t="s">
        <v>84</v>
      </c>
      <c r="AY255" s="287" t="s">
        <v>414</v>
      </c>
    </row>
    <row r="256" s="2" customFormat="1" ht="21.75" customHeight="1">
      <c r="A256" s="39"/>
      <c r="B256" s="40"/>
      <c r="C256" s="234" t="s">
        <v>7</v>
      </c>
      <c r="D256" s="234" t="s">
        <v>443</v>
      </c>
      <c r="E256" s="235" t="s">
        <v>2979</v>
      </c>
      <c r="F256" s="236" t="s">
        <v>2980</v>
      </c>
      <c r="G256" s="237" t="s">
        <v>632</v>
      </c>
      <c r="H256" s="238">
        <v>31.042000000000002</v>
      </c>
      <c r="I256" s="239"/>
      <c r="J256" s="240">
        <f>ROUND(I256*H256,2)</f>
        <v>0</v>
      </c>
      <c r="K256" s="236" t="s">
        <v>720</v>
      </c>
      <c r="L256" s="45"/>
      <c r="M256" s="241" t="s">
        <v>1</v>
      </c>
      <c r="N256" s="242" t="s">
        <v>41</v>
      </c>
      <c r="O256" s="92"/>
      <c r="P256" s="226">
        <f>O256*H256</f>
        <v>0</v>
      </c>
      <c r="Q256" s="226">
        <v>0.00158</v>
      </c>
      <c r="R256" s="226">
        <f>Q256*H256</f>
        <v>0.049046360000000004</v>
      </c>
      <c r="S256" s="226">
        <v>0</v>
      </c>
      <c r="T256" s="227">
        <f>S256*H256</f>
        <v>0</v>
      </c>
      <c r="U256" s="39"/>
      <c r="V256" s="39"/>
      <c r="W256" s="39"/>
      <c r="X256" s="39"/>
      <c r="Y256" s="39"/>
      <c r="Z256" s="39"/>
      <c r="AA256" s="39"/>
      <c r="AB256" s="39"/>
      <c r="AC256" s="39"/>
      <c r="AD256" s="39"/>
      <c r="AE256" s="39"/>
      <c r="AR256" s="228" t="s">
        <v>415</v>
      </c>
      <c r="AT256" s="228" t="s">
        <v>443</v>
      </c>
      <c r="AU256" s="228" t="s">
        <v>86</v>
      </c>
      <c r="AY256" s="18" t="s">
        <v>414</v>
      </c>
      <c r="BE256" s="229">
        <f>IF(N256="základní",J256,0)</f>
        <v>0</v>
      </c>
      <c r="BF256" s="229">
        <f>IF(N256="snížená",J256,0)</f>
        <v>0</v>
      </c>
      <c r="BG256" s="229">
        <f>IF(N256="zákl. přenesená",J256,0)</f>
        <v>0</v>
      </c>
      <c r="BH256" s="229">
        <f>IF(N256="sníž. přenesená",J256,0)</f>
        <v>0</v>
      </c>
      <c r="BI256" s="229">
        <f>IF(N256="nulová",J256,0)</f>
        <v>0</v>
      </c>
      <c r="BJ256" s="18" t="s">
        <v>84</v>
      </c>
      <c r="BK256" s="229">
        <f>ROUND(I256*H256,2)</f>
        <v>0</v>
      </c>
      <c r="BL256" s="18" t="s">
        <v>415</v>
      </c>
      <c r="BM256" s="228" t="s">
        <v>4106</v>
      </c>
    </row>
    <row r="257" s="2" customFormat="1">
      <c r="A257" s="39"/>
      <c r="B257" s="40"/>
      <c r="C257" s="41"/>
      <c r="D257" s="230" t="s">
        <v>417</v>
      </c>
      <c r="E257" s="41"/>
      <c r="F257" s="231" t="s">
        <v>2982</v>
      </c>
      <c r="G257" s="41"/>
      <c r="H257" s="41"/>
      <c r="I257" s="156"/>
      <c r="J257" s="41"/>
      <c r="K257" s="41"/>
      <c r="L257" s="45"/>
      <c r="M257" s="232"/>
      <c r="N257" s="233"/>
      <c r="O257" s="92"/>
      <c r="P257" s="92"/>
      <c r="Q257" s="92"/>
      <c r="R257" s="92"/>
      <c r="S257" s="92"/>
      <c r="T257" s="93"/>
      <c r="U257" s="39"/>
      <c r="V257" s="39"/>
      <c r="W257" s="39"/>
      <c r="X257" s="39"/>
      <c r="Y257" s="39"/>
      <c r="Z257" s="39"/>
      <c r="AA257" s="39"/>
      <c r="AB257" s="39"/>
      <c r="AC257" s="39"/>
      <c r="AD257" s="39"/>
      <c r="AE257" s="39"/>
      <c r="AT257" s="18" t="s">
        <v>417</v>
      </c>
      <c r="AU257" s="18" t="s">
        <v>86</v>
      </c>
    </row>
    <row r="258" s="13" customFormat="1">
      <c r="A258" s="13"/>
      <c r="B258" s="277"/>
      <c r="C258" s="278"/>
      <c r="D258" s="230" t="s">
        <v>758</v>
      </c>
      <c r="E258" s="279" t="s">
        <v>1</v>
      </c>
      <c r="F258" s="280" t="s">
        <v>4107</v>
      </c>
      <c r="G258" s="278"/>
      <c r="H258" s="281">
        <v>31.042000000000002</v>
      </c>
      <c r="I258" s="282"/>
      <c r="J258" s="278"/>
      <c r="K258" s="278"/>
      <c r="L258" s="283"/>
      <c r="M258" s="284"/>
      <c r="N258" s="285"/>
      <c r="O258" s="285"/>
      <c r="P258" s="285"/>
      <c r="Q258" s="285"/>
      <c r="R258" s="285"/>
      <c r="S258" s="285"/>
      <c r="T258" s="286"/>
      <c r="U258" s="13"/>
      <c r="V258" s="13"/>
      <c r="W258" s="13"/>
      <c r="X258" s="13"/>
      <c r="Y258" s="13"/>
      <c r="Z258" s="13"/>
      <c r="AA258" s="13"/>
      <c r="AB258" s="13"/>
      <c r="AC258" s="13"/>
      <c r="AD258" s="13"/>
      <c r="AE258" s="13"/>
      <c r="AT258" s="287" t="s">
        <v>758</v>
      </c>
      <c r="AU258" s="287" t="s">
        <v>86</v>
      </c>
      <c r="AV258" s="13" t="s">
        <v>86</v>
      </c>
      <c r="AW258" s="13" t="s">
        <v>33</v>
      </c>
      <c r="AX258" s="13" t="s">
        <v>84</v>
      </c>
      <c r="AY258" s="287" t="s">
        <v>414</v>
      </c>
    </row>
    <row r="259" s="2" customFormat="1" ht="21.75" customHeight="1">
      <c r="A259" s="39"/>
      <c r="B259" s="40"/>
      <c r="C259" s="234" t="s">
        <v>494</v>
      </c>
      <c r="D259" s="234" t="s">
        <v>443</v>
      </c>
      <c r="E259" s="235" t="s">
        <v>1835</v>
      </c>
      <c r="F259" s="236" t="s">
        <v>1836</v>
      </c>
      <c r="G259" s="237" t="s">
        <v>531</v>
      </c>
      <c r="H259" s="238">
        <v>4.1900000000000004</v>
      </c>
      <c r="I259" s="239"/>
      <c r="J259" s="240">
        <f>ROUND(I259*H259,2)</f>
        <v>0</v>
      </c>
      <c r="K259" s="236" t="s">
        <v>720</v>
      </c>
      <c r="L259" s="45"/>
      <c r="M259" s="241" t="s">
        <v>1</v>
      </c>
      <c r="N259" s="242" t="s">
        <v>41</v>
      </c>
      <c r="O259" s="92"/>
      <c r="P259" s="226">
        <f>O259*H259</f>
        <v>0</v>
      </c>
      <c r="Q259" s="226">
        <v>0.00247</v>
      </c>
      <c r="R259" s="226">
        <f>Q259*H259</f>
        <v>0.010349300000000001</v>
      </c>
      <c r="S259" s="226">
        <v>0</v>
      </c>
      <c r="T259" s="227">
        <f>S259*H259</f>
        <v>0</v>
      </c>
      <c r="U259" s="39"/>
      <c r="V259" s="39"/>
      <c r="W259" s="39"/>
      <c r="X259" s="39"/>
      <c r="Y259" s="39"/>
      <c r="Z259" s="39"/>
      <c r="AA259" s="39"/>
      <c r="AB259" s="39"/>
      <c r="AC259" s="39"/>
      <c r="AD259" s="39"/>
      <c r="AE259" s="39"/>
      <c r="AR259" s="228" t="s">
        <v>415</v>
      </c>
      <c r="AT259" s="228" t="s">
        <v>443</v>
      </c>
      <c r="AU259" s="228" t="s">
        <v>86</v>
      </c>
      <c r="AY259" s="18" t="s">
        <v>414</v>
      </c>
      <c r="BE259" s="229">
        <f>IF(N259="základní",J259,0)</f>
        <v>0</v>
      </c>
      <c r="BF259" s="229">
        <f>IF(N259="snížená",J259,0)</f>
        <v>0</v>
      </c>
      <c r="BG259" s="229">
        <f>IF(N259="zákl. přenesená",J259,0)</f>
        <v>0</v>
      </c>
      <c r="BH259" s="229">
        <f>IF(N259="sníž. přenesená",J259,0)</f>
        <v>0</v>
      </c>
      <c r="BI259" s="229">
        <f>IF(N259="nulová",J259,0)</f>
        <v>0</v>
      </c>
      <c r="BJ259" s="18" t="s">
        <v>84</v>
      </c>
      <c r="BK259" s="229">
        <f>ROUND(I259*H259,2)</f>
        <v>0</v>
      </c>
      <c r="BL259" s="18" t="s">
        <v>415</v>
      </c>
      <c r="BM259" s="228" t="s">
        <v>4108</v>
      </c>
    </row>
    <row r="260" s="2" customFormat="1">
      <c r="A260" s="39"/>
      <c r="B260" s="40"/>
      <c r="C260" s="41"/>
      <c r="D260" s="230" t="s">
        <v>417</v>
      </c>
      <c r="E260" s="41"/>
      <c r="F260" s="231" t="s">
        <v>1838</v>
      </c>
      <c r="G260" s="41"/>
      <c r="H260" s="41"/>
      <c r="I260" s="156"/>
      <c r="J260" s="41"/>
      <c r="K260" s="41"/>
      <c r="L260" s="45"/>
      <c r="M260" s="232"/>
      <c r="N260" s="233"/>
      <c r="O260" s="92"/>
      <c r="P260" s="92"/>
      <c r="Q260" s="92"/>
      <c r="R260" s="92"/>
      <c r="S260" s="92"/>
      <c r="T260" s="93"/>
      <c r="U260" s="39"/>
      <c r="V260" s="39"/>
      <c r="W260" s="39"/>
      <c r="X260" s="39"/>
      <c r="Y260" s="39"/>
      <c r="Z260" s="39"/>
      <c r="AA260" s="39"/>
      <c r="AB260" s="39"/>
      <c r="AC260" s="39"/>
      <c r="AD260" s="39"/>
      <c r="AE260" s="39"/>
      <c r="AT260" s="18" t="s">
        <v>417</v>
      </c>
      <c r="AU260" s="18" t="s">
        <v>86</v>
      </c>
    </row>
    <row r="261" s="15" customFormat="1">
      <c r="A261" s="15"/>
      <c r="B261" s="299"/>
      <c r="C261" s="300"/>
      <c r="D261" s="230" t="s">
        <v>758</v>
      </c>
      <c r="E261" s="301" t="s">
        <v>1</v>
      </c>
      <c r="F261" s="302" t="s">
        <v>4109</v>
      </c>
      <c r="G261" s="300"/>
      <c r="H261" s="301" t="s">
        <v>1</v>
      </c>
      <c r="I261" s="303"/>
      <c r="J261" s="300"/>
      <c r="K261" s="300"/>
      <c r="L261" s="304"/>
      <c r="M261" s="305"/>
      <c r="N261" s="306"/>
      <c r="O261" s="306"/>
      <c r="P261" s="306"/>
      <c r="Q261" s="306"/>
      <c r="R261" s="306"/>
      <c r="S261" s="306"/>
      <c r="T261" s="307"/>
      <c r="U261" s="15"/>
      <c r="V261" s="15"/>
      <c r="W261" s="15"/>
      <c r="X261" s="15"/>
      <c r="Y261" s="15"/>
      <c r="Z261" s="15"/>
      <c r="AA261" s="15"/>
      <c r="AB261" s="15"/>
      <c r="AC261" s="15"/>
      <c r="AD261" s="15"/>
      <c r="AE261" s="15"/>
      <c r="AT261" s="308" t="s">
        <v>758</v>
      </c>
      <c r="AU261" s="308" t="s">
        <v>86</v>
      </c>
      <c r="AV261" s="15" t="s">
        <v>84</v>
      </c>
      <c r="AW261" s="15" t="s">
        <v>33</v>
      </c>
      <c r="AX261" s="15" t="s">
        <v>76</v>
      </c>
      <c r="AY261" s="308" t="s">
        <v>414</v>
      </c>
    </row>
    <row r="262" s="13" customFormat="1">
      <c r="A262" s="13"/>
      <c r="B262" s="277"/>
      <c r="C262" s="278"/>
      <c r="D262" s="230" t="s">
        <v>758</v>
      </c>
      <c r="E262" s="279" t="s">
        <v>1</v>
      </c>
      <c r="F262" s="280" t="s">
        <v>4110</v>
      </c>
      <c r="G262" s="278"/>
      <c r="H262" s="281">
        <v>4.1900000000000004</v>
      </c>
      <c r="I262" s="282"/>
      <c r="J262" s="278"/>
      <c r="K262" s="278"/>
      <c r="L262" s="283"/>
      <c r="M262" s="284"/>
      <c r="N262" s="285"/>
      <c r="O262" s="285"/>
      <c r="P262" s="285"/>
      <c r="Q262" s="285"/>
      <c r="R262" s="285"/>
      <c r="S262" s="285"/>
      <c r="T262" s="286"/>
      <c r="U262" s="13"/>
      <c r="V262" s="13"/>
      <c r="W262" s="13"/>
      <c r="X262" s="13"/>
      <c r="Y262" s="13"/>
      <c r="Z262" s="13"/>
      <c r="AA262" s="13"/>
      <c r="AB262" s="13"/>
      <c r="AC262" s="13"/>
      <c r="AD262" s="13"/>
      <c r="AE262" s="13"/>
      <c r="AT262" s="287" t="s">
        <v>758</v>
      </c>
      <c r="AU262" s="287" t="s">
        <v>86</v>
      </c>
      <c r="AV262" s="13" t="s">
        <v>86</v>
      </c>
      <c r="AW262" s="13" t="s">
        <v>33</v>
      </c>
      <c r="AX262" s="13" t="s">
        <v>84</v>
      </c>
      <c r="AY262" s="287" t="s">
        <v>414</v>
      </c>
    </row>
    <row r="263" s="11" customFormat="1" ht="22.8" customHeight="1">
      <c r="A263" s="11"/>
      <c r="B263" s="254"/>
      <c r="C263" s="255"/>
      <c r="D263" s="256" t="s">
        <v>75</v>
      </c>
      <c r="E263" s="275" t="s">
        <v>892</v>
      </c>
      <c r="F263" s="275" t="s">
        <v>893</v>
      </c>
      <c r="G263" s="255"/>
      <c r="H263" s="255"/>
      <c r="I263" s="258"/>
      <c r="J263" s="276">
        <f>BK263</f>
        <v>0</v>
      </c>
      <c r="K263" s="255"/>
      <c r="L263" s="260"/>
      <c r="M263" s="261"/>
      <c r="N263" s="262"/>
      <c r="O263" s="262"/>
      <c r="P263" s="263">
        <f>SUM(P264:P276)</f>
        <v>0</v>
      </c>
      <c r="Q263" s="262"/>
      <c r="R263" s="263">
        <f>SUM(R264:R276)</f>
        <v>0</v>
      </c>
      <c r="S263" s="262"/>
      <c r="T263" s="264">
        <f>SUM(T264:T276)</f>
        <v>0</v>
      </c>
      <c r="U263" s="11"/>
      <c r="V263" s="11"/>
      <c r="W263" s="11"/>
      <c r="X263" s="11"/>
      <c r="Y263" s="11"/>
      <c r="Z263" s="11"/>
      <c r="AA263" s="11"/>
      <c r="AB263" s="11"/>
      <c r="AC263" s="11"/>
      <c r="AD263" s="11"/>
      <c r="AE263" s="11"/>
      <c r="AR263" s="265" t="s">
        <v>84</v>
      </c>
      <c r="AT263" s="266" t="s">
        <v>75</v>
      </c>
      <c r="AU263" s="266" t="s">
        <v>84</v>
      </c>
      <c r="AY263" s="265" t="s">
        <v>414</v>
      </c>
      <c r="BK263" s="267">
        <f>SUM(BK264:BK276)</f>
        <v>0</v>
      </c>
    </row>
    <row r="264" s="2" customFormat="1" ht="21.75" customHeight="1">
      <c r="A264" s="39"/>
      <c r="B264" s="40"/>
      <c r="C264" s="234" t="s">
        <v>498</v>
      </c>
      <c r="D264" s="234" t="s">
        <v>443</v>
      </c>
      <c r="E264" s="235" t="s">
        <v>1847</v>
      </c>
      <c r="F264" s="236" t="s">
        <v>1848</v>
      </c>
      <c r="G264" s="237" t="s">
        <v>897</v>
      </c>
      <c r="H264" s="238">
        <v>21.826000000000001</v>
      </c>
      <c r="I264" s="239"/>
      <c r="J264" s="240">
        <f>ROUND(I264*H264,2)</f>
        <v>0</v>
      </c>
      <c r="K264" s="236" t="s">
        <v>720</v>
      </c>
      <c r="L264" s="45"/>
      <c r="M264" s="241" t="s">
        <v>1</v>
      </c>
      <c r="N264" s="242" t="s">
        <v>41</v>
      </c>
      <c r="O264" s="92"/>
      <c r="P264" s="226">
        <f>O264*H264</f>
        <v>0</v>
      </c>
      <c r="Q264" s="226">
        <v>0</v>
      </c>
      <c r="R264" s="226">
        <f>Q264*H264</f>
        <v>0</v>
      </c>
      <c r="S264" s="226">
        <v>0</v>
      </c>
      <c r="T264" s="227">
        <f>S264*H264</f>
        <v>0</v>
      </c>
      <c r="U264" s="39"/>
      <c r="V264" s="39"/>
      <c r="W264" s="39"/>
      <c r="X264" s="39"/>
      <c r="Y264" s="39"/>
      <c r="Z264" s="39"/>
      <c r="AA264" s="39"/>
      <c r="AB264" s="39"/>
      <c r="AC264" s="39"/>
      <c r="AD264" s="39"/>
      <c r="AE264" s="39"/>
      <c r="AR264" s="228" t="s">
        <v>415</v>
      </c>
      <c r="AT264" s="228" t="s">
        <v>443</v>
      </c>
      <c r="AU264" s="228" t="s">
        <v>86</v>
      </c>
      <c r="AY264" s="18" t="s">
        <v>414</v>
      </c>
      <c r="BE264" s="229">
        <f>IF(N264="základní",J264,0)</f>
        <v>0</v>
      </c>
      <c r="BF264" s="229">
        <f>IF(N264="snížená",J264,0)</f>
        <v>0</v>
      </c>
      <c r="BG264" s="229">
        <f>IF(N264="zákl. přenesená",J264,0)</f>
        <v>0</v>
      </c>
      <c r="BH264" s="229">
        <f>IF(N264="sníž. přenesená",J264,0)</f>
        <v>0</v>
      </c>
      <c r="BI264" s="229">
        <f>IF(N264="nulová",J264,0)</f>
        <v>0</v>
      </c>
      <c r="BJ264" s="18" t="s">
        <v>84</v>
      </c>
      <c r="BK264" s="229">
        <f>ROUND(I264*H264,2)</f>
        <v>0</v>
      </c>
      <c r="BL264" s="18" t="s">
        <v>415</v>
      </c>
      <c r="BM264" s="228" t="s">
        <v>4111</v>
      </c>
    </row>
    <row r="265" s="2" customFormat="1">
      <c r="A265" s="39"/>
      <c r="B265" s="40"/>
      <c r="C265" s="41"/>
      <c r="D265" s="230" t="s">
        <v>417</v>
      </c>
      <c r="E265" s="41"/>
      <c r="F265" s="231" t="s">
        <v>1850</v>
      </c>
      <c r="G265" s="41"/>
      <c r="H265" s="41"/>
      <c r="I265" s="156"/>
      <c r="J265" s="41"/>
      <c r="K265" s="41"/>
      <c r="L265" s="45"/>
      <c r="M265" s="232"/>
      <c r="N265" s="233"/>
      <c r="O265" s="92"/>
      <c r="P265" s="92"/>
      <c r="Q265" s="92"/>
      <c r="R265" s="92"/>
      <c r="S265" s="92"/>
      <c r="T265" s="93"/>
      <c r="U265" s="39"/>
      <c r="V265" s="39"/>
      <c r="W265" s="39"/>
      <c r="X265" s="39"/>
      <c r="Y265" s="39"/>
      <c r="Z265" s="39"/>
      <c r="AA265" s="39"/>
      <c r="AB265" s="39"/>
      <c r="AC265" s="39"/>
      <c r="AD265" s="39"/>
      <c r="AE265" s="39"/>
      <c r="AT265" s="18" t="s">
        <v>417</v>
      </c>
      <c r="AU265" s="18" t="s">
        <v>86</v>
      </c>
    </row>
    <row r="266" s="2" customFormat="1" ht="16.5" customHeight="1">
      <c r="A266" s="39"/>
      <c r="B266" s="40"/>
      <c r="C266" s="234" t="s">
        <v>502</v>
      </c>
      <c r="D266" s="234" t="s">
        <v>443</v>
      </c>
      <c r="E266" s="235" t="s">
        <v>1851</v>
      </c>
      <c r="F266" s="236" t="s">
        <v>1852</v>
      </c>
      <c r="G266" s="237" t="s">
        <v>897</v>
      </c>
      <c r="H266" s="238">
        <v>294.65100000000001</v>
      </c>
      <c r="I266" s="239"/>
      <c r="J266" s="240">
        <f>ROUND(I266*H266,2)</f>
        <v>0</v>
      </c>
      <c r="K266" s="236" t="s">
        <v>720</v>
      </c>
      <c r="L266" s="45"/>
      <c r="M266" s="241" t="s">
        <v>1</v>
      </c>
      <c r="N266" s="242" t="s">
        <v>41</v>
      </c>
      <c r="O266" s="92"/>
      <c r="P266" s="226">
        <f>O266*H266</f>
        <v>0</v>
      </c>
      <c r="Q266" s="226">
        <v>0</v>
      </c>
      <c r="R266" s="226">
        <f>Q266*H266</f>
        <v>0</v>
      </c>
      <c r="S266" s="226">
        <v>0</v>
      </c>
      <c r="T266" s="227">
        <f>S266*H266</f>
        <v>0</v>
      </c>
      <c r="U266" s="39"/>
      <c r="V266" s="39"/>
      <c r="W266" s="39"/>
      <c r="X266" s="39"/>
      <c r="Y266" s="39"/>
      <c r="Z266" s="39"/>
      <c r="AA266" s="39"/>
      <c r="AB266" s="39"/>
      <c r="AC266" s="39"/>
      <c r="AD266" s="39"/>
      <c r="AE266" s="39"/>
      <c r="AR266" s="228" t="s">
        <v>415</v>
      </c>
      <c r="AT266" s="228" t="s">
        <v>443</v>
      </c>
      <c r="AU266" s="228" t="s">
        <v>86</v>
      </c>
      <c r="AY266" s="18" t="s">
        <v>414</v>
      </c>
      <c r="BE266" s="229">
        <f>IF(N266="základní",J266,0)</f>
        <v>0</v>
      </c>
      <c r="BF266" s="229">
        <f>IF(N266="snížená",J266,0)</f>
        <v>0</v>
      </c>
      <c r="BG266" s="229">
        <f>IF(N266="zákl. přenesená",J266,0)</f>
        <v>0</v>
      </c>
      <c r="BH266" s="229">
        <f>IF(N266="sníž. přenesená",J266,0)</f>
        <v>0</v>
      </c>
      <c r="BI266" s="229">
        <f>IF(N266="nulová",J266,0)</f>
        <v>0</v>
      </c>
      <c r="BJ266" s="18" t="s">
        <v>84</v>
      </c>
      <c r="BK266" s="229">
        <f>ROUND(I266*H266,2)</f>
        <v>0</v>
      </c>
      <c r="BL266" s="18" t="s">
        <v>415</v>
      </c>
      <c r="BM266" s="228" t="s">
        <v>4112</v>
      </c>
    </row>
    <row r="267" s="2" customFormat="1">
      <c r="A267" s="39"/>
      <c r="B267" s="40"/>
      <c r="C267" s="41"/>
      <c r="D267" s="230" t="s">
        <v>417</v>
      </c>
      <c r="E267" s="41"/>
      <c r="F267" s="231" t="s">
        <v>1854</v>
      </c>
      <c r="G267" s="41"/>
      <c r="H267" s="41"/>
      <c r="I267" s="156"/>
      <c r="J267" s="41"/>
      <c r="K267" s="41"/>
      <c r="L267" s="45"/>
      <c r="M267" s="232"/>
      <c r="N267" s="233"/>
      <c r="O267" s="92"/>
      <c r="P267" s="92"/>
      <c r="Q267" s="92"/>
      <c r="R267" s="92"/>
      <c r="S267" s="92"/>
      <c r="T267" s="93"/>
      <c r="U267" s="39"/>
      <c r="V267" s="39"/>
      <c r="W267" s="39"/>
      <c r="X267" s="39"/>
      <c r="Y267" s="39"/>
      <c r="Z267" s="39"/>
      <c r="AA267" s="39"/>
      <c r="AB267" s="39"/>
      <c r="AC267" s="39"/>
      <c r="AD267" s="39"/>
      <c r="AE267" s="39"/>
      <c r="AT267" s="18" t="s">
        <v>417</v>
      </c>
      <c r="AU267" s="18" t="s">
        <v>86</v>
      </c>
    </row>
    <row r="268" s="2" customFormat="1">
      <c r="A268" s="39"/>
      <c r="B268" s="40"/>
      <c r="C268" s="41"/>
      <c r="D268" s="230" t="s">
        <v>722</v>
      </c>
      <c r="E268" s="41"/>
      <c r="F268" s="268" t="s">
        <v>4113</v>
      </c>
      <c r="G268" s="41"/>
      <c r="H268" s="41"/>
      <c r="I268" s="156"/>
      <c r="J268" s="41"/>
      <c r="K268" s="41"/>
      <c r="L268" s="45"/>
      <c r="M268" s="232"/>
      <c r="N268" s="233"/>
      <c r="O268" s="92"/>
      <c r="P268" s="92"/>
      <c r="Q268" s="92"/>
      <c r="R268" s="92"/>
      <c r="S268" s="92"/>
      <c r="T268" s="93"/>
      <c r="U268" s="39"/>
      <c r="V268" s="39"/>
      <c r="W268" s="39"/>
      <c r="X268" s="39"/>
      <c r="Y268" s="39"/>
      <c r="Z268" s="39"/>
      <c r="AA268" s="39"/>
      <c r="AB268" s="39"/>
      <c r="AC268" s="39"/>
      <c r="AD268" s="39"/>
      <c r="AE268" s="39"/>
      <c r="AT268" s="18" t="s">
        <v>722</v>
      </c>
      <c r="AU268" s="18" t="s">
        <v>86</v>
      </c>
    </row>
    <row r="269" s="13" customFormat="1">
      <c r="A269" s="13"/>
      <c r="B269" s="277"/>
      <c r="C269" s="278"/>
      <c r="D269" s="230" t="s">
        <v>758</v>
      </c>
      <c r="E269" s="279" t="s">
        <v>1</v>
      </c>
      <c r="F269" s="280" t="s">
        <v>4114</v>
      </c>
      <c r="G269" s="278"/>
      <c r="H269" s="281">
        <v>294.65100000000001</v>
      </c>
      <c r="I269" s="282"/>
      <c r="J269" s="278"/>
      <c r="K269" s="278"/>
      <c r="L269" s="283"/>
      <c r="M269" s="284"/>
      <c r="N269" s="285"/>
      <c r="O269" s="285"/>
      <c r="P269" s="285"/>
      <c r="Q269" s="285"/>
      <c r="R269" s="285"/>
      <c r="S269" s="285"/>
      <c r="T269" s="286"/>
      <c r="U269" s="13"/>
      <c r="V269" s="13"/>
      <c r="W269" s="13"/>
      <c r="X269" s="13"/>
      <c r="Y269" s="13"/>
      <c r="Z269" s="13"/>
      <c r="AA269" s="13"/>
      <c r="AB269" s="13"/>
      <c r="AC269" s="13"/>
      <c r="AD269" s="13"/>
      <c r="AE269" s="13"/>
      <c r="AT269" s="287" t="s">
        <v>758</v>
      </c>
      <c r="AU269" s="287" t="s">
        <v>86</v>
      </c>
      <c r="AV269" s="13" t="s">
        <v>86</v>
      </c>
      <c r="AW269" s="13" t="s">
        <v>33</v>
      </c>
      <c r="AX269" s="13" t="s">
        <v>84</v>
      </c>
      <c r="AY269" s="287" t="s">
        <v>414</v>
      </c>
    </row>
    <row r="270" s="2" customFormat="1" ht="21.75" customHeight="1">
      <c r="A270" s="39"/>
      <c r="B270" s="40"/>
      <c r="C270" s="234" t="s">
        <v>875</v>
      </c>
      <c r="D270" s="234" t="s">
        <v>443</v>
      </c>
      <c r="E270" s="235" t="s">
        <v>1857</v>
      </c>
      <c r="F270" s="236" t="s">
        <v>1858</v>
      </c>
      <c r="G270" s="237" t="s">
        <v>897</v>
      </c>
      <c r="H270" s="238">
        <v>21.826000000000001</v>
      </c>
      <c r="I270" s="239"/>
      <c r="J270" s="240">
        <f>ROUND(I270*H270,2)</f>
        <v>0</v>
      </c>
      <c r="K270" s="236" t="s">
        <v>720</v>
      </c>
      <c r="L270" s="45"/>
      <c r="M270" s="241" t="s">
        <v>1</v>
      </c>
      <c r="N270" s="242" t="s">
        <v>41</v>
      </c>
      <c r="O270" s="92"/>
      <c r="P270" s="226">
        <f>O270*H270</f>
        <v>0</v>
      </c>
      <c r="Q270" s="226">
        <v>0</v>
      </c>
      <c r="R270" s="226">
        <f>Q270*H270</f>
        <v>0</v>
      </c>
      <c r="S270" s="226">
        <v>0</v>
      </c>
      <c r="T270" s="227">
        <f>S270*H270</f>
        <v>0</v>
      </c>
      <c r="U270" s="39"/>
      <c r="V270" s="39"/>
      <c r="W270" s="39"/>
      <c r="X270" s="39"/>
      <c r="Y270" s="39"/>
      <c r="Z270" s="39"/>
      <c r="AA270" s="39"/>
      <c r="AB270" s="39"/>
      <c r="AC270" s="39"/>
      <c r="AD270" s="39"/>
      <c r="AE270" s="39"/>
      <c r="AR270" s="228" t="s">
        <v>415</v>
      </c>
      <c r="AT270" s="228" t="s">
        <v>443</v>
      </c>
      <c r="AU270" s="228" t="s">
        <v>86</v>
      </c>
      <c r="AY270" s="18" t="s">
        <v>414</v>
      </c>
      <c r="BE270" s="229">
        <f>IF(N270="základní",J270,0)</f>
        <v>0</v>
      </c>
      <c r="BF270" s="229">
        <f>IF(N270="snížená",J270,0)</f>
        <v>0</v>
      </c>
      <c r="BG270" s="229">
        <f>IF(N270="zákl. přenesená",J270,0)</f>
        <v>0</v>
      </c>
      <c r="BH270" s="229">
        <f>IF(N270="sníž. přenesená",J270,0)</f>
        <v>0</v>
      </c>
      <c r="BI270" s="229">
        <f>IF(N270="nulová",J270,0)</f>
        <v>0</v>
      </c>
      <c r="BJ270" s="18" t="s">
        <v>84</v>
      </c>
      <c r="BK270" s="229">
        <f>ROUND(I270*H270,2)</f>
        <v>0</v>
      </c>
      <c r="BL270" s="18" t="s">
        <v>415</v>
      </c>
      <c r="BM270" s="228" t="s">
        <v>4115</v>
      </c>
    </row>
    <row r="271" s="2" customFormat="1">
      <c r="A271" s="39"/>
      <c r="B271" s="40"/>
      <c r="C271" s="41"/>
      <c r="D271" s="230" t="s">
        <v>417</v>
      </c>
      <c r="E271" s="41"/>
      <c r="F271" s="231" t="s">
        <v>1860</v>
      </c>
      <c r="G271" s="41"/>
      <c r="H271" s="41"/>
      <c r="I271" s="156"/>
      <c r="J271" s="41"/>
      <c r="K271" s="41"/>
      <c r="L271" s="45"/>
      <c r="M271" s="232"/>
      <c r="N271" s="233"/>
      <c r="O271" s="92"/>
      <c r="P271" s="92"/>
      <c r="Q271" s="92"/>
      <c r="R271" s="92"/>
      <c r="S271" s="92"/>
      <c r="T271" s="93"/>
      <c r="U271" s="39"/>
      <c r="V271" s="39"/>
      <c r="W271" s="39"/>
      <c r="X271" s="39"/>
      <c r="Y271" s="39"/>
      <c r="Z271" s="39"/>
      <c r="AA271" s="39"/>
      <c r="AB271" s="39"/>
      <c r="AC271" s="39"/>
      <c r="AD271" s="39"/>
      <c r="AE271" s="39"/>
      <c r="AT271" s="18" t="s">
        <v>417</v>
      </c>
      <c r="AU271" s="18" t="s">
        <v>86</v>
      </c>
    </row>
    <row r="272" s="2" customFormat="1" ht="21.75" customHeight="1">
      <c r="A272" s="39"/>
      <c r="B272" s="40"/>
      <c r="C272" s="234" t="s">
        <v>880</v>
      </c>
      <c r="D272" s="234" t="s">
        <v>443</v>
      </c>
      <c r="E272" s="235" t="s">
        <v>1861</v>
      </c>
      <c r="F272" s="236" t="s">
        <v>1862</v>
      </c>
      <c r="G272" s="237" t="s">
        <v>897</v>
      </c>
      <c r="H272" s="238">
        <v>21.826000000000001</v>
      </c>
      <c r="I272" s="239"/>
      <c r="J272" s="240">
        <f>ROUND(I272*H272,2)</f>
        <v>0</v>
      </c>
      <c r="K272" s="236" t="s">
        <v>720</v>
      </c>
      <c r="L272" s="45"/>
      <c r="M272" s="241" t="s">
        <v>1</v>
      </c>
      <c r="N272" s="242" t="s">
        <v>41</v>
      </c>
      <c r="O272" s="92"/>
      <c r="P272" s="226">
        <f>O272*H272</f>
        <v>0</v>
      </c>
      <c r="Q272" s="226">
        <v>0</v>
      </c>
      <c r="R272" s="226">
        <f>Q272*H272</f>
        <v>0</v>
      </c>
      <c r="S272" s="226">
        <v>0</v>
      </c>
      <c r="T272" s="227">
        <f>S272*H272</f>
        <v>0</v>
      </c>
      <c r="U272" s="39"/>
      <c r="V272" s="39"/>
      <c r="W272" s="39"/>
      <c r="X272" s="39"/>
      <c r="Y272" s="39"/>
      <c r="Z272" s="39"/>
      <c r="AA272" s="39"/>
      <c r="AB272" s="39"/>
      <c r="AC272" s="39"/>
      <c r="AD272" s="39"/>
      <c r="AE272" s="39"/>
      <c r="AR272" s="228" t="s">
        <v>415</v>
      </c>
      <c r="AT272" s="228" t="s">
        <v>443</v>
      </c>
      <c r="AU272" s="228" t="s">
        <v>86</v>
      </c>
      <c r="AY272" s="18" t="s">
        <v>414</v>
      </c>
      <c r="BE272" s="229">
        <f>IF(N272="základní",J272,0)</f>
        <v>0</v>
      </c>
      <c r="BF272" s="229">
        <f>IF(N272="snížená",J272,0)</f>
        <v>0</v>
      </c>
      <c r="BG272" s="229">
        <f>IF(N272="zákl. přenesená",J272,0)</f>
        <v>0</v>
      </c>
      <c r="BH272" s="229">
        <f>IF(N272="sníž. přenesená",J272,0)</f>
        <v>0</v>
      </c>
      <c r="BI272" s="229">
        <f>IF(N272="nulová",J272,0)</f>
        <v>0</v>
      </c>
      <c r="BJ272" s="18" t="s">
        <v>84</v>
      </c>
      <c r="BK272" s="229">
        <f>ROUND(I272*H272,2)</f>
        <v>0</v>
      </c>
      <c r="BL272" s="18" t="s">
        <v>415</v>
      </c>
      <c r="BM272" s="228" t="s">
        <v>4116</v>
      </c>
    </row>
    <row r="273" s="2" customFormat="1">
      <c r="A273" s="39"/>
      <c r="B273" s="40"/>
      <c r="C273" s="41"/>
      <c r="D273" s="230" t="s">
        <v>417</v>
      </c>
      <c r="E273" s="41"/>
      <c r="F273" s="231" t="s">
        <v>1864</v>
      </c>
      <c r="G273" s="41"/>
      <c r="H273" s="41"/>
      <c r="I273" s="156"/>
      <c r="J273" s="41"/>
      <c r="K273" s="41"/>
      <c r="L273" s="45"/>
      <c r="M273" s="232"/>
      <c r="N273" s="233"/>
      <c r="O273" s="92"/>
      <c r="P273" s="92"/>
      <c r="Q273" s="92"/>
      <c r="R273" s="92"/>
      <c r="S273" s="92"/>
      <c r="T273" s="93"/>
      <c r="U273" s="39"/>
      <c r="V273" s="39"/>
      <c r="W273" s="39"/>
      <c r="X273" s="39"/>
      <c r="Y273" s="39"/>
      <c r="Z273" s="39"/>
      <c r="AA273" s="39"/>
      <c r="AB273" s="39"/>
      <c r="AC273" s="39"/>
      <c r="AD273" s="39"/>
      <c r="AE273" s="39"/>
      <c r="AT273" s="18" t="s">
        <v>417</v>
      </c>
      <c r="AU273" s="18" t="s">
        <v>86</v>
      </c>
    </row>
    <row r="274" s="15" customFormat="1">
      <c r="A274" s="15"/>
      <c r="B274" s="299"/>
      <c r="C274" s="300"/>
      <c r="D274" s="230" t="s">
        <v>758</v>
      </c>
      <c r="E274" s="301" t="s">
        <v>1</v>
      </c>
      <c r="F274" s="302" t="s">
        <v>2040</v>
      </c>
      <c r="G274" s="300"/>
      <c r="H274" s="301" t="s">
        <v>1</v>
      </c>
      <c r="I274" s="303"/>
      <c r="J274" s="300"/>
      <c r="K274" s="300"/>
      <c r="L274" s="304"/>
      <c r="M274" s="305"/>
      <c r="N274" s="306"/>
      <c r="O274" s="306"/>
      <c r="P274" s="306"/>
      <c r="Q274" s="306"/>
      <c r="R274" s="306"/>
      <c r="S274" s="306"/>
      <c r="T274" s="307"/>
      <c r="U274" s="15"/>
      <c r="V274" s="15"/>
      <c r="W274" s="15"/>
      <c r="X274" s="15"/>
      <c r="Y274" s="15"/>
      <c r="Z274" s="15"/>
      <c r="AA274" s="15"/>
      <c r="AB274" s="15"/>
      <c r="AC274" s="15"/>
      <c r="AD274" s="15"/>
      <c r="AE274" s="15"/>
      <c r="AT274" s="308" t="s">
        <v>758</v>
      </c>
      <c r="AU274" s="308" t="s">
        <v>86</v>
      </c>
      <c r="AV274" s="15" t="s">
        <v>84</v>
      </c>
      <c r="AW274" s="15" t="s">
        <v>33</v>
      </c>
      <c r="AX274" s="15" t="s">
        <v>76</v>
      </c>
      <c r="AY274" s="308" t="s">
        <v>414</v>
      </c>
    </row>
    <row r="275" s="13" customFormat="1">
      <c r="A275" s="13"/>
      <c r="B275" s="277"/>
      <c r="C275" s="278"/>
      <c r="D275" s="230" t="s">
        <v>758</v>
      </c>
      <c r="E275" s="279" t="s">
        <v>1</v>
      </c>
      <c r="F275" s="280" t="s">
        <v>4117</v>
      </c>
      <c r="G275" s="278"/>
      <c r="H275" s="281">
        <v>21.826000000000001</v>
      </c>
      <c r="I275" s="282"/>
      <c r="J275" s="278"/>
      <c r="K275" s="278"/>
      <c r="L275" s="283"/>
      <c r="M275" s="284"/>
      <c r="N275" s="285"/>
      <c r="O275" s="285"/>
      <c r="P275" s="285"/>
      <c r="Q275" s="285"/>
      <c r="R275" s="285"/>
      <c r="S275" s="285"/>
      <c r="T275" s="286"/>
      <c r="U275" s="13"/>
      <c r="V275" s="13"/>
      <c r="W275" s="13"/>
      <c r="X275" s="13"/>
      <c r="Y275" s="13"/>
      <c r="Z275" s="13"/>
      <c r="AA275" s="13"/>
      <c r="AB275" s="13"/>
      <c r="AC275" s="13"/>
      <c r="AD275" s="13"/>
      <c r="AE275" s="13"/>
      <c r="AT275" s="287" t="s">
        <v>758</v>
      </c>
      <c r="AU275" s="287" t="s">
        <v>86</v>
      </c>
      <c r="AV275" s="13" t="s">
        <v>86</v>
      </c>
      <c r="AW275" s="13" t="s">
        <v>33</v>
      </c>
      <c r="AX275" s="13" t="s">
        <v>76</v>
      </c>
      <c r="AY275" s="287" t="s">
        <v>414</v>
      </c>
    </row>
    <row r="276" s="14" customFormat="1">
      <c r="A276" s="14"/>
      <c r="B276" s="288"/>
      <c r="C276" s="289"/>
      <c r="D276" s="230" t="s">
        <v>758</v>
      </c>
      <c r="E276" s="290" t="s">
        <v>1</v>
      </c>
      <c r="F276" s="291" t="s">
        <v>760</v>
      </c>
      <c r="G276" s="289"/>
      <c r="H276" s="292">
        <v>21.826000000000001</v>
      </c>
      <c r="I276" s="293"/>
      <c r="J276" s="289"/>
      <c r="K276" s="289"/>
      <c r="L276" s="294"/>
      <c r="M276" s="295"/>
      <c r="N276" s="296"/>
      <c r="O276" s="296"/>
      <c r="P276" s="296"/>
      <c r="Q276" s="296"/>
      <c r="R276" s="296"/>
      <c r="S276" s="296"/>
      <c r="T276" s="297"/>
      <c r="U276" s="14"/>
      <c r="V276" s="14"/>
      <c r="W276" s="14"/>
      <c r="X276" s="14"/>
      <c r="Y276" s="14"/>
      <c r="Z276" s="14"/>
      <c r="AA276" s="14"/>
      <c r="AB276" s="14"/>
      <c r="AC276" s="14"/>
      <c r="AD276" s="14"/>
      <c r="AE276" s="14"/>
      <c r="AT276" s="298" t="s">
        <v>758</v>
      </c>
      <c r="AU276" s="298" t="s">
        <v>86</v>
      </c>
      <c r="AV276" s="14" t="s">
        <v>415</v>
      </c>
      <c r="AW276" s="14" t="s">
        <v>33</v>
      </c>
      <c r="AX276" s="14" t="s">
        <v>84</v>
      </c>
      <c r="AY276" s="298" t="s">
        <v>414</v>
      </c>
    </row>
    <row r="277" s="11" customFormat="1" ht="22.8" customHeight="1">
      <c r="A277" s="11"/>
      <c r="B277" s="254"/>
      <c r="C277" s="255"/>
      <c r="D277" s="256" t="s">
        <v>75</v>
      </c>
      <c r="E277" s="275" t="s">
        <v>912</v>
      </c>
      <c r="F277" s="275" t="s">
        <v>913</v>
      </c>
      <c r="G277" s="255"/>
      <c r="H277" s="255"/>
      <c r="I277" s="258"/>
      <c r="J277" s="276">
        <f>BK277</f>
        <v>0</v>
      </c>
      <c r="K277" s="255"/>
      <c r="L277" s="260"/>
      <c r="M277" s="261"/>
      <c r="N277" s="262"/>
      <c r="O277" s="262"/>
      <c r="P277" s="263">
        <f>SUM(P278:P280)</f>
        <v>0</v>
      </c>
      <c r="Q277" s="262"/>
      <c r="R277" s="263">
        <f>SUM(R278:R280)</f>
        <v>0</v>
      </c>
      <c r="S277" s="262"/>
      <c r="T277" s="264">
        <f>SUM(T278:T280)</f>
        <v>0</v>
      </c>
      <c r="U277" s="11"/>
      <c r="V277" s="11"/>
      <c r="W277" s="11"/>
      <c r="X277" s="11"/>
      <c r="Y277" s="11"/>
      <c r="Z277" s="11"/>
      <c r="AA277" s="11"/>
      <c r="AB277" s="11"/>
      <c r="AC277" s="11"/>
      <c r="AD277" s="11"/>
      <c r="AE277" s="11"/>
      <c r="AR277" s="265" t="s">
        <v>84</v>
      </c>
      <c r="AT277" s="266" t="s">
        <v>75</v>
      </c>
      <c r="AU277" s="266" t="s">
        <v>84</v>
      </c>
      <c r="AY277" s="265" t="s">
        <v>414</v>
      </c>
      <c r="BK277" s="267">
        <f>SUM(BK278:BK280)</f>
        <v>0</v>
      </c>
    </row>
    <row r="278" s="2" customFormat="1" ht="21.75" customHeight="1">
      <c r="A278" s="39"/>
      <c r="B278" s="40"/>
      <c r="C278" s="234" t="s">
        <v>884</v>
      </c>
      <c r="D278" s="234" t="s">
        <v>443</v>
      </c>
      <c r="E278" s="235" t="s">
        <v>1867</v>
      </c>
      <c r="F278" s="236" t="s">
        <v>1868</v>
      </c>
      <c r="G278" s="237" t="s">
        <v>897</v>
      </c>
      <c r="H278" s="238">
        <v>34.384</v>
      </c>
      <c r="I278" s="239"/>
      <c r="J278" s="240">
        <f>ROUND(I278*H278,2)</f>
        <v>0</v>
      </c>
      <c r="K278" s="236" t="s">
        <v>720</v>
      </c>
      <c r="L278" s="45"/>
      <c r="M278" s="241" t="s">
        <v>1</v>
      </c>
      <c r="N278" s="242" t="s">
        <v>41</v>
      </c>
      <c r="O278" s="92"/>
      <c r="P278" s="226">
        <f>O278*H278</f>
        <v>0</v>
      </c>
      <c r="Q278" s="226">
        <v>0</v>
      </c>
      <c r="R278" s="226">
        <f>Q278*H278</f>
        <v>0</v>
      </c>
      <c r="S278" s="226">
        <v>0</v>
      </c>
      <c r="T278" s="227">
        <f>S278*H278</f>
        <v>0</v>
      </c>
      <c r="U278" s="39"/>
      <c r="V278" s="39"/>
      <c r="W278" s="39"/>
      <c r="X278" s="39"/>
      <c r="Y278" s="39"/>
      <c r="Z278" s="39"/>
      <c r="AA278" s="39"/>
      <c r="AB278" s="39"/>
      <c r="AC278" s="39"/>
      <c r="AD278" s="39"/>
      <c r="AE278" s="39"/>
      <c r="AR278" s="228" t="s">
        <v>415</v>
      </c>
      <c r="AT278" s="228" t="s">
        <v>443</v>
      </c>
      <c r="AU278" s="228" t="s">
        <v>86</v>
      </c>
      <c r="AY278" s="18" t="s">
        <v>414</v>
      </c>
      <c r="BE278" s="229">
        <f>IF(N278="základní",J278,0)</f>
        <v>0</v>
      </c>
      <c r="BF278" s="229">
        <f>IF(N278="snížená",J278,0)</f>
        <v>0</v>
      </c>
      <c r="BG278" s="229">
        <f>IF(N278="zákl. přenesená",J278,0)</f>
        <v>0</v>
      </c>
      <c r="BH278" s="229">
        <f>IF(N278="sníž. přenesená",J278,0)</f>
        <v>0</v>
      </c>
      <c r="BI278" s="229">
        <f>IF(N278="nulová",J278,0)</f>
        <v>0</v>
      </c>
      <c r="BJ278" s="18" t="s">
        <v>84</v>
      </c>
      <c r="BK278" s="229">
        <f>ROUND(I278*H278,2)</f>
        <v>0</v>
      </c>
      <c r="BL278" s="18" t="s">
        <v>415</v>
      </c>
      <c r="BM278" s="228" t="s">
        <v>4118</v>
      </c>
    </row>
    <row r="279" s="2" customFormat="1">
      <c r="A279" s="39"/>
      <c r="B279" s="40"/>
      <c r="C279" s="41"/>
      <c r="D279" s="230" t="s">
        <v>417</v>
      </c>
      <c r="E279" s="41"/>
      <c r="F279" s="231" t="s">
        <v>1870</v>
      </c>
      <c r="G279" s="41"/>
      <c r="H279" s="41"/>
      <c r="I279" s="156"/>
      <c r="J279" s="41"/>
      <c r="K279" s="41"/>
      <c r="L279" s="45"/>
      <c r="M279" s="232"/>
      <c r="N279" s="233"/>
      <c r="O279" s="92"/>
      <c r="P279" s="92"/>
      <c r="Q279" s="92"/>
      <c r="R279" s="92"/>
      <c r="S279" s="92"/>
      <c r="T279" s="93"/>
      <c r="U279" s="39"/>
      <c r="V279" s="39"/>
      <c r="W279" s="39"/>
      <c r="X279" s="39"/>
      <c r="Y279" s="39"/>
      <c r="Z279" s="39"/>
      <c r="AA279" s="39"/>
      <c r="AB279" s="39"/>
      <c r="AC279" s="39"/>
      <c r="AD279" s="39"/>
      <c r="AE279" s="39"/>
      <c r="AT279" s="18" t="s">
        <v>417</v>
      </c>
      <c r="AU279" s="18" t="s">
        <v>86</v>
      </c>
    </row>
    <row r="280" s="2" customFormat="1">
      <c r="A280" s="39"/>
      <c r="B280" s="40"/>
      <c r="C280" s="41"/>
      <c r="D280" s="230" t="s">
        <v>722</v>
      </c>
      <c r="E280" s="41"/>
      <c r="F280" s="268" t="s">
        <v>4119</v>
      </c>
      <c r="G280" s="41"/>
      <c r="H280" s="41"/>
      <c r="I280" s="156"/>
      <c r="J280" s="41"/>
      <c r="K280" s="41"/>
      <c r="L280" s="45"/>
      <c r="M280" s="232"/>
      <c r="N280" s="233"/>
      <c r="O280" s="92"/>
      <c r="P280" s="92"/>
      <c r="Q280" s="92"/>
      <c r="R280" s="92"/>
      <c r="S280" s="92"/>
      <c r="T280" s="93"/>
      <c r="U280" s="39"/>
      <c r="V280" s="39"/>
      <c r="W280" s="39"/>
      <c r="X280" s="39"/>
      <c r="Y280" s="39"/>
      <c r="Z280" s="39"/>
      <c r="AA280" s="39"/>
      <c r="AB280" s="39"/>
      <c r="AC280" s="39"/>
      <c r="AD280" s="39"/>
      <c r="AE280" s="39"/>
      <c r="AT280" s="18" t="s">
        <v>722</v>
      </c>
      <c r="AU280" s="18" t="s">
        <v>86</v>
      </c>
    </row>
    <row r="281" s="11" customFormat="1" ht="25.92" customHeight="1">
      <c r="A281" s="11"/>
      <c r="B281" s="254"/>
      <c r="C281" s="255"/>
      <c r="D281" s="256" t="s">
        <v>75</v>
      </c>
      <c r="E281" s="257" t="s">
        <v>918</v>
      </c>
      <c r="F281" s="257" t="s">
        <v>919</v>
      </c>
      <c r="G281" s="255"/>
      <c r="H281" s="255"/>
      <c r="I281" s="258"/>
      <c r="J281" s="259">
        <f>BK281</f>
        <v>0</v>
      </c>
      <c r="K281" s="255"/>
      <c r="L281" s="260"/>
      <c r="M281" s="261"/>
      <c r="N281" s="262"/>
      <c r="O281" s="262"/>
      <c r="P281" s="263">
        <f>P282</f>
        <v>0</v>
      </c>
      <c r="Q281" s="262"/>
      <c r="R281" s="263">
        <f>R282</f>
        <v>0</v>
      </c>
      <c r="S281" s="262"/>
      <c r="T281" s="264">
        <f>T282</f>
        <v>0</v>
      </c>
      <c r="U281" s="11"/>
      <c r="V281" s="11"/>
      <c r="W281" s="11"/>
      <c r="X281" s="11"/>
      <c r="Y281" s="11"/>
      <c r="Z281" s="11"/>
      <c r="AA281" s="11"/>
      <c r="AB281" s="11"/>
      <c r="AC281" s="11"/>
      <c r="AD281" s="11"/>
      <c r="AE281" s="11"/>
      <c r="AR281" s="265" t="s">
        <v>86</v>
      </c>
      <c r="AT281" s="266" t="s">
        <v>75</v>
      </c>
      <c r="AU281" s="266" t="s">
        <v>76</v>
      </c>
      <c r="AY281" s="265" t="s">
        <v>414</v>
      </c>
      <c r="BK281" s="267">
        <f>BK282</f>
        <v>0</v>
      </c>
    </row>
    <row r="282" s="11" customFormat="1" ht="22.8" customHeight="1">
      <c r="A282" s="11"/>
      <c r="B282" s="254"/>
      <c r="C282" s="255"/>
      <c r="D282" s="256" t="s">
        <v>75</v>
      </c>
      <c r="E282" s="275" t="s">
        <v>1878</v>
      </c>
      <c r="F282" s="275" t="s">
        <v>1879</v>
      </c>
      <c r="G282" s="255"/>
      <c r="H282" s="255"/>
      <c r="I282" s="258"/>
      <c r="J282" s="276">
        <f>BK282</f>
        <v>0</v>
      </c>
      <c r="K282" s="255"/>
      <c r="L282" s="260"/>
      <c r="M282" s="261"/>
      <c r="N282" s="262"/>
      <c r="O282" s="262"/>
      <c r="P282" s="263">
        <f>SUM(P283:P307)</f>
        <v>0</v>
      </c>
      <c r="Q282" s="262"/>
      <c r="R282" s="263">
        <f>SUM(R283:R307)</f>
        <v>0</v>
      </c>
      <c r="S282" s="262"/>
      <c r="T282" s="264">
        <f>SUM(T283:T307)</f>
        <v>0</v>
      </c>
      <c r="U282" s="11"/>
      <c r="V282" s="11"/>
      <c r="W282" s="11"/>
      <c r="X282" s="11"/>
      <c r="Y282" s="11"/>
      <c r="Z282" s="11"/>
      <c r="AA282" s="11"/>
      <c r="AB282" s="11"/>
      <c r="AC282" s="11"/>
      <c r="AD282" s="11"/>
      <c r="AE282" s="11"/>
      <c r="AR282" s="265" t="s">
        <v>86</v>
      </c>
      <c r="AT282" s="266" t="s">
        <v>75</v>
      </c>
      <c r="AU282" s="266" t="s">
        <v>84</v>
      </c>
      <c r="AY282" s="265" t="s">
        <v>414</v>
      </c>
      <c r="BK282" s="267">
        <f>SUM(BK283:BK307)</f>
        <v>0</v>
      </c>
    </row>
    <row r="283" s="2" customFormat="1" ht="21.75" customHeight="1">
      <c r="A283" s="39"/>
      <c r="B283" s="40"/>
      <c r="C283" s="234" t="s">
        <v>888</v>
      </c>
      <c r="D283" s="234" t="s">
        <v>443</v>
      </c>
      <c r="E283" s="235" t="s">
        <v>3126</v>
      </c>
      <c r="F283" s="236" t="s">
        <v>3127</v>
      </c>
      <c r="G283" s="237" t="s">
        <v>632</v>
      </c>
      <c r="H283" s="238">
        <v>7.9749999999999996</v>
      </c>
      <c r="I283" s="239"/>
      <c r="J283" s="240">
        <f>ROUND(I283*H283,2)</f>
        <v>0</v>
      </c>
      <c r="K283" s="236" t="s">
        <v>720</v>
      </c>
      <c r="L283" s="45"/>
      <c r="M283" s="241" t="s">
        <v>1</v>
      </c>
      <c r="N283" s="242" t="s">
        <v>41</v>
      </c>
      <c r="O283" s="92"/>
      <c r="P283" s="226">
        <f>O283*H283</f>
        <v>0</v>
      </c>
      <c r="Q283" s="226">
        <v>0</v>
      </c>
      <c r="R283" s="226">
        <f>Q283*H283</f>
        <v>0</v>
      </c>
      <c r="S283" s="226">
        <v>0</v>
      </c>
      <c r="T283" s="227">
        <f>S283*H283</f>
        <v>0</v>
      </c>
      <c r="U283" s="39"/>
      <c r="V283" s="39"/>
      <c r="W283" s="39"/>
      <c r="X283" s="39"/>
      <c r="Y283" s="39"/>
      <c r="Z283" s="39"/>
      <c r="AA283" s="39"/>
      <c r="AB283" s="39"/>
      <c r="AC283" s="39"/>
      <c r="AD283" s="39"/>
      <c r="AE283" s="39"/>
      <c r="AR283" s="228" t="s">
        <v>470</v>
      </c>
      <c r="AT283" s="228" t="s">
        <v>443</v>
      </c>
      <c r="AU283" s="228" t="s">
        <v>86</v>
      </c>
      <c r="AY283" s="18" t="s">
        <v>414</v>
      </c>
      <c r="BE283" s="229">
        <f>IF(N283="základní",J283,0)</f>
        <v>0</v>
      </c>
      <c r="BF283" s="229">
        <f>IF(N283="snížená",J283,0)</f>
        <v>0</v>
      </c>
      <c r="BG283" s="229">
        <f>IF(N283="zákl. přenesená",J283,0)</f>
        <v>0</v>
      </c>
      <c r="BH283" s="229">
        <f>IF(N283="sníž. přenesená",J283,0)</f>
        <v>0</v>
      </c>
      <c r="BI283" s="229">
        <f>IF(N283="nulová",J283,0)</f>
        <v>0</v>
      </c>
      <c r="BJ283" s="18" t="s">
        <v>84</v>
      </c>
      <c r="BK283" s="229">
        <f>ROUND(I283*H283,2)</f>
        <v>0</v>
      </c>
      <c r="BL283" s="18" t="s">
        <v>470</v>
      </c>
      <c r="BM283" s="228" t="s">
        <v>4120</v>
      </c>
    </row>
    <row r="284" s="2" customFormat="1">
      <c r="A284" s="39"/>
      <c r="B284" s="40"/>
      <c r="C284" s="41"/>
      <c r="D284" s="230" t="s">
        <v>417</v>
      </c>
      <c r="E284" s="41"/>
      <c r="F284" s="231" t="s">
        <v>3129</v>
      </c>
      <c r="G284" s="41"/>
      <c r="H284" s="41"/>
      <c r="I284" s="156"/>
      <c r="J284" s="41"/>
      <c r="K284" s="41"/>
      <c r="L284" s="45"/>
      <c r="M284" s="232"/>
      <c r="N284" s="233"/>
      <c r="O284" s="92"/>
      <c r="P284" s="92"/>
      <c r="Q284" s="92"/>
      <c r="R284" s="92"/>
      <c r="S284" s="92"/>
      <c r="T284" s="93"/>
      <c r="U284" s="39"/>
      <c r="V284" s="39"/>
      <c r="W284" s="39"/>
      <c r="X284" s="39"/>
      <c r="Y284" s="39"/>
      <c r="Z284" s="39"/>
      <c r="AA284" s="39"/>
      <c r="AB284" s="39"/>
      <c r="AC284" s="39"/>
      <c r="AD284" s="39"/>
      <c r="AE284" s="39"/>
      <c r="AT284" s="18" t="s">
        <v>417</v>
      </c>
      <c r="AU284" s="18" t="s">
        <v>86</v>
      </c>
    </row>
    <row r="285" s="15" customFormat="1">
      <c r="A285" s="15"/>
      <c r="B285" s="299"/>
      <c r="C285" s="300"/>
      <c r="D285" s="230" t="s">
        <v>758</v>
      </c>
      <c r="E285" s="301" t="s">
        <v>1</v>
      </c>
      <c r="F285" s="302" t="s">
        <v>4057</v>
      </c>
      <c r="G285" s="300"/>
      <c r="H285" s="301" t="s">
        <v>1</v>
      </c>
      <c r="I285" s="303"/>
      <c r="J285" s="300"/>
      <c r="K285" s="300"/>
      <c r="L285" s="304"/>
      <c r="M285" s="305"/>
      <c r="N285" s="306"/>
      <c r="O285" s="306"/>
      <c r="P285" s="306"/>
      <c r="Q285" s="306"/>
      <c r="R285" s="306"/>
      <c r="S285" s="306"/>
      <c r="T285" s="307"/>
      <c r="U285" s="15"/>
      <c r="V285" s="15"/>
      <c r="W285" s="15"/>
      <c r="X285" s="15"/>
      <c r="Y285" s="15"/>
      <c r="Z285" s="15"/>
      <c r="AA285" s="15"/>
      <c r="AB285" s="15"/>
      <c r="AC285" s="15"/>
      <c r="AD285" s="15"/>
      <c r="AE285" s="15"/>
      <c r="AT285" s="308" t="s">
        <v>758</v>
      </c>
      <c r="AU285" s="308" t="s">
        <v>86</v>
      </c>
      <c r="AV285" s="15" t="s">
        <v>84</v>
      </c>
      <c r="AW285" s="15" t="s">
        <v>33</v>
      </c>
      <c r="AX285" s="15" t="s">
        <v>76</v>
      </c>
      <c r="AY285" s="308" t="s">
        <v>414</v>
      </c>
    </row>
    <row r="286" s="13" customFormat="1">
      <c r="A286" s="13"/>
      <c r="B286" s="277"/>
      <c r="C286" s="278"/>
      <c r="D286" s="230" t="s">
        <v>758</v>
      </c>
      <c r="E286" s="279" t="s">
        <v>1</v>
      </c>
      <c r="F286" s="280" t="s">
        <v>4058</v>
      </c>
      <c r="G286" s="278"/>
      <c r="H286" s="281">
        <v>6.992</v>
      </c>
      <c r="I286" s="282"/>
      <c r="J286" s="278"/>
      <c r="K286" s="278"/>
      <c r="L286" s="283"/>
      <c r="M286" s="284"/>
      <c r="N286" s="285"/>
      <c r="O286" s="285"/>
      <c r="P286" s="285"/>
      <c r="Q286" s="285"/>
      <c r="R286" s="285"/>
      <c r="S286" s="285"/>
      <c r="T286" s="286"/>
      <c r="U286" s="13"/>
      <c r="V286" s="13"/>
      <c r="W286" s="13"/>
      <c r="X286" s="13"/>
      <c r="Y286" s="13"/>
      <c r="Z286" s="13"/>
      <c r="AA286" s="13"/>
      <c r="AB286" s="13"/>
      <c r="AC286" s="13"/>
      <c r="AD286" s="13"/>
      <c r="AE286" s="13"/>
      <c r="AT286" s="287" t="s">
        <v>758</v>
      </c>
      <c r="AU286" s="287" t="s">
        <v>86</v>
      </c>
      <c r="AV286" s="13" t="s">
        <v>86</v>
      </c>
      <c r="AW286" s="13" t="s">
        <v>33</v>
      </c>
      <c r="AX286" s="13" t="s">
        <v>76</v>
      </c>
      <c r="AY286" s="287" t="s">
        <v>414</v>
      </c>
    </row>
    <row r="287" s="15" customFormat="1">
      <c r="A287" s="15"/>
      <c r="B287" s="299"/>
      <c r="C287" s="300"/>
      <c r="D287" s="230" t="s">
        <v>758</v>
      </c>
      <c r="E287" s="301" t="s">
        <v>1</v>
      </c>
      <c r="F287" s="302" t="s">
        <v>4059</v>
      </c>
      <c r="G287" s="300"/>
      <c r="H287" s="301" t="s">
        <v>1</v>
      </c>
      <c r="I287" s="303"/>
      <c r="J287" s="300"/>
      <c r="K287" s="300"/>
      <c r="L287" s="304"/>
      <c r="M287" s="305"/>
      <c r="N287" s="306"/>
      <c r="O287" s="306"/>
      <c r="P287" s="306"/>
      <c r="Q287" s="306"/>
      <c r="R287" s="306"/>
      <c r="S287" s="306"/>
      <c r="T287" s="307"/>
      <c r="U287" s="15"/>
      <c r="V287" s="15"/>
      <c r="W287" s="15"/>
      <c r="X287" s="15"/>
      <c r="Y287" s="15"/>
      <c r="Z287" s="15"/>
      <c r="AA287" s="15"/>
      <c r="AB287" s="15"/>
      <c r="AC287" s="15"/>
      <c r="AD287" s="15"/>
      <c r="AE287" s="15"/>
      <c r="AT287" s="308" t="s">
        <v>758</v>
      </c>
      <c r="AU287" s="308" t="s">
        <v>86</v>
      </c>
      <c r="AV287" s="15" t="s">
        <v>84</v>
      </c>
      <c r="AW287" s="15" t="s">
        <v>33</v>
      </c>
      <c r="AX287" s="15" t="s">
        <v>76</v>
      </c>
      <c r="AY287" s="308" t="s">
        <v>414</v>
      </c>
    </row>
    <row r="288" s="13" customFormat="1">
      <c r="A288" s="13"/>
      <c r="B288" s="277"/>
      <c r="C288" s="278"/>
      <c r="D288" s="230" t="s">
        <v>758</v>
      </c>
      <c r="E288" s="279" t="s">
        <v>1</v>
      </c>
      <c r="F288" s="280" t="s">
        <v>4060</v>
      </c>
      <c r="G288" s="278"/>
      <c r="H288" s="281">
        <v>0.14099999999999999</v>
      </c>
      <c r="I288" s="282"/>
      <c r="J288" s="278"/>
      <c r="K288" s="278"/>
      <c r="L288" s="283"/>
      <c r="M288" s="284"/>
      <c r="N288" s="285"/>
      <c r="O288" s="285"/>
      <c r="P288" s="285"/>
      <c r="Q288" s="285"/>
      <c r="R288" s="285"/>
      <c r="S288" s="285"/>
      <c r="T288" s="286"/>
      <c r="U288" s="13"/>
      <c r="V288" s="13"/>
      <c r="W288" s="13"/>
      <c r="X288" s="13"/>
      <c r="Y288" s="13"/>
      <c r="Z288" s="13"/>
      <c r="AA288" s="13"/>
      <c r="AB288" s="13"/>
      <c r="AC288" s="13"/>
      <c r="AD288" s="13"/>
      <c r="AE288" s="13"/>
      <c r="AT288" s="287" t="s">
        <v>758</v>
      </c>
      <c r="AU288" s="287" t="s">
        <v>86</v>
      </c>
      <c r="AV288" s="13" t="s">
        <v>86</v>
      </c>
      <c r="AW288" s="13" t="s">
        <v>33</v>
      </c>
      <c r="AX288" s="13" t="s">
        <v>76</v>
      </c>
      <c r="AY288" s="287" t="s">
        <v>414</v>
      </c>
    </row>
    <row r="289" s="15" customFormat="1">
      <c r="A289" s="15"/>
      <c r="B289" s="299"/>
      <c r="C289" s="300"/>
      <c r="D289" s="230" t="s">
        <v>758</v>
      </c>
      <c r="E289" s="301" t="s">
        <v>1</v>
      </c>
      <c r="F289" s="302" t="s">
        <v>4061</v>
      </c>
      <c r="G289" s="300"/>
      <c r="H289" s="301" t="s">
        <v>1</v>
      </c>
      <c r="I289" s="303"/>
      <c r="J289" s="300"/>
      <c r="K289" s="300"/>
      <c r="L289" s="304"/>
      <c r="M289" s="305"/>
      <c r="N289" s="306"/>
      <c r="O289" s="306"/>
      <c r="P289" s="306"/>
      <c r="Q289" s="306"/>
      <c r="R289" s="306"/>
      <c r="S289" s="306"/>
      <c r="T289" s="307"/>
      <c r="U289" s="15"/>
      <c r="V289" s="15"/>
      <c r="W289" s="15"/>
      <c r="X289" s="15"/>
      <c r="Y289" s="15"/>
      <c r="Z289" s="15"/>
      <c r="AA289" s="15"/>
      <c r="AB289" s="15"/>
      <c r="AC289" s="15"/>
      <c r="AD289" s="15"/>
      <c r="AE289" s="15"/>
      <c r="AT289" s="308" t="s">
        <v>758</v>
      </c>
      <c r="AU289" s="308" t="s">
        <v>86</v>
      </c>
      <c r="AV289" s="15" t="s">
        <v>84</v>
      </c>
      <c r="AW289" s="15" t="s">
        <v>33</v>
      </c>
      <c r="AX289" s="15" t="s">
        <v>76</v>
      </c>
      <c r="AY289" s="308" t="s">
        <v>414</v>
      </c>
    </row>
    <row r="290" s="13" customFormat="1">
      <c r="A290" s="13"/>
      <c r="B290" s="277"/>
      <c r="C290" s="278"/>
      <c r="D290" s="230" t="s">
        <v>758</v>
      </c>
      <c r="E290" s="279" t="s">
        <v>1</v>
      </c>
      <c r="F290" s="280" t="s">
        <v>4062</v>
      </c>
      <c r="G290" s="278"/>
      <c r="H290" s="281">
        <v>0.84199999999999997</v>
      </c>
      <c r="I290" s="282"/>
      <c r="J290" s="278"/>
      <c r="K290" s="278"/>
      <c r="L290" s="283"/>
      <c r="M290" s="284"/>
      <c r="N290" s="285"/>
      <c r="O290" s="285"/>
      <c r="P290" s="285"/>
      <c r="Q290" s="285"/>
      <c r="R290" s="285"/>
      <c r="S290" s="285"/>
      <c r="T290" s="286"/>
      <c r="U290" s="13"/>
      <c r="V290" s="13"/>
      <c r="W290" s="13"/>
      <c r="X290" s="13"/>
      <c r="Y290" s="13"/>
      <c r="Z290" s="13"/>
      <c r="AA290" s="13"/>
      <c r="AB290" s="13"/>
      <c r="AC290" s="13"/>
      <c r="AD290" s="13"/>
      <c r="AE290" s="13"/>
      <c r="AT290" s="287" t="s">
        <v>758</v>
      </c>
      <c r="AU290" s="287" t="s">
        <v>86</v>
      </c>
      <c r="AV290" s="13" t="s">
        <v>86</v>
      </c>
      <c r="AW290" s="13" t="s">
        <v>33</v>
      </c>
      <c r="AX290" s="13" t="s">
        <v>76</v>
      </c>
      <c r="AY290" s="287" t="s">
        <v>414</v>
      </c>
    </row>
    <row r="291" s="14" customFormat="1">
      <c r="A291" s="14"/>
      <c r="B291" s="288"/>
      <c r="C291" s="289"/>
      <c r="D291" s="230" t="s">
        <v>758</v>
      </c>
      <c r="E291" s="290" t="s">
        <v>1</v>
      </c>
      <c r="F291" s="291" t="s">
        <v>760</v>
      </c>
      <c r="G291" s="289"/>
      <c r="H291" s="292">
        <v>7.9749999999999996</v>
      </c>
      <c r="I291" s="293"/>
      <c r="J291" s="289"/>
      <c r="K291" s="289"/>
      <c r="L291" s="294"/>
      <c r="M291" s="295"/>
      <c r="N291" s="296"/>
      <c r="O291" s="296"/>
      <c r="P291" s="296"/>
      <c r="Q291" s="296"/>
      <c r="R291" s="296"/>
      <c r="S291" s="296"/>
      <c r="T291" s="297"/>
      <c r="U291" s="14"/>
      <c r="V291" s="14"/>
      <c r="W291" s="14"/>
      <c r="X291" s="14"/>
      <c r="Y291" s="14"/>
      <c r="Z291" s="14"/>
      <c r="AA291" s="14"/>
      <c r="AB291" s="14"/>
      <c r="AC291" s="14"/>
      <c r="AD291" s="14"/>
      <c r="AE291" s="14"/>
      <c r="AT291" s="298" t="s">
        <v>758</v>
      </c>
      <c r="AU291" s="298" t="s">
        <v>86</v>
      </c>
      <c r="AV291" s="14" t="s">
        <v>415</v>
      </c>
      <c r="AW291" s="14" t="s">
        <v>33</v>
      </c>
      <c r="AX291" s="14" t="s">
        <v>84</v>
      </c>
      <c r="AY291" s="298" t="s">
        <v>414</v>
      </c>
    </row>
    <row r="292" s="2" customFormat="1" ht="16.5" customHeight="1">
      <c r="A292" s="39"/>
      <c r="B292" s="40"/>
      <c r="C292" s="234" t="s">
        <v>894</v>
      </c>
      <c r="D292" s="234" t="s">
        <v>443</v>
      </c>
      <c r="E292" s="235" t="s">
        <v>3130</v>
      </c>
      <c r="F292" s="236" t="s">
        <v>3131</v>
      </c>
      <c r="G292" s="237" t="s">
        <v>632</v>
      </c>
      <c r="H292" s="238">
        <v>7.9749999999999996</v>
      </c>
      <c r="I292" s="239"/>
      <c r="J292" s="240">
        <f>ROUND(I292*H292,2)</f>
        <v>0</v>
      </c>
      <c r="K292" s="236" t="s">
        <v>720</v>
      </c>
      <c r="L292" s="45"/>
      <c r="M292" s="241" t="s">
        <v>1</v>
      </c>
      <c r="N292" s="242" t="s">
        <v>41</v>
      </c>
      <c r="O292" s="92"/>
      <c r="P292" s="226">
        <f>O292*H292</f>
        <v>0</v>
      </c>
      <c r="Q292" s="226">
        <v>0</v>
      </c>
      <c r="R292" s="226">
        <f>Q292*H292</f>
        <v>0</v>
      </c>
      <c r="S292" s="226">
        <v>0</v>
      </c>
      <c r="T292" s="227">
        <f>S292*H292</f>
        <v>0</v>
      </c>
      <c r="U292" s="39"/>
      <c r="V292" s="39"/>
      <c r="W292" s="39"/>
      <c r="X292" s="39"/>
      <c r="Y292" s="39"/>
      <c r="Z292" s="39"/>
      <c r="AA292" s="39"/>
      <c r="AB292" s="39"/>
      <c r="AC292" s="39"/>
      <c r="AD292" s="39"/>
      <c r="AE292" s="39"/>
      <c r="AR292" s="228" t="s">
        <v>470</v>
      </c>
      <c r="AT292" s="228" t="s">
        <v>443</v>
      </c>
      <c r="AU292" s="228" t="s">
        <v>86</v>
      </c>
      <c r="AY292" s="18" t="s">
        <v>414</v>
      </c>
      <c r="BE292" s="229">
        <f>IF(N292="základní",J292,0)</f>
        <v>0</v>
      </c>
      <c r="BF292" s="229">
        <f>IF(N292="snížená",J292,0)</f>
        <v>0</v>
      </c>
      <c r="BG292" s="229">
        <f>IF(N292="zákl. přenesená",J292,0)</f>
        <v>0</v>
      </c>
      <c r="BH292" s="229">
        <f>IF(N292="sníž. přenesená",J292,0)</f>
        <v>0</v>
      </c>
      <c r="BI292" s="229">
        <f>IF(N292="nulová",J292,0)</f>
        <v>0</v>
      </c>
      <c r="BJ292" s="18" t="s">
        <v>84</v>
      </c>
      <c r="BK292" s="229">
        <f>ROUND(I292*H292,2)</f>
        <v>0</v>
      </c>
      <c r="BL292" s="18" t="s">
        <v>470</v>
      </c>
      <c r="BM292" s="228" t="s">
        <v>4121</v>
      </c>
    </row>
    <row r="293" s="2" customFormat="1">
      <c r="A293" s="39"/>
      <c r="B293" s="40"/>
      <c r="C293" s="41"/>
      <c r="D293" s="230" t="s">
        <v>417</v>
      </c>
      <c r="E293" s="41"/>
      <c r="F293" s="231" t="s">
        <v>3133</v>
      </c>
      <c r="G293" s="41"/>
      <c r="H293" s="41"/>
      <c r="I293" s="156"/>
      <c r="J293" s="41"/>
      <c r="K293" s="41"/>
      <c r="L293" s="45"/>
      <c r="M293" s="232"/>
      <c r="N293" s="233"/>
      <c r="O293" s="92"/>
      <c r="P293" s="92"/>
      <c r="Q293" s="92"/>
      <c r="R293" s="92"/>
      <c r="S293" s="92"/>
      <c r="T293" s="93"/>
      <c r="U293" s="39"/>
      <c r="V293" s="39"/>
      <c r="W293" s="39"/>
      <c r="X293" s="39"/>
      <c r="Y293" s="39"/>
      <c r="Z293" s="39"/>
      <c r="AA293" s="39"/>
      <c r="AB293" s="39"/>
      <c r="AC293" s="39"/>
      <c r="AD293" s="39"/>
      <c r="AE293" s="39"/>
      <c r="AT293" s="18" t="s">
        <v>417</v>
      </c>
      <c r="AU293" s="18" t="s">
        <v>86</v>
      </c>
    </row>
    <row r="294" s="15" customFormat="1">
      <c r="A294" s="15"/>
      <c r="B294" s="299"/>
      <c r="C294" s="300"/>
      <c r="D294" s="230" t="s">
        <v>758</v>
      </c>
      <c r="E294" s="301" t="s">
        <v>1</v>
      </c>
      <c r="F294" s="302" t="s">
        <v>4057</v>
      </c>
      <c r="G294" s="300"/>
      <c r="H294" s="301" t="s">
        <v>1</v>
      </c>
      <c r="I294" s="303"/>
      <c r="J294" s="300"/>
      <c r="K294" s="300"/>
      <c r="L294" s="304"/>
      <c r="M294" s="305"/>
      <c r="N294" s="306"/>
      <c r="O294" s="306"/>
      <c r="P294" s="306"/>
      <c r="Q294" s="306"/>
      <c r="R294" s="306"/>
      <c r="S294" s="306"/>
      <c r="T294" s="307"/>
      <c r="U294" s="15"/>
      <c r="V294" s="15"/>
      <c r="W294" s="15"/>
      <c r="X294" s="15"/>
      <c r="Y294" s="15"/>
      <c r="Z294" s="15"/>
      <c r="AA294" s="15"/>
      <c r="AB294" s="15"/>
      <c r="AC294" s="15"/>
      <c r="AD294" s="15"/>
      <c r="AE294" s="15"/>
      <c r="AT294" s="308" t="s">
        <v>758</v>
      </c>
      <c r="AU294" s="308" t="s">
        <v>86</v>
      </c>
      <c r="AV294" s="15" t="s">
        <v>84</v>
      </c>
      <c r="AW294" s="15" t="s">
        <v>33</v>
      </c>
      <c r="AX294" s="15" t="s">
        <v>76</v>
      </c>
      <c r="AY294" s="308" t="s">
        <v>414</v>
      </c>
    </row>
    <row r="295" s="13" customFormat="1">
      <c r="A295" s="13"/>
      <c r="B295" s="277"/>
      <c r="C295" s="278"/>
      <c r="D295" s="230" t="s">
        <v>758</v>
      </c>
      <c r="E295" s="279" t="s">
        <v>1</v>
      </c>
      <c r="F295" s="280" t="s">
        <v>4058</v>
      </c>
      <c r="G295" s="278"/>
      <c r="H295" s="281">
        <v>6.992</v>
      </c>
      <c r="I295" s="282"/>
      <c r="J295" s="278"/>
      <c r="K295" s="278"/>
      <c r="L295" s="283"/>
      <c r="M295" s="284"/>
      <c r="N295" s="285"/>
      <c r="O295" s="285"/>
      <c r="P295" s="285"/>
      <c r="Q295" s="285"/>
      <c r="R295" s="285"/>
      <c r="S295" s="285"/>
      <c r="T295" s="286"/>
      <c r="U295" s="13"/>
      <c r="V295" s="13"/>
      <c r="W295" s="13"/>
      <c r="X295" s="13"/>
      <c r="Y295" s="13"/>
      <c r="Z295" s="13"/>
      <c r="AA295" s="13"/>
      <c r="AB295" s="13"/>
      <c r="AC295" s="13"/>
      <c r="AD295" s="13"/>
      <c r="AE295" s="13"/>
      <c r="AT295" s="287" t="s">
        <v>758</v>
      </c>
      <c r="AU295" s="287" t="s">
        <v>86</v>
      </c>
      <c r="AV295" s="13" t="s">
        <v>86</v>
      </c>
      <c r="AW295" s="13" t="s">
        <v>33</v>
      </c>
      <c r="AX295" s="13" t="s">
        <v>76</v>
      </c>
      <c r="AY295" s="287" t="s">
        <v>414</v>
      </c>
    </row>
    <row r="296" s="15" customFormat="1">
      <c r="A296" s="15"/>
      <c r="B296" s="299"/>
      <c r="C296" s="300"/>
      <c r="D296" s="230" t="s">
        <v>758</v>
      </c>
      <c r="E296" s="301" t="s">
        <v>1</v>
      </c>
      <c r="F296" s="302" t="s">
        <v>4059</v>
      </c>
      <c r="G296" s="300"/>
      <c r="H296" s="301" t="s">
        <v>1</v>
      </c>
      <c r="I296" s="303"/>
      <c r="J296" s="300"/>
      <c r="K296" s="300"/>
      <c r="L296" s="304"/>
      <c r="M296" s="305"/>
      <c r="N296" s="306"/>
      <c r="O296" s="306"/>
      <c r="P296" s="306"/>
      <c r="Q296" s="306"/>
      <c r="R296" s="306"/>
      <c r="S296" s="306"/>
      <c r="T296" s="307"/>
      <c r="U296" s="15"/>
      <c r="V296" s="15"/>
      <c r="W296" s="15"/>
      <c r="X296" s="15"/>
      <c r="Y296" s="15"/>
      <c r="Z296" s="15"/>
      <c r="AA296" s="15"/>
      <c r="AB296" s="15"/>
      <c r="AC296" s="15"/>
      <c r="AD296" s="15"/>
      <c r="AE296" s="15"/>
      <c r="AT296" s="308" t="s">
        <v>758</v>
      </c>
      <c r="AU296" s="308" t="s">
        <v>86</v>
      </c>
      <c r="AV296" s="15" t="s">
        <v>84</v>
      </c>
      <c r="AW296" s="15" t="s">
        <v>33</v>
      </c>
      <c r="AX296" s="15" t="s">
        <v>76</v>
      </c>
      <c r="AY296" s="308" t="s">
        <v>414</v>
      </c>
    </row>
    <row r="297" s="13" customFormat="1">
      <c r="A297" s="13"/>
      <c r="B297" s="277"/>
      <c r="C297" s="278"/>
      <c r="D297" s="230" t="s">
        <v>758</v>
      </c>
      <c r="E297" s="279" t="s">
        <v>1</v>
      </c>
      <c r="F297" s="280" t="s">
        <v>4060</v>
      </c>
      <c r="G297" s="278"/>
      <c r="H297" s="281">
        <v>0.14099999999999999</v>
      </c>
      <c r="I297" s="282"/>
      <c r="J297" s="278"/>
      <c r="K297" s="278"/>
      <c r="L297" s="283"/>
      <c r="M297" s="284"/>
      <c r="N297" s="285"/>
      <c r="O297" s="285"/>
      <c r="P297" s="285"/>
      <c r="Q297" s="285"/>
      <c r="R297" s="285"/>
      <c r="S297" s="285"/>
      <c r="T297" s="286"/>
      <c r="U297" s="13"/>
      <c r="V297" s="13"/>
      <c r="W297" s="13"/>
      <c r="X297" s="13"/>
      <c r="Y297" s="13"/>
      <c r="Z297" s="13"/>
      <c r="AA297" s="13"/>
      <c r="AB297" s="13"/>
      <c r="AC297" s="13"/>
      <c r="AD297" s="13"/>
      <c r="AE297" s="13"/>
      <c r="AT297" s="287" t="s">
        <v>758</v>
      </c>
      <c r="AU297" s="287" t="s">
        <v>86</v>
      </c>
      <c r="AV297" s="13" t="s">
        <v>86</v>
      </c>
      <c r="AW297" s="13" t="s">
        <v>33</v>
      </c>
      <c r="AX297" s="13" t="s">
        <v>76</v>
      </c>
      <c r="AY297" s="287" t="s">
        <v>414</v>
      </c>
    </row>
    <row r="298" s="15" customFormat="1">
      <c r="A298" s="15"/>
      <c r="B298" s="299"/>
      <c r="C298" s="300"/>
      <c r="D298" s="230" t="s">
        <v>758</v>
      </c>
      <c r="E298" s="301" t="s">
        <v>1</v>
      </c>
      <c r="F298" s="302" t="s">
        <v>4061</v>
      </c>
      <c r="G298" s="300"/>
      <c r="H298" s="301" t="s">
        <v>1</v>
      </c>
      <c r="I298" s="303"/>
      <c r="J298" s="300"/>
      <c r="K298" s="300"/>
      <c r="L298" s="304"/>
      <c r="M298" s="305"/>
      <c r="N298" s="306"/>
      <c r="O298" s="306"/>
      <c r="P298" s="306"/>
      <c r="Q298" s="306"/>
      <c r="R298" s="306"/>
      <c r="S298" s="306"/>
      <c r="T298" s="307"/>
      <c r="U298" s="15"/>
      <c r="V298" s="15"/>
      <c r="W298" s="15"/>
      <c r="X298" s="15"/>
      <c r="Y298" s="15"/>
      <c r="Z298" s="15"/>
      <c r="AA298" s="15"/>
      <c r="AB298" s="15"/>
      <c r="AC298" s="15"/>
      <c r="AD298" s="15"/>
      <c r="AE298" s="15"/>
      <c r="AT298" s="308" t="s">
        <v>758</v>
      </c>
      <c r="AU298" s="308" t="s">
        <v>86</v>
      </c>
      <c r="AV298" s="15" t="s">
        <v>84</v>
      </c>
      <c r="AW298" s="15" t="s">
        <v>33</v>
      </c>
      <c r="AX298" s="15" t="s">
        <v>76</v>
      </c>
      <c r="AY298" s="308" t="s">
        <v>414</v>
      </c>
    </row>
    <row r="299" s="13" customFormat="1">
      <c r="A299" s="13"/>
      <c r="B299" s="277"/>
      <c r="C299" s="278"/>
      <c r="D299" s="230" t="s">
        <v>758</v>
      </c>
      <c r="E299" s="279" t="s">
        <v>1</v>
      </c>
      <c r="F299" s="280" t="s">
        <v>4062</v>
      </c>
      <c r="G299" s="278"/>
      <c r="H299" s="281">
        <v>0.84199999999999997</v>
      </c>
      <c r="I299" s="282"/>
      <c r="J299" s="278"/>
      <c r="K299" s="278"/>
      <c r="L299" s="283"/>
      <c r="M299" s="284"/>
      <c r="N299" s="285"/>
      <c r="O299" s="285"/>
      <c r="P299" s="285"/>
      <c r="Q299" s="285"/>
      <c r="R299" s="285"/>
      <c r="S299" s="285"/>
      <c r="T299" s="286"/>
      <c r="U299" s="13"/>
      <c r="V299" s="13"/>
      <c r="W299" s="13"/>
      <c r="X299" s="13"/>
      <c r="Y299" s="13"/>
      <c r="Z299" s="13"/>
      <c r="AA299" s="13"/>
      <c r="AB299" s="13"/>
      <c r="AC299" s="13"/>
      <c r="AD299" s="13"/>
      <c r="AE299" s="13"/>
      <c r="AT299" s="287" t="s">
        <v>758</v>
      </c>
      <c r="AU299" s="287" t="s">
        <v>86</v>
      </c>
      <c r="AV299" s="13" t="s">
        <v>86</v>
      </c>
      <c r="AW299" s="13" t="s">
        <v>33</v>
      </c>
      <c r="AX299" s="13" t="s">
        <v>76</v>
      </c>
      <c r="AY299" s="287" t="s">
        <v>414</v>
      </c>
    </row>
    <row r="300" s="14" customFormat="1">
      <c r="A300" s="14"/>
      <c r="B300" s="288"/>
      <c r="C300" s="289"/>
      <c r="D300" s="230" t="s">
        <v>758</v>
      </c>
      <c r="E300" s="290" t="s">
        <v>1</v>
      </c>
      <c r="F300" s="291" t="s">
        <v>760</v>
      </c>
      <c r="G300" s="289"/>
      <c r="H300" s="292">
        <v>7.9749999999999996</v>
      </c>
      <c r="I300" s="293"/>
      <c r="J300" s="289"/>
      <c r="K300" s="289"/>
      <c r="L300" s="294"/>
      <c r="M300" s="295"/>
      <c r="N300" s="296"/>
      <c r="O300" s="296"/>
      <c r="P300" s="296"/>
      <c r="Q300" s="296"/>
      <c r="R300" s="296"/>
      <c r="S300" s="296"/>
      <c r="T300" s="297"/>
      <c r="U300" s="14"/>
      <c r="V300" s="14"/>
      <c r="W300" s="14"/>
      <c r="X300" s="14"/>
      <c r="Y300" s="14"/>
      <c r="Z300" s="14"/>
      <c r="AA300" s="14"/>
      <c r="AB300" s="14"/>
      <c r="AC300" s="14"/>
      <c r="AD300" s="14"/>
      <c r="AE300" s="14"/>
      <c r="AT300" s="298" t="s">
        <v>758</v>
      </c>
      <c r="AU300" s="298" t="s">
        <v>86</v>
      </c>
      <c r="AV300" s="14" t="s">
        <v>415</v>
      </c>
      <c r="AW300" s="14" t="s">
        <v>33</v>
      </c>
      <c r="AX300" s="14" t="s">
        <v>84</v>
      </c>
      <c r="AY300" s="298" t="s">
        <v>414</v>
      </c>
    </row>
    <row r="301" s="2" customFormat="1" ht="16.5" customHeight="1">
      <c r="A301" s="39"/>
      <c r="B301" s="40"/>
      <c r="C301" s="234" t="s">
        <v>899</v>
      </c>
      <c r="D301" s="234" t="s">
        <v>443</v>
      </c>
      <c r="E301" s="235" t="s">
        <v>1884</v>
      </c>
      <c r="F301" s="236" t="s">
        <v>1885</v>
      </c>
      <c r="G301" s="237" t="s">
        <v>632</v>
      </c>
      <c r="H301" s="238">
        <v>10.836</v>
      </c>
      <c r="I301" s="239"/>
      <c r="J301" s="240">
        <f>ROUND(I301*H301,2)</f>
        <v>0</v>
      </c>
      <c r="K301" s="236" t="s">
        <v>720</v>
      </c>
      <c r="L301" s="45"/>
      <c r="M301" s="241" t="s">
        <v>1</v>
      </c>
      <c r="N301" s="242" t="s">
        <v>41</v>
      </c>
      <c r="O301" s="92"/>
      <c r="P301" s="226">
        <f>O301*H301</f>
        <v>0</v>
      </c>
      <c r="Q301" s="226">
        <v>0</v>
      </c>
      <c r="R301" s="226">
        <f>Q301*H301</f>
        <v>0</v>
      </c>
      <c r="S301" s="226">
        <v>0</v>
      </c>
      <c r="T301" s="227">
        <f>S301*H301</f>
        <v>0</v>
      </c>
      <c r="U301" s="39"/>
      <c r="V301" s="39"/>
      <c r="W301" s="39"/>
      <c r="X301" s="39"/>
      <c r="Y301" s="39"/>
      <c r="Z301" s="39"/>
      <c r="AA301" s="39"/>
      <c r="AB301" s="39"/>
      <c r="AC301" s="39"/>
      <c r="AD301" s="39"/>
      <c r="AE301" s="39"/>
      <c r="AR301" s="228" t="s">
        <v>470</v>
      </c>
      <c r="AT301" s="228" t="s">
        <v>443</v>
      </c>
      <c r="AU301" s="228" t="s">
        <v>86</v>
      </c>
      <c r="AY301" s="18" t="s">
        <v>414</v>
      </c>
      <c r="BE301" s="229">
        <f>IF(N301="základní",J301,0)</f>
        <v>0</v>
      </c>
      <c r="BF301" s="229">
        <f>IF(N301="snížená",J301,0)</f>
        <v>0</v>
      </c>
      <c r="BG301" s="229">
        <f>IF(N301="zákl. přenesená",J301,0)</f>
        <v>0</v>
      </c>
      <c r="BH301" s="229">
        <f>IF(N301="sníž. přenesená",J301,0)</f>
        <v>0</v>
      </c>
      <c r="BI301" s="229">
        <f>IF(N301="nulová",J301,0)</f>
        <v>0</v>
      </c>
      <c r="BJ301" s="18" t="s">
        <v>84</v>
      </c>
      <c r="BK301" s="229">
        <f>ROUND(I301*H301,2)</f>
        <v>0</v>
      </c>
      <c r="BL301" s="18" t="s">
        <v>470</v>
      </c>
      <c r="BM301" s="228" t="s">
        <v>4122</v>
      </c>
    </row>
    <row r="302" s="2" customFormat="1">
      <c r="A302" s="39"/>
      <c r="B302" s="40"/>
      <c r="C302" s="41"/>
      <c r="D302" s="230" t="s">
        <v>417</v>
      </c>
      <c r="E302" s="41"/>
      <c r="F302" s="231" t="s">
        <v>1887</v>
      </c>
      <c r="G302" s="41"/>
      <c r="H302" s="41"/>
      <c r="I302" s="156"/>
      <c r="J302" s="41"/>
      <c r="K302" s="41"/>
      <c r="L302" s="45"/>
      <c r="M302" s="232"/>
      <c r="N302" s="233"/>
      <c r="O302" s="92"/>
      <c r="P302" s="92"/>
      <c r="Q302" s="92"/>
      <c r="R302" s="92"/>
      <c r="S302" s="92"/>
      <c r="T302" s="93"/>
      <c r="U302" s="39"/>
      <c r="V302" s="39"/>
      <c r="W302" s="39"/>
      <c r="X302" s="39"/>
      <c r="Y302" s="39"/>
      <c r="Z302" s="39"/>
      <c r="AA302" s="39"/>
      <c r="AB302" s="39"/>
      <c r="AC302" s="39"/>
      <c r="AD302" s="39"/>
      <c r="AE302" s="39"/>
      <c r="AT302" s="18" t="s">
        <v>417</v>
      </c>
      <c r="AU302" s="18" t="s">
        <v>86</v>
      </c>
    </row>
    <row r="303" s="2" customFormat="1">
      <c r="A303" s="39"/>
      <c r="B303" s="40"/>
      <c r="C303" s="41"/>
      <c r="D303" s="230" t="s">
        <v>722</v>
      </c>
      <c r="E303" s="41"/>
      <c r="F303" s="268" t="s">
        <v>3015</v>
      </c>
      <c r="G303" s="41"/>
      <c r="H303" s="41"/>
      <c r="I303" s="156"/>
      <c r="J303" s="41"/>
      <c r="K303" s="41"/>
      <c r="L303" s="45"/>
      <c r="M303" s="232"/>
      <c r="N303" s="233"/>
      <c r="O303" s="92"/>
      <c r="P303" s="92"/>
      <c r="Q303" s="92"/>
      <c r="R303" s="92"/>
      <c r="S303" s="92"/>
      <c r="T303" s="93"/>
      <c r="U303" s="39"/>
      <c r="V303" s="39"/>
      <c r="W303" s="39"/>
      <c r="X303" s="39"/>
      <c r="Y303" s="39"/>
      <c r="Z303" s="39"/>
      <c r="AA303" s="39"/>
      <c r="AB303" s="39"/>
      <c r="AC303" s="39"/>
      <c r="AD303" s="39"/>
      <c r="AE303" s="39"/>
      <c r="AT303" s="18" t="s">
        <v>722</v>
      </c>
      <c r="AU303" s="18" t="s">
        <v>86</v>
      </c>
    </row>
    <row r="304" s="15" customFormat="1">
      <c r="A304" s="15"/>
      <c r="B304" s="299"/>
      <c r="C304" s="300"/>
      <c r="D304" s="230" t="s">
        <v>758</v>
      </c>
      <c r="E304" s="301" t="s">
        <v>1</v>
      </c>
      <c r="F304" s="302" t="s">
        <v>2887</v>
      </c>
      <c r="G304" s="300"/>
      <c r="H304" s="301" t="s">
        <v>1</v>
      </c>
      <c r="I304" s="303"/>
      <c r="J304" s="300"/>
      <c r="K304" s="300"/>
      <c r="L304" s="304"/>
      <c r="M304" s="305"/>
      <c r="N304" s="306"/>
      <c r="O304" s="306"/>
      <c r="P304" s="306"/>
      <c r="Q304" s="306"/>
      <c r="R304" s="306"/>
      <c r="S304" s="306"/>
      <c r="T304" s="307"/>
      <c r="U304" s="15"/>
      <c r="V304" s="15"/>
      <c r="W304" s="15"/>
      <c r="X304" s="15"/>
      <c r="Y304" s="15"/>
      <c r="Z304" s="15"/>
      <c r="AA304" s="15"/>
      <c r="AB304" s="15"/>
      <c r="AC304" s="15"/>
      <c r="AD304" s="15"/>
      <c r="AE304" s="15"/>
      <c r="AT304" s="308" t="s">
        <v>758</v>
      </c>
      <c r="AU304" s="308" t="s">
        <v>86</v>
      </c>
      <c r="AV304" s="15" t="s">
        <v>84</v>
      </c>
      <c r="AW304" s="15" t="s">
        <v>33</v>
      </c>
      <c r="AX304" s="15" t="s">
        <v>76</v>
      </c>
      <c r="AY304" s="308" t="s">
        <v>414</v>
      </c>
    </row>
    <row r="305" s="13" customFormat="1">
      <c r="A305" s="13"/>
      <c r="B305" s="277"/>
      <c r="C305" s="278"/>
      <c r="D305" s="230" t="s">
        <v>758</v>
      </c>
      <c r="E305" s="279" t="s">
        <v>1</v>
      </c>
      <c r="F305" s="280" t="s">
        <v>4056</v>
      </c>
      <c r="G305" s="278"/>
      <c r="H305" s="281">
        <v>8.9879999999999995</v>
      </c>
      <c r="I305" s="282"/>
      <c r="J305" s="278"/>
      <c r="K305" s="278"/>
      <c r="L305" s="283"/>
      <c r="M305" s="284"/>
      <c r="N305" s="285"/>
      <c r="O305" s="285"/>
      <c r="P305" s="285"/>
      <c r="Q305" s="285"/>
      <c r="R305" s="285"/>
      <c r="S305" s="285"/>
      <c r="T305" s="286"/>
      <c r="U305" s="13"/>
      <c r="V305" s="13"/>
      <c r="W305" s="13"/>
      <c r="X305" s="13"/>
      <c r="Y305" s="13"/>
      <c r="Z305" s="13"/>
      <c r="AA305" s="13"/>
      <c r="AB305" s="13"/>
      <c r="AC305" s="13"/>
      <c r="AD305" s="13"/>
      <c r="AE305" s="13"/>
      <c r="AT305" s="287" t="s">
        <v>758</v>
      </c>
      <c r="AU305" s="287" t="s">
        <v>86</v>
      </c>
      <c r="AV305" s="13" t="s">
        <v>86</v>
      </c>
      <c r="AW305" s="13" t="s">
        <v>33</v>
      </c>
      <c r="AX305" s="13" t="s">
        <v>76</v>
      </c>
      <c r="AY305" s="287" t="s">
        <v>414</v>
      </c>
    </row>
    <row r="306" s="13" customFormat="1">
      <c r="A306" s="13"/>
      <c r="B306" s="277"/>
      <c r="C306" s="278"/>
      <c r="D306" s="230" t="s">
        <v>758</v>
      </c>
      <c r="E306" s="279" t="s">
        <v>1</v>
      </c>
      <c r="F306" s="280" t="s">
        <v>2892</v>
      </c>
      <c r="G306" s="278"/>
      <c r="H306" s="281">
        <v>1.8480000000000001</v>
      </c>
      <c r="I306" s="282"/>
      <c r="J306" s="278"/>
      <c r="K306" s="278"/>
      <c r="L306" s="283"/>
      <c r="M306" s="284"/>
      <c r="N306" s="285"/>
      <c r="O306" s="285"/>
      <c r="P306" s="285"/>
      <c r="Q306" s="285"/>
      <c r="R306" s="285"/>
      <c r="S306" s="285"/>
      <c r="T306" s="286"/>
      <c r="U306" s="13"/>
      <c r="V306" s="13"/>
      <c r="W306" s="13"/>
      <c r="X306" s="13"/>
      <c r="Y306" s="13"/>
      <c r="Z306" s="13"/>
      <c r="AA306" s="13"/>
      <c r="AB306" s="13"/>
      <c r="AC306" s="13"/>
      <c r="AD306" s="13"/>
      <c r="AE306" s="13"/>
      <c r="AT306" s="287" t="s">
        <v>758</v>
      </c>
      <c r="AU306" s="287" t="s">
        <v>86</v>
      </c>
      <c r="AV306" s="13" t="s">
        <v>86</v>
      </c>
      <c r="AW306" s="13" t="s">
        <v>33</v>
      </c>
      <c r="AX306" s="13" t="s">
        <v>76</v>
      </c>
      <c r="AY306" s="287" t="s">
        <v>414</v>
      </c>
    </row>
    <row r="307" s="14" customFormat="1">
      <c r="A307" s="14"/>
      <c r="B307" s="288"/>
      <c r="C307" s="289"/>
      <c r="D307" s="230" t="s">
        <v>758</v>
      </c>
      <c r="E307" s="290" t="s">
        <v>1</v>
      </c>
      <c r="F307" s="291" t="s">
        <v>760</v>
      </c>
      <c r="G307" s="289"/>
      <c r="H307" s="292">
        <v>10.836</v>
      </c>
      <c r="I307" s="293"/>
      <c r="J307" s="289"/>
      <c r="K307" s="289"/>
      <c r="L307" s="294"/>
      <c r="M307" s="314"/>
      <c r="N307" s="315"/>
      <c r="O307" s="315"/>
      <c r="P307" s="315"/>
      <c r="Q307" s="315"/>
      <c r="R307" s="315"/>
      <c r="S307" s="315"/>
      <c r="T307" s="316"/>
      <c r="U307" s="14"/>
      <c r="V307" s="14"/>
      <c r="W307" s="14"/>
      <c r="X307" s="14"/>
      <c r="Y307" s="14"/>
      <c r="Z307" s="14"/>
      <c r="AA307" s="14"/>
      <c r="AB307" s="14"/>
      <c r="AC307" s="14"/>
      <c r="AD307" s="14"/>
      <c r="AE307" s="14"/>
      <c r="AT307" s="298" t="s">
        <v>758</v>
      </c>
      <c r="AU307" s="298" t="s">
        <v>86</v>
      </c>
      <c r="AV307" s="14" t="s">
        <v>415</v>
      </c>
      <c r="AW307" s="14" t="s">
        <v>33</v>
      </c>
      <c r="AX307" s="14" t="s">
        <v>84</v>
      </c>
      <c r="AY307" s="298" t="s">
        <v>414</v>
      </c>
    </row>
    <row r="308" s="2" customFormat="1" ht="6.96" customHeight="1">
      <c r="A308" s="39"/>
      <c r="B308" s="67"/>
      <c r="C308" s="68"/>
      <c r="D308" s="68"/>
      <c r="E308" s="68"/>
      <c r="F308" s="68"/>
      <c r="G308" s="68"/>
      <c r="H308" s="68"/>
      <c r="I308" s="194"/>
      <c r="J308" s="68"/>
      <c r="K308" s="68"/>
      <c r="L308" s="45"/>
      <c r="M308" s="39"/>
      <c r="O308" s="39"/>
      <c r="P308" s="39"/>
      <c r="Q308" s="39"/>
      <c r="R308" s="39"/>
      <c r="S308" s="39"/>
      <c r="T308" s="39"/>
      <c r="U308" s="39"/>
      <c r="V308" s="39"/>
      <c r="W308" s="39"/>
      <c r="X308" s="39"/>
      <c r="Y308" s="39"/>
      <c r="Z308" s="39"/>
      <c r="AA308" s="39"/>
      <c r="AB308" s="39"/>
      <c r="AC308" s="39"/>
      <c r="AD308" s="39"/>
      <c r="AE308" s="39"/>
    </row>
  </sheetData>
  <sheetProtection sheet="1" autoFilter="0" formatColumns="0" formatRows="0" objects="1" scenarios="1" spinCount="100000" saltValue="7RMLbcEN3VDLiu05ox+3mLmZMt+rcwuVynnOKSfQVasyuTnnusTg692/WKfM9Uh2sfWoX7F8keZGTOorMxNpag==" hashValue="r/DndV64Ik+Wk1a94/AKozT0CJppfXnzJ7faBzoFWWMlciP5G5JOSrHGAoG1Ao1LhNUMsa0A66bWhyK8aTMcPg==" algorithmName="SHA-512" password="CC35"/>
  <autoFilter ref="C129:K307"/>
  <mergeCells count="12">
    <mergeCell ref="E7:H7"/>
    <mergeCell ref="E9:H9"/>
    <mergeCell ref="E11:H11"/>
    <mergeCell ref="E20:H20"/>
    <mergeCell ref="E29:H29"/>
    <mergeCell ref="E85:H85"/>
    <mergeCell ref="E87:H87"/>
    <mergeCell ref="E89:H89"/>
    <mergeCell ref="E118:H118"/>
    <mergeCell ref="E120:H120"/>
    <mergeCell ref="E122:H122"/>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7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330</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4023</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4123</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ROUND(J123,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ROUND((SUM(BE123:BE132)),  2)</f>
        <v>0</v>
      </c>
      <c r="G35" s="39"/>
      <c r="H35" s="39"/>
      <c r="I35" s="173">
        <v>0.20999999999999999</v>
      </c>
      <c r="J35" s="172">
        <f>ROUND(((SUM(BE123:BE132))*I35),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ROUND((SUM(BF123:BF132)),  2)</f>
        <v>0</v>
      </c>
      <c r="G36" s="39"/>
      <c r="H36" s="39"/>
      <c r="I36" s="173">
        <v>0.14999999999999999</v>
      </c>
      <c r="J36" s="172">
        <f>ROUND(((SUM(BF123:BF132))*I36),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ROUND((SUM(BG123:BG132)),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ROUND((SUM(BH123:BH132)),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ROUND((SUM(BI123:BI132)),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4023</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002 - VRN - Propustek v km 9,329</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J123</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746</v>
      </c>
      <c r="E99" s="250"/>
      <c r="F99" s="250"/>
      <c r="G99" s="250"/>
      <c r="H99" s="250"/>
      <c r="I99" s="251"/>
      <c r="J99" s="252">
        <f>J124</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1889</v>
      </c>
      <c r="E100" s="271"/>
      <c r="F100" s="271"/>
      <c r="G100" s="271"/>
      <c r="H100" s="271"/>
      <c r="I100" s="272"/>
      <c r="J100" s="273">
        <f>J125</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747</v>
      </c>
      <c r="E101" s="271"/>
      <c r="F101" s="271"/>
      <c r="G101" s="271"/>
      <c r="H101" s="271"/>
      <c r="I101" s="272"/>
      <c r="J101" s="273">
        <f>J129</f>
        <v>0</v>
      </c>
      <c r="K101" s="134"/>
      <c r="L101" s="274"/>
      <c r="S101" s="12"/>
      <c r="T101" s="12"/>
      <c r="U101" s="12"/>
      <c r="V101" s="12"/>
      <c r="W101" s="12"/>
      <c r="X101" s="12"/>
      <c r="Y101" s="12"/>
      <c r="Z101" s="12"/>
      <c r="AA101" s="12"/>
      <c r="AB101" s="12"/>
      <c r="AC101" s="12"/>
      <c r="AD101" s="12"/>
      <c r="AE101" s="12"/>
    </row>
    <row r="102" hidden="1" s="2" customFormat="1" ht="21.84" customHeight="1">
      <c r="A102" s="39"/>
      <c r="B102" s="40"/>
      <c r="C102" s="41"/>
      <c r="D102" s="41"/>
      <c r="E102" s="41"/>
      <c r="F102" s="41"/>
      <c r="G102" s="41"/>
      <c r="H102" s="41"/>
      <c r="I102" s="156"/>
      <c r="J102" s="41"/>
      <c r="K102" s="41"/>
      <c r="L102" s="64"/>
      <c r="S102" s="39"/>
      <c r="T102" s="39"/>
      <c r="U102" s="39"/>
      <c r="V102" s="39"/>
      <c r="W102" s="39"/>
      <c r="X102" s="39"/>
      <c r="Y102" s="39"/>
      <c r="Z102" s="39"/>
      <c r="AA102" s="39"/>
      <c r="AB102" s="39"/>
      <c r="AC102" s="39"/>
      <c r="AD102" s="39"/>
      <c r="AE102" s="39"/>
    </row>
    <row r="103" hidden="1" s="2" customFormat="1" ht="6.96" customHeight="1">
      <c r="A103" s="39"/>
      <c r="B103" s="67"/>
      <c r="C103" s="68"/>
      <c r="D103" s="68"/>
      <c r="E103" s="68"/>
      <c r="F103" s="68"/>
      <c r="G103" s="68"/>
      <c r="H103" s="68"/>
      <c r="I103" s="194"/>
      <c r="J103" s="68"/>
      <c r="K103" s="68"/>
      <c r="L103" s="64"/>
      <c r="S103" s="39"/>
      <c r="T103" s="39"/>
      <c r="U103" s="39"/>
      <c r="V103" s="39"/>
      <c r="W103" s="39"/>
      <c r="X103" s="39"/>
      <c r="Y103" s="39"/>
      <c r="Z103" s="39"/>
      <c r="AA103" s="39"/>
      <c r="AB103" s="39"/>
      <c r="AC103" s="39"/>
      <c r="AD103" s="39"/>
      <c r="AE103" s="39"/>
    </row>
    <row r="104" hidden="1"/>
    <row r="105" hidden="1"/>
    <row r="106" hidden="1"/>
    <row r="107" s="2" customFormat="1" ht="6.96" customHeight="1">
      <c r="A107" s="39"/>
      <c r="B107" s="69"/>
      <c r="C107" s="70"/>
      <c r="D107" s="70"/>
      <c r="E107" s="70"/>
      <c r="F107" s="70"/>
      <c r="G107" s="70"/>
      <c r="H107" s="70"/>
      <c r="I107" s="197"/>
      <c r="J107" s="70"/>
      <c r="K107" s="70"/>
      <c r="L107" s="64"/>
      <c r="S107" s="39"/>
      <c r="T107" s="39"/>
      <c r="U107" s="39"/>
      <c r="V107" s="39"/>
      <c r="W107" s="39"/>
      <c r="X107" s="39"/>
      <c r="Y107" s="39"/>
      <c r="Z107" s="39"/>
      <c r="AA107" s="39"/>
      <c r="AB107" s="39"/>
      <c r="AC107" s="39"/>
      <c r="AD107" s="39"/>
      <c r="AE107" s="39"/>
    </row>
    <row r="108" s="2" customFormat="1" ht="24.96" customHeight="1">
      <c r="A108" s="39"/>
      <c r="B108" s="40"/>
      <c r="C108" s="24" t="s">
        <v>396</v>
      </c>
      <c r="D108" s="41"/>
      <c r="E108" s="41"/>
      <c r="F108" s="41"/>
      <c r="G108" s="41"/>
      <c r="H108" s="41"/>
      <c r="I108" s="156"/>
      <c r="J108" s="41"/>
      <c r="K108" s="41"/>
      <c r="L108" s="64"/>
      <c r="S108" s="39"/>
      <c r="T108" s="39"/>
      <c r="U108" s="39"/>
      <c r="V108" s="39"/>
      <c r="W108" s="39"/>
      <c r="X108" s="39"/>
      <c r="Y108" s="39"/>
      <c r="Z108" s="39"/>
      <c r="AA108" s="39"/>
      <c r="AB108" s="39"/>
      <c r="AC108" s="39"/>
      <c r="AD108" s="39"/>
      <c r="AE108" s="39"/>
    </row>
    <row r="109" s="2" customFormat="1" ht="6.96" customHeight="1">
      <c r="A109" s="39"/>
      <c r="B109" s="40"/>
      <c r="C109" s="41"/>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s="2" customFormat="1" ht="12" customHeight="1">
      <c r="A110" s="39"/>
      <c r="B110" s="40"/>
      <c r="C110" s="33" t="s">
        <v>16</v>
      </c>
      <c r="D110" s="41"/>
      <c r="E110" s="41"/>
      <c r="F110" s="41"/>
      <c r="G110" s="41"/>
      <c r="H110" s="41"/>
      <c r="I110" s="156"/>
      <c r="J110" s="41"/>
      <c r="K110" s="41"/>
      <c r="L110" s="64"/>
      <c r="S110" s="39"/>
      <c r="T110" s="39"/>
      <c r="U110" s="39"/>
      <c r="V110" s="39"/>
      <c r="W110" s="39"/>
      <c r="X110" s="39"/>
      <c r="Y110" s="39"/>
      <c r="Z110" s="39"/>
      <c r="AA110" s="39"/>
      <c r="AB110" s="39"/>
      <c r="AC110" s="39"/>
      <c r="AD110" s="39"/>
      <c r="AE110" s="39"/>
    </row>
    <row r="111" s="2" customFormat="1" ht="23.25" customHeight="1">
      <c r="A111" s="39"/>
      <c r="B111" s="40"/>
      <c r="C111" s="41"/>
      <c r="D111" s="41"/>
      <c r="E111" s="198" t="str">
        <f>E7</f>
        <v>Oprava trati v úseku 1.TK a 2.TK Děčín Prostřední Žleb - Dolní Žleb_OPRAVA č. 2</v>
      </c>
      <c r="F111" s="33"/>
      <c r="G111" s="33"/>
      <c r="H111" s="33"/>
      <c r="I111" s="156"/>
      <c r="J111" s="41"/>
      <c r="K111" s="41"/>
      <c r="L111" s="64"/>
      <c r="S111" s="39"/>
      <c r="T111" s="39"/>
      <c r="U111" s="39"/>
      <c r="V111" s="39"/>
      <c r="W111" s="39"/>
      <c r="X111" s="39"/>
      <c r="Y111" s="39"/>
      <c r="Z111" s="39"/>
      <c r="AA111" s="39"/>
      <c r="AB111" s="39"/>
      <c r="AC111" s="39"/>
      <c r="AD111" s="39"/>
      <c r="AE111" s="39"/>
    </row>
    <row r="112" s="1" customFormat="1" ht="12" customHeight="1">
      <c r="B112" s="22"/>
      <c r="C112" s="33" t="s">
        <v>389</v>
      </c>
      <c r="D112" s="23"/>
      <c r="E112" s="23"/>
      <c r="F112" s="23"/>
      <c r="G112" s="23"/>
      <c r="H112" s="23"/>
      <c r="I112" s="148"/>
      <c r="J112" s="23"/>
      <c r="K112" s="23"/>
      <c r="L112" s="21"/>
    </row>
    <row r="113" s="2" customFormat="1" ht="16.5" customHeight="1">
      <c r="A113" s="39"/>
      <c r="B113" s="40"/>
      <c r="C113" s="41"/>
      <c r="D113" s="41"/>
      <c r="E113" s="198" t="s">
        <v>4023</v>
      </c>
      <c r="F113" s="41"/>
      <c r="G113" s="41"/>
      <c r="H113" s="41"/>
      <c r="I113" s="156"/>
      <c r="J113" s="41"/>
      <c r="K113" s="41"/>
      <c r="L113" s="64"/>
      <c r="S113" s="39"/>
      <c r="T113" s="39"/>
      <c r="U113" s="39"/>
      <c r="V113" s="39"/>
      <c r="W113" s="39"/>
      <c r="X113" s="39"/>
      <c r="Y113" s="39"/>
      <c r="Z113" s="39"/>
      <c r="AA113" s="39"/>
      <c r="AB113" s="39"/>
      <c r="AC113" s="39"/>
      <c r="AD113" s="39"/>
      <c r="AE113" s="39"/>
    </row>
    <row r="114" s="2" customFormat="1" ht="12" customHeight="1">
      <c r="A114" s="39"/>
      <c r="B114" s="40"/>
      <c r="C114" s="33" t="s">
        <v>715</v>
      </c>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2" customFormat="1" ht="16.5" customHeight="1">
      <c r="A115" s="39"/>
      <c r="B115" s="40"/>
      <c r="C115" s="41"/>
      <c r="D115" s="41"/>
      <c r="E115" s="77" t="str">
        <f>E11</f>
        <v>002 - VRN - Propustek v km 9,329</v>
      </c>
      <c r="F115" s="41"/>
      <c r="G115" s="41"/>
      <c r="H115" s="41"/>
      <c r="I115" s="156"/>
      <c r="J115" s="41"/>
      <c r="K115" s="41"/>
      <c r="L115" s="64"/>
      <c r="S115" s="39"/>
      <c r="T115" s="39"/>
      <c r="U115" s="39"/>
      <c r="V115" s="39"/>
      <c r="W115" s="39"/>
      <c r="X115" s="39"/>
      <c r="Y115" s="39"/>
      <c r="Z115" s="39"/>
      <c r="AA115" s="39"/>
      <c r="AB115" s="39"/>
      <c r="AC115" s="39"/>
      <c r="AD115" s="39"/>
      <c r="AE115" s="39"/>
    </row>
    <row r="116" s="2" customFormat="1" ht="6.96" customHeight="1">
      <c r="A116" s="39"/>
      <c r="B116" s="40"/>
      <c r="C116" s="41"/>
      <c r="D116" s="41"/>
      <c r="E116" s="41"/>
      <c r="F116" s="41"/>
      <c r="G116" s="41"/>
      <c r="H116" s="41"/>
      <c r="I116" s="156"/>
      <c r="J116" s="41"/>
      <c r="K116" s="41"/>
      <c r="L116" s="64"/>
      <c r="S116" s="39"/>
      <c r="T116" s="39"/>
      <c r="U116" s="39"/>
      <c r="V116" s="39"/>
      <c r="W116" s="39"/>
      <c r="X116" s="39"/>
      <c r="Y116" s="39"/>
      <c r="Z116" s="39"/>
      <c r="AA116" s="39"/>
      <c r="AB116" s="39"/>
      <c r="AC116" s="39"/>
      <c r="AD116" s="39"/>
      <c r="AE116" s="39"/>
    </row>
    <row r="117" s="2" customFormat="1" ht="12" customHeight="1">
      <c r="A117" s="39"/>
      <c r="B117" s="40"/>
      <c r="C117" s="33" t="s">
        <v>20</v>
      </c>
      <c r="D117" s="41"/>
      <c r="E117" s="41"/>
      <c r="F117" s="28" t="str">
        <f>F14</f>
        <v xml:space="preserve"> </v>
      </c>
      <c r="G117" s="41"/>
      <c r="H117" s="41"/>
      <c r="I117" s="158" t="s">
        <v>22</v>
      </c>
      <c r="J117" s="80" t="str">
        <f>IF(J14="","",J14)</f>
        <v>21. 11. 2019</v>
      </c>
      <c r="K117" s="41"/>
      <c r="L117" s="64"/>
      <c r="S117" s="39"/>
      <c r="T117" s="39"/>
      <c r="U117" s="39"/>
      <c r="V117" s="39"/>
      <c r="W117" s="39"/>
      <c r="X117" s="39"/>
      <c r="Y117" s="39"/>
      <c r="Z117" s="39"/>
      <c r="AA117" s="39"/>
      <c r="AB117" s="39"/>
      <c r="AC117" s="39"/>
      <c r="AD117" s="39"/>
      <c r="AE117" s="39"/>
    </row>
    <row r="118" s="2" customFormat="1" ht="6.96" customHeight="1">
      <c r="A118" s="39"/>
      <c r="B118" s="40"/>
      <c r="C118" s="41"/>
      <c r="D118" s="41"/>
      <c r="E118" s="41"/>
      <c r="F118" s="41"/>
      <c r="G118" s="41"/>
      <c r="H118" s="41"/>
      <c r="I118" s="156"/>
      <c r="J118" s="41"/>
      <c r="K118" s="41"/>
      <c r="L118" s="64"/>
      <c r="S118" s="39"/>
      <c r="T118" s="39"/>
      <c r="U118" s="39"/>
      <c r="V118" s="39"/>
      <c r="W118" s="39"/>
      <c r="X118" s="39"/>
      <c r="Y118" s="39"/>
      <c r="Z118" s="39"/>
      <c r="AA118" s="39"/>
      <c r="AB118" s="39"/>
      <c r="AC118" s="39"/>
      <c r="AD118" s="39"/>
      <c r="AE118" s="39"/>
    </row>
    <row r="119" s="2" customFormat="1" ht="15.15" customHeight="1">
      <c r="A119" s="39"/>
      <c r="B119" s="40"/>
      <c r="C119" s="33" t="s">
        <v>24</v>
      </c>
      <c r="D119" s="41"/>
      <c r="E119" s="41"/>
      <c r="F119" s="28" t="str">
        <f>E17</f>
        <v/>
      </c>
      <c r="G119" s="41"/>
      <c r="H119" s="41"/>
      <c r="I119" s="158" t="s">
        <v>32</v>
      </c>
      <c r="J119" s="37" t="str">
        <f>E23</f>
        <v xml:space="preserve"> </v>
      </c>
      <c r="K119" s="41"/>
      <c r="L119" s="64"/>
      <c r="S119" s="39"/>
      <c r="T119" s="39"/>
      <c r="U119" s="39"/>
      <c r="V119" s="39"/>
      <c r="W119" s="39"/>
      <c r="X119" s="39"/>
      <c r="Y119" s="39"/>
      <c r="Z119" s="39"/>
      <c r="AA119" s="39"/>
      <c r="AB119" s="39"/>
      <c r="AC119" s="39"/>
      <c r="AD119" s="39"/>
      <c r="AE119" s="39"/>
    </row>
    <row r="120" s="2" customFormat="1" ht="15.15" customHeight="1">
      <c r="A120" s="39"/>
      <c r="B120" s="40"/>
      <c r="C120" s="33" t="s">
        <v>30</v>
      </c>
      <c r="D120" s="41"/>
      <c r="E120" s="41"/>
      <c r="F120" s="28" t="str">
        <f>IF(E20="","",E20)</f>
        <v>Vyplň údaj</v>
      </c>
      <c r="G120" s="41"/>
      <c r="H120" s="41"/>
      <c r="I120" s="158" t="s">
        <v>34</v>
      </c>
      <c r="J120" s="37" t="str">
        <f>E26</f>
        <v xml:space="preserve"> </v>
      </c>
      <c r="K120" s="41"/>
      <c r="L120" s="64"/>
      <c r="S120" s="39"/>
      <c r="T120" s="39"/>
      <c r="U120" s="39"/>
      <c r="V120" s="39"/>
      <c r="W120" s="39"/>
      <c r="X120" s="39"/>
      <c r="Y120" s="39"/>
      <c r="Z120" s="39"/>
      <c r="AA120" s="39"/>
      <c r="AB120" s="39"/>
      <c r="AC120" s="39"/>
      <c r="AD120" s="39"/>
      <c r="AE120" s="39"/>
    </row>
    <row r="121" s="2" customFormat="1" ht="10.32" customHeight="1">
      <c r="A121" s="39"/>
      <c r="B121" s="40"/>
      <c r="C121" s="41"/>
      <c r="D121" s="41"/>
      <c r="E121" s="41"/>
      <c r="F121" s="41"/>
      <c r="G121" s="41"/>
      <c r="H121" s="41"/>
      <c r="I121" s="156"/>
      <c r="J121" s="41"/>
      <c r="K121" s="41"/>
      <c r="L121" s="64"/>
      <c r="S121" s="39"/>
      <c r="T121" s="39"/>
      <c r="U121" s="39"/>
      <c r="V121" s="39"/>
      <c r="W121" s="39"/>
      <c r="X121" s="39"/>
      <c r="Y121" s="39"/>
      <c r="Z121" s="39"/>
      <c r="AA121" s="39"/>
      <c r="AB121" s="39"/>
      <c r="AC121" s="39"/>
      <c r="AD121" s="39"/>
      <c r="AE121" s="39"/>
    </row>
    <row r="122" s="9" customFormat="1" ht="29.28" customHeight="1">
      <c r="A122" s="204"/>
      <c r="B122" s="205"/>
      <c r="C122" s="206" t="s">
        <v>397</v>
      </c>
      <c r="D122" s="207" t="s">
        <v>61</v>
      </c>
      <c r="E122" s="207" t="s">
        <v>57</v>
      </c>
      <c r="F122" s="207" t="s">
        <v>58</v>
      </c>
      <c r="G122" s="207" t="s">
        <v>398</v>
      </c>
      <c r="H122" s="207" t="s">
        <v>399</v>
      </c>
      <c r="I122" s="208" t="s">
        <v>400</v>
      </c>
      <c r="J122" s="207" t="s">
        <v>393</v>
      </c>
      <c r="K122" s="209" t="s">
        <v>401</v>
      </c>
      <c r="L122" s="210"/>
      <c r="M122" s="101" t="s">
        <v>1</v>
      </c>
      <c r="N122" s="102" t="s">
        <v>40</v>
      </c>
      <c r="O122" s="102" t="s">
        <v>402</v>
      </c>
      <c r="P122" s="102" t="s">
        <v>403</v>
      </c>
      <c r="Q122" s="102" t="s">
        <v>404</v>
      </c>
      <c r="R122" s="102" t="s">
        <v>405</v>
      </c>
      <c r="S122" s="102" t="s">
        <v>406</v>
      </c>
      <c r="T122" s="103" t="s">
        <v>407</v>
      </c>
      <c r="U122" s="204"/>
      <c r="V122" s="204"/>
      <c r="W122" s="204"/>
      <c r="X122" s="204"/>
      <c r="Y122" s="204"/>
      <c r="Z122" s="204"/>
      <c r="AA122" s="204"/>
      <c r="AB122" s="204"/>
      <c r="AC122" s="204"/>
      <c r="AD122" s="204"/>
      <c r="AE122" s="204"/>
    </row>
    <row r="123" s="2" customFormat="1" ht="22.8" customHeight="1">
      <c r="A123" s="39"/>
      <c r="B123" s="40"/>
      <c r="C123" s="108" t="s">
        <v>408</v>
      </c>
      <c r="D123" s="41"/>
      <c r="E123" s="41"/>
      <c r="F123" s="41"/>
      <c r="G123" s="41"/>
      <c r="H123" s="41"/>
      <c r="I123" s="156"/>
      <c r="J123" s="211">
        <f>BK123</f>
        <v>0</v>
      </c>
      <c r="K123" s="41"/>
      <c r="L123" s="45"/>
      <c r="M123" s="104"/>
      <c r="N123" s="212"/>
      <c r="O123" s="105"/>
      <c r="P123" s="213">
        <f>P124</f>
        <v>0</v>
      </c>
      <c r="Q123" s="105"/>
      <c r="R123" s="213">
        <f>R124</f>
        <v>0</v>
      </c>
      <c r="S123" s="105"/>
      <c r="T123" s="214">
        <f>T124</f>
        <v>0</v>
      </c>
      <c r="U123" s="39"/>
      <c r="V123" s="39"/>
      <c r="W123" s="39"/>
      <c r="X123" s="39"/>
      <c r="Y123" s="39"/>
      <c r="Z123" s="39"/>
      <c r="AA123" s="39"/>
      <c r="AB123" s="39"/>
      <c r="AC123" s="39"/>
      <c r="AD123" s="39"/>
      <c r="AE123" s="39"/>
      <c r="AT123" s="18" t="s">
        <v>75</v>
      </c>
      <c r="AU123" s="18" t="s">
        <v>395</v>
      </c>
      <c r="BK123" s="215">
        <f>BK124</f>
        <v>0</v>
      </c>
    </row>
    <row r="124" s="11" customFormat="1" ht="25.92" customHeight="1">
      <c r="A124" s="11"/>
      <c r="B124" s="254"/>
      <c r="C124" s="255"/>
      <c r="D124" s="256" t="s">
        <v>75</v>
      </c>
      <c r="E124" s="257" t="s">
        <v>128</v>
      </c>
      <c r="F124" s="257" t="s">
        <v>1096</v>
      </c>
      <c r="G124" s="255"/>
      <c r="H124" s="255"/>
      <c r="I124" s="258"/>
      <c r="J124" s="259">
        <f>BK124</f>
        <v>0</v>
      </c>
      <c r="K124" s="255"/>
      <c r="L124" s="260"/>
      <c r="M124" s="261"/>
      <c r="N124" s="262"/>
      <c r="O124" s="262"/>
      <c r="P124" s="263">
        <f>P125+P129</f>
        <v>0</v>
      </c>
      <c r="Q124" s="262"/>
      <c r="R124" s="263">
        <f>R125+R129</f>
        <v>0</v>
      </c>
      <c r="S124" s="262"/>
      <c r="T124" s="264">
        <f>T125+T129</f>
        <v>0</v>
      </c>
      <c r="U124" s="11"/>
      <c r="V124" s="11"/>
      <c r="W124" s="11"/>
      <c r="X124" s="11"/>
      <c r="Y124" s="11"/>
      <c r="Z124" s="11"/>
      <c r="AA124" s="11"/>
      <c r="AB124" s="11"/>
      <c r="AC124" s="11"/>
      <c r="AD124" s="11"/>
      <c r="AE124" s="11"/>
      <c r="AR124" s="265" t="s">
        <v>427</v>
      </c>
      <c r="AT124" s="266" t="s">
        <v>75</v>
      </c>
      <c r="AU124" s="266" t="s">
        <v>76</v>
      </c>
      <c r="AY124" s="265" t="s">
        <v>414</v>
      </c>
      <c r="BK124" s="267">
        <f>BK125+BK129</f>
        <v>0</v>
      </c>
    </row>
    <row r="125" s="11" customFormat="1" ht="22.8" customHeight="1">
      <c r="A125" s="11"/>
      <c r="B125" s="254"/>
      <c r="C125" s="255"/>
      <c r="D125" s="256" t="s">
        <v>75</v>
      </c>
      <c r="E125" s="275" t="s">
        <v>1890</v>
      </c>
      <c r="F125" s="275" t="s">
        <v>1891</v>
      </c>
      <c r="G125" s="255"/>
      <c r="H125" s="255"/>
      <c r="I125" s="258"/>
      <c r="J125" s="276">
        <f>BK125</f>
        <v>0</v>
      </c>
      <c r="K125" s="255"/>
      <c r="L125" s="260"/>
      <c r="M125" s="261"/>
      <c r="N125" s="262"/>
      <c r="O125" s="262"/>
      <c r="P125" s="263">
        <f>SUM(P126:P128)</f>
        <v>0</v>
      </c>
      <c r="Q125" s="262"/>
      <c r="R125" s="263">
        <f>SUM(R126:R128)</f>
        <v>0</v>
      </c>
      <c r="S125" s="262"/>
      <c r="T125" s="264">
        <f>SUM(T126:T128)</f>
        <v>0</v>
      </c>
      <c r="U125" s="11"/>
      <c r="V125" s="11"/>
      <c r="W125" s="11"/>
      <c r="X125" s="11"/>
      <c r="Y125" s="11"/>
      <c r="Z125" s="11"/>
      <c r="AA125" s="11"/>
      <c r="AB125" s="11"/>
      <c r="AC125" s="11"/>
      <c r="AD125" s="11"/>
      <c r="AE125" s="11"/>
      <c r="AR125" s="265" t="s">
        <v>427</v>
      </c>
      <c r="AT125" s="266" t="s">
        <v>75</v>
      </c>
      <c r="AU125" s="266" t="s">
        <v>84</v>
      </c>
      <c r="AY125" s="265" t="s">
        <v>414</v>
      </c>
      <c r="BK125" s="267">
        <f>SUM(BK126:BK128)</f>
        <v>0</v>
      </c>
    </row>
    <row r="126" s="2" customFormat="1" ht="16.5" customHeight="1">
      <c r="A126" s="39"/>
      <c r="B126" s="40"/>
      <c r="C126" s="234" t="s">
        <v>84</v>
      </c>
      <c r="D126" s="234" t="s">
        <v>443</v>
      </c>
      <c r="E126" s="235" t="s">
        <v>1892</v>
      </c>
      <c r="F126" s="236" t="s">
        <v>1893</v>
      </c>
      <c r="G126" s="237" t="s">
        <v>1686</v>
      </c>
      <c r="H126" s="238">
        <v>3091.75</v>
      </c>
      <c r="I126" s="239"/>
      <c r="J126" s="240">
        <f>ROUND(I126*H126,2)</f>
        <v>0</v>
      </c>
      <c r="K126" s="236" t="s">
        <v>720</v>
      </c>
      <c r="L126" s="45"/>
      <c r="M126" s="241" t="s">
        <v>1</v>
      </c>
      <c r="N126" s="242" t="s">
        <v>41</v>
      </c>
      <c r="O126" s="92"/>
      <c r="P126" s="226">
        <f>O126*H126</f>
        <v>0</v>
      </c>
      <c r="Q126" s="226">
        <v>0</v>
      </c>
      <c r="R126" s="226">
        <f>Q126*H126</f>
        <v>0</v>
      </c>
      <c r="S126" s="226">
        <v>0</v>
      </c>
      <c r="T126" s="227">
        <f>S126*H126</f>
        <v>0</v>
      </c>
      <c r="U126" s="39"/>
      <c r="V126" s="39"/>
      <c r="W126" s="39"/>
      <c r="X126" s="39"/>
      <c r="Y126" s="39"/>
      <c r="Z126" s="39"/>
      <c r="AA126" s="39"/>
      <c r="AB126" s="39"/>
      <c r="AC126" s="39"/>
      <c r="AD126" s="39"/>
      <c r="AE126" s="39"/>
      <c r="AR126" s="228" t="s">
        <v>1102</v>
      </c>
      <c r="AT126" s="228" t="s">
        <v>443</v>
      </c>
      <c r="AU126" s="228" t="s">
        <v>86</v>
      </c>
      <c r="AY126" s="18" t="s">
        <v>414</v>
      </c>
      <c r="BE126" s="229">
        <f>IF(N126="základní",J126,0)</f>
        <v>0</v>
      </c>
      <c r="BF126" s="229">
        <f>IF(N126="snížená",J126,0)</f>
        <v>0</v>
      </c>
      <c r="BG126" s="229">
        <f>IF(N126="zákl. přenesená",J126,0)</f>
        <v>0</v>
      </c>
      <c r="BH126" s="229">
        <f>IF(N126="sníž. přenesená",J126,0)</f>
        <v>0</v>
      </c>
      <c r="BI126" s="229">
        <f>IF(N126="nulová",J126,0)</f>
        <v>0</v>
      </c>
      <c r="BJ126" s="18" t="s">
        <v>84</v>
      </c>
      <c r="BK126" s="229">
        <f>ROUND(I126*H126,2)</f>
        <v>0</v>
      </c>
      <c r="BL126" s="18" t="s">
        <v>1102</v>
      </c>
      <c r="BM126" s="228" t="s">
        <v>4124</v>
      </c>
    </row>
    <row r="127" s="2" customFormat="1">
      <c r="A127" s="39"/>
      <c r="B127" s="40"/>
      <c r="C127" s="41"/>
      <c r="D127" s="230" t="s">
        <v>417</v>
      </c>
      <c r="E127" s="41"/>
      <c r="F127" s="231" t="s">
        <v>1893</v>
      </c>
      <c r="G127" s="41"/>
      <c r="H127" s="41"/>
      <c r="I127" s="156"/>
      <c r="J127" s="41"/>
      <c r="K127" s="41"/>
      <c r="L127" s="45"/>
      <c r="M127" s="232"/>
      <c r="N127" s="233"/>
      <c r="O127" s="92"/>
      <c r="P127" s="92"/>
      <c r="Q127" s="92"/>
      <c r="R127" s="92"/>
      <c r="S127" s="92"/>
      <c r="T127" s="93"/>
      <c r="U127" s="39"/>
      <c r="V127" s="39"/>
      <c r="W127" s="39"/>
      <c r="X127" s="39"/>
      <c r="Y127" s="39"/>
      <c r="Z127" s="39"/>
      <c r="AA127" s="39"/>
      <c r="AB127" s="39"/>
      <c r="AC127" s="39"/>
      <c r="AD127" s="39"/>
      <c r="AE127" s="39"/>
      <c r="AT127" s="18" t="s">
        <v>417</v>
      </c>
      <c r="AU127" s="18" t="s">
        <v>86</v>
      </c>
    </row>
    <row r="128" s="2" customFormat="1">
      <c r="A128" s="39"/>
      <c r="B128" s="40"/>
      <c r="C128" s="41"/>
      <c r="D128" s="230" t="s">
        <v>722</v>
      </c>
      <c r="E128" s="41"/>
      <c r="F128" s="268" t="s">
        <v>4125</v>
      </c>
      <c r="G128" s="41"/>
      <c r="H128" s="41"/>
      <c r="I128" s="156"/>
      <c r="J128" s="41"/>
      <c r="K128" s="41"/>
      <c r="L128" s="45"/>
      <c r="M128" s="232"/>
      <c r="N128" s="233"/>
      <c r="O128" s="92"/>
      <c r="P128" s="92"/>
      <c r="Q128" s="92"/>
      <c r="R128" s="92"/>
      <c r="S128" s="92"/>
      <c r="T128" s="93"/>
      <c r="U128" s="39"/>
      <c r="V128" s="39"/>
      <c r="W128" s="39"/>
      <c r="X128" s="39"/>
      <c r="Y128" s="39"/>
      <c r="Z128" s="39"/>
      <c r="AA128" s="39"/>
      <c r="AB128" s="39"/>
      <c r="AC128" s="39"/>
      <c r="AD128" s="39"/>
      <c r="AE128" s="39"/>
      <c r="AT128" s="18" t="s">
        <v>722</v>
      </c>
      <c r="AU128" s="18" t="s">
        <v>86</v>
      </c>
    </row>
    <row r="129" s="11" customFormat="1" ht="22.8" customHeight="1">
      <c r="A129" s="11"/>
      <c r="B129" s="254"/>
      <c r="C129" s="255"/>
      <c r="D129" s="256" t="s">
        <v>75</v>
      </c>
      <c r="E129" s="275" t="s">
        <v>1097</v>
      </c>
      <c r="F129" s="275" t="s">
        <v>1098</v>
      </c>
      <c r="G129" s="255"/>
      <c r="H129" s="255"/>
      <c r="I129" s="258"/>
      <c r="J129" s="276">
        <f>BK129</f>
        <v>0</v>
      </c>
      <c r="K129" s="255"/>
      <c r="L129" s="260"/>
      <c r="M129" s="261"/>
      <c r="N129" s="262"/>
      <c r="O129" s="262"/>
      <c r="P129" s="263">
        <f>SUM(P130:P132)</f>
        <v>0</v>
      </c>
      <c r="Q129" s="262"/>
      <c r="R129" s="263">
        <f>SUM(R130:R132)</f>
        <v>0</v>
      </c>
      <c r="S129" s="262"/>
      <c r="T129" s="264">
        <f>SUM(T130:T132)</f>
        <v>0</v>
      </c>
      <c r="U129" s="11"/>
      <c r="V129" s="11"/>
      <c r="W129" s="11"/>
      <c r="X129" s="11"/>
      <c r="Y129" s="11"/>
      <c r="Z129" s="11"/>
      <c r="AA129" s="11"/>
      <c r="AB129" s="11"/>
      <c r="AC129" s="11"/>
      <c r="AD129" s="11"/>
      <c r="AE129" s="11"/>
      <c r="AR129" s="265" t="s">
        <v>427</v>
      </c>
      <c r="AT129" s="266" t="s">
        <v>75</v>
      </c>
      <c r="AU129" s="266" t="s">
        <v>84</v>
      </c>
      <c r="AY129" s="265" t="s">
        <v>414</v>
      </c>
      <c r="BK129" s="267">
        <f>SUM(BK130:BK132)</f>
        <v>0</v>
      </c>
    </row>
    <row r="130" s="2" customFormat="1" ht="16.5" customHeight="1">
      <c r="A130" s="39"/>
      <c r="B130" s="40"/>
      <c r="C130" s="234" t="s">
        <v>86</v>
      </c>
      <c r="D130" s="234" t="s">
        <v>443</v>
      </c>
      <c r="E130" s="235" t="s">
        <v>1100</v>
      </c>
      <c r="F130" s="236" t="s">
        <v>1098</v>
      </c>
      <c r="G130" s="237" t="s">
        <v>1686</v>
      </c>
      <c r="H130" s="238">
        <v>3091.75</v>
      </c>
      <c r="I130" s="239"/>
      <c r="J130" s="240">
        <f>ROUND(I130*H130,2)</f>
        <v>0</v>
      </c>
      <c r="K130" s="236" t="s">
        <v>720</v>
      </c>
      <c r="L130" s="45"/>
      <c r="M130" s="241" t="s">
        <v>1</v>
      </c>
      <c r="N130" s="242" t="s">
        <v>41</v>
      </c>
      <c r="O130" s="92"/>
      <c r="P130" s="226">
        <f>O130*H130</f>
        <v>0</v>
      </c>
      <c r="Q130" s="226">
        <v>0</v>
      </c>
      <c r="R130" s="226">
        <f>Q130*H130</f>
        <v>0</v>
      </c>
      <c r="S130" s="226">
        <v>0</v>
      </c>
      <c r="T130" s="227">
        <f>S130*H130</f>
        <v>0</v>
      </c>
      <c r="U130" s="39"/>
      <c r="V130" s="39"/>
      <c r="W130" s="39"/>
      <c r="X130" s="39"/>
      <c r="Y130" s="39"/>
      <c r="Z130" s="39"/>
      <c r="AA130" s="39"/>
      <c r="AB130" s="39"/>
      <c r="AC130" s="39"/>
      <c r="AD130" s="39"/>
      <c r="AE130" s="39"/>
      <c r="AR130" s="228" t="s">
        <v>1102</v>
      </c>
      <c r="AT130" s="228" t="s">
        <v>443</v>
      </c>
      <c r="AU130" s="228" t="s">
        <v>86</v>
      </c>
      <c r="AY130" s="18" t="s">
        <v>414</v>
      </c>
      <c r="BE130" s="229">
        <f>IF(N130="základní",J130,0)</f>
        <v>0</v>
      </c>
      <c r="BF130" s="229">
        <f>IF(N130="snížená",J130,0)</f>
        <v>0</v>
      </c>
      <c r="BG130" s="229">
        <f>IF(N130="zákl. přenesená",J130,0)</f>
        <v>0</v>
      </c>
      <c r="BH130" s="229">
        <f>IF(N130="sníž. přenesená",J130,0)</f>
        <v>0</v>
      </c>
      <c r="BI130" s="229">
        <f>IF(N130="nulová",J130,0)</f>
        <v>0</v>
      </c>
      <c r="BJ130" s="18" t="s">
        <v>84</v>
      </c>
      <c r="BK130" s="229">
        <f>ROUND(I130*H130,2)</f>
        <v>0</v>
      </c>
      <c r="BL130" s="18" t="s">
        <v>1102</v>
      </c>
      <c r="BM130" s="228" t="s">
        <v>4126</v>
      </c>
    </row>
    <row r="131" s="2" customFormat="1">
      <c r="A131" s="39"/>
      <c r="B131" s="40"/>
      <c r="C131" s="41"/>
      <c r="D131" s="230" t="s">
        <v>417</v>
      </c>
      <c r="E131" s="41"/>
      <c r="F131" s="231" t="s">
        <v>1098</v>
      </c>
      <c r="G131" s="41"/>
      <c r="H131" s="41"/>
      <c r="I131" s="156"/>
      <c r="J131" s="41"/>
      <c r="K131" s="41"/>
      <c r="L131" s="45"/>
      <c r="M131" s="232"/>
      <c r="N131" s="233"/>
      <c r="O131" s="92"/>
      <c r="P131" s="92"/>
      <c r="Q131" s="92"/>
      <c r="R131" s="92"/>
      <c r="S131" s="92"/>
      <c r="T131" s="93"/>
      <c r="U131" s="39"/>
      <c r="V131" s="39"/>
      <c r="W131" s="39"/>
      <c r="X131" s="39"/>
      <c r="Y131" s="39"/>
      <c r="Z131" s="39"/>
      <c r="AA131" s="39"/>
      <c r="AB131" s="39"/>
      <c r="AC131" s="39"/>
      <c r="AD131" s="39"/>
      <c r="AE131" s="39"/>
      <c r="AT131" s="18" t="s">
        <v>417</v>
      </c>
      <c r="AU131" s="18" t="s">
        <v>86</v>
      </c>
    </row>
    <row r="132" s="2" customFormat="1">
      <c r="A132" s="39"/>
      <c r="B132" s="40"/>
      <c r="C132" s="41"/>
      <c r="D132" s="230" t="s">
        <v>722</v>
      </c>
      <c r="E132" s="41"/>
      <c r="F132" s="268" t="s">
        <v>4127</v>
      </c>
      <c r="G132" s="41"/>
      <c r="H132" s="41"/>
      <c r="I132" s="156"/>
      <c r="J132" s="41"/>
      <c r="K132" s="41"/>
      <c r="L132" s="45"/>
      <c r="M132" s="243"/>
      <c r="N132" s="244"/>
      <c r="O132" s="245"/>
      <c r="P132" s="245"/>
      <c r="Q132" s="245"/>
      <c r="R132" s="245"/>
      <c r="S132" s="245"/>
      <c r="T132" s="246"/>
      <c r="U132" s="39"/>
      <c r="V132" s="39"/>
      <c r="W132" s="39"/>
      <c r="X132" s="39"/>
      <c r="Y132" s="39"/>
      <c r="Z132" s="39"/>
      <c r="AA132" s="39"/>
      <c r="AB132" s="39"/>
      <c r="AC132" s="39"/>
      <c r="AD132" s="39"/>
      <c r="AE132" s="39"/>
      <c r="AT132" s="18" t="s">
        <v>722</v>
      </c>
      <c r="AU132" s="18" t="s">
        <v>86</v>
      </c>
    </row>
    <row r="133" s="2" customFormat="1" ht="6.96" customHeight="1">
      <c r="A133" s="39"/>
      <c r="B133" s="67"/>
      <c r="C133" s="68"/>
      <c r="D133" s="68"/>
      <c r="E133" s="68"/>
      <c r="F133" s="68"/>
      <c r="G133" s="68"/>
      <c r="H133" s="68"/>
      <c r="I133" s="194"/>
      <c r="J133" s="68"/>
      <c r="K133" s="68"/>
      <c r="L133" s="45"/>
      <c r="M133" s="39"/>
      <c r="O133" s="39"/>
      <c r="P133" s="39"/>
      <c r="Q133" s="39"/>
      <c r="R133" s="39"/>
      <c r="S133" s="39"/>
      <c r="T133" s="39"/>
      <c r="U133" s="39"/>
      <c r="V133" s="39"/>
      <c r="W133" s="39"/>
      <c r="X133" s="39"/>
      <c r="Y133" s="39"/>
      <c r="Z133" s="39"/>
      <c r="AA133" s="39"/>
      <c r="AB133" s="39"/>
      <c r="AC133" s="39"/>
      <c r="AD133" s="39"/>
      <c r="AE133" s="39"/>
    </row>
  </sheetData>
  <sheetProtection sheet="1" autoFilter="0" formatColumns="0" formatRows="0" objects="1" scenarios="1" spinCount="100000" saltValue="boB9gU7g02w3YO5v6trl44AYttG9VdIM5O+FnHpjMN62MTCTjZVCb8sUw1WD0QW04wWCCz7Q7cUIN+A/yS5zqg==" hashValue="732P943RxqRfLtZMjsnSoWatHjU67zCCYEU1QWcTWKY+VO2jwyMYS2eO7QMrhoWMZWcyW7Eq4lRJCrpKmR1SNw==" algorithmName="SHA-512" password="CC35"/>
  <autoFilter ref="C122:K132"/>
  <mergeCells count="12">
    <mergeCell ref="E7:H7"/>
    <mergeCell ref="E9:H9"/>
    <mergeCell ref="E11:H11"/>
    <mergeCell ref="E20:H20"/>
    <mergeCell ref="E29:H29"/>
    <mergeCell ref="E85:H85"/>
    <mergeCell ref="E87:H87"/>
    <mergeCell ref="E89:H89"/>
    <mergeCell ref="E111:H111"/>
    <mergeCell ref="E113:H113"/>
    <mergeCell ref="E115:H115"/>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7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335</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4128</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4129</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ROUND(J130,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ROUND((SUM(BE130:BE261)),  2)</f>
        <v>0</v>
      </c>
      <c r="G35" s="39"/>
      <c r="H35" s="39"/>
      <c r="I35" s="173">
        <v>0.20999999999999999</v>
      </c>
      <c r="J35" s="172">
        <f>ROUND(((SUM(BE130:BE261))*I35),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ROUND((SUM(BF130:BF261)),  2)</f>
        <v>0</v>
      </c>
      <c r="G36" s="39"/>
      <c r="H36" s="39"/>
      <c r="I36" s="173">
        <v>0.14999999999999999</v>
      </c>
      <c r="J36" s="172">
        <f>ROUND(((SUM(BF130:BF261))*I36),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ROUND((SUM(BG130:BG261)),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ROUND((SUM(BH130:BH261)),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ROUND((SUM(BI130:BI261)),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4128</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001 - ZRN - Propustek v km 9,472</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J130</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732</v>
      </c>
      <c r="E99" s="250"/>
      <c r="F99" s="250"/>
      <c r="G99" s="250"/>
      <c r="H99" s="250"/>
      <c r="I99" s="251"/>
      <c r="J99" s="252">
        <f>J131</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1712</v>
      </c>
      <c r="E100" s="271"/>
      <c r="F100" s="271"/>
      <c r="G100" s="271"/>
      <c r="H100" s="271"/>
      <c r="I100" s="272"/>
      <c r="J100" s="273">
        <f>J132</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2858</v>
      </c>
      <c r="E101" s="271"/>
      <c r="F101" s="271"/>
      <c r="G101" s="271"/>
      <c r="H101" s="271"/>
      <c r="I101" s="272"/>
      <c r="J101" s="273">
        <f>J143</f>
        <v>0</v>
      </c>
      <c r="K101" s="134"/>
      <c r="L101" s="274"/>
      <c r="S101" s="12"/>
      <c r="T101" s="12"/>
      <c r="U101" s="12"/>
      <c r="V101" s="12"/>
      <c r="W101" s="12"/>
      <c r="X101" s="12"/>
      <c r="Y101" s="12"/>
      <c r="Z101" s="12"/>
      <c r="AA101" s="12"/>
      <c r="AB101" s="12"/>
      <c r="AC101" s="12"/>
      <c r="AD101" s="12"/>
      <c r="AE101" s="12"/>
    </row>
    <row r="102" hidden="1" s="12" customFormat="1" ht="19.92" customHeight="1">
      <c r="A102" s="12"/>
      <c r="B102" s="269"/>
      <c r="C102" s="134"/>
      <c r="D102" s="270" t="s">
        <v>734</v>
      </c>
      <c r="E102" s="271"/>
      <c r="F102" s="271"/>
      <c r="G102" s="271"/>
      <c r="H102" s="271"/>
      <c r="I102" s="272"/>
      <c r="J102" s="273">
        <f>J155</f>
        <v>0</v>
      </c>
      <c r="K102" s="134"/>
      <c r="L102" s="274"/>
      <c r="S102" s="12"/>
      <c r="T102" s="12"/>
      <c r="U102" s="12"/>
      <c r="V102" s="12"/>
      <c r="W102" s="12"/>
      <c r="X102" s="12"/>
      <c r="Y102" s="12"/>
      <c r="Z102" s="12"/>
      <c r="AA102" s="12"/>
      <c r="AB102" s="12"/>
      <c r="AC102" s="12"/>
      <c r="AD102" s="12"/>
      <c r="AE102" s="12"/>
    </row>
    <row r="103" hidden="1" s="12" customFormat="1" ht="19.92" customHeight="1">
      <c r="A103" s="12"/>
      <c r="B103" s="269"/>
      <c r="C103" s="134"/>
      <c r="D103" s="270" t="s">
        <v>736</v>
      </c>
      <c r="E103" s="271"/>
      <c r="F103" s="271"/>
      <c r="G103" s="271"/>
      <c r="H103" s="271"/>
      <c r="I103" s="272"/>
      <c r="J103" s="273">
        <f>J163</f>
        <v>0</v>
      </c>
      <c r="K103" s="134"/>
      <c r="L103" s="274"/>
      <c r="S103" s="12"/>
      <c r="T103" s="12"/>
      <c r="U103" s="12"/>
      <c r="V103" s="12"/>
      <c r="W103" s="12"/>
      <c r="X103" s="12"/>
      <c r="Y103" s="12"/>
      <c r="Z103" s="12"/>
      <c r="AA103" s="12"/>
      <c r="AB103" s="12"/>
      <c r="AC103" s="12"/>
      <c r="AD103" s="12"/>
      <c r="AE103" s="12"/>
    </row>
    <row r="104" hidden="1" s="12" customFormat="1" ht="19.92" customHeight="1">
      <c r="A104" s="12"/>
      <c r="B104" s="269"/>
      <c r="C104" s="134"/>
      <c r="D104" s="270" t="s">
        <v>737</v>
      </c>
      <c r="E104" s="271"/>
      <c r="F104" s="271"/>
      <c r="G104" s="271"/>
      <c r="H104" s="271"/>
      <c r="I104" s="272"/>
      <c r="J104" s="273">
        <f>J189</f>
        <v>0</v>
      </c>
      <c r="K104" s="134"/>
      <c r="L104" s="274"/>
      <c r="S104" s="12"/>
      <c r="T104" s="12"/>
      <c r="U104" s="12"/>
      <c r="V104" s="12"/>
      <c r="W104" s="12"/>
      <c r="X104" s="12"/>
      <c r="Y104" s="12"/>
      <c r="Z104" s="12"/>
      <c r="AA104" s="12"/>
      <c r="AB104" s="12"/>
      <c r="AC104" s="12"/>
      <c r="AD104" s="12"/>
      <c r="AE104" s="12"/>
    </row>
    <row r="105" hidden="1" s="12" customFormat="1" ht="19.92" customHeight="1">
      <c r="A105" s="12"/>
      <c r="B105" s="269"/>
      <c r="C105" s="134"/>
      <c r="D105" s="270" t="s">
        <v>738</v>
      </c>
      <c r="E105" s="271"/>
      <c r="F105" s="271"/>
      <c r="G105" s="271"/>
      <c r="H105" s="271"/>
      <c r="I105" s="272"/>
      <c r="J105" s="273">
        <f>J224</f>
        <v>0</v>
      </c>
      <c r="K105" s="134"/>
      <c r="L105" s="274"/>
      <c r="S105" s="12"/>
      <c r="T105" s="12"/>
      <c r="U105" s="12"/>
      <c r="V105" s="12"/>
      <c r="W105" s="12"/>
      <c r="X105" s="12"/>
      <c r="Y105" s="12"/>
      <c r="Z105" s="12"/>
      <c r="AA105" s="12"/>
      <c r="AB105" s="12"/>
      <c r="AC105" s="12"/>
      <c r="AD105" s="12"/>
      <c r="AE105" s="12"/>
    </row>
    <row r="106" hidden="1" s="12" customFormat="1" ht="19.92" customHeight="1">
      <c r="A106" s="12"/>
      <c r="B106" s="269"/>
      <c r="C106" s="134"/>
      <c r="D106" s="270" t="s">
        <v>739</v>
      </c>
      <c r="E106" s="271"/>
      <c r="F106" s="271"/>
      <c r="G106" s="271"/>
      <c r="H106" s="271"/>
      <c r="I106" s="272"/>
      <c r="J106" s="273">
        <f>J238</f>
        <v>0</v>
      </c>
      <c r="K106" s="134"/>
      <c r="L106" s="274"/>
      <c r="S106" s="12"/>
      <c r="T106" s="12"/>
      <c r="U106" s="12"/>
      <c r="V106" s="12"/>
      <c r="W106" s="12"/>
      <c r="X106" s="12"/>
      <c r="Y106" s="12"/>
      <c r="Z106" s="12"/>
      <c r="AA106" s="12"/>
      <c r="AB106" s="12"/>
      <c r="AC106" s="12"/>
      <c r="AD106" s="12"/>
      <c r="AE106" s="12"/>
    </row>
    <row r="107" hidden="1" s="10" customFormat="1" ht="24.96" customHeight="1">
      <c r="A107" s="10"/>
      <c r="B107" s="247"/>
      <c r="C107" s="248"/>
      <c r="D107" s="249" t="s">
        <v>740</v>
      </c>
      <c r="E107" s="250"/>
      <c r="F107" s="250"/>
      <c r="G107" s="250"/>
      <c r="H107" s="250"/>
      <c r="I107" s="251"/>
      <c r="J107" s="252">
        <f>J242</f>
        <v>0</v>
      </c>
      <c r="K107" s="248"/>
      <c r="L107" s="253"/>
      <c r="S107" s="10"/>
      <c r="T107" s="10"/>
      <c r="U107" s="10"/>
      <c r="V107" s="10"/>
      <c r="W107" s="10"/>
      <c r="X107" s="10"/>
      <c r="Y107" s="10"/>
      <c r="Z107" s="10"/>
      <c r="AA107" s="10"/>
      <c r="AB107" s="10"/>
      <c r="AC107" s="10"/>
      <c r="AD107" s="10"/>
      <c r="AE107" s="10"/>
    </row>
    <row r="108" hidden="1" s="12" customFormat="1" ht="19.92" customHeight="1">
      <c r="A108" s="12"/>
      <c r="B108" s="269"/>
      <c r="C108" s="134"/>
      <c r="D108" s="270" t="s">
        <v>1713</v>
      </c>
      <c r="E108" s="271"/>
      <c r="F108" s="271"/>
      <c r="G108" s="271"/>
      <c r="H108" s="271"/>
      <c r="I108" s="272"/>
      <c r="J108" s="273">
        <f>J243</f>
        <v>0</v>
      </c>
      <c r="K108" s="134"/>
      <c r="L108" s="274"/>
      <c r="S108" s="12"/>
      <c r="T108" s="12"/>
      <c r="U108" s="12"/>
      <c r="V108" s="12"/>
      <c r="W108" s="12"/>
      <c r="X108" s="12"/>
      <c r="Y108" s="12"/>
      <c r="Z108" s="12"/>
      <c r="AA108" s="12"/>
      <c r="AB108" s="12"/>
      <c r="AC108" s="12"/>
      <c r="AD108" s="12"/>
      <c r="AE108" s="12"/>
    </row>
    <row r="109" hidden="1" s="2" customFormat="1" ht="21.84" customHeight="1">
      <c r="A109" s="39"/>
      <c r="B109" s="40"/>
      <c r="C109" s="41"/>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hidden="1" s="2" customFormat="1" ht="6.96" customHeight="1">
      <c r="A110" s="39"/>
      <c r="B110" s="67"/>
      <c r="C110" s="68"/>
      <c r="D110" s="68"/>
      <c r="E110" s="68"/>
      <c r="F110" s="68"/>
      <c r="G110" s="68"/>
      <c r="H110" s="68"/>
      <c r="I110" s="194"/>
      <c r="J110" s="68"/>
      <c r="K110" s="68"/>
      <c r="L110" s="64"/>
      <c r="S110" s="39"/>
      <c r="T110" s="39"/>
      <c r="U110" s="39"/>
      <c r="V110" s="39"/>
      <c r="W110" s="39"/>
      <c r="X110" s="39"/>
      <c r="Y110" s="39"/>
      <c r="Z110" s="39"/>
      <c r="AA110" s="39"/>
      <c r="AB110" s="39"/>
      <c r="AC110" s="39"/>
      <c r="AD110" s="39"/>
      <c r="AE110" s="39"/>
    </row>
    <row r="111" hidden="1"/>
    <row r="112" hidden="1"/>
    <row r="113" hidden="1"/>
    <row r="114" s="2" customFormat="1" ht="6.96" customHeight="1">
      <c r="A114" s="39"/>
      <c r="B114" s="69"/>
      <c r="C114" s="70"/>
      <c r="D114" s="70"/>
      <c r="E114" s="70"/>
      <c r="F114" s="70"/>
      <c r="G114" s="70"/>
      <c r="H114" s="70"/>
      <c r="I114" s="197"/>
      <c r="J114" s="70"/>
      <c r="K114" s="70"/>
      <c r="L114" s="64"/>
      <c r="S114" s="39"/>
      <c r="T114" s="39"/>
      <c r="U114" s="39"/>
      <c r="V114" s="39"/>
      <c r="W114" s="39"/>
      <c r="X114" s="39"/>
      <c r="Y114" s="39"/>
      <c r="Z114" s="39"/>
      <c r="AA114" s="39"/>
      <c r="AB114" s="39"/>
      <c r="AC114" s="39"/>
      <c r="AD114" s="39"/>
      <c r="AE114" s="39"/>
    </row>
    <row r="115" s="2" customFormat="1" ht="24.96" customHeight="1">
      <c r="A115" s="39"/>
      <c r="B115" s="40"/>
      <c r="C115" s="24" t="s">
        <v>396</v>
      </c>
      <c r="D115" s="41"/>
      <c r="E115" s="41"/>
      <c r="F115" s="41"/>
      <c r="G115" s="41"/>
      <c r="H115" s="41"/>
      <c r="I115" s="156"/>
      <c r="J115" s="41"/>
      <c r="K115" s="41"/>
      <c r="L115" s="64"/>
      <c r="S115" s="39"/>
      <c r="T115" s="39"/>
      <c r="U115" s="39"/>
      <c r="V115" s="39"/>
      <c r="W115" s="39"/>
      <c r="X115" s="39"/>
      <c r="Y115" s="39"/>
      <c r="Z115" s="39"/>
      <c r="AA115" s="39"/>
      <c r="AB115" s="39"/>
      <c r="AC115" s="39"/>
      <c r="AD115" s="39"/>
      <c r="AE115" s="39"/>
    </row>
    <row r="116" s="2" customFormat="1" ht="6.96" customHeight="1">
      <c r="A116" s="39"/>
      <c r="B116" s="40"/>
      <c r="C116" s="41"/>
      <c r="D116" s="41"/>
      <c r="E116" s="41"/>
      <c r="F116" s="41"/>
      <c r="G116" s="41"/>
      <c r="H116" s="41"/>
      <c r="I116" s="156"/>
      <c r="J116" s="41"/>
      <c r="K116" s="41"/>
      <c r="L116" s="64"/>
      <c r="S116" s="39"/>
      <c r="T116" s="39"/>
      <c r="U116" s="39"/>
      <c r="V116" s="39"/>
      <c r="W116" s="39"/>
      <c r="X116" s="39"/>
      <c r="Y116" s="39"/>
      <c r="Z116" s="39"/>
      <c r="AA116" s="39"/>
      <c r="AB116" s="39"/>
      <c r="AC116" s="39"/>
      <c r="AD116" s="39"/>
      <c r="AE116" s="39"/>
    </row>
    <row r="117" s="2" customFormat="1" ht="12" customHeight="1">
      <c r="A117" s="39"/>
      <c r="B117" s="40"/>
      <c r="C117" s="33" t="s">
        <v>16</v>
      </c>
      <c r="D117" s="41"/>
      <c r="E117" s="41"/>
      <c r="F117" s="41"/>
      <c r="G117" s="41"/>
      <c r="H117" s="41"/>
      <c r="I117" s="156"/>
      <c r="J117" s="41"/>
      <c r="K117" s="41"/>
      <c r="L117" s="64"/>
      <c r="S117" s="39"/>
      <c r="T117" s="39"/>
      <c r="U117" s="39"/>
      <c r="V117" s="39"/>
      <c r="W117" s="39"/>
      <c r="X117" s="39"/>
      <c r="Y117" s="39"/>
      <c r="Z117" s="39"/>
      <c r="AA117" s="39"/>
      <c r="AB117" s="39"/>
      <c r="AC117" s="39"/>
      <c r="AD117" s="39"/>
      <c r="AE117" s="39"/>
    </row>
    <row r="118" s="2" customFormat="1" ht="23.25" customHeight="1">
      <c r="A118" s="39"/>
      <c r="B118" s="40"/>
      <c r="C118" s="41"/>
      <c r="D118" s="41"/>
      <c r="E118" s="198" t="str">
        <f>E7</f>
        <v>Oprava trati v úseku 1.TK a 2.TK Děčín Prostřední Žleb - Dolní Žleb_OPRAVA č. 2</v>
      </c>
      <c r="F118" s="33"/>
      <c r="G118" s="33"/>
      <c r="H118" s="33"/>
      <c r="I118" s="156"/>
      <c r="J118" s="41"/>
      <c r="K118" s="41"/>
      <c r="L118" s="64"/>
      <c r="S118" s="39"/>
      <c r="T118" s="39"/>
      <c r="U118" s="39"/>
      <c r="V118" s="39"/>
      <c r="W118" s="39"/>
      <c r="X118" s="39"/>
      <c r="Y118" s="39"/>
      <c r="Z118" s="39"/>
      <c r="AA118" s="39"/>
      <c r="AB118" s="39"/>
      <c r="AC118" s="39"/>
      <c r="AD118" s="39"/>
      <c r="AE118" s="39"/>
    </row>
    <row r="119" s="1" customFormat="1" ht="12" customHeight="1">
      <c r="B119" s="22"/>
      <c r="C119" s="33" t="s">
        <v>389</v>
      </c>
      <c r="D119" s="23"/>
      <c r="E119" s="23"/>
      <c r="F119" s="23"/>
      <c r="G119" s="23"/>
      <c r="H119" s="23"/>
      <c r="I119" s="148"/>
      <c r="J119" s="23"/>
      <c r="K119" s="23"/>
      <c r="L119" s="21"/>
    </row>
    <row r="120" s="2" customFormat="1" ht="16.5" customHeight="1">
      <c r="A120" s="39"/>
      <c r="B120" s="40"/>
      <c r="C120" s="41"/>
      <c r="D120" s="41"/>
      <c r="E120" s="198" t="s">
        <v>4128</v>
      </c>
      <c r="F120" s="41"/>
      <c r="G120" s="41"/>
      <c r="H120" s="41"/>
      <c r="I120" s="156"/>
      <c r="J120" s="41"/>
      <c r="K120" s="41"/>
      <c r="L120" s="64"/>
      <c r="S120" s="39"/>
      <c r="T120" s="39"/>
      <c r="U120" s="39"/>
      <c r="V120" s="39"/>
      <c r="W120" s="39"/>
      <c r="X120" s="39"/>
      <c r="Y120" s="39"/>
      <c r="Z120" s="39"/>
      <c r="AA120" s="39"/>
      <c r="AB120" s="39"/>
      <c r="AC120" s="39"/>
      <c r="AD120" s="39"/>
      <c r="AE120" s="39"/>
    </row>
    <row r="121" s="2" customFormat="1" ht="12" customHeight="1">
      <c r="A121" s="39"/>
      <c r="B121" s="40"/>
      <c r="C121" s="33" t="s">
        <v>715</v>
      </c>
      <c r="D121" s="41"/>
      <c r="E121" s="41"/>
      <c r="F121" s="41"/>
      <c r="G121" s="41"/>
      <c r="H121" s="41"/>
      <c r="I121" s="156"/>
      <c r="J121" s="41"/>
      <c r="K121" s="41"/>
      <c r="L121" s="64"/>
      <c r="S121" s="39"/>
      <c r="T121" s="39"/>
      <c r="U121" s="39"/>
      <c r="V121" s="39"/>
      <c r="W121" s="39"/>
      <c r="X121" s="39"/>
      <c r="Y121" s="39"/>
      <c r="Z121" s="39"/>
      <c r="AA121" s="39"/>
      <c r="AB121" s="39"/>
      <c r="AC121" s="39"/>
      <c r="AD121" s="39"/>
      <c r="AE121" s="39"/>
    </row>
    <row r="122" s="2" customFormat="1" ht="16.5" customHeight="1">
      <c r="A122" s="39"/>
      <c r="B122" s="40"/>
      <c r="C122" s="41"/>
      <c r="D122" s="41"/>
      <c r="E122" s="77" t="str">
        <f>E11</f>
        <v>001 - ZRN - Propustek v km 9,472</v>
      </c>
      <c r="F122" s="41"/>
      <c r="G122" s="41"/>
      <c r="H122" s="41"/>
      <c r="I122" s="156"/>
      <c r="J122" s="41"/>
      <c r="K122" s="41"/>
      <c r="L122" s="64"/>
      <c r="S122" s="39"/>
      <c r="T122" s="39"/>
      <c r="U122" s="39"/>
      <c r="V122" s="39"/>
      <c r="W122" s="39"/>
      <c r="X122" s="39"/>
      <c r="Y122" s="39"/>
      <c r="Z122" s="39"/>
      <c r="AA122" s="39"/>
      <c r="AB122" s="39"/>
      <c r="AC122" s="39"/>
      <c r="AD122" s="39"/>
      <c r="AE122" s="39"/>
    </row>
    <row r="123" s="2" customFormat="1" ht="6.96" customHeight="1">
      <c r="A123" s="39"/>
      <c r="B123" s="40"/>
      <c r="C123" s="41"/>
      <c r="D123" s="41"/>
      <c r="E123" s="41"/>
      <c r="F123" s="41"/>
      <c r="G123" s="41"/>
      <c r="H123" s="41"/>
      <c r="I123" s="156"/>
      <c r="J123" s="41"/>
      <c r="K123" s="41"/>
      <c r="L123" s="64"/>
      <c r="S123" s="39"/>
      <c r="T123" s="39"/>
      <c r="U123" s="39"/>
      <c r="V123" s="39"/>
      <c r="W123" s="39"/>
      <c r="X123" s="39"/>
      <c r="Y123" s="39"/>
      <c r="Z123" s="39"/>
      <c r="AA123" s="39"/>
      <c r="AB123" s="39"/>
      <c r="AC123" s="39"/>
      <c r="AD123" s="39"/>
      <c r="AE123" s="39"/>
    </row>
    <row r="124" s="2" customFormat="1" ht="12" customHeight="1">
      <c r="A124" s="39"/>
      <c r="B124" s="40"/>
      <c r="C124" s="33" t="s">
        <v>20</v>
      </c>
      <c r="D124" s="41"/>
      <c r="E124" s="41"/>
      <c r="F124" s="28" t="str">
        <f>F14</f>
        <v xml:space="preserve"> </v>
      </c>
      <c r="G124" s="41"/>
      <c r="H124" s="41"/>
      <c r="I124" s="158" t="s">
        <v>22</v>
      </c>
      <c r="J124" s="80" t="str">
        <f>IF(J14="","",J14)</f>
        <v>21. 11. 2019</v>
      </c>
      <c r="K124" s="41"/>
      <c r="L124" s="64"/>
      <c r="S124" s="39"/>
      <c r="T124" s="39"/>
      <c r="U124" s="39"/>
      <c r="V124" s="39"/>
      <c r="W124" s="39"/>
      <c r="X124" s="39"/>
      <c r="Y124" s="39"/>
      <c r="Z124" s="39"/>
      <c r="AA124" s="39"/>
      <c r="AB124" s="39"/>
      <c r="AC124" s="39"/>
      <c r="AD124" s="39"/>
      <c r="AE124" s="39"/>
    </row>
    <row r="125" s="2" customFormat="1" ht="6.96" customHeight="1">
      <c r="A125" s="39"/>
      <c r="B125" s="40"/>
      <c r="C125" s="41"/>
      <c r="D125" s="41"/>
      <c r="E125" s="41"/>
      <c r="F125" s="41"/>
      <c r="G125" s="41"/>
      <c r="H125" s="41"/>
      <c r="I125" s="156"/>
      <c r="J125" s="41"/>
      <c r="K125" s="41"/>
      <c r="L125" s="64"/>
      <c r="S125" s="39"/>
      <c r="T125" s="39"/>
      <c r="U125" s="39"/>
      <c r="V125" s="39"/>
      <c r="W125" s="39"/>
      <c r="X125" s="39"/>
      <c r="Y125" s="39"/>
      <c r="Z125" s="39"/>
      <c r="AA125" s="39"/>
      <c r="AB125" s="39"/>
      <c r="AC125" s="39"/>
      <c r="AD125" s="39"/>
      <c r="AE125" s="39"/>
    </row>
    <row r="126" s="2" customFormat="1" ht="15.15" customHeight="1">
      <c r="A126" s="39"/>
      <c r="B126" s="40"/>
      <c r="C126" s="33" t="s">
        <v>24</v>
      </c>
      <c r="D126" s="41"/>
      <c r="E126" s="41"/>
      <c r="F126" s="28" t="str">
        <f>E17</f>
        <v/>
      </c>
      <c r="G126" s="41"/>
      <c r="H126" s="41"/>
      <c r="I126" s="158" t="s">
        <v>32</v>
      </c>
      <c r="J126" s="37" t="str">
        <f>E23</f>
        <v xml:space="preserve"> </v>
      </c>
      <c r="K126" s="41"/>
      <c r="L126" s="64"/>
      <c r="S126" s="39"/>
      <c r="T126" s="39"/>
      <c r="U126" s="39"/>
      <c r="V126" s="39"/>
      <c r="W126" s="39"/>
      <c r="X126" s="39"/>
      <c r="Y126" s="39"/>
      <c r="Z126" s="39"/>
      <c r="AA126" s="39"/>
      <c r="AB126" s="39"/>
      <c r="AC126" s="39"/>
      <c r="AD126" s="39"/>
      <c r="AE126" s="39"/>
    </row>
    <row r="127" s="2" customFormat="1" ht="15.15" customHeight="1">
      <c r="A127" s="39"/>
      <c r="B127" s="40"/>
      <c r="C127" s="33" t="s">
        <v>30</v>
      </c>
      <c r="D127" s="41"/>
      <c r="E127" s="41"/>
      <c r="F127" s="28" t="str">
        <f>IF(E20="","",E20)</f>
        <v>Vyplň údaj</v>
      </c>
      <c r="G127" s="41"/>
      <c r="H127" s="41"/>
      <c r="I127" s="158" t="s">
        <v>34</v>
      </c>
      <c r="J127" s="37" t="str">
        <f>E26</f>
        <v xml:space="preserve"> </v>
      </c>
      <c r="K127" s="41"/>
      <c r="L127" s="64"/>
      <c r="S127" s="39"/>
      <c r="T127" s="39"/>
      <c r="U127" s="39"/>
      <c r="V127" s="39"/>
      <c r="W127" s="39"/>
      <c r="X127" s="39"/>
      <c r="Y127" s="39"/>
      <c r="Z127" s="39"/>
      <c r="AA127" s="39"/>
      <c r="AB127" s="39"/>
      <c r="AC127" s="39"/>
      <c r="AD127" s="39"/>
      <c r="AE127" s="39"/>
    </row>
    <row r="128" s="2" customFormat="1" ht="10.32" customHeight="1">
      <c r="A128" s="39"/>
      <c r="B128" s="40"/>
      <c r="C128" s="41"/>
      <c r="D128" s="41"/>
      <c r="E128" s="41"/>
      <c r="F128" s="41"/>
      <c r="G128" s="41"/>
      <c r="H128" s="41"/>
      <c r="I128" s="156"/>
      <c r="J128" s="41"/>
      <c r="K128" s="41"/>
      <c r="L128" s="64"/>
      <c r="S128" s="39"/>
      <c r="T128" s="39"/>
      <c r="U128" s="39"/>
      <c r="V128" s="39"/>
      <c r="W128" s="39"/>
      <c r="X128" s="39"/>
      <c r="Y128" s="39"/>
      <c r="Z128" s="39"/>
      <c r="AA128" s="39"/>
      <c r="AB128" s="39"/>
      <c r="AC128" s="39"/>
      <c r="AD128" s="39"/>
      <c r="AE128" s="39"/>
    </row>
    <row r="129" s="9" customFormat="1" ht="29.28" customHeight="1">
      <c r="A129" s="204"/>
      <c r="B129" s="205"/>
      <c r="C129" s="206" t="s">
        <v>397</v>
      </c>
      <c r="D129" s="207" t="s">
        <v>61</v>
      </c>
      <c r="E129" s="207" t="s">
        <v>57</v>
      </c>
      <c r="F129" s="207" t="s">
        <v>58</v>
      </c>
      <c r="G129" s="207" t="s">
        <v>398</v>
      </c>
      <c r="H129" s="207" t="s">
        <v>399</v>
      </c>
      <c r="I129" s="208" t="s">
        <v>400</v>
      </c>
      <c r="J129" s="207" t="s">
        <v>393</v>
      </c>
      <c r="K129" s="209" t="s">
        <v>401</v>
      </c>
      <c r="L129" s="210"/>
      <c r="M129" s="101" t="s">
        <v>1</v>
      </c>
      <c r="N129" s="102" t="s">
        <v>40</v>
      </c>
      <c r="O129" s="102" t="s">
        <v>402</v>
      </c>
      <c r="P129" s="102" t="s">
        <v>403</v>
      </c>
      <c r="Q129" s="102" t="s">
        <v>404</v>
      </c>
      <c r="R129" s="102" t="s">
        <v>405</v>
      </c>
      <c r="S129" s="102" t="s">
        <v>406</v>
      </c>
      <c r="T129" s="103" t="s">
        <v>407</v>
      </c>
      <c r="U129" s="204"/>
      <c r="V129" s="204"/>
      <c r="W129" s="204"/>
      <c r="X129" s="204"/>
      <c r="Y129" s="204"/>
      <c r="Z129" s="204"/>
      <c r="AA129" s="204"/>
      <c r="AB129" s="204"/>
      <c r="AC129" s="204"/>
      <c r="AD129" s="204"/>
      <c r="AE129" s="204"/>
    </row>
    <row r="130" s="2" customFormat="1" ht="22.8" customHeight="1">
      <c r="A130" s="39"/>
      <c r="B130" s="40"/>
      <c r="C130" s="108" t="s">
        <v>408</v>
      </c>
      <c r="D130" s="41"/>
      <c r="E130" s="41"/>
      <c r="F130" s="41"/>
      <c r="G130" s="41"/>
      <c r="H130" s="41"/>
      <c r="I130" s="156"/>
      <c r="J130" s="211">
        <f>BK130</f>
        <v>0</v>
      </c>
      <c r="K130" s="41"/>
      <c r="L130" s="45"/>
      <c r="M130" s="104"/>
      <c r="N130" s="212"/>
      <c r="O130" s="105"/>
      <c r="P130" s="213">
        <f>P131+P242</f>
        <v>0</v>
      </c>
      <c r="Q130" s="105"/>
      <c r="R130" s="213">
        <f>R131+R242</f>
        <v>5.2712272001799994</v>
      </c>
      <c r="S130" s="105"/>
      <c r="T130" s="214">
        <f>T131+T242</f>
        <v>0.43363299999999994</v>
      </c>
      <c r="U130" s="39"/>
      <c r="V130" s="39"/>
      <c r="W130" s="39"/>
      <c r="X130" s="39"/>
      <c r="Y130" s="39"/>
      <c r="Z130" s="39"/>
      <c r="AA130" s="39"/>
      <c r="AB130" s="39"/>
      <c r="AC130" s="39"/>
      <c r="AD130" s="39"/>
      <c r="AE130" s="39"/>
      <c r="AT130" s="18" t="s">
        <v>75</v>
      </c>
      <c r="AU130" s="18" t="s">
        <v>395</v>
      </c>
      <c r="BK130" s="215">
        <f>BK131+BK242</f>
        <v>0</v>
      </c>
    </row>
    <row r="131" s="11" customFormat="1" ht="25.92" customHeight="1">
      <c r="A131" s="11"/>
      <c r="B131" s="254"/>
      <c r="C131" s="255"/>
      <c r="D131" s="256" t="s">
        <v>75</v>
      </c>
      <c r="E131" s="257" t="s">
        <v>750</v>
      </c>
      <c r="F131" s="257" t="s">
        <v>751</v>
      </c>
      <c r="G131" s="255"/>
      <c r="H131" s="255"/>
      <c r="I131" s="258"/>
      <c r="J131" s="259">
        <f>BK131</f>
        <v>0</v>
      </c>
      <c r="K131" s="255"/>
      <c r="L131" s="260"/>
      <c r="M131" s="261"/>
      <c r="N131" s="262"/>
      <c r="O131" s="262"/>
      <c r="P131" s="263">
        <f>P132+P143+P155+P163+P189+P224+P238</f>
        <v>0</v>
      </c>
      <c r="Q131" s="262"/>
      <c r="R131" s="263">
        <f>R132+R143+R155+R163+R189+R224+R238</f>
        <v>5.2712272001799994</v>
      </c>
      <c r="S131" s="262"/>
      <c r="T131" s="264">
        <f>T132+T143+T155+T163+T189+T224+T238</f>
        <v>0.43363299999999994</v>
      </c>
      <c r="U131" s="11"/>
      <c r="V131" s="11"/>
      <c r="W131" s="11"/>
      <c r="X131" s="11"/>
      <c r="Y131" s="11"/>
      <c r="Z131" s="11"/>
      <c r="AA131" s="11"/>
      <c r="AB131" s="11"/>
      <c r="AC131" s="11"/>
      <c r="AD131" s="11"/>
      <c r="AE131" s="11"/>
      <c r="AR131" s="265" t="s">
        <v>84</v>
      </c>
      <c r="AT131" s="266" t="s">
        <v>75</v>
      </c>
      <c r="AU131" s="266" t="s">
        <v>76</v>
      </c>
      <c r="AY131" s="265" t="s">
        <v>414</v>
      </c>
      <c r="BK131" s="267">
        <f>BK132+BK143+BK155+BK163+BK189+BK224+BK238</f>
        <v>0</v>
      </c>
    </row>
    <row r="132" s="11" customFormat="1" ht="22.8" customHeight="1">
      <c r="A132" s="11"/>
      <c r="B132" s="254"/>
      <c r="C132" s="255"/>
      <c r="D132" s="256" t="s">
        <v>75</v>
      </c>
      <c r="E132" s="275" t="s">
        <v>84</v>
      </c>
      <c r="F132" s="275" t="s">
        <v>1714</v>
      </c>
      <c r="G132" s="255"/>
      <c r="H132" s="255"/>
      <c r="I132" s="258"/>
      <c r="J132" s="276">
        <f>BK132</f>
        <v>0</v>
      </c>
      <c r="K132" s="255"/>
      <c r="L132" s="260"/>
      <c r="M132" s="261"/>
      <c r="N132" s="262"/>
      <c r="O132" s="262"/>
      <c r="P132" s="263">
        <f>SUM(P133:P142)</f>
        <v>0</v>
      </c>
      <c r="Q132" s="262"/>
      <c r="R132" s="263">
        <f>SUM(R133:R142)</f>
        <v>0</v>
      </c>
      <c r="S132" s="262"/>
      <c r="T132" s="264">
        <f>SUM(T133:T142)</f>
        <v>0</v>
      </c>
      <c r="U132" s="11"/>
      <c r="V132" s="11"/>
      <c r="W132" s="11"/>
      <c r="X132" s="11"/>
      <c r="Y132" s="11"/>
      <c r="Z132" s="11"/>
      <c r="AA132" s="11"/>
      <c r="AB132" s="11"/>
      <c r="AC132" s="11"/>
      <c r="AD132" s="11"/>
      <c r="AE132" s="11"/>
      <c r="AR132" s="265" t="s">
        <v>84</v>
      </c>
      <c r="AT132" s="266" t="s">
        <v>75</v>
      </c>
      <c r="AU132" s="266" t="s">
        <v>84</v>
      </c>
      <c r="AY132" s="265" t="s">
        <v>414</v>
      </c>
      <c r="BK132" s="267">
        <f>SUM(BK133:BK142)</f>
        <v>0</v>
      </c>
    </row>
    <row r="133" s="2" customFormat="1" ht="21.75" customHeight="1">
      <c r="A133" s="39"/>
      <c r="B133" s="40"/>
      <c r="C133" s="234" t="s">
        <v>84</v>
      </c>
      <c r="D133" s="234" t="s">
        <v>443</v>
      </c>
      <c r="E133" s="235" t="s">
        <v>1715</v>
      </c>
      <c r="F133" s="236" t="s">
        <v>1716</v>
      </c>
      <c r="G133" s="237" t="s">
        <v>632</v>
      </c>
      <c r="H133" s="238">
        <v>197.5</v>
      </c>
      <c r="I133" s="239"/>
      <c r="J133" s="240">
        <f>ROUND(I133*H133,2)</f>
        <v>0</v>
      </c>
      <c r="K133" s="236" t="s">
        <v>720</v>
      </c>
      <c r="L133" s="45"/>
      <c r="M133" s="241" t="s">
        <v>1</v>
      </c>
      <c r="N133" s="242" t="s">
        <v>41</v>
      </c>
      <c r="O133" s="92"/>
      <c r="P133" s="226">
        <f>O133*H133</f>
        <v>0</v>
      </c>
      <c r="Q133" s="226">
        <v>0</v>
      </c>
      <c r="R133" s="226">
        <f>Q133*H133</f>
        <v>0</v>
      </c>
      <c r="S133" s="226">
        <v>0</v>
      </c>
      <c r="T133" s="227">
        <f>S133*H133</f>
        <v>0</v>
      </c>
      <c r="U133" s="39"/>
      <c r="V133" s="39"/>
      <c r="W133" s="39"/>
      <c r="X133" s="39"/>
      <c r="Y133" s="39"/>
      <c r="Z133" s="39"/>
      <c r="AA133" s="39"/>
      <c r="AB133" s="39"/>
      <c r="AC133" s="39"/>
      <c r="AD133" s="39"/>
      <c r="AE133" s="39"/>
      <c r="AR133" s="228" t="s">
        <v>415</v>
      </c>
      <c r="AT133" s="228" t="s">
        <v>443</v>
      </c>
      <c r="AU133" s="228" t="s">
        <v>86</v>
      </c>
      <c r="AY133" s="18" t="s">
        <v>414</v>
      </c>
      <c r="BE133" s="229">
        <f>IF(N133="základní",J133,0)</f>
        <v>0</v>
      </c>
      <c r="BF133" s="229">
        <f>IF(N133="snížená",J133,0)</f>
        <v>0</v>
      </c>
      <c r="BG133" s="229">
        <f>IF(N133="zákl. přenesená",J133,0)</f>
        <v>0</v>
      </c>
      <c r="BH133" s="229">
        <f>IF(N133="sníž. přenesená",J133,0)</f>
        <v>0</v>
      </c>
      <c r="BI133" s="229">
        <f>IF(N133="nulová",J133,0)</f>
        <v>0</v>
      </c>
      <c r="BJ133" s="18" t="s">
        <v>84</v>
      </c>
      <c r="BK133" s="229">
        <f>ROUND(I133*H133,2)</f>
        <v>0</v>
      </c>
      <c r="BL133" s="18" t="s">
        <v>415</v>
      </c>
      <c r="BM133" s="228" t="s">
        <v>4130</v>
      </c>
    </row>
    <row r="134" s="2" customFormat="1">
      <c r="A134" s="39"/>
      <c r="B134" s="40"/>
      <c r="C134" s="41"/>
      <c r="D134" s="230" t="s">
        <v>417</v>
      </c>
      <c r="E134" s="41"/>
      <c r="F134" s="231" t="s">
        <v>1718</v>
      </c>
      <c r="G134" s="41"/>
      <c r="H134" s="41"/>
      <c r="I134" s="156"/>
      <c r="J134" s="41"/>
      <c r="K134" s="41"/>
      <c r="L134" s="45"/>
      <c r="M134" s="232"/>
      <c r="N134" s="233"/>
      <c r="O134" s="92"/>
      <c r="P134" s="92"/>
      <c r="Q134" s="92"/>
      <c r="R134" s="92"/>
      <c r="S134" s="92"/>
      <c r="T134" s="93"/>
      <c r="U134" s="39"/>
      <c r="V134" s="39"/>
      <c r="W134" s="39"/>
      <c r="X134" s="39"/>
      <c r="Y134" s="39"/>
      <c r="Z134" s="39"/>
      <c r="AA134" s="39"/>
      <c r="AB134" s="39"/>
      <c r="AC134" s="39"/>
      <c r="AD134" s="39"/>
      <c r="AE134" s="39"/>
      <c r="AT134" s="18" t="s">
        <v>417</v>
      </c>
      <c r="AU134" s="18" t="s">
        <v>86</v>
      </c>
    </row>
    <row r="135" s="15" customFormat="1">
      <c r="A135" s="15"/>
      <c r="B135" s="299"/>
      <c r="C135" s="300"/>
      <c r="D135" s="230" t="s">
        <v>758</v>
      </c>
      <c r="E135" s="301" t="s">
        <v>1</v>
      </c>
      <c r="F135" s="302" t="s">
        <v>2860</v>
      </c>
      <c r="G135" s="300"/>
      <c r="H135" s="301" t="s">
        <v>1</v>
      </c>
      <c r="I135" s="303"/>
      <c r="J135" s="300"/>
      <c r="K135" s="300"/>
      <c r="L135" s="304"/>
      <c r="M135" s="305"/>
      <c r="N135" s="306"/>
      <c r="O135" s="306"/>
      <c r="P135" s="306"/>
      <c r="Q135" s="306"/>
      <c r="R135" s="306"/>
      <c r="S135" s="306"/>
      <c r="T135" s="307"/>
      <c r="U135" s="15"/>
      <c r="V135" s="15"/>
      <c r="W135" s="15"/>
      <c r="X135" s="15"/>
      <c r="Y135" s="15"/>
      <c r="Z135" s="15"/>
      <c r="AA135" s="15"/>
      <c r="AB135" s="15"/>
      <c r="AC135" s="15"/>
      <c r="AD135" s="15"/>
      <c r="AE135" s="15"/>
      <c r="AT135" s="308" t="s">
        <v>758</v>
      </c>
      <c r="AU135" s="308" t="s">
        <v>86</v>
      </c>
      <c r="AV135" s="15" t="s">
        <v>84</v>
      </c>
      <c r="AW135" s="15" t="s">
        <v>33</v>
      </c>
      <c r="AX135" s="15" t="s">
        <v>76</v>
      </c>
      <c r="AY135" s="308" t="s">
        <v>414</v>
      </c>
    </row>
    <row r="136" s="13" customFormat="1">
      <c r="A136" s="13"/>
      <c r="B136" s="277"/>
      <c r="C136" s="278"/>
      <c r="D136" s="230" t="s">
        <v>758</v>
      </c>
      <c r="E136" s="279" t="s">
        <v>1</v>
      </c>
      <c r="F136" s="280" t="s">
        <v>4131</v>
      </c>
      <c r="G136" s="278"/>
      <c r="H136" s="281">
        <v>70</v>
      </c>
      <c r="I136" s="282"/>
      <c r="J136" s="278"/>
      <c r="K136" s="278"/>
      <c r="L136" s="283"/>
      <c r="M136" s="284"/>
      <c r="N136" s="285"/>
      <c r="O136" s="285"/>
      <c r="P136" s="285"/>
      <c r="Q136" s="285"/>
      <c r="R136" s="285"/>
      <c r="S136" s="285"/>
      <c r="T136" s="286"/>
      <c r="U136" s="13"/>
      <c r="V136" s="13"/>
      <c r="W136" s="13"/>
      <c r="X136" s="13"/>
      <c r="Y136" s="13"/>
      <c r="Z136" s="13"/>
      <c r="AA136" s="13"/>
      <c r="AB136" s="13"/>
      <c r="AC136" s="13"/>
      <c r="AD136" s="13"/>
      <c r="AE136" s="13"/>
      <c r="AT136" s="287" t="s">
        <v>758</v>
      </c>
      <c r="AU136" s="287" t="s">
        <v>86</v>
      </c>
      <c r="AV136" s="13" t="s">
        <v>86</v>
      </c>
      <c r="AW136" s="13" t="s">
        <v>33</v>
      </c>
      <c r="AX136" s="13" t="s">
        <v>76</v>
      </c>
      <c r="AY136" s="287" t="s">
        <v>414</v>
      </c>
    </row>
    <row r="137" s="15" customFormat="1">
      <c r="A137" s="15"/>
      <c r="B137" s="299"/>
      <c r="C137" s="300"/>
      <c r="D137" s="230" t="s">
        <v>758</v>
      </c>
      <c r="E137" s="301" t="s">
        <v>1</v>
      </c>
      <c r="F137" s="302" t="s">
        <v>2862</v>
      </c>
      <c r="G137" s="300"/>
      <c r="H137" s="301" t="s">
        <v>1</v>
      </c>
      <c r="I137" s="303"/>
      <c r="J137" s="300"/>
      <c r="K137" s="300"/>
      <c r="L137" s="304"/>
      <c r="M137" s="305"/>
      <c r="N137" s="306"/>
      <c r="O137" s="306"/>
      <c r="P137" s="306"/>
      <c r="Q137" s="306"/>
      <c r="R137" s="306"/>
      <c r="S137" s="306"/>
      <c r="T137" s="307"/>
      <c r="U137" s="15"/>
      <c r="V137" s="15"/>
      <c r="W137" s="15"/>
      <c r="X137" s="15"/>
      <c r="Y137" s="15"/>
      <c r="Z137" s="15"/>
      <c r="AA137" s="15"/>
      <c r="AB137" s="15"/>
      <c r="AC137" s="15"/>
      <c r="AD137" s="15"/>
      <c r="AE137" s="15"/>
      <c r="AT137" s="308" t="s">
        <v>758</v>
      </c>
      <c r="AU137" s="308" t="s">
        <v>86</v>
      </c>
      <c r="AV137" s="15" t="s">
        <v>84</v>
      </c>
      <c r="AW137" s="15" t="s">
        <v>33</v>
      </c>
      <c r="AX137" s="15" t="s">
        <v>76</v>
      </c>
      <c r="AY137" s="308" t="s">
        <v>414</v>
      </c>
    </row>
    <row r="138" s="13" customFormat="1">
      <c r="A138" s="13"/>
      <c r="B138" s="277"/>
      <c r="C138" s="278"/>
      <c r="D138" s="230" t="s">
        <v>758</v>
      </c>
      <c r="E138" s="279" t="s">
        <v>1</v>
      </c>
      <c r="F138" s="280" t="s">
        <v>4132</v>
      </c>
      <c r="G138" s="278"/>
      <c r="H138" s="281">
        <v>127.5</v>
      </c>
      <c r="I138" s="282"/>
      <c r="J138" s="278"/>
      <c r="K138" s="278"/>
      <c r="L138" s="283"/>
      <c r="M138" s="284"/>
      <c r="N138" s="285"/>
      <c r="O138" s="285"/>
      <c r="P138" s="285"/>
      <c r="Q138" s="285"/>
      <c r="R138" s="285"/>
      <c r="S138" s="285"/>
      <c r="T138" s="286"/>
      <c r="U138" s="13"/>
      <c r="V138" s="13"/>
      <c r="W138" s="13"/>
      <c r="X138" s="13"/>
      <c r="Y138" s="13"/>
      <c r="Z138" s="13"/>
      <c r="AA138" s="13"/>
      <c r="AB138" s="13"/>
      <c r="AC138" s="13"/>
      <c r="AD138" s="13"/>
      <c r="AE138" s="13"/>
      <c r="AT138" s="287" t="s">
        <v>758</v>
      </c>
      <c r="AU138" s="287" t="s">
        <v>86</v>
      </c>
      <c r="AV138" s="13" t="s">
        <v>86</v>
      </c>
      <c r="AW138" s="13" t="s">
        <v>33</v>
      </c>
      <c r="AX138" s="13" t="s">
        <v>76</v>
      </c>
      <c r="AY138" s="287" t="s">
        <v>414</v>
      </c>
    </row>
    <row r="139" s="14" customFormat="1">
      <c r="A139" s="14"/>
      <c r="B139" s="288"/>
      <c r="C139" s="289"/>
      <c r="D139" s="230" t="s">
        <v>758</v>
      </c>
      <c r="E139" s="290" t="s">
        <v>1</v>
      </c>
      <c r="F139" s="291" t="s">
        <v>760</v>
      </c>
      <c r="G139" s="289"/>
      <c r="H139" s="292">
        <v>197.5</v>
      </c>
      <c r="I139" s="293"/>
      <c r="J139" s="289"/>
      <c r="K139" s="289"/>
      <c r="L139" s="294"/>
      <c r="M139" s="295"/>
      <c r="N139" s="296"/>
      <c r="O139" s="296"/>
      <c r="P139" s="296"/>
      <c r="Q139" s="296"/>
      <c r="R139" s="296"/>
      <c r="S139" s="296"/>
      <c r="T139" s="297"/>
      <c r="U139" s="14"/>
      <c r="V139" s="14"/>
      <c r="W139" s="14"/>
      <c r="X139" s="14"/>
      <c r="Y139" s="14"/>
      <c r="Z139" s="14"/>
      <c r="AA139" s="14"/>
      <c r="AB139" s="14"/>
      <c r="AC139" s="14"/>
      <c r="AD139" s="14"/>
      <c r="AE139" s="14"/>
      <c r="AT139" s="298" t="s">
        <v>758</v>
      </c>
      <c r="AU139" s="298" t="s">
        <v>86</v>
      </c>
      <c r="AV139" s="14" t="s">
        <v>415</v>
      </c>
      <c r="AW139" s="14" t="s">
        <v>33</v>
      </c>
      <c r="AX139" s="14" t="s">
        <v>84</v>
      </c>
      <c r="AY139" s="298" t="s">
        <v>414</v>
      </c>
    </row>
    <row r="140" s="2" customFormat="1" ht="21.75" customHeight="1">
      <c r="A140" s="39"/>
      <c r="B140" s="40"/>
      <c r="C140" s="234" t="s">
        <v>86</v>
      </c>
      <c r="D140" s="234" t="s">
        <v>443</v>
      </c>
      <c r="E140" s="235" t="s">
        <v>1721</v>
      </c>
      <c r="F140" s="236" t="s">
        <v>1722</v>
      </c>
      <c r="G140" s="237" t="s">
        <v>755</v>
      </c>
      <c r="H140" s="238">
        <v>3.9500000000000002</v>
      </c>
      <c r="I140" s="239"/>
      <c r="J140" s="240">
        <f>ROUND(I140*H140,2)</f>
        <v>0</v>
      </c>
      <c r="K140" s="236" t="s">
        <v>720</v>
      </c>
      <c r="L140" s="45"/>
      <c r="M140" s="241" t="s">
        <v>1</v>
      </c>
      <c r="N140" s="242" t="s">
        <v>41</v>
      </c>
      <c r="O140" s="92"/>
      <c r="P140" s="226">
        <f>O140*H140</f>
        <v>0</v>
      </c>
      <c r="Q140" s="226">
        <v>0</v>
      </c>
      <c r="R140" s="226">
        <f>Q140*H140</f>
        <v>0</v>
      </c>
      <c r="S140" s="226">
        <v>0</v>
      </c>
      <c r="T140" s="227">
        <f>S140*H140</f>
        <v>0</v>
      </c>
      <c r="U140" s="39"/>
      <c r="V140" s="39"/>
      <c r="W140" s="39"/>
      <c r="X140" s="39"/>
      <c r="Y140" s="39"/>
      <c r="Z140" s="39"/>
      <c r="AA140" s="39"/>
      <c r="AB140" s="39"/>
      <c r="AC140" s="39"/>
      <c r="AD140" s="39"/>
      <c r="AE140" s="39"/>
      <c r="AR140" s="228" t="s">
        <v>415</v>
      </c>
      <c r="AT140" s="228" t="s">
        <v>443</v>
      </c>
      <c r="AU140" s="228" t="s">
        <v>86</v>
      </c>
      <c r="AY140" s="18" t="s">
        <v>414</v>
      </c>
      <c r="BE140" s="229">
        <f>IF(N140="základní",J140,0)</f>
        <v>0</v>
      </c>
      <c r="BF140" s="229">
        <f>IF(N140="snížená",J140,0)</f>
        <v>0</v>
      </c>
      <c r="BG140" s="229">
        <f>IF(N140="zákl. přenesená",J140,0)</f>
        <v>0</v>
      </c>
      <c r="BH140" s="229">
        <f>IF(N140="sníž. přenesená",J140,0)</f>
        <v>0</v>
      </c>
      <c r="BI140" s="229">
        <f>IF(N140="nulová",J140,0)</f>
        <v>0</v>
      </c>
      <c r="BJ140" s="18" t="s">
        <v>84</v>
      </c>
      <c r="BK140" s="229">
        <f>ROUND(I140*H140,2)</f>
        <v>0</v>
      </c>
      <c r="BL140" s="18" t="s">
        <v>415</v>
      </c>
      <c r="BM140" s="228" t="s">
        <v>4133</v>
      </c>
    </row>
    <row r="141" s="2" customFormat="1">
      <c r="A141" s="39"/>
      <c r="B141" s="40"/>
      <c r="C141" s="41"/>
      <c r="D141" s="230" t="s">
        <v>417</v>
      </c>
      <c r="E141" s="41"/>
      <c r="F141" s="231" t="s">
        <v>1724</v>
      </c>
      <c r="G141" s="41"/>
      <c r="H141" s="41"/>
      <c r="I141" s="156"/>
      <c r="J141" s="41"/>
      <c r="K141" s="41"/>
      <c r="L141" s="45"/>
      <c r="M141" s="232"/>
      <c r="N141" s="233"/>
      <c r="O141" s="92"/>
      <c r="P141" s="92"/>
      <c r="Q141" s="92"/>
      <c r="R141" s="92"/>
      <c r="S141" s="92"/>
      <c r="T141" s="93"/>
      <c r="U141" s="39"/>
      <c r="V141" s="39"/>
      <c r="W141" s="39"/>
      <c r="X141" s="39"/>
      <c r="Y141" s="39"/>
      <c r="Z141" s="39"/>
      <c r="AA141" s="39"/>
      <c r="AB141" s="39"/>
      <c r="AC141" s="39"/>
      <c r="AD141" s="39"/>
      <c r="AE141" s="39"/>
      <c r="AT141" s="18" t="s">
        <v>417</v>
      </c>
      <c r="AU141" s="18" t="s">
        <v>86</v>
      </c>
    </row>
    <row r="142" s="13" customFormat="1">
      <c r="A142" s="13"/>
      <c r="B142" s="277"/>
      <c r="C142" s="278"/>
      <c r="D142" s="230" t="s">
        <v>758</v>
      </c>
      <c r="E142" s="279" t="s">
        <v>1</v>
      </c>
      <c r="F142" s="280" t="s">
        <v>4134</v>
      </c>
      <c r="G142" s="278"/>
      <c r="H142" s="281">
        <v>3.9500000000000002</v>
      </c>
      <c r="I142" s="282"/>
      <c r="J142" s="278"/>
      <c r="K142" s="278"/>
      <c r="L142" s="283"/>
      <c r="M142" s="284"/>
      <c r="N142" s="285"/>
      <c r="O142" s="285"/>
      <c r="P142" s="285"/>
      <c r="Q142" s="285"/>
      <c r="R142" s="285"/>
      <c r="S142" s="285"/>
      <c r="T142" s="286"/>
      <c r="U142" s="13"/>
      <c r="V142" s="13"/>
      <c r="W142" s="13"/>
      <c r="X142" s="13"/>
      <c r="Y142" s="13"/>
      <c r="Z142" s="13"/>
      <c r="AA142" s="13"/>
      <c r="AB142" s="13"/>
      <c r="AC142" s="13"/>
      <c r="AD142" s="13"/>
      <c r="AE142" s="13"/>
      <c r="AT142" s="287" t="s">
        <v>758</v>
      </c>
      <c r="AU142" s="287" t="s">
        <v>86</v>
      </c>
      <c r="AV142" s="13" t="s">
        <v>86</v>
      </c>
      <c r="AW142" s="13" t="s">
        <v>33</v>
      </c>
      <c r="AX142" s="13" t="s">
        <v>84</v>
      </c>
      <c r="AY142" s="287" t="s">
        <v>414</v>
      </c>
    </row>
    <row r="143" s="11" customFormat="1" ht="22.8" customHeight="1">
      <c r="A143" s="11"/>
      <c r="B143" s="254"/>
      <c r="C143" s="255"/>
      <c r="D143" s="256" t="s">
        <v>75</v>
      </c>
      <c r="E143" s="275" t="s">
        <v>86</v>
      </c>
      <c r="F143" s="275" t="s">
        <v>2866</v>
      </c>
      <c r="G143" s="255"/>
      <c r="H143" s="255"/>
      <c r="I143" s="258"/>
      <c r="J143" s="276">
        <f>BK143</f>
        <v>0</v>
      </c>
      <c r="K143" s="255"/>
      <c r="L143" s="260"/>
      <c r="M143" s="261"/>
      <c r="N143" s="262"/>
      <c r="O143" s="262"/>
      <c r="P143" s="263">
        <f>SUM(P144:P154)</f>
        <v>0</v>
      </c>
      <c r="Q143" s="262"/>
      <c r="R143" s="263">
        <f>SUM(R144:R154)</f>
        <v>0.56390872000000003</v>
      </c>
      <c r="S143" s="262"/>
      <c r="T143" s="264">
        <f>SUM(T144:T154)</f>
        <v>0</v>
      </c>
      <c r="U143" s="11"/>
      <c r="V143" s="11"/>
      <c r="W143" s="11"/>
      <c r="X143" s="11"/>
      <c r="Y143" s="11"/>
      <c r="Z143" s="11"/>
      <c r="AA143" s="11"/>
      <c r="AB143" s="11"/>
      <c r="AC143" s="11"/>
      <c r="AD143" s="11"/>
      <c r="AE143" s="11"/>
      <c r="AR143" s="265" t="s">
        <v>84</v>
      </c>
      <c r="AT143" s="266" t="s">
        <v>75</v>
      </c>
      <c r="AU143" s="266" t="s">
        <v>84</v>
      </c>
      <c r="AY143" s="265" t="s">
        <v>414</v>
      </c>
      <c r="BK143" s="267">
        <f>SUM(BK144:BK154)</f>
        <v>0</v>
      </c>
    </row>
    <row r="144" s="2" customFormat="1" ht="21.75" customHeight="1">
      <c r="A144" s="39"/>
      <c r="B144" s="40"/>
      <c r="C144" s="234" t="s">
        <v>114</v>
      </c>
      <c r="D144" s="234" t="s">
        <v>443</v>
      </c>
      <c r="E144" s="235" t="s">
        <v>2867</v>
      </c>
      <c r="F144" s="236" t="s">
        <v>2868</v>
      </c>
      <c r="G144" s="237" t="s">
        <v>897</v>
      </c>
      <c r="H144" s="238">
        <v>0.02</v>
      </c>
      <c r="I144" s="239"/>
      <c r="J144" s="240">
        <f>ROUND(I144*H144,2)</f>
        <v>0</v>
      </c>
      <c r="K144" s="236" t="s">
        <v>720</v>
      </c>
      <c r="L144" s="45"/>
      <c r="M144" s="241" t="s">
        <v>1</v>
      </c>
      <c r="N144" s="242" t="s">
        <v>41</v>
      </c>
      <c r="O144" s="92"/>
      <c r="P144" s="226">
        <f>O144*H144</f>
        <v>0</v>
      </c>
      <c r="Q144" s="226">
        <v>1.0606640000000001</v>
      </c>
      <c r="R144" s="226">
        <f>Q144*H144</f>
        <v>0.021213280000000001</v>
      </c>
      <c r="S144" s="226">
        <v>0</v>
      </c>
      <c r="T144" s="227">
        <f>S144*H144</f>
        <v>0</v>
      </c>
      <c r="U144" s="39"/>
      <c r="V144" s="39"/>
      <c r="W144" s="39"/>
      <c r="X144" s="39"/>
      <c r="Y144" s="39"/>
      <c r="Z144" s="39"/>
      <c r="AA144" s="39"/>
      <c r="AB144" s="39"/>
      <c r="AC144" s="39"/>
      <c r="AD144" s="39"/>
      <c r="AE144" s="39"/>
      <c r="AR144" s="228" t="s">
        <v>415</v>
      </c>
      <c r="AT144" s="228" t="s">
        <v>443</v>
      </c>
      <c r="AU144" s="228" t="s">
        <v>86</v>
      </c>
      <c r="AY144" s="18" t="s">
        <v>414</v>
      </c>
      <c r="BE144" s="229">
        <f>IF(N144="základní",J144,0)</f>
        <v>0</v>
      </c>
      <c r="BF144" s="229">
        <f>IF(N144="snížená",J144,0)</f>
        <v>0</v>
      </c>
      <c r="BG144" s="229">
        <f>IF(N144="zákl. přenesená",J144,0)</f>
        <v>0</v>
      </c>
      <c r="BH144" s="229">
        <f>IF(N144="sníž. přenesená",J144,0)</f>
        <v>0</v>
      </c>
      <c r="BI144" s="229">
        <f>IF(N144="nulová",J144,0)</f>
        <v>0</v>
      </c>
      <c r="BJ144" s="18" t="s">
        <v>84</v>
      </c>
      <c r="BK144" s="229">
        <f>ROUND(I144*H144,2)</f>
        <v>0</v>
      </c>
      <c r="BL144" s="18" t="s">
        <v>415</v>
      </c>
      <c r="BM144" s="228" t="s">
        <v>4135</v>
      </c>
    </row>
    <row r="145" s="2" customFormat="1">
      <c r="A145" s="39"/>
      <c r="B145" s="40"/>
      <c r="C145" s="41"/>
      <c r="D145" s="230" t="s">
        <v>417</v>
      </c>
      <c r="E145" s="41"/>
      <c r="F145" s="231" t="s">
        <v>2870</v>
      </c>
      <c r="G145" s="41"/>
      <c r="H145" s="41"/>
      <c r="I145" s="156"/>
      <c r="J145" s="41"/>
      <c r="K145" s="41"/>
      <c r="L145" s="45"/>
      <c r="M145" s="232"/>
      <c r="N145" s="233"/>
      <c r="O145" s="92"/>
      <c r="P145" s="92"/>
      <c r="Q145" s="92"/>
      <c r="R145" s="92"/>
      <c r="S145" s="92"/>
      <c r="T145" s="93"/>
      <c r="U145" s="39"/>
      <c r="V145" s="39"/>
      <c r="W145" s="39"/>
      <c r="X145" s="39"/>
      <c r="Y145" s="39"/>
      <c r="Z145" s="39"/>
      <c r="AA145" s="39"/>
      <c r="AB145" s="39"/>
      <c r="AC145" s="39"/>
      <c r="AD145" s="39"/>
      <c r="AE145" s="39"/>
      <c r="AT145" s="18" t="s">
        <v>417</v>
      </c>
      <c r="AU145" s="18" t="s">
        <v>86</v>
      </c>
    </row>
    <row r="146" s="15" customFormat="1">
      <c r="A146" s="15"/>
      <c r="B146" s="299"/>
      <c r="C146" s="300"/>
      <c r="D146" s="230" t="s">
        <v>758</v>
      </c>
      <c r="E146" s="301" t="s">
        <v>1</v>
      </c>
      <c r="F146" s="302" t="s">
        <v>4136</v>
      </c>
      <c r="G146" s="300"/>
      <c r="H146" s="301" t="s">
        <v>1</v>
      </c>
      <c r="I146" s="303"/>
      <c r="J146" s="300"/>
      <c r="K146" s="300"/>
      <c r="L146" s="304"/>
      <c r="M146" s="305"/>
      <c r="N146" s="306"/>
      <c r="O146" s="306"/>
      <c r="P146" s="306"/>
      <c r="Q146" s="306"/>
      <c r="R146" s="306"/>
      <c r="S146" s="306"/>
      <c r="T146" s="307"/>
      <c r="U146" s="15"/>
      <c r="V146" s="15"/>
      <c r="W146" s="15"/>
      <c r="X146" s="15"/>
      <c r="Y146" s="15"/>
      <c r="Z146" s="15"/>
      <c r="AA146" s="15"/>
      <c r="AB146" s="15"/>
      <c r="AC146" s="15"/>
      <c r="AD146" s="15"/>
      <c r="AE146" s="15"/>
      <c r="AT146" s="308" t="s">
        <v>758</v>
      </c>
      <c r="AU146" s="308" t="s">
        <v>86</v>
      </c>
      <c r="AV146" s="15" t="s">
        <v>84</v>
      </c>
      <c r="AW146" s="15" t="s">
        <v>33</v>
      </c>
      <c r="AX146" s="15" t="s">
        <v>76</v>
      </c>
      <c r="AY146" s="308" t="s">
        <v>414</v>
      </c>
    </row>
    <row r="147" s="13" customFormat="1">
      <c r="A147" s="13"/>
      <c r="B147" s="277"/>
      <c r="C147" s="278"/>
      <c r="D147" s="230" t="s">
        <v>758</v>
      </c>
      <c r="E147" s="279" t="s">
        <v>1</v>
      </c>
      <c r="F147" s="280" t="s">
        <v>4137</v>
      </c>
      <c r="G147" s="278"/>
      <c r="H147" s="281">
        <v>0.0030000000000000001</v>
      </c>
      <c r="I147" s="282"/>
      <c r="J147" s="278"/>
      <c r="K147" s="278"/>
      <c r="L147" s="283"/>
      <c r="M147" s="284"/>
      <c r="N147" s="285"/>
      <c r="O147" s="285"/>
      <c r="P147" s="285"/>
      <c r="Q147" s="285"/>
      <c r="R147" s="285"/>
      <c r="S147" s="285"/>
      <c r="T147" s="286"/>
      <c r="U147" s="13"/>
      <c r="V147" s="13"/>
      <c r="W147" s="13"/>
      <c r="X147" s="13"/>
      <c r="Y147" s="13"/>
      <c r="Z147" s="13"/>
      <c r="AA147" s="13"/>
      <c r="AB147" s="13"/>
      <c r="AC147" s="13"/>
      <c r="AD147" s="13"/>
      <c r="AE147" s="13"/>
      <c r="AT147" s="287" t="s">
        <v>758</v>
      </c>
      <c r="AU147" s="287" t="s">
        <v>86</v>
      </c>
      <c r="AV147" s="13" t="s">
        <v>86</v>
      </c>
      <c r="AW147" s="13" t="s">
        <v>33</v>
      </c>
      <c r="AX147" s="13" t="s">
        <v>76</v>
      </c>
      <c r="AY147" s="287" t="s">
        <v>414</v>
      </c>
    </row>
    <row r="148" s="15" customFormat="1">
      <c r="A148" s="15"/>
      <c r="B148" s="299"/>
      <c r="C148" s="300"/>
      <c r="D148" s="230" t="s">
        <v>758</v>
      </c>
      <c r="E148" s="301" t="s">
        <v>1</v>
      </c>
      <c r="F148" s="302" t="s">
        <v>2871</v>
      </c>
      <c r="G148" s="300"/>
      <c r="H148" s="301" t="s">
        <v>1</v>
      </c>
      <c r="I148" s="303"/>
      <c r="J148" s="300"/>
      <c r="K148" s="300"/>
      <c r="L148" s="304"/>
      <c r="M148" s="305"/>
      <c r="N148" s="306"/>
      <c r="O148" s="306"/>
      <c r="P148" s="306"/>
      <c r="Q148" s="306"/>
      <c r="R148" s="306"/>
      <c r="S148" s="306"/>
      <c r="T148" s="307"/>
      <c r="U148" s="15"/>
      <c r="V148" s="15"/>
      <c r="W148" s="15"/>
      <c r="X148" s="15"/>
      <c r="Y148" s="15"/>
      <c r="Z148" s="15"/>
      <c r="AA148" s="15"/>
      <c r="AB148" s="15"/>
      <c r="AC148" s="15"/>
      <c r="AD148" s="15"/>
      <c r="AE148" s="15"/>
      <c r="AT148" s="308" t="s">
        <v>758</v>
      </c>
      <c r="AU148" s="308" t="s">
        <v>86</v>
      </c>
      <c r="AV148" s="15" t="s">
        <v>84</v>
      </c>
      <c r="AW148" s="15" t="s">
        <v>33</v>
      </c>
      <c r="AX148" s="15" t="s">
        <v>76</v>
      </c>
      <c r="AY148" s="308" t="s">
        <v>414</v>
      </c>
    </row>
    <row r="149" s="13" customFormat="1">
      <c r="A149" s="13"/>
      <c r="B149" s="277"/>
      <c r="C149" s="278"/>
      <c r="D149" s="230" t="s">
        <v>758</v>
      </c>
      <c r="E149" s="279" t="s">
        <v>1</v>
      </c>
      <c r="F149" s="280" t="s">
        <v>4138</v>
      </c>
      <c r="G149" s="278"/>
      <c r="H149" s="281">
        <v>0.017000000000000001</v>
      </c>
      <c r="I149" s="282"/>
      <c r="J149" s="278"/>
      <c r="K149" s="278"/>
      <c r="L149" s="283"/>
      <c r="M149" s="284"/>
      <c r="N149" s="285"/>
      <c r="O149" s="285"/>
      <c r="P149" s="285"/>
      <c r="Q149" s="285"/>
      <c r="R149" s="285"/>
      <c r="S149" s="285"/>
      <c r="T149" s="286"/>
      <c r="U149" s="13"/>
      <c r="V149" s="13"/>
      <c r="W149" s="13"/>
      <c r="X149" s="13"/>
      <c r="Y149" s="13"/>
      <c r="Z149" s="13"/>
      <c r="AA149" s="13"/>
      <c r="AB149" s="13"/>
      <c r="AC149" s="13"/>
      <c r="AD149" s="13"/>
      <c r="AE149" s="13"/>
      <c r="AT149" s="287" t="s">
        <v>758</v>
      </c>
      <c r="AU149" s="287" t="s">
        <v>86</v>
      </c>
      <c r="AV149" s="13" t="s">
        <v>86</v>
      </c>
      <c r="AW149" s="13" t="s">
        <v>33</v>
      </c>
      <c r="AX149" s="13" t="s">
        <v>76</v>
      </c>
      <c r="AY149" s="287" t="s">
        <v>414</v>
      </c>
    </row>
    <row r="150" s="14" customFormat="1">
      <c r="A150" s="14"/>
      <c r="B150" s="288"/>
      <c r="C150" s="289"/>
      <c r="D150" s="230" t="s">
        <v>758</v>
      </c>
      <c r="E150" s="290" t="s">
        <v>1</v>
      </c>
      <c r="F150" s="291" t="s">
        <v>760</v>
      </c>
      <c r="G150" s="289"/>
      <c r="H150" s="292">
        <v>0.02</v>
      </c>
      <c r="I150" s="293"/>
      <c r="J150" s="289"/>
      <c r="K150" s="289"/>
      <c r="L150" s="294"/>
      <c r="M150" s="295"/>
      <c r="N150" s="296"/>
      <c r="O150" s="296"/>
      <c r="P150" s="296"/>
      <c r="Q150" s="296"/>
      <c r="R150" s="296"/>
      <c r="S150" s="296"/>
      <c r="T150" s="297"/>
      <c r="U150" s="14"/>
      <c r="V150" s="14"/>
      <c r="W150" s="14"/>
      <c r="X150" s="14"/>
      <c r="Y150" s="14"/>
      <c r="Z150" s="14"/>
      <c r="AA150" s="14"/>
      <c r="AB150" s="14"/>
      <c r="AC150" s="14"/>
      <c r="AD150" s="14"/>
      <c r="AE150" s="14"/>
      <c r="AT150" s="298" t="s">
        <v>758</v>
      </c>
      <c r="AU150" s="298" t="s">
        <v>86</v>
      </c>
      <c r="AV150" s="14" t="s">
        <v>415</v>
      </c>
      <c r="AW150" s="14" t="s">
        <v>33</v>
      </c>
      <c r="AX150" s="14" t="s">
        <v>84</v>
      </c>
      <c r="AY150" s="298" t="s">
        <v>414</v>
      </c>
    </row>
    <row r="151" s="2" customFormat="1" ht="21.75" customHeight="1">
      <c r="A151" s="39"/>
      <c r="B151" s="40"/>
      <c r="C151" s="234" t="s">
        <v>415</v>
      </c>
      <c r="D151" s="234" t="s">
        <v>443</v>
      </c>
      <c r="E151" s="235" t="s">
        <v>4139</v>
      </c>
      <c r="F151" s="236" t="s">
        <v>4140</v>
      </c>
      <c r="G151" s="237" t="s">
        <v>755</v>
      </c>
      <c r="H151" s="238">
        <v>0.214</v>
      </c>
      <c r="I151" s="239"/>
      <c r="J151" s="240">
        <f>ROUND(I151*H151,2)</f>
        <v>0</v>
      </c>
      <c r="K151" s="236" t="s">
        <v>720</v>
      </c>
      <c r="L151" s="45"/>
      <c r="M151" s="241" t="s">
        <v>1</v>
      </c>
      <c r="N151" s="242" t="s">
        <v>41</v>
      </c>
      <c r="O151" s="92"/>
      <c r="P151" s="226">
        <f>O151*H151</f>
        <v>0</v>
      </c>
      <c r="Q151" s="226">
        <v>2.5359600000000002</v>
      </c>
      <c r="R151" s="226">
        <f>Q151*H151</f>
        <v>0.54269544000000003</v>
      </c>
      <c r="S151" s="226">
        <v>0</v>
      </c>
      <c r="T151" s="227">
        <f>S151*H151</f>
        <v>0</v>
      </c>
      <c r="U151" s="39"/>
      <c r="V151" s="39"/>
      <c r="W151" s="39"/>
      <c r="X151" s="39"/>
      <c r="Y151" s="39"/>
      <c r="Z151" s="39"/>
      <c r="AA151" s="39"/>
      <c r="AB151" s="39"/>
      <c r="AC151" s="39"/>
      <c r="AD151" s="39"/>
      <c r="AE151" s="39"/>
      <c r="AR151" s="228" t="s">
        <v>415</v>
      </c>
      <c r="AT151" s="228" t="s">
        <v>443</v>
      </c>
      <c r="AU151" s="228" t="s">
        <v>86</v>
      </c>
      <c r="AY151" s="18" t="s">
        <v>414</v>
      </c>
      <c r="BE151" s="229">
        <f>IF(N151="základní",J151,0)</f>
        <v>0</v>
      </c>
      <c r="BF151" s="229">
        <f>IF(N151="snížená",J151,0)</f>
        <v>0</v>
      </c>
      <c r="BG151" s="229">
        <f>IF(N151="zákl. přenesená",J151,0)</f>
        <v>0</v>
      </c>
      <c r="BH151" s="229">
        <f>IF(N151="sníž. přenesená",J151,0)</f>
        <v>0</v>
      </c>
      <c r="BI151" s="229">
        <f>IF(N151="nulová",J151,0)</f>
        <v>0</v>
      </c>
      <c r="BJ151" s="18" t="s">
        <v>84</v>
      </c>
      <c r="BK151" s="229">
        <f>ROUND(I151*H151,2)</f>
        <v>0</v>
      </c>
      <c r="BL151" s="18" t="s">
        <v>415</v>
      </c>
      <c r="BM151" s="228" t="s">
        <v>4141</v>
      </c>
    </row>
    <row r="152" s="2" customFormat="1">
      <c r="A152" s="39"/>
      <c r="B152" s="40"/>
      <c r="C152" s="41"/>
      <c r="D152" s="230" t="s">
        <v>417</v>
      </c>
      <c r="E152" s="41"/>
      <c r="F152" s="231" t="s">
        <v>4142</v>
      </c>
      <c r="G152" s="41"/>
      <c r="H152" s="41"/>
      <c r="I152" s="156"/>
      <c r="J152" s="41"/>
      <c r="K152" s="41"/>
      <c r="L152" s="45"/>
      <c r="M152" s="232"/>
      <c r="N152" s="233"/>
      <c r="O152" s="92"/>
      <c r="P152" s="92"/>
      <c r="Q152" s="92"/>
      <c r="R152" s="92"/>
      <c r="S152" s="92"/>
      <c r="T152" s="93"/>
      <c r="U152" s="39"/>
      <c r="V152" s="39"/>
      <c r="W152" s="39"/>
      <c r="X152" s="39"/>
      <c r="Y152" s="39"/>
      <c r="Z152" s="39"/>
      <c r="AA152" s="39"/>
      <c r="AB152" s="39"/>
      <c r="AC152" s="39"/>
      <c r="AD152" s="39"/>
      <c r="AE152" s="39"/>
      <c r="AT152" s="18" t="s">
        <v>417</v>
      </c>
      <c r="AU152" s="18" t="s">
        <v>86</v>
      </c>
    </row>
    <row r="153" s="15" customFormat="1">
      <c r="A153" s="15"/>
      <c r="B153" s="299"/>
      <c r="C153" s="300"/>
      <c r="D153" s="230" t="s">
        <v>758</v>
      </c>
      <c r="E153" s="301" t="s">
        <v>1</v>
      </c>
      <c r="F153" s="302" t="s">
        <v>4143</v>
      </c>
      <c r="G153" s="300"/>
      <c r="H153" s="301" t="s">
        <v>1</v>
      </c>
      <c r="I153" s="303"/>
      <c r="J153" s="300"/>
      <c r="K153" s="300"/>
      <c r="L153" s="304"/>
      <c r="M153" s="305"/>
      <c r="N153" s="306"/>
      <c r="O153" s="306"/>
      <c r="P153" s="306"/>
      <c r="Q153" s="306"/>
      <c r="R153" s="306"/>
      <c r="S153" s="306"/>
      <c r="T153" s="307"/>
      <c r="U153" s="15"/>
      <c r="V153" s="15"/>
      <c r="W153" s="15"/>
      <c r="X153" s="15"/>
      <c r="Y153" s="15"/>
      <c r="Z153" s="15"/>
      <c r="AA153" s="15"/>
      <c r="AB153" s="15"/>
      <c r="AC153" s="15"/>
      <c r="AD153" s="15"/>
      <c r="AE153" s="15"/>
      <c r="AT153" s="308" t="s">
        <v>758</v>
      </c>
      <c r="AU153" s="308" t="s">
        <v>86</v>
      </c>
      <c r="AV153" s="15" t="s">
        <v>84</v>
      </c>
      <c r="AW153" s="15" t="s">
        <v>33</v>
      </c>
      <c r="AX153" s="15" t="s">
        <v>76</v>
      </c>
      <c r="AY153" s="308" t="s">
        <v>414</v>
      </c>
    </row>
    <row r="154" s="13" customFormat="1">
      <c r="A154" s="13"/>
      <c r="B154" s="277"/>
      <c r="C154" s="278"/>
      <c r="D154" s="230" t="s">
        <v>758</v>
      </c>
      <c r="E154" s="279" t="s">
        <v>1</v>
      </c>
      <c r="F154" s="280" t="s">
        <v>4144</v>
      </c>
      <c r="G154" s="278"/>
      <c r="H154" s="281">
        <v>0.214</v>
      </c>
      <c r="I154" s="282"/>
      <c r="J154" s="278"/>
      <c r="K154" s="278"/>
      <c r="L154" s="283"/>
      <c r="M154" s="284"/>
      <c r="N154" s="285"/>
      <c r="O154" s="285"/>
      <c r="P154" s="285"/>
      <c r="Q154" s="285"/>
      <c r="R154" s="285"/>
      <c r="S154" s="285"/>
      <c r="T154" s="286"/>
      <c r="U154" s="13"/>
      <c r="V154" s="13"/>
      <c r="W154" s="13"/>
      <c r="X154" s="13"/>
      <c r="Y154" s="13"/>
      <c r="Z154" s="13"/>
      <c r="AA154" s="13"/>
      <c r="AB154" s="13"/>
      <c r="AC154" s="13"/>
      <c r="AD154" s="13"/>
      <c r="AE154" s="13"/>
      <c r="AT154" s="287" t="s">
        <v>758</v>
      </c>
      <c r="AU154" s="287" t="s">
        <v>86</v>
      </c>
      <c r="AV154" s="13" t="s">
        <v>86</v>
      </c>
      <c r="AW154" s="13" t="s">
        <v>33</v>
      </c>
      <c r="AX154" s="13" t="s">
        <v>84</v>
      </c>
      <c r="AY154" s="287" t="s">
        <v>414</v>
      </c>
    </row>
    <row r="155" s="11" customFormat="1" ht="22.8" customHeight="1">
      <c r="A155" s="11"/>
      <c r="B155" s="254"/>
      <c r="C155" s="255"/>
      <c r="D155" s="256" t="s">
        <v>75</v>
      </c>
      <c r="E155" s="275" t="s">
        <v>415</v>
      </c>
      <c r="F155" s="275" t="s">
        <v>761</v>
      </c>
      <c r="G155" s="255"/>
      <c r="H155" s="255"/>
      <c r="I155" s="258"/>
      <c r="J155" s="276">
        <f>BK155</f>
        <v>0</v>
      </c>
      <c r="K155" s="255"/>
      <c r="L155" s="260"/>
      <c r="M155" s="261"/>
      <c r="N155" s="262"/>
      <c r="O155" s="262"/>
      <c r="P155" s="263">
        <f>SUM(P156:P162)</f>
        <v>0</v>
      </c>
      <c r="Q155" s="262"/>
      <c r="R155" s="263">
        <f>SUM(R156:R162)</f>
        <v>4.3877559999999995</v>
      </c>
      <c r="S155" s="262"/>
      <c r="T155" s="264">
        <f>SUM(T156:T162)</f>
        <v>0</v>
      </c>
      <c r="U155" s="11"/>
      <c r="V155" s="11"/>
      <c r="W155" s="11"/>
      <c r="X155" s="11"/>
      <c r="Y155" s="11"/>
      <c r="Z155" s="11"/>
      <c r="AA155" s="11"/>
      <c r="AB155" s="11"/>
      <c r="AC155" s="11"/>
      <c r="AD155" s="11"/>
      <c r="AE155" s="11"/>
      <c r="AR155" s="265" t="s">
        <v>84</v>
      </c>
      <c r="AT155" s="266" t="s">
        <v>75</v>
      </c>
      <c r="AU155" s="266" t="s">
        <v>84</v>
      </c>
      <c r="AY155" s="265" t="s">
        <v>414</v>
      </c>
      <c r="BK155" s="267">
        <f>SUM(BK156:BK162)</f>
        <v>0</v>
      </c>
    </row>
    <row r="156" s="2" customFormat="1" ht="21.75" customHeight="1">
      <c r="A156" s="39"/>
      <c r="B156" s="40"/>
      <c r="C156" s="234" t="s">
        <v>427</v>
      </c>
      <c r="D156" s="234" t="s">
        <v>443</v>
      </c>
      <c r="E156" s="235" t="s">
        <v>2873</v>
      </c>
      <c r="F156" s="236" t="s">
        <v>2874</v>
      </c>
      <c r="G156" s="237" t="s">
        <v>632</v>
      </c>
      <c r="H156" s="238">
        <v>4.2549999999999999</v>
      </c>
      <c r="I156" s="239"/>
      <c r="J156" s="240">
        <f>ROUND(I156*H156,2)</f>
        <v>0</v>
      </c>
      <c r="K156" s="236" t="s">
        <v>720</v>
      </c>
      <c r="L156" s="45"/>
      <c r="M156" s="241" t="s">
        <v>1</v>
      </c>
      <c r="N156" s="242" t="s">
        <v>41</v>
      </c>
      <c r="O156" s="92"/>
      <c r="P156" s="226">
        <f>O156*H156</f>
        <v>0</v>
      </c>
      <c r="Q156" s="226">
        <v>1.0311999999999999</v>
      </c>
      <c r="R156" s="226">
        <f>Q156*H156</f>
        <v>4.3877559999999995</v>
      </c>
      <c r="S156" s="226">
        <v>0</v>
      </c>
      <c r="T156" s="227">
        <f>S156*H156</f>
        <v>0</v>
      </c>
      <c r="U156" s="39"/>
      <c r="V156" s="39"/>
      <c r="W156" s="39"/>
      <c r="X156" s="39"/>
      <c r="Y156" s="39"/>
      <c r="Z156" s="39"/>
      <c r="AA156" s="39"/>
      <c r="AB156" s="39"/>
      <c r="AC156" s="39"/>
      <c r="AD156" s="39"/>
      <c r="AE156" s="39"/>
      <c r="AR156" s="228" t="s">
        <v>415</v>
      </c>
      <c r="AT156" s="228" t="s">
        <v>443</v>
      </c>
      <c r="AU156" s="228" t="s">
        <v>86</v>
      </c>
      <c r="AY156" s="18" t="s">
        <v>414</v>
      </c>
      <c r="BE156" s="229">
        <f>IF(N156="základní",J156,0)</f>
        <v>0</v>
      </c>
      <c r="BF156" s="229">
        <f>IF(N156="snížená",J156,0)</f>
        <v>0</v>
      </c>
      <c r="BG156" s="229">
        <f>IF(N156="zákl. přenesená",J156,0)</f>
        <v>0</v>
      </c>
      <c r="BH156" s="229">
        <f>IF(N156="sníž. přenesená",J156,0)</f>
        <v>0</v>
      </c>
      <c r="BI156" s="229">
        <f>IF(N156="nulová",J156,0)</f>
        <v>0</v>
      </c>
      <c r="BJ156" s="18" t="s">
        <v>84</v>
      </c>
      <c r="BK156" s="229">
        <f>ROUND(I156*H156,2)</f>
        <v>0</v>
      </c>
      <c r="BL156" s="18" t="s">
        <v>415</v>
      </c>
      <c r="BM156" s="228" t="s">
        <v>4145</v>
      </c>
    </row>
    <row r="157" s="2" customFormat="1">
      <c r="A157" s="39"/>
      <c r="B157" s="40"/>
      <c r="C157" s="41"/>
      <c r="D157" s="230" t="s">
        <v>417</v>
      </c>
      <c r="E157" s="41"/>
      <c r="F157" s="231" t="s">
        <v>2876</v>
      </c>
      <c r="G157" s="41"/>
      <c r="H157" s="41"/>
      <c r="I157" s="156"/>
      <c r="J157" s="41"/>
      <c r="K157" s="41"/>
      <c r="L157" s="45"/>
      <c r="M157" s="232"/>
      <c r="N157" s="233"/>
      <c r="O157" s="92"/>
      <c r="P157" s="92"/>
      <c r="Q157" s="92"/>
      <c r="R157" s="92"/>
      <c r="S157" s="92"/>
      <c r="T157" s="93"/>
      <c r="U157" s="39"/>
      <c r="V157" s="39"/>
      <c r="W157" s="39"/>
      <c r="X157" s="39"/>
      <c r="Y157" s="39"/>
      <c r="Z157" s="39"/>
      <c r="AA157" s="39"/>
      <c r="AB157" s="39"/>
      <c r="AC157" s="39"/>
      <c r="AD157" s="39"/>
      <c r="AE157" s="39"/>
      <c r="AT157" s="18" t="s">
        <v>417</v>
      </c>
      <c r="AU157" s="18" t="s">
        <v>86</v>
      </c>
    </row>
    <row r="158" s="15" customFormat="1">
      <c r="A158" s="15"/>
      <c r="B158" s="299"/>
      <c r="C158" s="300"/>
      <c r="D158" s="230" t="s">
        <v>758</v>
      </c>
      <c r="E158" s="301" t="s">
        <v>1</v>
      </c>
      <c r="F158" s="302" t="s">
        <v>4146</v>
      </c>
      <c r="G158" s="300"/>
      <c r="H158" s="301" t="s">
        <v>1</v>
      </c>
      <c r="I158" s="303"/>
      <c r="J158" s="300"/>
      <c r="K158" s="300"/>
      <c r="L158" s="304"/>
      <c r="M158" s="305"/>
      <c r="N158" s="306"/>
      <c r="O158" s="306"/>
      <c r="P158" s="306"/>
      <c r="Q158" s="306"/>
      <c r="R158" s="306"/>
      <c r="S158" s="306"/>
      <c r="T158" s="307"/>
      <c r="U158" s="15"/>
      <c r="V158" s="15"/>
      <c r="W158" s="15"/>
      <c r="X158" s="15"/>
      <c r="Y158" s="15"/>
      <c r="Z158" s="15"/>
      <c r="AA158" s="15"/>
      <c r="AB158" s="15"/>
      <c r="AC158" s="15"/>
      <c r="AD158" s="15"/>
      <c r="AE158" s="15"/>
      <c r="AT158" s="308" t="s">
        <v>758</v>
      </c>
      <c r="AU158" s="308" t="s">
        <v>86</v>
      </c>
      <c r="AV158" s="15" t="s">
        <v>84</v>
      </c>
      <c r="AW158" s="15" t="s">
        <v>33</v>
      </c>
      <c r="AX158" s="15" t="s">
        <v>76</v>
      </c>
      <c r="AY158" s="308" t="s">
        <v>414</v>
      </c>
    </row>
    <row r="159" s="13" customFormat="1">
      <c r="A159" s="13"/>
      <c r="B159" s="277"/>
      <c r="C159" s="278"/>
      <c r="D159" s="230" t="s">
        <v>758</v>
      </c>
      <c r="E159" s="279" t="s">
        <v>1</v>
      </c>
      <c r="F159" s="280" t="s">
        <v>4147</v>
      </c>
      <c r="G159" s="278"/>
      <c r="H159" s="281">
        <v>0.85499999999999998</v>
      </c>
      <c r="I159" s="282"/>
      <c r="J159" s="278"/>
      <c r="K159" s="278"/>
      <c r="L159" s="283"/>
      <c r="M159" s="284"/>
      <c r="N159" s="285"/>
      <c r="O159" s="285"/>
      <c r="P159" s="285"/>
      <c r="Q159" s="285"/>
      <c r="R159" s="285"/>
      <c r="S159" s="285"/>
      <c r="T159" s="286"/>
      <c r="U159" s="13"/>
      <c r="V159" s="13"/>
      <c r="W159" s="13"/>
      <c r="X159" s="13"/>
      <c r="Y159" s="13"/>
      <c r="Z159" s="13"/>
      <c r="AA159" s="13"/>
      <c r="AB159" s="13"/>
      <c r="AC159" s="13"/>
      <c r="AD159" s="13"/>
      <c r="AE159" s="13"/>
      <c r="AT159" s="287" t="s">
        <v>758</v>
      </c>
      <c r="AU159" s="287" t="s">
        <v>86</v>
      </c>
      <c r="AV159" s="13" t="s">
        <v>86</v>
      </c>
      <c r="AW159" s="13" t="s">
        <v>33</v>
      </c>
      <c r="AX159" s="13" t="s">
        <v>76</v>
      </c>
      <c r="AY159" s="287" t="s">
        <v>414</v>
      </c>
    </row>
    <row r="160" s="15" customFormat="1">
      <c r="A160" s="15"/>
      <c r="B160" s="299"/>
      <c r="C160" s="300"/>
      <c r="D160" s="230" t="s">
        <v>758</v>
      </c>
      <c r="E160" s="301" t="s">
        <v>1</v>
      </c>
      <c r="F160" s="302" t="s">
        <v>4148</v>
      </c>
      <c r="G160" s="300"/>
      <c r="H160" s="301" t="s">
        <v>1</v>
      </c>
      <c r="I160" s="303"/>
      <c r="J160" s="300"/>
      <c r="K160" s="300"/>
      <c r="L160" s="304"/>
      <c r="M160" s="305"/>
      <c r="N160" s="306"/>
      <c r="O160" s="306"/>
      <c r="P160" s="306"/>
      <c r="Q160" s="306"/>
      <c r="R160" s="306"/>
      <c r="S160" s="306"/>
      <c r="T160" s="307"/>
      <c r="U160" s="15"/>
      <c r="V160" s="15"/>
      <c r="W160" s="15"/>
      <c r="X160" s="15"/>
      <c r="Y160" s="15"/>
      <c r="Z160" s="15"/>
      <c r="AA160" s="15"/>
      <c r="AB160" s="15"/>
      <c r="AC160" s="15"/>
      <c r="AD160" s="15"/>
      <c r="AE160" s="15"/>
      <c r="AT160" s="308" t="s">
        <v>758</v>
      </c>
      <c r="AU160" s="308" t="s">
        <v>86</v>
      </c>
      <c r="AV160" s="15" t="s">
        <v>84</v>
      </c>
      <c r="AW160" s="15" t="s">
        <v>33</v>
      </c>
      <c r="AX160" s="15" t="s">
        <v>76</v>
      </c>
      <c r="AY160" s="308" t="s">
        <v>414</v>
      </c>
    </row>
    <row r="161" s="13" customFormat="1">
      <c r="A161" s="13"/>
      <c r="B161" s="277"/>
      <c r="C161" s="278"/>
      <c r="D161" s="230" t="s">
        <v>758</v>
      </c>
      <c r="E161" s="279" t="s">
        <v>1</v>
      </c>
      <c r="F161" s="280" t="s">
        <v>4149</v>
      </c>
      <c r="G161" s="278"/>
      <c r="H161" s="281">
        <v>3.3999999999999999</v>
      </c>
      <c r="I161" s="282"/>
      <c r="J161" s="278"/>
      <c r="K161" s="278"/>
      <c r="L161" s="283"/>
      <c r="M161" s="284"/>
      <c r="N161" s="285"/>
      <c r="O161" s="285"/>
      <c r="P161" s="285"/>
      <c r="Q161" s="285"/>
      <c r="R161" s="285"/>
      <c r="S161" s="285"/>
      <c r="T161" s="286"/>
      <c r="U161" s="13"/>
      <c r="V161" s="13"/>
      <c r="W161" s="13"/>
      <c r="X161" s="13"/>
      <c r="Y161" s="13"/>
      <c r="Z161" s="13"/>
      <c r="AA161" s="13"/>
      <c r="AB161" s="13"/>
      <c r="AC161" s="13"/>
      <c r="AD161" s="13"/>
      <c r="AE161" s="13"/>
      <c r="AT161" s="287" t="s">
        <v>758</v>
      </c>
      <c r="AU161" s="287" t="s">
        <v>86</v>
      </c>
      <c r="AV161" s="13" t="s">
        <v>86</v>
      </c>
      <c r="AW161" s="13" t="s">
        <v>33</v>
      </c>
      <c r="AX161" s="13" t="s">
        <v>76</v>
      </c>
      <c r="AY161" s="287" t="s">
        <v>414</v>
      </c>
    </row>
    <row r="162" s="14" customFormat="1">
      <c r="A162" s="14"/>
      <c r="B162" s="288"/>
      <c r="C162" s="289"/>
      <c r="D162" s="230" t="s">
        <v>758</v>
      </c>
      <c r="E162" s="290" t="s">
        <v>1</v>
      </c>
      <c r="F162" s="291" t="s">
        <v>760</v>
      </c>
      <c r="G162" s="289"/>
      <c r="H162" s="292">
        <v>4.2549999999999999</v>
      </c>
      <c r="I162" s="293"/>
      <c r="J162" s="289"/>
      <c r="K162" s="289"/>
      <c r="L162" s="294"/>
      <c r="M162" s="295"/>
      <c r="N162" s="296"/>
      <c r="O162" s="296"/>
      <c r="P162" s="296"/>
      <c r="Q162" s="296"/>
      <c r="R162" s="296"/>
      <c r="S162" s="296"/>
      <c r="T162" s="297"/>
      <c r="U162" s="14"/>
      <c r="V162" s="14"/>
      <c r="W162" s="14"/>
      <c r="X162" s="14"/>
      <c r="Y162" s="14"/>
      <c r="Z162" s="14"/>
      <c r="AA162" s="14"/>
      <c r="AB162" s="14"/>
      <c r="AC162" s="14"/>
      <c r="AD162" s="14"/>
      <c r="AE162" s="14"/>
      <c r="AT162" s="298" t="s">
        <v>758</v>
      </c>
      <c r="AU162" s="298" t="s">
        <v>86</v>
      </c>
      <c r="AV162" s="14" t="s">
        <v>415</v>
      </c>
      <c r="AW162" s="14" t="s">
        <v>33</v>
      </c>
      <c r="AX162" s="14" t="s">
        <v>84</v>
      </c>
      <c r="AY162" s="298" t="s">
        <v>414</v>
      </c>
    </row>
    <row r="163" s="11" customFormat="1" ht="22.8" customHeight="1">
      <c r="A163" s="11"/>
      <c r="B163" s="254"/>
      <c r="C163" s="255"/>
      <c r="D163" s="256" t="s">
        <v>75</v>
      </c>
      <c r="E163" s="275" t="s">
        <v>431</v>
      </c>
      <c r="F163" s="275" t="s">
        <v>798</v>
      </c>
      <c r="G163" s="255"/>
      <c r="H163" s="255"/>
      <c r="I163" s="258"/>
      <c r="J163" s="276">
        <f>BK163</f>
        <v>0</v>
      </c>
      <c r="K163" s="255"/>
      <c r="L163" s="260"/>
      <c r="M163" s="261"/>
      <c r="N163" s="262"/>
      <c r="O163" s="262"/>
      <c r="P163" s="263">
        <f>SUM(P164:P188)</f>
        <v>0</v>
      </c>
      <c r="Q163" s="262"/>
      <c r="R163" s="263">
        <f>SUM(R164:R188)</f>
        <v>0.31537583018000004</v>
      </c>
      <c r="S163" s="262"/>
      <c r="T163" s="264">
        <f>SUM(T164:T188)</f>
        <v>0</v>
      </c>
      <c r="U163" s="11"/>
      <c r="V163" s="11"/>
      <c r="W163" s="11"/>
      <c r="X163" s="11"/>
      <c r="Y163" s="11"/>
      <c r="Z163" s="11"/>
      <c r="AA163" s="11"/>
      <c r="AB163" s="11"/>
      <c r="AC163" s="11"/>
      <c r="AD163" s="11"/>
      <c r="AE163" s="11"/>
      <c r="AR163" s="265" t="s">
        <v>84</v>
      </c>
      <c r="AT163" s="266" t="s">
        <v>75</v>
      </c>
      <c r="AU163" s="266" t="s">
        <v>84</v>
      </c>
      <c r="AY163" s="265" t="s">
        <v>414</v>
      </c>
      <c r="BK163" s="267">
        <f>SUM(BK164:BK188)</f>
        <v>0</v>
      </c>
    </row>
    <row r="164" s="2" customFormat="1" ht="21.75" customHeight="1">
      <c r="A164" s="39"/>
      <c r="B164" s="40"/>
      <c r="C164" s="234" t="s">
        <v>431</v>
      </c>
      <c r="D164" s="234" t="s">
        <v>443</v>
      </c>
      <c r="E164" s="235" t="s">
        <v>1736</v>
      </c>
      <c r="F164" s="236" t="s">
        <v>1737</v>
      </c>
      <c r="G164" s="237" t="s">
        <v>632</v>
      </c>
      <c r="H164" s="238">
        <v>8.9399999999999995</v>
      </c>
      <c r="I164" s="239"/>
      <c r="J164" s="240">
        <f>ROUND(I164*H164,2)</f>
        <v>0</v>
      </c>
      <c r="K164" s="236" t="s">
        <v>720</v>
      </c>
      <c r="L164" s="45"/>
      <c r="M164" s="241" t="s">
        <v>1</v>
      </c>
      <c r="N164" s="242" t="s">
        <v>41</v>
      </c>
      <c r="O164" s="92"/>
      <c r="P164" s="226">
        <f>O164*H164</f>
        <v>0</v>
      </c>
      <c r="Q164" s="226">
        <v>0.0010198399999999999</v>
      </c>
      <c r="R164" s="226">
        <f>Q164*H164</f>
        <v>0.0091173695999999995</v>
      </c>
      <c r="S164" s="226">
        <v>0</v>
      </c>
      <c r="T164" s="227">
        <f>S164*H164</f>
        <v>0</v>
      </c>
      <c r="U164" s="39"/>
      <c r="V164" s="39"/>
      <c r="W164" s="39"/>
      <c r="X164" s="39"/>
      <c r="Y164" s="39"/>
      <c r="Z164" s="39"/>
      <c r="AA164" s="39"/>
      <c r="AB164" s="39"/>
      <c r="AC164" s="39"/>
      <c r="AD164" s="39"/>
      <c r="AE164" s="39"/>
      <c r="AR164" s="228" t="s">
        <v>415</v>
      </c>
      <c r="AT164" s="228" t="s">
        <v>443</v>
      </c>
      <c r="AU164" s="228" t="s">
        <v>86</v>
      </c>
      <c r="AY164" s="18" t="s">
        <v>414</v>
      </c>
      <c r="BE164" s="229">
        <f>IF(N164="základní",J164,0)</f>
        <v>0</v>
      </c>
      <c r="BF164" s="229">
        <f>IF(N164="snížená",J164,0)</f>
        <v>0</v>
      </c>
      <c r="BG164" s="229">
        <f>IF(N164="zákl. přenesená",J164,0)</f>
        <v>0</v>
      </c>
      <c r="BH164" s="229">
        <f>IF(N164="sníž. přenesená",J164,0)</f>
        <v>0</v>
      </c>
      <c r="BI164" s="229">
        <f>IF(N164="nulová",J164,0)</f>
        <v>0</v>
      </c>
      <c r="BJ164" s="18" t="s">
        <v>84</v>
      </c>
      <c r="BK164" s="229">
        <f>ROUND(I164*H164,2)</f>
        <v>0</v>
      </c>
      <c r="BL164" s="18" t="s">
        <v>415</v>
      </c>
      <c r="BM164" s="228" t="s">
        <v>4150</v>
      </c>
    </row>
    <row r="165" s="2" customFormat="1">
      <c r="A165" s="39"/>
      <c r="B165" s="40"/>
      <c r="C165" s="41"/>
      <c r="D165" s="230" t="s">
        <v>417</v>
      </c>
      <c r="E165" s="41"/>
      <c r="F165" s="231" t="s">
        <v>1739</v>
      </c>
      <c r="G165" s="41"/>
      <c r="H165" s="41"/>
      <c r="I165" s="156"/>
      <c r="J165" s="41"/>
      <c r="K165" s="41"/>
      <c r="L165" s="45"/>
      <c r="M165" s="232"/>
      <c r="N165" s="233"/>
      <c r="O165" s="92"/>
      <c r="P165" s="92"/>
      <c r="Q165" s="92"/>
      <c r="R165" s="92"/>
      <c r="S165" s="92"/>
      <c r="T165" s="93"/>
      <c r="U165" s="39"/>
      <c r="V165" s="39"/>
      <c r="W165" s="39"/>
      <c r="X165" s="39"/>
      <c r="Y165" s="39"/>
      <c r="Z165" s="39"/>
      <c r="AA165" s="39"/>
      <c r="AB165" s="39"/>
      <c r="AC165" s="39"/>
      <c r="AD165" s="39"/>
      <c r="AE165" s="39"/>
      <c r="AT165" s="18" t="s">
        <v>417</v>
      </c>
      <c r="AU165" s="18" t="s">
        <v>86</v>
      </c>
    </row>
    <row r="166" s="15" customFormat="1">
      <c r="A166" s="15"/>
      <c r="B166" s="299"/>
      <c r="C166" s="300"/>
      <c r="D166" s="230" t="s">
        <v>758</v>
      </c>
      <c r="E166" s="301" t="s">
        <v>1</v>
      </c>
      <c r="F166" s="302" t="s">
        <v>4049</v>
      </c>
      <c r="G166" s="300"/>
      <c r="H166" s="301" t="s">
        <v>1</v>
      </c>
      <c r="I166" s="303"/>
      <c r="J166" s="300"/>
      <c r="K166" s="300"/>
      <c r="L166" s="304"/>
      <c r="M166" s="305"/>
      <c r="N166" s="306"/>
      <c r="O166" s="306"/>
      <c r="P166" s="306"/>
      <c r="Q166" s="306"/>
      <c r="R166" s="306"/>
      <c r="S166" s="306"/>
      <c r="T166" s="307"/>
      <c r="U166" s="15"/>
      <c r="V166" s="15"/>
      <c r="W166" s="15"/>
      <c r="X166" s="15"/>
      <c r="Y166" s="15"/>
      <c r="Z166" s="15"/>
      <c r="AA166" s="15"/>
      <c r="AB166" s="15"/>
      <c r="AC166" s="15"/>
      <c r="AD166" s="15"/>
      <c r="AE166" s="15"/>
      <c r="AT166" s="308" t="s">
        <v>758</v>
      </c>
      <c r="AU166" s="308" t="s">
        <v>86</v>
      </c>
      <c r="AV166" s="15" t="s">
        <v>84</v>
      </c>
      <c r="AW166" s="15" t="s">
        <v>33</v>
      </c>
      <c r="AX166" s="15" t="s">
        <v>76</v>
      </c>
      <c r="AY166" s="308" t="s">
        <v>414</v>
      </c>
    </row>
    <row r="167" s="13" customFormat="1">
      <c r="A167" s="13"/>
      <c r="B167" s="277"/>
      <c r="C167" s="278"/>
      <c r="D167" s="230" t="s">
        <v>758</v>
      </c>
      <c r="E167" s="279" t="s">
        <v>1</v>
      </c>
      <c r="F167" s="280" t="s">
        <v>4151</v>
      </c>
      <c r="G167" s="278"/>
      <c r="H167" s="281">
        <v>4.7850000000000001</v>
      </c>
      <c r="I167" s="282"/>
      <c r="J167" s="278"/>
      <c r="K167" s="278"/>
      <c r="L167" s="283"/>
      <c r="M167" s="284"/>
      <c r="N167" s="285"/>
      <c r="O167" s="285"/>
      <c r="P167" s="285"/>
      <c r="Q167" s="285"/>
      <c r="R167" s="285"/>
      <c r="S167" s="285"/>
      <c r="T167" s="286"/>
      <c r="U167" s="13"/>
      <c r="V167" s="13"/>
      <c r="W167" s="13"/>
      <c r="X167" s="13"/>
      <c r="Y167" s="13"/>
      <c r="Z167" s="13"/>
      <c r="AA167" s="13"/>
      <c r="AB167" s="13"/>
      <c r="AC167" s="13"/>
      <c r="AD167" s="13"/>
      <c r="AE167" s="13"/>
      <c r="AT167" s="287" t="s">
        <v>758</v>
      </c>
      <c r="AU167" s="287" t="s">
        <v>86</v>
      </c>
      <c r="AV167" s="13" t="s">
        <v>86</v>
      </c>
      <c r="AW167" s="13" t="s">
        <v>33</v>
      </c>
      <c r="AX167" s="13" t="s">
        <v>76</v>
      </c>
      <c r="AY167" s="287" t="s">
        <v>414</v>
      </c>
    </row>
    <row r="168" s="15" customFormat="1">
      <c r="A168" s="15"/>
      <c r="B168" s="299"/>
      <c r="C168" s="300"/>
      <c r="D168" s="230" t="s">
        <v>758</v>
      </c>
      <c r="E168" s="301" t="s">
        <v>1</v>
      </c>
      <c r="F168" s="302" t="s">
        <v>4053</v>
      </c>
      <c r="G168" s="300"/>
      <c r="H168" s="301" t="s">
        <v>1</v>
      </c>
      <c r="I168" s="303"/>
      <c r="J168" s="300"/>
      <c r="K168" s="300"/>
      <c r="L168" s="304"/>
      <c r="M168" s="305"/>
      <c r="N168" s="306"/>
      <c r="O168" s="306"/>
      <c r="P168" s="306"/>
      <c r="Q168" s="306"/>
      <c r="R168" s="306"/>
      <c r="S168" s="306"/>
      <c r="T168" s="307"/>
      <c r="U168" s="15"/>
      <c r="V168" s="15"/>
      <c r="W168" s="15"/>
      <c r="X168" s="15"/>
      <c r="Y168" s="15"/>
      <c r="Z168" s="15"/>
      <c r="AA168" s="15"/>
      <c r="AB168" s="15"/>
      <c r="AC168" s="15"/>
      <c r="AD168" s="15"/>
      <c r="AE168" s="15"/>
      <c r="AT168" s="308" t="s">
        <v>758</v>
      </c>
      <c r="AU168" s="308" t="s">
        <v>86</v>
      </c>
      <c r="AV168" s="15" t="s">
        <v>84</v>
      </c>
      <c r="AW168" s="15" t="s">
        <v>33</v>
      </c>
      <c r="AX168" s="15" t="s">
        <v>76</v>
      </c>
      <c r="AY168" s="308" t="s">
        <v>414</v>
      </c>
    </row>
    <row r="169" s="13" customFormat="1">
      <c r="A169" s="13"/>
      <c r="B169" s="277"/>
      <c r="C169" s="278"/>
      <c r="D169" s="230" t="s">
        <v>758</v>
      </c>
      <c r="E169" s="279" t="s">
        <v>1</v>
      </c>
      <c r="F169" s="280" t="s">
        <v>4152</v>
      </c>
      <c r="G169" s="278"/>
      <c r="H169" s="281">
        <v>4.1550000000000002</v>
      </c>
      <c r="I169" s="282"/>
      <c r="J169" s="278"/>
      <c r="K169" s="278"/>
      <c r="L169" s="283"/>
      <c r="M169" s="284"/>
      <c r="N169" s="285"/>
      <c r="O169" s="285"/>
      <c r="P169" s="285"/>
      <c r="Q169" s="285"/>
      <c r="R169" s="285"/>
      <c r="S169" s="285"/>
      <c r="T169" s="286"/>
      <c r="U169" s="13"/>
      <c r="V169" s="13"/>
      <c r="W169" s="13"/>
      <c r="X169" s="13"/>
      <c r="Y169" s="13"/>
      <c r="Z169" s="13"/>
      <c r="AA169" s="13"/>
      <c r="AB169" s="13"/>
      <c r="AC169" s="13"/>
      <c r="AD169" s="13"/>
      <c r="AE169" s="13"/>
      <c r="AT169" s="287" t="s">
        <v>758</v>
      </c>
      <c r="AU169" s="287" t="s">
        <v>86</v>
      </c>
      <c r="AV169" s="13" t="s">
        <v>86</v>
      </c>
      <c r="AW169" s="13" t="s">
        <v>33</v>
      </c>
      <c r="AX169" s="13" t="s">
        <v>76</v>
      </c>
      <c r="AY169" s="287" t="s">
        <v>414</v>
      </c>
    </row>
    <row r="170" s="14" customFormat="1">
      <c r="A170" s="14"/>
      <c r="B170" s="288"/>
      <c r="C170" s="289"/>
      <c r="D170" s="230" t="s">
        <v>758</v>
      </c>
      <c r="E170" s="290" t="s">
        <v>1</v>
      </c>
      <c r="F170" s="291" t="s">
        <v>760</v>
      </c>
      <c r="G170" s="289"/>
      <c r="H170" s="292">
        <v>8.9400000000000013</v>
      </c>
      <c r="I170" s="293"/>
      <c r="J170" s="289"/>
      <c r="K170" s="289"/>
      <c r="L170" s="294"/>
      <c r="M170" s="295"/>
      <c r="N170" s="296"/>
      <c r="O170" s="296"/>
      <c r="P170" s="296"/>
      <c r="Q170" s="296"/>
      <c r="R170" s="296"/>
      <c r="S170" s="296"/>
      <c r="T170" s="297"/>
      <c r="U170" s="14"/>
      <c r="V170" s="14"/>
      <c r="W170" s="14"/>
      <c r="X170" s="14"/>
      <c r="Y170" s="14"/>
      <c r="Z170" s="14"/>
      <c r="AA170" s="14"/>
      <c r="AB170" s="14"/>
      <c r="AC170" s="14"/>
      <c r="AD170" s="14"/>
      <c r="AE170" s="14"/>
      <c r="AT170" s="298" t="s">
        <v>758</v>
      </c>
      <c r="AU170" s="298" t="s">
        <v>86</v>
      </c>
      <c r="AV170" s="14" t="s">
        <v>415</v>
      </c>
      <c r="AW170" s="14" t="s">
        <v>33</v>
      </c>
      <c r="AX170" s="14" t="s">
        <v>84</v>
      </c>
      <c r="AY170" s="298" t="s">
        <v>414</v>
      </c>
    </row>
    <row r="171" s="2" customFormat="1" ht="21.75" customHeight="1">
      <c r="A171" s="39"/>
      <c r="B171" s="40"/>
      <c r="C171" s="234" t="s">
        <v>435</v>
      </c>
      <c r="D171" s="234" t="s">
        <v>443</v>
      </c>
      <c r="E171" s="235" t="s">
        <v>1750</v>
      </c>
      <c r="F171" s="236" t="s">
        <v>1751</v>
      </c>
      <c r="G171" s="237" t="s">
        <v>632</v>
      </c>
      <c r="H171" s="238">
        <v>1.361</v>
      </c>
      <c r="I171" s="239"/>
      <c r="J171" s="240">
        <f>ROUND(I171*H171,2)</f>
        <v>0</v>
      </c>
      <c r="K171" s="236" t="s">
        <v>720</v>
      </c>
      <c r="L171" s="45"/>
      <c r="M171" s="241" t="s">
        <v>1</v>
      </c>
      <c r="N171" s="242" t="s">
        <v>41</v>
      </c>
      <c r="O171" s="92"/>
      <c r="P171" s="226">
        <f>O171*H171</f>
        <v>0</v>
      </c>
      <c r="Q171" s="226">
        <v>0.001110364</v>
      </c>
      <c r="R171" s="226">
        <f>Q171*H171</f>
        <v>0.001511205404</v>
      </c>
      <c r="S171" s="226">
        <v>0</v>
      </c>
      <c r="T171" s="227">
        <f>S171*H171</f>
        <v>0</v>
      </c>
      <c r="U171" s="39"/>
      <c r="V171" s="39"/>
      <c r="W171" s="39"/>
      <c r="X171" s="39"/>
      <c r="Y171" s="39"/>
      <c r="Z171" s="39"/>
      <c r="AA171" s="39"/>
      <c r="AB171" s="39"/>
      <c r="AC171" s="39"/>
      <c r="AD171" s="39"/>
      <c r="AE171" s="39"/>
      <c r="AR171" s="228" t="s">
        <v>415</v>
      </c>
      <c r="AT171" s="228" t="s">
        <v>443</v>
      </c>
      <c r="AU171" s="228" t="s">
        <v>86</v>
      </c>
      <c r="AY171" s="18" t="s">
        <v>414</v>
      </c>
      <c r="BE171" s="229">
        <f>IF(N171="základní",J171,0)</f>
        <v>0</v>
      </c>
      <c r="BF171" s="229">
        <f>IF(N171="snížená",J171,0)</f>
        <v>0</v>
      </c>
      <c r="BG171" s="229">
        <f>IF(N171="zákl. přenesená",J171,0)</f>
        <v>0</v>
      </c>
      <c r="BH171" s="229">
        <f>IF(N171="sníž. přenesená",J171,0)</f>
        <v>0</v>
      </c>
      <c r="BI171" s="229">
        <f>IF(N171="nulová",J171,0)</f>
        <v>0</v>
      </c>
      <c r="BJ171" s="18" t="s">
        <v>84</v>
      </c>
      <c r="BK171" s="229">
        <f>ROUND(I171*H171,2)</f>
        <v>0</v>
      </c>
      <c r="BL171" s="18" t="s">
        <v>415</v>
      </c>
      <c r="BM171" s="228" t="s">
        <v>4153</v>
      </c>
    </row>
    <row r="172" s="2" customFormat="1">
      <c r="A172" s="39"/>
      <c r="B172" s="40"/>
      <c r="C172" s="41"/>
      <c r="D172" s="230" t="s">
        <v>417</v>
      </c>
      <c r="E172" s="41"/>
      <c r="F172" s="231" t="s">
        <v>1753</v>
      </c>
      <c r="G172" s="41"/>
      <c r="H172" s="41"/>
      <c r="I172" s="156"/>
      <c r="J172" s="41"/>
      <c r="K172" s="41"/>
      <c r="L172" s="45"/>
      <c r="M172" s="232"/>
      <c r="N172" s="233"/>
      <c r="O172" s="92"/>
      <c r="P172" s="92"/>
      <c r="Q172" s="92"/>
      <c r="R172" s="92"/>
      <c r="S172" s="92"/>
      <c r="T172" s="93"/>
      <c r="U172" s="39"/>
      <c r="V172" s="39"/>
      <c r="W172" s="39"/>
      <c r="X172" s="39"/>
      <c r="Y172" s="39"/>
      <c r="Z172" s="39"/>
      <c r="AA172" s="39"/>
      <c r="AB172" s="39"/>
      <c r="AC172" s="39"/>
      <c r="AD172" s="39"/>
      <c r="AE172" s="39"/>
      <c r="AT172" s="18" t="s">
        <v>417</v>
      </c>
      <c r="AU172" s="18" t="s">
        <v>86</v>
      </c>
    </row>
    <row r="173" s="2" customFormat="1">
      <c r="A173" s="39"/>
      <c r="B173" s="40"/>
      <c r="C173" s="41"/>
      <c r="D173" s="230" t="s">
        <v>722</v>
      </c>
      <c r="E173" s="41"/>
      <c r="F173" s="268" t="s">
        <v>2797</v>
      </c>
      <c r="G173" s="41"/>
      <c r="H173" s="41"/>
      <c r="I173" s="156"/>
      <c r="J173" s="41"/>
      <c r="K173" s="41"/>
      <c r="L173" s="45"/>
      <c r="M173" s="232"/>
      <c r="N173" s="233"/>
      <c r="O173" s="92"/>
      <c r="P173" s="92"/>
      <c r="Q173" s="92"/>
      <c r="R173" s="92"/>
      <c r="S173" s="92"/>
      <c r="T173" s="93"/>
      <c r="U173" s="39"/>
      <c r="V173" s="39"/>
      <c r="W173" s="39"/>
      <c r="X173" s="39"/>
      <c r="Y173" s="39"/>
      <c r="Z173" s="39"/>
      <c r="AA173" s="39"/>
      <c r="AB173" s="39"/>
      <c r="AC173" s="39"/>
      <c r="AD173" s="39"/>
      <c r="AE173" s="39"/>
      <c r="AT173" s="18" t="s">
        <v>722</v>
      </c>
      <c r="AU173" s="18" t="s">
        <v>86</v>
      </c>
    </row>
    <row r="174" s="15" customFormat="1">
      <c r="A174" s="15"/>
      <c r="B174" s="299"/>
      <c r="C174" s="300"/>
      <c r="D174" s="230" t="s">
        <v>758</v>
      </c>
      <c r="E174" s="301" t="s">
        <v>1</v>
      </c>
      <c r="F174" s="302" t="s">
        <v>3991</v>
      </c>
      <c r="G174" s="300"/>
      <c r="H174" s="301" t="s">
        <v>1</v>
      </c>
      <c r="I174" s="303"/>
      <c r="J174" s="300"/>
      <c r="K174" s="300"/>
      <c r="L174" s="304"/>
      <c r="M174" s="305"/>
      <c r="N174" s="306"/>
      <c r="O174" s="306"/>
      <c r="P174" s="306"/>
      <c r="Q174" s="306"/>
      <c r="R174" s="306"/>
      <c r="S174" s="306"/>
      <c r="T174" s="307"/>
      <c r="U174" s="15"/>
      <c r="V174" s="15"/>
      <c r="W174" s="15"/>
      <c r="X174" s="15"/>
      <c r="Y174" s="15"/>
      <c r="Z174" s="15"/>
      <c r="AA174" s="15"/>
      <c r="AB174" s="15"/>
      <c r="AC174" s="15"/>
      <c r="AD174" s="15"/>
      <c r="AE174" s="15"/>
      <c r="AT174" s="308" t="s">
        <v>758</v>
      </c>
      <c r="AU174" s="308" t="s">
        <v>86</v>
      </c>
      <c r="AV174" s="15" t="s">
        <v>84</v>
      </c>
      <c r="AW174" s="15" t="s">
        <v>33</v>
      </c>
      <c r="AX174" s="15" t="s">
        <v>76</v>
      </c>
      <c r="AY174" s="308" t="s">
        <v>414</v>
      </c>
    </row>
    <row r="175" s="13" customFormat="1">
      <c r="A175" s="13"/>
      <c r="B175" s="277"/>
      <c r="C175" s="278"/>
      <c r="D175" s="230" t="s">
        <v>758</v>
      </c>
      <c r="E175" s="279" t="s">
        <v>1</v>
      </c>
      <c r="F175" s="280" t="s">
        <v>4154</v>
      </c>
      <c r="G175" s="278"/>
      <c r="H175" s="281">
        <v>0.93999999999999995</v>
      </c>
      <c r="I175" s="282"/>
      <c r="J175" s="278"/>
      <c r="K175" s="278"/>
      <c r="L175" s="283"/>
      <c r="M175" s="284"/>
      <c r="N175" s="285"/>
      <c r="O175" s="285"/>
      <c r="P175" s="285"/>
      <c r="Q175" s="285"/>
      <c r="R175" s="285"/>
      <c r="S175" s="285"/>
      <c r="T175" s="286"/>
      <c r="U175" s="13"/>
      <c r="V175" s="13"/>
      <c r="W175" s="13"/>
      <c r="X175" s="13"/>
      <c r="Y175" s="13"/>
      <c r="Z175" s="13"/>
      <c r="AA175" s="13"/>
      <c r="AB175" s="13"/>
      <c r="AC175" s="13"/>
      <c r="AD175" s="13"/>
      <c r="AE175" s="13"/>
      <c r="AT175" s="287" t="s">
        <v>758</v>
      </c>
      <c r="AU175" s="287" t="s">
        <v>86</v>
      </c>
      <c r="AV175" s="13" t="s">
        <v>86</v>
      </c>
      <c r="AW175" s="13" t="s">
        <v>33</v>
      </c>
      <c r="AX175" s="13" t="s">
        <v>76</v>
      </c>
      <c r="AY175" s="287" t="s">
        <v>414</v>
      </c>
    </row>
    <row r="176" s="15" customFormat="1">
      <c r="A176" s="15"/>
      <c r="B176" s="299"/>
      <c r="C176" s="300"/>
      <c r="D176" s="230" t="s">
        <v>758</v>
      </c>
      <c r="E176" s="301" t="s">
        <v>1</v>
      </c>
      <c r="F176" s="302" t="s">
        <v>3993</v>
      </c>
      <c r="G176" s="300"/>
      <c r="H176" s="301" t="s">
        <v>1</v>
      </c>
      <c r="I176" s="303"/>
      <c r="J176" s="300"/>
      <c r="K176" s="300"/>
      <c r="L176" s="304"/>
      <c r="M176" s="305"/>
      <c r="N176" s="306"/>
      <c r="O176" s="306"/>
      <c r="P176" s="306"/>
      <c r="Q176" s="306"/>
      <c r="R176" s="306"/>
      <c r="S176" s="306"/>
      <c r="T176" s="307"/>
      <c r="U176" s="15"/>
      <c r="V176" s="15"/>
      <c r="W176" s="15"/>
      <c r="X176" s="15"/>
      <c r="Y176" s="15"/>
      <c r="Z176" s="15"/>
      <c r="AA176" s="15"/>
      <c r="AB176" s="15"/>
      <c r="AC176" s="15"/>
      <c r="AD176" s="15"/>
      <c r="AE176" s="15"/>
      <c r="AT176" s="308" t="s">
        <v>758</v>
      </c>
      <c r="AU176" s="308" t="s">
        <v>86</v>
      </c>
      <c r="AV176" s="15" t="s">
        <v>84</v>
      </c>
      <c r="AW176" s="15" t="s">
        <v>33</v>
      </c>
      <c r="AX176" s="15" t="s">
        <v>76</v>
      </c>
      <c r="AY176" s="308" t="s">
        <v>414</v>
      </c>
    </row>
    <row r="177" s="13" customFormat="1">
      <c r="A177" s="13"/>
      <c r="B177" s="277"/>
      <c r="C177" s="278"/>
      <c r="D177" s="230" t="s">
        <v>758</v>
      </c>
      <c r="E177" s="279" t="s">
        <v>1</v>
      </c>
      <c r="F177" s="280" t="s">
        <v>4155</v>
      </c>
      <c r="G177" s="278"/>
      <c r="H177" s="281">
        <v>0.33300000000000002</v>
      </c>
      <c r="I177" s="282"/>
      <c r="J177" s="278"/>
      <c r="K177" s="278"/>
      <c r="L177" s="283"/>
      <c r="M177" s="284"/>
      <c r="N177" s="285"/>
      <c r="O177" s="285"/>
      <c r="P177" s="285"/>
      <c r="Q177" s="285"/>
      <c r="R177" s="285"/>
      <c r="S177" s="285"/>
      <c r="T177" s="286"/>
      <c r="U177" s="13"/>
      <c r="V177" s="13"/>
      <c r="W177" s="13"/>
      <c r="X177" s="13"/>
      <c r="Y177" s="13"/>
      <c r="Z177" s="13"/>
      <c r="AA177" s="13"/>
      <c r="AB177" s="13"/>
      <c r="AC177" s="13"/>
      <c r="AD177" s="13"/>
      <c r="AE177" s="13"/>
      <c r="AT177" s="287" t="s">
        <v>758</v>
      </c>
      <c r="AU177" s="287" t="s">
        <v>86</v>
      </c>
      <c r="AV177" s="13" t="s">
        <v>86</v>
      </c>
      <c r="AW177" s="13" t="s">
        <v>33</v>
      </c>
      <c r="AX177" s="13" t="s">
        <v>76</v>
      </c>
      <c r="AY177" s="287" t="s">
        <v>414</v>
      </c>
    </row>
    <row r="178" s="15" customFormat="1">
      <c r="A178" s="15"/>
      <c r="B178" s="299"/>
      <c r="C178" s="300"/>
      <c r="D178" s="230" t="s">
        <v>758</v>
      </c>
      <c r="E178" s="301" t="s">
        <v>1</v>
      </c>
      <c r="F178" s="302" t="s">
        <v>3997</v>
      </c>
      <c r="G178" s="300"/>
      <c r="H178" s="301" t="s">
        <v>1</v>
      </c>
      <c r="I178" s="303"/>
      <c r="J178" s="300"/>
      <c r="K178" s="300"/>
      <c r="L178" s="304"/>
      <c r="M178" s="305"/>
      <c r="N178" s="306"/>
      <c r="O178" s="306"/>
      <c r="P178" s="306"/>
      <c r="Q178" s="306"/>
      <c r="R178" s="306"/>
      <c r="S178" s="306"/>
      <c r="T178" s="307"/>
      <c r="U178" s="15"/>
      <c r="V178" s="15"/>
      <c r="W178" s="15"/>
      <c r="X178" s="15"/>
      <c r="Y178" s="15"/>
      <c r="Z178" s="15"/>
      <c r="AA178" s="15"/>
      <c r="AB178" s="15"/>
      <c r="AC178" s="15"/>
      <c r="AD178" s="15"/>
      <c r="AE178" s="15"/>
      <c r="AT178" s="308" t="s">
        <v>758</v>
      </c>
      <c r="AU178" s="308" t="s">
        <v>86</v>
      </c>
      <c r="AV178" s="15" t="s">
        <v>84</v>
      </c>
      <c r="AW178" s="15" t="s">
        <v>33</v>
      </c>
      <c r="AX178" s="15" t="s">
        <v>76</v>
      </c>
      <c r="AY178" s="308" t="s">
        <v>414</v>
      </c>
    </row>
    <row r="179" s="13" customFormat="1">
      <c r="A179" s="13"/>
      <c r="B179" s="277"/>
      <c r="C179" s="278"/>
      <c r="D179" s="230" t="s">
        <v>758</v>
      </c>
      <c r="E179" s="279" t="s">
        <v>1</v>
      </c>
      <c r="F179" s="280" t="s">
        <v>3998</v>
      </c>
      <c r="G179" s="278"/>
      <c r="H179" s="281">
        <v>0.087999999999999995</v>
      </c>
      <c r="I179" s="282"/>
      <c r="J179" s="278"/>
      <c r="K179" s="278"/>
      <c r="L179" s="283"/>
      <c r="M179" s="284"/>
      <c r="N179" s="285"/>
      <c r="O179" s="285"/>
      <c r="P179" s="285"/>
      <c r="Q179" s="285"/>
      <c r="R179" s="285"/>
      <c r="S179" s="285"/>
      <c r="T179" s="286"/>
      <c r="U179" s="13"/>
      <c r="V179" s="13"/>
      <c r="W179" s="13"/>
      <c r="X179" s="13"/>
      <c r="Y179" s="13"/>
      <c r="Z179" s="13"/>
      <c r="AA179" s="13"/>
      <c r="AB179" s="13"/>
      <c r="AC179" s="13"/>
      <c r="AD179" s="13"/>
      <c r="AE179" s="13"/>
      <c r="AT179" s="287" t="s">
        <v>758</v>
      </c>
      <c r="AU179" s="287" t="s">
        <v>86</v>
      </c>
      <c r="AV179" s="13" t="s">
        <v>86</v>
      </c>
      <c r="AW179" s="13" t="s">
        <v>33</v>
      </c>
      <c r="AX179" s="13" t="s">
        <v>76</v>
      </c>
      <c r="AY179" s="287" t="s">
        <v>414</v>
      </c>
    </row>
    <row r="180" s="14" customFormat="1">
      <c r="A180" s="14"/>
      <c r="B180" s="288"/>
      <c r="C180" s="289"/>
      <c r="D180" s="230" t="s">
        <v>758</v>
      </c>
      <c r="E180" s="290" t="s">
        <v>1</v>
      </c>
      <c r="F180" s="291" t="s">
        <v>760</v>
      </c>
      <c r="G180" s="289"/>
      <c r="H180" s="292">
        <v>1.361</v>
      </c>
      <c r="I180" s="293"/>
      <c r="J180" s="289"/>
      <c r="K180" s="289"/>
      <c r="L180" s="294"/>
      <c r="M180" s="295"/>
      <c r="N180" s="296"/>
      <c r="O180" s="296"/>
      <c r="P180" s="296"/>
      <c r="Q180" s="296"/>
      <c r="R180" s="296"/>
      <c r="S180" s="296"/>
      <c r="T180" s="297"/>
      <c r="U180" s="14"/>
      <c r="V180" s="14"/>
      <c r="W180" s="14"/>
      <c r="X180" s="14"/>
      <c r="Y180" s="14"/>
      <c r="Z180" s="14"/>
      <c r="AA180" s="14"/>
      <c r="AB180" s="14"/>
      <c r="AC180" s="14"/>
      <c r="AD180" s="14"/>
      <c r="AE180" s="14"/>
      <c r="AT180" s="298" t="s">
        <v>758</v>
      </c>
      <c r="AU180" s="298" t="s">
        <v>86</v>
      </c>
      <c r="AV180" s="14" t="s">
        <v>415</v>
      </c>
      <c r="AW180" s="14" t="s">
        <v>33</v>
      </c>
      <c r="AX180" s="14" t="s">
        <v>84</v>
      </c>
      <c r="AY180" s="298" t="s">
        <v>414</v>
      </c>
    </row>
    <row r="181" s="2" customFormat="1" ht="21.75" customHeight="1">
      <c r="A181" s="39"/>
      <c r="B181" s="40"/>
      <c r="C181" s="234" t="s">
        <v>413</v>
      </c>
      <c r="D181" s="234" t="s">
        <v>443</v>
      </c>
      <c r="E181" s="235" t="s">
        <v>2246</v>
      </c>
      <c r="F181" s="236" t="s">
        <v>2247</v>
      </c>
      <c r="G181" s="237" t="s">
        <v>531</v>
      </c>
      <c r="H181" s="238">
        <v>12.560000000000001</v>
      </c>
      <c r="I181" s="239"/>
      <c r="J181" s="240">
        <f>ROUND(I181*H181,2)</f>
        <v>0</v>
      </c>
      <c r="K181" s="236" t="s">
        <v>720</v>
      </c>
      <c r="L181" s="45"/>
      <c r="M181" s="241" t="s">
        <v>1</v>
      </c>
      <c r="N181" s="242" t="s">
        <v>41</v>
      </c>
      <c r="O181" s="92"/>
      <c r="P181" s="226">
        <f>O181*H181</f>
        <v>0</v>
      </c>
      <c r="Q181" s="226">
        <v>0.00046548210000000001</v>
      </c>
      <c r="R181" s="226">
        <f>Q181*H181</f>
        <v>0.0058464551760000006</v>
      </c>
      <c r="S181" s="226">
        <v>0</v>
      </c>
      <c r="T181" s="227">
        <f>S181*H181</f>
        <v>0</v>
      </c>
      <c r="U181" s="39"/>
      <c r="V181" s="39"/>
      <c r="W181" s="39"/>
      <c r="X181" s="39"/>
      <c r="Y181" s="39"/>
      <c r="Z181" s="39"/>
      <c r="AA181" s="39"/>
      <c r="AB181" s="39"/>
      <c r="AC181" s="39"/>
      <c r="AD181" s="39"/>
      <c r="AE181" s="39"/>
      <c r="AR181" s="228" t="s">
        <v>415</v>
      </c>
      <c r="AT181" s="228" t="s">
        <v>443</v>
      </c>
      <c r="AU181" s="228" t="s">
        <v>86</v>
      </c>
      <c r="AY181" s="18" t="s">
        <v>414</v>
      </c>
      <c r="BE181" s="229">
        <f>IF(N181="základní",J181,0)</f>
        <v>0</v>
      </c>
      <c r="BF181" s="229">
        <f>IF(N181="snížená",J181,0)</f>
        <v>0</v>
      </c>
      <c r="BG181" s="229">
        <f>IF(N181="zákl. přenesená",J181,0)</f>
        <v>0</v>
      </c>
      <c r="BH181" s="229">
        <f>IF(N181="sníž. přenesená",J181,0)</f>
        <v>0</v>
      </c>
      <c r="BI181" s="229">
        <f>IF(N181="nulová",J181,0)</f>
        <v>0</v>
      </c>
      <c r="BJ181" s="18" t="s">
        <v>84</v>
      </c>
      <c r="BK181" s="229">
        <f>ROUND(I181*H181,2)</f>
        <v>0</v>
      </c>
      <c r="BL181" s="18" t="s">
        <v>415</v>
      </c>
      <c r="BM181" s="228" t="s">
        <v>4156</v>
      </c>
    </row>
    <row r="182" s="2" customFormat="1">
      <c r="A182" s="39"/>
      <c r="B182" s="40"/>
      <c r="C182" s="41"/>
      <c r="D182" s="230" t="s">
        <v>417</v>
      </c>
      <c r="E182" s="41"/>
      <c r="F182" s="231" t="s">
        <v>2249</v>
      </c>
      <c r="G182" s="41"/>
      <c r="H182" s="41"/>
      <c r="I182" s="156"/>
      <c r="J182" s="41"/>
      <c r="K182" s="41"/>
      <c r="L182" s="45"/>
      <c r="M182" s="232"/>
      <c r="N182" s="233"/>
      <c r="O182" s="92"/>
      <c r="P182" s="92"/>
      <c r="Q182" s="92"/>
      <c r="R182" s="92"/>
      <c r="S182" s="92"/>
      <c r="T182" s="93"/>
      <c r="U182" s="39"/>
      <c r="V182" s="39"/>
      <c r="W182" s="39"/>
      <c r="X182" s="39"/>
      <c r="Y182" s="39"/>
      <c r="Z182" s="39"/>
      <c r="AA182" s="39"/>
      <c r="AB182" s="39"/>
      <c r="AC182" s="39"/>
      <c r="AD182" s="39"/>
      <c r="AE182" s="39"/>
      <c r="AT182" s="18" t="s">
        <v>417</v>
      </c>
      <c r="AU182" s="18" t="s">
        <v>86</v>
      </c>
    </row>
    <row r="183" s="15" customFormat="1">
      <c r="A183" s="15"/>
      <c r="B183" s="299"/>
      <c r="C183" s="300"/>
      <c r="D183" s="230" t="s">
        <v>758</v>
      </c>
      <c r="E183" s="301" t="s">
        <v>1</v>
      </c>
      <c r="F183" s="302" t="s">
        <v>4157</v>
      </c>
      <c r="G183" s="300"/>
      <c r="H183" s="301" t="s">
        <v>1</v>
      </c>
      <c r="I183" s="303"/>
      <c r="J183" s="300"/>
      <c r="K183" s="300"/>
      <c r="L183" s="304"/>
      <c r="M183" s="305"/>
      <c r="N183" s="306"/>
      <c r="O183" s="306"/>
      <c r="P183" s="306"/>
      <c r="Q183" s="306"/>
      <c r="R183" s="306"/>
      <c r="S183" s="306"/>
      <c r="T183" s="307"/>
      <c r="U183" s="15"/>
      <c r="V183" s="15"/>
      <c r="W183" s="15"/>
      <c r="X183" s="15"/>
      <c r="Y183" s="15"/>
      <c r="Z183" s="15"/>
      <c r="AA183" s="15"/>
      <c r="AB183" s="15"/>
      <c r="AC183" s="15"/>
      <c r="AD183" s="15"/>
      <c r="AE183" s="15"/>
      <c r="AT183" s="308" t="s">
        <v>758</v>
      </c>
      <c r="AU183" s="308" t="s">
        <v>86</v>
      </c>
      <c r="AV183" s="15" t="s">
        <v>84</v>
      </c>
      <c r="AW183" s="15" t="s">
        <v>33</v>
      </c>
      <c r="AX183" s="15" t="s">
        <v>76</v>
      </c>
      <c r="AY183" s="308" t="s">
        <v>414</v>
      </c>
    </row>
    <row r="184" s="13" customFormat="1">
      <c r="A184" s="13"/>
      <c r="B184" s="277"/>
      <c r="C184" s="278"/>
      <c r="D184" s="230" t="s">
        <v>758</v>
      </c>
      <c r="E184" s="279" t="s">
        <v>1</v>
      </c>
      <c r="F184" s="280" t="s">
        <v>4158</v>
      </c>
      <c r="G184" s="278"/>
      <c r="H184" s="281">
        <v>12.560000000000001</v>
      </c>
      <c r="I184" s="282"/>
      <c r="J184" s="278"/>
      <c r="K184" s="278"/>
      <c r="L184" s="283"/>
      <c r="M184" s="284"/>
      <c r="N184" s="285"/>
      <c r="O184" s="285"/>
      <c r="P184" s="285"/>
      <c r="Q184" s="285"/>
      <c r="R184" s="285"/>
      <c r="S184" s="285"/>
      <c r="T184" s="286"/>
      <c r="U184" s="13"/>
      <c r="V184" s="13"/>
      <c r="W184" s="13"/>
      <c r="X184" s="13"/>
      <c r="Y184" s="13"/>
      <c r="Z184" s="13"/>
      <c r="AA184" s="13"/>
      <c r="AB184" s="13"/>
      <c r="AC184" s="13"/>
      <c r="AD184" s="13"/>
      <c r="AE184" s="13"/>
      <c r="AT184" s="287" t="s">
        <v>758</v>
      </c>
      <c r="AU184" s="287" t="s">
        <v>86</v>
      </c>
      <c r="AV184" s="13" t="s">
        <v>86</v>
      </c>
      <c r="AW184" s="13" t="s">
        <v>33</v>
      </c>
      <c r="AX184" s="13" t="s">
        <v>84</v>
      </c>
      <c r="AY184" s="287" t="s">
        <v>414</v>
      </c>
    </row>
    <row r="185" s="2" customFormat="1" ht="16.5" customHeight="1">
      <c r="A185" s="39"/>
      <c r="B185" s="40"/>
      <c r="C185" s="234" t="s">
        <v>442</v>
      </c>
      <c r="D185" s="234" t="s">
        <v>443</v>
      </c>
      <c r="E185" s="235" t="s">
        <v>2893</v>
      </c>
      <c r="F185" s="236" t="s">
        <v>2894</v>
      </c>
      <c r="G185" s="237" t="s">
        <v>632</v>
      </c>
      <c r="H185" s="238">
        <v>6.7999999999999998</v>
      </c>
      <c r="I185" s="239"/>
      <c r="J185" s="240">
        <f>ROUND(I185*H185,2)</f>
        <v>0</v>
      </c>
      <c r="K185" s="236" t="s">
        <v>720</v>
      </c>
      <c r="L185" s="45"/>
      <c r="M185" s="241" t="s">
        <v>1</v>
      </c>
      <c r="N185" s="242" t="s">
        <v>41</v>
      </c>
      <c r="O185" s="92"/>
      <c r="P185" s="226">
        <f>O185*H185</f>
        <v>0</v>
      </c>
      <c r="Q185" s="226">
        <v>0.043956000000000002</v>
      </c>
      <c r="R185" s="226">
        <f>Q185*H185</f>
        <v>0.29890080000000002</v>
      </c>
      <c r="S185" s="226">
        <v>0</v>
      </c>
      <c r="T185" s="227">
        <f>S185*H185</f>
        <v>0</v>
      </c>
      <c r="U185" s="39"/>
      <c r="V185" s="39"/>
      <c r="W185" s="39"/>
      <c r="X185" s="39"/>
      <c r="Y185" s="39"/>
      <c r="Z185" s="39"/>
      <c r="AA185" s="39"/>
      <c r="AB185" s="39"/>
      <c r="AC185" s="39"/>
      <c r="AD185" s="39"/>
      <c r="AE185" s="39"/>
      <c r="AR185" s="228" t="s">
        <v>415</v>
      </c>
      <c r="AT185" s="228" t="s">
        <v>443</v>
      </c>
      <c r="AU185" s="228" t="s">
        <v>86</v>
      </c>
      <c r="AY185" s="18" t="s">
        <v>414</v>
      </c>
      <c r="BE185" s="229">
        <f>IF(N185="základní",J185,0)</f>
        <v>0</v>
      </c>
      <c r="BF185" s="229">
        <f>IF(N185="snížená",J185,0)</f>
        <v>0</v>
      </c>
      <c r="BG185" s="229">
        <f>IF(N185="zákl. přenesená",J185,0)</f>
        <v>0</v>
      </c>
      <c r="BH185" s="229">
        <f>IF(N185="sníž. přenesená",J185,0)</f>
        <v>0</v>
      </c>
      <c r="BI185" s="229">
        <f>IF(N185="nulová",J185,0)</f>
        <v>0</v>
      </c>
      <c r="BJ185" s="18" t="s">
        <v>84</v>
      </c>
      <c r="BK185" s="229">
        <f>ROUND(I185*H185,2)</f>
        <v>0</v>
      </c>
      <c r="BL185" s="18" t="s">
        <v>415</v>
      </c>
      <c r="BM185" s="228" t="s">
        <v>4159</v>
      </c>
    </row>
    <row r="186" s="2" customFormat="1">
      <c r="A186" s="39"/>
      <c r="B186" s="40"/>
      <c r="C186" s="41"/>
      <c r="D186" s="230" t="s">
        <v>417</v>
      </c>
      <c r="E186" s="41"/>
      <c r="F186" s="231" t="s">
        <v>2896</v>
      </c>
      <c r="G186" s="41"/>
      <c r="H186" s="41"/>
      <c r="I186" s="156"/>
      <c r="J186" s="41"/>
      <c r="K186" s="41"/>
      <c r="L186" s="45"/>
      <c r="M186" s="232"/>
      <c r="N186" s="233"/>
      <c r="O186" s="92"/>
      <c r="P186" s="92"/>
      <c r="Q186" s="92"/>
      <c r="R186" s="92"/>
      <c r="S186" s="92"/>
      <c r="T186" s="93"/>
      <c r="U186" s="39"/>
      <c r="V186" s="39"/>
      <c r="W186" s="39"/>
      <c r="X186" s="39"/>
      <c r="Y186" s="39"/>
      <c r="Z186" s="39"/>
      <c r="AA186" s="39"/>
      <c r="AB186" s="39"/>
      <c r="AC186" s="39"/>
      <c r="AD186" s="39"/>
      <c r="AE186" s="39"/>
      <c r="AT186" s="18" t="s">
        <v>417</v>
      </c>
      <c r="AU186" s="18" t="s">
        <v>86</v>
      </c>
    </row>
    <row r="187" s="15" customFormat="1">
      <c r="A187" s="15"/>
      <c r="B187" s="299"/>
      <c r="C187" s="300"/>
      <c r="D187" s="230" t="s">
        <v>758</v>
      </c>
      <c r="E187" s="301" t="s">
        <v>1</v>
      </c>
      <c r="F187" s="302" t="s">
        <v>4160</v>
      </c>
      <c r="G187" s="300"/>
      <c r="H187" s="301" t="s">
        <v>1</v>
      </c>
      <c r="I187" s="303"/>
      <c r="J187" s="300"/>
      <c r="K187" s="300"/>
      <c r="L187" s="304"/>
      <c r="M187" s="305"/>
      <c r="N187" s="306"/>
      <c r="O187" s="306"/>
      <c r="P187" s="306"/>
      <c r="Q187" s="306"/>
      <c r="R187" s="306"/>
      <c r="S187" s="306"/>
      <c r="T187" s="307"/>
      <c r="U187" s="15"/>
      <c r="V187" s="15"/>
      <c r="W187" s="15"/>
      <c r="X187" s="15"/>
      <c r="Y187" s="15"/>
      <c r="Z187" s="15"/>
      <c r="AA187" s="15"/>
      <c r="AB187" s="15"/>
      <c r="AC187" s="15"/>
      <c r="AD187" s="15"/>
      <c r="AE187" s="15"/>
      <c r="AT187" s="308" t="s">
        <v>758</v>
      </c>
      <c r="AU187" s="308" t="s">
        <v>86</v>
      </c>
      <c r="AV187" s="15" t="s">
        <v>84</v>
      </c>
      <c r="AW187" s="15" t="s">
        <v>33</v>
      </c>
      <c r="AX187" s="15" t="s">
        <v>76</v>
      </c>
      <c r="AY187" s="308" t="s">
        <v>414</v>
      </c>
    </row>
    <row r="188" s="13" customFormat="1">
      <c r="A188" s="13"/>
      <c r="B188" s="277"/>
      <c r="C188" s="278"/>
      <c r="D188" s="230" t="s">
        <v>758</v>
      </c>
      <c r="E188" s="279" t="s">
        <v>1</v>
      </c>
      <c r="F188" s="280" t="s">
        <v>4161</v>
      </c>
      <c r="G188" s="278"/>
      <c r="H188" s="281">
        <v>6.7999999999999998</v>
      </c>
      <c r="I188" s="282"/>
      <c r="J188" s="278"/>
      <c r="K188" s="278"/>
      <c r="L188" s="283"/>
      <c r="M188" s="284"/>
      <c r="N188" s="285"/>
      <c r="O188" s="285"/>
      <c r="P188" s="285"/>
      <c r="Q188" s="285"/>
      <c r="R188" s="285"/>
      <c r="S188" s="285"/>
      <c r="T188" s="286"/>
      <c r="U188" s="13"/>
      <c r="V188" s="13"/>
      <c r="W188" s="13"/>
      <c r="X188" s="13"/>
      <c r="Y188" s="13"/>
      <c r="Z188" s="13"/>
      <c r="AA188" s="13"/>
      <c r="AB188" s="13"/>
      <c r="AC188" s="13"/>
      <c r="AD188" s="13"/>
      <c r="AE188" s="13"/>
      <c r="AT188" s="287" t="s">
        <v>758</v>
      </c>
      <c r="AU188" s="287" t="s">
        <v>86</v>
      </c>
      <c r="AV188" s="13" t="s">
        <v>86</v>
      </c>
      <c r="AW188" s="13" t="s">
        <v>33</v>
      </c>
      <c r="AX188" s="13" t="s">
        <v>84</v>
      </c>
      <c r="AY188" s="287" t="s">
        <v>414</v>
      </c>
    </row>
    <row r="189" s="11" customFormat="1" ht="22.8" customHeight="1">
      <c r="A189" s="11"/>
      <c r="B189" s="254"/>
      <c r="C189" s="255"/>
      <c r="D189" s="256" t="s">
        <v>75</v>
      </c>
      <c r="E189" s="275" t="s">
        <v>442</v>
      </c>
      <c r="F189" s="275" t="s">
        <v>850</v>
      </c>
      <c r="G189" s="255"/>
      <c r="H189" s="255"/>
      <c r="I189" s="258"/>
      <c r="J189" s="276">
        <f>BK189</f>
        <v>0</v>
      </c>
      <c r="K189" s="255"/>
      <c r="L189" s="260"/>
      <c r="M189" s="261"/>
      <c r="N189" s="262"/>
      <c r="O189" s="262"/>
      <c r="P189" s="263">
        <f>SUM(P190:P223)</f>
        <v>0</v>
      </c>
      <c r="Q189" s="262"/>
      <c r="R189" s="263">
        <f>SUM(R190:R223)</f>
        <v>0.0041866500000000001</v>
      </c>
      <c r="S189" s="262"/>
      <c r="T189" s="264">
        <f>SUM(T190:T223)</f>
        <v>0.43363299999999994</v>
      </c>
      <c r="U189" s="11"/>
      <c r="V189" s="11"/>
      <c r="W189" s="11"/>
      <c r="X189" s="11"/>
      <c r="Y189" s="11"/>
      <c r="Z189" s="11"/>
      <c r="AA189" s="11"/>
      <c r="AB189" s="11"/>
      <c r="AC189" s="11"/>
      <c r="AD189" s="11"/>
      <c r="AE189" s="11"/>
      <c r="AR189" s="265" t="s">
        <v>84</v>
      </c>
      <c r="AT189" s="266" t="s">
        <v>75</v>
      </c>
      <c r="AU189" s="266" t="s">
        <v>84</v>
      </c>
      <c r="AY189" s="265" t="s">
        <v>414</v>
      </c>
      <c r="BK189" s="267">
        <f>SUM(BK190:BK223)</f>
        <v>0</v>
      </c>
    </row>
    <row r="190" s="2" customFormat="1" ht="21.75" customHeight="1">
      <c r="A190" s="39"/>
      <c r="B190" s="40"/>
      <c r="C190" s="234" t="s">
        <v>447</v>
      </c>
      <c r="D190" s="234" t="s">
        <v>443</v>
      </c>
      <c r="E190" s="235" t="s">
        <v>2898</v>
      </c>
      <c r="F190" s="236" t="s">
        <v>2899</v>
      </c>
      <c r="G190" s="237" t="s">
        <v>531</v>
      </c>
      <c r="H190" s="238">
        <v>5</v>
      </c>
      <c r="I190" s="239"/>
      <c r="J190" s="240">
        <f>ROUND(I190*H190,2)</f>
        <v>0</v>
      </c>
      <c r="K190" s="236" t="s">
        <v>720</v>
      </c>
      <c r="L190" s="45"/>
      <c r="M190" s="241" t="s">
        <v>1</v>
      </c>
      <c r="N190" s="242" t="s">
        <v>41</v>
      </c>
      <c r="O190" s="92"/>
      <c r="P190" s="226">
        <f>O190*H190</f>
        <v>0</v>
      </c>
      <c r="Q190" s="226">
        <v>0</v>
      </c>
      <c r="R190" s="226">
        <f>Q190*H190</f>
        <v>0</v>
      </c>
      <c r="S190" s="226">
        <v>0.085999999999999993</v>
      </c>
      <c r="T190" s="227">
        <f>S190*H190</f>
        <v>0.42999999999999994</v>
      </c>
      <c r="U190" s="39"/>
      <c r="V190" s="39"/>
      <c r="W190" s="39"/>
      <c r="X190" s="39"/>
      <c r="Y190" s="39"/>
      <c r="Z190" s="39"/>
      <c r="AA190" s="39"/>
      <c r="AB190" s="39"/>
      <c r="AC190" s="39"/>
      <c r="AD190" s="39"/>
      <c r="AE190" s="39"/>
      <c r="AR190" s="228" t="s">
        <v>415</v>
      </c>
      <c r="AT190" s="228" t="s">
        <v>443</v>
      </c>
      <c r="AU190" s="228" t="s">
        <v>86</v>
      </c>
      <c r="AY190" s="18" t="s">
        <v>414</v>
      </c>
      <c r="BE190" s="229">
        <f>IF(N190="základní",J190,0)</f>
        <v>0</v>
      </c>
      <c r="BF190" s="229">
        <f>IF(N190="snížená",J190,0)</f>
        <v>0</v>
      </c>
      <c r="BG190" s="229">
        <f>IF(N190="zákl. přenesená",J190,0)</f>
        <v>0</v>
      </c>
      <c r="BH190" s="229">
        <f>IF(N190="sníž. přenesená",J190,0)</f>
        <v>0</v>
      </c>
      <c r="BI190" s="229">
        <f>IF(N190="nulová",J190,0)</f>
        <v>0</v>
      </c>
      <c r="BJ190" s="18" t="s">
        <v>84</v>
      </c>
      <c r="BK190" s="229">
        <f>ROUND(I190*H190,2)</f>
        <v>0</v>
      </c>
      <c r="BL190" s="18" t="s">
        <v>415</v>
      </c>
      <c r="BM190" s="228" t="s">
        <v>4162</v>
      </c>
    </row>
    <row r="191" s="2" customFormat="1">
      <c r="A191" s="39"/>
      <c r="B191" s="40"/>
      <c r="C191" s="41"/>
      <c r="D191" s="230" t="s">
        <v>417</v>
      </c>
      <c r="E191" s="41"/>
      <c r="F191" s="231" t="s">
        <v>2901</v>
      </c>
      <c r="G191" s="41"/>
      <c r="H191" s="41"/>
      <c r="I191" s="156"/>
      <c r="J191" s="41"/>
      <c r="K191" s="41"/>
      <c r="L191" s="45"/>
      <c r="M191" s="232"/>
      <c r="N191" s="233"/>
      <c r="O191" s="92"/>
      <c r="P191" s="92"/>
      <c r="Q191" s="92"/>
      <c r="R191" s="92"/>
      <c r="S191" s="92"/>
      <c r="T191" s="93"/>
      <c r="U191" s="39"/>
      <c r="V191" s="39"/>
      <c r="W191" s="39"/>
      <c r="X191" s="39"/>
      <c r="Y191" s="39"/>
      <c r="Z191" s="39"/>
      <c r="AA191" s="39"/>
      <c r="AB191" s="39"/>
      <c r="AC191" s="39"/>
      <c r="AD191" s="39"/>
      <c r="AE191" s="39"/>
      <c r="AT191" s="18" t="s">
        <v>417</v>
      </c>
      <c r="AU191" s="18" t="s">
        <v>86</v>
      </c>
    </row>
    <row r="192" s="15" customFormat="1">
      <c r="A192" s="15"/>
      <c r="B192" s="299"/>
      <c r="C192" s="300"/>
      <c r="D192" s="230" t="s">
        <v>758</v>
      </c>
      <c r="E192" s="301" t="s">
        <v>1</v>
      </c>
      <c r="F192" s="302" t="s">
        <v>4070</v>
      </c>
      <c r="G192" s="300"/>
      <c r="H192" s="301" t="s">
        <v>1</v>
      </c>
      <c r="I192" s="303"/>
      <c r="J192" s="300"/>
      <c r="K192" s="300"/>
      <c r="L192" s="304"/>
      <c r="M192" s="305"/>
      <c r="N192" s="306"/>
      <c r="O192" s="306"/>
      <c r="P192" s="306"/>
      <c r="Q192" s="306"/>
      <c r="R192" s="306"/>
      <c r="S192" s="306"/>
      <c r="T192" s="307"/>
      <c r="U192" s="15"/>
      <c r="V192" s="15"/>
      <c r="W192" s="15"/>
      <c r="X192" s="15"/>
      <c r="Y192" s="15"/>
      <c r="Z192" s="15"/>
      <c r="AA192" s="15"/>
      <c r="AB192" s="15"/>
      <c r="AC192" s="15"/>
      <c r="AD192" s="15"/>
      <c r="AE192" s="15"/>
      <c r="AT192" s="308" t="s">
        <v>758</v>
      </c>
      <c r="AU192" s="308" t="s">
        <v>86</v>
      </c>
      <c r="AV192" s="15" t="s">
        <v>84</v>
      </c>
      <c r="AW192" s="15" t="s">
        <v>33</v>
      </c>
      <c r="AX192" s="15" t="s">
        <v>76</v>
      </c>
      <c r="AY192" s="308" t="s">
        <v>414</v>
      </c>
    </row>
    <row r="193" s="13" customFormat="1">
      <c r="A193" s="13"/>
      <c r="B193" s="277"/>
      <c r="C193" s="278"/>
      <c r="D193" s="230" t="s">
        <v>758</v>
      </c>
      <c r="E193" s="279" t="s">
        <v>1</v>
      </c>
      <c r="F193" s="280" t="s">
        <v>427</v>
      </c>
      <c r="G193" s="278"/>
      <c r="H193" s="281">
        <v>5</v>
      </c>
      <c r="I193" s="282"/>
      <c r="J193" s="278"/>
      <c r="K193" s="278"/>
      <c r="L193" s="283"/>
      <c r="M193" s="284"/>
      <c r="N193" s="285"/>
      <c r="O193" s="285"/>
      <c r="P193" s="285"/>
      <c r="Q193" s="285"/>
      <c r="R193" s="285"/>
      <c r="S193" s="285"/>
      <c r="T193" s="286"/>
      <c r="U193" s="13"/>
      <c r="V193" s="13"/>
      <c r="W193" s="13"/>
      <c r="X193" s="13"/>
      <c r="Y193" s="13"/>
      <c r="Z193" s="13"/>
      <c r="AA193" s="13"/>
      <c r="AB193" s="13"/>
      <c r="AC193" s="13"/>
      <c r="AD193" s="13"/>
      <c r="AE193" s="13"/>
      <c r="AT193" s="287" t="s">
        <v>758</v>
      </c>
      <c r="AU193" s="287" t="s">
        <v>86</v>
      </c>
      <c r="AV193" s="13" t="s">
        <v>86</v>
      </c>
      <c r="AW193" s="13" t="s">
        <v>33</v>
      </c>
      <c r="AX193" s="13" t="s">
        <v>84</v>
      </c>
      <c r="AY193" s="287" t="s">
        <v>414</v>
      </c>
    </row>
    <row r="194" s="2" customFormat="1" ht="21.75" customHeight="1">
      <c r="A194" s="39"/>
      <c r="B194" s="40"/>
      <c r="C194" s="234" t="s">
        <v>451</v>
      </c>
      <c r="D194" s="234" t="s">
        <v>443</v>
      </c>
      <c r="E194" s="235" t="s">
        <v>4163</v>
      </c>
      <c r="F194" s="236" t="s">
        <v>4164</v>
      </c>
      <c r="G194" s="237" t="s">
        <v>632</v>
      </c>
      <c r="H194" s="238">
        <v>0.85499999999999998</v>
      </c>
      <c r="I194" s="239"/>
      <c r="J194" s="240">
        <f>ROUND(I194*H194,2)</f>
        <v>0</v>
      </c>
      <c r="K194" s="236" t="s">
        <v>720</v>
      </c>
      <c r="L194" s="45"/>
      <c r="M194" s="241" t="s">
        <v>1</v>
      </c>
      <c r="N194" s="242" t="s">
        <v>41</v>
      </c>
      <c r="O194" s="92"/>
      <c r="P194" s="226">
        <f>O194*H194</f>
        <v>0</v>
      </c>
      <c r="Q194" s="226">
        <v>0.00012999999999999999</v>
      </c>
      <c r="R194" s="226">
        <f>Q194*H194</f>
        <v>0.00011114999999999999</v>
      </c>
      <c r="S194" s="226">
        <v>0</v>
      </c>
      <c r="T194" s="227">
        <f>S194*H194</f>
        <v>0</v>
      </c>
      <c r="U194" s="39"/>
      <c r="V194" s="39"/>
      <c r="W194" s="39"/>
      <c r="X194" s="39"/>
      <c r="Y194" s="39"/>
      <c r="Z194" s="39"/>
      <c r="AA194" s="39"/>
      <c r="AB194" s="39"/>
      <c r="AC194" s="39"/>
      <c r="AD194" s="39"/>
      <c r="AE194" s="39"/>
      <c r="AR194" s="228" t="s">
        <v>415</v>
      </c>
      <c r="AT194" s="228" t="s">
        <v>443</v>
      </c>
      <c r="AU194" s="228" t="s">
        <v>86</v>
      </c>
      <c r="AY194" s="18" t="s">
        <v>414</v>
      </c>
      <c r="BE194" s="229">
        <f>IF(N194="základní",J194,0)</f>
        <v>0</v>
      </c>
      <c r="BF194" s="229">
        <f>IF(N194="snížená",J194,0)</f>
        <v>0</v>
      </c>
      <c r="BG194" s="229">
        <f>IF(N194="zákl. přenesená",J194,0)</f>
        <v>0</v>
      </c>
      <c r="BH194" s="229">
        <f>IF(N194="sníž. přenesená",J194,0)</f>
        <v>0</v>
      </c>
      <c r="BI194" s="229">
        <f>IF(N194="nulová",J194,0)</f>
        <v>0</v>
      </c>
      <c r="BJ194" s="18" t="s">
        <v>84</v>
      </c>
      <c r="BK194" s="229">
        <f>ROUND(I194*H194,2)</f>
        <v>0</v>
      </c>
      <c r="BL194" s="18" t="s">
        <v>415</v>
      </c>
      <c r="BM194" s="228" t="s">
        <v>4165</v>
      </c>
    </row>
    <row r="195" s="2" customFormat="1">
      <c r="A195" s="39"/>
      <c r="B195" s="40"/>
      <c r="C195" s="41"/>
      <c r="D195" s="230" t="s">
        <v>417</v>
      </c>
      <c r="E195" s="41"/>
      <c r="F195" s="231" t="s">
        <v>4166</v>
      </c>
      <c r="G195" s="41"/>
      <c r="H195" s="41"/>
      <c r="I195" s="156"/>
      <c r="J195" s="41"/>
      <c r="K195" s="41"/>
      <c r="L195" s="45"/>
      <c r="M195" s="232"/>
      <c r="N195" s="233"/>
      <c r="O195" s="92"/>
      <c r="P195" s="92"/>
      <c r="Q195" s="92"/>
      <c r="R195" s="92"/>
      <c r="S195" s="92"/>
      <c r="T195" s="93"/>
      <c r="U195" s="39"/>
      <c r="V195" s="39"/>
      <c r="W195" s="39"/>
      <c r="X195" s="39"/>
      <c r="Y195" s="39"/>
      <c r="Z195" s="39"/>
      <c r="AA195" s="39"/>
      <c r="AB195" s="39"/>
      <c r="AC195" s="39"/>
      <c r="AD195" s="39"/>
      <c r="AE195" s="39"/>
      <c r="AT195" s="18" t="s">
        <v>417</v>
      </c>
      <c r="AU195" s="18" t="s">
        <v>86</v>
      </c>
    </row>
    <row r="196" s="15" customFormat="1">
      <c r="A196" s="15"/>
      <c r="B196" s="299"/>
      <c r="C196" s="300"/>
      <c r="D196" s="230" t="s">
        <v>758</v>
      </c>
      <c r="E196" s="301" t="s">
        <v>1</v>
      </c>
      <c r="F196" s="302" t="s">
        <v>4167</v>
      </c>
      <c r="G196" s="300"/>
      <c r="H196" s="301" t="s">
        <v>1</v>
      </c>
      <c r="I196" s="303"/>
      <c r="J196" s="300"/>
      <c r="K196" s="300"/>
      <c r="L196" s="304"/>
      <c r="M196" s="305"/>
      <c r="N196" s="306"/>
      <c r="O196" s="306"/>
      <c r="P196" s="306"/>
      <c r="Q196" s="306"/>
      <c r="R196" s="306"/>
      <c r="S196" s="306"/>
      <c r="T196" s="307"/>
      <c r="U196" s="15"/>
      <c r="V196" s="15"/>
      <c r="W196" s="15"/>
      <c r="X196" s="15"/>
      <c r="Y196" s="15"/>
      <c r="Z196" s="15"/>
      <c r="AA196" s="15"/>
      <c r="AB196" s="15"/>
      <c r="AC196" s="15"/>
      <c r="AD196" s="15"/>
      <c r="AE196" s="15"/>
      <c r="AT196" s="308" t="s">
        <v>758</v>
      </c>
      <c r="AU196" s="308" t="s">
        <v>86</v>
      </c>
      <c r="AV196" s="15" t="s">
        <v>84</v>
      </c>
      <c r="AW196" s="15" t="s">
        <v>33</v>
      </c>
      <c r="AX196" s="15" t="s">
        <v>76</v>
      </c>
      <c r="AY196" s="308" t="s">
        <v>414</v>
      </c>
    </row>
    <row r="197" s="13" customFormat="1">
      <c r="A197" s="13"/>
      <c r="B197" s="277"/>
      <c r="C197" s="278"/>
      <c r="D197" s="230" t="s">
        <v>758</v>
      </c>
      <c r="E197" s="279" t="s">
        <v>1</v>
      </c>
      <c r="F197" s="280" t="s">
        <v>4147</v>
      </c>
      <c r="G197" s="278"/>
      <c r="H197" s="281">
        <v>0.85499999999999998</v>
      </c>
      <c r="I197" s="282"/>
      <c r="J197" s="278"/>
      <c r="K197" s="278"/>
      <c r="L197" s="283"/>
      <c r="M197" s="284"/>
      <c r="N197" s="285"/>
      <c r="O197" s="285"/>
      <c r="P197" s="285"/>
      <c r="Q197" s="285"/>
      <c r="R197" s="285"/>
      <c r="S197" s="285"/>
      <c r="T197" s="286"/>
      <c r="U197" s="13"/>
      <c r="V197" s="13"/>
      <c r="W197" s="13"/>
      <c r="X197" s="13"/>
      <c r="Y197" s="13"/>
      <c r="Z197" s="13"/>
      <c r="AA197" s="13"/>
      <c r="AB197" s="13"/>
      <c r="AC197" s="13"/>
      <c r="AD197" s="13"/>
      <c r="AE197" s="13"/>
      <c r="AT197" s="287" t="s">
        <v>758</v>
      </c>
      <c r="AU197" s="287" t="s">
        <v>86</v>
      </c>
      <c r="AV197" s="13" t="s">
        <v>86</v>
      </c>
      <c r="AW197" s="13" t="s">
        <v>33</v>
      </c>
      <c r="AX197" s="13" t="s">
        <v>84</v>
      </c>
      <c r="AY197" s="287" t="s">
        <v>414</v>
      </c>
    </row>
    <row r="198" s="2" customFormat="1" ht="21.75" customHeight="1">
      <c r="A198" s="39"/>
      <c r="B198" s="40"/>
      <c r="C198" s="234" t="s">
        <v>455</v>
      </c>
      <c r="D198" s="234" t="s">
        <v>443</v>
      </c>
      <c r="E198" s="235" t="s">
        <v>4080</v>
      </c>
      <c r="F198" s="236" t="s">
        <v>4081</v>
      </c>
      <c r="G198" s="237" t="s">
        <v>755</v>
      </c>
      <c r="H198" s="238">
        <v>0.027</v>
      </c>
      <c r="I198" s="239"/>
      <c r="J198" s="240">
        <f>ROUND(I198*H198,2)</f>
        <v>0</v>
      </c>
      <c r="K198" s="236" t="s">
        <v>720</v>
      </c>
      <c r="L198" s="45"/>
      <c r="M198" s="241" t="s">
        <v>1</v>
      </c>
      <c r="N198" s="242" t="s">
        <v>41</v>
      </c>
      <c r="O198" s="92"/>
      <c r="P198" s="226">
        <f>O198*H198</f>
        <v>0</v>
      </c>
      <c r="Q198" s="226">
        <v>0</v>
      </c>
      <c r="R198" s="226">
        <f>Q198*H198</f>
        <v>0</v>
      </c>
      <c r="S198" s="226">
        <v>0.001</v>
      </c>
      <c r="T198" s="227">
        <f>S198*H198</f>
        <v>2.6999999999999999E-05</v>
      </c>
      <c r="U198" s="39"/>
      <c r="V198" s="39"/>
      <c r="W198" s="39"/>
      <c r="X198" s="39"/>
      <c r="Y198" s="39"/>
      <c r="Z198" s="39"/>
      <c r="AA198" s="39"/>
      <c r="AB198" s="39"/>
      <c r="AC198" s="39"/>
      <c r="AD198" s="39"/>
      <c r="AE198" s="39"/>
      <c r="AR198" s="228" t="s">
        <v>415</v>
      </c>
      <c r="AT198" s="228" t="s">
        <v>443</v>
      </c>
      <c r="AU198" s="228" t="s">
        <v>86</v>
      </c>
      <c r="AY198" s="18" t="s">
        <v>414</v>
      </c>
      <c r="BE198" s="229">
        <f>IF(N198="základní",J198,0)</f>
        <v>0</v>
      </c>
      <c r="BF198" s="229">
        <f>IF(N198="snížená",J198,0)</f>
        <v>0</v>
      </c>
      <c r="BG198" s="229">
        <f>IF(N198="zákl. přenesená",J198,0)</f>
        <v>0</v>
      </c>
      <c r="BH198" s="229">
        <f>IF(N198="sníž. přenesená",J198,0)</f>
        <v>0</v>
      </c>
      <c r="BI198" s="229">
        <f>IF(N198="nulová",J198,0)</f>
        <v>0</v>
      </c>
      <c r="BJ198" s="18" t="s">
        <v>84</v>
      </c>
      <c r="BK198" s="229">
        <f>ROUND(I198*H198,2)</f>
        <v>0</v>
      </c>
      <c r="BL198" s="18" t="s">
        <v>415</v>
      </c>
      <c r="BM198" s="228" t="s">
        <v>4168</v>
      </c>
    </row>
    <row r="199" s="2" customFormat="1">
      <c r="A199" s="39"/>
      <c r="B199" s="40"/>
      <c r="C199" s="41"/>
      <c r="D199" s="230" t="s">
        <v>417</v>
      </c>
      <c r="E199" s="41"/>
      <c r="F199" s="231" t="s">
        <v>4083</v>
      </c>
      <c r="G199" s="41"/>
      <c r="H199" s="41"/>
      <c r="I199" s="156"/>
      <c r="J199" s="41"/>
      <c r="K199" s="41"/>
      <c r="L199" s="45"/>
      <c r="M199" s="232"/>
      <c r="N199" s="233"/>
      <c r="O199" s="92"/>
      <c r="P199" s="92"/>
      <c r="Q199" s="92"/>
      <c r="R199" s="92"/>
      <c r="S199" s="92"/>
      <c r="T199" s="93"/>
      <c r="U199" s="39"/>
      <c r="V199" s="39"/>
      <c r="W199" s="39"/>
      <c r="X199" s="39"/>
      <c r="Y199" s="39"/>
      <c r="Z199" s="39"/>
      <c r="AA199" s="39"/>
      <c r="AB199" s="39"/>
      <c r="AC199" s="39"/>
      <c r="AD199" s="39"/>
      <c r="AE199" s="39"/>
      <c r="AT199" s="18" t="s">
        <v>417</v>
      </c>
      <c r="AU199" s="18" t="s">
        <v>86</v>
      </c>
    </row>
    <row r="200" s="15" customFormat="1">
      <c r="A200" s="15"/>
      <c r="B200" s="299"/>
      <c r="C200" s="300"/>
      <c r="D200" s="230" t="s">
        <v>758</v>
      </c>
      <c r="E200" s="301" t="s">
        <v>1</v>
      </c>
      <c r="F200" s="302" t="s">
        <v>4169</v>
      </c>
      <c r="G200" s="300"/>
      <c r="H200" s="301" t="s">
        <v>1</v>
      </c>
      <c r="I200" s="303"/>
      <c r="J200" s="300"/>
      <c r="K200" s="300"/>
      <c r="L200" s="304"/>
      <c r="M200" s="305"/>
      <c r="N200" s="306"/>
      <c r="O200" s="306"/>
      <c r="P200" s="306"/>
      <c r="Q200" s="306"/>
      <c r="R200" s="306"/>
      <c r="S200" s="306"/>
      <c r="T200" s="307"/>
      <c r="U200" s="15"/>
      <c r="V200" s="15"/>
      <c r="W200" s="15"/>
      <c r="X200" s="15"/>
      <c r="Y200" s="15"/>
      <c r="Z200" s="15"/>
      <c r="AA200" s="15"/>
      <c r="AB200" s="15"/>
      <c r="AC200" s="15"/>
      <c r="AD200" s="15"/>
      <c r="AE200" s="15"/>
      <c r="AT200" s="308" t="s">
        <v>758</v>
      </c>
      <c r="AU200" s="308" t="s">
        <v>86</v>
      </c>
      <c r="AV200" s="15" t="s">
        <v>84</v>
      </c>
      <c r="AW200" s="15" t="s">
        <v>33</v>
      </c>
      <c r="AX200" s="15" t="s">
        <v>76</v>
      </c>
      <c r="AY200" s="308" t="s">
        <v>414</v>
      </c>
    </row>
    <row r="201" s="13" customFormat="1">
      <c r="A201" s="13"/>
      <c r="B201" s="277"/>
      <c r="C201" s="278"/>
      <c r="D201" s="230" t="s">
        <v>758</v>
      </c>
      <c r="E201" s="279" t="s">
        <v>1</v>
      </c>
      <c r="F201" s="280" t="s">
        <v>4170</v>
      </c>
      <c r="G201" s="278"/>
      <c r="H201" s="281">
        <v>0.027</v>
      </c>
      <c r="I201" s="282"/>
      <c r="J201" s="278"/>
      <c r="K201" s="278"/>
      <c r="L201" s="283"/>
      <c r="M201" s="284"/>
      <c r="N201" s="285"/>
      <c r="O201" s="285"/>
      <c r="P201" s="285"/>
      <c r="Q201" s="285"/>
      <c r="R201" s="285"/>
      <c r="S201" s="285"/>
      <c r="T201" s="286"/>
      <c r="U201" s="13"/>
      <c r="V201" s="13"/>
      <c r="W201" s="13"/>
      <c r="X201" s="13"/>
      <c r="Y201" s="13"/>
      <c r="Z201" s="13"/>
      <c r="AA201" s="13"/>
      <c r="AB201" s="13"/>
      <c r="AC201" s="13"/>
      <c r="AD201" s="13"/>
      <c r="AE201" s="13"/>
      <c r="AT201" s="287" t="s">
        <v>758</v>
      </c>
      <c r="AU201" s="287" t="s">
        <v>86</v>
      </c>
      <c r="AV201" s="13" t="s">
        <v>86</v>
      </c>
      <c r="AW201" s="13" t="s">
        <v>33</v>
      </c>
      <c r="AX201" s="13" t="s">
        <v>84</v>
      </c>
      <c r="AY201" s="287" t="s">
        <v>414</v>
      </c>
    </row>
    <row r="202" s="2" customFormat="1" ht="21.75" customHeight="1">
      <c r="A202" s="39"/>
      <c r="B202" s="40"/>
      <c r="C202" s="234" t="s">
        <v>459</v>
      </c>
      <c r="D202" s="234" t="s">
        <v>443</v>
      </c>
      <c r="E202" s="235" t="s">
        <v>1787</v>
      </c>
      <c r="F202" s="236" t="s">
        <v>1788</v>
      </c>
      <c r="G202" s="237" t="s">
        <v>755</v>
      </c>
      <c r="H202" s="238">
        <v>2.4039999999999999</v>
      </c>
      <c r="I202" s="239"/>
      <c r="J202" s="240">
        <f>ROUND(I202*H202,2)</f>
        <v>0</v>
      </c>
      <c r="K202" s="236" t="s">
        <v>720</v>
      </c>
      <c r="L202" s="45"/>
      <c r="M202" s="241" t="s">
        <v>1</v>
      </c>
      <c r="N202" s="242" t="s">
        <v>41</v>
      </c>
      <c r="O202" s="92"/>
      <c r="P202" s="226">
        <f>O202*H202</f>
        <v>0</v>
      </c>
      <c r="Q202" s="226">
        <v>0</v>
      </c>
      <c r="R202" s="226">
        <f>Q202*H202</f>
        <v>0</v>
      </c>
      <c r="S202" s="226">
        <v>0.0015</v>
      </c>
      <c r="T202" s="227">
        <f>S202*H202</f>
        <v>0.0036059999999999998</v>
      </c>
      <c r="U202" s="39"/>
      <c r="V202" s="39"/>
      <c r="W202" s="39"/>
      <c r="X202" s="39"/>
      <c r="Y202" s="39"/>
      <c r="Z202" s="39"/>
      <c r="AA202" s="39"/>
      <c r="AB202" s="39"/>
      <c r="AC202" s="39"/>
      <c r="AD202" s="39"/>
      <c r="AE202" s="39"/>
      <c r="AR202" s="228" t="s">
        <v>415</v>
      </c>
      <c r="AT202" s="228" t="s">
        <v>443</v>
      </c>
      <c r="AU202" s="228" t="s">
        <v>86</v>
      </c>
      <c r="AY202" s="18" t="s">
        <v>414</v>
      </c>
      <c r="BE202" s="229">
        <f>IF(N202="základní",J202,0)</f>
        <v>0</v>
      </c>
      <c r="BF202" s="229">
        <f>IF(N202="snížená",J202,0)</f>
        <v>0</v>
      </c>
      <c r="BG202" s="229">
        <f>IF(N202="zákl. přenesená",J202,0)</f>
        <v>0</v>
      </c>
      <c r="BH202" s="229">
        <f>IF(N202="sníž. přenesená",J202,0)</f>
        <v>0</v>
      </c>
      <c r="BI202" s="229">
        <f>IF(N202="nulová",J202,0)</f>
        <v>0</v>
      </c>
      <c r="BJ202" s="18" t="s">
        <v>84</v>
      </c>
      <c r="BK202" s="229">
        <f>ROUND(I202*H202,2)</f>
        <v>0</v>
      </c>
      <c r="BL202" s="18" t="s">
        <v>415</v>
      </c>
      <c r="BM202" s="228" t="s">
        <v>4171</v>
      </c>
    </row>
    <row r="203" s="2" customFormat="1">
      <c r="A203" s="39"/>
      <c r="B203" s="40"/>
      <c r="C203" s="41"/>
      <c r="D203" s="230" t="s">
        <v>417</v>
      </c>
      <c r="E203" s="41"/>
      <c r="F203" s="231" t="s">
        <v>1790</v>
      </c>
      <c r="G203" s="41"/>
      <c r="H203" s="41"/>
      <c r="I203" s="156"/>
      <c r="J203" s="41"/>
      <c r="K203" s="41"/>
      <c r="L203" s="45"/>
      <c r="M203" s="232"/>
      <c r="N203" s="233"/>
      <c r="O203" s="92"/>
      <c r="P203" s="92"/>
      <c r="Q203" s="92"/>
      <c r="R203" s="92"/>
      <c r="S203" s="92"/>
      <c r="T203" s="93"/>
      <c r="U203" s="39"/>
      <c r="V203" s="39"/>
      <c r="W203" s="39"/>
      <c r="X203" s="39"/>
      <c r="Y203" s="39"/>
      <c r="Z203" s="39"/>
      <c r="AA203" s="39"/>
      <c r="AB203" s="39"/>
      <c r="AC203" s="39"/>
      <c r="AD203" s="39"/>
      <c r="AE203" s="39"/>
      <c r="AT203" s="18" t="s">
        <v>417</v>
      </c>
      <c r="AU203" s="18" t="s">
        <v>86</v>
      </c>
    </row>
    <row r="204" s="15" customFormat="1">
      <c r="A204" s="15"/>
      <c r="B204" s="299"/>
      <c r="C204" s="300"/>
      <c r="D204" s="230" t="s">
        <v>758</v>
      </c>
      <c r="E204" s="301" t="s">
        <v>1</v>
      </c>
      <c r="F204" s="302" t="s">
        <v>4172</v>
      </c>
      <c r="G204" s="300"/>
      <c r="H204" s="301" t="s">
        <v>1</v>
      </c>
      <c r="I204" s="303"/>
      <c r="J204" s="300"/>
      <c r="K204" s="300"/>
      <c r="L204" s="304"/>
      <c r="M204" s="305"/>
      <c r="N204" s="306"/>
      <c r="O204" s="306"/>
      <c r="P204" s="306"/>
      <c r="Q204" s="306"/>
      <c r="R204" s="306"/>
      <c r="S204" s="306"/>
      <c r="T204" s="307"/>
      <c r="U204" s="15"/>
      <c r="V204" s="15"/>
      <c r="W204" s="15"/>
      <c r="X204" s="15"/>
      <c r="Y204" s="15"/>
      <c r="Z204" s="15"/>
      <c r="AA204" s="15"/>
      <c r="AB204" s="15"/>
      <c r="AC204" s="15"/>
      <c r="AD204" s="15"/>
      <c r="AE204" s="15"/>
      <c r="AT204" s="308" t="s">
        <v>758</v>
      </c>
      <c r="AU204" s="308" t="s">
        <v>86</v>
      </c>
      <c r="AV204" s="15" t="s">
        <v>84</v>
      </c>
      <c r="AW204" s="15" t="s">
        <v>33</v>
      </c>
      <c r="AX204" s="15" t="s">
        <v>76</v>
      </c>
      <c r="AY204" s="308" t="s">
        <v>414</v>
      </c>
    </row>
    <row r="205" s="13" customFormat="1">
      <c r="A205" s="13"/>
      <c r="B205" s="277"/>
      <c r="C205" s="278"/>
      <c r="D205" s="230" t="s">
        <v>758</v>
      </c>
      <c r="E205" s="279" t="s">
        <v>1</v>
      </c>
      <c r="F205" s="280" t="s">
        <v>4173</v>
      </c>
      <c r="G205" s="278"/>
      <c r="H205" s="281">
        <v>0.42799999999999999</v>
      </c>
      <c r="I205" s="282"/>
      <c r="J205" s="278"/>
      <c r="K205" s="278"/>
      <c r="L205" s="283"/>
      <c r="M205" s="284"/>
      <c r="N205" s="285"/>
      <c r="O205" s="285"/>
      <c r="P205" s="285"/>
      <c r="Q205" s="285"/>
      <c r="R205" s="285"/>
      <c r="S205" s="285"/>
      <c r="T205" s="286"/>
      <c r="U205" s="13"/>
      <c r="V205" s="13"/>
      <c r="W205" s="13"/>
      <c r="X205" s="13"/>
      <c r="Y205" s="13"/>
      <c r="Z205" s="13"/>
      <c r="AA205" s="13"/>
      <c r="AB205" s="13"/>
      <c r="AC205" s="13"/>
      <c r="AD205" s="13"/>
      <c r="AE205" s="13"/>
      <c r="AT205" s="287" t="s">
        <v>758</v>
      </c>
      <c r="AU205" s="287" t="s">
        <v>86</v>
      </c>
      <c r="AV205" s="13" t="s">
        <v>86</v>
      </c>
      <c r="AW205" s="13" t="s">
        <v>33</v>
      </c>
      <c r="AX205" s="13" t="s">
        <v>76</v>
      </c>
      <c r="AY205" s="287" t="s">
        <v>414</v>
      </c>
    </row>
    <row r="206" s="15" customFormat="1">
      <c r="A206" s="15"/>
      <c r="B206" s="299"/>
      <c r="C206" s="300"/>
      <c r="D206" s="230" t="s">
        <v>758</v>
      </c>
      <c r="E206" s="301" t="s">
        <v>1</v>
      </c>
      <c r="F206" s="302" t="s">
        <v>4174</v>
      </c>
      <c r="G206" s="300"/>
      <c r="H206" s="301" t="s">
        <v>1</v>
      </c>
      <c r="I206" s="303"/>
      <c r="J206" s="300"/>
      <c r="K206" s="300"/>
      <c r="L206" s="304"/>
      <c r="M206" s="305"/>
      <c r="N206" s="306"/>
      <c r="O206" s="306"/>
      <c r="P206" s="306"/>
      <c r="Q206" s="306"/>
      <c r="R206" s="306"/>
      <c r="S206" s="306"/>
      <c r="T206" s="307"/>
      <c r="U206" s="15"/>
      <c r="V206" s="15"/>
      <c r="W206" s="15"/>
      <c r="X206" s="15"/>
      <c r="Y206" s="15"/>
      <c r="Z206" s="15"/>
      <c r="AA206" s="15"/>
      <c r="AB206" s="15"/>
      <c r="AC206" s="15"/>
      <c r="AD206" s="15"/>
      <c r="AE206" s="15"/>
      <c r="AT206" s="308" t="s">
        <v>758</v>
      </c>
      <c r="AU206" s="308" t="s">
        <v>86</v>
      </c>
      <c r="AV206" s="15" t="s">
        <v>84</v>
      </c>
      <c r="AW206" s="15" t="s">
        <v>33</v>
      </c>
      <c r="AX206" s="15" t="s">
        <v>76</v>
      </c>
      <c r="AY206" s="308" t="s">
        <v>414</v>
      </c>
    </row>
    <row r="207" s="13" customFormat="1">
      <c r="A207" s="13"/>
      <c r="B207" s="277"/>
      <c r="C207" s="278"/>
      <c r="D207" s="230" t="s">
        <v>758</v>
      </c>
      <c r="E207" s="279" t="s">
        <v>1</v>
      </c>
      <c r="F207" s="280" t="s">
        <v>4175</v>
      </c>
      <c r="G207" s="278"/>
      <c r="H207" s="281">
        <v>0.95599999999999996</v>
      </c>
      <c r="I207" s="282"/>
      <c r="J207" s="278"/>
      <c r="K207" s="278"/>
      <c r="L207" s="283"/>
      <c r="M207" s="284"/>
      <c r="N207" s="285"/>
      <c r="O207" s="285"/>
      <c r="P207" s="285"/>
      <c r="Q207" s="285"/>
      <c r="R207" s="285"/>
      <c r="S207" s="285"/>
      <c r="T207" s="286"/>
      <c r="U207" s="13"/>
      <c r="V207" s="13"/>
      <c r="W207" s="13"/>
      <c r="X207" s="13"/>
      <c r="Y207" s="13"/>
      <c r="Z207" s="13"/>
      <c r="AA207" s="13"/>
      <c r="AB207" s="13"/>
      <c r="AC207" s="13"/>
      <c r="AD207" s="13"/>
      <c r="AE207" s="13"/>
      <c r="AT207" s="287" t="s">
        <v>758</v>
      </c>
      <c r="AU207" s="287" t="s">
        <v>86</v>
      </c>
      <c r="AV207" s="13" t="s">
        <v>86</v>
      </c>
      <c r="AW207" s="13" t="s">
        <v>33</v>
      </c>
      <c r="AX207" s="13" t="s">
        <v>76</v>
      </c>
      <c r="AY207" s="287" t="s">
        <v>414</v>
      </c>
    </row>
    <row r="208" s="15" customFormat="1">
      <c r="A208" s="15"/>
      <c r="B208" s="299"/>
      <c r="C208" s="300"/>
      <c r="D208" s="230" t="s">
        <v>758</v>
      </c>
      <c r="E208" s="301" t="s">
        <v>1</v>
      </c>
      <c r="F208" s="302" t="s">
        <v>4176</v>
      </c>
      <c r="G208" s="300"/>
      <c r="H208" s="301" t="s">
        <v>1</v>
      </c>
      <c r="I208" s="303"/>
      <c r="J208" s="300"/>
      <c r="K208" s="300"/>
      <c r="L208" s="304"/>
      <c r="M208" s="305"/>
      <c r="N208" s="306"/>
      <c r="O208" s="306"/>
      <c r="P208" s="306"/>
      <c r="Q208" s="306"/>
      <c r="R208" s="306"/>
      <c r="S208" s="306"/>
      <c r="T208" s="307"/>
      <c r="U208" s="15"/>
      <c r="V208" s="15"/>
      <c r="W208" s="15"/>
      <c r="X208" s="15"/>
      <c r="Y208" s="15"/>
      <c r="Z208" s="15"/>
      <c r="AA208" s="15"/>
      <c r="AB208" s="15"/>
      <c r="AC208" s="15"/>
      <c r="AD208" s="15"/>
      <c r="AE208" s="15"/>
      <c r="AT208" s="308" t="s">
        <v>758</v>
      </c>
      <c r="AU208" s="308" t="s">
        <v>86</v>
      </c>
      <c r="AV208" s="15" t="s">
        <v>84</v>
      </c>
      <c r="AW208" s="15" t="s">
        <v>33</v>
      </c>
      <c r="AX208" s="15" t="s">
        <v>76</v>
      </c>
      <c r="AY208" s="308" t="s">
        <v>414</v>
      </c>
    </row>
    <row r="209" s="13" customFormat="1">
      <c r="A209" s="13"/>
      <c r="B209" s="277"/>
      <c r="C209" s="278"/>
      <c r="D209" s="230" t="s">
        <v>758</v>
      </c>
      <c r="E209" s="279" t="s">
        <v>1</v>
      </c>
      <c r="F209" s="280" t="s">
        <v>4177</v>
      </c>
      <c r="G209" s="278"/>
      <c r="H209" s="281">
        <v>1.02</v>
      </c>
      <c r="I209" s="282"/>
      <c r="J209" s="278"/>
      <c r="K209" s="278"/>
      <c r="L209" s="283"/>
      <c r="M209" s="284"/>
      <c r="N209" s="285"/>
      <c r="O209" s="285"/>
      <c r="P209" s="285"/>
      <c r="Q209" s="285"/>
      <c r="R209" s="285"/>
      <c r="S209" s="285"/>
      <c r="T209" s="286"/>
      <c r="U209" s="13"/>
      <c r="V209" s="13"/>
      <c r="W209" s="13"/>
      <c r="X209" s="13"/>
      <c r="Y209" s="13"/>
      <c r="Z209" s="13"/>
      <c r="AA209" s="13"/>
      <c r="AB209" s="13"/>
      <c r="AC209" s="13"/>
      <c r="AD209" s="13"/>
      <c r="AE209" s="13"/>
      <c r="AT209" s="287" t="s">
        <v>758</v>
      </c>
      <c r="AU209" s="287" t="s">
        <v>86</v>
      </c>
      <c r="AV209" s="13" t="s">
        <v>86</v>
      </c>
      <c r="AW209" s="13" t="s">
        <v>33</v>
      </c>
      <c r="AX209" s="13" t="s">
        <v>76</v>
      </c>
      <c r="AY209" s="287" t="s">
        <v>414</v>
      </c>
    </row>
    <row r="210" s="14" customFormat="1">
      <c r="A210" s="14"/>
      <c r="B210" s="288"/>
      <c r="C210" s="289"/>
      <c r="D210" s="230" t="s">
        <v>758</v>
      </c>
      <c r="E210" s="290" t="s">
        <v>1</v>
      </c>
      <c r="F210" s="291" t="s">
        <v>760</v>
      </c>
      <c r="G210" s="289"/>
      <c r="H210" s="292">
        <v>2.4039999999999999</v>
      </c>
      <c r="I210" s="293"/>
      <c r="J210" s="289"/>
      <c r="K210" s="289"/>
      <c r="L210" s="294"/>
      <c r="M210" s="295"/>
      <c r="N210" s="296"/>
      <c r="O210" s="296"/>
      <c r="P210" s="296"/>
      <c r="Q210" s="296"/>
      <c r="R210" s="296"/>
      <c r="S210" s="296"/>
      <c r="T210" s="297"/>
      <c r="U210" s="14"/>
      <c r="V210" s="14"/>
      <c r="W210" s="14"/>
      <c r="X210" s="14"/>
      <c r="Y210" s="14"/>
      <c r="Z210" s="14"/>
      <c r="AA210" s="14"/>
      <c r="AB210" s="14"/>
      <c r="AC210" s="14"/>
      <c r="AD210" s="14"/>
      <c r="AE210" s="14"/>
      <c r="AT210" s="298" t="s">
        <v>758</v>
      </c>
      <c r="AU210" s="298" t="s">
        <v>86</v>
      </c>
      <c r="AV210" s="14" t="s">
        <v>415</v>
      </c>
      <c r="AW210" s="14" t="s">
        <v>33</v>
      </c>
      <c r="AX210" s="14" t="s">
        <v>84</v>
      </c>
      <c r="AY210" s="298" t="s">
        <v>414</v>
      </c>
    </row>
    <row r="211" s="2" customFormat="1" ht="21.75" customHeight="1">
      <c r="A211" s="39"/>
      <c r="B211" s="40"/>
      <c r="C211" s="234" t="s">
        <v>463</v>
      </c>
      <c r="D211" s="234" t="s">
        <v>443</v>
      </c>
      <c r="E211" s="235" t="s">
        <v>1810</v>
      </c>
      <c r="F211" s="236" t="s">
        <v>1811</v>
      </c>
      <c r="G211" s="237" t="s">
        <v>632</v>
      </c>
      <c r="H211" s="238">
        <v>30.024000000000001</v>
      </c>
      <c r="I211" s="239"/>
      <c r="J211" s="240">
        <f>ROUND(I211*H211,2)</f>
        <v>0</v>
      </c>
      <c r="K211" s="236" t="s">
        <v>720</v>
      </c>
      <c r="L211" s="45"/>
      <c r="M211" s="241" t="s">
        <v>1</v>
      </c>
      <c r="N211" s="242" t="s">
        <v>41</v>
      </c>
      <c r="O211" s="92"/>
      <c r="P211" s="226">
        <f>O211*H211</f>
        <v>0</v>
      </c>
      <c r="Q211" s="226">
        <v>0</v>
      </c>
      <c r="R211" s="226">
        <f>Q211*H211</f>
        <v>0</v>
      </c>
      <c r="S211" s="226">
        <v>0</v>
      </c>
      <c r="T211" s="227">
        <f>S211*H211</f>
        <v>0</v>
      </c>
      <c r="U211" s="39"/>
      <c r="V211" s="39"/>
      <c r="W211" s="39"/>
      <c r="X211" s="39"/>
      <c r="Y211" s="39"/>
      <c r="Z211" s="39"/>
      <c r="AA211" s="39"/>
      <c r="AB211" s="39"/>
      <c r="AC211" s="39"/>
      <c r="AD211" s="39"/>
      <c r="AE211" s="39"/>
      <c r="AR211" s="228" t="s">
        <v>415</v>
      </c>
      <c r="AT211" s="228" t="s">
        <v>443</v>
      </c>
      <c r="AU211" s="228" t="s">
        <v>86</v>
      </c>
      <c r="AY211" s="18" t="s">
        <v>414</v>
      </c>
      <c r="BE211" s="229">
        <f>IF(N211="základní",J211,0)</f>
        <v>0</v>
      </c>
      <c r="BF211" s="229">
        <f>IF(N211="snížená",J211,0)</f>
        <v>0</v>
      </c>
      <c r="BG211" s="229">
        <f>IF(N211="zákl. přenesená",J211,0)</f>
        <v>0</v>
      </c>
      <c r="BH211" s="229">
        <f>IF(N211="sníž. přenesená",J211,0)</f>
        <v>0</v>
      </c>
      <c r="BI211" s="229">
        <f>IF(N211="nulová",J211,0)</f>
        <v>0</v>
      </c>
      <c r="BJ211" s="18" t="s">
        <v>84</v>
      </c>
      <c r="BK211" s="229">
        <f>ROUND(I211*H211,2)</f>
        <v>0</v>
      </c>
      <c r="BL211" s="18" t="s">
        <v>415</v>
      </c>
      <c r="BM211" s="228" t="s">
        <v>4178</v>
      </c>
    </row>
    <row r="212" s="2" customFormat="1">
      <c r="A212" s="39"/>
      <c r="B212" s="40"/>
      <c r="C212" s="41"/>
      <c r="D212" s="230" t="s">
        <v>417</v>
      </c>
      <c r="E212" s="41"/>
      <c r="F212" s="231" t="s">
        <v>1811</v>
      </c>
      <c r="G212" s="41"/>
      <c r="H212" s="41"/>
      <c r="I212" s="156"/>
      <c r="J212" s="41"/>
      <c r="K212" s="41"/>
      <c r="L212" s="45"/>
      <c r="M212" s="232"/>
      <c r="N212" s="233"/>
      <c r="O212" s="92"/>
      <c r="P212" s="92"/>
      <c r="Q212" s="92"/>
      <c r="R212" s="92"/>
      <c r="S212" s="92"/>
      <c r="T212" s="93"/>
      <c r="U212" s="39"/>
      <c r="V212" s="39"/>
      <c r="W212" s="39"/>
      <c r="X212" s="39"/>
      <c r="Y212" s="39"/>
      <c r="Z212" s="39"/>
      <c r="AA212" s="39"/>
      <c r="AB212" s="39"/>
      <c r="AC212" s="39"/>
      <c r="AD212" s="39"/>
      <c r="AE212" s="39"/>
      <c r="AT212" s="18" t="s">
        <v>417</v>
      </c>
      <c r="AU212" s="18" t="s">
        <v>86</v>
      </c>
    </row>
    <row r="213" s="15" customFormat="1">
      <c r="A213" s="15"/>
      <c r="B213" s="299"/>
      <c r="C213" s="300"/>
      <c r="D213" s="230" t="s">
        <v>758</v>
      </c>
      <c r="E213" s="301" t="s">
        <v>1</v>
      </c>
      <c r="F213" s="302" t="s">
        <v>4049</v>
      </c>
      <c r="G213" s="300"/>
      <c r="H213" s="301" t="s">
        <v>1</v>
      </c>
      <c r="I213" s="303"/>
      <c r="J213" s="300"/>
      <c r="K213" s="300"/>
      <c r="L213" s="304"/>
      <c r="M213" s="305"/>
      <c r="N213" s="306"/>
      <c r="O213" s="306"/>
      <c r="P213" s="306"/>
      <c r="Q213" s="306"/>
      <c r="R213" s="306"/>
      <c r="S213" s="306"/>
      <c r="T213" s="307"/>
      <c r="U213" s="15"/>
      <c r="V213" s="15"/>
      <c r="W213" s="15"/>
      <c r="X213" s="15"/>
      <c r="Y213" s="15"/>
      <c r="Z213" s="15"/>
      <c r="AA213" s="15"/>
      <c r="AB213" s="15"/>
      <c r="AC213" s="15"/>
      <c r="AD213" s="15"/>
      <c r="AE213" s="15"/>
      <c r="AT213" s="308" t="s">
        <v>758</v>
      </c>
      <c r="AU213" s="308" t="s">
        <v>86</v>
      </c>
      <c r="AV213" s="15" t="s">
        <v>84</v>
      </c>
      <c r="AW213" s="15" t="s">
        <v>33</v>
      </c>
      <c r="AX213" s="15" t="s">
        <v>76</v>
      </c>
      <c r="AY213" s="308" t="s">
        <v>414</v>
      </c>
    </row>
    <row r="214" s="13" customFormat="1">
      <c r="A214" s="13"/>
      <c r="B214" s="277"/>
      <c r="C214" s="278"/>
      <c r="D214" s="230" t="s">
        <v>758</v>
      </c>
      <c r="E214" s="279" t="s">
        <v>1</v>
      </c>
      <c r="F214" s="280" t="s">
        <v>4179</v>
      </c>
      <c r="G214" s="278"/>
      <c r="H214" s="281">
        <v>5.71</v>
      </c>
      <c r="I214" s="282"/>
      <c r="J214" s="278"/>
      <c r="K214" s="278"/>
      <c r="L214" s="283"/>
      <c r="M214" s="284"/>
      <c r="N214" s="285"/>
      <c r="O214" s="285"/>
      <c r="P214" s="285"/>
      <c r="Q214" s="285"/>
      <c r="R214" s="285"/>
      <c r="S214" s="285"/>
      <c r="T214" s="286"/>
      <c r="U214" s="13"/>
      <c r="V214" s="13"/>
      <c r="W214" s="13"/>
      <c r="X214" s="13"/>
      <c r="Y214" s="13"/>
      <c r="Z214" s="13"/>
      <c r="AA214" s="13"/>
      <c r="AB214" s="13"/>
      <c r="AC214" s="13"/>
      <c r="AD214" s="13"/>
      <c r="AE214" s="13"/>
      <c r="AT214" s="287" t="s">
        <v>758</v>
      </c>
      <c r="AU214" s="287" t="s">
        <v>86</v>
      </c>
      <c r="AV214" s="13" t="s">
        <v>86</v>
      </c>
      <c r="AW214" s="13" t="s">
        <v>33</v>
      </c>
      <c r="AX214" s="13" t="s">
        <v>76</v>
      </c>
      <c r="AY214" s="287" t="s">
        <v>414</v>
      </c>
    </row>
    <row r="215" s="15" customFormat="1">
      <c r="A215" s="15"/>
      <c r="B215" s="299"/>
      <c r="C215" s="300"/>
      <c r="D215" s="230" t="s">
        <v>758</v>
      </c>
      <c r="E215" s="301" t="s">
        <v>1</v>
      </c>
      <c r="F215" s="302" t="s">
        <v>4180</v>
      </c>
      <c r="G215" s="300"/>
      <c r="H215" s="301" t="s">
        <v>1</v>
      </c>
      <c r="I215" s="303"/>
      <c r="J215" s="300"/>
      <c r="K215" s="300"/>
      <c r="L215" s="304"/>
      <c r="M215" s="305"/>
      <c r="N215" s="306"/>
      <c r="O215" s="306"/>
      <c r="P215" s="306"/>
      <c r="Q215" s="306"/>
      <c r="R215" s="306"/>
      <c r="S215" s="306"/>
      <c r="T215" s="307"/>
      <c r="U215" s="15"/>
      <c r="V215" s="15"/>
      <c r="W215" s="15"/>
      <c r="X215" s="15"/>
      <c r="Y215" s="15"/>
      <c r="Z215" s="15"/>
      <c r="AA215" s="15"/>
      <c r="AB215" s="15"/>
      <c r="AC215" s="15"/>
      <c r="AD215" s="15"/>
      <c r="AE215" s="15"/>
      <c r="AT215" s="308" t="s">
        <v>758</v>
      </c>
      <c r="AU215" s="308" t="s">
        <v>86</v>
      </c>
      <c r="AV215" s="15" t="s">
        <v>84</v>
      </c>
      <c r="AW215" s="15" t="s">
        <v>33</v>
      </c>
      <c r="AX215" s="15" t="s">
        <v>76</v>
      </c>
      <c r="AY215" s="308" t="s">
        <v>414</v>
      </c>
    </row>
    <row r="216" s="13" customFormat="1">
      <c r="A216" s="13"/>
      <c r="B216" s="277"/>
      <c r="C216" s="278"/>
      <c r="D216" s="230" t="s">
        <v>758</v>
      </c>
      <c r="E216" s="279" t="s">
        <v>1</v>
      </c>
      <c r="F216" s="280" t="s">
        <v>4181</v>
      </c>
      <c r="G216" s="278"/>
      <c r="H216" s="281">
        <v>20.158999999999999</v>
      </c>
      <c r="I216" s="282"/>
      <c r="J216" s="278"/>
      <c r="K216" s="278"/>
      <c r="L216" s="283"/>
      <c r="M216" s="284"/>
      <c r="N216" s="285"/>
      <c r="O216" s="285"/>
      <c r="P216" s="285"/>
      <c r="Q216" s="285"/>
      <c r="R216" s="285"/>
      <c r="S216" s="285"/>
      <c r="T216" s="286"/>
      <c r="U216" s="13"/>
      <c r="V216" s="13"/>
      <c r="W216" s="13"/>
      <c r="X216" s="13"/>
      <c r="Y216" s="13"/>
      <c r="Z216" s="13"/>
      <c r="AA216" s="13"/>
      <c r="AB216" s="13"/>
      <c r="AC216" s="13"/>
      <c r="AD216" s="13"/>
      <c r="AE216" s="13"/>
      <c r="AT216" s="287" t="s">
        <v>758</v>
      </c>
      <c r="AU216" s="287" t="s">
        <v>86</v>
      </c>
      <c r="AV216" s="13" t="s">
        <v>86</v>
      </c>
      <c r="AW216" s="13" t="s">
        <v>33</v>
      </c>
      <c r="AX216" s="13" t="s">
        <v>76</v>
      </c>
      <c r="AY216" s="287" t="s">
        <v>414</v>
      </c>
    </row>
    <row r="217" s="15" customFormat="1">
      <c r="A217" s="15"/>
      <c r="B217" s="299"/>
      <c r="C217" s="300"/>
      <c r="D217" s="230" t="s">
        <v>758</v>
      </c>
      <c r="E217" s="301" t="s">
        <v>1</v>
      </c>
      <c r="F217" s="302" t="s">
        <v>4053</v>
      </c>
      <c r="G217" s="300"/>
      <c r="H217" s="301" t="s">
        <v>1</v>
      </c>
      <c r="I217" s="303"/>
      <c r="J217" s="300"/>
      <c r="K217" s="300"/>
      <c r="L217" s="304"/>
      <c r="M217" s="305"/>
      <c r="N217" s="306"/>
      <c r="O217" s="306"/>
      <c r="P217" s="306"/>
      <c r="Q217" s="306"/>
      <c r="R217" s="306"/>
      <c r="S217" s="306"/>
      <c r="T217" s="307"/>
      <c r="U217" s="15"/>
      <c r="V217" s="15"/>
      <c r="W217" s="15"/>
      <c r="X217" s="15"/>
      <c r="Y217" s="15"/>
      <c r="Z217" s="15"/>
      <c r="AA217" s="15"/>
      <c r="AB217" s="15"/>
      <c r="AC217" s="15"/>
      <c r="AD217" s="15"/>
      <c r="AE217" s="15"/>
      <c r="AT217" s="308" t="s">
        <v>758</v>
      </c>
      <c r="AU217" s="308" t="s">
        <v>86</v>
      </c>
      <c r="AV217" s="15" t="s">
        <v>84</v>
      </c>
      <c r="AW217" s="15" t="s">
        <v>33</v>
      </c>
      <c r="AX217" s="15" t="s">
        <v>76</v>
      </c>
      <c r="AY217" s="308" t="s">
        <v>414</v>
      </c>
    </row>
    <row r="218" s="13" customFormat="1">
      <c r="A218" s="13"/>
      <c r="B218" s="277"/>
      <c r="C218" s="278"/>
      <c r="D218" s="230" t="s">
        <v>758</v>
      </c>
      <c r="E218" s="279" t="s">
        <v>1</v>
      </c>
      <c r="F218" s="280" t="s">
        <v>4152</v>
      </c>
      <c r="G218" s="278"/>
      <c r="H218" s="281">
        <v>4.1550000000000002</v>
      </c>
      <c r="I218" s="282"/>
      <c r="J218" s="278"/>
      <c r="K218" s="278"/>
      <c r="L218" s="283"/>
      <c r="M218" s="284"/>
      <c r="N218" s="285"/>
      <c r="O218" s="285"/>
      <c r="P218" s="285"/>
      <c r="Q218" s="285"/>
      <c r="R218" s="285"/>
      <c r="S218" s="285"/>
      <c r="T218" s="286"/>
      <c r="U218" s="13"/>
      <c r="V218" s="13"/>
      <c r="W218" s="13"/>
      <c r="X218" s="13"/>
      <c r="Y218" s="13"/>
      <c r="Z218" s="13"/>
      <c r="AA218" s="13"/>
      <c r="AB218" s="13"/>
      <c r="AC218" s="13"/>
      <c r="AD218" s="13"/>
      <c r="AE218" s="13"/>
      <c r="AT218" s="287" t="s">
        <v>758</v>
      </c>
      <c r="AU218" s="287" t="s">
        <v>86</v>
      </c>
      <c r="AV218" s="13" t="s">
        <v>86</v>
      </c>
      <c r="AW218" s="13" t="s">
        <v>33</v>
      </c>
      <c r="AX218" s="13" t="s">
        <v>76</v>
      </c>
      <c r="AY218" s="287" t="s">
        <v>414</v>
      </c>
    </row>
    <row r="219" s="14" customFormat="1">
      <c r="A219" s="14"/>
      <c r="B219" s="288"/>
      <c r="C219" s="289"/>
      <c r="D219" s="230" t="s">
        <v>758</v>
      </c>
      <c r="E219" s="290" t="s">
        <v>1</v>
      </c>
      <c r="F219" s="291" t="s">
        <v>760</v>
      </c>
      <c r="G219" s="289"/>
      <c r="H219" s="292">
        <v>30.024000000000001</v>
      </c>
      <c r="I219" s="293"/>
      <c r="J219" s="289"/>
      <c r="K219" s="289"/>
      <c r="L219" s="294"/>
      <c r="M219" s="295"/>
      <c r="N219" s="296"/>
      <c r="O219" s="296"/>
      <c r="P219" s="296"/>
      <c r="Q219" s="296"/>
      <c r="R219" s="296"/>
      <c r="S219" s="296"/>
      <c r="T219" s="297"/>
      <c r="U219" s="14"/>
      <c r="V219" s="14"/>
      <c r="W219" s="14"/>
      <c r="X219" s="14"/>
      <c r="Y219" s="14"/>
      <c r="Z219" s="14"/>
      <c r="AA219" s="14"/>
      <c r="AB219" s="14"/>
      <c r="AC219" s="14"/>
      <c r="AD219" s="14"/>
      <c r="AE219" s="14"/>
      <c r="AT219" s="298" t="s">
        <v>758</v>
      </c>
      <c r="AU219" s="298" t="s">
        <v>86</v>
      </c>
      <c r="AV219" s="14" t="s">
        <v>415</v>
      </c>
      <c r="AW219" s="14" t="s">
        <v>33</v>
      </c>
      <c r="AX219" s="14" t="s">
        <v>84</v>
      </c>
      <c r="AY219" s="298" t="s">
        <v>414</v>
      </c>
    </row>
    <row r="220" s="2" customFormat="1" ht="21.75" customHeight="1">
      <c r="A220" s="39"/>
      <c r="B220" s="40"/>
      <c r="C220" s="234" t="s">
        <v>8</v>
      </c>
      <c r="D220" s="234" t="s">
        <v>443</v>
      </c>
      <c r="E220" s="235" t="s">
        <v>1835</v>
      </c>
      <c r="F220" s="236" t="s">
        <v>1836</v>
      </c>
      <c r="G220" s="237" t="s">
        <v>531</v>
      </c>
      <c r="H220" s="238">
        <v>1.6499999999999999</v>
      </c>
      <c r="I220" s="239"/>
      <c r="J220" s="240">
        <f>ROUND(I220*H220,2)</f>
        <v>0</v>
      </c>
      <c r="K220" s="236" t="s">
        <v>720</v>
      </c>
      <c r="L220" s="45"/>
      <c r="M220" s="241" t="s">
        <v>1</v>
      </c>
      <c r="N220" s="242" t="s">
        <v>41</v>
      </c>
      <c r="O220" s="92"/>
      <c r="P220" s="226">
        <f>O220*H220</f>
        <v>0</v>
      </c>
      <c r="Q220" s="226">
        <v>0.00247</v>
      </c>
      <c r="R220" s="226">
        <f>Q220*H220</f>
        <v>0.0040755000000000001</v>
      </c>
      <c r="S220" s="226">
        <v>0</v>
      </c>
      <c r="T220" s="227">
        <f>S220*H220</f>
        <v>0</v>
      </c>
      <c r="U220" s="39"/>
      <c r="V220" s="39"/>
      <c r="W220" s="39"/>
      <c r="X220" s="39"/>
      <c r="Y220" s="39"/>
      <c r="Z220" s="39"/>
      <c r="AA220" s="39"/>
      <c r="AB220" s="39"/>
      <c r="AC220" s="39"/>
      <c r="AD220" s="39"/>
      <c r="AE220" s="39"/>
      <c r="AR220" s="228" t="s">
        <v>415</v>
      </c>
      <c r="AT220" s="228" t="s">
        <v>443</v>
      </c>
      <c r="AU220" s="228" t="s">
        <v>86</v>
      </c>
      <c r="AY220" s="18" t="s">
        <v>414</v>
      </c>
      <c r="BE220" s="229">
        <f>IF(N220="základní",J220,0)</f>
        <v>0</v>
      </c>
      <c r="BF220" s="229">
        <f>IF(N220="snížená",J220,0)</f>
        <v>0</v>
      </c>
      <c r="BG220" s="229">
        <f>IF(N220="zákl. přenesená",J220,0)</f>
        <v>0</v>
      </c>
      <c r="BH220" s="229">
        <f>IF(N220="sníž. přenesená",J220,0)</f>
        <v>0</v>
      </c>
      <c r="BI220" s="229">
        <f>IF(N220="nulová",J220,0)</f>
        <v>0</v>
      </c>
      <c r="BJ220" s="18" t="s">
        <v>84</v>
      </c>
      <c r="BK220" s="229">
        <f>ROUND(I220*H220,2)</f>
        <v>0</v>
      </c>
      <c r="BL220" s="18" t="s">
        <v>415</v>
      </c>
      <c r="BM220" s="228" t="s">
        <v>4182</v>
      </c>
    </row>
    <row r="221" s="2" customFormat="1">
      <c r="A221" s="39"/>
      <c r="B221" s="40"/>
      <c r="C221" s="41"/>
      <c r="D221" s="230" t="s">
        <v>417</v>
      </c>
      <c r="E221" s="41"/>
      <c r="F221" s="231" t="s">
        <v>1838</v>
      </c>
      <c r="G221" s="41"/>
      <c r="H221" s="41"/>
      <c r="I221" s="156"/>
      <c r="J221" s="41"/>
      <c r="K221" s="41"/>
      <c r="L221" s="45"/>
      <c r="M221" s="232"/>
      <c r="N221" s="233"/>
      <c r="O221" s="92"/>
      <c r="P221" s="92"/>
      <c r="Q221" s="92"/>
      <c r="R221" s="92"/>
      <c r="S221" s="92"/>
      <c r="T221" s="93"/>
      <c r="U221" s="39"/>
      <c r="V221" s="39"/>
      <c r="W221" s="39"/>
      <c r="X221" s="39"/>
      <c r="Y221" s="39"/>
      <c r="Z221" s="39"/>
      <c r="AA221" s="39"/>
      <c r="AB221" s="39"/>
      <c r="AC221" s="39"/>
      <c r="AD221" s="39"/>
      <c r="AE221" s="39"/>
      <c r="AT221" s="18" t="s">
        <v>417</v>
      </c>
      <c r="AU221" s="18" t="s">
        <v>86</v>
      </c>
    </row>
    <row r="222" s="15" customFormat="1">
      <c r="A222" s="15"/>
      <c r="B222" s="299"/>
      <c r="C222" s="300"/>
      <c r="D222" s="230" t="s">
        <v>758</v>
      </c>
      <c r="E222" s="301" t="s">
        <v>1</v>
      </c>
      <c r="F222" s="302" t="s">
        <v>4183</v>
      </c>
      <c r="G222" s="300"/>
      <c r="H222" s="301" t="s">
        <v>1</v>
      </c>
      <c r="I222" s="303"/>
      <c r="J222" s="300"/>
      <c r="K222" s="300"/>
      <c r="L222" s="304"/>
      <c r="M222" s="305"/>
      <c r="N222" s="306"/>
      <c r="O222" s="306"/>
      <c r="P222" s="306"/>
      <c r="Q222" s="306"/>
      <c r="R222" s="306"/>
      <c r="S222" s="306"/>
      <c r="T222" s="307"/>
      <c r="U222" s="15"/>
      <c r="V222" s="15"/>
      <c r="W222" s="15"/>
      <c r="X222" s="15"/>
      <c r="Y222" s="15"/>
      <c r="Z222" s="15"/>
      <c r="AA222" s="15"/>
      <c r="AB222" s="15"/>
      <c r="AC222" s="15"/>
      <c r="AD222" s="15"/>
      <c r="AE222" s="15"/>
      <c r="AT222" s="308" t="s">
        <v>758</v>
      </c>
      <c r="AU222" s="308" t="s">
        <v>86</v>
      </c>
      <c r="AV222" s="15" t="s">
        <v>84</v>
      </c>
      <c r="AW222" s="15" t="s">
        <v>33</v>
      </c>
      <c r="AX222" s="15" t="s">
        <v>76</v>
      </c>
      <c r="AY222" s="308" t="s">
        <v>414</v>
      </c>
    </row>
    <row r="223" s="13" customFormat="1">
      <c r="A223" s="13"/>
      <c r="B223" s="277"/>
      <c r="C223" s="278"/>
      <c r="D223" s="230" t="s">
        <v>758</v>
      </c>
      <c r="E223" s="279" t="s">
        <v>1</v>
      </c>
      <c r="F223" s="280" t="s">
        <v>4184</v>
      </c>
      <c r="G223" s="278"/>
      <c r="H223" s="281">
        <v>1.6499999999999999</v>
      </c>
      <c r="I223" s="282"/>
      <c r="J223" s="278"/>
      <c r="K223" s="278"/>
      <c r="L223" s="283"/>
      <c r="M223" s="284"/>
      <c r="N223" s="285"/>
      <c r="O223" s="285"/>
      <c r="P223" s="285"/>
      <c r="Q223" s="285"/>
      <c r="R223" s="285"/>
      <c r="S223" s="285"/>
      <c r="T223" s="286"/>
      <c r="U223" s="13"/>
      <c r="V223" s="13"/>
      <c r="W223" s="13"/>
      <c r="X223" s="13"/>
      <c r="Y223" s="13"/>
      <c r="Z223" s="13"/>
      <c r="AA223" s="13"/>
      <c r="AB223" s="13"/>
      <c r="AC223" s="13"/>
      <c r="AD223" s="13"/>
      <c r="AE223" s="13"/>
      <c r="AT223" s="287" t="s">
        <v>758</v>
      </c>
      <c r="AU223" s="287" t="s">
        <v>86</v>
      </c>
      <c r="AV223" s="13" t="s">
        <v>86</v>
      </c>
      <c r="AW223" s="13" t="s">
        <v>33</v>
      </c>
      <c r="AX223" s="13" t="s">
        <v>84</v>
      </c>
      <c r="AY223" s="287" t="s">
        <v>414</v>
      </c>
    </row>
    <row r="224" s="11" customFormat="1" ht="22.8" customHeight="1">
      <c r="A224" s="11"/>
      <c r="B224" s="254"/>
      <c r="C224" s="255"/>
      <c r="D224" s="256" t="s">
        <v>75</v>
      </c>
      <c r="E224" s="275" t="s">
        <v>892</v>
      </c>
      <c r="F224" s="275" t="s">
        <v>893</v>
      </c>
      <c r="G224" s="255"/>
      <c r="H224" s="255"/>
      <c r="I224" s="258"/>
      <c r="J224" s="276">
        <f>BK224</f>
        <v>0</v>
      </c>
      <c r="K224" s="255"/>
      <c r="L224" s="260"/>
      <c r="M224" s="261"/>
      <c r="N224" s="262"/>
      <c r="O224" s="262"/>
      <c r="P224" s="263">
        <f>SUM(P225:P237)</f>
        <v>0</v>
      </c>
      <c r="Q224" s="262"/>
      <c r="R224" s="263">
        <f>SUM(R225:R237)</f>
        <v>0</v>
      </c>
      <c r="S224" s="262"/>
      <c r="T224" s="264">
        <f>SUM(T225:T237)</f>
        <v>0</v>
      </c>
      <c r="U224" s="11"/>
      <c r="V224" s="11"/>
      <c r="W224" s="11"/>
      <c r="X224" s="11"/>
      <c r="Y224" s="11"/>
      <c r="Z224" s="11"/>
      <c r="AA224" s="11"/>
      <c r="AB224" s="11"/>
      <c r="AC224" s="11"/>
      <c r="AD224" s="11"/>
      <c r="AE224" s="11"/>
      <c r="AR224" s="265" t="s">
        <v>84</v>
      </c>
      <c r="AT224" s="266" t="s">
        <v>75</v>
      </c>
      <c r="AU224" s="266" t="s">
        <v>84</v>
      </c>
      <c r="AY224" s="265" t="s">
        <v>414</v>
      </c>
      <c r="BK224" s="267">
        <f>SUM(BK225:BK237)</f>
        <v>0</v>
      </c>
    </row>
    <row r="225" s="2" customFormat="1" ht="21.75" customHeight="1">
      <c r="A225" s="39"/>
      <c r="B225" s="40"/>
      <c r="C225" s="234" t="s">
        <v>470</v>
      </c>
      <c r="D225" s="234" t="s">
        <v>443</v>
      </c>
      <c r="E225" s="235" t="s">
        <v>1847</v>
      </c>
      <c r="F225" s="236" t="s">
        <v>1848</v>
      </c>
      <c r="G225" s="237" t="s">
        <v>897</v>
      </c>
      <c r="H225" s="238">
        <v>5.2919999999999998</v>
      </c>
      <c r="I225" s="239"/>
      <c r="J225" s="240">
        <f>ROUND(I225*H225,2)</f>
        <v>0</v>
      </c>
      <c r="K225" s="236" t="s">
        <v>720</v>
      </c>
      <c r="L225" s="45"/>
      <c r="M225" s="241" t="s">
        <v>1</v>
      </c>
      <c r="N225" s="242" t="s">
        <v>41</v>
      </c>
      <c r="O225" s="92"/>
      <c r="P225" s="226">
        <f>O225*H225</f>
        <v>0</v>
      </c>
      <c r="Q225" s="226">
        <v>0</v>
      </c>
      <c r="R225" s="226">
        <f>Q225*H225</f>
        <v>0</v>
      </c>
      <c r="S225" s="226">
        <v>0</v>
      </c>
      <c r="T225" s="227">
        <f>S225*H225</f>
        <v>0</v>
      </c>
      <c r="U225" s="39"/>
      <c r="V225" s="39"/>
      <c r="W225" s="39"/>
      <c r="X225" s="39"/>
      <c r="Y225" s="39"/>
      <c r="Z225" s="39"/>
      <c r="AA225" s="39"/>
      <c r="AB225" s="39"/>
      <c r="AC225" s="39"/>
      <c r="AD225" s="39"/>
      <c r="AE225" s="39"/>
      <c r="AR225" s="228" t="s">
        <v>415</v>
      </c>
      <c r="AT225" s="228" t="s">
        <v>443</v>
      </c>
      <c r="AU225" s="228" t="s">
        <v>86</v>
      </c>
      <c r="AY225" s="18" t="s">
        <v>414</v>
      </c>
      <c r="BE225" s="229">
        <f>IF(N225="základní",J225,0)</f>
        <v>0</v>
      </c>
      <c r="BF225" s="229">
        <f>IF(N225="snížená",J225,0)</f>
        <v>0</v>
      </c>
      <c r="BG225" s="229">
        <f>IF(N225="zákl. přenesená",J225,0)</f>
        <v>0</v>
      </c>
      <c r="BH225" s="229">
        <f>IF(N225="sníž. přenesená",J225,0)</f>
        <v>0</v>
      </c>
      <c r="BI225" s="229">
        <f>IF(N225="nulová",J225,0)</f>
        <v>0</v>
      </c>
      <c r="BJ225" s="18" t="s">
        <v>84</v>
      </c>
      <c r="BK225" s="229">
        <f>ROUND(I225*H225,2)</f>
        <v>0</v>
      </c>
      <c r="BL225" s="18" t="s">
        <v>415</v>
      </c>
      <c r="BM225" s="228" t="s">
        <v>4185</v>
      </c>
    </row>
    <row r="226" s="2" customFormat="1">
      <c r="A226" s="39"/>
      <c r="B226" s="40"/>
      <c r="C226" s="41"/>
      <c r="D226" s="230" t="s">
        <v>417</v>
      </c>
      <c r="E226" s="41"/>
      <c r="F226" s="231" t="s">
        <v>1850</v>
      </c>
      <c r="G226" s="41"/>
      <c r="H226" s="41"/>
      <c r="I226" s="156"/>
      <c r="J226" s="41"/>
      <c r="K226" s="41"/>
      <c r="L226" s="45"/>
      <c r="M226" s="232"/>
      <c r="N226" s="233"/>
      <c r="O226" s="92"/>
      <c r="P226" s="92"/>
      <c r="Q226" s="92"/>
      <c r="R226" s="92"/>
      <c r="S226" s="92"/>
      <c r="T226" s="93"/>
      <c r="U226" s="39"/>
      <c r="V226" s="39"/>
      <c r="W226" s="39"/>
      <c r="X226" s="39"/>
      <c r="Y226" s="39"/>
      <c r="Z226" s="39"/>
      <c r="AA226" s="39"/>
      <c r="AB226" s="39"/>
      <c r="AC226" s="39"/>
      <c r="AD226" s="39"/>
      <c r="AE226" s="39"/>
      <c r="AT226" s="18" t="s">
        <v>417</v>
      </c>
      <c r="AU226" s="18" t="s">
        <v>86</v>
      </c>
    </row>
    <row r="227" s="2" customFormat="1" ht="16.5" customHeight="1">
      <c r="A227" s="39"/>
      <c r="B227" s="40"/>
      <c r="C227" s="234" t="s">
        <v>475</v>
      </c>
      <c r="D227" s="234" t="s">
        <v>443</v>
      </c>
      <c r="E227" s="235" t="s">
        <v>1851</v>
      </c>
      <c r="F227" s="236" t="s">
        <v>1852</v>
      </c>
      <c r="G227" s="237" t="s">
        <v>897</v>
      </c>
      <c r="H227" s="238">
        <v>71.441999999999993</v>
      </c>
      <c r="I227" s="239"/>
      <c r="J227" s="240">
        <f>ROUND(I227*H227,2)</f>
        <v>0</v>
      </c>
      <c r="K227" s="236" t="s">
        <v>720</v>
      </c>
      <c r="L227" s="45"/>
      <c r="M227" s="241" t="s">
        <v>1</v>
      </c>
      <c r="N227" s="242" t="s">
        <v>41</v>
      </c>
      <c r="O227" s="92"/>
      <c r="P227" s="226">
        <f>O227*H227</f>
        <v>0</v>
      </c>
      <c r="Q227" s="226">
        <v>0</v>
      </c>
      <c r="R227" s="226">
        <f>Q227*H227</f>
        <v>0</v>
      </c>
      <c r="S227" s="226">
        <v>0</v>
      </c>
      <c r="T227" s="227">
        <f>S227*H227</f>
        <v>0</v>
      </c>
      <c r="U227" s="39"/>
      <c r="V227" s="39"/>
      <c r="W227" s="39"/>
      <c r="X227" s="39"/>
      <c r="Y227" s="39"/>
      <c r="Z227" s="39"/>
      <c r="AA227" s="39"/>
      <c r="AB227" s="39"/>
      <c r="AC227" s="39"/>
      <c r="AD227" s="39"/>
      <c r="AE227" s="39"/>
      <c r="AR227" s="228" t="s">
        <v>415</v>
      </c>
      <c r="AT227" s="228" t="s">
        <v>443</v>
      </c>
      <c r="AU227" s="228" t="s">
        <v>86</v>
      </c>
      <c r="AY227" s="18" t="s">
        <v>414</v>
      </c>
      <c r="BE227" s="229">
        <f>IF(N227="základní",J227,0)</f>
        <v>0</v>
      </c>
      <c r="BF227" s="229">
        <f>IF(N227="snížená",J227,0)</f>
        <v>0</v>
      </c>
      <c r="BG227" s="229">
        <f>IF(N227="zákl. přenesená",J227,0)</f>
        <v>0</v>
      </c>
      <c r="BH227" s="229">
        <f>IF(N227="sníž. přenesená",J227,0)</f>
        <v>0</v>
      </c>
      <c r="BI227" s="229">
        <f>IF(N227="nulová",J227,0)</f>
        <v>0</v>
      </c>
      <c r="BJ227" s="18" t="s">
        <v>84</v>
      </c>
      <c r="BK227" s="229">
        <f>ROUND(I227*H227,2)</f>
        <v>0</v>
      </c>
      <c r="BL227" s="18" t="s">
        <v>415</v>
      </c>
      <c r="BM227" s="228" t="s">
        <v>4186</v>
      </c>
    </row>
    <row r="228" s="2" customFormat="1">
      <c r="A228" s="39"/>
      <c r="B228" s="40"/>
      <c r="C228" s="41"/>
      <c r="D228" s="230" t="s">
        <v>417</v>
      </c>
      <c r="E228" s="41"/>
      <c r="F228" s="231" t="s">
        <v>1854</v>
      </c>
      <c r="G228" s="41"/>
      <c r="H228" s="41"/>
      <c r="I228" s="156"/>
      <c r="J228" s="41"/>
      <c r="K228" s="41"/>
      <c r="L228" s="45"/>
      <c r="M228" s="232"/>
      <c r="N228" s="233"/>
      <c r="O228" s="92"/>
      <c r="P228" s="92"/>
      <c r="Q228" s="92"/>
      <c r="R228" s="92"/>
      <c r="S228" s="92"/>
      <c r="T228" s="93"/>
      <c r="U228" s="39"/>
      <c r="V228" s="39"/>
      <c r="W228" s="39"/>
      <c r="X228" s="39"/>
      <c r="Y228" s="39"/>
      <c r="Z228" s="39"/>
      <c r="AA228" s="39"/>
      <c r="AB228" s="39"/>
      <c r="AC228" s="39"/>
      <c r="AD228" s="39"/>
      <c r="AE228" s="39"/>
      <c r="AT228" s="18" t="s">
        <v>417</v>
      </c>
      <c r="AU228" s="18" t="s">
        <v>86</v>
      </c>
    </row>
    <row r="229" s="2" customFormat="1">
      <c r="A229" s="39"/>
      <c r="B229" s="40"/>
      <c r="C229" s="41"/>
      <c r="D229" s="230" t="s">
        <v>722</v>
      </c>
      <c r="E229" s="41"/>
      <c r="F229" s="268" t="s">
        <v>4113</v>
      </c>
      <c r="G229" s="41"/>
      <c r="H229" s="41"/>
      <c r="I229" s="156"/>
      <c r="J229" s="41"/>
      <c r="K229" s="41"/>
      <c r="L229" s="45"/>
      <c r="M229" s="232"/>
      <c r="N229" s="233"/>
      <c r="O229" s="92"/>
      <c r="P229" s="92"/>
      <c r="Q229" s="92"/>
      <c r="R229" s="92"/>
      <c r="S229" s="92"/>
      <c r="T229" s="93"/>
      <c r="U229" s="39"/>
      <c r="V229" s="39"/>
      <c r="W229" s="39"/>
      <c r="X229" s="39"/>
      <c r="Y229" s="39"/>
      <c r="Z229" s="39"/>
      <c r="AA229" s="39"/>
      <c r="AB229" s="39"/>
      <c r="AC229" s="39"/>
      <c r="AD229" s="39"/>
      <c r="AE229" s="39"/>
      <c r="AT229" s="18" t="s">
        <v>722</v>
      </c>
      <c r="AU229" s="18" t="s">
        <v>86</v>
      </c>
    </row>
    <row r="230" s="13" customFormat="1">
      <c r="A230" s="13"/>
      <c r="B230" s="277"/>
      <c r="C230" s="278"/>
      <c r="D230" s="230" t="s">
        <v>758</v>
      </c>
      <c r="E230" s="279" t="s">
        <v>1</v>
      </c>
      <c r="F230" s="280" t="s">
        <v>4187</v>
      </c>
      <c r="G230" s="278"/>
      <c r="H230" s="281">
        <v>71.441999999999993</v>
      </c>
      <c r="I230" s="282"/>
      <c r="J230" s="278"/>
      <c r="K230" s="278"/>
      <c r="L230" s="283"/>
      <c r="M230" s="284"/>
      <c r="N230" s="285"/>
      <c r="O230" s="285"/>
      <c r="P230" s="285"/>
      <c r="Q230" s="285"/>
      <c r="R230" s="285"/>
      <c r="S230" s="285"/>
      <c r="T230" s="286"/>
      <c r="U230" s="13"/>
      <c r="V230" s="13"/>
      <c r="W230" s="13"/>
      <c r="X230" s="13"/>
      <c r="Y230" s="13"/>
      <c r="Z230" s="13"/>
      <c r="AA230" s="13"/>
      <c r="AB230" s="13"/>
      <c r="AC230" s="13"/>
      <c r="AD230" s="13"/>
      <c r="AE230" s="13"/>
      <c r="AT230" s="287" t="s">
        <v>758</v>
      </c>
      <c r="AU230" s="287" t="s">
        <v>86</v>
      </c>
      <c r="AV230" s="13" t="s">
        <v>86</v>
      </c>
      <c r="AW230" s="13" t="s">
        <v>33</v>
      </c>
      <c r="AX230" s="13" t="s">
        <v>84</v>
      </c>
      <c r="AY230" s="287" t="s">
        <v>414</v>
      </c>
    </row>
    <row r="231" s="2" customFormat="1" ht="21.75" customHeight="1">
      <c r="A231" s="39"/>
      <c r="B231" s="40"/>
      <c r="C231" s="234" t="s">
        <v>479</v>
      </c>
      <c r="D231" s="234" t="s">
        <v>443</v>
      </c>
      <c r="E231" s="235" t="s">
        <v>1857</v>
      </c>
      <c r="F231" s="236" t="s">
        <v>1858</v>
      </c>
      <c r="G231" s="237" t="s">
        <v>897</v>
      </c>
      <c r="H231" s="238">
        <v>5.2919999999999998</v>
      </c>
      <c r="I231" s="239"/>
      <c r="J231" s="240">
        <f>ROUND(I231*H231,2)</f>
        <v>0</v>
      </c>
      <c r="K231" s="236" t="s">
        <v>720</v>
      </c>
      <c r="L231" s="45"/>
      <c r="M231" s="241" t="s">
        <v>1</v>
      </c>
      <c r="N231" s="242" t="s">
        <v>41</v>
      </c>
      <c r="O231" s="92"/>
      <c r="P231" s="226">
        <f>O231*H231</f>
        <v>0</v>
      </c>
      <c r="Q231" s="226">
        <v>0</v>
      </c>
      <c r="R231" s="226">
        <f>Q231*H231</f>
        <v>0</v>
      </c>
      <c r="S231" s="226">
        <v>0</v>
      </c>
      <c r="T231" s="227">
        <f>S231*H231</f>
        <v>0</v>
      </c>
      <c r="U231" s="39"/>
      <c r="V231" s="39"/>
      <c r="W231" s="39"/>
      <c r="X231" s="39"/>
      <c r="Y231" s="39"/>
      <c r="Z231" s="39"/>
      <c r="AA231" s="39"/>
      <c r="AB231" s="39"/>
      <c r="AC231" s="39"/>
      <c r="AD231" s="39"/>
      <c r="AE231" s="39"/>
      <c r="AR231" s="228" t="s">
        <v>415</v>
      </c>
      <c r="AT231" s="228" t="s">
        <v>443</v>
      </c>
      <c r="AU231" s="228" t="s">
        <v>86</v>
      </c>
      <c r="AY231" s="18" t="s">
        <v>414</v>
      </c>
      <c r="BE231" s="229">
        <f>IF(N231="základní",J231,0)</f>
        <v>0</v>
      </c>
      <c r="BF231" s="229">
        <f>IF(N231="snížená",J231,0)</f>
        <v>0</v>
      </c>
      <c r="BG231" s="229">
        <f>IF(N231="zákl. přenesená",J231,0)</f>
        <v>0</v>
      </c>
      <c r="BH231" s="229">
        <f>IF(N231="sníž. přenesená",J231,0)</f>
        <v>0</v>
      </c>
      <c r="BI231" s="229">
        <f>IF(N231="nulová",J231,0)</f>
        <v>0</v>
      </c>
      <c r="BJ231" s="18" t="s">
        <v>84</v>
      </c>
      <c r="BK231" s="229">
        <f>ROUND(I231*H231,2)</f>
        <v>0</v>
      </c>
      <c r="BL231" s="18" t="s">
        <v>415</v>
      </c>
      <c r="BM231" s="228" t="s">
        <v>4188</v>
      </c>
    </row>
    <row r="232" s="2" customFormat="1">
      <c r="A232" s="39"/>
      <c r="B232" s="40"/>
      <c r="C232" s="41"/>
      <c r="D232" s="230" t="s">
        <v>417</v>
      </c>
      <c r="E232" s="41"/>
      <c r="F232" s="231" t="s">
        <v>1860</v>
      </c>
      <c r="G232" s="41"/>
      <c r="H232" s="41"/>
      <c r="I232" s="156"/>
      <c r="J232" s="41"/>
      <c r="K232" s="41"/>
      <c r="L232" s="45"/>
      <c r="M232" s="232"/>
      <c r="N232" s="233"/>
      <c r="O232" s="92"/>
      <c r="P232" s="92"/>
      <c r="Q232" s="92"/>
      <c r="R232" s="92"/>
      <c r="S232" s="92"/>
      <c r="T232" s="93"/>
      <c r="U232" s="39"/>
      <c r="V232" s="39"/>
      <c r="W232" s="39"/>
      <c r="X232" s="39"/>
      <c r="Y232" s="39"/>
      <c r="Z232" s="39"/>
      <c r="AA232" s="39"/>
      <c r="AB232" s="39"/>
      <c r="AC232" s="39"/>
      <c r="AD232" s="39"/>
      <c r="AE232" s="39"/>
      <c r="AT232" s="18" t="s">
        <v>417</v>
      </c>
      <c r="AU232" s="18" t="s">
        <v>86</v>
      </c>
    </row>
    <row r="233" s="2" customFormat="1" ht="21.75" customHeight="1">
      <c r="A233" s="39"/>
      <c r="B233" s="40"/>
      <c r="C233" s="234" t="s">
        <v>483</v>
      </c>
      <c r="D233" s="234" t="s">
        <v>443</v>
      </c>
      <c r="E233" s="235" t="s">
        <v>1861</v>
      </c>
      <c r="F233" s="236" t="s">
        <v>1862</v>
      </c>
      <c r="G233" s="237" t="s">
        <v>897</v>
      </c>
      <c r="H233" s="238">
        <v>5.2919999999999998</v>
      </c>
      <c r="I233" s="239"/>
      <c r="J233" s="240">
        <f>ROUND(I233*H233,2)</f>
        <v>0</v>
      </c>
      <c r="K233" s="236" t="s">
        <v>720</v>
      </c>
      <c r="L233" s="45"/>
      <c r="M233" s="241" t="s">
        <v>1</v>
      </c>
      <c r="N233" s="242" t="s">
        <v>41</v>
      </c>
      <c r="O233" s="92"/>
      <c r="P233" s="226">
        <f>O233*H233</f>
        <v>0</v>
      </c>
      <c r="Q233" s="226">
        <v>0</v>
      </c>
      <c r="R233" s="226">
        <f>Q233*H233</f>
        <v>0</v>
      </c>
      <c r="S233" s="226">
        <v>0</v>
      </c>
      <c r="T233" s="227">
        <f>S233*H233</f>
        <v>0</v>
      </c>
      <c r="U233" s="39"/>
      <c r="V233" s="39"/>
      <c r="W233" s="39"/>
      <c r="X233" s="39"/>
      <c r="Y233" s="39"/>
      <c r="Z233" s="39"/>
      <c r="AA233" s="39"/>
      <c r="AB233" s="39"/>
      <c r="AC233" s="39"/>
      <c r="AD233" s="39"/>
      <c r="AE233" s="39"/>
      <c r="AR233" s="228" t="s">
        <v>415</v>
      </c>
      <c r="AT233" s="228" t="s">
        <v>443</v>
      </c>
      <c r="AU233" s="228" t="s">
        <v>86</v>
      </c>
      <c r="AY233" s="18" t="s">
        <v>414</v>
      </c>
      <c r="BE233" s="229">
        <f>IF(N233="základní",J233,0)</f>
        <v>0</v>
      </c>
      <c r="BF233" s="229">
        <f>IF(N233="snížená",J233,0)</f>
        <v>0</v>
      </c>
      <c r="BG233" s="229">
        <f>IF(N233="zákl. přenesená",J233,0)</f>
        <v>0</v>
      </c>
      <c r="BH233" s="229">
        <f>IF(N233="sníž. přenesená",J233,0)</f>
        <v>0</v>
      </c>
      <c r="BI233" s="229">
        <f>IF(N233="nulová",J233,0)</f>
        <v>0</v>
      </c>
      <c r="BJ233" s="18" t="s">
        <v>84</v>
      </c>
      <c r="BK233" s="229">
        <f>ROUND(I233*H233,2)</f>
        <v>0</v>
      </c>
      <c r="BL233" s="18" t="s">
        <v>415</v>
      </c>
      <c r="BM233" s="228" t="s">
        <v>4189</v>
      </c>
    </row>
    <row r="234" s="2" customFormat="1">
      <c r="A234" s="39"/>
      <c r="B234" s="40"/>
      <c r="C234" s="41"/>
      <c r="D234" s="230" t="s">
        <v>417</v>
      </c>
      <c r="E234" s="41"/>
      <c r="F234" s="231" t="s">
        <v>1864</v>
      </c>
      <c r="G234" s="41"/>
      <c r="H234" s="41"/>
      <c r="I234" s="156"/>
      <c r="J234" s="41"/>
      <c r="K234" s="41"/>
      <c r="L234" s="45"/>
      <c r="M234" s="232"/>
      <c r="N234" s="233"/>
      <c r="O234" s="92"/>
      <c r="P234" s="92"/>
      <c r="Q234" s="92"/>
      <c r="R234" s="92"/>
      <c r="S234" s="92"/>
      <c r="T234" s="93"/>
      <c r="U234" s="39"/>
      <c r="V234" s="39"/>
      <c r="W234" s="39"/>
      <c r="X234" s="39"/>
      <c r="Y234" s="39"/>
      <c r="Z234" s="39"/>
      <c r="AA234" s="39"/>
      <c r="AB234" s="39"/>
      <c r="AC234" s="39"/>
      <c r="AD234" s="39"/>
      <c r="AE234" s="39"/>
      <c r="AT234" s="18" t="s">
        <v>417</v>
      </c>
      <c r="AU234" s="18" t="s">
        <v>86</v>
      </c>
    </row>
    <row r="235" s="15" customFormat="1">
      <c r="A235" s="15"/>
      <c r="B235" s="299"/>
      <c r="C235" s="300"/>
      <c r="D235" s="230" t="s">
        <v>758</v>
      </c>
      <c r="E235" s="301" t="s">
        <v>1</v>
      </c>
      <c r="F235" s="302" t="s">
        <v>2040</v>
      </c>
      <c r="G235" s="300"/>
      <c r="H235" s="301" t="s">
        <v>1</v>
      </c>
      <c r="I235" s="303"/>
      <c r="J235" s="300"/>
      <c r="K235" s="300"/>
      <c r="L235" s="304"/>
      <c r="M235" s="305"/>
      <c r="N235" s="306"/>
      <c r="O235" s="306"/>
      <c r="P235" s="306"/>
      <c r="Q235" s="306"/>
      <c r="R235" s="306"/>
      <c r="S235" s="306"/>
      <c r="T235" s="307"/>
      <c r="U235" s="15"/>
      <c r="V235" s="15"/>
      <c r="W235" s="15"/>
      <c r="X235" s="15"/>
      <c r="Y235" s="15"/>
      <c r="Z235" s="15"/>
      <c r="AA235" s="15"/>
      <c r="AB235" s="15"/>
      <c r="AC235" s="15"/>
      <c r="AD235" s="15"/>
      <c r="AE235" s="15"/>
      <c r="AT235" s="308" t="s">
        <v>758</v>
      </c>
      <c r="AU235" s="308" t="s">
        <v>86</v>
      </c>
      <c r="AV235" s="15" t="s">
        <v>84</v>
      </c>
      <c r="AW235" s="15" t="s">
        <v>33</v>
      </c>
      <c r="AX235" s="15" t="s">
        <v>76</v>
      </c>
      <c r="AY235" s="308" t="s">
        <v>414</v>
      </c>
    </row>
    <row r="236" s="13" customFormat="1">
      <c r="A236" s="13"/>
      <c r="B236" s="277"/>
      <c r="C236" s="278"/>
      <c r="D236" s="230" t="s">
        <v>758</v>
      </c>
      <c r="E236" s="279" t="s">
        <v>1</v>
      </c>
      <c r="F236" s="280" t="s">
        <v>4190</v>
      </c>
      <c r="G236" s="278"/>
      <c r="H236" s="281">
        <v>5.2919999999999998</v>
      </c>
      <c r="I236" s="282"/>
      <c r="J236" s="278"/>
      <c r="K236" s="278"/>
      <c r="L236" s="283"/>
      <c r="M236" s="284"/>
      <c r="N236" s="285"/>
      <c r="O236" s="285"/>
      <c r="P236" s="285"/>
      <c r="Q236" s="285"/>
      <c r="R236" s="285"/>
      <c r="S236" s="285"/>
      <c r="T236" s="286"/>
      <c r="U236" s="13"/>
      <c r="V236" s="13"/>
      <c r="W236" s="13"/>
      <c r="X236" s="13"/>
      <c r="Y236" s="13"/>
      <c r="Z236" s="13"/>
      <c r="AA236" s="13"/>
      <c r="AB236" s="13"/>
      <c r="AC236" s="13"/>
      <c r="AD236" s="13"/>
      <c r="AE236" s="13"/>
      <c r="AT236" s="287" t="s">
        <v>758</v>
      </c>
      <c r="AU236" s="287" t="s">
        <v>86</v>
      </c>
      <c r="AV236" s="13" t="s">
        <v>86</v>
      </c>
      <c r="AW236" s="13" t="s">
        <v>33</v>
      </c>
      <c r="AX236" s="13" t="s">
        <v>76</v>
      </c>
      <c r="AY236" s="287" t="s">
        <v>414</v>
      </c>
    </row>
    <row r="237" s="14" customFormat="1">
      <c r="A237" s="14"/>
      <c r="B237" s="288"/>
      <c r="C237" s="289"/>
      <c r="D237" s="230" t="s">
        <v>758</v>
      </c>
      <c r="E237" s="290" t="s">
        <v>1</v>
      </c>
      <c r="F237" s="291" t="s">
        <v>760</v>
      </c>
      <c r="G237" s="289"/>
      <c r="H237" s="292">
        <v>5.2919999999999998</v>
      </c>
      <c r="I237" s="293"/>
      <c r="J237" s="289"/>
      <c r="K237" s="289"/>
      <c r="L237" s="294"/>
      <c r="M237" s="295"/>
      <c r="N237" s="296"/>
      <c r="O237" s="296"/>
      <c r="P237" s="296"/>
      <c r="Q237" s="296"/>
      <c r="R237" s="296"/>
      <c r="S237" s="296"/>
      <c r="T237" s="297"/>
      <c r="U237" s="14"/>
      <c r="V237" s="14"/>
      <c r="W237" s="14"/>
      <c r="X237" s="14"/>
      <c r="Y237" s="14"/>
      <c r="Z237" s="14"/>
      <c r="AA237" s="14"/>
      <c r="AB237" s="14"/>
      <c r="AC237" s="14"/>
      <c r="AD237" s="14"/>
      <c r="AE237" s="14"/>
      <c r="AT237" s="298" t="s">
        <v>758</v>
      </c>
      <c r="AU237" s="298" t="s">
        <v>86</v>
      </c>
      <c r="AV237" s="14" t="s">
        <v>415</v>
      </c>
      <c r="AW237" s="14" t="s">
        <v>33</v>
      </c>
      <c r="AX237" s="14" t="s">
        <v>84</v>
      </c>
      <c r="AY237" s="298" t="s">
        <v>414</v>
      </c>
    </row>
    <row r="238" s="11" customFormat="1" ht="22.8" customHeight="1">
      <c r="A238" s="11"/>
      <c r="B238" s="254"/>
      <c r="C238" s="255"/>
      <c r="D238" s="256" t="s">
        <v>75</v>
      </c>
      <c r="E238" s="275" t="s">
        <v>912</v>
      </c>
      <c r="F238" s="275" t="s">
        <v>913</v>
      </c>
      <c r="G238" s="255"/>
      <c r="H238" s="255"/>
      <c r="I238" s="258"/>
      <c r="J238" s="276">
        <f>BK238</f>
        <v>0</v>
      </c>
      <c r="K238" s="255"/>
      <c r="L238" s="260"/>
      <c r="M238" s="261"/>
      <c r="N238" s="262"/>
      <c r="O238" s="262"/>
      <c r="P238" s="263">
        <f>SUM(P239:P241)</f>
        <v>0</v>
      </c>
      <c r="Q238" s="262"/>
      <c r="R238" s="263">
        <f>SUM(R239:R241)</f>
        <v>0</v>
      </c>
      <c r="S238" s="262"/>
      <c r="T238" s="264">
        <f>SUM(T239:T241)</f>
        <v>0</v>
      </c>
      <c r="U238" s="11"/>
      <c r="V238" s="11"/>
      <c r="W238" s="11"/>
      <c r="X238" s="11"/>
      <c r="Y238" s="11"/>
      <c r="Z238" s="11"/>
      <c r="AA238" s="11"/>
      <c r="AB238" s="11"/>
      <c r="AC238" s="11"/>
      <c r="AD238" s="11"/>
      <c r="AE238" s="11"/>
      <c r="AR238" s="265" t="s">
        <v>84</v>
      </c>
      <c r="AT238" s="266" t="s">
        <v>75</v>
      </c>
      <c r="AU238" s="266" t="s">
        <v>84</v>
      </c>
      <c r="AY238" s="265" t="s">
        <v>414</v>
      </c>
      <c r="BK238" s="267">
        <f>SUM(BK239:BK241)</f>
        <v>0</v>
      </c>
    </row>
    <row r="239" s="2" customFormat="1" ht="21.75" customHeight="1">
      <c r="A239" s="39"/>
      <c r="B239" s="40"/>
      <c r="C239" s="234" t="s">
        <v>487</v>
      </c>
      <c r="D239" s="234" t="s">
        <v>443</v>
      </c>
      <c r="E239" s="235" t="s">
        <v>1867</v>
      </c>
      <c r="F239" s="236" t="s">
        <v>1868</v>
      </c>
      <c r="G239" s="237" t="s">
        <v>897</v>
      </c>
      <c r="H239" s="238">
        <v>5.2709999999999999</v>
      </c>
      <c r="I239" s="239"/>
      <c r="J239" s="240">
        <f>ROUND(I239*H239,2)</f>
        <v>0</v>
      </c>
      <c r="K239" s="236" t="s">
        <v>720</v>
      </c>
      <c r="L239" s="45"/>
      <c r="M239" s="241" t="s">
        <v>1</v>
      </c>
      <c r="N239" s="242" t="s">
        <v>41</v>
      </c>
      <c r="O239" s="92"/>
      <c r="P239" s="226">
        <f>O239*H239</f>
        <v>0</v>
      </c>
      <c r="Q239" s="226">
        <v>0</v>
      </c>
      <c r="R239" s="226">
        <f>Q239*H239</f>
        <v>0</v>
      </c>
      <c r="S239" s="226">
        <v>0</v>
      </c>
      <c r="T239" s="227">
        <f>S239*H239</f>
        <v>0</v>
      </c>
      <c r="U239" s="39"/>
      <c r="V239" s="39"/>
      <c r="W239" s="39"/>
      <c r="X239" s="39"/>
      <c r="Y239" s="39"/>
      <c r="Z239" s="39"/>
      <c r="AA239" s="39"/>
      <c r="AB239" s="39"/>
      <c r="AC239" s="39"/>
      <c r="AD239" s="39"/>
      <c r="AE239" s="39"/>
      <c r="AR239" s="228" t="s">
        <v>415</v>
      </c>
      <c r="AT239" s="228" t="s">
        <v>443</v>
      </c>
      <c r="AU239" s="228" t="s">
        <v>86</v>
      </c>
      <c r="AY239" s="18" t="s">
        <v>414</v>
      </c>
      <c r="BE239" s="229">
        <f>IF(N239="základní",J239,0)</f>
        <v>0</v>
      </c>
      <c r="BF239" s="229">
        <f>IF(N239="snížená",J239,0)</f>
        <v>0</v>
      </c>
      <c r="BG239" s="229">
        <f>IF(N239="zákl. přenesená",J239,0)</f>
        <v>0</v>
      </c>
      <c r="BH239" s="229">
        <f>IF(N239="sníž. přenesená",J239,0)</f>
        <v>0</v>
      </c>
      <c r="BI239" s="229">
        <f>IF(N239="nulová",J239,0)</f>
        <v>0</v>
      </c>
      <c r="BJ239" s="18" t="s">
        <v>84</v>
      </c>
      <c r="BK239" s="229">
        <f>ROUND(I239*H239,2)</f>
        <v>0</v>
      </c>
      <c r="BL239" s="18" t="s">
        <v>415</v>
      </c>
      <c r="BM239" s="228" t="s">
        <v>4191</v>
      </c>
    </row>
    <row r="240" s="2" customFormat="1">
      <c r="A240" s="39"/>
      <c r="B240" s="40"/>
      <c r="C240" s="41"/>
      <c r="D240" s="230" t="s">
        <v>417</v>
      </c>
      <c r="E240" s="41"/>
      <c r="F240" s="231" t="s">
        <v>1870</v>
      </c>
      <c r="G240" s="41"/>
      <c r="H240" s="41"/>
      <c r="I240" s="156"/>
      <c r="J240" s="41"/>
      <c r="K240" s="41"/>
      <c r="L240" s="45"/>
      <c r="M240" s="232"/>
      <c r="N240" s="233"/>
      <c r="O240" s="92"/>
      <c r="P240" s="92"/>
      <c r="Q240" s="92"/>
      <c r="R240" s="92"/>
      <c r="S240" s="92"/>
      <c r="T240" s="93"/>
      <c r="U240" s="39"/>
      <c r="V240" s="39"/>
      <c r="W240" s="39"/>
      <c r="X240" s="39"/>
      <c r="Y240" s="39"/>
      <c r="Z240" s="39"/>
      <c r="AA240" s="39"/>
      <c r="AB240" s="39"/>
      <c r="AC240" s="39"/>
      <c r="AD240" s="39"/>
      <c r="AE240" s="39"/>
      <c r="AT240" s="18" t="s">
        <v>417</v>
      </c>
      <c r="AU240" s="18" t="s">
        <v>86</v>
      </c>
    </row>
    <row r="241" s="2" customFormat="1">
      <c r="A241" s="39"/>
      <c r="B241" s="40"/>
      <c r="C241" s="41"/>
      <c r="D241" s="230" t="s">
        <v>722</v>
      </c>
      <c r="E241" s="41"/>
      <c r="F241" s="268" t="s">
        <v>4119</v>
      </c>
      <c r="G241" s="41"/>
      <c r="H241" s="41"/>
      <c r="I241" s="156"/>
      <c r="J241" s="41"/>
      <c r="K241" s="41"/>
      <c r="L241" s="45"/>
      <c r="M241" s="232"/>
      <c r="N241" s="233"/>
      <c r="O241" s="92"/>
      <c r="P241" s="92"/>
      <c r="Q241" s="92"/>
      <c r="R241" s="92"/>
      <c r="S241" s="92"/>
      <c r="T241" s="93"/>
      <c r="U241" s="39"/>
      <c r="V241" s="39"/>
      <c r="W241" s="39"/>
      <c r="X241" s="39"/>
      <c r="Y241" s="39"/>
      <c r="Z241" s="39"/>
      <c r="AA241" s="39"/>
      <c r="AB241" s="39"/>
      <c r="AC241" s="39"/>
      <c r="AD241" s="39"/>
      <c r="AE241" s="39"/>
      <c r="AT241" s="18" t="s">
        <v>722</v>
      </c>
      <c r="AU241" s="18" t="s">
        <v>86</v>
      </c>
    </row>
    <row r="242" s="11" customFormat="1" ht="25.92" customHeight="1">
      <c r="A242" s="11"/>
      <c r="B242" s="254"/>
      <c r="C242" s="255"/>
      <c r="D242" s="256" t="s">
        <v>75</v>
      </c>
      <c r="E242" s="257" t="s">
        <v>918</v>
      </c>
      <c r="F242" s="257" t="s">
        <v>919</v>
      </c>
      <c r="G242" s="255"/>
      <c r="H242" s="255"/>
      <c r="I242" s="258"/>
      <c r="J242" s="259">
        <f>BK242</f>
        <v>0</v>
      </c>
      <c r="K242" s="255"/>
      <c r="L242" s="260"/>
      <c r="M242" s="261"/>
      <c r="N242" s="262"/>
      <c r="O242" s="262"/>
      <c r="P242" s="263">
        <f>P243</f>
        <v>0</v>
      </c>
      <c r="Q242" s="262"/>
      <c r="R242" s="263">
        <f>R243</f>
        <v>0</v>
      </c>
      <c r="S242" s="262"/>
      <c r="T242" s="264">
        <f>T243</f>
        <v>0</v>
      </c>
      <c r="U242" s="11"/>
      <c r="V242" s="11"/>
      <c r="W242" s="11"/>
      <c r="X242" s="11"/>
      <c r="Y242" s="11"/>
      <c r="Z242" s="11"/>
      <c r="AA242" s="11"/>
      <c r="AB242" s="11"/>
      <c r="AC242" s="11"/>
      <c r="AD242" s="11"/>
      <c r="AE242" s="11"/>
      <c r="AR242" s="265" t="s">
        <v>86</v>
      </c>
      <c r="AT242" s="266" t="s">
        <v>75</v>
      </c>
      <c r="AU242" s="266" t="s">
        <v>76</v>
      </c>
      <c r="AY242" s="265" t="s">
        <v>414</v>
      </c>
      <c r="BK242" s="267">
        <f>BK243</f>
        <v>0</v>
      </c>
    </row>
    <row r="243" s="11" customFormat="1" ht="22.8" customHeight="1">
      <c r="A243" s="11"/>
      <c r="B243" s="254"/>
      <c r="C243" s="255"/>
      <c r="D243" s="256" t="s">
        <v>75</v>
      </c>
      <c r="E243" s="275" t="s">
        <v>1878</v>
      </c>
      <c r="F243" s="275" t="s">
        <v>1879</v>
      </c>
      <c r="G243" s="255"/>
      <c r="H243" s="255"/>
      <c r="I243" s="258"/>
      <c r="J243" s="276">
        <f>BK243</f>
        <v>0</v>
      </c>
      <c r="K243" s="255"/>
      <c r="L243" s="260"/>
      <c r="M243" s="261"/>
      <c r="N243" s="262"/>
      <c r="O243" s="262"/>
      <c r="P243" s="263">
        <f>SUM(P244:P261)</f>
        <v>0</v>
      </c>
      <c r="Q243" s="262"/>
      <c r="R243" s="263">
        <f>SUM(R244:R261)</f>
        <v>0</v>
      </c>
      <c r="S243" s="262"/>
      <c r="T243" s="264">
        <f>SUM(T244:T261)</f>
        <v>0</v>
      </c>
      <c r="U243" s="11"/>
      <c r="V243" s="11"/>
      <c r="W243" s="11"/>
      <c r="X243" s="11"/>
      <c r="Y243" s="11"/>
      <c r="Z243" s="11"/>
      <c r="AA243" s="11"/>
      <c r="AB243" s="11"/>
      <c r="AC243" s="11"/>
      <c r="AD243" s="11"/>
      <c r="AE243" s="11"/>
      <c r="AR243" s="265" t="s">
        <v>86</v>
      </c>
      <c r="AT243" s="266" t="s">
        <v>75</v>
      </c>
      <c r="AU243" s="266" t="s">
        <v>84</v>
      </c>
      <c r="AY243" s="265" t="s">
        <v>414</v>
      </c>
      <c r="BK243" s="267">
        <f>SUM(BK244:BK261)</f>
        <v>0</v>
      </c>
    </row>
    <row r="244" s="2" customFormat="1" ht="21.75" customHeight="1">
      <c r="A244" s="39"/>
      <c r="B244" s="40"/>
      <c r="C244" s="234" t="s">
        <v>7</v>
      </c>
      <c r="D244" s="234" t="s">
        <v>443</v>
      </c>
      <c r="E244" s="235" t="s">
        <v>3126</v>
      </c>
      <c r="F244" s="236" t="s">
        <v>3127</v>
      </c>
      <c r="G244" s="237" t="s">
        <v>632</v>
      </c>
      <c r="H244" s="238">
        <v>1.361</v>
      </c>
      <c r="I244" s="239"/>
      <c r="J244" s="240">
        <f>ROUND(I244*H244,2)</f>
        <v>0</v>
      </c>
      <c r="K244" s="236" t="s">
        <v>720</v>
      </c>
      <c r="L244" s="45"/>
      <c r="M244" s="241" t="s">
        <v>1</v>
      </c>
      <c r="N244" s="242" t="s">
        <v>41</v>
      </c>
      <c r="O244" s="92"/>
      <c r="P244" s="226">
        <f>O244*H244</f>
        <v>0</v>
      </c>
      <c r="Q244" s="226">
        <v>0</v>
      </c>
      <c r="R244" s="226">
        <f>Q244*H244</f>
        <v>0</v>
      </c>
      <c r="S244" s="226">
        <v>0</v>
      </c>
      <c r="T244" s="227">
        <f>S244*H244</f>
        <v>0</v>
      </c>
      <c r="U244" s="39"/>
      <c r="V244" s="39"/>
      <c r="W244" s="39"/>
      <c r="X244" s="39"/>
      <c r="Y244" s="39"/>
      <c r="Z244" s="39"/>
      <c r="AA244" s="39"/>
      <c r="AB244" s="39"/>
      <c r="AC244" s="39"/>
      <c r="AD244" s="39"/>
      <c r="AE244" s="39"/>
      <c r="AR244" s="228" t="s">
        <v>470</v>
      </c>
      <c r="AT244" s="228" t="s">
        <v>443</v>
      </c>
      <c r="AU244" s="228" t="s">
        <v>86</v>
      </c>
      <c r="AY244" s="18" t="s">
        <v>414</v>
      </c>
      <c r="BE244" s="229">
        <f>IF(N244="základní",J244,0)</f>
        <v>0</v>
      </c>
      <c r="BF244" s="229">
        <f>IF(N244="snížená",J244,0)</f>
        <v>0</v>
      </c>
      <c r="BG244" s="229">
        <f>IF(N244="zákl. přenesená",J244,0)</f>
        <v>0</v>
      </c>
      <c r="BH244" s="229">
        <f>IF(N244="sníž. přenesená",J244,0)</f>
        <v>0</v>
      </c>
      <c r="BI244" s="229">
        <f>IF(N244="nulová",J244,0)</f>
        <v>0</v>
      </c>
      <c r="BJ244" s="18" t="s">
        <v>84</v>
      </c>
      <c r="BK244" s="229">
        <f>ROUND(I244*H244,2)</f>
        <v>0</v>
      </c>
      <c r="BL244" s="18" t="s">
        <v>470</v>
      </c>
      <c r="BM244" s="228" t="s">
        <v>4192</v>
      </c>
    </row>
    <row r="245" s="2" customFormat="1">
      <c r="A245" s="39"/>
      <c r="B245" s="40"/>
      <c r="C245" s="41"/>
      <c r="D245" s="230" t="s">
        <v>417</v>
      </c>
      <c r="E245" s="41"/>
      <c r="F245" s="231" t="s">
        <v>3129</v>
      </c>
      <c r="G245" s="41"/>
      <c r="H245" s="41"/>
      <c r="I245" s="156"/>
      <c r="J245" s="41"/>
      <c r="K245" s="41"/>
      <c r="L245" s="45"/>
      <c r="M245" s="232"/>
      <c r="N245" s="233"/>
      <c r="O245" s="92"/>
      <c r="P245" s="92"/>
      <c r="Q245" s="92"/>
      <c r="R245" s="92"/>
      <c r="S245" s="92"/>
      <c r="T245" s="93"/>
      <c r="U245" s="39"/>
      <c r="V245" s="39"/>
      <c r="W245" s="39"/>
      <c r="X245" s="39"/>
      <c r="Y245" s="39"/>
      <c r="Z245" s="39"/>
      <c r="AA245" s="39"/>
      <c r="AB245" s="39"/>
      <c r="AC245" s="39"/>
      <c r="AD245" s="39"/>
      <c r="AE245" s="39"/>
      <c r="AT245" s="18" t="s">
        <v>417</v>
      </c>
      <c r="AU245" s="18" t="s">
        <v>86</v>
      </c>
    </row>
    <row r="246" s="15" customFormat="1">
      <c r="A246" s="15"/>
      <c r="B246" s="299"/>
      <c r="C246" s="300"/>
      <c r="D246" s="230" t="s">
        <v>758</v>
      </c>
      <c r="E246" s="301" t="s">
        <v>1</v>
      </c>
      <c r="F246" s="302" t="s">
        <v>3991</v>
      </c>
      <c r="G246" s="300"/>
      <c r="H246" s="301" t="s">
        <v>1</v>
      </c>
      <c r="I246" s="303"/>
      <c r="J246" s="300"/>
      <c r="K246" s="300"/>
      <c r="L246" s="304"/>
      <c r="M246" s="305"/>
      <c r="N246" s="306"/>
      <c r="O246" s="306"/>
      <c r="P246" s="306"/>
      <c r="Q246" s="306"/>
      <c r="R246" s="306"/>
      <c r="S246" s="306"/>
      <c r="T246" s="307"/>
      <c r="U246" s="15"/>
      <c r="V246" s="15"/>
      <c r="W246" s="15"/>
      <c r="X246" s="15"/>
      <c r="Y246" s="15"/>
      <c r="Z246" s="15"/>
      <c r="AA246" s="15"/>
      <c r="AB246" s="15"/>
      <c r="AC246" s="15"/>
      <c r="AD246" s="15"/>
      <c r="AE246" s="15"/>
      <c r="AT246" s="308" t="s">
        <v>758</v>
      </c>
      <c r="AU246" s="308" t="s">
        <v>86</v>
      </c>
      <c r="AV246" s="15" t="s">
        <v>84</v>
      </c>
      <c r="AW246" s="15" t="s">
        <v>33</v>
      </c>
      <c r="AX246" s="15" t="s">
        <v>76</v>
      </c>
      <c r="AY246" s="308" t="s">
        <v>414</v>
      </c>
    </row>
    <row r="247" s="13" customFormat="1">
      <c r="A247" s="13"/>
      <c r="B247" s="277"/>
      <c r="C247" s="278"/>
      <c r="D247" s="230" t="s">
        <v>758</v>
      </c>
      <c r="E247" s="279" t="s">
        <v>1</v>
      </c>
      <c r="F247" s="280" t="s">
        <v>4154</v>
      </c>
      <c r="G247" s="278"/>
      <c r="H247" s="281">
        <v>0.93999999999999995</v>
      </c>
      <c r="I247" s="282"/>
      <c r="J247" s="278"/>
      <c r="K247" s="278"/>
      <c r="L247" s="283"/>
      <c r="M247" s="284"/>
      <c r="N247" s="285"/>
      <c r="O247" s="285"/>
      <c r="P247" s="285"/>
      <c r="Q247" s="285"/>
      <c r="R247" s="285"/>
      <c r="S247" s="285"/>
      <c r="T247" s="286"/>
      <c r="U247" s="13"/>
      <c r="V247" s="13"/>
      <c r="W247" s="13"/>
      <c r="X247" s="13"/>
      <c r="Y247" s="13"/>
      <c r="Z247" s="13"/>
      <c r="AA247" s="13"/>
      <c r="AB247" s="13"/>
      <c r="AC247" s="13"/>
      <c r="AD247" s="13"/>
      <c r="AE247" s="13"/>
      <c r="AT247" s="287" t="s">
        <v>758</v>
      </c>
      <c r="AU247" s="287" t="s">
        <v>86</v>
      </c>
      <c r="AV247" s="13" t="s">
        <v>86</v>
      </c>
      <c r="AW247" s="13" t="s">
        <v>33</v>
      </c>
      <c r="AX247" s="13" t="s">
        <v>76</v>
      </c>
      <c r="AY247" s="287" t="s">
        <v>414</v>
      </c>
    </row>
    <row r="248" s="15" customFormat="1">
      <c r="A248" s="15"/>
      <c r="B248" s="299"/>
      <c r="C248" s="300"/>
      <c r="D248" s="230" t="s">
        <v>758</v>
      </c>
      <c r="E248" s="301" t="s">
        <v>1</v>
      </c>
      <c r="F248" s="302" t="s">
        <v>3993</v>
      </c>
      <c r="G248" s="300"/>
      <c r="H248" s="301" t="s">
        <v>1</v>
      </c>
      <c r="I248" s="303"/>
      <c r="J248" s="300"/>
      <c r="K248" s="300"/>
      <c r="L248" s="304"/>
      <c r="M248" s="305"/>
      <c r="N248" s="306"/>
      <c r="O248" s="306"/>
      <c r="P248" s="306"/>
      <c r="Q248" s="306"/>
      <c r="R248" s="306"/>
      <c r="S248" s="306"/>
      <c r="T248" s="307"/>
      <c r="U248" s="15"/>
      <c r="V248" s="15"/>
      <c r="W248" s="15"/>
      <c r="X248" s="15"/>
      <c r="Y248" s="15"/>
      <c r="Z248" s="15"/>
      <c r="AA248" s="15"/>
      <c r="AB248" s="15"/>
      <c r="AC248" s="15"/>
      <c r="AD248" s="15"/>
      <c r="AE248" s="15"/>
      <c r="AT248" s="308" t="s">
        <v>758</v>
      </c>
      <c r="AU248" s="308" t="s">
        <v>86</v>
      </c>
      <c r="AV248" s="15" t="s">
        <v>84</v>
      </c>
      <c r="AW248" s="15" t="s">
        <v>33</v>
      </c>
      <c r="AX248" s="15" t="s">
        <v>76</v>
      </c>
      <c r="AY248" s="308" t="s">
        <v>414</v>
      </c>
    </row>
    <row r="249" s="13" customFormat="1">
      <c r="A249" s="13"/>
      <c r="B249" s="277"/>
      <c r="C249" s="278"/>
      <c r="D249" s="230" t="s">
        <v>758</v>
      </c>
      <c r="E249" s="279" t="s">
        <v>1</v>
      </c>
      <c r="F249" s="280" t="s">
        <v>4155</v>
      </c>
      <c r="G249" s="278"/>
      <c r="H249" s="281">
        <v>0.33300000000000002</v>
      </c>
      <c r="I249" s="282"/>
      <c r="J249" s="278"/>
      <c r="K249" s="278"/>
      <c r="L249" s="283"/>
      <c r="M249" s="284"/>
      <c r="N249" s="285"/>
      <c r="O249" s="285"/>
      <c r="P249" s="285"/>
      <c r="Q249" s="285"/>
      <c r="R249" s="285"/>
      <c r="S249" s="285"/>
      <c r="T249" s="286"/>
      <c r="U249" s="13"/>
      <c r="V249" s="13"/>
      <c r="W249" s="13"/>
      <c r="X249" s="13"/>
      <c r="Y249" s="13"/>
      <c r="Z249" s="13"/>
      <c r="AA249" s="13"/>
      <c r="AB249" s="13"/>
      <c r="AC249" s="13"/>
      <c r="AD249" s="13"/>
      <c r="AE249" s="13"/>
      <c r="AT249" s="287" t="s">
        <v>758</v>
      </c>
      <c r="AU249" s="287" t="s">
        <v>86</v>
      </c>
      <c r="AV249" s="13" t="s">
        <v>86</v>
      </c>
      <c r="AW249" s="13" t="s">
        <v>33</v>
      </c>
      <c r="AX249" s="13" t="s">
        <v>76</v>
      </c>
      <c r="AY249" s="287" t="s">
        <v>414</v>
      </c>
    </row>
    <row r="250" s="15" customFormat="1">
      <c r="A250" s="15"/>
      <c r="B250" s="299"/>
      <c r="C250" s="300"/>
      <c r="D250" s="230" t="s">
        <v>758</v>
      </c>
      <c r="E250" s="301" t="s">
        <v>1</v>
      </c>
      <c r="F250" s="302" t="s">
        <v>3997</v>
      </c>
      <c r="G250" s="300"/>
      <c r="H250" s="301" t="s">
        <v>1</v>
      </c>
      <c r="I250" s="303"/>
      <c r="J250" s="300"/>
      <c r="K250" s="300"/>
      <c r="L250" s="304"/>
      <c r="M250" s="305"/>
      <c r="N250" s="306"/>
      <c r="O250" s="306"/>
      <c r="P250" s="306"/>
      <c r="Q250" s="306"/>
      <c r="R250" s="306"/>
      <c r="S250" s="306"/>
      <c r="T250" s="307"/>
      <c r="U250" s="15"/>
      <c r="V250" s="15"/>
      <c r="W250" s="15"/>
      <c r="X250" s="15"/>
      <c r="Y250" s="15"/>
      <c r="Z250" s="15"/>
      <c r="AA250" s="15"/>
      <c r="AB250" s="15"/>
      <c r="AC250" s="15"/>
      <c r="AD250" s="15"/>
      <c r="AE250" s="15"/>
      <c r="AT250" s="308" t="s">
        <v>758</v>
      </c>
      <c r="AU250" s="308" t="s">
        <v>86</v>
      </c>
      <c r="AV250" s="15" t="s">
        <v>84</v>
      </c>
      <c r="AW250" s="15" t="s">
        <v>33</v>
      </c>
      <c r="AX250" s="15" t="s">
        <v>76</v>
      </c>
      <c r="AY250" s="308" t="s">
        <v>414</v>
      </c>
    </row>
    <row r="251" s="13" customFormat="1">
      <c r="A251" s="13"/>
      <c r="B251" s="277"/>
      <c r="C251" s="278"/>
      <c r="D251" s="230" t="s">
        <v>758</v>
      </c>
      <c r="E251" s="279" t="s">
        <v>1</v>
      </c>
      <c r="F251" s="280" t="s">
        <v>3998</v>
      </c>
      <c r="G251" s="278"/>
      <c r="H251" s="281">
        <v>0.087999999999999995</v>
      </c>
      <c r="I251" s="282"/>
      <c r="J251" s="278"/>
      <c r="K251" s="278"/>
      <c r="L251" s="283"/>
      <c r="M251" s="284"/>
      <c r="N251" s="285"/>
      <c r="O251" s="285"/>
      <c r="P251" s="285"/>
      <c r="Q251" s="285"/>
      <c r="R251" s="285"/>
      <c r="S251" s="285"/>
      <c r="T251" s="286"/>
      <c r="U251" s="13"/>
      <c r="V251" s="13"/>
      <c r="W251" s="13"/>
      <c r="X251" s="13"/>
      <c r="Y251" s="13"/>
      <c r="Z251" s="13"/>
      <c r="AA251" s="13"/>
      <c r="AB251" s="13"/>
      <c r="AC251" s="13"/>
      <c r="AD251" s="13"/>
      <c r="AE251" s="13"/>
      <c r="AT251" s="287" t="s">
        <v>758</v>
      </c>
      <c r="AU251" s="287" t="s">
        <v>86</v>
      </c>
      <c r="AV251" s="13" t="s">
        <v>86</v>
      </c>
      <c r="AW251" s="13" t="s">
        <v>33</v>
      </c>
      <c r="AX251" s="13" t="s">
        <v>76</v>
      </c>
      <c r="AY251" s="287" t="s">
        <v>414</v>
      </c>
    </row>
    <row r="252" s="14" customFormat="1">
      <c r="A252" s="14"/>
      <c r="B252" s="288"/>
      <c r="C252" s="289"/>
      <c r="D252" s="230" t="s">
        <v>758</v>
      </c>
      <c r="E252" s="290" t="s">
        <v>1</v>
      </c>
      <c r="F252" s="291" t="s">
        <v>760</v>
      </c>
      <c r="G252" s="289"/>
      <c r="H252" s="292">
        <v>1.361</v>
      </c>
      <c r="I252" s="293"/>
      <c r="J252" s="289"/>
      <c r="K252" s="289"/>
      <c r="L252" s="294"/>
      <c r="M252" s="295"/>
      <c r="N252" s="296"/>
      <c r="O252" s="296"/>
      <c r="P252" s="296"/>
      <c r="Q252" s="296"/>
      <c r="R252" s="296"/>
      <c r="S252" s="296"/>
      <c r="T252" s="297"/>
      <c r="U252" s="14"/>
      <c r="V252" s="14"/>
      <c r="W252" s="14"/>
      <c r="X252" s="14"/>
      <c r="Y252" s="14"/>
      <c r="Z252" s="14"/>
      <c r="AA252" s="14"/>
      <c r="AB252" s="14"/>
      <c r="AC252" s="14"/>
      <c r="AD252" s="14"/>
      <c r="AE252" s="14"/>
      <c r="AT252" s="298" t="s">
        <v>758</v>
      </c>
      <c r="AU252" s="298" t="s">
        <v>86</v>
      </c>
      <c r="AV252" s="14" t="s">
        <v>415</v>
      </c>
      <c r="AW252" s="14" t="s">
        <v>33</v>
      </c>
      <c r="AX252" s="14" t="s">
        <v>84</v>
      </c>
      <c r="AY252" s="298" t="s">
        <v>414</v>
      </c>
    </row>
    <row r="253" s="2" customFormat="1" ht="16.5" customHeight="1">
      <c r="A253" s="39"/>
      <c r="B253" s="40"/>
      <c r="C253" s="234" t="s">
        <v>494</v>
      </c>
      <c r="D253" s="234" t="s">
        <v>443</v>
      </c>
      <c r="E253" s="235" t="s">
        <v>3130</v>
      </c>
      <c r="F253" s="236" t="s">
        <v>3131</v>
      </c>
      <c r="G253" s="237" t="s">
        <v>632</v>
      </c>
      <c r="H253" s="238">
        <v>1.361</v>
      </c>
      <c r="I253" s="239"/>
      <c r="J253" s="240">
        <f>ROUND(I253*H253,2)</f>
        <v>0</v>
      </c>
      <c r="K253" s="236" t="s">
        <v>720</v>
      </c>
      <c r="L253" s="45"/>
      <c r="M253" s="241" t="s">
        <v>1</v>
      </c>
      <c r="N253" s="242" t="s">
        <v>41</v>
      </c>
      <c r="O253" s="92"/>
      <c r="P253" s="226">
        <f>O253*H253</f>
        <v>0</v>
      </c>
      <c r="Q253" s="226">
        <v>0</v>
      </c>
      <c r="R253" s="226">
        <f>Q253*H253</f>
        <v>0</v>
      </c>
      <c r="S253" s="226">
        <v>0</v>
      </c>
      <c r="T253" s="227">
        <f>S253*H253</f>
        <v>0</v>
      </c>
      <c r="U253" s="39"/>
      <c r="V253" s="39"/>
      <c r="W253" s="39"/>
      <c r="X253" s="39"/>
      <c r="Y253" s="39"/>
      <c r="Z253" s="39"/>
      <c r="AA253" s="39"/>
      <c r="AB253" s="39"/>
      <c r="AC253" s="39"/>
      <c r="AD253" s="39"/>
      <c r="AE253" s="39"/>
      <c r="AR253" s="228" t="s">
        <v>470</v>
      </c>
      <c r="AT253" s="228" t="s">
        <v>443</v>
      </c>
      <c r="AU253" s="228" t="s">
        <v>86</v>
      </c>
      <c r="AY253" s="18" t="s">
        <v>414</v>
      </c>
      <c r="BE253" s="229">
        <f>IF(N253="základní",J253,0)</f>
        <v>0</v>
      </c>
      <c r="BF253" s="229">
        <f>IF(N253="snížená",J253,0)</f>
        <v>0</v>
      </c>
      <c r="BG253" s="229">
        <f>IF(N253="zákl. přenesená",J253,0)</f>
        <v>0</v>
      </c>
      <c r="BH253" s="229">
        <f>IF(N253="sníž. přenesená",J253,0)</f>
        <v>0</v>
      </c>
      <c r="BI253" s="229">
        <f>IF(N253="nulová",J253,0)</f>
        <v>0</v>
      </c>
      <c r="BJ253" s="18" t="s">
        <v>84</v>
      </c>
      <c r="BK253" s="229">
        <f>ROUND(I253*H253,2)</f>
        <v>0</v>
      </c>
      <c r="BL253" s="18" t="s">
        <v>470</v>
      </c>
      <c r="BM253" s="228" t="s">
        <v>4193</v>
      </c>
    </row>
    <row r="254" s="2" customFormat="1">
      <c r="A254" s="39"/>
      <c r="B254" s="40"/>
      <c r="C254" s="41"/>
      <c r="D254" s="230" t="s">
        <v>417</v>
      </c>
      <c r="E254" s="41"/>
      <c r="F254" s="231" t="s">
        <v>3133</v>
      </c>
      <c r="G254" s="41"/>
      <c r="H254" s="41"/>
      <c r="I254" s="156"/>
      <c r="J254" s="41"/>
      <c r="K254" s="41"/>
      <c r="L254" s="45"/>
      <c r="M254" s="232"/>
      <c r="N254" s="233"/>
      <c r="O254" s="92"/>
      <c r="P254" s="92"/>
      <c r="Q254" s="92"/>
      <c r="R254" s="92"/>
      <c r="S254" s="92"/>
      <c r="T254" s="93"/>
      <c r="U254" s="39"/>
      <c r="V254" s="39"/>
      <c r="W254" s="39"/>
      <c r="X254" s="39"/>
      <c r="Y254" s="39"/>
      <c r="Z254" s="39"/>
      <c r="AA254" s="39"/>
      <c r="AB254" s="39"/>
      <c r="AC254" s="39"/>
      <c r="AD254" s="39"/>
      <c r="AE254" s="39"/>
      <c r="AT254" s="18" t="s">
        <v>417</v>
      </c>
      <c r="AU254" s="18" t="s">
        <v>86</v>
      </c>
    </row>
    <row r="255" s="15" customFormat="1">
      <c r="A255" s="15"/>
      <c r="B255" s="299"/>
      <c r="C255" s="300"/>
      <c r="D255" s="230" t="s">
        <v>758</v>
      </c>
      <c r="E255" s="301" t="s">
        <v>1</v>
      </c>
      <c r="F255" s="302" t="s">
        <v>3991</v>
      </c>
      <c r="G255" s="300"/>
      <c r="H255" s="301" t="s">
        <v>1</v>
      </c>
      <c r="I255" s="303"/>
      <c r="J255" s="300"/>
      <c r="K255" s="300"/>
      <c r="L255" s="304"/>
      <c r="M255" s="305"/>
      <c r="N255" s="306"/>
      <c r="O255" s="306"/>
      <c r="P255" s="306"/>
      <c r="Q255" s="306"/>
      <c r="R255" s="306"/>
      <c r="S255" s="306"/>
      <c r="T255" s="307"/>
      <c r="U255" s="15"/>
      <c r="V255" s="15"/>
      <c r="W255" s="15"/>
      <c r="X255" s="15"/>
      <c r="Y255" s="15"/>
      <c r="Z255" s="15"/>
      <c r="AA255" s="15"/>
      <c r="AB255" s="15"/>
      <c r="AC255" s="15"/>
      <c r="AD255" s="15"/>
      <c r="AE255" s="15"/>
      <c r="AT255" s="308" t="s">
        <v>758</v>
      </c>
      <c r="AU255" s="308" t="s">
        <v>86</v>
      </c>
      <c r="AV255" s="15" t="s">
        <v>84</v>
      </c>
      <c r="AW255" s="15" t="s">
        <v>33</v>
      </c>
      <c r="AX255" s="15" t="s">
        <v>76</v>
      </c>
      <c r="AY255" s="308" t="s">
        <v>414</v>
      </c>
    </row>
    <row r="256" s="13" customFormat="1">
      <c r="A256" s="13"/>
      <c r="B256" s="277"/>
      <c r="C256" s="278"/>
      <c r="D256" s="230" t="s">
        <v>758</v>
      </c>
      <c r="E256" s="279" t="s">
        <v>1</v>
      </c>
      <c r="F256" s="280" t="s">
        <v>4154</v>
      </c>
      <c r="G256" s="278"/>
      <c r="H256" s="281">
        <v>0.93999999999999995</v>
      </c>
      <c r="I256" s="282"/>
      <c r="J256" s="278"/>
      <c r="K256" s="278"/>
      <c r="L256" s="283"/>
      <c r="M256" s="284"/>
      <c r="N256" s="285"/>
      <c r="O256" s="285"/>
      <c r="P256" s="285"/>
      <c r="Q256" s="285"/>
      <c r="R256" s="285"/>
      <c r="S256" s="285"/>
      <c r="T256" s="286"/>
      <c r="U256" s="13"/>
      <c r="V256" s="13"/>
      <c r="W256" s="13"/>
      <c r="X256" s="13"/>
      <c r="Y256" s="13"/>
      <c r="Z256" s="13"/>
      <c r="AA256" s="13"/>
      <c r="AB256" s="13"/>
      <c r="AC256" s="13"/>
      <c r="AD256" s="13"/>
      <c r="AE256" s="13"/>
      <c r="AT256" s="287" t="s">
        <v>758</v>
      </c>
      <c r="AU256" s="287" t="s">
        <v>86</v>
      </c>
      <c r="AV256" s="13" t="s">
        <v>86</v>
      </c>
      <c r="AW256" s="13" t="s">
        <v>33</v>
      </c>
      <c r="AX256" s="13" t="s">
        <v>76</v>
      </c>
      <c r="AY256" s="287" t="s">
        <v>414</v>
      </c>
    </row>
    <row r="257" s="15" customFormat="1">
      <c r="A257" s="15"/>
      <c r="B257" s="299"/>
      <c r="C257" s="300"/>
      <c r="D257" s="230" t="s">
        <v>758</v>
      </c>
      <c r="E257" s="301" t="s">
        <v>1</v>
      </c>
      <c r="F257" s="302" t="s">
        <v>3993</v>
      </c>
      <c r="G257" s="300"/>
      <c r="H257" s="301" t="s">
        <v>1</v>
      </c>
      <c r="I257" s="303"/>
      <c r="J257" s="300"/>
      <c r="K257" s="300"/>
      <c r="L257" s="304"/>
      <c r="M257" s="305"/>
      <c r="N257" s="306"/>
      <c r="O257" s="306"/>
      <c r="P257" s="306"/>
      <c r="Q257" s="306"/>
      <c r="R257" s="306"/>
      <c r="S257" s="306"/>
      <c r="T257" s="307"/>
      <c r="U257" s="15"/>
      <c r="V257" s="15"/>
      <c r="W257" s="15"/>
      <c r="X257" s="15"/>
      <c r="Y257" s="15"/>
      <c r="Z257" s="15"/>
      <c r="AA257" s="15"/>
      <c r="AB257" s="15"/>
      <c r="AC257" s="15"/>
      <c r="AD257" s="15"/>
      <c r="AE257" s="15"/>
      <c r="AT257" s="308" t="s">
        <v>758</v>
      </c>
      <c r="AU257" s="308" t="s">
        <v>86</v>
      </c>
      <c r="AV257" s="15" t="s">
        <v>84</v>
      </c>
      <c r="AW257" s="15" t="s">
        <v>33</v>
      </c>
      <c r="AX257" s="15" t="s">
        <v>76</v>
      </c>
      <c r="AY257" s="308" t="s">
        <v>414</v>
      </c>
    </row>
    <row r="258" s="13" customFormat="1">
      <c r="A258" s="13"/>
      <c r="B258" s="277"/>
      <c r="C258" s="278"/>
      <c r="D258" s="230" t="s">
        <v>758</v>
      </c>
      <c r="E258" s="279" t="s">
        <v>1</v>
      </c>
      <c r="F258" s="280" t="s">
        <v>4155</v>
      </c>
      <c r="G258" s="278"/>
      <c r="H258" s="281">
        <v>0.33300000000000002</v>
      </c>
      <c r="I258" s="282"/>
      <c r="J258" s="278"/>
      <c r="K258" s="278"/>
      <c r="L258" s="283"/>
      <c r="M258" s="284"/>
      <c r="N258" s="285"/>
      <c r="O258" s="285"/>
      <c r="P258" s="285"/>
      <c r="Q258" s="285"/>
      <c r="R258" s="285"/>
      <c r="S258" s="285"/>
      <c r="T258" s="286"/>
      <c r="U258" s="13"/>
      <c r="V258" s="13"/>
      <c r="W258" s="13"/>
      <c r="X258" s="13"/>
      <c r="Y258" s="13"/>
      <c r="Z258" s="13"/>
      <c r="AA258" s="13"/>
      <c r="AB258" s="13"/>
      <c r="AC258" s="13"/>
      <c r="AD258" s="13"/>
      <c r="AE258" s="13"/>
      <c r="AT258" s="287" t="s">
        <v>758</v>
      </c>
      <c r="AU258" s="287" t="s">
        <v>86</v>
      </c>
      <c r="AV258" s="13" t="s">
        <v>86</v>
      </c>
      <c r="AW258" s="13" t="s">
        <v>33</v>
      </c>
      <c r="AX258" s="13" t="s">
        <v>76</v>
      </c>
      <c r="AY258" s="287" t="s">
        <v>414</v>
      </c>
    </row>
    <row r="259" s="15" customFormat="1">
      <c r="A259" s="15"/>
      <c r="B259" s="299"/>
      <c r="C259" s="300"/>
      <c r="D259" s="230" t="s">
        <v>758</v>
      </c>
      <c r="E259" s="301" t="s">
        <v>1</v>
      </c>
      <c r="F259" s="302" t="s">
        <v>3997</v>
      </c>
      <c r="G259" s="300"/>
      <c r="H259" s="301" t="s">
        <v>1</v>
      </c>
      <c r="I259" s="303"/>
      <c r="J259" s="300"/>
      <c r="K259" s="300"/>
      <c r="L259" s="304"/>
      <c r="M259" s="305"/>
      <c r="N259" s="306"/>
      <c r="O259" s="306"/>
      <c r="P259" s="306"/>
      <c r="Q259" s="306"/>
      <c r="R259" s="306"/>
      <c r="S259" s="306"/>
      <c r="T259" s="307"/>
      <c r="U259" s="15"/>
      <c r="V259" s="15"/>
      <c r="W259" s="15"/>
      <c r="X259" s="15"/>
      <c r="Y259" s="15"/>
      <c r="Z259" s="15"/>
      <c r="AA259" s="15"/>
      <c r="AB259" s="15"/>
      <c r="AC259" s="15"/>
      <c r="AD259" s="15"/>
      <c r="AE259" s="15"/>
      <c r="AT259" s="308" t="s">
        <v>758</v>
      </c>
      <c r="AU259" s="308" t="s">
        <v>86</v>
      </c>
      <c r="AV259" s="15" t="s">
        <v>84</v>
      </c>
      <c r="AW259" s="15" t="s">
        <v>33</v>
      </c>
      <c r="AX259" s="15" t="s">
        <v>76</v>
      </c>
      <c r="AY259" s="308" t="s">
        <v>414</v>
      </c>
    </row>
    <row r="260" s="13" customFormat="1">
      <c r="A260" s="13"/>
      <c r="B260" s="277"/>
      <c r="C260" s="278"/>
      <c r="D260" s="230" t="s">
        <v>758</v>
      </c>
      <c r="E260" s="279" t="s">
        <v>1</v>
      </c>
      <c r="F260" s="280" t="s">
        <v>3998</v>
      </c>
      <c r="G260" s="278"/>
      <c r="H260" s="281">
        <v>0.087999999999999995</v>
      </c>
      <c r="I260" s="282"/>
      <c r="J260" s="278"/>
      <c r="K260" s="278"/>
      <c r="L260" s="283"/>
      <c r="M260" s="284"/>
      <c r="N260" s="285"/>
      <c r="O260" s="285"/>
      <c r="P260" s="285"/>
      <c r="Q260" s="285"/>
      <c r="R260" s="285"/>
      <c r="S260" s="285"/>
      <c r="T260" s="286"/>
      <c r="U260" s="13"/>
      <c r="V260" s="13"/>
      <c r="W260" s="13"/>
      <c r="X260" s="13"/>
      <c r="Y260" s="13"/>
      <c r="Z260" s="13"/>
      <c r="AA260" s="13"/>
      <c r="AB260" s="13"/>
      <c r="AC260" s="13"/>
      <c r="AD260" s="13"/>
      <c r="AE260" s="13"/>
      <c r="AT260" s="287" t="s">
        <v>758</v>
      </c>
      <c r="AU260" s="287" t="s">
        <v>86</v>
      </c>
      <c r="AV260" s="13" t="s">
        <v>86</v>
      </c>
      <c r="AW260" s="13" t="s">
        <v>33</v>
      </c>
      <c r="AX260" s="13" t="s">
        <v>76</v>
      </c>
      <c r="AY260" s="287" t="s">
        <v>414</v>
      </c>
    </row>
    <row r="261" s="14" customFormat="1">
      <c r="A261" s="14"/>
      <c r="B261" s="288"/>
      <c r="C261" s="289"/>
      <c r="D261" s="230" t="s">
        <v>758</v>
      </c>
      <c r="E261" s="290" t="s">
        <v>1</v>
      </c>
      <c r="F261" s="291" t="s">
        <v>760</v>
      </c>
      <c r="G261" s="289"/>
      <c r="H261" s="292">
        <v>1.361</v>
      </c>
      <c r="I261" s="293"/>
      <c r="J261" s="289"/>
      <c r="K261" s="289"/>
      <c r="L261" s="294"/>
      <c r="M261" s="314"/>
      <c r="N261" s="315"/>
      <c r="O261" s="315"/>
      <c r="P261" s="315"/>
      <c r="Q261" s="315"/>
      <c r="R261" s="315"/>
      <c r="S261" s="315"/>
      <c r="T261" s="316"/>
      <c r="U261" s="14"/>
      <c r="V261" s="14"/>
      <c r="W261" s="14"/>
      <c r="X261" s="14"/>
      <c r="Y261" s="14"/>
      <c r="Z261" s="14"/>
      <c r="AA261" s="14"/>
      <c r="AB261" s="14"/>
      <c r="AC261" s="14"/>
      <c r="AD261" s="14"/>
      <c r="AE261" s="14"/>
      <c r="AT261" s="298" t="s">
        <v>758</v>
      </c>
      <c r="AU261" s="298" t="s">
        <v>86</v>
      </c>
      <c r="AV261" s="14" t="s">
        <v>415</v>
      </c>
      <c r="AW261" s="14" t="s">
        <v>33</v>
      </c>
      <c r="AX261" s="14" t="s">
        <v>84</v>
      </c>
      <c r="AY261" s="298" t="s">
        <v>414</v>
      </c>
    </row>
    <row r="262" s="2" customFormat="1" ht="6.96" customHeight="1">
      <c r="A262" s="39"/>
      <c r="B262" s="67"/>
      <c r="C262" s="68"/>
      <c r="D262" s="68"/>
      <c r="E262" s="68"/>
      <c r="F262" s="68"/>
      <c r="G262" s="68"/>
      <c r="H262" s="68"/>
      <c r="I262" s="194"/>
      <c r="J262" s="68"/>
      <c r="K262" s="68"/>
      <c r="L262" s="45"/>
      <c r="M262" s="39"/>
      <c r="O262" s="39"/>
      <c r="P262" s="39"/>
      <c r="Q262" s="39"/>
      <c r="R262" s="39"/>
      <c r="S262" s="39"/>
      <c r="T262" s="39"/>
      <c r="U262" s="39"/>
      <c r="V262" s="39"/>
      <c r="W262" s="39"/>
      <c r="X262" s="39"/>
      <c r="Y262" s="39"/>
      <c r="Z262" s="39"/>
      <c r="AA262" s="39"/>
      <c r="AB262" s="39"/>
      <c r="AC262" s="39"/>
      <c r="AD262" s="39"/>
      <c r="AE262" s="39"/>
    </row>
  </sheetData>
  <sheetProtection sheet="1" autoFilter="0" formatColumns="0" formatRows="0" objects="1" scenarios="1" spinCount="100000" saltValue="Cg7PaWJZx4n9CO27PzQC3lYb0cI9RUzhmKq3tX5ZCWKWslNuuoSlHog35t9PVrkj7nyNgTLBoAG117GhXHptNQ==" hashValue="aOxo0hstTy1OBabGB3bCzuE5tTCTYMNb8djdwrGadmVooMbpDQiz2LNraAyUIUEZ1Aepu1ohaW8l8YqJjogqCw==" algorithmName="SHA-512" password="CC35"/>
  <autoFilter ref="C129:K261"/>
  <mergeCells count="12">
    <mergeCell ref="E7:H7"/>
    <mergeCell ref="E9:H9"/>
    <mergeCell ref="E11:H11"/>
    <mergeCell ref="E20:H20"/>
    <mergeCell ref="E29:H29"/>
    <mergeCell ref="E85:H85"/>
    <mergeCell ref="E87:H87"/>
    <mergeCell ref="E89:H89"/>
    <mergeCell ref="E118:H118"/>
    <mergeCell ref="E120:H120"/>
    <mergeCell ref="E122:H122"/>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74.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337</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4128</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4194</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ROUND(J123,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ROUND((SUM(BE123:BE132)),  2)</f>
        <v>0</v>
      </c>
      <c r="G35" s="39"/>
      <c r="H35" s="39"/>
      <c r="I35" s="173">
        <v>0.20999999999999999</v>
      </c>
      <c r="J35" s="172">
        <f>ROUND(((SUM(BE123:BE132))*I35),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ROUND((SUM(BF123:BF132)),  2)</f>
        <v>0</v>
      </c>
      <c r="G36" s="39"/>
      <c r="H36" s="39"/>
      <c r="I36" s="173">
        <v>0.14999999999999999</v>
      </c>
      <c r="J36" s="172">
        <f>ROUND(((SUM(BF123:BF132))*I36),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ROUND((SUM(BG123:BG132)),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ROUND((SUM(BH123:BH132)),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ROUND((SUM(BI123:BI132)),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4128</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002 - VRN - Propustek v km 9,472</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J123</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746</v>
      </c>
      <c r="E99" s="250"/>
      <c r="F99" s="250"/>
      <c r="G99" s="250"/>
      <c r="H99" s="250"/>
      <c r="I99" s="251"/>
      <c r="J99" s="252">
        <f>J124</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1889</v>
      </c>
      <c r="E100" s="271"/>
      <c r="F100" s="271"/>
      <c r="G100" s="271"/>
      <c r="H100" s="271"/>
      <c r="I100" s="272"/>
      <c r="J100" s="273">
        <f>J125</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747</v>
      </c>
      <c r="E101" s="271"/>
      <c r="F101" s="271"/>
      <c r="G101" s="271"/>
      <c r="H101" s="271"/>
      <c r="I101" s="272"/>
      <c r="J101" s="273">
        <f>J129</f>
        <v>0</v>
      </c>
      <c r="K101" s="134"/>
      <c r="L101" s="274"/>
      <c r="S101" s="12"/>
      <c r="T101" s="12"/>
      <c r="U101" s="12"/>
      <c r="V101" s="12"/>
      <c r="W101" s="12"/>
      <c r="X101" s="12"/>
      <c r="Y101" s="12"/>
      <c r="Z101" s="12"/>
      <c r="AA101" s="12"/>
      <c r="AB101" s="12"/>
      <c r="AC101" s="12"/>
      <c r="AD101" s="12"/>
      <c r="AE101" s="12"/>
    </row>
    <row r="102" hidden="1" s="2" customFormat="1" ht="21.84" customHeight="1">
      <c r="A102" s="39"/>
      <c r="B102" s="40"/>
      <c r="C102" s="41"/>
      <c r="D102" s="41"/>
      <c r="E102" s="41"/>
      <c r="F102" s="41"/>
      <c r="G102" s="41"/>
      <c r="H102" s="41"/>
      <c r="I102" s="156"/>
      <c r="J102" s="41"/>
      <c r="K102" s="41"/>
      <c r="L102" s="64"/>
      <c r="S102" s="39"/>
      <c r="T102" s="39"/>
      <c r="U102" s="39"/>
      <c r="V102" s="39"/>
      <c r="W102" s="39"/>
      <c r="X102" s="39"/>
      <c r="Y102" s="39"/>
      <c r="Z102" s="39"/>
      <c r="AA102" s="39"/>
      <c r="AB102" s="39"/>
      <c r="AC102" s="39"/>
      <c r="AD102" s="39"/>
      <c r="AE102" s="39"/>
    </row>
    <row r="103" hidden="1" s="2" customFormat="1" ht="6.96" customHeight="1">
      <c r="A103" s="39"/>
      <c r="B103" s="67"/>
      <c r="C103" s="68"/>
      <c r="D103" s="68"/>
      <c r="E103" s="68"/>
      <c r="F103" s="68"/>
      <c r="G103" s="68"/>
      <c r="H103" s="68"/>
      <c r="I103" s="194"/>
      <c r="J103" s="68"/>
      <c r="K103" s="68"/>
      <c r="L103" s="64"/>
      <c r="S103" s="39"/>
      <c r="T103" s="39"/>
      <c r="U103" s="39"/>
      <c r="V103" s="39"/>
      <c r="W103" s="39"/>
      <c r="X103" s="39"/>
      <c r="Y103" s="39"/>
      <c r="Z103" s="39"/>
      <c r="AA103" s="39"/>
      <c r="AB103" s="39"/>
      <c r="AC103" s="39"/>
      <c r="AD103" s="39"/>
      <c r="AE103" s="39"/>
    </row>
    <row r="104" hidden="1"/>
    <row r="105" hidden="1"/>
    <row r="106" hidden="1"/>
    <row r="107" s="2" customFormat="1" ht="6.96" customHeight="1">
      <c r="A107" s="39"/>
      <c r="B107" s="69"/>
      <c r="C107" s="70"/>
      <c r="D107" s="70"/>
      <c r="E107" s="70"/>
      <c r="F107" s="70"/>
      <c r="G107" s="70"/>
      <c r="H107" s="70"/>
      <c r="I107" s="197"/>
      <c r="J107" s="70"/>
      <c r="K107" s="70"/>
      <c r="L107" s="64"/>
      <c r="S107" s="39"/>
      <c r="T107" s="39"/>
      <c r="U107" s="39"/>
      <c r="V107" s="39"/>
      <c r="W107" s="39"/>
      <c r="X107" s="39"/>
      <c r="Y107" s="39"/>
      <c r="Z107" s="39"/>
      <c r="AA107" s="39"/>
      <c r="AB107" s="39"/>
      <c r="AC107" s="39"/>
      <c r="AD107" s="39"/>
      <c r="AE107" s="39"/>
    </row>
    <row r="108" s="2" customFormat="1" ht="24.96" customHeight="1">
      <c r="A108" s="39"/>
      <c r="B108" s="40"/>
      <c r="C108" s="24" t="s">
        <v>396</v>
      </c>
      <c r="D108" s="41"/>
      <c r="E108" s="41"/>
      <c r="F108" s="41"/>
      <c r="G108" s="41"/>
      <c r="H108" s="41"/>
      <c r="I108" s="156"/>
      <c r="J108" s="41"/>
      <c r="K108" s="41"/>
      <c r="L108" s="64"/>
      <c r="S108" s="39"/>
      <c r="T108" s="39"/>
      <c r="U108" s="39"/>
      <c r="V108" s="39"/>
      <c r="W108" s="39"/>
      <c r="X108" s="39"/>
      <c r="Y108" s="39"/>
      <c r="Z108" s="39"/>
      <c r="AA108" s="39"/>
      <c r="AB108" s="39"/>
      <c r="AC108" s="39"/>
      <c r="AD108" s="39"/>
      <c r="AE108" s="39"/>
    </row>
    <row r="109" s="2" customFormat="1" ht="6.96" customHeight="1">
      <c r="A109" s="39"/>
      <c r="B109" s="40"/>
      <c r="C109" s="41"/>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s="2" customFormat="1" ht="12" customHeight="1">
      <c r="A110" s="39"/>
      <c r="B110" s="40"/>
      <c r="C110" s="33" t="s">
        <v>16</v>
      </c>
      <c r="D110" s="41"/>
      <c r="E110" s="41"/>
      <c r="F110" s="41"/>
      <c r="G110" s="41"/>
      <c r="H110" s="41"/>
      <c r="I110" s="156"/>
      <c r="J110" s="41"/>
      <c r="K110" s="41"/>
      <c r="L110" s="64"/>
      <c r="S110" s="39"/>
      <c r="T110" s="39"/>
      <c r="U110" s="39"/>
      <c r="V110" s="39"/>
      <c r="W110" s="39"/>
      <c r="X110" s="39"/>
      <c r="Y110" s="39"/>
      <c r="Z110" s="39"/>
      <c r="AA110" s="39"/>
      <c r="AB110" s="39"/>
      <c r="AC110" s="39"/>
      <c r="AD110" s="39"/>
      <c r="AE110" s="39"/>
    </row>
    <row r="111" s="2" customFormat="1" ht="23.25" customHeight="1">
      <c r="A111" s="39"/>
      <c r="B111" s="40"/>
      <c r="C111" s="41"/>
      <c r="D111" s="41"/>
      <c r="E111" s="198" t="str">
        <f>E7</f>
        <v>Oprava trati v úseku 1.TK a 2.TK Děčín Prostřední Žleb - Dolní Žleb_OPRAVA č. 2</v>
      </c>
      <c r="F111" s="33"/>
      <c r="G111" s="33"/>
      <c r="H111" s="33"/>
      <c r="I111" s="156"/>
      <c r="J111" s="41"/>
      <c r="K111" s="41"/>
      <c r="L111" s="64"/>
      <c r="S111" s="39"/>
      <c r="T111" s="39"/>
      <c r="U111" s="39"/>
      <c r="V111" s="39"/>
      <c r="W111" s="39"/>
      <c r="X111" s="39"/>
      <c r="Y111" s="39"/>
      <c r="Z111" s="39"/>
      <c r="AA111" s="39"/>
      <c r="AB111" s="39"/>
      <c r="AC111" s="39"/>
      <c r="AD111" s="39"/>
      <c r="AE111" s="39"/>
    </row>
    <row r="112" s="1" customFormat="1" ht="12" customHeight="1">
      <c r="B112" s="22"/>
      <c r="C112" s="33" t="s">
        <v>389</v>
      </c>
      <c r="D112" s="23"/>
      <c r="E112" s="23"/>
      <c r="F112" s="23"/>
      <c r="G112" s="23"/>
      <c r="H112" s="23"/>
      <c r="I112" s="148"/>
      <c r="J112" s="23"/>
      <c r="K112" s="23"/>
      <c r="L112" s="21"/>
    </row>
    <row r="113" s="2" customFormat="1" ht="16.5" customHeight="1">
      <c r="A113" s="39"/>
      <c r="B113" s="40"/>
      <c r="C113" s="41"/>
      <c r="D113" s="41"/>
      <c r="E113" s="198" t="s">
        <v>4128</v>
      </c>
      <c r="F113" s="41"/>
      <c r="G113" s="41"/>
      <c r="H113" s="41"/>
      <c r="I113" s="156"/>
      <c r="J113" s="41"/>
      <c r="K113" s="41"/>
      <c r="L113" s="64"/>
      <c r="S113" s="39"/>
      <c r="T113" s="39"/>
      <c r="U113" s="39"/>
      <c r="V113" s="39"/>
      <c r="W113" s="39"/>
      <c r="X113" s="39"/>
      <c r="Y113" s="39"/>
      <c r="Z113" s="39"/>
      <c r="AA113" s="39"/>
      <c r="AB113" s="39"/>
      <c r="AC113" s="39"/>
      <c r="AD113" s="39"/>
      <c r="AE113" s="39"/>
    </row>
    <row r="114" s="2" customFormat="1" ht="12" customHeight="1">
      <c r="A114" s="39"/>
      <c r="B114" s="40"/>
      <c r="C114" s="33" t="s">
        <v>715</v>
      </c>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2" customFormat="1" ht="16.5" customHeight="1">
      <c r="A115" s="39"/>
      <c r="B115" s="40"/>
      <c r="C115" s="41"/>
      <c r="D115" s="41"/>
      <c r="E115" s="77" t="str">
        <f>E11</f>
        <v>002 - VRN - Propustek v km 9,472</v>
      </c>
      <c r="F115" s="41"/>
      <c r="G115" s="41"/>
      <c r="H115" s="41"/>
      <c r="I115" s="156"/>
      <c r="J115" s="41"/>
      <c r="K115" s="41"/>
      <c r="L115" s="64"/>
      <c r="S115" s="39"/>
      <c r="T115" s="39"/>
      <c r="U115" s="39"/>
      <c r="V115" s="39"/>
      <c r="W115" s="39"/>
      <c r="X115" s="39"/>
      <c r="Y115" s="39"/>
      <c r="Z115" s="39"/>
      <c r="AA115" s="39"/>
      <c r="AB115" s="39"/>
      <c r="AC115" s="39"/>
      <c r="AD115" s="39"/>
      <c r="AE115" s="39"/>
    </row>
    <row r="116" s="2" customFormat="1" ht="6.96" customHeight="1">
      <c r="A116" s="39"/>
      <c r="B116" s="40"/>
      <c r="C116" s="41"/>
      <c r="D116" s="41"/>
      <c r="E116" s="41"/>
      <c r="F116" s="41"/>
      <c r="G116" s="41"/>
      <c r="H116" s="41"/>
      <c r="I116" s="156"/>
      <c r="J116" s="41"/>
      <c r="K116" s="41"/>
      <c r="L116" s="64"/>
      <c r="S116" s="39"/>
      <c r="T116" s="39"/>
      <c r="U116" s="39"/>
      <c r="V116" s="39"/>
      <c r="W116" s="39"/>
      <c r="X116" s="39"/>
      <c r="Y116" s="39"/>
      <c r="Z116" s="39"/>
      <c r="AA116" s="39"/>
      <c r="AB116" s="39"/>
      <c r="AC116" s="39"/>
      <c r="AD116" s="39"/>
      <c r="AE116" s="39"/>
    </row>
    <row r="117" s="2" customFormat="1" ht="12" customHeight="1">
      <c r="A117" s="39"/>
      <c r="B117" s="40"/>
      <c r="C117" s="33" t="s">
        <v>20</v>
      </c>
      <c r="D117" s="41"/>
      <c r="E117" s="41"/>
      <c r="F117" s="28" t="str">
        <f>F14</f>
        <v xml:space="preserve"> </v>
      </c>
      <c r="G117" s="41"/>
      <c r="H117" s="41"/>
      <c r="I117" s="158" t="s">
        <v>22</v>
      </c>
      <c r="J117" s="80" t="str">
        <f>IF(J14="","",J14)</f>
        <v>21. 11. 2019</v>
      </c>
      <c r="K117" s="41"/>
      <c r="L117" s="64"/>
      <c r="S117" s="39"/>
      <c r="T117" s="39"/>
      <c r="U117" s="39"/>
      <c r="V117" s="39"/>
      <c r="W117" s="39"/>
      <c r="X117" s="39"/>
      <c r="Y117" s="39"/>
      <c r="Z117" s="39"/>
      <c r="AA117" s="39"/>
      <c r="AB117" s="39"/>
      <c r="AC117" s="39"/>
      <c r="AD117" s="39"/>
      <c r="AE117" s="39"/>
    </row>
    <row r="118" s="2" customFormat="1" ht="6.96" customHeight="1">
      <c r="A118" s="39"/>
      <c r="B118" s="40"/>
      <c r="C118" s="41"/>
      <c r="D118" s="41"/>
      <c r="E118" s="41"/>
      <c r="F118" s="41"/>
      <c r="G118" s="41"/>
      <c r="H118" s="41"/>
      <c r="I118" s="156"/>
      <c r="J118" s="41"/>
      <c r="K118" s="41"/>
      <c r="L118" s="64"/>
      <c r="S118" s="39"/>
      <c r="T118" s="39"/>
      <c r="U118" s="39"/>
      <c r="V118" s="39"/>
      <c r="W118" s="39"/>
      <c r="X118" s="39"/>
      <c r="Y118" s="39"/>
      <c r="Z118" s="39"/>
      <c r="AA118" s="39"/>
      <c r="AB118" s="39"/>
      <c r="AC118" s="39"/>
      <c r="AD118" s="39"/>
      <c r="AE118" s="39"/>
    </row>
    <row r="119" s="2" customFormat="1" ht="15.15" customHeight="1">
      <c r="A119" s="39"/>
      <c r="B119" s="40"/>
      <c r="C119" s="33" t="s">
        <v>24</v>
      </c>
      <c r="D119" s="41"/>
      <c r="E119" s="41"/>
      <c r="F119" s="28" t="str">
        <f>E17</f>
        <v/>
      </c>
      <c r="G119" s="41"/>
      <c r="H119" s="41"/>
      <c r="I119" s="158" t="s">
        <v>32</v>
      </c>
      <c r="J119" s="37" t="str">
        <f>E23</f>
        <v xml:space="preserve"> </v>
      </c>
      <c r="K119" s="41"/>
      <c r="L119" s="64"/>
      <c r="S119" s="39"/>
      <c r="T119" s="39"/>
      <c r="U119" s="39"/>
      <c r="V119" s="39"/>
      <c r="W119" s="39"/>
      <c r="X119" s="39"/>
      <c r="Y119" s="39"/>
      <c r="Z119" s="39"/>
      <c r="AA119" s="39"/>
      <c r="AB119" s="39"/>
      <c r="AC119" s="39"/>
      <c r="AD119" s="39"/>
      <c r="AE119" s="39"/>
    </row>
    <row r="120" s="2" customFormat="1" ht="15.15" customHeight="1">
      <c r="A120" s="39"/>
      <c r="B120" s="40"/>
      <c r="C120" s="33" t="s">
        <v>30</v>
      </c>
      <c r="D120" s="41"/>
      <c r="E120" s="41"/>
      <c r="F120" s="28" t="str">
        <f>IF(E20="","",E20)</f>
        <v>Vyplň údaj</v>
      </c>
      <c r="G120" s="41"/>
      <c r="H120" s="41"/>
      <c r="I120" s="158" t="s">
        <v>34</v>
      </c>
      <c r="J120" s="37" t="str">
        <f>E26</f>
        <v xml:space="preserve"> </v>
      </c>
      <c r="K120" s="41"/>
      <c r="L120" s="64"/>
      <c r="S120" s="39"/>
      <c r="T120" s="39"/>
      <c r="U120" s="39"/>
      <c r="V120" s="39"/>
      <c r="W120" s="39"/>
      <c r="X120" s="39"/>
      <c r="Y120" s="39"/>
      <c r="Z120" s="39"/>
      <c r="AA120" s="39"/>
      <c r="AB120" s="39"/>
      <c r="AC120" s="39"/>
      <c r="AD120" s="39"/>
      <c r="AE120" s="39"/>
    </row>
    <row r="121" s="2" customFormat="1" ht="10.32" customHeight="1">
      <c r="A121" s="39"/>
      <c r="B121" s="40"/>
      <c r="C121" s="41"/>
      <c r="D121" s="41"/>
      <c r="E121" s="41"/>
      <c r="F121" s="41"/>
      <c r="G121" s="41"/>
      <c r="H121" s="41"/>
      <c r="I121" s="156"/>
      <c r="J121" s="41"/>
      <c r="K121" s="41"/>
      <c r="L121" s="64"/>
      <c r="S121" s="39"/>
      <c r="T121" s="39"/>
      <c r="U121" s="39"/>
      <c r="V121" s="39"/>
      <c r="W121" s="39"/>
      <c r="X121" s="39"/>
      <c r="Y121" s="39"/>
      <c r="Z121" s="39"/>
      <c r="AA121" s="39"/>
      <c r="AB121" s="39"/>
      <c r="AC121" s="39"/>
      <c r="AD121" s="39"/>
      <c r="AE121" s="39"/>
    </row>
    <row r="122" s="9" customFormat="1" ht="29.28" customHeight="1">
      <c r="A122" s="204"/>
      <c r="B122" s="205"/>
      <c r="C122" s="206" t="s">
        <v>397</v>
      </c>
      <c r="D122" s="207" t="s">
        <v>61</v>
      </c>
      <c r="E122" s="207" t="s">
        <v>57</v>
      </c>
      <c r="F122" s="207" t="s">
        <v>58</v>
      </c>
      <c r="G122" s="207" t="s">
        <v>398</v>
      </c>
      <c r="H122" s="207" t="s">
        <v>399</v>
      </c>
      <c r="I122" s="208" t="s">
        <v>400</v>
      </c>
      <c r="J122" s="207" t="s">
        <v>393</v>
      </c>
      <c r="K122" s="209" t="s">
        <v>401</v>
      </c>
      <c r="L122" s="210"/>
      <c r="M122" s="101" t="s">
        <v>1</v>
      </c>
      <c r="N122" s="102" t="s">
        <v>40</v>
      </c>
      <c r="O122" s="102" t="s">
        <v>402</v>
      </c>
      <c r="P122" s="102" t="s">
        <v>403</v>
      </c>
      <c r="Q122" s="102" t="s">
        <v>404</v>
      </c>
      <c r="R122" s="102" t="s">
        <v>405</v>
      </c>
      <c r="S122" s="102" t="s">
        <v>406</v>
      </c>
      <c r="T122" s="103" t="s">
        <v>407</v>
      </c>
      <c r="U122" s="204"/>
      <c r="V122" s="204"/>
      <c r="W122" s="204"/>
      <c r="X122" s="204"/>
      <c r="Y122" s="204"/>
      <c r="Z122" s="204"/>
      <c r="AA122" s="204"/>
      <c r="AB122" s="204"/>
      <c r="AC122" s="204"/>
      <c r="AD122" s="204"/>
      <c r="AE122" s="204"/>
    </row>
    <row r="123" s="2" customFormat="1" ht="22.8" customHeight="1">
      <c r="A123" s="39"/>
      <c r="B123" s="40"/>
      <c r="C123" s="108" t="s">
        <v>408</v>
      </c>
      <c r="D123" s="41"/>
      <c r="E123" s="41"/>
      <c r="F123" s="41"/>
      <c r="G123" s="41"/>
      <c r="H123" s="41"/>
      <c r="I123" s="156"/>
      <c r="J123" s="211">
        <f>BK123</f>
        <v>0</v>
      </c>
      <c r="K123" s="41"/>
      <c r="L123" s="45"/>
      <c r="M123" s="104"/>
      <c r="N123" s="212"/>
      <c r="O123" s="105"/>
      <c r="P123" s="213">
        <f>P124</f>
        <v>0</v>
      </c>
      <c r="Q123" s="105"/>
      <c r="R123" s="213">
        <f>R124</f>
        <v>0</v>
      </c>
      <c r="S123" s="105"/>
      <c r="T123" s="214">
        <f>T124</f>
        <v>0</v>
      </c>
      <c r="U123" s="39"/>
      <c r="V123" s="39"/>
      <c r="W123" s="39"/>
      <c r="X123" s="39"/>
      <c r="Y123" s="39"/>
      <c r="Z123" s="39"/>
      <c r="AA123" s="39"/>
      <c r="AB123" s="39"/>
      <c r="AC123" s="39"/>
      <c r="AD123" s="39"/>
      <c r="AE123" s="39"/>
      <c r="AT123" s="18" t="s">
        <v>75</v>
      </c>
      <c r="AU123" s="18" t="s">
        <v>395</v>
      </c>
      <c r="BK123" s="215">
        <f>BK124</f>
        <v>0</v>
      </c>
    </row>
    <row r="124" s="11" customFormat="1" ht="25.92" customHeight="1">
      <c r="A124" s="11"/>
      <c r="B124" s="254"/>
      <c r="C124" s="255"/>
      <c r="D124" s="256" t="s">
        <v>75</v>
      </c>
      <c r="E124" s="257" t="s">
        <v>128</v>
      </c>
      <c r="F124" s="257" t="s">
        <v>1096</v>
      </c>
      <c r="G124" s="255"/>
      <c r="H124" s="255"/>
      <c r="I124" s="258"/>
      <c r="J124" s="259">
        <f>BK124</f>
        <v>0</v>
      </c>
      <c r="K124" s="255"/>
      <c r="L124" s="260"/>
      <c r="M124" s="261"/>
      <c r="N124" s="262"/>
      <c r="O124" s="262"/>
      <c r="P124" s="263">
        <f>P125+P129</f>
        <v>0</v>
      </c>
      <c r="Q124" s="262"/>
      <c r="R124" s="263">
        <f>R125+R129</f>
        <v>0</v>
      </c>
      <c r="S124" s="262"/>
      <c r="T124" s="264">
        <f>T125+T129</f>
        <v>0</v>
      </c>
      <c r="U124" s="11"/>
      <c r="V124" s="11"/>
      <c r="W124" s="11"/>
      <c r="X124" s="11"/>
      <c r="Y124" s="11"/>
      <c r="Z124" s="11"/>
      <c r="AA124" s="11"/>
      <c r="AB124" s="11"/>
      <c r="AC124" s="11"/>
      <c r="AD124" s="11"/>
      <c r="AE124" s="11"/>
      <c r="AR124" s="265" t="s">
        <v>427</v>
      </c>
      <c r="AT124" s="266" t="s">
        <v>75</v>
      </c>
      <c r="AU124" s="266" t="s">
        <v>76</v>
      </c>
      <c r="AY124" s="265" t="s">
        <v>414</v>
      </c>
      <c r="BK124" s="267">
        <f>BK125+BK129</f>
        <v>0</v>
      </c>
    </row>
    <row r="125" s="11" customFormat="1" ht="22.8" customHeight="1">
      <c r="A125" s="11"/>
      <c r="B125" s="254"/>
      <c r="C125" s="255"/>
      <c r="D125" s="256" t="s">
        <v>75</v>
      </c>
      <c r="E125" s="275" t="s">
        <v>1890</v>
      </c>
      <c r="F125" s="275" t="s">
        <v>1891</v>
      </c>
      <c r="G125" s="255"/>
      <c r="H125" s="255"/>
      <c r="I125" s="258"/>
      <c r="J125" s="276">
        <f>BK125</f>
        <v>0</v>
      </c>
      <c r="K125" s="255"/>
      <c r="L125" s="260"/>
      <c r="M125" s="261"/>
      <c r="N125" s="262"/>
      <c r="O125" s="262"/>
      <c r="P125" s="263">
        <f>SUM(P126:P128)</f>
        <v>0</v>
      </c>
      <c r="Q125" s="262"/>
      <c r="R125" s="263">
        <f>SUM(R126:R128)</f>
        <v>0</v>
      </c>
      <c r="S125" s="262"/>
      <c r="T125" s="264">
        <f>SUM(T126:T128)</f>
        <v>0</v>
      </c>
      <c r="U125" s="11"/>
      <c r="V125" s="11"/>
      <c r="W125" s="11"/>
      <c r="X125" s="11"/>
      <c r="Y125" s="11"/>
      <c r="Z125" s="11"/>
      <c r="AA125" s="11"/>
      <c r="AB125" s="11"/>
      <c r="AC125" s="11"/>
      <c r="AD125" s="11"/>
      <c r="AE125" s="11"/>
      <c r="AR125" s="265" t="s">
        <v>427</v>
      </c>
      <c r="AT125" s="266" t="s">
        <v>75</v>
      </c>
      <c r="AU125" s="266" t="s">
        <v>84</v>
      </c>
      <c r="AY125" s="265" t="s">
        <v>414</v>
      </c>
      <c r="BK125" s="267">
        <f>SUM(BK126:BK128)</f>
        <v>0</v>
      </c>
    </row>
    <row r="126" s="2" customFormat="1" ht="16.5" customHeight="1">
      <c r="A126" s="39"/>
      <c r="B126" s="40"/>
      <c r="C126" s="234" t="s">
        <v>84</v>
      </c>
      <c r="D126" s="234" t="s">
        <v>443</v>
      </c>
      <c r="E126" s="235" t="s">
        <v>1892</v>
      </c>
      <c r="F126" s="236" t="s">
        <v>1893</v>
      </c>
      <c r="G126" s="237" t="s">
        <v>1686</v>
      </c>
      <c r="H126" s="238">
        <v>617.27999999999997</v>
      </c>
      <c r="I126" s="239"/>
      <c r="J126" s="240">
        <f>ROUND(I126*H126,2)</f>
        <v>0</v>
      </c>
      <c r="K126" s="236" t="s">
        <v>720</v>
      </c>
      <c r="L126" s="45"/>
      <c r="M126" s="241" t="s">
        <v>1</v>
      </c>
      <c r="N126" s="242" t="s">
        <v>41</v>
      </c>
      <c r="O126" s="92"/>
      <c r="P126" s="226">
        <f>O126*H126</f>
        <v>0</v>
      </c>
      <c r="Q126" s="226">
        <v>0</v>
      </c>
      <c r="R126" s="226">
        <f>Q126*H126</f>
        <v>0</v>
      </c>
      <c r="S126" s="226">
        <v>0</v>
      </c>
      <c r="T126" s="227">
        <f>S126*H126</f>
        <v>0</v>
      </c>
      <c r="U126" s="39"/>
      <c r="V126" s="39"/>
      <c r="W126" s="39"/>
      <c r="X126" s="39"/>
      <c r="Y126" s="39"/>
      <c r="Z126" s="39"/>
      <c r="AA126" s="39"/>
      <c r="AB126" s="39"/>
      <c r="AC126" s="39"/>
      <c r="AD126" s="39"/>
      <c r="AE126" s="39"/>
      <c r="AR126" s="228" t="s">
        <v>1102</v>
      </c>
      <c r="AT126" s="228" t="s">
        <v>443</v>
      </c>
      <c r="AU126" s="228" t="s">
        <v>86</v>
      </c>
      <c r="AY126" s="18" t="s">
        <v>414</v>
      </c>
      <c r="BE126" s="229">
        <f>IF(N126="základní",J126,0)</f>
        <v>0</v>
      </c>
      <c r="BF126" s="229">
        <f>IF(N126="snížená",J126,0)</f>
        <v>0</v>
      </c>
      <c r="BG126" s="229">
        <f>IF(N126="zákl. přenesená",J126,0)</f>
        <v>0</v>
      </c>
      <c r="BH126" s="229">
        <f>IF(N126="sníž. přenesená",J126,0)</f>
        <v>0</v>
      </c>
      <c r="BI126" s="229">
        <f>IF(N126="nulová",J126,0)</f>
        <v>0</v>
      </c>
      <c r="BJ126" s="18" t="s">
        <v>84</v>
      </c>
      <c r="BK126" s="229">
        <f>ROUND(I126*H126,2)</f>
        <v>0</v>
      </c>
      <c r="BL126" s="18" t="s">
        <v>1102</v>
      </c>
      <c r="BM126" s="228" t="s">
        <v>4195</v>
      </c>
    </row>
    <row r="127" s="2" customFormat="1">
      <c r="A127" s="39"/>
      <c r="B127" s="40"/>
      <c r="C127" s="41"/>
      <c r="D127" s="230" t="s">
        <v>417</v>
      </c>
      <c r="E127" s="41"/>
      <c r="F127" s="231" t="s">
        <v>1893</v>
      </c>
      <c r="G127" s="41"/>
      <c r="H127" s="41"/>
      <c r="I127" s="156"/>
      <c r="J127" s="41"/>
      <c r="K127" s="41"/>
      <c r="L127" s="45"/>
      <c r="M127" s="232"/>
      <c r="N127" s="233"/>
      <c r="O127" s="92"/>
      <c r="P127" s="92"/>
      <c r="Q127" s="92"/>
      <c r="R127" s="92"/>
      <c r="S127" s="92"/>
      <c r="T127" s="93"/>
      <c r="U127" s="39"/>
      <c r="V127" s="39"/>
      <c r="W127" s="39"/>
      <c r="X127" s="39"/>
      <c r="Y127" s="39"/>
      <c r="Z127" s="39"/>
      <c r="AA127" s="39"/>
      <c r="AB127" s="39"/>
      <c r="AC127" s="39"/>
      <c r="AD127" s="39"/>
      <c r="AE127" s="39"/>
      <c r="AT127" s="18" t="s">
        <v>417</v>
      </c>
      <c r="AU127" s="18" t="s">
        <v>86</v>
      </c>
    </row>
    <row r="128" s="2" customFormat="1">
      <c r="A128" s="39"/>
      <c r="B128" s="40"/>
      <c r="C128" s="41"/>
      <c r="D128" s="230" t="s">
        <v>722</v>
      </c>
      <c r="E128" s="41"/>
      <c r="F128" s="268" t="s">
        <v>1895</v>
      </c>
      <c r="G128" s="41"/>
      <c r="H128" s="41"/>
      <c r="I128" s="156"/>
      <c r="J128" s="41"/>
      <c r="K128" s="41"/>
      <c r="L128" s="45"/>
      <c r="M128" s="232"/>
      <c r="N128" s="233"/>
      <c r="O128" s="92"/>
      <c r="P128" s="92"/>
      <c r="Q128" s="92"/>
      <c r="R128" s="92"/>
      <c r="S128" s="92"/>
      <c r="T128" s="93"/>
      <c r="U128" s="39"/>
      <c r="V128" s="39"/>
      <c r="W128" s="39"/>
      <c r="X128" s="39"/>
      <c r="Y128" s="39"/>
      <c r="Z128" s="39"/>
      <c r="AA128" s="39"/>
      <c r="AB128" s="39"/>
      <c r="AC128" s="39"/>
      <c r="AD128" s="39"/>
      <c r="AE128" s="39"/>
      <c r="AT128" s="18" t="s">
        <v>722</v>
      </c>
      <c r="AU128" s="18" t="s">
        <v>86</v>
      </c>
    </row>
    <row r="129" s="11" customFormat="1" ht="22.8" customHeight="1">
      <c r="A129" s="11"/>
      <c r="B129" s="254"/>
      <c r="C129" s="255"/>
      <c r="D129" s="256" t="s">
        <v>75</v>
      </c>
      <c r="E129" s="275" t="s">
        <v>1097</v>
      </c>
      <c r="F129" s="275" t="s">
        <v>1098</v>
      </c>
      <c r="G129" s="255"/>
      <c r="H129" s="255"/>
      <c r="I129" s="258"/>
      <c r="J129" s="276">
        <f>BK129</f>
        <v>0</v>
      </c>
      <c r="K129" s="255"/>
      <c r="L129" s="260"/>
      <c r="M129" s="261"/>
      <c r="N129" s="262"/>
      <c r="O129" s="262"/>
      <c r="P129" s="263">
        <f>SUM(P130:P132)</f>
        <v>0</v>
      </c>
      <c r="Q129" s="262"/>
      <c r="R129" s="263">
        <f>SUM(R130:R132)</f>
        <v>0</v>
      </c>
      <c r="S129" s="262"/>
      <c r="T129" s="264">
        <f>SUM(T130:T132)</f>
        <v>0</v>
      </c>
      <c r="U129" s="11"/>
      <c r="V129" s="11"/>
      <c r="W129" s="11"/>
      <c r="X129" s="11"/>
      <c r="Y129" s="11"/>
      <c r="Z129" s="11"/>
      <c r="AA129" s="11"/>
      <c r="AB129" s="11"/>
      <c r="AC129" s="11"/>
      <c r="AD129" s="11"/>
      <c r="AE129" s="11"/>
      <c r="AR129" s="265" t="s">
        <v>427</v>
      </c>
      <c r="AT129" s="266" t="s">
        <v>75</v>
      </c>
      <c r="AU129" s="266" t="s">
        <v>84</v>
      </c>
      <c r="AY129" s="265" t="s">
        <v>414</v>
      </c>
      <c r="BK129" s="267">
        <f>SUM(BK130:BK132)</f>
        <v>0</v>
      </c>
    </row>
    <row r="130" s="2" customFormat="1" ht="16.5" customHeight="1">
      <c r="A130" s="39"/>
      <c r="B130" s="40"/>
      <c r="C130" s="234" t="s">
        <v>86</v>
      </c>
      <c r="D130" s="234" t="s">
        <v>443</v>
      </c>
      <c r="E130" s="235" t="s">
        <v>1100</v>
      </c>
      <c r="F130" s="236" t="s">
        <v>1098</v>
      </c>
      <c r="G130" s="237" t="s">
        <v>1686</v>
      </c>
      <c r="H130" s="238">
        <v>617.27999999999997</v>
      </c>
      <c r="I130" s="239"/>
      <c r="J130" s="240">
        <f>ROUND(I130*H130,2)</f>
        <v>0</v>
      </c>
      <c r="K130" s="236" t="s">
        <v>720</v>
      </c>
      <c r="L130" s="45"/>
      <c r="M130" s="241" t="s">
        <v>1</v>
      </c>
      <c r="N130" s="242" t="s">
        <v>41</v>
      </c>
      <c r="O130" s="92"/>
      <c r="P130" s="226">
        <f>O130*H130</f>
        <v>0</v>
      </c>
      <c r="Q130" s="226">
        <v>0</v>
      </c>
      <c r="R130" s="226">
        <f>Q130*H130</f>
        <v>0</v>
      </c>
      <c r="S130" s="226">
        <v>0</v>
      </c>
      <c r="T130" s="227">
        <f>S130*H130</f>
        <v>0</v>
      </c>
      <c r="U130" s="39"/>
      <c r="V130" s="39"/>
      <c r="W130" s="39"/>
      <c r="X130" s="39"/>
      <c r="Y130" s="39"/>
      <c r="Z130" s="39"/>
      <c r="AA130" s="39"/>
      <c r="AB130" s="39"/>
      <c r="AC130" s="39"/>
      <c r="AD130" s="39"/>
      <c r="AE130" s="39"/>
      <c r="AR130" s="228" t="s">
        <v>1102</v>
      </c>
      <c r="AT130" s="228" t="s">
        <v>443</v>
      </c>
      <c r="AU130" s="228" t="s">
        <v>86</v>
      </c>
      <c r="AY130" s="18" t="s">
        <v>414</v>
      </c>
      <c r="BE130" s="229">
        <f>IF(N130="základní",J130,0)</f>
        <v>0</v>
      </c>
      <c r="BF130" s="229">
        <f>IF(N130="snížená",J130,0)</f>
        <v>0</v>
      </c>
      <c r="BG130" s="229">
        <f>IF(N130="zákl. přenesená",J130,0)</f>
        <v>0</v>
      </c>
      <c r="BH130" s="229">
        <f>IF(N130="sníž. přenesená",J130,0)</f>
        <v>0</v>
      </c>
      <c r="BI130" s="229">
        <f>IF(N130="nulová",J130,0)</f>
        <v>0</v>
      </c>
      <c r="BJ130" s="18" t="s">
        <v>84</v>
      </c>
      <c r="BK130" s="229">
        <f>ROUND(I130*H130,2)</f>
        <v>0</v>
      </c>
      <c r="BL130" s="18" t="s">
        <v>1102</v>
      </c>
      <c r="BM130" s="228" t="s">
        <v>4196</v>
      </c>
    </row>
    <row r="131" s="2" customFormat="1">
      <c r="A131" s="39"/>
      <c r="B131" s="40"/>
      <c r="C131" s="41"/>
      <c r="D131" s="230" t="s">
        <v>417</v>
      </c>
      <c r="E131" s="41"/>
      <c r="F131" s="231" t="s">
        <v>1098</v>
      </c>
      <c r="G131" s="41"/>
      <c r="H131" s="41"/>
      <c r="I131" s="156"/>
      <c r="J131" s="41"/>
      <c r="K131" s="41"/>
      <c r="L131" s="45"/>
      <c r="M131" s="232"/>
      <c r="N131" s="233"/>
      <c r="O131" s="92"/>
      <c r="P131" s="92"/>
      <c r="Q131" s="92"/>
      <c r="R131" s="92"/>
      <c r="S131" s="92"/>
      <c r="T131" s="93"/>
      <c r="U131" s="39"/>
      <c r="V131" s="39"/>
      <c r="W131" s="39"/>
      <c r="X131" s="39"/>
      <c r="Y131" s="39"/>
      <c r="Z131" s="39"/>
      <c r="AA131" s="39"/>
      <c r="AB131" s="39"/>
      <c r="AC131" s="39"/>
      <c r="AD131" s="39"/>
      <c r="AE131" s="39"/>
      <c r="AT131" s="18" t="s">
        <v>417</v>
      </c>
      <c r="AU131" s="18" t="s">
        <v>86</v>
      </c>
    </row>
    <row r="132" s="2" customFormat="1">
      <c r="A132" s="39"/>
      <c r="B132" s="40"/>
      <c r="C132" s="41"/>
      <c r="D132" s="230" t="s">
        <v>722</v>
      </c>
      <c r="E132" s="41"/>
      <c r="F132" s="268" t="s">
        <v>4127</v>
      </c>
      <c r="G132" s="41"/>
      <c r="H132" s="41"/>
      <c r="I132" s="156"/>
      <c r="J132" s="41"/>
      <c r="K132" s="41"/>
      <c r="L132" s="45"/>
      <c r="M132" s="243"/>
      <c r="N132" s="244"/>
      <c r="O132" s="245"/>
      <c r="P132" s="245"/>
      <c r="Q132" s="245"/>
      <c r="R132" s="245"/>
      <c r="S132" s="245"/>
      <c r="T132" s="246"/>
      <c r="U132" s="39"/>
      <c r="V132" s="39"/>
      <c r="W132" s="39"/>
      <c r="X132" s="39"/>
      <c r="Y132" s="39"/>
      <c r="Z132" s="39"/>
      <c r="AA132" s="39"/>
      <c r="AB132" s="39"/>
      <c r="AC132" s="39"/>
      <c r="AD132" s="39"/>
      <c r="AE132" s="39"/>
      <c r="AT132" s="18" t="s">
        <v>722</v>
      </c>
      <c r="AU132" s="18" t="s">
        <v>86</v>
      </c>
    </row>
    <row r="133" s="2" customFormat="1" ht="6.96" customHeight="1">
      <c r="A133" s="39"/>
      <c r="B133" s="67"/>
      <c r="C133" s="68"/>
      <c r="D133" s="68"/>
      <c r="E133" s="68"/>
      <c r="F133" s="68"/>
      <c r="G133" s="68"/>
      <c r="H133" s="68"/>
      <c r="I133" s="194"/>
      <c r="J133" s="68"/>
      <c r="K133" s="68"/>
      <c r="L133" s="45"/>
      <c r="M133" s="39"/>
      <c r="O133" s="39"/>
      <c r="P133" s="39"/>
      <c r="Q133" s="39"/>
      <c r="R133" s="39"/>
      <c r="S133" s="39"/>
      <c r="T133" s="39"/>
      <c r="U133" s="39"/>
      <c r="V133" s="39"/>
      <c r="W133" s="39"/>
      <c r="X133" s="39"/>
      <c r="Y133" s="39"/>
      <c r="Z133" s="39"/>
      <c r="AA133" s="39"/>
      <c r="AB133" s="39"/>
      <c r="AC133" s="39"/>
      <c r="AD133" s="39"/>
      <c r="AE133" s="39"/>
    </row>
  </sheetData>
  <sheetProtection sheet="1" autoFilter="0" formatColumns="0" formatRows="0" objects="1" scenarios="1" spinCount="100000" saltValue="BtL20aRzd8HTgCEIF/AOHz+XeBW6MQeO1+LSogGH+BSRZHe9DsnP3/m9rwYHBDWMbKn0AejrlDOKxhMws2wE1Q==" hashValue="McUEQmiVTkvU8ZLF0z3EbQXBLPVMxTeLdDYqFBq1wkMnbkiXx7jJWVarx0GCjhQ9Xp9Ba1YL/0RUTsLu6Xa2ew==" algorithmName="SHA-512" password="CC35"/>
  <autoFilter ref="C122:K132"/>
  <mergeCells count="12">
    <mergeCell ref="E7:H7"/>
    <mergeCell ref="E9:H9"/>
    <mergeCell ref="E11:H11"/>
    <mergeCell ref="E20:H20"/>
    <mergeCell ref="E29:H29"/>
    <mergeCell ref="E85:H85"/>
    <mergeCell ref="E87:H87"/>
    <mergeCell ref="E89:H89"/>
    <mergeCell ref="E111:H111"/>
    <mergeCell ref="E113:H113"/>
    <mergeCell ref="E115:H115"/>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75.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342</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4197</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4198</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ROUND(J131,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ROUND((SUM(BE131:BE348)),  2)</f>
        <v>0</v>
      </c>
      <c r="G35" s="39"/>
      <c r="H35" s="39"/>
      <c r="I35" s="173">
        <v>0.20999999999999999</v>
      </c>
      <c r="J35" s="172">
        <f>ROUND(((SUM(BE131:BE348))*I35),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ROUND((SUM(BF131:BF348)),  2)</f>
        <v>0</v>
      </c>
      <c r="G36" s="39"/>
      <c r="H36" s="39"/>
      <c r="I36" s="173">
        <v>0.14999999999999999</v>
      </c>
      <c r="J36" s="172">
        <f>ROUND(((SUM(BF131:BF348))*I36),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ROUND((SUM(BG131:BG348)),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ROUND((SUM(BH131:BH348)),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ROUND((SUM(BI131:BI348)),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4197</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001 - ZRN - Propustek v km 9,593</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J131</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732</v>
      </c>
      <c r="E99" s="250"/>
      <c r="F99" s="250"/>
      <c r="G99" s="250"/>
      <c r="H99" s="250"/>
      <c r="I99" s="251"/>
      <c r="J99" s="252">
        <f>J132</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1712</v>
      </c>
      <c r="E100" s="271"/>
      <c r="F100" s="271"/>
      <c r="G100" s="271"/>
      <c r="H100" s="271"/>
      <c r="I100" s="272"/>
      <c r="J100" s="273">
        <f>J133</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2858</v>
      </c>
      <c r="E101" s="271"/>
      <c r="F101" s="271"/>
      <c r="G101" s="271"/>
      <c r="H101" s="271"/>
      <c r="I101" s="272"/>
      <c r="J101" s="273">
        <f>J144</f>
        <v>0</v>
      </c>
      <c r="K101" s="134"/>
      <c r="L101" s="274"/>
      <c r="S101" s="12"/>
      <c r="T101" s="12"/>
      <c r="U101" s="12"/>
      <c r="V101" s="12"/>
      <c r="W101" s="12"/>
      <c r="X101" s="12"/>
      <c r="Y101" s="12"/>
      <c r="Z101" s="12"/>
      <c r="AA101" s="12"/>
      <c r="AB101" s="12"/>
      <c r="AC101" s="12"/>
      <c r="AD101" s="12"/>
      <c r="AE101" s="12"/>
    </row>
    <row r="102" hidden="1" s="12" customFormat="1" ht="19.92" customHeight="1">
      <c r="A102" s="12"/>
      <c r="B102" s="269"/>
      <c r="C102" s="134"/>
      <c r="D102" s="270" t="s">
        <v>734</v>
      </c>
      <c r="E102" s="271"/>
      <c r="F102" s="271"/>
      <c r="G102" s="271"/>
      <c r="H102" s="271"/>
      <c r="I102" s="272"/>
      <c r="J102" s="273">
        <f>J149</f>
        <v>0</v>
      </c>
      <c r="K102" s="134"/>
      <c r="L102" s="274"/>
      <c r="S102" s="12"/>
      <c r="T102" s="12"/>
      <c r="U102" s="12"/>
      <c r="V102" s="12"/>
      <c r="W102" s="12"/>
      <c r="X102" s="12"/>
      <c r="Y102" s="12"/>
      <c r="Z102" s="12"/>
      <c r="AA102" s="12"/>
      <c r="AB102" s="12"/>
      <c r="AC102" s="12"/>
      <c r="AD102" s="12"/>
      <c r="AE102" s="12"/>
    </row>
    <row r="103" hidden="1" s="12" customFormat="1" ht="19.92" customHeight="1">
      <c r="A103" s="12"/>
      <c r="B103" s="269"/>
      <c r="C103" s="134"/>
      <c r="D103" s="270" t="s">
        <v>736</v>
      </c>
      <c r="E103" s="271"/>
      <c r="F103" s="271"/>
      <c r="G103" s="271"/>
      <c r="H103" s="271"/>
      <c r="I103" s="272"/>
      <c r="J103" s="273">
        <f>J162</f>
        <v>0</v>
      </c>
      <c r="K103" s="134"/>
      <c r="L103" s="274"/>
      <c r="S103" s="12"/>
      <c r="T103" s="12"/>
      <c r="U103" s="12"/>
      <c r="V103" s="12"/>
      <c r="W103" s="12"/>
      <c r="X103" s="12"/>
      <c r="Y103" s="12"/>
      <c r="Z103" s="12"/>
      <c r="AA103" s="12"/>
      <c r="AB103" s="12"/>
      <c r="AC103" s="12"/>
      <c r="AD103" s="12"/>
      <c r="AE103" s="12"/>
    </row>
    <row r="104" hidden="1" s="12" customFormat="1" ht="19.92" customHeight="1">
      <c r="A104" s="12"/>
      <c r="B104" s="269"/>
      <c r="C104" s="134"/>
      <c r="D104" s="270" t="s">
        <v>737</v>
      </c>
      <c r="E104" s="271"/>
      <c r="F104" s="271"/>
      <c r="G104" s="271"/>
      <c r="H104" s="271"/>
      <c r="I104" s="272"/>
      <c r="J104" s="273">
        <f>J198</f>
        <v>0</v>
      </c>
      <c r="K104" s="134"/>
      <c r="L104" s="274"/>
      <c r="S104" s="12"/>
      <c r="T104" s="12"/>
      <c r="U104" s="12"/>
      <c r="V104" s="12"/>
      <c r="W104" s="12"/>
      <c r="X104" s="12"/>
      <c r="Y104" s="12"/>
      <c r="Z104" s="12"/>
      <c r="AA104" s="12"/>
      <c r="AB104" s="12"/>
      <c r="AC104" s="12"/>
      <c r="AD104" s="12"/>
      <c r="AE104" s="12"/>
    </row>
    <row r="105" hidden="1" s="12" customFormat="1" ht="19.92" customHeight="1">
      <c r="A105" s="12"/>
      <c r="B105" s="269"/>
      <c r="C105" s="134"/>
      <c r="D105" s="270" t="s">
        <v>738</v>
      </c>
      <c r="E105" s="271"/>
      <c r="F105" s="271"/>
      <c r="G105" s="271"/>
      <c r="H105" s="271"/>
      <c r="I105" s="272"/>
      <c r="J105" s="273">
        <f>J307</f>
        <v>0</v>
      </c>
      <c r="K105" s="134"/>
      <c r="L105" s="274"/>
      <c r="S105" s="12"/>
      <c r="T105" s="12"/>
      <c r="U105" s="12"/>
      <c r="V105" s="12"/>
      <c r="W105" s="12"/>
      <c r="X105" s="12"/>
      <c r="Y105" s="12"/>
      <c r="Z105" s="12"/>
      <c r="AA105" s="12"/>
      <c r="AB105" s="12"/>
      <c r="AC105" s="12"/>
      <c r="AD105" s="12"/>
      <c r="AE105" s="12"/>
    </row>
    <row r="106" hidden="1" s="12" customFormat="1" ht="19.92" customHeight="1">
      <c r="A106" s="12"/>
      <c r="B106" s="269"/>
      <c r="C106" s="134"/>
      <c r="D106" s="270" t="s">
        <v>739</v>
      </c>
      <c r="E106" s="271"/>
      <c r="F106" s="271"/>
      <c r="G106" s="271"/>
      <c r="H106" s="271"/>
      <c r="I106" s="272"/>
      <c r="J106" s="273">
        <f>J330</f>
        <v>0</v>
      </c>
      <c r="K106" s="134"/>
      <c r="L106" s="274"/>
      <c r="S106" s="12"/>
      <c r="T106" s="12"/>
      <c r="U106" s="12"/>
      <c r="V106" s="12"/>
      <c r="W106" s="12"/>
      <c r="X106" s="12"/>
      <c r="Y106" s="12"/>
      <c r="Z106" s="12"/>
      <c r="AA106" s="12"/>
      <c r="AB106" s="12"/>
      <c r="AC106" s="12"/>
      <c r="AD106" s="12"/>
      <c r="AE106" s="12"/>
    </row>
    <row r="107" hidden="1" s="10" customFormat="1" ht="24.96" customHeight="1">
      <c r="A107" s="10"/>
      <c r="B107" s="247"/>
      <c r="C107" s="248"/>
      <c r="D107" s="249" t="s">
        <v>740</v>
      </c>
      <c r="E107" s="250"/>
      <c r="F107" s="250"/>
      <c r="G107" s="250"/>
      <c r="H107" s="250"/>
      <c r="I107" s="251"/>
      <c r="J107" s="252">
        <f>J334</f>
        <v>0</v>
      </c>
      <c r="K107" s="248"/>
      <c r="L107" s="253"/>
      <c r="S107" s="10"/>
      <c r="T107" s="10"/>
      <c r="U107" s="10"/>
      <c r="V107" s="10"/>
      <c r="W107" s="10"/>
      <c r="X107" s="10"/>
      <c r="Y107" s="10"/>
      <c r="Z107" s="10"/>
      <c r="AA107" s="10"/>
      <c r="AB107" s="10"/>
      <c r="AC107" s="10"/>
      <c r="AD107" s="10"/>
      <c r="AE107" s="10"/>
    </row>
    <row r="108" hidden="1" s="12" customFormat="1" ht="19.92" customHeight="1">
      <c r="A108" s="12"/>
      <c r="B108" s="269"/>
      <c r="C108" s="134"/>
      <c r="D108" s="270" t="s">
        <v>744</v>
      </c>
      <c r="E108" s="271"/>
      <c r="F108" s="271"/>
      <c r="G108" s="271"/>
      <c r="H108" s="271"/>
      <c r="I108" s="272"/>
      <c r="J108" s="273">
        <f>J335</f>
        <v>0</v>
      </c>
      <c r="K108" s="134"/>
      <c r="L108" s="274"/>
      <c r="S108" s="12"/>
      <c r="T108" s="12"/>
      <c r="U108" s="12"/>
      <c r="V108" s="12"/>
      <c r="W108" s="12"/>
      <c r="X108" s="12"/>
      <c r="Y108" s="12"/>
      <c r="Z108" s="12"/>
      <c r="AA108" s="12"/>
      <c r="AB108" s="12"/>
      <c r="AC108" s="12"/>
      <c r="AD108" s="12"/>
      <c r="AE108" s="12"/>
    </row>
    <row r="109" hidden="1" s="12" customFormat="1" ht="19.92" customHeight="1">
      <c r="A109" s="12"/>
      <c r="B109" s="269"/>
      <c r="C109" s="134"/>
      <c r="D109" s="270" t="s">
        <v>1713</v>
      </c>
      <c r="E109" s="271"/>
      <c r="F109" s="271"/>
      <c r="G109" s="271"/>
      <c r="H109" s="271"/>
      <c r="I109" s="272"/>
      <c r="J109" s="273">
        <f>J345</f>
        <v>0</v>
      </c>
      <c r="K109" s="134"/>
      <c r="L109" s="274"/>
      <c r="S109" s="12"/>
      <c r="T109" s="12"/>
      <c r="U109" s="12"/>
      <c r="V109" s="12"/>
      <c r="W109" s="12"/>
      <c r="X109" s="12"/>
      <c r="Y109" s="12"/>
      <c r="Z109" s="12"/>
      <c r="AA109" s="12"/>
      <c r="AB109" s="12"/>
      <c r="AC109" s="12"/>
      <c r="AD109" s="12"/>
      <c r="AE109" s="12"/>
    </row>
    <row r="110" hidden="1" s="2" customFormat="1" ht="21.84" customHeight="1">
      <c r="A110" s="39"/>
      <c r="B110" s="40"/>
      <c r="C110" s="41"/>
      <c r="D110" s="41"/>
      <c r="E110" s="41"/>
      <c r="F110" s="41"/>
      <c r="G110" s="41"/>
      <c r="H110" s="41"/>
      <c r="I110" s="156"/>
      <c r="J110" s="41"/>
      <c r="K110" s="41"/>
      <c r="L110" s="64"/>
      <c r="S110" s="39"/>
      <c r="T110" s="39"/>
      <c r="U110" s="39"/>
      <c r="V110" s="39"/>
      <c r="W110" s="39"/>
      <c r="X110" s="39"/>
      <c r="Y110" s="39"/>
      <c r="Z110" s="39"/>
      <c r="AA110" s="39"/>
      <c r="AB110" s="39"/>
      <c r="AC110" s="39"/>
      <c r="AD110" s="39"/>
      <c r="AE110" s="39"/>
    </row>
    <row r="111" hidden="1" s="2" customFormat="1" ht="6.96" customHeight="1">
      <c r="A111" s="39"/>
      <c r="B111" s="67"/>
      <c r="C111" s="68"/>
      <c r="D111" s="68"/>
      <c r="E111" s="68"/>
      <c r="F111" s="68"/>
      <c r="G111" s="68"/>
      <c r="H111" s="68"/>
      <c r="I111" s="194"/>
      <c r="J111" s="68"/>
      <c r="K111" s="68"/>
      <c r="L111" s="64"/>
      <c r="S111" s="39"/>
      <c r="T111" s="39"/>
      <c r="U111" s="39"/>
      <c r="V111" s="39"/>
      <c r="W111" s="39"/>
      <c r="X111" s="39"/>
      <c r="Y111" s="39"/>
      <c r="Z111" s="39"/>
      <c r="AA111" s="39"/>
      <c r="AB111" s="39"/>
      <c r="AC111" s="39"/>
      <c r="AD111" s="39"/>
      <c r="AE111" s="39"/>
    </row>
    <row r="112" hidden="1"/>
    <row r="113" hidden="1"/>
    <row r="114" hidden="1"/>
    <row r="115" s="2" customFormat="1" ht="6.96" customHeight="1">
      <c r="A115" s="39"/>
      <c r="B115" s="69"/>
      <c r="C115" s="70"/>
      <c r="D115" s="70"/>
      <c r="E115" s="70"/>
      <c r="F115" s="70"/>
      <c r="G115" s="70"/>
      <c r="H115" s="70"/>
      <c r="I115" s="197"/>
      <c r="J115" s="70"/>
      <c r="K115" s="70"/>
      <c r="L115" s="64"/>
      <c r="S115" s="39"/>
      <c r="T115" s="39"/>
      <c r="U115" s="39"/>
      <c r="V115" s="39"/>
      <c r="W115" s="39"/>
      <c r="X115" s="39"/>
      <c r="Y115" s="39"/>
      <c r="Z115" s="39"/>
      <c r="AA115" s="39"/>
      <c r="AB115" s="39"/>
      <c r="AC115" s="39"/>
      <c r="AD115" s="39"/>
      <c r="AE115" s="39"/>
    </row>
    <row r="116" s="2" customFormat="1" ht="24.96" customHeight="1">
      <c r="A116" s="39"/>
      <c r="B116" s="40"/>
      <c r="C116" s="24" t="s">
        <v>396</v>
      </c>
      <c r="D116" s="41"/>
      <c r="E116" s="41"/>
      <c r="F116" s="41"/>
      <c r="G116" s="41"/>
      <c r="H116" s="41"/>
      <c r="I116" s="156"/>
      <c r="J116" s="41"/>
      <c r="K116" s="41"/>
      <c r="L116" s="64"/>
      <c r="S116" s="39"/>
      <c r="T116" s="39"/>
      <c r="U116" s="39"/>
      <c r="V116" s="39"/>
      <c r="W116" s="39"/>
      <c r="X116" s="39"/>
      <c r="Y116" s="39"/>
      <c r="Z116" s="39"/>
      <c r="AA116" s="39"/>
      <c r="AB116" s="39"/>
      <c r="AC116" s="39"/>
      <c r="AD116" s="39"/>
      <c r="AE116" s="39"/>
    </row>
    <row r="117" s="2" customFormat="1" ht="6.96" customHeight="1">
      <c r="A117" s="39"/>
      <c r="B117" s="40"/>
      <c r="C117" s="41"/>
      <c r="D117" s="41"/>
      <c r="E117" s="41"/>
      <c r="F117" s="41"/>
      <c r="G117" s="41"/>
      <c r="H117" s="41"/>
      <c r="I117" s="156"/>
      <c r="J117" s="41"/>
      <c r="K117" s="41"/>
      <c r="L117" s="64"/>
      <c r="S117" s="39"/>
      <c r="T117" s="39"/>
      <c r="U117" s="39"/>
      <c r="V117" s="39"/>
      <c r="W117" s="39"/>
      <c r="X117" s="39"/>
      <c r="Y117" s="39"/>
      <c r="Z117" s="39"/>
      <c r="AA117" s="39"/>
      <c r="AB117" s="39"/>
      <c r="AC117" s="39"/>
      <c r="AD117" s="39"/>
      <c r="AE117" s="39"/>
    </row>
    <row r="118" s="2" customFormat="1" ht="12" customHeight="1">
      <c r="A118" s="39"/>
      <c r="B118" s="40"/>
      <c r="C118" s="33" t="s">
        <v>16</v>
      </c>
      <c r="D118" s="41"/>
      <c r="E118" s="41"/>
      <c r="F118" s="41"/>
      <c r="G118" s="41"/>
      <c r="H118" s="41"/>
      <c r="I118" s="156"/>
      <c r="J118" s="41"/>
      <c r="K118" s="41"/>
      <c r="L118" s="64"/>
      <c r="S118" s="39"/>
      <c r="T118" s="39"/>
      <c r="U118" s="39"/>
      <c r="V118" s="39"/>
      <c r="W118" s="39"/>
      <c r="X118" s="39"/>
      <c r="Y118" s="39"/>
      <c r="Z118" s="39"/>
      <c r="AA118" s="39"/>
      <c r="AB118" s="39"/>
      <c r="AC118" s="39"/>
      <c r="AD118" s="39"/>
      <c r="AE118" s="39"/>
    </row>
    <row r="119" s="2" customFormat="1" ht="23.25" customHeight="1">
      <c r="A119" s="39"/>
      <c r="B119" s="40"/>
      <c r="C119" s="41"/>
      <c r="D119" s="41"/>
      <c r="E119" s="198" t="str">
        <f>E7</f>
        <v>Oprava trati v úseku 1.TK a 2.TK Děčín Prostřední Žleb - Dolní Žleb_OPRAVA č. 2</v>
      </c>
      <c r="F119" s="33"/>
      <c r="G119" s="33"/>
      <c r="H119" s="33"/>
      <c r="I119" s="156"/>
      <c r="J119" s="41"/>
      <c r="K119" s="41"/>
      <c r="L119" s="64"/>
      <c r="S119" s="39"/>
      <c r="T119" s="39"/>
      <c r="U119" s="39"/>
      <c r="V119" s="39"/>
      <c r="W119" s="39"/>
      <c r="X119" s="39"/>
      <c r="Y119" s="39"/>
      <c r="Z119" s="39"/>
      <c r="AA119" s="39"/>
      <c r="AB119" s="39"/>
      <c r="AC119" s="39"/>
      <c r="AD119" s="39"/>
      <c r="AE119" s="39"/>
    </row>
    <row r="120" s="1" customFormat="1" ht="12" customHeight="1">
      <c r="B120" s="22"/>
      <c r="C120" s="33" t="s">
        <v>389</v>
      </c>
      <c r="D120" s="23"/>
      <c r="E120" s="23"/>
      <c r="F120" s="23"/>
      <c r="G120" s="23"/>
      <c r="H120" s="23"/>
      <c r="I120" s="148"/>
      <c r="J120" s="23"/>
      <c r="K120" s="23"/>
      <c r="L120" s="21"/>
    </row>
    <row r="121" s="2" customFormat="1" ht="16.5" customHeight="1">
      <c r="A121" s="39"/>
      <c r="B121" s="40"/>
      <c r="C121" s="41"/>
      <c r="D121" s="41"/>
      <c r="E121" s="198" t="s">
        <v>4197</v>
      </c>
      <c r="F121" s="41"/>
      <c r="G121" s="41"/>
      <c r="H121" s="41"/>
      <c r="I121" s="156"/>
      <c r="J121" s="41"/>
      <c r="K121" s="41"/>
      <c r="L121" s="64"/>
      <c r="S121" s="39"/>
      <c r="T121" s="39"/>
      <c r="U121" s="39"/>
      <c r="V121" s="39"/>
      <c r="W121" s="39"/>
      <c r="X121" s="39"/>
      <c r="Y121" s="39"/>
      <c r="Z121" s="39"/>
      <c r="AA121" s="39"/>
      <c r="AB121" s="39"/>
      <c r="AC121" s="39"/>
      <c r="AD121" s="39"/>
      <c r="AE121" s="39"/>
    </row>
    <row r="122" s="2" customFormat="1" ht="12" customHeight="1">
      <c r="A122" s="39"/>
      <c r="B122" s="40"/>
      <c r="C122" s="33" t="s">
        <v>715</v>
      </c>
      <c r="D122" s="41"/>
      <c r="E122" s="41"/>
      <c r="F122" s="41"/>
      <c r="G122" s="41"/>
      <c r="H122" s="41"/>
      <c r="I122" s="156"/>
      <c r="J122" s="41"/>
      <c r="K122" s="41"/>
      <c r="L122" s="64"/>
      <c r="S122" s="39"/>
      <c r="T122" s="39"/>
      <c r="U122" s="39"/>
      <c r="V122" s="39"/>
      <c r="W122" s="39"/>
      <c r="X122" s="39"/>
      <c r="Y122" s="39"/>
      <c r="Z122" s="39"/>
      <c r="AA122" s="39"/>
      <c r="AB122" s="39"/>
      <c r="AC122" s="39"/>
      <c r="AD122" s="39"/>
      <c r="AE122" s="39"/>
    </row>
    <row r="123" s="2" customFormat="1" ht="16.5" customHeight="1">
      <c r="A123" s="39"/>
      <c r="B123" s="40"/>
      <c r="C123" s="41"/>
      <c r="D123" s="41"/>
      <c r="E123" s="77" t="str">
        <f>E11</f>
        <v>001 - ZRN - Propustek v km 9,593</v>
      </c>
      <c r="F123" s="41"/>
      <c r="G123" s="41"/>
      <c r="H123" s="41"/>
      <c r="I123" s="156"/>
      <c r="J123" s="41"/>
      <c r="K123" s="41"/>
      <c r="L123" s="64"/>
      <c r="S123" s="39"/>
      <c r="T123" s="39"/>
      <c r="U123" s="39"/>
      <c r="V123" s="39"/>
      <c r="W123" s="39"/>
      <c r="X123" s="39"/>
      <c r="Y123" s="39"/>
      <c r="Z123" s="39"/>
      <c r="AA123" s="39"/>
      <c r="AB123" s="39"/>
      <c r="AC123" s="39"/>
      <c r="AD123" s="39"/>
      <c r="AE123" s="39"/>
    </row>
    <row r="124" s="2" customFormat="1" ht="6.96" customHeight="1">
      <c r="A124" s="39"/>
      <c r="B124" s="40"/>
      <c r="C124" s="41"/>
      <c r="D124" s="41"/>
      <c r="E124" s="41"/>
      <c r="F124" s="41"/>
      <c r="G124" s="41"/>
      <c r="H124" s="41"/>
      <c r="I124" s="156"/>
      <c r="J124" s="41"/>
      <c r="K124" s="41"/>
      <c r="L124" s="64"/>
      <c r="S124" s="39"/>
      <c r="T124" s="39"/>
      <c r="U124" s="39"/>
      <c r="V124" s="39"/>
      <c r="W124" s="39"/>
      <c r="X124" s="39"/>
      <c r="Y124" s="39"/>
      <c r="Z124" s="39"/>
      <c r="AA124" s="39"/>
      <c r="AB124" s="39"/>
      <c r="AC124" s="39"/>
      <c r="AD124" s="39"/>
      <c r="AE124" s="39"/>
    </row>
    <row r="125" s="2" customFormat="1" ht="12" customHeight="1">
      <c r="A125" s="39"/>
      <c r="B125" s="40"/>
      <c r="C125" s="33" t="s">
        <v>20</v>
      </c>
      <c r="D125" s="41"/>
      <c r="E125" s="41"/>
      <c r="F125" s="28" t="str">
        <f>F14</f>
        <v xml:space="preserve"> </v>
      </c>
      <c r="G125" s="41"/>
      <c r="H125" s="41"/>
      <c r="I125" s="158" t="s">
        <v>22</v>
      </c>
      <c r="J125" s="80" t="str">
        <f>IF(J14="","",J14)</f>
        <v>21. 11. 2019</v>
      </c>
      <c r="K125" s="41"/>
      <c r="L125" s="64"/>
      <c r="S125" s="39"/>
      <c r="T125" s="39"/>
      <c r="U125" s="39"/>
      <c r="V125" s="39"/>
      <c r="W125" s="39"/>
      <c r="X125" s="39"/>
      <c r="Y125" s="39"/>
      <c r="Z125" s="39"/>
      <c r="AA125" s="39"/>
      <c r="AB125" s="39"/>
      <c r="AC125" s="39"/>
      <c r="AD125" s="39"/>
      <c r="AE125" s="39"/>
    </row>
    <row r="126" s="2" customFormat="1" ht="6.96" customHeight="1">
      <c r="A126" s="39"/>
      <c r="B126" s="40"/>
      <c r="C126" s="41"/>
      <c r="D126" s="41"/>
      <c r="E126" s="41"/>
      <c r="F126" s="41"/>
      <c r="G126" s="41"/>
      <c r="H126" s="41"/>
      <c r="I126" s="156"/>
      <c r="J126" s="41"/>
      <c r="K126" s="41"/>
      <c r="L126" s="64"/>
      <c r="S126" s="39"/>
      <c r="T126" s="39"/>
      <c r="U126" s="39"/>
      <c r="V126" s="39"/>
      <c r="W126" s="39"/>
      <c r="X126" s="39"/>
      <c r="Y126" s="39"/>
      <c r="Z126" s="39"/>
      <c r="AA126" s="39"/>
      <c r="AB126" s="39"/>
      <c r="AC126" s="39"/>
      <c r="AD126" s="39"/>
      <c r="AE126" s="39"/>
    </row>
    <row r="127" s="2" customFormat="1" ht="15.15" customHeight="1">
      <c r="A127" s="39"/>
      <c r="B127" s="40"/>
      <c r="C127" s="33" t="s">
        <v>24</v>
      </c>
      <c r="D127" s="41"/>
      <c r="E127" s="41"/>
      <c r="F127" s="28" t="str">
        <f>E17</f>
        <v/>
      </c>
      <c r="G127" s="41"/>
      <c r="H127" s="41"/>
      <c r="I127" s="158" t="s">
        <v>32</v>
      </c>
      <c r="J127" s="37" t="str">
        <f>E23</f>
        <v xml:space="preserve"> </v>
      </c>
      <c r="K127" s="41"/>
      <c r="L127" s="64"/>
      <c r="S127" s="39"/>
      <c r="T127" s="39"/>
      <c r="U127" s="39"/>
      <c r="V127" s="39"/>
      <c r="W127" s="39"/>
      <c r="X127" s="39"/>
      <c r="Y127" s="39"/>
      <c r="Z127" s="39"/>
      <c r="AA127" s="39"/>
      <c r="AB127" s="39"/>
      <c r="AC127" s="39"/>
      <c r="AD127" s="39"/>
      <c r="AE127" s="39"/>
    </row>
    <row r="128" s="2" customFormat="1" ht="15.15" customHeight="1">
      <c r="A128" s="39"/>
      <c r="B128" s="40"/>
      <c r="C128" s="33" t="s">
        <v>30</v>
      </c>
      <c r="D128" s="41"/>
      <c r="E128" s="41"/>
      <c r="F128" s="28" t="str">
        <f>IF(E20="","",E20)</f>
        <v>Vyplň údaj</v>
      </c>
      <c r="G128" s="41"/>
      <c r="H128" s="41"/>
      <c r="I128" s="158" t="s">
        <v>34</v>
      </c>
      <c r="J128" s="37" t="str">
        <f>E26</f>
        <v xml:space="preserve"> </v>
      </c>
      <c r="K128" s="41"/>
      <c r="L128" s="64"/>
      <c r="S128" s="39"/>
      <c r="T128" s="39"/>
      <c r="U128" s="39"/>
      <c r="V128" s="39"/>
      <c r="W128" s="39"/>
      <c r="X128" s="39"/>
      <c r="Y128" s="39"/>
      <c r="Z128" s="39"/>
      <c r="AA128" s="39"/>
      <c r="AB128" s="39"/>
      <c r="AC128" s="39"/>
      <c r="AD128" s="39"/>
      <c r="AE128" s="39"/>
    </row>
    <row r="129" s="2" customFormat="1" ht="10.32" customHeight="1">
      <c r="A129" s="39"/>
      <c r="B129" s="40"/>
      <c r="C129" s="41"/>
      <c r="D129" s="41"/>
      <c r="E129" s="41"/>
      <c r="F129" s="41"/>
      <c r="G129" s="41"/>
      <c r="H129" s="41"/>
      <c r="I129" s="156"/>
      <c r="J129" s="41"/>
      <c r="K129" s="41"/>
      <c r="L129" s="64"/>
      <c r="S129" s="39"/>
      <c r="T129" s="39"/>
      <c r="U129" s="39"/>
      <c r="V129" s="39"/>
      <c r="W129" s="39"/>
      <c r="X129" s="39"/>
      <c r="Y129" s="39"/>
      <c r="Z129" s="39"/>
      <c r="AA129" s="39"/>
      <c r="AB129" s="39"/>
      <c r="AC129" s="39"/>
      <c r="AD129" s="39"/>
      <c r="AE129" s="39"/>
    </row>
    <row r="130" s="9" customFormat="1" ht="29.28" customHeight="1">
      <c r="A130" s="204"/>
      <c r="B130" s="205"/>
      <c r="C130" s="206" t="s">
        <v>397</v>
      </c>
      <c r="D130" s="207" t="s">
        <v>61</v>
      </c>
      <c r="E130" s="207" t="s">
        <v>57</v>
      </c>
      <c r="F130" s="207" t="s">
        <v>58</v>
      </c>
      <c r="G130" s="207" t="s">
        <v>398</v>
      </c>
      <c r="H130" s="207" t="s">
        <v>399</v>
      </c>
      <c r="I130" s="208" t="s">
        <v>400</v>
      </c>
      <c r="J130" s="207" t="s">
        <v>393</v>
      </c>
      <c r="K130" s="209" t="s">
        <v>401</v>
      </c>
      <c r="L130" s="210"/>
      <c r="M130" s="101" t="s">
        <v>1</v>
      </c>
      <c r="N130" s="102" t="s">
        <v>40</v>
      </c>
      <c r="O130" s="102" t="s">
        <v>402</v>
      </c>
      <c r="P130" s="102" t="s">
        <v>403</v>
      </c>
      <c r="Q130" s="102" t="s">
        <v>404</v>
      </c>
      <c r="R130" s="102" t="s">
        <v>405</v>
      </c>
      <c r="S130" s="102" t="s">
        <v>406</v>
      </c>
      <c r="T130" s="103" t="s">
        <v>407</v>
      </c>
      <c r="U130" s="204"/>
      <c r="V130" s="204"/>
      <c r="W130" s="204"/>
      <c r="X130" s="204"/>
      <c r="Y130" s="204"/>
      <c r="Z130" s="204"/>
      <c r="AA130" s="204"/>
      <c r="AB130" s="204"/>
      <c r="AC130" s="204"/>
      <c r="AD130" s="204"/>
      <c r="AE130" s="204"/>
    </row>
    <row r="131" s="2" customFormat="1" ht="22.8" customHeight="1">
      <c r="A131" s="39"/>
      <c r="B131" s="40"/>
      <c r="C131" s="108" t="s">
        <v>408</v>
      </c>
      <c r="D131" s="41"/>
      <c r="E131" s="41"/>
      <c r="F131" s="41"/>
      <c r="G131" s="41"/>
      <c r="H131" s="41"/>
      <c r="I131" s="156"/>
      <c r="J131" s="211">
        <f>BK131</f>
        <v>0</v>
      </c>
      <c r="K131" s="41"/>
      <c r="L131" s="45"/>
      <c r="M131" s="104"/>
      <c r="N131" s="212"/>
      <c r="O131" s="105"/>
      <c r="P131" s="213">
        <f>P132+P334</f>
        <v>0</v>
      </c>
      <c r="Q131" s="105"/>
      <c r="R131" s="213">
        <f>R132+R334</f>
        <v>13.963569438815998</v>
      </c>
      <c r="S131" s="105"/>
      <c r="T131" s="214">
        <f>T132+T334</f>
        <v>1.19038</v>
      </c>
      <c r="U131" s="39"/>
      <c r="V131" s="39"/>
      <c r="W131" s="39"/>
      <c r="X131" s="39"/>
      <c r="Y131" s="39"/>
      <c r="Z131" s="39"/>
      <c r="AA131" s="39"/>
      <c r="AB131" s="39"/>
      <c r="AC131" s="39"/>
      <c r="AD131" s="39"/>
      <c r="AE131" s="39"/>
      <c r="AT131" s="18" t="s">
        <v>75</v>
      </c>
      <c r="AU131" s="18" t="s">
        <v>395</v>
      </c>
      <c r="BK131" s="215">
        <f>BK132+BK334</f>
        <v>0</v>
      </c>
    </row>
    <row r="132" s="11" customFormat="1" ht="25.92" customHeight="1">
      <c r="A132" s="11"/>
      <c r="B132" s="254"/>
      <c r="C132" s="255"/>
      <c r="D132" s="256" t="s">
        <v>75</v>
      </c>
      <c r="E132" s="257" t="s">
        <v>750</v>
      </c>
      <c r="F132" s="257" t="s">
        <v>751</v>
      </c>
      <c r="G132" s="255"/>
      <c r="H132" s="255"/>
      <c r="I132" s="258"/>
      <c r="J132" s="259">
        <f>BK132</f>
        <v>0</v>
      </c>
      <c r="K132" s="255"/>
      <c r="L132" s="260"/>
      <c r="M132" s="261"/>
      <c r="N132" s="262"/>
      <c r="O132" s="262"/>
      <c r="P132" s="263">
        <f>P133+P144+P149+P162+P198+P307+P330</f>
        <v>0</v>
      </c>
      <c r="Q132" s="262"/>
      <c r="R132" s="263">
        <f>R133+R144+R149+R162+R198+R307+R330</f>
        <v>13.956036738815998</v>
      </c>
      <c r="S132" s="262"/>
      <c r="T132" s="264">
        <f>T133+T144+T149+T162+T198+T307+T330</f>
        <v>1.19038</v>
      </c>
      <c r="U132" s="11"/>
      <c r="V132" s="11"/>
      <c r="W132" s="11"/>
      <c r="X132" s="11"/>
      <c r="Y132" s="11"/>
      <c r="Z132" s="11"/>
      <c r="AA132" s="11"/>
      <c r="AB132" s="11"/>
      <c r="AC132" s="11"/>
      <c r="AD132" s="11"/>
      <c r="AE132" s="11"/>
      <c r="AR132" s="265" t="s">
        <v>84</v>
      </c>
      <c r="AT132" s="266" t="s">
        <v>75</v>
      </c>
      <c r="AU132" s="266" t="s">
        <v>76</v>
      </c>
      <c r="AY132" s="265" t="s">
        <v>414</v>
      </c>
      <c r="BK132" s="267">
        <f>BK133+BK144+BK149+BK162+BK198+BK307+BK330</f>
        <v>0</v>
      </c>
    </row>
    <row r="133" s="11" customFormat="1" ht="22.8" customHeight="1">
      <c r="A133" s="11"/>
      <c r="B133" s="254"/>
      <c r="C133" s="255"/>
      <c r="D133" s="256" t="s">
        <v>75</v>
      </c>
      <c r="E133" s="275" t="s">
        <v>84</v>
      </c>
      <c r="F133" s="275" t="s">
        <v>1714</v>
      </c>
      <c r="G133" s="255"/>
      <c r="H133" s="255"/>
      <c r="I133" s="258"/>
      <c r="J133" s="276">
        <f>BK133</f>
        <v>0</v>
      </c>
      <c r="K133" s="255"/>
      <c r="L133" s="260"/>
      <c r="M133" s="261"/>
      <c r="N133" s="262"/>
      <c r="O133" s="262"/>
      <c r="P133" s="263">
        <f>SUM(P134:P143)</f>
        <v>0</v>
      </c>
      <c r="Q133" s="262"/>
      <c r="R133" s="263">
        <f>SUM(R134:R143)</f>
        <v>0</v>
      </c>
      <c r="S133" s="262"/>
      <c r="T133" s="264">
        <f>SUM(T134:T143)</f>
        <v>0</v>
      </c>
      <c r="U133" s="11"/>
      <c r="V133" s="11"/>
      <c r="W133" s="11"/>
      <c r="X133" s="11"/>
      <c r="Y133" s="11"/>
      <c r="Z133" s="11"/>
      <c r="AA133" s="11"/>
      <c r="AB133" s="11"/>
      <c r="AC133" s="11"/>
      <c r="AD133" s="11"/>
      <c r="AE133" s="11"/>
      <c r="AR133" s="265" t="s">
        <v>84</v>
      </c>
      <c r="AT133" s="266" t="s">
        <v>75</v>
      </c>
      <c r="AU133" s="266" t="s">
        <v>84</v>
      </c>
      <c r="AY133" s="265" t="s">
        <v>414</v>
      </c>
      <c r="BK133" s="267">
        <f>SUM(BK134:BK143)</f>
        <v>0</v>
      </c>
    </row>
    <row r="134" s="2" customFormat="1" ht="21.75" customHeight="1">
      <c r="A134" s="39"/>
      <c r="B134" s="40"/>
      <c r="C134" s="234" t="s">
        <v>84</v>
      </c>
      <c r="D134" s="234" t="s">
        <v>443</v>
      </c>
      <c r="E134" s="235" t="s">
        <v>1715</v>
      </c>
      <c r="F134" s="236" t="s">
        <v>1716</v>
      </c>
      <c r="G134" s="237" t="s">
        <v>632</v>
      </c>
      <c r="H134" s="238">
        <v>167</v>
      </c>
      <c r="I134" s="239"/>
      <c r="J134" s="240">
        <f>ROUND(I134*H134,2)</f>
        <v>0</v>
      </c>
      <c r="K134" s="236" t="s">
        <v>720</v>
      </c>
      <c r="L134" s="45"/>
      <c r="M134" s="241" t="s">
        <v>1</v>
      </c>
      <c r="N134" s="242" t="s">
        <v>41</v>
      </c>
      <c r="O134" s="92"/>
      <c r="P134" s="226">
        <f>O134*H134</f>
        <v>0</v>
      </c>
      <c r="Q134" s="226">
        <v>0</v>
      </c>
      <c r="R134" s="226">
        <f>Q134*H134</f>
        <v>0</v>
      </c>
      <c r="S134" s="226">
        <v>0</v>
      </c>
      <c r="T134" s="227">
        <f>S134*H134</f>
        <v>0</v>
      </c>
      <c r="U134" s="39"/>
      <c r="V134" s="39"/>
      <c r="W134" s="39"/>
      <c r="X134" s="39"/>
      <c r="Y134" s="39"/>
      <c r="Z134" s="39"/>
      <c r="AA134" s="39"/>
      <c r="AB134" s="39"/>
      <c r="AC134" s="39"/>
      <c r="AD134" s="39"/>
      <c r="AE134" s="39"/>
      <c r="AR134" s="228" t="s">
        <v>415</v>
      </c>
      <c r="AT134" s="228" t="s">
        <v>443</v>
      </c>
      <c r="AU134" s="228" t="s">
        <v>86</v>
      </c>
      <c r="AY134" s="18" t="s">
        <v>414</v>
      </c>
      <c r="BE134" s="229">
        <f>IF(N134="základní",J134,0)</f>
        <v>0</v>
      </c>
      <c r="BF134" s="229">
        <f>IF(N134="snížená",J134,0)</f>
        <v>0</v>
      </c>
      <c r="BG134" s="229">
        <f>IF(N134="zákl. přenesená",J134,0)</f>
        <v>0</v>
      </c>
      <c r="BH134" s="229">
        <f>IF(N134="sníž. přenesená",J134,0)</f>
        <v>0</v>
      </c>
      <c r="BI134" s="229">
        <f>IF(N134="nulová",J134,0)</f>
        <v>0</v>
      </c>
      <c r="BJ134" s="18" t="s">
        <v>84</v>
      </c>
      <c r="BK134" s="229">
        <f>ROUND(I134*H134,2)</f>
        <v>0</v>
      </c>
      <c r="BL134" s="18" t="s">
        <v>415</v>
      </c>
      <c r="BM134" s="228" t="s">
        <v>4199</v>
      </c>
    </row>
    <row r="135" s="2" customFormat="1">
      <c r="A135" s="39"/>
      <c r="B135" s="40"/>
      <c r="C135" s="41"/>
      <c r="D135" s="230" t="s">
        <v>417</v>
      </c>
      <c r="E135" s="41"/>
      <c r="F135" s="231" t="s">
        <v>1718</v>
      </c>
      <c r="G135" s="41"/>
      <c r="H135" s="41"/>
      <c r="I135" s="156"/>
      <c r="J135" s="41"/>
      <c r="K135" s="41"/>
      <c r="L135" s="45"/>
      <c r="M135" s="232"/>
      <c r="N135" s="233"/>
      <c r="O135" s="92"/>
      <c r="P135" s="92"/>
      <c r="Q135" s="92"/>
      <c r="R135" s="92"/>
      <c r="S135" s="92"/>
      <c r="T135" s="93"/>
      <c r="U135" s="39"/>
      <c r="V135" s="39"/>
      <c r="W135" s="39"/>
      <c r="X135" s="39"/>
      <c r="Y135" s="39"/>
      <c r="Z135" s="39"/>
      <c r="AA135" s="39"/>
      <c r="AB135" s="39"/>
      <c r="AC135" s="39"/>
      <c r="AD135" s="39"/>
      <c r="AE135" s="39"/>
      <c r="AT135" s="18" t="s">
        <v>417</v>
      </c>
      <c r="AU135" s="18" t="s">
        <v>86</v>
      </c>
    </row>
    <row r="136" s="15" customFormat="1">
      <c r="A136" s="15"/>
      <c r="B136" s="299"/>
      <c r="C136" s="300"/>
      <c r="D136" s="230" t="s">
        <v>758</v>
      </c>
      <c r="E136" s="301" t="s">
        <v>1</v>
      </c>
      <c r="F136" s="302" t="s">
        <v>2860</v>
      </c>
      <c r="G136" s="300"/>
      <c r="H136" s="301" t="s">
        <v>1</v>
      </c>
      <c r="I136" s="303"/>
      <c r="J136" s="300"/>
      <c r="K136" s="300"/>
      <c r="L136" s="304"/>
      <c r="M136" s="305"/>
      <c r="N136" s="306"/>
      <c r="O136" s="306"/>
      <c r="P136" s="306"/>
      <c r="Q136" s="306"/>
      <c r="R136" s="306"/>
      <c r="S136" s="306"/>
      <c r="T136" s="307"/>
      <c r="U136" s="15"/>
      <c r="V136" s="15"/>
      <c r="W136" s="15"/>
      <c r="X136" s="15"/>
      <c r="Y136" s="15"/>
      <c r="Z136" s="15"/>
      <c r="AA136" s="15"/>
      <c r="AB136" s="15"/>
      <c r="AC136" s="15"/>
      <c r="AD136" s="15"/>
      <c r="AE136" s="15"/>
      <c r="AT136" s="308" t="s">
        <v>758</v>
      </c>
      <c r="AU136" s="308" t="s">
        <v>86</v>
      </c>
      <c r="AV136" s="15" t="s">
        <v>84</v>
      </c>
      <c r="AW136" s="15" t="s">
        <v>33</v>
      </c>
      <c r="AX136" s="15" t="s">
        <v>76</v>
      </c>
      <c r="AY136" s="308" t="s">
        <v>414</v>
      </c>
    </row>
    <row r="137" s="13" customFormat="1">
      <c r="A137" s="13"/>
      <c r="B137" s="277"/>
      <c r="C137" s="278"/>
      <c r="D137" s="230" t="s">
        <v>758</v>
      </c>
      <c r="E137" s="279" t="s">
        <v>1</v>
      </c>
      <c r="F137" s="280" t="s">
        <v>4200</v>
      </c>
      <c r="G137" s="278"/>
      <c r="H137" s="281">
        <v>128</v>
      </c>
      <c r="I137" s="282"/>
      <c r="J137" s="278"/>
      <c r="K137" s="278"/>
      <c r="L137" s="283"/>
      <c r="M137" s="284"/>
      <c r="N137" s="285"/>
      <c r="O137" s="285"/>
      <c r="P137" s="285"/>
      <c r="Q137" s="285"/>
      <c r="R137" s="285"/>
      <c r="S137" s="285"/>
      <c r="T137" s="286"/>
      <c r="U137" s="13"/>
      <c r="V137" s="13"/>
      <c r="W137" s="13"/>
      <c r="X137" s="13"/>
      <c r="Y137" s="13"/>
      <c r="Z137" s="13"/>
      <c r="AA137" s="13"/>
      <c r="AB137" s="13"/>
      <c r="AC137" s="13"/>
      <c r="AD137" s="13"/>
      <c r="AE137" s="13"/>
      <c r="AT137" s="287" t="s">
        <v>758</v>
      </c>
      <c r="AU137" s="287" t="s">
        <v>86</v>
      </c>
      <c r="AV137" s="13" t="s">
        <v>86</v>
      </c>
      <c r="AW137" s="13" t="s">
        <v>33</v>
      </c>
      <c r="AX137" s="13" t="s">
        <v>76</v>
      </c>
      <c r="AY137" s="287" t="s">
        <v>414</v>
      </c>
    </row>
    <row r="138" s="15" customFormat="1">
      <c r="A138" s="15"/>
      <c r="B138" s="299"/>
      <c r="C138" s="300"/>
      <c r="D138" s="230" t="s">
        <v>758</v>
      </c>
      <c r="E138" s="301" t="s">
        <v>1</v>
      </c>
      <c r="F138" s="302" t="s">
        <v>2862</v>
      </c>
      <c r="G138" s="300"/>
      <c r="H138" s="301" t="s">
        <v>1</v>
      </c>
      <c r="I138" s="303"/>
      <c r="J138" s="300"/>
      <c r="K138" s="300"/>
      <c r="L138" s="304"/>
      <c r="M138" s="305"/>
      <c r="N138" s="306"/>
      <c r="O138" s="306"/>
      <c r="P138" s="306"/>
      <c r="Q138" s="306"/>
      <c r="R138" s="306"/>
      <c r="S138" s="306"/>
      <c r="T138" s="307"/>
      <c r="U138" s="15"/>
      <c r="V138" s="15"/>
      <c r="W138" s="15"/>
      <c r="X138" s="15"/>
      <c r="Y138" s="15"/>
      <c r="Z138" s="15"/>
      <c r="AA138" s="15"/>
      <c r="AB138" s="15"/>
      <c r="AC138" s="15"/>
      <c r="AD138" s="15"/>
      <c r="AE138" s="15"/>
      <c r="AT138" s="308" t="s">
        <v>758</v>
      </c>
      <c r="AU138" s="308" t="s">
        <v>86</v>
      </c>
      <c r="AV138" s="15" t="s">
        <v>84</v>
      </c>
      <c r="AW138" s="15" t="s">
        <v>33</v>
      </c>
      <c r="AX138" s="15" t="s">
        <v>76</v>
      </c>
      <c r="AY138" s="308" t="s">
        <v>414</v>
      </c>
    </row>
    <row r="139" s="13" customFormat="1">
      <c r="A139" s="13"/>
      <c r="B139" s="277"/>
      <c r="C139" s="278"/>
      <c r="D139" s="230" t="s">
        <v>758</v>
      </c>
      <c r="E139" s="279" t="s">
        <v>1</v>
      </c>
      <c r="F139" s="280" t="s">
        <v>4201</v>
      </c>
      <c r="G139" s="278"/>
      <c r="H139" s="281">
        <v>39</v>
      </c>
      <c r="I139" s="282"/>
      <c r="J139" s="278"/>
      <c r="K139" s="278"/>
      <c r="L139" s="283"/>
      <c r="M139" s="284"/>
      <c r="N139" s="285"/>
      <c r="O139" s="285"/>
      <c r="P139" s="285"/>
      <c r="Q139" s="285"/>
      <c r="R139" s="285"/>
      <c r="S139" s="285"/>
      <c r="T139" s="286"/>
      <c r="U139" s="13"/>
      <c r="V139" s="13"/>
      <c r="W139" s="13"/>
      <c r="X139" s="13"/>
      <c r="Y139" s="13"/>
      <c r="Z139" s="13"/>
      <c r="AA139" s="13"/>
      <c r="AB139" s="13"/>
      <c r="AC139" s="13"/>
      <c r="AD139" s="13"/>
      <c r="AE139" s="13"/>
      <c r="AT139" s="287" t="s">
        <v>758</v>
      </c>
      <c r="AU139" s="287" t="s">
        <v>86</v>
      </c>
      <c r="AV139" s="13" t="s">
        <v>86</v>
      </c>
      <c r="AW139" s="13" t="s">
        <v>33</v>
      </c>
      <c r="AX139" s="13" t="s">
        <v>76</v>
      </c>
      <c r="AY139" s="287" t="s">
        <v>414</v>
      </c>
    </row>
    <row r="140" s="14" customFormat="1">
      <c r="A140" s="14"/>
      <c r="B140" s="288"/>
      <c r="C140" s="289"/>
      <c r="D140" s="230" t="s">
        <v>758</v>
      </c>
      <c r="E140" s="290" t="s">
        <v>1</v>
      </c>
      <c r="F140" s="291" t="s">
        <v>760</v>
      </c>
      <c r="G140" s="289"/>
      <c r="H140" s="292">
        <v>167</v>
      </c>
      <c r="I140" s="293"/>
      <c r="J140" s="289"/>
      <c r="K140" s="289"/>
      <c r="L140" s="294"/>
      <c r="M140" s="295"/>
      <c r="N140" s="296"/>
      <c r="O140" s="296"/>
      <c r="P140" s="296"/>
      <c r="Q140" s="296"/>
      <c r="R140" s="296"/>
      <c r="S140" s="296"/>
      <c r="T140" s="297"/>
      <c r="U140" s="14"/>
      <c r="V140" s="14"/>
      <c r="W140" s="14"/>
      <c r="X140" s="14"/>
      <c r="Y140" s="14"/>
      <c r="Z140" s="14"/>
      <c r="AA140" s="14"/>
      <c r="AB140" s="14"/>
      <c r="AC140" s="14"/>
      <c r="AD140" s="14"/>
      <c r="AE140" s="14"/>
      <c r="AT140" s="298" t="s">
        <v>758</v>
      </c>
      <c r="AU140" s="298" t="s">
        <v>86</v>
      </c>
      <c r="AV140" s="14" t="s">
        <v>415</v>
      </c>
      <c r="AW140" s="14" t="s">
        <v>33</v>
      </c>
      <c r="AX140" s="14" t="s">
        <v>84</v>
      </c>
      <c r="AY140" s="298" t="s">
        <v>414</v>
      </c>
    </row>
    <row r="141" s="2" customFormat="1" ht="21.75" customHeight="1">
      <c r="A141" s="39"/>
      <c r="B141" s="40"/>
      <c r="C141" s="234" t="s">
        <v>86</v>
      </c>
      <c r="D141" s="234" t="s">
        <v>443</v>
      </c>
      <c r="E141" s="235" t="s">
        <v>1721</v>
      </c>
      <c r="F141" s="236" t="s">
        <v>1722</v>
      </c>
      <c r="G141" s="237" t="s">
        <v>755</v>
      </c>
      <c r="H141" s="238">
        <v>3.3399999999999999</v>
      </c>
      <c r="I141" s="239"/>
      <c r="J141" s="240">
        <f>ROUND(I141*H141,2)</f>
        <v>0</v>
      </c>
      <c r="K141" s="236" t="s">
        <v>720</v>
      </c>
      <c r="L141" s="45"/>
      <c r="M141" s="241" t="s">
        <v>1</v>
      </c>
      <c r="N141" s="242" t="s">
        <v>41</v>
      </c>
      <c r="O141" s="92"/>
      <c r="P141" s="226">
        <f>O141*H141</f>
        <v>0</v>
      </c>
      <c r="Q141" s="226">
        <v>0</v>
      </c>
      <c r="R141" s="226">
        <f>Q141*H141</f>
        <v>0</v>
      </c>
      <c r="S141" s="226">
        <v>0</v>
      </c>
      <c r="T141" s="227">
        <f>S141*H141</f>
        <v>0</v>
      </c>
      <c r="U141" s="39"/>
      <c r="V141" s="39"/>
      <c r="W141" s="39"/>
      <c r="X141" s="39"/>
      <c r="Y141" s="39"/>
      <c r="Z141" s="39"/>
      <c r="AA141" s="39"/>
      <c r="AB141" s="39"/>
      <c r="AC141" s="39"/>
      <c r="AD141" s="39"/>
      <c r="AE141" s="39"/>
      <c r="AR141" s="228" t="s">
        <v>415</v>
      </c>
      <c r="AT141" s="228" t="s">
        <v>443</v>
      </c>
      <c r="AU141" s="228" t="s">
        <v>86</v>
      </c>
      <c r="AY141" s="18" t="s">
        <v>414</v>
      </c>
      <c r="BE141" s="229">
        <f>IF(N141="základní",J141,0)</f>
        <v>0</v>
      </c>
      <c r="BF141" s="229">
        <f>IF(N141="snížená",J141,0)</f>
        <v>0</v>
      </c>
      <c r="BG141" s="229">
        <f>IF(N141="zákl. přenesená",J141,0)</f>
        <v>0</v>
      </c>
      <c r="BH141" s="229">
        <f>IF(N141="sníž. přenesená",J141,0)</f>
        <v>0</v>
      </c>
      <c r="BI141" s="229">
        <f>IF(N141="nulová",J141,0)</f>
        <v>0</v>
      </c>
      <c r="BJ141" s="18" t="s">
        <v>84</v>
      </c>
      <c r="BK141" s="229">
        <f>ROUND(I141*H141,2)</f>
        <v>0</v>
      </c>
      <c r="BL141" s="18" t="s">
        <v>415</v>
      </c>
      <c r="BM141" s="228" t="s">
        <v>4202</v>
      </c>
    </row>
    <row r="142" s="2" customFormat="1">
      <c r="A142" s="39"/>
      <c r="B142" s="40"/>
      <c r="C142" s="41"/>
      <c r="D142" s="230" t="s">
        <v>417</v>
      </c>
      <c r="E142" s="41"/>
      <c r="F142" s="231" t="s">
        <v>1724</v>
      </c>
      <c r="G142" s="41"/>
      <c r="H142" s="41"/>
      <c r="I142" s="156"/>
      <c r="J142" s="41"/>
      <c r="K142" s="41"/>
      <c r="L142" s="45"/>
      <c r="M142" s="232"/>
      <c r="N142" s="233"/>
      <c r="O142" s="92"/>
      <c r="P142" s="92"/>
      <c r="Q142" s="92"/>
      <c r="R142" s="92"/>
      <c r="S142" s="92"/>
      <c r="T142" s="93"/>
      <c r="U142" s="39"/>
      <c r="V142" s="39"/>
      <c r="W142" s="39"/>
      <c r="X142" s="39"/>
      <c r="Y142" s="39"/>
      <c r="Z142" s="39"/>
      <c r="AA142" s="39"/>
      <c r="AB142" s="39"/>
      <c r="AC142" s="39"/>
      <c r="AD142" s="39"/>
      <c r="AE142" s="39"/>
      <c r="AT142" s="18" t="s">
        <v>417</v>
      </c>
      <c r="AU142" s="18" t="s">
        <v>86</v>
      </c>
    </row>
    <row r="143" s="13" customFormat="1">
      <c r="A143" s="13"/>
      <c r="B143" s="277"/>
      <c r="C143" s="278"/>
      <c r="D143" s="230" t="s">
        <v>758</v>
      </c>
      <c r="E143" s="279" t="s">
        <v>1</v>
      </c>
      <c r="F143" s="280" t="s">
        <v>4203</v>
      </c>
      <c r="G143" s="278"/>
      <c r="H143" s="281">
        <v>3.3399999999999999</v>
      </c>
      <c r="I143" s="282"/>
      <c r="J143" s="278"/>
      <c r="K143" s="278"/>
      <c r="L143" s="283"/>
      <c r="M143" s="284"/>
      <c r="N143" s="285"/>
      <c r="O143" s="285"/>
      <c r="P143" s="285"/>
      <c r="Q143" s="285"/>
      <c r="R143" s="285"/>
      <c r="S143" s="285"/>
      <c r="T143" s="286"/>
      <c r="U143" s="13"/>
      <c r="V143" s="13"/>
      <c r="W143" s="13"/>
      <c r="X143" s="13"/>
      <c r="Y143" s="13"/>
      <c r="Z143" s="13"/>
      <c r="AA143" s="13"/>
      <c r="AB143" s="13"/>
      <c r="AC143" s="13"/>
      <c r="AD143" s="13"/>
      <c r="AE143" s="13"/>
      <c r="AT143" s="287" t="s">
        <v>758</v>
      </c>
      <c r="AU143" s="287" t="s">
        <v>86</v>
      </c>
      <c r="AV143" s="13" t="s">
        <v>86</v>
      </c>
      <c r="AW143" s="13" t="s">
        <v>33</v>
      </c>
      <c r="AX143" s="13" t="s">
        <v>84</v>
      </c>
      <c r="AY143" s="287" t="s">
        <v>414</v>
      </c>
    </row>
    <row r="144" s="11" customFormat="1" ht="22.8" customHeight="1">
      <c r="A144" s="11"/>
      <c r="B144" s="254"/>
      <c r="C144" s="255"/>
      <c r="D144" s="256" t="s">
        <v>75</v>
      </c>
      <c r="E144" s="275" t="s">
        <v>86</v>
      </c>
      <c r="F144" s="275" t="s">
        <v>2866</v>
      </c>
      <c r="G144" s="255"/>
      <c r="H144" s="255"/>
      <c r="I144" s="258"/>
      <c r="J144" s="276">
        <f>BK144</f>
        <v>0</v>
      </c>
      <c r="K144" s="255"/>
      <c r="L144" s="260"/>
      <c r="M144" s="261"/>
      <c r="N144" s="262"/>
      <c r="O144" s="262"/>
      <c r="P144" s="263">
        <f>SUM(P145:P148)</f>
        <v>0</v>
      </c>
      <c r="Q144" s="262"/>
      <c r="R144" s="263">
        <f>SUM(R145:R148)</f>
        <v>0.049851019999999996</v>
      </c>
      <c r="S144" s="262"/>
      <c r="T144" s="264">
        <f>SUM(T145:T148)</f>
        <v>0</v>
      </c>
      <c r="U144" s="11"/>
      <c r="V144" s="11"/>
      <c r="W144" s="11"/>
      <c r="X144" s="11"/>
      <c r="Y144" s="11"/>
      <c r="Z144" s="11"/>
      <c r="AA144" s="11"/>
      <c r="AB144" s="11"/>
      <c r="AC144" s="11"/>
      <c r="AD144" s="11"/>
      <c r="AE144" s="11"/>
      <c r="AR144" s="265" t="s">
        <v>84</v>
      </c>
      <c r="AT144" s="266" t="s">
        <v>75</v>
      </c>
      <c r="AU144" s="266" t="s">
        <v>84</v>
      </c>
      <c r="AY144" s="265" t="s">
        <v>414</v>
      </c>
      <c r="BK144" s="267">
        <f>SUM(BK145:BK148)</f>
        <v>0</v>
      </c>
    </row>
    <row r="145" s="2" customFormat="1" ht="21.75" customHeight="1">
      <c r="A145" s="39"/>
      <c r="B145" s="40"/>
      <c r="C145" s="234" t="s">
        <v>114</v>
      </c>
      <c r="D145" s="234" t="s">
        <v>443</v>
      </c>
      <c r="E145" s="235" t="s">
        <v>2867</v>
      </c>
      <c r="F145" s="236" t="s">
        <v>2868</v>
      </c>
      <c r="G145" s="237" t="s">
        <v>897</v>
      </c>
      <c r="H145" s="238">
        <v>0.047</v>
      </c>
      <c r="I145" s="239"/>
      <c r="J145" s="240">
        <f>ROUND(I145*H145,2)</f>
        <v>0</v>
      </c>
      <c r="K145" s="236" t="s">
        <v>720</v>
      </c>
      <c r="L145" s="45"/>
      <c r="M145" s="241" t="s">
        <v>1</v>
      </c>
      <c r="N145" s="242" t="s">
        <v>41</v>
      </c>
      <c r="O145" s="92"/>
      <c r="P145" s="226">
        <f>O145*H145</f>
        <v>0</v>
      </c>
      <c r="Q145" s="226">
        <v>1.0606599999999999</v>
      </c>
      <c r="R145" s="226">
        <f>Q145*H145</f>
        <v>0.049851019999999996</v>
      </c>
      <c r="S145" s="226">
        <v>0</v>
      </c>
      <c r="T145" s="227">
        <f>S145*H145</f>
        <v>0</v>
      </c>
      <c r="U145" s="39"/>
      <c r="V145" s="39"/>
      <c r="W145" s="39"/>
      <c r="X145" s="39"/>
      <c r="Y145" s="39"/>
      <c r="Z145" s="39"/>
      <c r="AA145" s="39"/>
      <c r="AB145" s="39"/>
      <c r="AC145" s="39"/>
      <c r="AD145" s="39"/>
      <c r="AE145" s="39"/>
      <c r="AR145" s="228" t="s">
        <v>415</v>
      </c>
      <c r="AT145" s="228" t="s">
        <v>443</v>
      </c>
      <c r="AU145" s="228" t="s">
        <v>86</v>
      </c>
      <c r="AY145" s="18" t="s">
        <v>414</v>
      </c>
      <c r="BE145" s="229">
        <f>IF(N145="základní",J145,0)</f>
        <v>0</v>
      </c>
      <c r="BF145" s="229">
        <f>IF(N145="snížená",J145,0)</f>
        <v>0</v>
      </c>
      <c r="BG145" s="229">
        <f>IF(N145="zákl. přenesená",J145,0)</f>
        <v>0</v>
      </c>
      <c r="BH145" s="229">
        <f>IF(N145="sníž. přenesená",J145,0)</f>
        <v>0</v>
      </c>
      <c r="BI145" s="229">
        <f>IF(N145="nulová",J145,0)</f>
        <v>0</v>
      </c>
      <c r="BJ145" s="18" t="s">
        <v>84</v>
      </c>
      <c r="BK145" s="229">
        <f>ROUND(I145*H145,2)</f>
        <v>0</v>
      </c>
      <c r="BL145" s="18" t="s">
        <v>415</v>
      </c>
      <c r="BM145" s="228" t="s">
        <v>4204</v>
      </c>
    </row>
    <row r="146" s="2" customFormat="1">
      <c r="A146" s="39"/>
      <c r="B146" s="40"/>
      <c r="C146" s="41"/>
      <c r="D146" s="230" t="s">
        <v>417</v>
      </c>
      <c r="E146" s="41"/>
      <c r="F146" s="231" t="s">
        <v>2870</v>
      </c>
      <c r="G146" s="41"/>
      <c r="H146" s="41"/>
      <c r="I146" s="156"/>
      <c r="J146" s="41"/>
      <c r="K146" s="41"/>
      <c r="L146" s="45"/>
      <c r="M146" s="232"/>
      <c r="N146" s="233"/>
      <c r="O146" s="92"/>
      <c r="P146" s="92"/>
      <c r="Q146" s="92"/>
      <c r="R146" s="92"/>
      <c r="S146" s="92"/>
      <c r="T146" s="93"/>
      <c r="U146" s="39"/>
      <c r="V146" s="39"/>
      <c r="W146" s="39"/>
      <c r="X146" s="39"/>
      <c r="Y146" s="39"/>
      <c r="Z146" s="39"/>
      <c r="AA146" s="39"/>
      <c r="AB146" s="39"/>
      <c r="AC146" s="39"/>
      <c r="AD146" s="39"/>
      <c r="AE146" s="39"/>
      <c r="AT146" s="18" t="s">
        <v>417</v>
      </c>
      <c r="AU146" s="18" t="s">
        <v>86</v>
      </c>
    </row>
    <row r="147" s="15" customFormat="1">
      <c r="A147" s="15"/>
      <c r="B147" s="299"/>
      <c r="C147" s="300"/>
      <c r="D147" s="230" t="s">
        <v>758</v>
      </c>
      <c r="E147" s="301" t="s">
        <v>1</v>
      </c>
      <c r="F147" s="302" t="s">
        <v>2871</v>
      </c>
      <c r="G147" s="300"/>
      <c r="H147" s="301" t="s">
        <v>1</v>
      </c>
      <c r="I147" s="303"/>
      <c r="J147" s="300"/>
      <c r="K147" s="300"/>
      <c r="L147" s="304"/>
      <c r="M147" s="305"/>
      <c r="N147" s="306"/>
      <c r="O147" s="306"/>
      <c r="P147" s="306"/>
      <c r="Q147" s="306"/>
      <c r="R147" s="306"/>
      <c r="S147" s="306"/>
      <c r="T147" s="307"/>
      <c r="U147" s="15"/>
      <c r="V147" s="15"/>
      <c r="W147" s="15"/>
      <c r="X147" s="15"/>
      <c r="Y147" s="15"/>
      <c r="Z147" s="15"/>
      <c r="AA147" s="15"/>
      <c r="AB147" s="15"/>
      <c r="AC147" s="15"/>
      <c r="AD147" s="15"/>
      <c r="AE147" s="15"/>
      <c r="AT147" s="308" t="s">
        <v>758</v>
      </c>
      <c r="AU147" s="308" t="s">
        <v>86</v>
      </c>
      <c r="AV147" s="15" t="s">
        <v>84</v>
      </c>
      <c r="AW147" s="15" t="s">
        <v>33</v>
      </c>
      <c r="AX147" s="15" t="s">
        <v>76</v>
      </c>
      <c r="AY147" s="308" t="s">
        <v>414</v>
      </c>
    </row>
    <row r="148" s="13" customFormat="1">
      <c r="A148" s="13"/>
      <c r="B148" s="277"/>
      <c r="C148" s="278"/>
      <c r="D148" s="230" t="s">
        <v>758</v>
      </c>
      <c r="E148" s="279" t="s">
        <v>1</v>
      </c>
      <c r="F148" s="280" t="s">
        <v>4205</v>
      </c>
      <c r="G148" s="278"/>
      <c r="H148" s="281">
        <v>0.047</v>
      </c>
      <c r="I148" s="282"/>
      <c r="J148" s="278"/>
      <c r="K148" s="278"/>
      <c r="L148" s="283"/>
      <c r="M148" s="284"/>
      <c r="N148" s="285"/>
      <c r="O148" s="285"/>
      <c r="P148" s="285"/>
      <c r="Q148" s="285"/>
      <c r="R148" s="285"/>
      <c r="S148" s="285"/>
      <c r="T148" s="286"/>
      <c r="U148" s="13"/>
      <c r="V148" s="13"/>
      <c r="W148" s="13"/>
      <c r="X148" s="13"/>
      <c r="Y148" s="13"/>
      <c r="Z148" s="13"/>
      <c r="AA148" s="13"/>
      <c r="AB148" s="13"/>
      <c r="AC148" s="13"/>
      <c r="AD148" s="13"/>
      <c r="AE148" s="13"/>
      <c r="AT148" s="287" t="s">
        <v>758</v>
      </c>
      <c r="AU148" s="287" t="s">
        <v>86</v>
      </c>
      <c r="AV148" s="13" t="s">
        <v>86</v>
      </c>
      <c r="AW148" s="13" t="s">
        <v>33</v>
      </c>
      <c r="AX148" s="13" t="s">
        <v>84</v>
      </c>
      <c r="AY148" s="287" t="s">
        <v>414</v>
      </c>
    </row>
    <row r="149" s="11" customFormat="1" ht="22.8" customHeight="1">
      <c r="A149" s="11"/>
      <c r="B149" s="254"/>
      <c r="C149" s="255"/>
      <c r="D149" s="256" t="s">
        <v>75</v>
      </c>
      <c r="E149" s="275" t="s">
        <v>415</v>
      </c>
      <c r="F149" s="275" t="s">
        <v>761</v>
      </c>
      <c r="G149" s="255"/>
      <c r="H149" s="255"/>
      <c r="I149" s="258"/>
      <c r="J149" s="276">
        <f>BK149</f>
        <v>0</v>
      </c>
      <c r="K149" s="255"/>
      <c r="L149" s="260"/>
      <c r="M149" s="261"/>
      <c r="N149" s="262"/>
      <c r="O149" s="262"/>
      <c r="P149" s="263">
        <f>SUM(P150:P161)</f>
        <v>0</v>
      </c>
      <c r="Q149" s="262"/>
      <c r="R149" s="263">
        <f>SUM(R150:R161)</f>
        <v>12.386507519999999</v>
      </c>
      <c r="S149" s="262"/>
      <c r="T149" s="264">
        <f>SUM(T150:T161)</f>
        <v>0</v>
      </c>
      <c r="U149" s="11"/>
      <c r="V149" s="11"/>
      <c r="W149" s="11"/>
      <c r="X149" s="11"/>
      <c r="Y149" s="11"/>
      <c r="Z149" s="11"/>
      <c r="AA149" s="11"/>
      <c r="AB149" s="11"/>
      <c r="AC149" s="11"/>
      <c r="AD149" s="11"/>
      <c r="AE149" s="11"/>
      <c r="AR149" s="265" t="s">
        <v>84</v>
      </c>
      <c r="AT149" s="266" t="s">
        <v>75</v>
      </c>
      <c r="AU149" s="266" t="s">
        <v>84</v>
      </c>
      <c r="AY149" s="265" t="s">
        <v>414</v>
      </c>
      <c r="BK149" s="267">
        <f>SUM(BK150:BK161)</f>
        <v>0</v>
      </c>
    </row>
    <row r="150" s="2" customFormat="1" ht="21.75" customHeight="1">
      <c r="A150" s="39"/>
      <c r="B150" s="40"/>
      <c r="C150" s="234" t="s">
        <v>415</v>
      </c>
      <c r="D150" s="234" t="s">
        <v>443</v>
      </c>
      <c r="E150" s="235" t="s">
        <v>1726</v>
      </c>
      <c r="F150" s="236" t="s">
        <v>1727</v>
      </c>
      <c r="G150" s="237" t="s">
        <v>632</v>
      </c>
      <c r="H150" s="238">
        <v>0.28799999999999998</v>
      </c>
      <c r="I150" s="239"/>
      <c r="J150" s="240">
        <f>ROUND(I150*H150,2)</f>
        <v>0</v>
      </c>
      <c r="K150" s="236" t="s">
        <v>720</v>
      </c>
      <c r="L150" s="45"/>
      <c r="M150" s="241" t="s">
        <v>1</v>
      </c>
      <c r="N150" s="242" t="s">
        <v>41</v>
      </c>
      <c r="O150" s="92"/>
      <c r="P150" s="226">
        <f>O150*H150</f>
        <v>0</v>
      </c>
      <c r="Q150" s="226">
        <v>0.02102</v>
      </c>
      <c r="R150" s="226">
        <f>Q150*H150</f>
        <v>0.00605376</v>
      </c>
      <c r="S150" s="226">
        <v>0</v>
      </c>
      <c r="T150" s="227">
        <f>S150*H150</f>
        <v>0</v>
      </c>
      <c r="U150" s="39"/>
      <c r="V150" s="39"/>
      <c r="W150" s="39"/>
      <c r="X150" s="39"/>
      <c r="Y150" s="39"/>
      <c r="Z150" s="39"/>
      <c r="AA150" s="39"/>
      <c r="AB150" s="39"/>
      <c r="AC150" s="39"/>
      <c r="AD150" s="39"/>
      <c r="AE150" s="39"/>
      <c r="AR150" s="228" t="s">
        <v>415</v>
      </c>
      <c r="AT150" s="228" t="s">
        <v>443</v>
      </c>
      <c r="AU150" s="228" t="s">
        <v>86</v>
      </c>
      <c r="AY150" s="18" t="s">
        <v>414</v>
      </c>
      <c r="BE150" s="229">
        <f>IF(N150="základní",J150,0)</f>
        <v>0</v>
      </c>
      <c r="BF150" s="229">
        <f>IF(N150="snížená",J150,0)</f>
        <v>0</v>
      </c>
      <c r="BG150" s="229">
        <f>IF(N150="zákl. přenesená",J150,0)</f>
        <v>0</v>
      </c>
      <c r="BH150" s="229">
        <f>IF(N150="sníž. přenesená",J150,0)</f>
        <v>0</v>
      </c>
      <c r="BI150" s="229">
        <f>IF(N150="nulová",J150,0)</f>
        <v>0</v>
      </c>
      <c r="BJ150" s="18" t="s">
        <v>84</v>
      </c>
      <c r="BK150" s="229">
        <f>ROUND(I150*H150,2)</f>
        <v>0</v>
      </c>
      <c r="BL150" s="18" t="s">
        <v>415</v>
      </c>
      <c r="BM150" s="228" t="s">
        <v>4206</v>
      </c>
    </row>
    <row r="151" s="2" customFormat="1">
      <c r="A151" s="39"/>
      <c r="B151" s="40"/>
      <c r="C151" s="41"/>
      <c r="D151" s="230" t="s">
        <v>417</v>
      </c>
      <c r="E151" s="41"/>
      <c r="F151" s="231" t="s">
        <v>1729</v>
      </c>
      <c r="G151" s="41"/>
      <c r="H151" s="41"/>
      <c r="I151" s="156"/>
      <c r="J151" s="41"/>
      <c r="K151" s="41"/>
      <c r="L151" s="45"/>
      <c r="M151" s="232"/>
      <c r="N151" s="233"/>
      <c r="O151" s="92"/>
      <c r="P151" s="92"/>
      <c r="Q151" s="92"/>
      <c r="R151" s="92"/>
      <c r="S151" s="92"/>
      <c r="T151" s="93"/>
      <c r="U151" s="39"/>
      <c r="V151" s="39"/>
      <c r="W151" s="39"/>
      <c r="X151" s="39"/>
      <c r="Y151" s="39"/>
      <c r="Z151" s="39"/>
      <c r="AA151" s="39"/>
      <c r="AB151" s="39"/>
      <c r="AC151" s="39"/>
      <c r="AD151" s="39"/>
      <c r="AE151" s="39"/>
      <c r="AT151" s="18" t="s">
        <v>417</v>
      </c>
      <c r="AU151" s="18" t="s">
        <v>86</v>
      </c>
    </row>
    <row r="152" s="2" customFormat="1">
      <c r="A152" s="39"/>
      <c r="B152" s="40"/>
      <c r="C152" s="41"/>
      <c r="D152" s="230" t="s">
        <v>722</v>
      </c>
      <c r="E152" s="41"/>
      <c r="F152" s="268" t="s">
        <v>4207</v>
      </c>
      <c r="G152" s="41"/>
      <c r="H152" s="41"/>
      <c r="I152" s="156"/>
      <c r="J152" s="41"/>
      <c r="K152" s="41"/>
      <c r="L152" s="45"/>
      <c r="M152" s="232"/>
      <c r="N152" s="233"/>
      <c r="O152" s="92"/>
      <c r="P152" s="92"/>
      <c r="Q152" s="92"/>
      <c r="R152" s="92"/>
      <c r="S152" s="92"/>
      <c r="T152" s="93"/>
      <c r="U152" s="39"/>
      <c r="V152" s="39"/>
      <c r="W152" s="39"/>
      <c r="X152" s="39"/>
      <c r="Y152" s="39"/>
      <c r="Z152" s="39"/>
      <c r="AA152" s="39"/>
      <c r="AB152" s="39"/>
      <c r="AC152" s="39"/>
      <c r="AD152" s="39"/>
      <c r="AE152" s="39"/>
      <c r="AT152" s="18" t="s">
        <v>722</v>
      </c>
      <c r="AU152" s="18" t="s">
        <v>86</v>
      </c>
    </row>
    <row r="153" s="15" customFormat="1">
      <c r="A153" s="15"/>
      <c r="B153" s="299"/>
      <c r="C153" s="300"/>
      <c r="D153" s="230" t="s">
        <v>758</v>
      </c>
      <c r="E153" s="301" t="s">
        <v>1</v>
      </c>
      <c r="F153" s="302" t="s">
        <v>4208</v>
      </c>
      <c r="G153" s="300"/>
      <c r="H153" s="301" t="s">
        <v>1</v>
      </c>
      <c r="I153" s="303"/>
      <c r="J153" s="300"/>
      <c r="K153" s="300"/>
      <c r="L153" s="304"/>
      <c r="M153" s="305"/>
      <c r="N153" s="306"/>
      <c r="O153" s="306"/>
      <c r="P153" s="306"/>
      <c r="Q153" s="306"/>
      <c r="R153" s="306"/>
      <c r="S153" s="306"/>
      <c r="T153" s="307"/>
      <c r="U153" s="15"/>
      <c r="V153" s="15"/>
      <c r="W153" s="15"/>
      <c r="X153" s="15"/>
      <c r="Y153" s="15"/>
      <c r="Z153" s="15"/>
      <c r="AA153" s="15"/>
      <c r="AB153" s="15"/>
      <c r="AC153" s="15"/>
      <c r="AD153" s="15"/>
      <c r="AE153" s="15"/>
      <c r="AT153" s="308" t="s">
        <v>758</v>
      </c>
      <c r="AU153" s="308" t="s">
        <v>86</v>
      </c>
      <c r="AV153" s="15" t="s">
        <v>84</v>
      </c>
      <c r="AW153" s="15" t="s">
        <v>33</v>
      </c>
      <c r="AX153" s="15" t="s">
        <v>76</v>
      </c>
      <c r="AY153" s="308" t="s">
        <v>414</v>
      </c>
    </row>
    <row r="154" s="13" customFormat="1">
      <c r="A154" s="13"/>
      <c r="B154" s="277"/>
      <c r="C154" s="278"/>
      <c r="D154" s="230" t="s">
        <v>758</v>
      </c>
      <c r="E154" s="279" t="s">
        <v>1</v>
      </c>
      <c r="F154" s="280" t="s">
        <v>4209</v>
      </c>
      <c r="G154" s="278"/>
      <c r="H154" s="281">
        <v>0.28799999999999998</v>
      </c>
      <c r="I154" s="282"/>
      <c r="J154" s="278"/>
      <c r="K154" s="278"/>
      <c r="L154" s="283"/>
      <c r="M154" s="284"/>
      <c r="N154" s="285"/>
      <c r="O154" s="285"/>
      <c r="P154" s="285"/>
      <c r="Q154" s="285"/>
      <c r="R154" s="285"/>
      <c r="S154" s="285"/>
      <c r="T154" s="286"/>
      <c r="U154" s="13"/>
      <c r="V154" s="13"/>
      <c r="W154" s="13"/>
      <c r="X154" s="13"/>
      <c r="Y154" s="13"/>
      <c r="Z154" s="13"/>
      <c r="AA154" s="13"/>
      <c r="AB154" s="13"/>
      <c r="AC154" s="13"/>
      <c r="AD154" s="13"/>
      <c r="AE154" s="13"/>
      <c r="AT154" s="287" t="s">
        <v>758</v>
      </c>
      <c r="AU154" s="287" t="s">
        <v>86</v>
      </c>
      <c r="AV154" s="13" t="s">
        <v>86</v>
      </c>
      <c r="AW154" s="13" t="s">
        <v>33</v>
      </c>
      <c r="AX154" s="13" t="s">
        <v>84</v>
      </c>
      <c r="AY154" s="287" t="s">
        <v>414</v>
      </c>
    </row>
    <row r="155" s="2" customFormat="1" ht="21.75" customHeight="1">
      <c r="A155" s="39"/>
      <c r="B155" s="40"/>
      <c r="C155" s="234" t="s">
        <v>427</v>
      </c>
      <c r="D155" s="234" t="s">
        <v>443</v>
      </c>
      <c r="E155" s="235" t="s">
        <v>1731</v>
      </c>
      <c r="F155" s="236" t="s">
        <v>1732</v>
      </c>
      <c r="G155" s="237" t="s">
        <v>632</v>
      </c>
      <c r="H155" s="238">
        <v>0.28799999999999998</v>
      </c>
      <c r="I155" s="239"/>
      <c r="J155" s="240">
        <f>ROUND(I155*H155,2)</f>
        <v>0</v>
      </c>
      <c r="K155" s="236" t="s">
        <v>720</v>
      </c>
      <c r="L155" s="45"/>
      <c r="M155" s="241" t="s">
        <v>1</v>
      </c>
      <c r="N155" s="242" t="s">
        <v>41</v>
      </c>
      <c r="O155" s="92"/>
      <c r="P155" s="226">
        <f>O155*H155</f>
        <v>0</v>
      </c>
      <c r="Q155" s="226">
        <v>0.02102</v>
      </c>
      <c r="R155" s="226">
        <f>Q155*H155</f>
        <v>0.00605376</v>
      </c>
      <c r="S155" s="226">
        <v>0</v>
      </c>
      <c r="T155" s="227">
        <f>S155*H155</f>
        <v>0</v>
      </c>
      <c r="U155" s="39"/>
      <c r="V155" s="39"/>
      <c r="W155" s="39"/>
      <c r="X155" s="39"/>
      <c r="Y155" s="39"/>
      <c r="Z155" s="39"/>
      <c r="AA155" s="39"/>
      <c r="AB155" s="39"/>
      <c r="AC155" s="39"/>
      <c r="AD155" s="39"/>
      <c r="AE155" s="39"/>
      <c r="AR155" s="228" t="s">
        <v>415</v>
      </c>
      <c r="AT155" s="228" t="s">
        <v>443</v>
      </c>
      <c r="AU155" s="228" t="s">
        <v>86</v>
      </c>
      <c r="AY155" s="18" t="s">
        <v>414</v>
      </c>
      <c r="BE155" s="229">
        <f>IF(N155="základní",J155,0)</f>
        <v>0</v>
      </c>
      <c r="BF155" s="229">
        <f>IF(N155="snížená",J155,0)</f>
        <v>0</v>
      </c>
      <c r="BG155" s="229">
        <f>IF(N155="zákl. přenesená",J155,0)</f>
        <v>0</v>
      </c>
      <c r="BH155" s="229">
        <f>IF(N155="sníž. přenesená",J155,0)</f>
        <v>0</v>
      </c>
      <c r="BI155" s="229">
        <f>IF(N155="nulová",J155,0)</f>
        <v>0</v>
      </c>
      <c r="BJ155" s="18" t="s">
        <v>84</v>
      </c>
      <c r="BK155" s="229">
        <f>ROUND(I155*H155,2)</f>
        <v>0</v>
      </c>
      <c r="BL155" s="18" t="s">
        <v>415</v>
      </c>
      <c r="BM155" s="228" t="s">
        <v>4210</v>
      </c>
    </row>
    <row r="156" s="2" customFormat="1">
      <c r="A156" s="39"/>
      <c r="B156" s="40"/>
      <c r="C156" s="41"/>
      <c r="D156" s="230" t="s">
        <v>417</v>
      </c>
      <c r="E156" s="41"/>
      <c r="F156" s="231" t="s">
        <v>1734</v>
      </c>
      <c r="G156" s="41"/>
      <c r="H156" s="41"/>
      <c r="I156" s="156"/>
      <c r="J156" s="41"/>
      <c r="K156" s="41"/>
      <c r="L156" s="45"/>
      <c r="M156" s="232"/>
      <c r="N156" s="233"/>
      <c r="O156" s="92"/>
      <c r="P156" s="92"/>
      <c r="Q156" s="92"/>
      <c r="R156" s="92"/>
      <c r="S156" s="92"/>
      <c r="T156" s="93"/>
      <c r="U156" s="39"/>
      <c r="V156" s="39"/>
      <c r="W156" s="39"/>
      <c r="X156" s="39"/>
      <c r="Y156" s="39"/>
      <c r="Z156" s="39"/>
      <c r="AA156" s="39"/>
      <c r="AB156" s="39"/>
      <c r="AC156" s="39"/>
      <c r="AD156" s="39"/>
      <c r="AE156" s="39"/>
      <c r="AT156" s="18" t="s">
        <v>417</v>
      </c>
      <c r="AU156" s="18" t="s">
        <v>86</v>
      </c>
    </row>
    <row r="157" s="13" customFormat="1">
      <c r="A157" s="13"/>
      <c r="B157" s="277"/>
      <c r="C157" s="278"/>
      <c r="D157" s="230" t="s">
        <v>758</v>
      </c>
      <c r="E157" s="279" t="s">
        <v>1</v>
      </c>
      <c r="F157" s="280" t="s">
        <v>4211</v>
      </c>
      <c r="G157" s="278"/>
      <c r="H157" s="281">
        <v>0.28799999999999998</v>
      </c>
      <c r="I157" s="282"/>
      <c r="J157" s="278"/>
      <c r="K157" s="278"/>
      <c r="L157" s="283"/>
      <c r="M157" s="284"/>
      <c r="N157" s="285"/>
      <c r="O157" s="285"/>
      <c r="P157" s="285"/>
      <c r="Q157" s="285"/>
      <c r="R157" s="285"/>
      <c r="S157" s="285"/>
      <c r="T157" s="286"/>
      <c r="U157" s="13"/>
      <c r="V157" s="13"/>
      <c r="W157" s="13"/>
      <c r="X157" s="13"/>
      <c r="Y157" s="13"/>
      <c r="Z157" s="13"/>
      <c r="AA157" s="13"/>
      <c r="AB157" s="13"/>
      <c r="AC157" s="13"/>
      <c r="AD157" s="13"/>
      <c r="AE157" s="13"/>
      <c r="AT157" s="287" t="s">
        <v>758</v>
      </c>
      <c r="AU157" s="287" t="s">
        <v>86</v>
      </c>
      <c r="AV157" s="13" t="s">
        <v>86</v>
      </c>
      <c r="AW157" s="13" t="s">
        <v>33</v>
      </c>
      <c r="AX157" s="13" t="s">
        <v>84</v>
      </c>
      <c r="AY157" s="287" t="s">
        <v>414</v>
      </c>
    </row>
    <row r="158" s="2" customFormat="1" ht="21.75" customHeight="1">
      <c r="A158" s="39"/>
      <c r="B158" s="40"/>
      <c r="C158" s="234" t="s">
        <v>431</v>
      </c>
      <c r="D158" s="234" t="s">
        <v>443</v>
      </c>
      <c r="E158" s="235" t="s">
        <v>2081</v>
      </c>
      <c r="F158" s="236" t="s">
        <v>2082</v>
      </c>
      <c r="G158" s="237" t="s">
        <v>632</v>
      </c>
      <c r="H158" s="238">
        <v>12</v>
      </c>
      <c r="I158" s="239"/>
      <c r="J158" s="240">
        <f>ROUND(I158*H158,2)</f>
        <v>0</v>
      </c>
      <c r="K158" s="236" t="s">
        <v>720</v>
      </c>
      <c r="L158" s="45"/>
      <c r="M158" s="241" t="s">
        <v>1</v>
      </c>
      <c r="N158" s="242" t="s">
        <v>41</v>
      </c>
      <c r="O158" s="92"/>
      <c r="P158" s="226">
        <f>O158*H158</f>
        <v>0</v>
      </c>
      <c r="Q158" s="226">
        <v>1.0311999999999999</v>
      </c>
      <c r="R158" s="226">
        <f>Q158*H158</f>
        <v>12.374399999999998</v>
      </c>
      <c r="S158" s="226">
        <v>0</v>
      </c>
      <c r="T158" s="227">
        <f>S158*H158</f>
        <v>0</v>
      </c>
      <c r="U158" s="39"/>
      <c r="V158" s="39"/>
      <c r="W158" s="39"/>
      <c r="X158" s="39"/>
      <c r="Y158" s="39"/>
      <c r="Z158" s="39"/>
      <c r="AA158" s="39"/>
      <c r="AB158" s="39"/>
      <c r="AC158" s="39"/>
      <c r="AD158" s="39"/>
      <c r="AE158" s="39"/>
      <c r="AR158" s="228" t="s">
        <v>415</v>
      </c>
      <c r="AT158" s="228" t="s">
        <v>443</v>
      </c>
      <c r="AU158" s="228" t="s">
        <v>86</v>
      </c>
      <c r="AY158" s="18" t="s">
        <v>414</v>
      </c>
      <c r="BE158" s="229">
        <f>IF(N158="základní",J158,0)</f>
        <v>0</v>
      </c>
      <c r="BF158" s="229">
        <f>IF(N158="snížená",J158,0)</f>
        <v>0</v>
      </c>
      <c r="BG158" s="229">
        <f>IF(N158="zákl. přenesená",J158,0)</f>
        <v>0</v>
      </c>
      <c r="BH158" s="229">
        <f>IF(N158="sníž. přenesená",J158,0)</f>
        <v>0</v>
      </c>
      <c r="BI158" s="229">
        <f>IF(N158="nulová",J158,0)</f>
        <v>0</v>
      </c>
      <c r="BJ158" s="18" t="s">
        <v>84</v>
      </c>
      <c r="BK158" s="229">
        <f>ROUND(I158*H158,2)</f>
        <v>0</v>
      </c>
      <c r="BL158" s="18" t="s">
        <v>415</v>
      </c>
      <c r="BM158" s="228" t="s">
        <v>4212</v>
      </c>
    </row>
    <row r="159" s="2" customFormat="1">
      <c r="A159" s="39"/>
      <c r="B159" s="40"/>
      <c r="C159" s="41"/>
      <c r="D159" s="230" t="s">
        <v>417</v>
      </c>
      <c r="E159" s="41"/>
      <c r="F159" s="231" t="s">
        <v>2084</v>
      </c>
      <c r="G159" s="41"/>
      <c r="H159" s="41"/>
      <c r="I159" s="156"/>
      <c r="J159" s="41"/>
      <c r="K159" s="41"/>
      <c r="L159" s="45"/>
      <c r="M159" s="232"/>
      <c r="N159" s="233"/>
      <c r="O159" s="92"/>
      <c r="P159" s="92"/>
      <c r="Q159" s="92"/>
      <c r="R159" s="92"/>
      <c r="S159" s="92"/>
      <c r="T159" s="93"/>
      <c r="U159" s="39"/>
      <c r="V159" s="39"/>
      <c r="W159" s="39"/>
      <c r="X159" s="39"/>
      <c r="Y159" s="39"/>
      <c r="Z159" s="39"/>
      <c r="AA159" s="39"/>
      <c r="AB159" s="39"/>
      <c r="AC159" s="39"/>
      <c r="AD159" s="39"/>
      <c r="AE159" s="39"/>
      <c r="AT159" s="18" t="s">
        <v>417</v>
      </c>
      <c r="AU159" s="18" t="s">
        <v>86</v>
      </c>
    </row>
    <row r="160" s="15" customFormat="1">
      <c r="A160" s="15"/>
      <c r="B160" s="299"/>
      <c r="C160" s="300"/>
      <c r="D160" s="230" t="s">
        <v>758</v>
      </c>
      <c r="E160" s="301" t="s">
        <v>1</v>
      </c>
      <c r="F160" s="302" t="s">
        <v>4213</v>
      </c>
      <c r="G160" s="300"/>
      <c r="H160" s="301" t="s">
        <v>1</v>
      </c>
      <c r="I160" s="303"/>
      <c r="J160" s="300"/>
      <c r="K160" s="300"/>
      <c r="L160" s="304"/>
      <c r="M160" s="305"/>
      <c r="N160" s="306"/>
      <c r="O160" s="306"/>
      <c r="P160" s="306"/>
      <c r="Q160" s="306"/>
      <c r="R160" s="306"/>
      <c r="S160" s="306"/>
      <c r="T160" s="307"/>
      <c r="U160" s="15"/>
      <c r="V160" s="15"/>
      <c r="W160" s="15"/>
      <c r="X160" s="15"/>
      <c r="Y160" s="15"/>
      <c r="Z160" s="15"/>
      <c r="AA160" s="15"/>
      <c r="AB160" s="15"/>
      <c r="AC160" s="15"/>
      <c r="AD160" s="15"/>
      <c r="AE160" s="15"/>
      <c r="AT160" s="308" t="s">
        <v>758</v>
      </c>
      <c r="AU160" s="308" t="s">
        <v>86</v>
      </c>
      <c r="AV160" s="15" t="s">
        <v>84</v>
      </c>
      <c r="AW160" s="15" t="s">
        <v>33</v>
      </c>
      <c r="AX160" s="15" t="s">
        <v>76</v>
      </c>
      <c r="AY160" s="308" t="s">
        <v>414</v>
      </c>
    </row>
    <row r="161" s="13" customFormat="1">
      <c r="A161" s="13"/>
      <c r="B161" s="277"/>
      <c r="C161" s="278"/>
      <c r="D161" s="230" t="s">
        <v>758</v>
      </c>
      <c r="E161" s="279" t="s">
        <v>1</v>
      </c>
      <c r="F161" s="280" t="s">
        <v>4068</v>
      </c>
      <c r="G161" s="278"/>
      <c r="H161" s="281">
        <v>12</v>
      </c>
      <c r="I161" s="282"/>
      <c r="J161" s="278"/>
      <c r="K161" s="278"/>
      <c r="L161" s="283"/>
      <c r="M161" s="284"/>
      <c r="N161" s="285"/>
      <c r="O161" s="285"/>
      <c r="P161" s="285"/>
      <c r="Q161" s="285"/>
      <c r="R161" s="285"/>
      <c r="S161" s="285"/>
      <c r="T161" s="286"/>
      <c r="U161" s="13"/>
      <c r="V161" s="13"/>
      <c r="W161" s="13"/>
      <c r="X161" s="13"/>
      <c r="Y161" s="13"/>
      <c r="Z161" s="13"/>
      <c r="AA161" s="13"/>
      <c r="AB161" s="13"/>
      <c r="AC161" s="13"/>
      <c r="AD161" s="13"/>
      <c r="AE161" s="13"/>
      <c r="AT161" s="287" t="s">
        <v>758</v>
      </c>
      <c r="AU161" s="287" t="s">
        <v>86</v>
      </c>
      <c r="AV161" s="13" t="s">
        <v>86</v>
      </c>
      <c r="AW161" s="13" t="s">
        <v>33</v>
      </c>
      <c r="AX161" s="13" t="s">
        <v>84</v>
      </c>
      <c r="AY161" s="287" t="s">
        <v>414</v>
      </c>
    </row>
    <row r="162" s="11" customFormat="1" ht="22.8" customHeight="1">
      <c r="A162" s="11"/>
      <c r="B162" s="254"/>
      <c r="C162" s="255"/>
      <c r="D162" s="256" t="s">
        <v>75</v>
      </c>
      <c r="E162" s="275" t="s">
        <v>431</v>
      </c>
      <c r="F162" s="275" t="s">
        <v>798</v>
      </c>
      <c r="G162" s="255"/>
      <c r="H162" s="255"/>
      <c r="I162" s="258"/>
      <c r="J162" s="276">
        <f>BK162</f>
        <v>0</v>
      </c>
      <c r="K162" s="255"/>
      <c r="L162" s="260"/>
      <c r="M162" s="261"/>
      <c r="N162" s="262"/>
      <c r="O162" s="262"/>
      <c r="P162" s="263">
        <f>SUM(P163:P197)</f>
        <v>0</v>
      </c>
      <c r="Q162" s="262"/>
      <c r="R162" s="263">
        <f>SUM(R163:R197)</f>
        <v>0.96014354881600006</v>
      </c>
      <c r="S162" s="262"/>
      <c r="T162" s="264">
        <f>SUM(T163:T197)</f>
        <v>0.85470000000000002</v>
      </c>
      <c r="U162" s="11"/>
      <c r="V162" s="11"/>
      <c r="W162" s="11"/>
      <c r="X162" s="11"/>
      <c r="Y162" s="11"/>
      <c r="Z162" s="11"/>
      <c r="AA162" s="11"/>
      <c r="AB162" s="11"/>
      <c r="AC162" s="11"/>
      <c r="AD162" s="11"/>
      <c r="AE162" s="11"/>
      <c r="AR162" s="265" t="s">
        <v>84</v>
      </c>
      <c r="AT162" s="266" t="s">
        <v>75</v>
      </c>
      <c r="AU162" s="266" t="s">
        <v>84</v>
      </c>
      <c r="AY162" s="265" t="s">
        <v>414</v>
      </c>
      <c r="BK162" s="267">
        <f>SUM(BK163:BK197)</f>
        <v>0</v>
      </c>
    </row>
    <row r="163" s="2" customFormat="1" ht="21.75" customHeight="1">
      <c r="A163" s="39"/>
      <c r="B163" s="40"/>
      <c r="C163" s="234" t="s">
        <v>435</v>
      </c>
      <c r="D163" s="234" t="s">
        <v>443</v>
      </c>
      <c r="E163" s="235" t="s">
        <v>1736</v>
      </c>
      <c r="F163" s="236" t="s">
        <v>1737</v>
      </c>
      <c r="G163" s="237" t="s">
        <v>632</v>
      </c>
      <c r="H163" s="238">
        <v>66.575000000000003</v>
      </c>
      <c r="I163" s="239"/>
      <c r="J163" s="240">
        <f>ROUND(I163*H163,2)</f>
        <v>0</v>
      </c>
      <c r="K163" s="236" t="s">
        <v>720</v>
      </c>
      <c r="L163" s="45"/>
      <c r="M163" s="241" t="s">
        <v>1</v>
      </c>
      <c r="N163" s="242" t="s">
        <v>41</v>
      </c>
      <c r="O163" s="92"/>
      <c r="P163" s="226">
        <f>O163*H163</f>
        <v>0</v>
      </c>
      <c r="Q163" s="226">
        <v>0.0010198399999999999</v>
      </c>
      <c r="R163" s="226">
        <f>Q163*H163</f>
        <v>0.067895847999999995</v>
      </c>
      <c r="S163" s="226">
        <v>0</v>
      </c>
      <c r="T163" s="227">
        <f>S163*H163</f>
        <v>0</v>
      </c>
      <c r="U163" s="39"/>
      <c r="V163" s="39"/>
      <c r="W163" s="39"/>
      <c r="X163" s="39"/>
      <c r="Y163" s="39"/>
      <c r="Z163" s="39"/>
      <c r="AA163" s="39"/>
      <c r="AB163" s="39"/>
      <c r="AC163" s="39"/>
      <c r="AD163" s="39"/>
      <c r="AE163" s="39"/>
      <c r="AR163" s="228" t="s">
        <v>415</v>
      </c>
      <c r="AT163" s="228" t="s">
        <v>443</v>
      </c>
      <c r="AU163" s="228" t="s">
        <v>86</v>
      </c>
      <c r="AY163" s="18" t="s">
        <v>414</v>
      </c>
      <c r="BE163" s="229">
        <f>IF(N163="základní",J163,0)</f>
        <v>0</v>
      </c>
      <c r="BF163" s="229">
        <f>IF(N163="snížená",J163,0)</f>
        <v>0</v>
      </c>
      <c r="BG163" s="229">
        <f>IF(N163="zákl. přenesená",J163,0)</f>
        <v>0</v>
      </c>
      <c r="BH163" s="229">
        <f>IF(N163="sníž. přenesená",J163,0)</f>
        <v>0</v>
      </c>
      <c r="BI163" s="229">
        <f>IF(N163="nulová",J163,0)</f>
        <v>0</v>
      </c>
      <c r="BJ163" s="18" t="s">
        <v>84</v>
      </c>
      <c r="BK163" s="229">
        <f>ROUND(I163*H163,2)</f>
        <v>0</v>
      </c>
      <c r="BL163" s="18" t="s">
        <v>415</v>
      </c>
      <c r="BM163" s="228" t="s">
        <v>4214</v>
      </c>
    </row>
    <row r="164" s="2" customFormat="1">
      <c r="A164" s="39"/>
      <c r="B164" s="40"/>
      <c r="C164" s="41"/>
      <c r="D164" s="230" t="s">
        <v>417</v>
      </c>
      <c r="E164" s="41"/>
      <c r="F164" s="231" t="s">
        <v>1739</v>
      </c>
      <c r="G164" s="41"/>
      <c r="H164" s="41"/>
      <c r="I164" s="156"/>
      <c r="J164" s="41"/>
      <c r="K164" s="41"/>
      <c r="L164" s="45"/>
      <c r="M164" s="232"/>
      <c r="N164" s="233"/>
      <c r="O164" s="92"/>
      <c r="P164" s="92"/>
      <c r="Q164" s="92"/>
      <c r="R164" s="92"/>
      <c r="S164" s="92"/>
      <c r="T164" s="93"/>
      <c r="U164" s="39"/>
      <c r="V164" s="39"/>
      <c r="W164" s="39"/>
      <c r="X164" s="39"/>
      <c r="Y164" s="39"/>
      <c r="Z164" s="39"/>
      <c r="AA164" s="39"/>
      <c r="AB164" s="39"/>
      <c r="AC164" s="39"/>
      <c r="AD164" s="39"/>
      <c r="AE164" s="39"/>
      <c r="AT164" s="18" t="s">
        <v>417</v>
      </c>
      <c r="AU164" s="18" t="s">
        <v>86</v>
      </c>
    </row>
    <row r="165" s="15" customFormat="1">
      <c r="A165" s="15"/>
      <c r="B165" s="299"/>
      <c r="C165" s="300"/>
      <c r="D165" s="230" t="s">
        <v>758</v>
      </c>
      <c r="E165" s="301" t="s">
        <v>1</v>
      </c>
      <c r="F165" s="302" t="s">
        <v>4215</v>
      </c>
      <c r="G165" s="300"/>
      <c r="H165" s="301" t="s">
        <v>1</v>
      </c>
      <c r="I165" s="303"/>
      <c r="J165" s="300"/>
      <c r="K165" s="300"/>
      <c r="L165" s="304"/>
      <c r="M165" s="305"/>
      <c r="N165" s="306"/>
      <c r="O165" s="306"/>
      <c r="P165" s="306"/>
      <c r="Q165" s="306"/>
      <c r="R165" s="306"/>
      <c r="S165" s="306"/>
      <c r="T165" s="307"/>
      <c r="U165" s="15"/>
      <c r="V165" s="15"/>
      <c r="W165" s="15"/>
      <c r="X165" s="15"/>
      <c r="Y165" s="15"/>
      <c r="Z165" s="15"/>
      <c r="AA165" s="15"/>
      <c r="AB165" s="15"/>
      <c r="AC165" s="15"/>
      <c r="AD165" s="15"/>
      <c r="AE165" s="15"/>
      <c r="AT165" s="308" t="s">
        <v>758</v>
      </c>
      <c r="AU165" s="308" t="s">
        <v>86</v>
      </c>
      <c r="AV165" s="15" t="s">
        <v>84</v>
      </c>
      <c r="AW165" s="15" t="s">
        <v>33</v>
      </c>
      <c r="AX165" s="15" t="s">
        <v>76</v>
      </c>
      <c r="AY165" s="308" t="s">
        <v>414</v>
      </c>
    </row>
    <row r="166" s="13" customFormat="1">
      <c r="A166" s="13"/>
      <c r="B166" s="277"/>
      <c r="C166" s="278"/>
      <c r="D166" s="230" t="s">
        <v>758</v>
      </c>
      <c r="E166" s="279" t="s">
        <v>1</v>
      </c>
      <c r="F166" s="280" t="s">
        <v>4216</v>
      </c>
      <c r="G166" s="278"/>
      <c r="H166" s="281">
        <v>14.1</v>
      </c>
      <c r="I166" s="282"/>
      <c r="J166" s="278"/>
      <c r="K166" s="278"/>
      <c r="L166" s="283"/>
      <c r="M166" s="284"/>
      <c r="N166" s="285"/>
      <c r="O166" s="285"/>
      <c r="P166" s="285"/>
      <c r="Q166" s="285"/>
      <c r="R166" s="285"/>
      <c r="S166" s="285"/>
      <c r="T166" s="286"/>
      <c r="U166" s="13"/>
      <c r="V166" s="13"/>
      <c r="W166" s="13"/>
      <c r="X166" s="13"/>
      <c r="Y166" s="13"/>
      <c r="Z166" s="13"/>
      <c r="AA166" s="13"/>
      <c r="AB166" s="13"/>
      <c r="AC166" s="13"/>
      <c r="AD166" s="13"/>
      <c r="AE166" s="13"/>
      <c r="AT166" s="287" t="s">
        <v>758</v>
      </c>
      <c r="AU166" s="287" t="s">
        <v>86</v>
      </c>
      <c r="AV166" s="13" t="s">
        <v>86</v>
      </c>
      <c r="AW166" s="13" t="s">
        <v>33</v>
      </c>
      <c r="AX166" s="13" t="s">
        <v>76</v>
      </c>
      <c r="AY166" s="287" t="s">
        <v>414</v>
      </c>
    </row>
    <row r="167" s="15" customFormat="1">
      <c r="A167" s="15"/>
      <c r="B167" s="299"/>
      <c r="C167" s="300"/>
      <c r="D167" s="230" t="s">
        <v>758</v>
      </c>
      <c r="E167" s="301" t="s">
        <v>1</v>
      </c>
      <c r="F167" s="302" t="s">
        <v>4217</v>
      </c>
      <c r="G167" s="300"/>
      <c r="H167" s="301" t="s">
        <v>1</v>
      </c>
      <c r="I167" s="303"/>
      <c r="J167" s="300"/>
      <c r="K167" s="300"/>
      <c r="L167" s="304"/>
      <c r="M167" s="305"/>
      <c r="N167" s="306"/>
      <c r="O167" s="306"/>
      <c r="P167" s="306"/>
      <c r="Q167" s="306"/>
      <c r="R167" s="306"/>
      <c r="S167" s="306"/>
      <c r="T167" s="307"/>
      <c r="U167" s="15"/>
      <c r="V167" s="15"/>
      <c r="W167" s="15"/>
      <c r="X167" s="15"/>
      <c r="Y167" s="15"/>
      <c r="Z167" s="15"/>
      <c r="AA167" s="15"/>
      <c r="AB167" s="15"/>
      <c r="AC167" s="15"/>
      <c r="AD167" s="15"/>
      <c r="AE167" s="15"/>
      <c r="AT167" s="308" t="s">
        <v>758</v>
      </c>
      <c r="AU167" s="308" t="s">
        <v>86</v>
      </c>
      <c r="AV167" s="15" t="s">
        <v>84</v>
      </c>
      <c r="AW167" s="15" t="s">
        <v>33</v>
      </c>
      <c r="AX167" s="15" t="s">
        <v>76</v>
      </c>
      <c r="AY167" s="308" t="s">
        <v>414</v>
      </c>
    </row>
    <row r="168" s="13" customFormat="1">
      <c r="A168" s="13"/>
      <c r="B168" s="277"/>
      <c r="C168" s="278"/>
      <c r="D168" s="230" t="s">
        <v>758</v>
      </c>
      <c r="E168" s="279" t="s">
        <v>1</v>
      </c>
      <c r="F168" s="280" t="s">
        <v>4218</v>
      </c>
      <c r="G168" s="278"/>
      <c r="H168" s="281">
        <v>37.68</v>
      </c>
      <c r="I168" s="282"/>
      <c r="J168" s="278"/>
      <c r="K168" s="278"/>
      <c r="L168" s="283"/>
      <c r="M168" s="284"/>
      <c r="N168" s="285"/>
      <c r="O168" s="285"/>
      <c r="P168" s="285"/>
      <c r="Q168" s="285"/>
      <c r="R168" s="285"/>
      <c r="S168" s="285"/>
      <c r="T168" s="286"/>
      <c r="U168" s="13"/>
      <c r="V168" s="13"/>
      <c r="W168" s="13"/>
      <c r="X168" s="13"/>
      <c r="Y168" s="13"/>
      <c r="Z168" s="13"/>
      <c r="AA168" s="13"/>
      <c r="AB168" s="13"/>
      <c r="AC168" s="13"/>
      <c r="AD168" s="13"/>
      <c r="AE168" s="13"/>
      <c r="AT168" s="287" t="s">
        <v>758</v>
      </c>
      <c r="AU168" s="287" t="s">
        <v>86</v>
      </c>
      <c r="AV168" s="13" t="s">
        <v>86</v>
      </c>
      <c r="AW168" s="13" t="s">
        <v>33</v>
      </c>
      <c r="AX168" s="13" t="s">
        <v>76</v>
      </c>
      <c r="AY168" s="287" t="s">
        <v>414</v>
      </c>
    </row>
    <row r="169" s="15" customFormat="1">
      <c r="A169" s="15"/>
      <c r="B169" s="299"/>
      <c r="C169" s="300"/>
      <c r="D169" s="230" t="s">
        <v>758</v>
      </c>
      <c r="E169" s="301" t="s">
        <v>1</v>
      </c>
      <c r="F169" s="302" t="s">
        <v>4053</v>
      </c>
      <c r="G169" s="300"/>
      <c r="H169" s="301" t="s">
        <v>1</v>
      </c>
      <c r="I169" s="303"/>
      <c r="J169" s="300"/>
      <c r="K169" s="300"/>
      <c r="L169" s="304"/>
      <c r="M169" s="305"/>
      <c r="N169" s="306"/>
      <c r="O169" s="306"/>
      <c r="P169" s="306"/>
      <c r="Q169" s="306"/>
      <c r="R169" s="306"/>
      <c r="S169" s="306"/>
      <c r="T169" s="307"/>
      <c r="U169" s="15"/>
      <c r="V169" s="15"/>
      <c r="W169" s="15"/>
      <c r="X169" s="15"/>
      <c r="Y169" s="15"/>
      <c r="Z169" s="15"/>
      <c r="AA169" s="15"/>
      <c r="AB169" s="15"/>
      <c r="AC169" s="15"/>
      <c r="AD169" s="15"/>
      <c r="AE169" s="15"/>
      <c r="AT169" s="308" t="s">
        <v>758</v>
      </c>
      <c r="AU169" s="308" t="s">
        <v>86</v>
      </c>
      <c r="AV169" s="15" t="s">
        <v>84</v>
      </c>
      <c r="AW169" s="15" t="s">
        <v>33</v>
      </c>
      <c r="AX169" s="15" t="s">
        <v>76</v>
      </c>
      <c r="AY169" s="308" t="s">
        <v>414</v>
      </c>
    </row>
    <row r="170" s="13" customFormat="1">
      <c r="A170" s="13"/>
      <c r="B170" s="277"/>
      <c r="C170" s="278"/>
      <c r="D170" s="230" t="s">
        <v>758</v>
      </c>
      <c r="E170" s="279" t="s">
        <v>1</v>
      </c>
      <c r="F170" s="280" t="s">
        <v>4219</v>
      </c>
      <c r="G170" s="278"/>
      <c r="H170" s="281">
        <v>14.795</v>
      </c>
      <c r="I170" s="282"/>
      <c r="J170" s="278"/>
      <c r="K170" s="278"/>
      <c r="L170" s="283"/>
      <c r="M170" s="284"/>
      <c r="N170" s="285"/>
      <c r="O170" s="285"/>
      <c r="P170" s="285"/>
      <c r="Q170" s="285"/>
      <c r="R170" s="285"/>
      <c r="S170" s="285"/>
      <c r="T170" s="286"/>
      <c r="U170" s="13"/>
      <c r="V170" s="13"/>
      <c r="W170" s="13"/>
      <c r="X170" s="13"/>
      <c r="Y170" s="13"/>
      <c r="Z170" s="13"/>
      <c r="AA170" s="13"/>
      <c r="AB170" s="13"/>
      <c r="AC170" s="13"/>
      <c r="AD170" s="13"/>
      <c r="AE170" s="13"/>
      <c r="AT170" s="287" t="s">
        <v>758</v>
      </c>
      <c r="AU170" s="287" t="s">
        <v>86</v>
      </c>
      <c r="AV170" s="13" t="s">
        <v>86</v>
      </c>
      <c r="AW170" s="13" t="s">
        <v>33</v>
      </c>
      <c r="AX170" s="13" t="s">
        <v>76</v>
      </c>
      <c r="AY170" s="287" t="s">
        <v>414</v>
      </c>
    </row>
    <row r="171" s="14" customFormat="1">
      <c r="A171" s="14"/>
      <c r="B171" s="288"/>
      <c r="C171" s="289"/>
      <c r="D171" s="230" t="s">
        <v>758</v>
      </c>
      <c r="E171" s="290" t="s">
        <v>1</v>
      </c>
      <c r="F171" s="291" t="s">
        <v>760</v>
      </c>
      <c r="G171" s="289"/>
      <c r="H171" s="292">
        <v>66.575000000000003</v>
      </c>
      <c r="I171" s="293"/>
      <c r="J171" s="289"/>
      <c r="K171" s="289"/>
      <c r="L171" s="294"/>
      <c r="M171" s="295"/>
      <c r="N171" s="296"/>
      <c r="O171" s="296"/>
      <c r="P171" s="296"/>
      <c r="Q171" s="296"/>
      <c r="R171" s="296"/>
      <c r="S171" s="296"/>
      <c r="T171" s="297"/>
      <c r="U171" s="14"/>
      <c r="V171" s="14"/>
      <c r="W171" s="14"/>
      <c r="X171" s="14"/>
      <c r="Y171" s="14"/>
      <c r="Z171" s="14"/>
      <c r="AA171" s="14"/>
      <c r="AB171" s="14"/>
      <c r="AC171" s="14"/>
      <c r="AD171" s="14"/>
      <c r="AE171" s="14"/>
      <c r="AT171" s="298" t="s">
        <v>758</v>
      </c>
      <c r="AU171" s="298" t="s">
        <v>86</v>
      </c>
      <c r="AV171" s="14" t="s">
        <v>415</v>
      </c>
      <c r="AW171" s="14" t="s">
        <v>33</v>
      </c>
      <c r="AX171" s="14" t="s">
        <v>84</v>
      </c>
      <c r="AY171" s="298" t="s">
        <v>414</v>
      </c>
    </row>
    <row r="172" s="2" customFormat="1" ht="21.75" customHeight="1">
      <c r="A172" s="39"/>
      <c r="B172" s="40"/>
      <c r="C172" s="234" t="s">
        <v>413</v>
      </c>
      <c r="D172" s="234" t="s">
        <v>443</v>
      </c>
      <c r="E172" s="235" t="s">
        <v>2229</v>
      </c>
      <c r="F172" s="236" t="s">
        <v>2230</v>
      </c>
      <c r="G172" s="237" t="s">
        <v>632</v>
      </c>
      <c r="H172" s="238">
        <v>11.396000000000001</v>
      </c>
      <c r="I172" s="239"/>
      <c r="J172" s="240">
        <f>ROUND(I172*H172,2)</f>
        <v>0</v>
      </c>
      <c r="K172" s="236" t="s">
        <v>720</v>
      </c>
      <c r="L172" s="45"/>
      <c r="M172" s="241" t="s">
        <v>1</v>
      </c>
      <c r="N172" s="242" t="s">
        <v>41</v>
      </c>
      <c r="O172" s="92"/>
      <c r="P172" s="226">
        <f>O172*H172</f>
        <v>0</v>
      </c>
      <c r="Q172" s="226">
        <v>0.066961699999999999</v>
      </c>
      <c r="R172" s="226">
        <f>Q172*H172</f>
        <v>0.76309553320000001</v>
      </c>
      <c r="S172" s="226">
        <v>0.074999999999999997</v>
      </c>
      <c r="T172" s="227">
        <f>S172*H172</f>
        <v>0.85470000000000002</v>
      </c>
      <c r="U172" s="39"/>
      <c r="V172" s="39"/>
      <c r="W172" s="39"/>
      <c r="X172" s="39"/>
      <c r="Y172" s="39"/>
      <c r="Z172" s="39"/>
      <c r="AA172" s="39"/>
      <c r="AB172" s="39"/>
      <c r="AC172" s="39"/>
      <c r="AD172" s="39"/>
      <c r="AE172" s="39"/>
      <c r="AR172" s="228" t="s">
        <v>415</v>
      </c>
      <c r="AT172" s="228" t="s">
        <v>443</v>
      </c>
      <c r="AU172" s="228" t="s">
        <v>86</v>
      </c>
      <c r="AY172" s="18" t="s">
        <v>414</v>
      </c>
      <c r="BE172" s="229">
        <f>IF(N172="základní",J172,0)</f>
        <v>0</v>
      </c>
      <c r="BF172" s="229">
        <f>IF(N172="snížená",J172,0)</f>
        <v>0</v>
      </c>
      <c r="BG172" s="229">
        <f>IF(N172="zákl. přenesená",J172,0)</f>
        <v>0</v>
      </c>
      <c r="BH172" s="229">
        <f>IF(N172="sníž. přenesená",J172,0)</f>
        <v>0</v>
      </c>
      <c r="BI172" s="229">
        <f>IF(N172="nulová",J172,0)</f>
        <v>0</v>
      </c>
      <c r="BJ172" s="18" t="s">
        <v>84</v>
      </c>
      <c r="BK172" s="229">
        <f>ROUND(I172*H172,2)</f>
        <v>0</v>
      </c>
      <c r="BL172" s="18" t="s">
        <v>415</v>
      </c>
      <c r="BM172" s="228" t="s">
        <v>4220</v>
      </c>
    </row>
    <row r="173" s="2" customFormat="1">
      <c r="A173" s="39"/>
      <c r="B173" s="40"/>
      <c r="C173" s="41"/>
      <c r="D173" s="230" t="s">
        <v>417</v>
      </c>
      <c r="E173" s="41"/>
      <c r="F173" s="231" t="s">
        <v>2232</v>
      </c>
      <c r="G173" s="41"/>
      <c r="H173" s="41"/>
      <c r="I173" s="156"/>
      <c r="J173" s="41"/>
      <c r="K173" s="41"/>
      <c r="L173" s="45"/>
      <c r="M173" s="232"/>
      <c r="N173" s="233"/>
      <c r="O173" s="92"/>
      <c r="P173" s="92"/>
      <c r="Q173" s="92"/>
      <c r="R173" s="92"/>
      <c r="S173" s="92"/>
      <c r="T173" s="93"/>
      <c r="U173" s="39"/>
      <c r="V173" s="39"/>
      <c r="W173" s="39"/>
      <c r="X173" s="39"/>
      <c r="Y173" s="39"/>
      <c r="Z173" s="39"/>
      <c r="AA173" s="39"/>
      <c r="AB173" s="39"/>
      <c r="AC173" s="39"/>
      <c r="AD173" s="39"/>
      <c r="AE173" s="39"/>
      <c r="AT173" s="18" t="s">
        <v>417</v>
      </c>
      <c r="AU173" s="18" t="s">
        <v>86</v>
      </c>
    </row>
    <row r="174" s="2" customFormat="1">
      <c r="A174" s="39"/>
      <c r="B174" s="40"/>
      <c r="C174" s="41"/>
      <c r="D174" s="230" t="s">
        <v>722</v>
      </c>
      <c r="E174" s="41"/>
      <c r="F174" s="268" t="s">
        <v>4221</v>
      </c>
      <c r="G174" s="41"/>
      <c r="H174" s="41"/>
      <c r="I174" s="156"/>
      <c r="J174" s="41"/>
      <c r="K174" s="41"/>
      <c r="L174" s="45"/>
      <c r="M174" s="232"/>
      <c r="N174" s="233"/>
      <c r="O174" s="92"/>
      <c r="P174" s="92"/>
      <c r="Q174" s="92"/>
      <c r="R174" s="92"/>
      <c r="S174" s="92"/>
      <c r="T174" s="93"/>
      <c r="U174" s="39"/>
      <c r="V174" s="39"/>
      <c r="W174" s="39"/>
      <c r="X174" s="39"/>
      <c r="Y174" s="39"/>
      <c r="Z174" s="39"/>
      <c r="AA174" s="39"/>
      <c r="AB174" s="39"/>
      <c r="AC174" s="39"/>
      <c r="AD174" s="39"/>
      <c r="AE174" s="39"/>
      <c r="AT174" s="18" t="s">
        <v>722</v>
      </c>
      <c r="AU174" s="18" t="s">
        <v>86</v>
      </c>
    </row>
    <row r="175" s="15" customFormat="1">
      <c r="A175" s="15"/>
      <c r="B175" s="299"/>
      <c r="C175" s="300"/>
      <c r="D175" s="230" t="s">
        <v>758</v>
      </c>
      <c r="E175" s="301" t="s">
        <v>1</v>
      </c>
      <c r="F175" s="302" t="s">
        <v>4222</v>
      </c>
      <c r="G175" s="300"/>
      <c r="H175" s="301" t="s">
        <v>1</v>
      </c>
      <c r="I175" s="303"/>
      <c r="J175" s="300"/>
      <c r="K175" s="300"/>
      <c r="L175" s="304"/>
      <c r="M175" s="305"/>
      <c r="N175" s="306"/>
      <c r="O175" s="306"/>
      <c r="P175" s="306"/>
      <c r="Q175" s="306"/>
      <c r="R175" s="306"/>
      <c r="S175" s="306"/>
      <c r="T175" s="307"/>
      <c r="U175" s="15"/>
      <c r="V175" s="15"/>
      <c r="W175" s="15"/>
      <c r="X175" s="15"/>
      <c r="Y175" s="15"/>
      <c r="Z175" s="15"/>
      <c r="AA175" s="15"/>
      <c r="AB175" s="15"/>
      <c r="AC175" s="15"/>
      <c r="AD175" s="15"/>
      <c r="AE175" s="15"/>
      <c r="AT175" s="308" t="s">
        <v>758</v>
      </c>
      <c r="AU175" s="308" t="s">
        <v>86</v>
      </c>
      <c r="AV175" s="15" t="s">
        <v>84</v>
      </c>
      <c r="AW175" s="15" t="s">
        <v>33</v>
      </c>
      <c r="AX175" s="15" t="s">
        <v>76</v>
      </c>
      <c r="AY175" s="308" t="s">
        <v>414</v>
      </c>
    </row>
    <row r="176" s="13" customFormat="1">
      <c r="A176" s="13"/>
      <c r="B176" s="277"/>
      <c r="C176" s="278"/>
      <c r="D176" s="230" t="s">
        <v>758</v>
      </c>
      <c r="E176" s="279" t="s">
        <v>1</v>
      </c>
      <c r="F176" s="280" t="s">
        <v>4223</v>
      </c>
      <c r="G176" s="278"/>
      <c r="H176" s="281">
        <v>8.6940000000000008</v>
      </c>
      <c r="I176" s="282"/>
      <c r="J176" s="278"/>
      <c r="K176" s="278"/>
      <c r="L176" s="283"/>
      <c r="M176" s="284"/>
      <c r="N176" s="285"/>
      <c r="O176" s="285"/>
      <c r="P176" s="285"/>
      <c r="Q176" s="285"/>
      <c r="R176" s="285"/>
      <c r="S176" s="285"/>
      <c r="T176" s="286"/>
      <c r="U176" s="13"/>
      <c r="V176" s="13"/>
      <c r="W176" s="13"/>
      <c r="X176" s="13"/>
      <c r="Y176" s="13"/>
      <c r="Z176" s="13"/>
      <c r="AA176" s="13"/>
      <c r="AB176" s="13"/>
      <c r="AC176" s="13"/>
      <c r="AD176" s="13"/>
      <c r="AE176" s="13"/>
      <c r="AT176" s="287" t="s">
        <v>758</v>
      </c>
      <c r="AU176" s="287" t="s">
        <v>86</v>
      </c>
      <c r="AV176" s="13" t="s">
        <v>86</v>
      </c>
      <c r="AW176" s="13" t="s">
        <v>33</v>
      </c>
      <c r="AX176" s="13" t="s">
        <v>76</v>
      </c>
      <c r="AY176" s="287" t="s">
        <v>414</v>
      </c>
    </row>
    <row r="177" s="13" customFormat="1">
      <c r="A177" s="13"/>
      <c r="B177" s="277"/>
      <c r="C177" s="278"/>
      <c r="D177" s="230" t="s">
        <v>758</v>
      </c>
      <c r="E177" s="279" t="s">
        <v>1</v>
      </c>
      <c r="F177" s="280" t="s">
        <v>4224</v>
      </c>
      <c r="G177" s="278"/>
      <c r="H177" s="281">
        <v>2.1120000000000001</v>
      </c>
      <c r="I177" s="282"/>
      <c r="J177" s="278"/>
      <c r="K177" s="278"/>
      <c r="L177" s="283"/>
      <c r="M177" s="284"/>
      <c r="N177" s="285"/>
      <c r="O177" s="285"/>
      <c r="P177" s="285"/>
      <c r="Q177" s="285"/>
      <c r="R177" s="285"/>
      <c r="S177" s="285"/>
      <c r="T177" s="286"/>
      <c r="U177" s="13"/>
      <c r="V177" s="13"/>
      <c r="W177" s="13"/>
      <c r="X177" s="13"/>
      <c r="Y177" s="13"/>
      <c r="Z177" s="13"/>
      <c r="AA177" s="13"/>
      <c r="AB177" s="13"/>
      <c r="AC177" s="13"/>
      <c r="AD177" s="13"/>
      <c r="AE177" s="13"/>
      <c r="AT177" s="287" t="s">
        <v>758</v>
      </c>
      <c r="AU177" s="287" t="s">
        <v>86</v>
      </c>
      <c r="AV177" s="13" t="s">
        <v>86</v>
      </c>
      <c r="AW177" s="13" t="s">
        <v>33</v>
      </c>
      <c r="AX177" s="13" t="s">
        <v>76</v>
      </c>
      <c r="AY177" s="287" t="s">
        <v>414</v>
      </c>
    </row>
    <row r="178" s="13" customFormat="1">
      <c r="A178" s="13"/>
      <c r="B178" s="277"/>
      <c r="C178" s="278"/>
      <c r="D178" s="230" t="s">
        <v>758</v>
      </c>
      <c r="E178" s="279" t="s">
        <v>1</v>
      </c>
      <c r="F178" s="280" t="s">
        <v>4225</v>
      </c>
      <c r="G178" s="278"/>
      <c r="H178" s="281">
        <v>0.58999999999999997</v>
      </c>
      <c r="I178" s="282"/>
      <c r="J178" s="278"/>
      <c r="K178" s="278"/>
      <c r="L178" s="283"/>
      <c r="M178" s="284"/>
      <c r="N178" s="285"/>
      <c r="O178" s="285"/>
      <c r="P178" s="285"/>
      <c r="Q178" s="285"/>
      <c r="R178" s="285"/>
      <c r="S178" s="285"/>
      <c r="T178" s="286"/>
      <c r="U178" s="13"/>
      <c r="V178" s="13"/>
      <c r="W178" s="13"/>
      <c r="X178" s="13"/>
      <c r="Y178" s="13"/>
      <c r="Z178" s="13"/>
      <c r="AA178" s="13"/>
      <c r="AB178" s="13"/>
      <c r="AC178" s="13"/>
      <c r="AD178" s="13"/>
      <c r="AE178" s="13"/>
      <c r="AT178" s="287" t="s">
        <v>758</v>
      </c>
      <c r="AU178" s="287" t="s">
        <v>86</v>
      </c>
      <c r="AV178" s="13" t="s">
        <v>86</v>
      </c>
      <c r="AW178" s="13" t="s">
        <v>33</v>
      </c>
      <c r="AX178" s="13" t="s">
        <v>76</v>
      </c>
      <c r="AY178" s="287" t="s">
        <v>414</v>
      </c>
    </row>
    <row r="179" s="14" customFormat="1">
      <c r="A179" s="14"/>
      <c r="B179" s="288"/>
      <c r="C179" s="289"/>
      <c r="D179" s="230" t="s">
        <v>758</v>
      </c>
      <c r="E179" s="290" t="s">
        <v>1</v>
      </c>
      <c r="F179" s="291" t="s">
        <v>760</v>
      </c>
      <c r="G179" s="289"/>
      <c r="H179" s="292">
        <v>11.396000000000001</v>
      </c>
      <c r="I179" s="293"/>
      <c r="J179" s="289"/>
      <c r="K179" s="289"/>
      <c r="L179" s="294"/>
      <c r="M179" s="295"/>
      <c r="N179" s="296"/>
      <c r="O179" s="296"/>
      <c r="P179" s="296"/>
      <c r="Q179" s="296"/>
      <c r="R179" s="296"/>
      <c r="S179" s="296"/>
      <c r="T179" s="297"/>
      <c r="U179" s="14"/>
      <c r="V179" s="14"/>
      <c r="W179" s="14"/>
      <c r="X179" s="14"/>
      <c r="Y179" s="14"/>
      <c r="Z179" s="14"/>
      <c r="AA179" s="14"/>
      <c r="AB179" s="14"/>
      <c r="AC179" s="14"/>
      <c r="AD179" s="14"/>
      <c r="AE179" s="14"/>
      <c r="AT179" s="298" t="s">
        <v>758</v>
      </c>
      <c r="AU179" s="298" t="s">
        <v>86</v>
      </c>
      <c r="AV179" s="14" t="s">
        <v>415</v>
      </c>
      <c r="AW179" s="14" t="s">
        <v>33</v>
      </c>
      <c r="AX179" s="14" t="s">
        <v>84</v>
      </c>
      <c r="AY179" s="298" t="s">
        <v>414</v>
      </c>
    </row>
    <row r="180" s="2" customFormat="1" ht="16.5" customHeight="1">
      <c r="A180" s="39"/>
      <c r="B180" s="40"/>
      <c r="C180" s="216" t="s">
        <v>442</v>
      </c>
      <c r="D180" s="216" t="s">
        <v>409</v>
      </c>
      <c r="E180" s="217" t="s">
        <v>4226</v>
      </c>
      <c r="F180" s="218" t="s">
        <v>2243</v>
      </c>
      <c r="G180" s="219" t="s">
        <v>984</v>
      </c>
      <c r="H180" s="220">
        <v>17.288</v>
      </c>
      <c r="I180" s="221"/>
      <c r="J180" s="222">
        <f>ROUND(I180*H180,2)</f>
        <v>0</v>
      </c>
      <c r="K180" s="218" t="s">
        <v>720</v>
      </c>
      <c r="L180" s="223"/>
      <c r="M180" s="224" t="s">
        <v>1</v>
      </c>
      <c r="N180" s="225" t="s">
        <v>41</v>
      </c>
      <c r="O180" s="92"/>
      <c r="P180" s="226">
        <f>O180*H180</f>
        <v>0</v>
      </c>
      <c r="Q180" s="226">
        <v>0.001</v>
      </c>
      <c r="R180" s="226">
        <f>Q180*H180</f>
        <v>0.017288000000000001</v>
      </c>
      <c r="S180" s="226">
        <v>0</v>
      </c>
      <c r="T180" s="227">
        <f>S180*H180</f>
        <v>0</v>
      </c>
      <c r="U180" s="39"/>
      <c r="V180" s="39"/>
      <c r="W180" s="39"/>
      <c r="X180" s="39"/>
      <c r="Y180" s="39"/>
      <c r="Z180" s="39"/>
      <c r="AA180" s="39"/>
      <c r="AB180" s="39"/>
      <c r="AC180" s="39"/>
      <c r="AD180" s="39"/>
      <c r="AE180" s="39"/>
      <c r="AR180" s="228" t="s">
        <v>413</v>
      </c>
      <c r="AT180" s="228" t="s">
        <v>409</v>
      </c>
      <c r="AU180" s="228" t="s">
        <v>86</v>
      </c>
      <c r="AY180" s="18" t="s">
        <v>414</v>
      </c>
      <c r="BE180" s="229">
        <f>IF(N180="základní",J180,0)</f>
        <v>0</v>
      </c>
      <c r="BF180" s="229">
        <f>IF(N180="snížená",J180,0)</f>
        <v>0</v>
      </c>
      <c r="BG180" s="229">
        <f>IF(N180="zákl. přenesená",J180,0)</f>
        <v>0</v>
      </c>
      <c r="BH180" s="229">
        <f>IF(N180="sníž. přenesená",J180,0)</f>
        <v>0</v>
      </c>
      <c r="BI180" s="229">
        <f>IF(N180="nulová",J180,0)</f>
        <v>0</v>
      </c>
      <c r="BJ180" s="18" t="s">
        <v>84</v>
      </c>
      <c r="BK180" s="229">
        <f>ROUND(I180*H180,2)</f>
        <v>0</v>
      </c>
      <c r="BL180" s="18" t="s">
        <v>415</v>
      </c>
      <c r="BM180" s="228" t="s">
        <v>4227</v>
      </c>
    </row>
    <row r="181" s="2" customFormat="1">
      <c r="A181" s="39"/>
      <c r="B181" s="40"/>
      <c r="C181" s="41"/>
      <c r="D181" s="230" t="s">
        <v>417</v>
      </c>
      <c r="E181" s="41"/>
      <c r="F181" s="231" t="s">
        <v>2243</v>
      </c>
      <c r="G181" s="41"/>
      <c r="H181" s="41"/>
      <c r="I181" s="156"/>
      <c r="J181" s="41"/>
      <c r="K181" s="41"/>
      <c r="L181" s="45"/>
      <c r="M181" s="232"/>
      <c r="N181" s="233"/>
      <c r="O181" s="92"/>
      <c r="P181" s="92"/>
      <c r="Q181" s="92"/>
      <c r="R181" s="92"/>
      <c r="S181" s="92"/>
      <c r="T181" s="93"/>
      <c r="U181" s="39"/>
      <c r="V181" s="39"/>
      <c r="W181" s="39"/>
      <c r="X181" s="39"/>
      <c r="Y181" s="39"/>
      <c r="Z181" s="39"/>
      <c r="AA181" s="39"/>
      <c r="AB181" s="39"/>
      <c r="AC181" s="39"/>
      <c r="AD181" s="39"/>
      <c r="AE181" s="39"/>
      <c r="AT181" s="18" t="s">
        <v>417</v>
      </c>
      <c r="AU181" s="18" t="s">
        <v>86</v>
      </c>
    </row>
    <row r="182" s="13" customFormat="1">
      <c r="A182" s="13"/>
      <c r="B182" s="277"/>
      <c r="C182" s="278"/>
      <c r="D182" s="230" t="s">
        <v>758</v>
      </c>
      <c r="E182" s="279" t="s">
        <v>1</v>
      </c>
      <c r="F182" s="280" t="s">
        <v>4228</v>
      </c>
      <c r="G182" s="278"/>
      <c r="H182" s="281">
        <v>17.288</v>
      </c>
      <c r="I182" s="282"/>
      <c r="J182" s="278"/>
      <c r="K182" s="278"/>
      <c r="L182" s="283"/>
      <c r="M182" s="284"/>
      <c r="N182" s="285"/>
      <c r="O182" s="285"/>
      <c r="P182" s="285"/>
      <c r="Q182" s="285"/>
      <c r="R182" s="285"/>
      <c r="S182" s="285"/>
      <c r="T182" s="286"/>
      <c r="U182" s="13"/>
      <c r="V182" s="13"/>
      <c r="W182" s="13"/>
      <c r="X182" s="13"/>
      <c r="Y182" s="13"/>
      <c r="Z182" s="13"/>
      <c r="AA182" s="13"/>
      <c r="AB182" s="13"/>
      <c r="AC182" s="13"/>
      <c r="AD182" s="13"/>
      <c r="AE182" s="13"/>
      <c r="AT182" s="287" t="s">
        <v>758</v>
      </c>
      <c r="AU182" s="287" t="s">
        <v>86</v>
      </c>
      <c r="AV182" s="13" t="s">
        <v>86</v>
      </c>
      <c r="AW182" s="13" t="s">
        <v>33</v>
      </c>
      <c r="AX182" s="13" t="s">
        <v>84</v>
      </c>
      <c r="AY182" s="287" t="s">
        <v>414</v>
      </c>
    </row>
    <row r="183" s="2" customFormat="1" ht="21.75" customHeight="1">
      <c r="A183" s="39"/>
      <c r="B183" s="40"/>
      <c r="C183" s="234" t="s">
        <v>447</v>
      </c>
      <c r="D183" s="234" t="s">
        <v>443</v>
      </c>
      <c r="E183" s="235" t="s">
        <v>1750</v>
      </c>
      <c r="F183" s="236" t="s">
        <v>1751</v>
      </c>
      <c r="G183" s="237" t="s">
        <v>632</v>
      </c>
      <c r="H183" s="238">
        <v>6.944</v>
      </c>
      <c r="I183" s="239"/>
      <c r="J183" s="240">
        <f>ROUND(I183*H183,2)</f>
        <v>0</v>
      </c>
      <c r="K183" s="236" t="s">
        <v>720</v>
      </c>
      <c r="L183" s="45"/>
      <c r="M183" s="241" t="s">
        <v>1</v>
      </c>
      <c r="N183" s="242" t="s">
        <v>41</v>
      </c>
      <c r="O183" s="92"/>
      <c r="P183" s="226">
        <f>O183*H183</f>
        <v>0</v>
      </c>
      <c r="Q183" s="226">
        <v>0.001110364</v>
      </c>
      <c r="R183" s="226">
        <f>Q183*H183</f>
        <v>0.0077103676159999994</v>
      </c>
      <c r="S183" s="226">
        <v>0</v>
      </c>
      <c r="T183" s="227">
        <f>S183*H183</f>
        <v>0</v>
      </c>
      <c r="U183" s="39"/>
      <c r="V183" s="39"/>
      <c r="W183" s="39"/>
      <c r="X183" s="39"/>
      <c r="Y183" s="39"/>
      <c r="Z183" s="39"/>
      <c r="AA183" s="39"/>
      <c r="AB183" s="39"/>
      <c r="AC183" s="39"/>
      <c r="AD183" s="39"/>
      <c r="AE183" s="39"/>
      <c r="AR183" s="228" t="s">
        <v>415</v>
      </c>
      <c r="AT183" s="228" t="s">
        <v>443</v>
      </c>
      <c r="AU183" s="228" t="s">
        <v>86</v>
      </c>
      <c r="AY183" s="18" t="s">
        <v>414</v>
      </c>
      <c r="BE183" s="229">
        <f>IF(N183="základní",J183,0)</f>
        <v>0</v>
      </c>
      <c r="BF183" s="229">
        <f>IF(N183="snížená",J183,0)</f>
        <v>0</v>
      </c>
      <c r="BG183" s="229">
        <f>IF(N183="zákl. přenesená",J183,0)</f>
        <v>0</v>
      </c>
      <c r="BH183" s="229">
        <f>IF(N183="sníž. přenesená",J183,0)</f>
        <v>0</v>
      </c>
      <c r="BI183" s="229">
        <f>IF(N183="nulová",J183,0)</f>
        <v>0</v>
      </c>
      <c r="BJ183" s="18" t="s">
        <v>84</v>
      </c>
      <c r="BK183" s="229">
        <f>ROUND(I183*H183,2)</f>
        <v>0</v>
      </c>
      <c r="BL183" s="18" t="s">
        <v>415</v>
      </c>
      <c r="BM183" s="228" t="s">
        <v>4229</v>
      </c>
    </row>
    <row r="184" s="2" customFormat="1">
      <c r="A184" s="39"/>
      <c r="B184" s="40"/>
      <c r="C184" s="41"/>
      <c r="D184" s="230" t="s">
        <v>417</v>
      </c>
      <c r="E184" s="41"/>
      <c r="F184" s="231" t="s">
        <v>1753</v>
      </c>
      <c r="G184" s="41"/>
      <c r="H184" s="41"/>
      <c r="I184" s="156"/>
      <c r="J184" s="41"/>
      <c r="K184" s="41"/>
      <c r="L184" s="45"/>
      <c r="M184" s="232"/>
      <c r="N184" s="233"/>
      <c r="O184" s="92"/>
      <c r="P184" s="92"/>
      <c r="Q184" s="92"/>
      <c r="R184" s="92"/>
      <c r="S184" s="92"/>
      <c r="T184" s="93"/>
      <c r="U184" s="39"/>
      <c r="V184" s="39"/>
      <c r="W184" s="39"/>
      <c r="X184" s="39"/>
      <c r="Y184" s="39"/>
      <c r="Z184" s="39"/>
      <c r="AA184" s="39"/>
      <c r="AB184" s="39"/>
      <c r="AC184" s="39"/>
      <c r="AD184" s="39"/>
      <c r="AE184" s="39"/>
      <c r="AT184" s="18" t="s">
        <v>417</v>
      </c>
      <c r="AU184" s="18" t="s">
        <v>86</v>
      </c>
    </row>
    <row r="185" s="2" customFormat="1">
      <c r="A185" s="39"/>
      <c r="B185" s="40"/>
      <c r="C185" s="41"/>
      <c r="D185" s="230" t="s">
        <v>722</v>
      </c>
      <c r="E185" s="41"/>
      <c r="F185" s="268" t="s">
        <v>3194</v>
      </c>
      <c r="G185" s="41"/>
      <c r="H185" s="41"/>
      <c r="I185" s="156"/>
      <c r="J185" s="41"/>
      <c r="K185" s="41"/>
      <c r="L185" s="45"/>
      <c r="M185" s="232"/>
      <c r="N185" s="233"/>
      <c r="O185" s="92"/>
      <c r="P185" s="92"/>
      <c r="Q185" s="92"/>
      <c r="R185" s="92"/>
      <c r="S185" s="92"/>
      <c r="T185" s="93"/>
      <c r="U185" s="39"/>
      <c r="V185" s="39"/>
      <c r="W185" s="39"/>
      <c r="X185" s="39"/>
      <c r="Y185" s="39"/>
      <c r="Z185" s="39"/>
      <c r="AA185" s="39"/>
      <c r="AB185" s="39"/>
      <c r="AC185" s="39"/>
      <c r="AD185" s="39"/>
      <c r="AE185" s="39"/>
      <c r="AT185" s="18" t="s">
        <v>722</v>
      </c>
      <c r="AU185" s="18" t="s">
        <v>86</v>
      </c>
    </row>
    <row r="186" s="15" customFormat="1">
      <c r="A186" s="15"/>
      <c r="B186" s="299"/>
      <c r="C186" s="300"/>
      <c r="D186" s="230" t="s">
        <v>758</v>
      </c>
      <c r="E186" s="301" t="s">
        <v>1</v>
      </c>
      <c r="F186" s="302" t="s">
        <v>2887</v>
      </c>
      <c r="G186" s="300"/>
      <c r="H186" s="301" t="s">
        <v>1</v>
      </c>
      <c r="I186" s="303"/>
      <c r="J186" s="300"/>
      <c r="K186" s="300"/>
      <c r="L186" s="304"/>
      <c r="M186" s="305"/>
      <c r="N186" s="306"/>
      <c r="O186" s="306"/>
      <c r="P186" s="306"/>
      <c r="Q186" s="306"/>
      <c r="R186" s="306"/>
      <c r="S186" s="306"/>
      <c r="T186" s="307"/>
      <c r="U186" s="15"/>
      <c r="V186" s="15"/>
      <c r="W186" s="15"/>
      <c r="X186" s="15"/>
      <c r="Y186" s="15"/>
      <c r="Z186" s="15"/>
      <c r="AA186" s="15"/>
      <c r="AB186" s="15"/>
      <c r="AC186" s="15"/>
      <c r="AD186" s="15"/>
      <c r="AE186" s="15"/>
      <c r="AT186" s="308" t="s">
        <v>758</v>
      </c>
      <c r="AU186" s="308" t="s">
        <v>86</v>
      </c>
      <c r="AV186" s="15" t="s">
        <v>84</v>
      </c>
      <c r="AW186" s="15" t="s">
        <v>33</v>
      </c>
      <c r="AX186" s="15" t="s">
        <v>76</v>
      </c>
      <c r="AY186" s="308" t="s">
        <v>414</v>
      </c>
    </row>
    <row r="187" s="13" customFormat="1">
      <c r="A187" s="13"/>
      <c r="B187" s="277"/>
      <c r="C187" s="278"/>
      <c r="D187" s="230" t="s">
        <v>758</v>
      </c>
      <c r="E187" s="279" t="s">
        <v>1</v>
      </c>
      <c r="F187" s="280" t="s">
        <v>4230</v>
      </c>
      <c r="G187" s="278"/>
      <c r="H187" s="281">
        <v>5.7119999999999997</v>
      </c>
      <c r="I187" s="282"/>
      <c r="J187" s="278"/>
      <c r="K187" s="278"/>
      <c r="L187" s="283"/>
      <c r="M187" s="284"/>
      <c r="N187" s="285"/>
      <c r="O187" s="285"/>
      <c r="P187" s="285"/>
      <c r="Q187" s="285"/>
      <c r="R187" s="285"/>
      <c r="S187" s="285"/>
      <c r="T187" s="286"/>
      <c r="U187" s="13"/>
      <c r="V187" s="13"/>
      <c r="W187" s="13"/>
      <c r="X187" s="13"/>
      <c r="Y187" s="13"/>
      <c r="Z187" s="13"/>
      <c r="AA187" s="13"/>
      <c r="AB187" s="13"/>
      <c r="AC187" s="13"/>
      <c r="AD187" s="13"/>
      <c r="AE187" s="13"/>
      <c r="AT187" s="287" t="s">
        <v>758</v>
      </c>
      <c r="AU187" s="287" t="s">
        <v>86</v>
      </c>
      <c r="AV187" s="13" t="s">
        <v>86</v>
      </c>
      <c r="AW187" s="13" t="s">
        <v>33</v>
      </c>
      <c r="AX187" s="13" t="s">
        <v>76</v>
      </c>
      <c r="AY187" s="287" t="s">
        <v>414</v>
      </c>
    </row>
    <row r="188" s="13" customFormat="1">
      <c r="A188" s="13"/>
      <c r="B188" s="277"/>
      <c r="C188" s="278"/>
      <c r="D188" s="230" t="s">
        <v>758</v>
      </c>
      <c r="E188" s="279" t="s">
        <v>1</v>
      </c>
      <c r="F188" s="280" t="s">
        <v>4231</v>
      </c>
      <c r="G188" s="278"/>
      <c r="H188" s="281">
        <v>1.232</v>
      </c>
      <c r="I188" s="282"/>
      <c r="J188" s="278"/>
      <c r="K188" s="278"/>
      <c r="L188" s="283"/>
      <c r="M188" s="284"/>
      <c r="N188" s="285"/>
      <c r="O188" s="285"/>
      <c r="P188" s="285"/>
      <c r="Q188" s="285"/>
      <c r="R188" s="285"/>
      <c r="S188" s="285"/>
      <c r="T188" s="286"/>
      <c r="U188" s="13"/>
      <c r="V188" s="13"/>
      <c r="W188" s="13"/>
      <c r="X188" s="13"/>
      <c r="Y188" s="13"/>
      <c r="Z188" s="13"/>
      <c r="AA188" s="13"/>
      <c r="AB188" s="13"/>
      <c r="AC188" s="13"/>
      <c r="AD188" s="13"/>
      <c r="AE188" s="13"/>
      <c r="AT188" s="287" t="s">
        <v>758</v>
      </c>
      <c r="AU188" s="287" t="s">
        <v>86</v>
      </c>
      <c r="AV188" s="13" t="s">
        <v>86</v>
      </c>
      <c r="AW188" s="13" t="s">
        <v>33</v>
      </c>
      <c r="AX188" s="13" t="s">
        <v>76</v>
      </c>
      <c r="AY188" s="287" t="s">
        <v>414</v>
      </c>
    </row>
    <row r="189" s="14" customFormat="1">
      <c r="A189" s="14"/>
      <c r="B189" s="288"/>
      <c r="C189" s="289"/>
      <c r="D189" s="230" t="s">
        <v>758</v>
      </c>
      <c r="E189" s="290" t="s">
        <v>1</v>
      </c>
      <c r="F189" s="291" t="s">
        <v>760</v>
      </c>
      <c r="G189" s="289"/>
      <c r="H189" s="292">
        <v>6.944</v>
      </c>
      <c r="I189" s="293"/>
      <c r="J189" s="289"/>
      <c r="K189" s="289"/>
      <c r="L189" s="294"/>
      <c r="M189" s="295"/>
      <c r="N189" s="296"/>
      <c r="O189" s="296"/>
      <c r="P189" s="296"/>
      <c r="Q189" s="296"/>
      <c r="R189" s="296"/>
      <c r="S189" s="296"/>
      <c r="T189" s="297"/>
      <c r="U189" s="14"/>
      <c r="V189" s="14"/>
      <c r="W189" s="14"/>
      <c r="X189" s="14"/>
      <c r="Y189" s="14"/>
      <c r="Z189" s="14"/>
      <c r="AA189" s="14"/>
      <c r="AB189" s="14"/>
      <c r="AC189" s="14"/>
      <c r="AD189" s="14"/>
      <c r="AE189" s="14"/>
      <c r="AT189" s="298" t="s">
        <v>758</v>
      </c>
      <c r="AU189" s="298" t="s">
        <v>86</v>
      </c>
      <c r="AV189" s="14" t="s">
        <v>415</v>
      </c>
      <c r="AW189" s="14" t="s">
        <v>33</v>
      </c>
      <c r="AX189" s="14" t="s">
        <v>84</v>
      </c>
      <c r="AY189" s="298" t="s">
        <v>414</v>
      </c>
    </row>
    <row r="190" s="2" customFormat="1" ht="21.75" customHeight="1">
      <c r="A190" s="39"/>
      <c r="B190" s="40"/>
      <c r="C190" s="234" t="s">
        <v>451</v>
      </c>
      <c r="D190" s="234" t="s">
        <v>443</v>
      </c>
      <c r="E190" s="235" t="s">
        <v>2246</v>
      </c>
      <c r="F190" s="236" t="s">
        <v>2247</v>
      </c>
      <c r="G190" s="237" t="s">
        <v>531</v>
      </c>
      <c r="H190" s="238">
        <v>34.539999999999999</v>
      </c>
      <c r="I190" s="239"/>
      <c r="J190" s="240">
        <f>ROUND(I190*H190,2)</f>
        <v>0</v>
      </c>
      <c r="K190" s="236" t="s">
        <v>720</v>
      </c>
      <c r="L190" s="45"/>
      <c r="M190" s="241" t="s">
        <v>1</v>
      </c>
      <c r="N190" s="242" t="s">
        <v>41</v>
      </c>
      <c r="O190" s="92"/>
      <c r="P190" s="226">
        <f>O190*H190</f>
        <v>0</v>
      </c>
      <c r="Q190" s="226">
        <v>0.00046999999999999999</v>
      </c>
      <c r="R190" s="226">
        <f>Q190*H190</f>
        <v>0.0162338</v>
      </c>
      <c r="S190" s="226">
        <v>0</v>
      </c>
      <c r="T190" s="227">
        <f>S190*H190</f>
        <v>0</v>
      </c>
      <c r="U190" s="39"/>
      <c r="V190" s="39"/>
      <c r="W190" s="39"/>
      <c r="X190" s="39"/>
      <c r="Y190" s="39"/>
      <c r="Z190" s="39"/>
      <c r="AA190" s="39"/>
      <c r="AB190" s="39"/>
      <c r="AC190" s="39"/>
      <c r="AD190" s="39"/>
      <c r="AE190" s="39"/>
      <c r="AR190" s="228" t="s">
        <v>415</v>
      </c>
      <c r="AT190" s="228" t="s">
        <v>443</v>
      </c>
      <c r="AU190" s="228" t="s">
        <v>86</v>
      </c>
      <c r="AY190" s="18" t="s">
        <v>414</v>
      </c>
      <c r="BE190" s="229">
        <f>IF(N190="základní",J190,0)</f>
        <v>0</v>
      </c>
      <c r="BF190" s="229">
        <f>IF(N190="snížená",J190,0)</f>
        <v>0</v>
      </c>
      <c r="BG190" s="229">
        <f>IF(N190="zákl. přenesená",J190,0)</f>
        <v>0</v>
      </c>
      <c r="BH190" s="229">
        <f>IF(N190="sníž. přenesená",J190,0)</f>
        <v>0</v>
      </c>
      <c r="BI190" s="229">
        <f>IF(N190="nulová",J190,0)</f>
        <v>0</v>
      </c>
      <c r="BJ190" s="18" t="s">
        <v>84</v>
      </c>
      <c r="BK190" s="229">
        <f>ROUND(I190*H190,2)</f>
        <v>0</v>
      </c>
      <c r="BL190" s="18" t="s">
        <v>415</v>
      </c>
      <c r="BM190" s="228" t="s">
        <v>4232</v>
      </c>
    </row>
    <row r="191" s="2" customFormat="1">
      <c r="A191" s="39"/>
      <c r="B191" s="40"/>
      <c r="C191" s="41"/>
      <c r="D191" s="230" t="s">
        <v>417</v>
      </c>
      <c r="E191" s="41"/>
      <c r="F191" s="231" t="s">
        <v>2249</v>
      </c>
      <c r="G191" s="41"/>
      <c r="H191" s="41"/>
      <c r="I191" s="156"/>
      <c r="J191" s="41"/>
      <c r="K191" s="41"/>
      <c r="L191" s="45"/>
      <c r="M191" s="232"/>
      <c r="N191" s="233"/>
      <c r="O191" s="92"/>
      <c r="P191" s="92"/>
      <c r="Q191" s="92"/>
      <c r="R191" s="92"/>
      <c r="S191" s="92"/>
      <c r="T191" s="93"/>
      <c r="U191" s="39"/>
      <c r="V191" s="39"/>
      <c r="W191" s="39"/>
      <c r="X191" s="39"/>
      <c r="Y191" s="39"/>
      <c r="Z191" s="39"/>
      <c r="AA191" s="39"/>
      <c r="AB191" s="39"/>
      <c r="AC191" s="39"/>
      <c r="AD191" s="39"/>
      <c r="AE191" s="39"/>
      <c r="AT191" s="18" t="s">
        <v>417</v>
      </c>
      <c r="AU191" s="18" t="s">
        <v>86</v>
      </c>
    </row>
    <row r="192" s="15" customFormat="1">
      <c r="A192" s="15"/>
      <c r="B192" s="299"/>
      <c r="C192" s="300"/>
      <c r="D192" s="230" t="s">
        <v>758</v>
      </c>
      <c r="E192" s="301" t="s">
        <v>1</v>
      </c>
      <c r="F192" s="302" t="s">
        <v>4233</v>
      </c>
      <c r="G192" s="300"/>
      <c r="H192" s="301" t="s">
        <v>1</v>
      </c>
      <c r="I192" s="303"/>
      <c r="J192" s="300"/>
      <c r="K192" s="300"/>
      <c r="L192" s="304"/>
      <c r="M192" s="305"/>
      <c r="N192" s="306"/>
      <c r="O192" s="306"/>
      <c r="P192" s="306"/>
      <c r="Q192" s="306"/>
      <c r="R192" s="306"/>
      <c r="S192" s="306"/>
      <c r="T192" s="307"/>
      <c r="U192" s="15"/>
      <c r="V192" s="15"/>
      <c r="W192" s="15"/>
      <c r="X192" s="15"/>
      <c r="Y192" s="15"/>
      <c r="Z192" s="15"/>
      <c r="AA192" s="15"/>
      <c r="AB192" s="15"/>
      <c r="AC192" s="15"/>
      <c r="AD192" s="15"/>
      <c r="AE192" s="15"/>
      <c r="AT192" s="308" t="s">
        <v>758</v>
      </c>
      <c r="AU192" s="308" t="s">
        <v>86</v>
      </c>
      <c r="AV192" s="15" t="s">
        <v>84</v>
      </c>
      <c r="AW192" s="15" t="s">
        <v>33</v>
      </c>
      <c r="AX192" s="15" t="s">
        <v>76</v>
      </c>
      <c r="AY192" s="308" t="s">
        <v>414</v>
      </c>
    </row>
    <row r="193" s="13" customFormat="1">
      <c r="A193" s="13"/>
      <c r="B193" s="277"/>
      <c r="C193" s="278"/>
      <c r="D193" s="230" t="s">
        <v>758</v>
      </c>
      <c r="E193" s="279" t="s">
        <v>1</v>
      </c>
      <c r="F193" s="280" t="s">
        <v>4234</v>
      </c>
      <c r="G193" s="278"/>
      <c r="H193" s="281">
        <v>34.539999999999999</v>
      </c>
      <c r="I193" s="282"/>
      <c r="J193" s="278"/>
      <c r="K193" s="278"/>
      <c r="L193" s="283"/>
      <c r="M193" s="284"/>
      <c r="N193" s="285"/>
      <c r="O193" s="285"/>
      <c r="P193" s="285"/>
      <c r="Q193" s="285"/>
      <c r="R193" s="285"/>
      <c r="S193" s="285"/>
      <c r="T193" s="286"/>
      <c r="U193" s="13"/>
      <c r="V193" s="13"/>
      <c r="W193" s="13"/>
      <c r="X193" s="13"/>
      <c r="Y193" s="13"/>
      <c r="Z193" s="13"/>
      <c r="AA193" s="13"/>
      <c r="AB193" s="13"/>
      <c r="AC193" s="13"/>
      <c r="AD193" s="13"/>
      <c r="AE193" s="13"/>
      <c r="AT193" s="287" t="s">
        <v>758</v>
      </c>
      <c r="AU193" s="287" t="s">
        <v>86</v>
      </c>
      <c r="AV193" s="13" t="s">
        <v>86</v>
      </c>
      <c r="AW193" s="13" t="s">
        <v>33</v>
      </c>
      <c r="AX193" s="13" t="s">
        <v>84</v>
      </c>
      <c r="AY193" s="287" t="s">
        <v>414</v>
      </c>
    </row>
    <row r="194" s="2" customFormat="1" ht="16.5" customHeight="1">
      <c r="A194" s="39"/>
      <c r="B194" s="40"/>
      <c r="C194" s="234" t="s">
        <v>455</v>
      </c>
      <c r="D194" s="234" t="s">
        <v>443</v>
      </c>
      <c r="E194" s="235" t="s">
        <v>4235</v>
      </c>
      <c r="F194" s="236" t="s">
        <v>4236</v>
      </c>
      <c r="G194" s="237" t="s">
        <v>632</v>
      </c>
      <c r="H194" s="238">
        <v>2</v>
      </c>
      <c r="I194" s="239"/>
      <c r="J194" s="240">
        <f>ROUND(I194*H194,2)</f>
        <v>0</v>
      </c>
      <c r="K194" s="236" t="s">
        <v>720</v>
      </c>
      <c r="L194" s="45"/>
      <c r="M194" s="241" t="s">
        <v>1</v>
      </c>
      <c r="N194" s="242" t="s">
        <v>41</v>
      </c>
      <c r="O194" s="92"/>
      <c r="P194" s="226">
        <f>O194*H194</f>
        <v>0</v>
      </c>
      <c r="Q194" s="226">
        <v>0.043959999999999999</v>
      </c>
      <c r="R194" s="226">
        <f>Q194*H194</f>
        <v>0.087919999999999998</v>
      </c>
      <c r="S194" s="226">
        <v>0</v>
      </c>
      <c r="T194" s="227">
        <f>S194*H194</f>
        <v>0</v>
      </c>
      <c r="U194" s="39"/>
      <c r="V194" s="39"/>
      <c r="W194" s="39"/>
      <c r="X194" s="39"/>
      <c r="Y194" s="39"/>
      <c r="Z194" s="39"/>
      <c r="AA194" s="39"/>
      <c r="AB194" s="39"/>
      <c r="AC194" s="39"/>
      <c r="AD194" s="39"/>
      <c r="AE194" s="39"/>
      <c r="AR194" s="228" t="s">
        <v>415</v>
      </c>
      <c r="AT194" s="228" t="s">
        <v>443</v>
      </c>
      <c r="AU194" s="228" t="s">
        <v>86</v>
      </c>
      <c r="AY194" s="18" t="s">
        <v>414</v>
      </c>
      <c r="BE194" s="229">
        <f>IF(N194="základní",J194,0)</f>
        <v>0</v>
      </c>
      <c r="BF194" s="229">
        <f>IF(N194="snížená",J194,0)</f>
        <v>0</v>
      </c>
      <c r="BG194" s="229">
        <f>IF(N194="zákl. přenesená",J194,0)</f>
        <v>0</v>
      </c>
      <c r="BH194" s="229">
        <f>IF(N194="sníž. přenesená",J194,0)</f>
        <v>0</v>
      </c>
      <c r="BI194" s="229">
        <f>IF(N194="nulová",J194,0)</f>
        <v>0</v>
      </c>
      <c r="BJ194" s="18" t="s">
        <v>84</v>
      </c>
      <c r="BK194" s="229">
        <f>ROUND(I194*H194,2)</f>
        <v>0</v>
      </c>
      <c r="BL194" s="18" t="s">
        <v>415</v>
      </c>
      <c r="BM194" s="228" t="s">
        <v>4237</v>
      </c>
    </row>
    <row r="195" s="2" customFormat="1">
      <c r="A195" s="39"/>
      <c r="B195" s="40"/>
      <c r="C195" s="41"/>
      <c r="D195" s="230" t="s">
        <v>417</v>
      </c>
      <c r="E195" s="41"/>
      <c r="F195" s="231" t="s">
        <v>4238</v>
      </c>
      <c r="G195" s="41"/>
      <c r="H195" s="41"/>
      <c r="I195" s="156"/>
      <c r="J195" s="41"/>
      <c r="K195" s="41"/>
      <c r="L195" s="45"/>
      <c r="M195" s="232"/>
      <c r="N195" s="233"/>
      <c r="O195" s="92"/>
      <c r="P195" s="92"/>
      <c r="Q195" s="92"/>
      <c r="R195" s="92"/>
      <c r="S195" s="92"/>
      <c r="T195" s="93"/>
      <c r="U195" s="39"/>
      <c r="V195" s="39"/>
      <c r="W195" s="39"/>
      <c r="X195" s="39"/>
      <c r="Y195" s="39"/>
      <c r="Z195" s="39"/>
      <c r="AA195" s="39"/>
      <c r="AB195" s="39"/>
      <c r="AC195" s="39"/>
      <c r="AD195" s="39"/>
      <c r="AE195" s="39"/>
      <c r="AT195" s="18" t="s">
        <v>417</v>
      </c>
      <c r="AU195" s="18" t="s">
        <v>86</v>
      </c>
    </row>
    <row r="196" s="15" customFormat="1">
      <c r="A196" s="15"/>
      <c r="B196" s="299"/>
      <c r="C196" s="300"/>
      <c r="D196" s="230" t="s">
        <v>758</v>
      </c>
      <c r="E196" s="301" t="s">
        <v>1</v>
      </c>
      <c r="F196" s="302" t="s">
        <v>4067</v>
      </c>
      <c r="G196" s="300"/>
      <c r="H196" s="301" t="s">
        <v>1</v>
      </c>
      <c r="I196" s="303"/>
      <c r="J196" s="300"/>
      <c r="K196" s="300"/>
      <c r="L196" s="304"/>
      <c r="M196" s="305"/>
      <c r="N196" s="306"/>
      <c r="O196" s="306"/>
      <c r="P196" s="306"/>
      <c r="Q196" s="306"/>
      <c r="R196" s="306"/>
      <c r="S196" s="306"/>
      <c r="T196" s="307"/>
      <c r="U196" s="15"/>
      <c r="V196" s="15"/>
      <c r="W196" s="15"/>
      <c r="X196" s="15"/>
      <c r="Y196" s="15"/>
      <c r="Z196" s="15"/>
      <c r="AA196" s="15"/>
      <c r="AB196" s="15"/>
      <c r="AC196" s="15"/>
      <c r="AD196" s="15"/>
      <c r="AE196" s="15"/>
      <c r="AT196" s="308" t="s">
        <v>758</v>
      </c>
      <c r="AU196" s="308" t="s">
        <v>86</v>
      </c>
      <c r="AV196" s="15" t="s">
        <v>84</v>
      </c>
      <c r="AW196" s="15" t="s">
        <v>33</v>
      </c>
      <c r="AX196" s="15" t="s">
        <v>76</v>
      </c>
      <c r="AY196" s="308" t="s">
        <v>414</v>
      </c>
    </row>
    <row r="197" s="13" customFormat="1">
      <c r="A197" s="13"/>
      <c r="B197" s="277"/>
      <c r="C197" s="278"/>
      <c r="D197" s="230" t="s">
        <v>758</v>
      </c>
      <c r="E197" s="279" t="s">
        <v>1</v>
      </c>
      <c r="F197" s="280" t="s">
        <v>4239</v>
      </c>
      <c r="G197" s="278"/>
      <c r="H197" s="281">
        <v>2</v>
      </c>
      <c r="I197" s="282"/>
      <c r="J197" s="278"/>
      <c r="K197" s="278"/>
      <c r="L197" s="283"/>
      <c r="M197" s="284"/>
      <c r="N197" s="285"/>
      <c r="O197" s="285"/>
      <c r="P197" s="285"/>
      <c r="Q197" s="285"/>
      <c r="R197" s="285"/>
      <c r="S197" s="285"/>
      <c r="T197" s="286"/>
      <c r="U197" s="13"/>
      <c r="V197" s="13"/>
      <c r="W197" s="13"/>
      <c r="X197" s="13"/>
      <c r="Y197" s="13"/>
      <c r="Z197" s="13"/>
      <c r="AA197" s="13"/>
      <c r="AB197" s="13"/>
      <c r="AC197" s="13"/>
      <c r="AD197" s="13"/>
      <c r="AE197" s="13"/>
      <c r="AT197" s="287" t="s">
        <v>758</v>
      </c>
      <c r="AU197" s="287" t="s">
        <v>86</v>
      </c>
      <c r="AV197" s="13" t="s">
        <v>86</v>
      </c>
      <c r="AW197" s="13" t="s">
        <v>33</v>
      </c>
      <c r="AX197" s="13" t="s">
        <v>84</v>
      </c>
      <c r="AY197" s="287" t="s">
        <v>414</v>
      </c>
    </row>
    <row r="198" s="11" customFormat="1" ht="22.8" customHeight="1">
      <c r="A198" s="11"/>
      <c r="B198" s="254"/>
      <c r="C198" s="255"/>
      <c r="D198" s="256" t="s">
        <v>75</v>
      </c>
      <c r="E198" s="275" t="s">
        <v>442</v>
      </c>
      <c r="F198" s="275" t="s">
        <v>850</v>
      </c>
      <c r="G198" s="255"/>
      <c r="H198" s="255"/>
      <c r="I198" s="258"/>
      <c r="J198" s="276">
        <f>BK198</f>
        <v>0</v>
      </c>
      <c r="K198" s="255"/>
      <c r="L198" s="260"/>
      <c r="M198" s="261"/>
      <c r="N198" s="262"/>
      <c r="O198" s="262"/>
      <c r="P198" s="263">
        <f>SUM(P199:P306)</f>
        <v>0</v>
      </c>
      <c r="Q198" s="262"/>
      <c r="R198" s="263">
        <f>SUM(R199:R306)</f>
        <v>0.55953465000000002</v>
      </c>
      <c r="S198" s="262"/>
      <c r="T198" s="264">
        <f>SUM(T199:T306)</f>
        <v>0.33567999999999998</v>
      </c>
      <c r="U198" s="11"/>
      <c r="V198" s="11"/>
      <c r="W198" s="11"/>
      <c r="X198" s="11"/>
      <c r="Y198" s="11"/>
      <c r="Z198" s="11"/>
      <c r="AA198" s="11"/>
      <c r="AB198" s="11"/>
      <c r="AC198" s="11"/>
      <c r="AD198" s="11"/>
      <c r="AE198" s="11"/>
      <c r="AR198" s="265" t="s">
        <v>84</v>
      </c>
      <c r="AT198" s="266" t="s">
        <v>75</v>
      </c>
      <c r="AU198" s="266" t="s">
        <v>84</v>
      </c>
      <c r="AY198" s="265" t="s">
        <v>414</v>
      </c>
      <c r="BK198" s="267">
        <f>SUM(BK199:BK306)</f>
        <v>0</v>
      </c>
    </row>
    <row r="199" s="2" customFormat="1" ht="16.5" customHeight="1">
      <c r="A199" s="39"/>
      <c r="B199" s="40"/>
      <c r="C199" s="234" t="s">
        <v>459</v>
      </c>
      <c r="D199" s="234" t="s">
        <v>443</v>
      </c>
      <c r="E199" s="235" t="s">
        <v>4240</v>
      </c>
      <c r="F199" s="236" t="s">
        <v>4241</v>
      </c>
      <c r="G199" s="237" t="s">
        <v>531</v>
      </c>
      <c r="H199" s="238">
        <v>11.300000000000001</v>
      </c>
      <c r="I199" s="239"/>
      <c r="J199" s="240">
        <f>ROUND(I199*H199,2)</f>
        <v>0</v>
      </c>
      <c r="K199" s="236" t="s">
        <v>720</v>
      </c>
      <c r="L199" s="45"/>
      <c r="M199" s="241" t="s">
        <v>1</v>
      </c>
      <c r="N199" s="242" t="s">
        <v>41</v>
      </c>
      <c r="O199" s="92"/>
      <c r="P199" s="226">
        <f>O199*H199</f>
        <v>0</v>
      </c>
      <c r="Q199" s="226">
        <v>0.00117</v>
      </c>
      <c r="R199" s="226">
        <f>Q199*H199</f>
        <v>0.013221000000000002</v>
      </c>
      <c r="S199" s="226">
        <v>0</v>
      </c>
      <c r="T199" s="227">
        <f>S199*H199</f>
        <v>0</v>
      </c>
      <c r="U199" s="39"/>
      <c r="V199" s="39"/>
      <c r="W199" s="39"/>
      <c r="X199" s="39"/>
      <c r="Y199" s="39"/>
      <c r="Z199" s="39"/>
      <c r="AA199" s="39"/>
      <c r="AB199" s="39"/>
      <c r="AC199" s="39"/>
      <c r="AD199" s="39"/>
      <c r="AE199" s="39"/>
      <c r="AR199" s="228" t="s">
        <v>415</v>
      </c>
      <c r="AT199" s="228" t="s">
        <v>443</v>
      </c>
      <c r="AU199" s="228" t="s">
        <v>86</v>
      </c>
      <c r="AY199" s="18" t="s">
        <v>414</v>
      </c>
      <c r="BE199" s="229">
        <f>IF(N199="základní",J199,0)</f>
        <v>0</v>
      </c>
      <c r="BF199" s="229">
        <f>IF(N199="snížená",J199,0)</f>
        <v>0</v>
      </c>
      <c r="BG199" s="229">
        <f>IF(N199="zákl. přenesená",J199,0)</f>
        <v>0</v>
      </c>
      <c r="BH199" s="229">
        <f>IF(N199="sníž. přenesená",J199,0)</f>
        <v>0</v>
      </c>
      <c r="BI199" s="229">
        <f>IF(N199="nulová",J199,0)</f>
        <v>0</v>
      </c>
      <c r="BJ199" s="18" t="s">
        <v>84</v>
      </c>
      <c r="BK199" s="229">
        <f>ROUND(I199*H199,2)</f>
        <v>0</v>
      </c>
      <c r="BL199" s="18" t="s">
        <v>415</v>
      </c>
      <c r="BM199" s="228" t="s">
        <v>4242</v>
      </c>
    </row>
    <row r="200" s="2" customFormat="1">
      <c r="A200" s="39"/>
      <c r="B200" s="40"/>
      <c r="C200" s="41"/>
      <c r="D200" s="230" t="s">
        <v>417</v>
      </c>
      <c r="E200" s="41"/>
      <c r="F200" s="231" t="s">
        <v>4243</v>
      </c>
      <c r="G200" s="41"/>
      <c r="H200" s="41"/>
      <c r="I200" s="156"/>
      <c r="J200" s="41"/>
      <c r="K200" s="41"/>
      <c r="L200" s="45"/>
      <c r="M200" s="232"/>
      <c r="N200" s="233"/>
      <c r="O200" s="92"/>
      <c r="P200" s="92"/>
      <c r="Q200" s="92"/>
      <c r="R200" s="92"/>
      <c r="S200" s="92"/>
      <c r="T200" s="93"/>
      <c r="U200" s="39"/>
      <c r="V200" s="39"/>
      <c r="W200" s="39"/>
      <c r="X200" s="39"/>
      <c r="Y200" s="39"/>
      <c r="Z200" s="39"/>
      <c r="AA200" s="39"/>
      <c r="AB200" s="39"/>
      <c r="AC200" s="39"/>
      <c r="AD200" s="39"/>
      <c r="AE200" s="39"/>
      <c r="AT200" s="18" t="s">
        <v>417</v>
      </c>
      <c r="AU200" s="18" t="s">
        <v>86</v>
      </c>
    </row>
    <row r="201" s="15" customFormat="1">
      <c r="A201" s="15"/>
      <c r="B201" s="299"/>
      <c r="C201" s="300"/>
      <c r="D201" s="230" t="s">
        <v>758</v>
      </c>
      <c r="E201" s="301" t="s">
        <v>1</v>
      </c>
      <c r="F201" s="302" t="s">
        <v>4222</v>
      </c>
      <c r="G201" s="300"/>
      <c r="H201" s="301" t="s">
        <v>1</v>
      </c>
      <c r="I201" s="303"/>
      <c r="J201" s="300"/>
      <c r="K201" s="300"/>
      <c r="L201" s="304"/>
      <c r="M201" s="305"/>
      <c r="N201" s="306"/>
      <c r="O201" s="306"/>
      <c r="P201" s="306"/>
      <c r="Q201" s="306"/>
      <c r="R201" s="306"/>
      <c r="S201" s="306"/>
      <c r="T201" s="307"/>
      <c r="U201" s="15"/>
      <c r="V201" s="15"/>
      <c r="W201" s="15"/>
      <c r="X201" s="15"/>
      <c r="Y201" s="15"/>
      <c r="Z201" s="15"/>
      <c r="AA201" s="15"/>
      <c r="AB201" s="15"/>
      <c r="AC201" s="15"/>
      <c r="AD201" s="15"/>
      <c r="AE201" s="15"/>
      <c r="AT201" s="308" t="s">
        <v>758</v>
      </c>
      <c r="AU201" s="308" t="s">
        <v>86</v>
      </c>
      <c r="AV201" s="15" t="s">
        <v>84</v>
      </c>
      <c r="AW201" s="15" t="s">
        <v>33</v>
      </c>
      <c r="AX201" s="15" t="s">
        <v>76</v>
      </c>
      <c r="AY201" s="308" t="s">
        <v>414</v>
      </c>
    </row>
    <row r="202" s="13" customFormat="1">
      <c r="A202" s="13"/>
      <c r="B202" s="277"/>
      <c r="C202" s="278"/>
      <c r="D202" s="230" t="s">
        <v>758</v>
      </c>
      <c r="E202" s="279" t="s">
        <v>1</v>
      </c>
      <c r="F202" s="280" t="s">
        <v>4244</v>
      </c>
      <c r="G202" s="278"/>
      <c r="H202" s="281">
        <v>11.300000000000001</v>
      </c>
      <c r="I202" s="282"/>
      <c r="J202" s="278"/>
      <c r="K202" s="278"/>
      <c r="L202" s="283"/>
      <c r="M202" s="284"/>
      <c r="N202" s="285"/>
      <c r="O202" s="285"/>
      <c r="P202" s="285"/>
      <c r="Q202" s="285"/>
      <c r="R202" s="285"/>
      <c r="S202" s="285"/>
      <c r="T202" s="286"/>
      <c r="U202" s="13"/>
      <c r="V202" s="13"/>
      <c r="W202" s="13"/>
      <c r="X202" s="13"/>
      <c r="Y202" s="13"/>
      <c r="Z202" s="13"/>
      <c r="AA202" s="13"/>
      <c r="AB202" s="13"/>
      <c r="AC202" s="13"/>
      <c r="AD202" s="13"/>
      <c r="AE202" s="13"/>
      <c r="AT202" s="287" t="s">
        <v>758</v>
      </c>
      <c r="AU202" s="287" t="s">
        <v>86</v>
      </c>
      <c r="AV202" s="13" t="s">
        <v>86</v>
      </c>
      <c r="AW202" s="13" t="s">
        <v>33</v>
      </c>
      <c r="AX202" s="13" t="s">
        <v>84</v>
      </c>
      <c r="AY202" s="287" t="s">
        <v>414</v>
      </c>
    </row>
    <row r="203" s="2" customFormat="1" ht="16.5" customHeight="1">
      <c r="A203" s="39"/>
      <c r="B203" s="40"/>
      <c r="C203" s="234" t="s">
        <v>463</v>
      </c>
      <c r="D203" s="234" t="s">
        <v>443</v>
      </c>
      <c r="E203" s="235" t="s">
        <v>4245</v>
      </c>
      <c r="F203" s="236" t="s">
        <v>4246</v>
      </c>
      <c r="G203" s="237" t="s">
        <v>531</v>
      </c>
      <c r="H203" s="238">
        <v>11.300000000000001</v>
      </c>
      <c r="I203" s="239"/>
      <c r="J203" s="240">
        <f>ROUND(I203*H203,2)</f>
        <v>0</v>
      </c>
      <c r="K203" s="236" t="s">
        <v>720</v>
      </c>
      <c r="L203" s="45"/>
      <c r="M203" s="241" t="s">
        <v>1</v>
      </c>
      <c r="N203" s="242" t="s">
        <v>41</v>
      </c>
      <c r="O203" s="92"/>
      <c r="P203" s="226">
        <f>O203*H203</f>
        <v>0</v>
      </c>
      <c r="Q203" s="226">
        <v>0.00066399999999999999</v>
      </c>
      <c r="R203" s="226">
        <f>Q203*H203</f>
        <v>0.0075032000000000007</v>
      </c>
      <c r="S203" s="226">
        <v>0</v>
      </c>
      <c r="T203" s="227">
        <f>S203*H203</f>
        <v>0</v>
      </c>
      <c r="U203" s="39"/>
      <c r="V203" s="39"/>
      <c r="W203" s="39"/>
      <c r="X203" s="39"/>
      <c r="Y203" s="39"/>
      <c r="Z203" s="39"/>
      <c r="AA203" s="39"/>
      <c r="AB203" s="39"/>
      <c r="AC203" s="39"/>
      <c r="AD203" s="39"/>
      <c r="AE203" s="39"/>
      <c r="AR203" s="228" t="s">
        <v>415</v>
      </c>
      <c r="AT203" s="228" t="s">
        <v>443</v>
      </c>
      <c r="AU203" s="228" t="s">
        <v>86</v>
      </c>
      <c r="AY203" s="18" t="s">
        <v>414</v>
      </c>
      <c r="BE203" s="229">
        <f>IF(N203="základní",J203,0)</f>
        <v>0</v>
      </c>
      <c r="BF203" s="229">
        <f>IF(N203="snížená",J203,0)</f>
        <v>0</v>
      </c>
      <c r="BG203" s="229">
        <f>IF(N203="zákl. přenesená",J203,0)</f>
        <v>0</v>
      </c>
      <c r="BH203" s="229">
        <f>IF(N203="sníž. přenesená",J203,0)</f>
        <v>0</v>
      </c>
      <c r="BI203" s="229">
        <f>IF(N203="nulová",J203,0)</f>
        <v>0</v>
      </c>
      <c r="BJ203" s="18" t="s">
        <v>84</v>
      </c>
      <c r="BK203" s="229">
        <f>ROUND(I203*H203,2)</f>
        <v>0</v>
      </c>
      <c r="BL203" s="18" t="s">
        <v>415</v>
      </c>
      <c r="BM203" s="228" t="s">
        <v>4247</v>
      </c>
    </row>
    <row r="204" s="2" customFormat="1">
      <c r="A204" s="39"/>
      <c r="B204" s="40"/>
      <c r="C204" s="41"/>
      <c r="D204" s="230" t="s">
        <v>417</v>
      </c>
      <c r="E204" s="41"/>
      <c r="F204" s="231" t="s">
        <v>4248</v>
      </c>
      <c r="G204" s="41"/>
      <c r="H204" s="41"/>
      <c r="I204" s="156"/>
      <c r="J204" s="41"/>
      <c r="K204" s="41"/>
      <c r="L204" s="45"/>
      <c r="M204" s="232"/>
      <c r="N204" s="233"/>
      <c r="O204" s="92"/>
      <c r="P204" s="92"/>
      <c r="Q204" s="92"/>
      <c r="R204" s="92"/>
      <c r="S204" s="92"/>
      <c r="T204" s="93"/>
      <c r="U204" s="39"/>
      <c r="V204" s="39"/>
      <c r="W204" s="39"/>
      <c r="X204" s="39"/>
      <c r="Y204" s="39"/>
      <c r="Z204" s="39"/>
      <c r="AA204" s="39"/>
      <c r="AB204" s="39"/>
      <c r="AC204" s="39"/>
      <c r="AD204" s="39"/>
      <c r="AE204" s="39"/>
      <c r="AT204" s="18" t="s">
        <v>417</v>
      </c>
      <c r="AU204" s="18" t="s">
        <v>86</v>
      </c>
    </row>
    <row r="205" s="15" customFormat="1">
      <c r="A205" s="15"/>
      <c r="B205" s="299"/>
      <c r="C205" s="300"/>
      <c r="D205" s="230" t="s">
        <v>758</v>
      </c>
      <c r="E205" s="301" t="s">
        <v>1</v>
      </c>
      <c r="F205" s="302" t="s">
        <v>4222</v>
      </c>
      <c r="G205" s="300"/>
      <c r="H205" s="301" t="s">
        <v>1</v>
      </c>
      <c r="I205" s="303"/>
      <c r="J205" s="300"/>
      <c r="K205" s="300"/>
      <c r="L205" s="304"/>
      <c r="M205" s="305"/>
      <c r="N205" s="306"/>
      <c r="O205" s="306"/>
      <c r="P205" s="306"/>
      <c r="Q205" s="306"/>
      <c r="R205" s="306"/>
      <c r="S205" s="306"/>
      <c r="T205" s="307"/>
      <c r="U205" s="15"/>
      <c r="V205" s="15"/>
      <c r="W205" s="15"/>
      <c r="X205" s="15"/>
      <c r="Y205" s="15"/>
      <c r="Z205" s="15"/>
      <c r="AA205" s="15"/>
      <c r="AB205" s="15"/>
      <c r="AC205" s="15"/>
      <c r="AD205" s="15"/>
      <c r="AE205" s="15"/>
      <c r="AT205" s="308" t="s">
        <v>758</v>
      </c>
      <c r="AU205" s="308" t="s">
        <v>86</v>
      </c>
      <c r="AV205" s="15" t="s">
        <v>84</v>
      </c>
      <c r="AW205" s="15" t="s">
        <v>33</v>
      </c>
      <c r="AX205" s="15" t="s">
        <v>76</v>
      </c>
      <c r="AY205" s="308" t="s">
        <v>414</v>
      </c>
    </row>
    <row r="206" s="13" customFormat="1">
      <c r="A206" s="13"/>
      <c r="B206" s="277"/>
      <c r="C206" s="278"/>
      <c r="D206" s="230" t="s">
        <v>758</v>
      </c>
      <c r="E206" s="279" t="s">
        <v>1</v>
      </c>
      <c r="F206" s="280" t="s">
        <v>4244</v>
      </c>
      <c r="G206" s="278"/>
      <c r="H206" s="281">
        <v>11.300000000000001</v>
      </c>
      <c r="I206" s="282"/>
      <c r="J206" s="278"/>
      <c r="K206" s="278"/>
      <c r="L206" s="283"/>
      <c r="M206" s="284"/>
      <c r="N206" s="285"/>
      <c r="O206" s="285"/>
      <c r="P206" s="285"/>
      <c r="Q206" s="285"/>
      <c r="R206" s="285"/>
      <c r="S206" s="285"/>
      <c r="T206" s="286"/>
      <c r="U206" s="13"/>
      <c r="V206" s="13"/>
      <c r="W206" s="13"/>
      <c r="X206" s="13"/>
      <c r="Y206" s="13"/>
      <c r="Z206" s="13"/>
      <c r="AA206" s="13"/>
      <c r="AB206" s="13"/>
      <c r="AC206" s="13"/>
      <c r="AD206" s="13"/>
      <c r="AE206" s="13"/>
      <c r="AT206" s="287" t="s">
        <v>758</v>
      </c>
      <c r="AU206" s="287" t="s">
        <v>86</v>
      </c>
      <c r="AV206" s="13" t="s">
        <v>86</v>
      </c>
      <c r="AW206" s="13" t="s">
        <v>33</v>
      </c>
      <c r="AX206" s="13" t="s">
        <v>84</v>
      </c>
      <c r="AY206" s="287" t="s">
        <v>414</v>
      </c>
    </row>
    <row r="207" s="2" customFormat="1" ht="21.75" customHeight="1">
      <c r="A207" s="39"/>
      <c r="B207" s="40"/>
      <c r="C207" s="216" t="s">
        <v>8</v>
      </c>
      <c r="D207" s="216" t="s">
        <v>409</v>
      </c>
      <c r="E207" s="217" t="s">
        <v>4249</v>
      </c>
      <c r="F207" s="218" t="s">
        <v>4250</v>
      </c>
      <c r="G207" s="219" t="s">
        <v>897</v>
      </c>
      <c r="H207" s="220">
        <v>0.19900000000000001</v>
      </c>
      <c r="I207" s="221"/>
      <c r="J207" s="222">
        <f>ROUND(I207*H207,2)</f>
        <v>0</v>
      </c>
      <c r="K207" s="218" t="s">
        <v>720</v>
      </c>
      <c r="L207" s="223"/>
      <c r="M207" s="224" t="s">
        <v>1</v>
      </c>
      <c r="N207" s="225" t="s">
        <v>41</v>
      </c>
      <c r="O207" s="92"/>
      <c r="P207" s="226">
        <f>O207*H207</f>
        <v>0</v>
      </c>
      <c r="Q207" s="226">
        <v>1</v>
      </c>
      <c r="R207" s="226">
        <f>Q207*H207</f>
        <v>0.19900000000000001</v>
      </c>
      <c r="S207" s="226">
        <v>0</v>
      </c>
      <c r="T207" s="227">
        <f>S207*H207</f>
        <v>0</v>
      </c>
      <c r="U207" s="39"/>
      <c r="V207" s="39"/>
      <c r="W207" s="39"/>
      <c r="X207" s="39"/>
      <c r="Y207" s="39"/>
      <c r="Z207" s="39"/>
      <c r="AA207" s="39"/>
      <c r="AB207" s="39"/>
      <c r="AC207" s="39"/>
      <c r="AD207" s="39"/>
      <c r="AE207" s="39"/>
      <c r="AR207" s="228" t="s">
        <v>413</v>
      </c>
      <c r="AT207" s="228" t="s">
        <v>409</v>
      </c>
      <c r="AU207" s="228" t="s">
        <v>86</v>
      </c>
      <c r="AY207" s="18" t="s">
        <v>414</v>
      </c>
      <c r="BE207" s="229">
        <f>IF(N207="základní",J207,0)</f>
        <v>0</v>
      </c>
      <c r="BF207" s="229">
        <f>IF(N207="snížená",J207,0)</f>
        <v>0</v>
      </c>
      <c r="BG207" s="229">
        <f>IF(N207="zákl. přenesená",J207,0)</f>
        <v>0</v>
      </c>
      <c r="BH207" s="229">
        <f>IF(N207="sníž. přenesená",J207,0)</f>
        <v>0</v>
      </c>
      <c r="BI207" s="229">
        <f>IF(N207="nulová",J207,0)</f>
        <v>0</v>
      </c>
      <c r="BJ207" s="18" t="s">
        <v>84</v>
      </c>
      <c r="BK207" s="229">
        <f>ROUND(I207*H207,2)</f>
        <v>0</v>
      </c>
      <c r="BL207" s="18" t="s">
        <v>415</v>
      </c>
      <c r="BM207" s="228" t="s">
        <v>4251</v>
      </c>
    </row>
    <row r="208" s="2" customFormat="1">
      <c r="A208" s="39"/>
      <c r="B208" s="40"/>
      <c r="C208" s="41"/>
      <c r="D208" s="230" t="s">
        <v>417</v>
      </c>
      <c r="E208" s="41"/>
      <c r="F208" s="231" t="s">
        <v>4250</v>
      </c>
      <c r="G208" s="41"/>
      <c r="H208" s="41"/>
      <c r="I208" s="156"/>
      <c r="J208" s="41"/>
      <c r="K208" s="41"/>
      <c r="L208" s="45"/>
      <c r="M208" s="232"/>
      <c r="N208" s="233"/>
      <c r="O208" s="92"/>
      <c r="P208" s="92"/>
      <c r="Q208" s="92"/>
      <c r="R208" s="92"/>
      <c r="S208" s="92"/>
      <c r="T208" s="93"/>
      <c r="U208" s="39"/>
      <c r="V208" s="39"/>
      <c r="W208" s="39"/>
      <c r="X208" s="39"/>
      <c r="Y208" s="39"/>
      <c r="Z208" s="39"/>
      <c r="AA208" s="39"/>
      <c r="AB208" s="39"/>
      <c r="AC208" s="39"/>
      <c r="AD208" s="39"/>
      <c r="AE208" s="39"/>
      <c r="AT208" s="18" t="s">
        <v>417</v>
      </c>
      <c r="AU208" s="18" t="s">
        <v>86</v>
      </c>
    </row>
    <row r="209" s="2" customFormat="1">
      <c r="A209" s="39"/>
      <c r="B209" s="40"/>
      <c r="C209" s="41"/>
      <c r="D209" s="230" t="s">
        <v>722</v>
      </c>
      <c r="E209" s="41"/>
      <c r="F209" s="268" t="s">
        <v>4252</v>
      </c>
      <c r="G209" s="41"/>
      <c r="H209" s="41"/>
      <c r="I209" s="156"/>
      <c r="J209" s="41"/>
      <c r="K209" s="41"/>
      <c r="L209" s="45"/>
      <c r="M209" s="232"/>
      <c r="N209" s="233"/>
      <c r="O209" s="92"/>
      <c r="P209" s="92"/>
      <c r="Q209" s="92"/>
      <c r="R209" s="92"/>
      <c r="S209" s="92"/>
      <c r="T209" s="93"/>
      <c r="U209" s="39"/>
      <c r="V209" s="39"/>
      <c r="W209" s="39"/>
      <c r="X209" s="39"/>
      <c r="Y209" s="39"/>
      <c r="Z209" s="39"/>
      <c r="AA209" s="39"/>
      <c r="AB209" s="39"/>
      <c r="AC209" s="39"/>
      <c r="AD209" s="39"/>
      <c r="AE209" s="39"/>
      <c r="AT209" s="18" t="s">
        <v>722</v>
      </c>
      <c r="AU209" s="18" t="s">
        <v>86</v>
      </c>
    </row>
    <row r="210" s="15" customFormat="1">
      <c r="A210" s="15"/>
      <c r="B210" s="299"/>
      <c r="C210" s="300"/>
      <c r="D210" s="230" t="s">
        <v>758</v>
      </c>
      <c r="E210" s="301" t="s">
        <v>1</v>
      </c>
      <c r="F210" s="302" t="s">
        <v>4253</v>
      </c>
      <c r="G210" s="300"/>
      <c r="H210" s="301" t="s">
        <v>1</v>
      </c>
      <c r="I210" s="303"/>
      <c r="J210" s="300"/>
      <c r="K210" s="300"/>
      <c r="L210" s="304"/>
      <c r="M210" s="305"/>
      <c r="N210" s="306"/>
      <c r="O210" s="306"/>
      <c r="P210" s="306"/>
      <c r="Q210" s="306"/>
      <c r="R210" s="306"/>
      <c r="S210" s="306"/>
      <c r="T210" s="307"/>
      <c r="U210" s="15"/>
      <c r="V210" s="15"/>
      <c r="W210" s="15"/>
      <c r="X210" s="15"/>
      <c r="Y210" s="15"/>
      <c r="Z210" s="15"/>
      <c r="AA210" s="15"/>
      <c r="AB210" s="15"/>
      <c r="AC210" s="15"/>
      <c r="AD210" s="15"/>
      <c r="AE210" s="15"/>
      <c r="AT210" s="308" t="s">
        <v>758</v>
      </c>
      <c r="AU210" s="308" t="s">
        <v>86</v>
      </c>
      <c r="AV210" s="15" t="s">
        <v>84</v>
      </c>
      <c r="AW210" s="15" t="s">
        <v>33</v>
      </c>
      <c r="AX210" s="15" t="s">
        <v>76</v>
      </c>
      <c r="AY210" s="308" t="s">
        <v>414</v>
      </c>
    </row>
    <row r="211" s="13" customFormat="1">
      <c r="A211" s="13"/>
      <c r="B211" s="277"/>
      <c r="C211" s="278"/>
      <c r="D211" s="230" t="s">
        <v>758</v>
      </c>
      <c r="E211" s="279" t="s">
        <v>1</v>
      </c>
      <c r="F211" s="280" t="s">
        <v>4254</v>
      </c>
      <c r="G211" s="278"/>
      <c r="H211" s="281">
        <v>0.19900000000000001</v>
      </c>
      <c r="I211" s="282"/>
      <c r="J211" s="278"/>
      <c r="K211" s="278"/>
      <c r="L211" s="283"/>
      <c r="M211" s="284"/>
      <c r="N211" s="285"/>
      <c r="O211" s="285"/>
      <c r="P211" s="285"/>
      <c r="Q211" s="285"/>
      <c r="R211" s="285"/>
      <c r="S211" s="285"/>
      <c r="T211" s="286"/>
      <c r="U211" s="13"/>
      <c r="V211" s="13"/>
      <c r="W211" s="13"/>
      <c r="X211" s="13"/>
      <c r="Y211" s="13"/>
      <c r="Z211" s="13"/>
      <c r="AA211" s="13"/>
      <c r="AB211" s="13"/>
      <c r="AC211" s="13"/>
      <c r="AD211" s="13"/>
      <c r="AE211" s="13"/>
      <c r="AT211" s="287" t="s">
        <v>758</v>
      </c>
      <c r="AU211" s="287" t="s">
        <v>86</v>
      </c>
      <c r="AV211" s="13" t="s">
        <v>86</v>
      </c>
      <c r="AW211" s="13" t="s">
        <v>33</v>
      </c>
      <c r="AX211" s="13" t="s">
        <v>84</v>
      </c>
      <c r="AY211" s="287" t="s">
        <v>414</v>
      </c>
    </row>
    <row r="212" s="2" customFormat="1" ht="21.75" customHeight="1">
      <c r="A212" s="39"/>
      <c r="B212" s="40"/>
      <c r="C212" s="216" t="s">
        <v>470</v>
      </c>
      <c r="D212" s="216" t="s">
        <v>409</v>
      </c>
      <c r="E212" s="217" t="s">
        <v>4255</v>
      </c>
      <c r="F212" s="218" t="s">
        <v>4256</v>
      </c>
      <c r="G212" s="219" t="s">
        <v>897</v>
      </c>
      <c r="H212" s="220">
        <v>0.078</v>
      </c>
      <c r="I212" s="221"/>
      <c r="J212" s="222">
        <f>ROUND(I212*H212,2)</f>
        <v>0</v>
      </c>
      <c r="K212" s="218" t="s">
        <v>720</v>
      </c>
      <c r="L212" s="223"/>
      <c r="M212" s="224" t="s">
        <v>1</v>
      </c>
      <c r="N212" s="225" t="s">
        <v>41</v>
      </c>
      <c r="O212" s="92"/>
      <c r="P212" s="226">
        <f>O212*H212</f>
        <v>0</v>
      </c>
      <c r="Q212" s="226">
        <v>1</v>
      </c>
      <c r="R212" s="226">
        <f>Q212*H212</f>
        <v>0.078</v>
      </c>
      <c r="S212" s="226">
        <v>0</v>
      </c>
      <c r="T212" s="227">
        <f>S212*H212</f>
        <v>0</v>
      </c>
      <c r="U212" s="39"/>
      <c r="V212" s="39"/>
      <c r="W212" s="39"/>
      <c r="X212" s="39"/>
      <c r="Y212" s="39"/>
      <c r="Z212" s="39"/>
      <c r="AA212" s="39"/>
      <c r="AB212" s="39"/>
      <c r="AC212" s="39"/>
      <c r="AD212" s="39"/>
      <c r="AE212" s="39"/>
      <c r="AR212" s="228" t="s">
        <v>413</v>
      </c>
      <c r="AT212" s="228" t="s">
        <v>409</v>
      </c>
      <c r="AU212" s="228" t="s">
        <v>86</v>
      </c>
      <c r="AY212" s="18" t="s">
        <v>414</v>
      </c>
      <c r="BE212" s="229">
        <f>IF(N212="základní",J212,0)</f>
        <v>0</v>
      </c>
      <c r="BF212" s="229">
        <f>IF(N212="snížená",J212,0)</f>
        <v>0</v>
      </c>
      <c r="BG212" s="229">
        <f>IF(N212="zákl. přenesená",J212,0)</f>
        <v>0</v>
      </c>
      <c r="BH212" s="229">
        <f>IF(N212="sníž. přenesená",J212,0)</f>
        <v>0</v>
      </c>
      <c r="BI212" s="229">
        <f>IF(N212="nulová",J212,0)</f>
        <v>0</v>
      </c>
      <c r="BJ212" s="18" t="s">
        <v>84</v>
      </c>
      <c r="BK212" s="229">
        <f>ROUND(I212*H212,2)</f>
        <v>0</v>
      </c>
      <c r="BL212" s="18" t="s">
        <v>415</v>
      </c>
      <c r="BM212" s="228" t="s">
        <v>4257</v>
      </c>
    </row>
    <row r="213" s="2" customFormat="1">
      <c r="A213" s="39"/>
      <c r="B213" s="40"/>
      <c r="C213" s="41"/>
      <c r="D213" s="230" t="s">
        <v>417</v>
      </c>
      <c r="E213" s="41"/>
      <c r="F213" s="231" t="s">
        <v>4256</v>
      </c>
      <c r="G213" s="41"/>
      <c r="H213" s="41"/>
      <c r="I213" s="156"/>
      <c r="J213" s="41"/>
      <c r="K213" s="41"/>
      <c r="L213" s="45"/>
      <c r="M213" s="232"/>
      <c r="N213" s="233"/>
      <c r="O213" s="92"/>
      <c r="P213" s="92"/>
      <c r="Q213" s="92"/>
      <c r="R213" s="92"/>
      <c r="S213" s="92"/>
      <c r="T213" s="93"/>
      <c r="U213" s="39"/>
      <c r="V213" s="39"/>
      <c r="W213" s="39"/>
      <c r="X213" s="39"/>
      <c r="Y213" s="39"/>
      <c r="Z213" s="39"/>
      <c r="AA213" s="39"/>
      <c r="AB213" s="39"/>
      <c r="AC213" s="39"/>
      <c r="AD213" s="39"/>
      <c r="AE213" s="39"/>
      <c r="AT213" s="18" t="s">
        <v>417</v>
      </c>
      <c r="AU213" s="18" t="s">
        <v>86</v>
      </c>
    </row>
    <row r="214" s="2" customFormat="1">
      <c r="A214" s="39"/>
      <c r="B214" s="40"/>
      <c r="C214" s="41"/>
      <c r="D214" s="230" t="s">
        <v>722</v>
      </c>
      <c r="E214" s="41"/>
      <c r="F214" s="268" t="s">
        <v>4258</v>
      </c>
      <c r="G214" s="41"/>
      <c r="H214" s="41"/>
      <c r="I214" s="156"/>
      <c r="J214" s="41"/>
      <c r="K214" s="41"/>
      <c r="L214" s="45"/>
      <c r="M214" s="232"/>
      <c r="N214" s="233"/>
      <c r="O214" s="92"/>
      <c r="P214" s="92"/>
      <c r="Q214" s="92"/>
      <c r="R214" s="92"/>
      <c r="S214" s="92"/>
      <c r="T214" s="93"/>
      <c r="U214" s="39"/>
      <c r="V214" s="39"/>
      <c r="W214" s="39"/>
      <c r="X214" s="39"/>
      <c r="Y214" s="39"/>
      <c r="Z214" s="39"/>
      <c r="AA214" s="39"/>
      <c r="AB214" s="39"/>
      <c r="AC214" s="39"/>
      <c r="AD214" s="39"/>
      <c r="AE214" s="39"/>
      <c r="AT214" s="18" t="s">
        <v>722</v>
      </c>
      <c r="AU214" s="18" t="s">
        <v>86</v>
      </c>
    </row>
    <row r="215" s="15" customFormat="1">
      <c r="A215" s="15"/>
      <c r="B215" s="299"/>
      <c r="C215" s="300"/>
      <c r="D215" s="230" t="s">
        <v>758</v>
      </c>
      <c r="E215" s="301" t="s">
        <v>1</v>
      </c>
      <c r="F215" s="302" t="s">
        <v>4259</v>
      </c>
      <c r="G215" s="300"/>
      <c r="H215" s="301" t="s">
        <v>1</v>
      </c>
      <c r="I215" s="303"/>
      <c r="J215" s="300"/>
      <c r="K215" s="300"/>
      <c r="L215" s="304"/>
      <c r="M215" s="305"/>
      <c r="N215" s="306"/>
      <c r="O215" s="306"/>
      <c r="P215" s="306"/>
      <c r="Q215" s="306"/>
      <c r="R215" s="306"/>
      <c r="S215" s="306"/>
      <c r="T215" s="307"/>
      <c r="U215" s="15"/>
      <c r="V215" s="15"/>
      <c r="W215" s="15"/>
      <c r="X215" s="15"/>
      <c r="Y215" s="15"/>
      <c r="Z215" s="15"/>
      <c r="AA215" s="15"/>
      <c r="AB215" s="15"/>
      <c r="AC215" s="15"/>
      <c r="AD215" s="15"/>
      <c r="AE215" s="15"/>
      <c r="AT215" s="308" t="s">
        <v>758</v>
      </c>
      <c r="AU215" s="308" t="s">
        <v>86</v>
      </c>
      <c r="AV215" s="15" t="s">
        <v>84</v>
      </c>
      <c r="AW215" s="15" t="s">
        <v>33</v>
      </c>
      <c r="AX215" s="15" t="s">
        <v>76</v>
      </c>
      <c r="AY215" s="308" t="s">
        <v>414</v>
      </c>
    </row>
    <row r="216" s="13" customFormat="1">
      <c r="A216" s="13"/>
      <c r="B216" s="277"/>
      <c r="C216" s="278"/>
      <c r="D216" s="230" t="s">
        <v>758</v>
      </c>
      <c r="E216" s="279" t="s">
        <v>1</v>
      </c>
      <c r="F216" s="280" t="s">
        <v>4260</v>
      </c>
      <c r="G216" s="278"/>
      <c r="H216" s="281">
        <v>0.078</v>
      </c>
      <c r="I216" s="282"/>
      <c r="J216" s="278"/>
      <c r="K216" s="278"/>
      <c r="L216" s="283"/>
      <c r="M216" s="284"/>
      <c r="N216" s="285"/>
      <c r="O216" s="285"/>
      <c r="P216" s="285"/>
      <c r="Q216" s="285"/>
      <c r="R216" s="285"/>
      <c r="S216" s="285"/>
      <c r="T216" s="286"/>
      <c r="U216" s="13"/>
      <c r="V216" s="13"/>
      <c r="W216" s="13"/>
      <c r="X216" s="13"/>
      <c r="Y216" s="13"/>
      <c r="Z216" s="13"/>
      <c r="AA216" s="13"/>
      <c r="AB216" s="13"/>
      <c r="AC216" s="13"/>
      <c r="AD216" s="13"/>
      <c r="AE216" s="13"/>
      <c r="AT216" s="287" t="s">
        <v>758</v>
      </c>
      <c r="AU216" s="287" t="s">
        <v>86</v>
      </c>
      <c r="AV216" s="13" t="s">
        <v>86</v>
      </c>
      <c r="AW216" s="13" t="s">
        <v>33</v>
      </c>
      <c r="AX216" s="13" t="s">
        <v>84</v>
      </c>
      <c r="AY216" s="287" t="s">
        <v>414</v>
      </c>
    </row>
    <row r="217" s="2" customFormat="1" ht="16.5" customHeight="1">
      <c r="A217" s="39"/>
      <c r="B217" s="40"/>
      <c r="C217" s="216" t="s">
        <v>475</v>
      </c>
      <c r="D217" s="216" t="s">
        <v>409</v>
      </c>
      <c r="E217" s="217" t="s">
        <v>4261</v>
      </c>
      <c r="F217" s="218" t="s">
        <v>4262</v>
      </c>
      <c r="G217" s="219" t="s">
        <v>897</v>
      </c>
      <c r="H217" s="220">
        <v>0.035999999999999997</v>
      </c>
      <c r="I217" s="221"/>
      <c r="J217" s="222">
        <f>ROUND(I217*H217,2)</f>
        <v>0</v>
      </c>
      <c r="K217" s="218" t="s">
        <v>1</v>
      </c>
      <c r="L217" s="223"/>
      <c r="M217" s="224" t="s">
        <v>1</v>
      </c>
      <c r="N217" s="225" t="s">
        <v>41</v>
      </c>
      <c r="O217" s="92"/>
      <c r="P217" s="226">
        <f>O217*H217</f>
        <v>0</v>
      </c>
      <c r="Q217" s="226">
        <v>1</v>
      </c>
      <c r="R217" s="226">
        <f>Q217*H217</f>
        <v>0.035999999999999997</v>
      </c>
      <c r="S217" s="226">
        <v>0</v>
      </c>
      <c r="T217" s="227">
        <f>S217*H217</f>
        <v>0</v>
      </c>
      <c r="U217" s="39"/>
      <c r="V217" s="39"/>
      <c r="W217" s="39"/>
      <c r="X217" s="39"/>
      <c r="Y217" s="39"/>
      <c r="Z217" s="39"/>
      <c r="AA217" s="39"/>
      <c r="AB217" s="39"/>
      <c r="AC217" s="39"/>
      <c r="AD217" s="39"/>
      <c r="AE217" s="39"/>
      <c r="AR217" s="228" t="s">
        <v>413</v>
      </c>
      <c r="AT217" s="228" t="s">
        <v>409</v>
      </c>
      <c r="AU217" s="228" t="s">
        <v>86</v>
      </c>
      <c r="AY217" s="18" t="s">
        <v>414</v>
      </c>
      <c r="BE217" s="229">
        <f>IF(N217="základní",J217,0)</f>
        <v>0</v>
      </c>
      <c r="BF217" s="229">
        <f>IF(N217="snížená",J217,0)</f>
        <v>0</v>
      </c>
      <c r="BG217" s="229">
        <f>IF(N217="zákl. přenesená",J217,0)</f>
        <v>0</v>
      </c>
      <c r="BH217" s="229">
        <f>IF(N217="sníž. přenesená",J217,0)</f>
        <v>0</v>
      </c>
      <c r="BI217" s="229">
        <f>IF(N217="nulová",J217,0)</f>
        <v>0</v>
      </c>
      <c r="BJ217" s="18" t="s">
        <v>84</v>
      </c>
      <c r="BK217" s="229">
        <f>ROUND(I217*H217,2)</f>
        <v>0</v>
      </c>
      <c r="BL217" s="18" t="s">
        <v>415</v>
      </c>
      <c r="BM217" s="228" t="s">
        <v>4263</v>
      </c>
    </row>
    <row r="218" s="2" customFormat="1">
      <c r="A218" s="39"/>
      <c r="B218" s="40"/>
      <c r="C218" s="41"/>
      <c r="D218" s="230" t="s">
        <v>417</v>
      </c>
      <c r="E218" s="41"/>
      <c r="F218" s="231" t="s">
        <v>4264</v>
      </c>
      <c r="G218" s="41"/>
      <c r="H218" s="41"/>
      <c r="I218" s="156"/>
      <c r="J218" s="41"/>
      <c r="K218" s="41"/>
      <c r="L218" s="45"/>
      <c r="M218" s="232"/>
      <c r="N218" s="233"/>
      <c r="O218" s="92"/>
      <c r="P218" s="92"/>
      <c r="Q218" s="92"/>
      <c r="R218" s="92"/>
      <c r="S218" s="92"/>
      <c r="T218" s="93"/>
      <c r="U218" s="39"/>
      <c r="V218" s="39"/>
      <c r="W218" s="39"/>
      <c r="X218" s="39"/>
      <c r="Y218" s="39"/>
      <c r="Z218" s="39"/>
      <c r="AA218" s="39"/>
      <c r="AB218" s="39"/>
      <c r="AC218" s="39"/>
      <c r="AD218" s="39"/>
      <c r="AE218" s="39"/>
      <c r="AT218" s="18" t="s">
        <v>417</v>
      </c>
      <c r="AU218" s="18" t="s">
        <v>86</v>
      </c>
    </row>
    <row r="219" s="2" customFormat="1">
      <c r="A219" s="39"/>
      <c r="B219" s="40"/>
      <c r="C219" s="41"/>
      <c r="D219" s="230" t="s">
        <v>722</v>
      </c>
      <c r="E219" s="41"/>
      <c r="F219" s="268" t="s">
        <v>4265</v>
      </c>
      <c r="G219" s="41"/>
      <c r="H219" s="41"/>
      <c r="I219" s="156"/>
      <c r="J219" s="41"/>
      <c r="K219" s="41"/>
      <c r="L219" s="45"/>
      <c r="M219" s="232"/>
      <c r="N219" s="233"/>
      <c r="O219" s="92"/>
      <c r="P219" s="92"/>
      <c r="Q219" s="92"/>
      <c r="R219" s="92"/>
      <c r="S219" s="92"/>
      <c r="T219" s="93"/>
      <c r="U219" s="39"/>
      <c r="V219" s="39"/>
      <c r="W219" s="39"/>
      <c r="X219" s="39"/>
      <c r="Y219" s="39"/>
      <c r="Z219" s="39"/>
      <c r="AA219" s="39"/>
      <c r="AB219" s="39"/>
      <c r="AC219" s="39"/>
      <c r="AD219" s="39"/>
      <c r="AE219" s="39"/>
      <c r="AT219" s="18" t="s">
        <v>722</v>
      </c>
      <c r="AU219" s="18" t="s">
        <v>86</v>
      </c>
    </row>
    <row r="220" s="15" customFormat="1">
      <c r="A220" s="15"/>
      <c r="B220" s="299"/>
      <c r="C220" s="300"/>
      <c r="D220" s="230" t="s">
        <v>758</v>
      </c>
      <c r="E220" s="301" t="s">
        <v>1</v>
      </c>
      <c r="F220" s="302" t="s">
        <v>4266</v>
      </c>
      <c r="G220" s="300"/>
      <c r="H220" s="301" t="s">
        <v>1</v>
      </c>
      <c r="I220" s="303"/>
      <c r="J220" s="300"/>
      <c r="K220" s="300"/>
      <c r="L220" s="304"/>
      <c r="M220" s="305"/>
      <c r="N220" s="306"/>
      <c r="O220" s="306"/>
      <c r="P220" s="306"/>
      <c r="Q220" s="306"/>
      <c r="R220" s="306"/>
      <c r="S220" s="306"/>
      <c r="T220" s="307"/>
      <c r="U220" s="15"/>
      <c r="V220" s="15"/>
      <c r="W220" s="15"/>
      <c r="X220" s="15"/>
      <c r="Y220" s="15"/>
      <c r="Z220" s="15"/>
      <c r="AA220" s="15"/>
      <c r="AB220" s="15"/>
      <c r="AC220" s="15"/>
      <c r="AD220" s="15"/>
      <c r="AE220" s="15"/>
      <c r="AT220" s="308" t="s">
        <v>758</v>
      </c>
      <c r="AU220" s="308" t="s">
        <v>86</v>
      </c>
      <c r="AV220" s="15" t="s">
        <v>84</v>
      </c>
      <c r="AW220" s="15" t="s">
        <v>33</v>
      </c>
      <c r="AX220" s="15" t="s">
        <v>76</v>
      </c>
      <c r="AY220" s="308" t="s">
        <v>414</v>
      </c>
    </row>
    <row r="221" s="13" customFormat="1">
      <c r="A221" s="13"/>
      <c r="B221" s="277"/>
      <c r="C221" s="278"/>
      <c r="D221" s="230" t="s">
        <v>758</v>
      </c>
      <c r="E221" s="279" t="s">
        <v>1</v>
      </c>
      <c r="F221" s="280" t="s">
        <v>4267</v>
      </c>
      <c r="G221" s="278"/>
      <c r="H221" s="281">
        <v>0.035999999999999997</v>
      </c>
      <c r="I221" s="282"/>
      <c r="J221" s="278"/>
      <c r="K221" s="278"/>
      <c r="L221" s="283"/>
      <c r="M221" s="284"/>
      <c r="N221" s="285"/>
      <c r="O221" s="285"/>
      <c r="P221" s="285"/>
      <c r="Q221" s="285"/>
      <c r="R221" s="285"/>
      <c r="S221" s="285"/>
      <c r="T221" s="286"/>
      <c r="U221" s="13"/>
      <c r="V221" s="13"/>
      <c r="W221" s="13"/>
      <c r="X221" s="13"/>
      <c r="Y221" s="13"/>
      <c r="Z221" s="13"/>
      <c r="AA221" s="13"/>
      <c r="AB221" s="13"/>
      <c r="AC221" s="13"/>
      <c r="AD221" s="13"/>
      <c r="AE221" s="13"/>
      <c r="AT221" s="287" t="s">
        <v>758</v>
      </c>
      <c r="AU221" s="287" t="s">
        <v>86</v>
      </c>
      <c r="AV221" s="13" t="s">
        <v>86</v>
      </c>
      <c r="AW221" s="13" t="s">
        <v>33</v>
      </c>
      <c r="AX221" s="13" t="s">
        <v>84</v>
      </c>
      <c r="AY221" s="287" t="s">
        <v>414</v>
      </c>
    </row>
    <row r="222" s="2" customFormat="1" ht="21.75" customHeight="1">
      <c r="A222" s="39"/>
      <c r="B222" s="40"/>
      <c r="C222" s="234" t="s">
        <v>479</v>
      </c>
      <c r="D222" s="234" t="s">
        <v>443</v>
      </c>
      <c r="E222" s="235" t="s">
        <v>2251</v>
      </c>
      <c r="F222" s="236" t="s">
        <v>2252</v>
      </c>
      <c r="G222" s="237" t="s">
        <v>632</v>
      </c>
      <c r="H222" s="238">
        <v>32.759999999999998</v>
      </c>
      <c r="I222" s="239"/>
      <c r="J222" s="240">
        <f>ROUND(I222*H222,2)</f>
        <v>0</v>
      </c>
      <c r="K222" s="236" t="s">
        <v>720</v>
      </c>
      <c r="L222" s="45"/>
      <c r="M222" s="241" t="s">
        <v>1</v>
      </c>
      <c r="N222" s="242" t="s">
        <v>41</v>
      </c>
      <c r="O222" s="92"/>
      <c r="P222" s="226">
        <f>O222*H222</f>
        <v>0</v>
      </c>
      <c r="Q222" s="226">
        <v>0</v>
      </c>
      <c r="R222" s="226">
        <f>Q222*H222</f>
        <v>0</v>
      </c>
      <c r="S222" s="226">
        <v>0</v>
      </c>
      <c r="T222" s="227">
        <f>S222*H222</f>
        <v>0</v>
      </c>
      <c r="U222" s="39"/>
      <c r="V222" s="39"/>
      <c r="W222" s="39"/>
      <c r="X222" s="39"/>
      <c r="Y222" s="39"/>
      <c r="Z222" s="39"/>
      <c r="AA222" s="39"/>
      <c r="AB222" s="39"/>
      <c r="AC222" s="39"/>
      <c r="AD222" s="39"/>
      <c r="AE222" s="39"/>
      <c r="AR222" s="228" t="s">
        <v>415</v>
      </c>
      <c r="AT222" s="228" t="s">
        <v>443</v>
      </c>
      <c r="AU222" s="228" t="s">
        <v>86</v>
      </c>
      <c r="AY222" s="18" t="s">
        <v>414</v>
      </c>
      <c r="BE222" s="229">
        <f>IF(N222="základní",J222,0)</f>
        <v>0</v>
      </c>
      <c r="BF222" s="229">
        <f>IF(N222="snížená",J222,0)</f>
        <v>0</v>
      </c>
      <c r="BG222" s="229">
        <f>IF(N222="zákl. přenesená",J222,0)</f>
        <v>0</v>
      </c>
      <c r="BH222" s="229">
        <f>IF(N222="sníž. přenesená",J222,0)</f>
        <v>0</v>
      </c>
      <c r="BI222" s="229">
        <f>IF(N222="nulová",J222,0)</f>
        <v>0</v>
      </c>
      <c r="BJ222" s="18" t="s">
        <v>84</v>
      </c>
      <c r="BK222" s="229">
        <f>ROUND(I222*H222,2)</f>
        <v>0</v>
      </c>
      <c r="BL222" s="18" t="s">
        <v>415</v>
      </c>
      <c r="BM222" s="228" t="s">
        <v>4268</v>
      </c>
    </row>
    <row r="223" s="2" customFormat="1">
      <c r="A223" s="39"/>
      <c r="B223" s="40"/>
      <c r="C223" s="41"/>
      <c r="D223" s="230" t="s">
        <v>417</v>
      </c>
      <c r="E223" s="41"/>
      <c r="F223" s="231" t="s">
        <v>2254</v>
      </c>
      <c r="G223" s="41"/>
      <c r="H223" s="41"/>
      <c r="I223" s="156"/>
      <c r="J223" s="41"/>
      <c r="K223" s="41"/>
      <c r="L223" s="45"/>
      <c r="M223" s="232"/>
      <c r="N223" s="233"/>
      <c r="O223" s="92"/>
      <c r="P223" s="92"/>
      <c r="Q223" s="92"/>
      <c r="R223" s="92"/>
      <c r="S223" s="92"/>
      <c r="T223" s="93"/>
      <c r="U223" s="39"/>
      <c r="V223" s="39"/>
      <c r="W223" s="39"/>
      <c r="X223" s="39"/>
      <c r="Y223" s="39"/>
      <c r="Z223" s="39"/>
      <c r="AA223" s="39"/>
      <c r="AB223" s="39"/>
      <c r="AC223" s="39"/>
      <c r="AD223" s="39"/>
      <c r="AE223" s="39"/>
      <c r="AT223" s="18" t="s">
        <v>417</v>
      </c>
      <c r="AU223" s="18" t="s">
        <v>86</v>
      </c>
    </row>
    <row r="224" s="2" customFormat="1">
      <c r="A224" s="39"/>
      <c r="B224" s="40"/>
      <c r="C224" s="41"/>
      <c r="D224" s="230" t="s">
        <v>722</v>
      </c>
      <c r="E224" s="41"/>
      <c r="F224" s="268" t="s">
        <v>2905</v>
      </c>
      <c r="G224" s="41"/>
      <c r="H224" s="41"/>
      <c r="I224" s="156"/>
      <c r="J224" s="41"/>
      <c r="K224" s="41"/>
      <c r="L224" s="45"/>
      <c r="M224" s="232"/>
      <c r="N224" s="233"/>
      <c r="O224" s="92"/>
      <c r="P224" s="92"/>
      <c r="Q224" s="92"/>
      <c r="R224" s="92"/>
      <c r="S224" s="92"/>
      <c r="T224" s="93"/>
      <c r="U224" s="39"/>
      <c r="V224" s="39"/>
      <c r="W224" s="39"/>
      <c r="X224" s="39"/>
      <c r="Y224" s="39"/>
      <c r="Z224" s="39"/>
      <c r="AA224" s="39"/>
      <c r="AB224" s="39"/>
      <c r="AC224" s="39"/>
      <c r="AD224" s="39"/>
      <c r="AE224" s="39"/>
      <c r="AT224" s="18" t="s">
        <v>722</v>
      </c>
      <c r="AU224" s="18" t="s">
        <v>86</v>
      </c>
    </row>
    <row r="225" s="15" customFormat="1">
      <c r="A225" s="15"/>
      <c r="B225" s="299"/>
      <c r="C225" s="300"/>
      <c r="D225" s="230" t="s">
        <v>758</v>
      </c>
      <c r="E225" s="301" t="s">
        <v>1</v>
      </c>
      <c r="F225" s="302" t="s">
        <v>4104</v>
      </c>
      <c r="G225" s="300"/>
      <c r="H225" s="301" t="s">
        <v>1</v>
      </c>
      <c r="I225" s="303"/>
      <c r="J225" s="300"/>
      <c r="K225" s="300"/>
      <c r="L225" s="304"/>
      <c r="M225" s="305"/>
      <c r="N225" s="306"/>
      <c r="O225" s="306"/>
      <c r="P225" s="306"/>
      <c r="Q225" s="306"/>
      <c r="R225" s="306"/>
      <c r="S225" s="306"/>
      <c r="T225" s="307"/>
      <c r="U225" s="15"/>
      <c r="V225" s="15"/>
      <c r="W225" s="15"/>
      <c r="X225" s="15"/>
      <c r="Y225" s="15"/>
      <c r="Z225" s="15"/>
      <c r="AA225" s="15"/>
      <c r="AB225" s="15"/>
      <c r="AC225" s="15"/>
      <c r="AD225" s="15"/>
      <c r="AE225" s="15"/>
      <c r="AT225" s="308" t="s">
        <v>758</v>
      </c>
      <c r="AU225" s="308" t="s">
        <v>86</v>
      </c>
      <c r="AV225" s="15" t="s">
        <v>84</v>
      </c>
      <c r="AW225" s="15" t="s">
        <v>33</v>
      </c>
      <c r="AX225" s="15" t="s">
        <v>76</v>
      </c>
      <c r="AY225" s="308" t="s">
        <v>414</v>
      </c>
    </row>
    <row r="226" s="13" customFormat="1">
      <c r="A226" s="13"/>
      <c r="B226" s="277"/>
      <c r="C226" s="278"/>
      <c r="D226" s="230" t="s">
        <v>758</v>
      </c>
      <c r="E226" s="279" t="s">
        <v>1</v>
      </c>
      <c r="F226" s="280" t="s">
        <v>4269</v>
      </c>
      <c r="G226" s="278"/>
      <c r="H226" s="281">
        <v>22.620000000000001</v>
      </c>
      <c r="I226" s="282"/>
      <c r="J226" s="278"/>
      <c r="K226" s="278"/>
      <c r="L226" s="283"/>
      <c r="M226" s="284"/>
      <c r="N226" s="285"/>
      <c r="O226" s="285"/>
      <c r="P226" s="285"/>
      <c r="Q226" s="285"/>
      <c r="R226" s="285"/>
      <c r="S226" s="285"/>
      <c r="T226" s="286"/>
      <c r="U226" s="13"/>
      <c r="V226" s="13"/>
      <c r="W226" s="13"/>
      <c r="X226" s="13"/>
      <c r="Y226" s="13"/>
      <c r="Z226" s="13"/>
      <c r="AA226" s="13"/>
      <c r="AB226" s="13"/>
      <c r="AC226" s="13"/>
      <c r="AD226" s="13"/>
      <c r="AE226" s="13"/>
      <c r="AT226" s="287" t="s">
        <v>758</v>
      </c>
      <c r="AU226" s="287" t="s">
        <v>86</v>
      </c>
      <c r="AV226" s="13" t="s">
        <v>86</v>
      </c>
      <c r="AW226" s="13" t="s">
        <v>33</v>
      </c>
      <c r="AX226" s="13" t="s">
        <v>76</v>
      </c>
      <c r="AY226" s="287" t="s">
        <v>414</v>
      </c>
    </row>
    <row r="227" s="15" customFormat="1">
      <c r="A227" s="15"/>
      <c r="B227" s="299"/>
      <c r="C227" s="300"/>
      <c r="D227" s="230" t="s">
        <v>758</v>
      </c>
      <c r="E227" s="301" t="s">
        <v>1</v>
      </c>
      <c r="F227" s="302" t="s">
        <v>4074</v>
      </c>
      <c r="G227" s="300"/>
      <c r="H227" s="301" t="s">
        <v>1</v>
      </c>
      <c r="I227" s="303"/>
      <c r="J227" s="300"/>
      <c r="K227" s="300"/>
      <c r="L227" s="304"/>
      <c r="M227" s="305"/>
      <c r="N227" s="306"/>
      <c r="O227" s="306"/>
      <c r="P227" s="306"/>
      <c r="Q227" s="306"/>
      <c r="R227" s="306"/>
      <c r="S227" s="306"/>
      <c r="T227" s="307"/>
      <c r="U227" s="15"/>
      <c r="V227" s="15"/>
      <c r="W227" s="15"/>
      <c r="X227" s="15"/>
      <c r="Y227" s="15"/>
      <c r="Z227" s="15"/>
      <c r="AA227" s="15"/>
      <c r="AB227" s="15"/>
      <c r="AC227" s="15"/>
      <c r="AD227" s="15"/>
      <c r="AE227" s="15"/>
      <c r="AT227" s="308" t="s">
        <v>758</v>
      </c>
      <c r="AU227" s="308" t="s">
        <v>86</v>
      </c>
      <c r="AV227" s="15" t="s">
        <v>84</v>
      </c>
      <c r="AW227" s="15" t="s">
        <v>33</v>
      </c>
      <c r="AX227" s="15" t="s">
        <v>76</v>
      </c>
      <c r="AY227" s="308" t="s">
        <v>414</v>
      </c>
    </row>
    <row r="228" s="13" customFormat="1">
      <c r="A228" s="13"/>
      <c r="B228" s="277"/>
      <c r="C228" s="278"/>
      <c r="D228" s="230" t="s">
        <v>758</v>
      </c>
      <c r="E228" s="279" t="s">
        <v>1</v>
      </c>
      <c r="F228" s="280" t="s">
        <v>4270</v>
      </c>
      <c r="G228" s="278"/>
      <c r="H228" s="281">
        <v>10.140000000000001</v>
      </c>
      <c r="I228" s="282"/>
      <c r="J228" s="278"/>
      <c r="K228" s="278"/>
      <c r="L228" s="283"/>
      <c r="M228" s="284"/>
      <c r="N228" s="285"/>
      <c r="O228" s="285"/>
      <c r="P228" s="285"/>
      <c r="Q228" s="285"/>
      <c r="R228" s="285"/>
      <c r="S228" s="285"/>
      <c r="T228" s="286"/>
      <c r="U228" s="13"/>
      <c r="V228" s="13"/>
      <c r="W228" s="13"/>
      <c r="X228" s="13"/>
      <c r="Y228" s="13"/>
      <c r="Z228" s="13"/>
      <c r="AA228" s="13"/>
      <c r="AB228" s="13"/>
      <c r="AC228" s="13"/>
      <c r="AD228" s="13"/>
      <c r="AE228" s="13"/>
      <c r="AT228" s="287" t="s">
        <v>758</v>
      </c>
      <c r="AU228" s="287" t="s">
        <v>86</v>
      </c>
      <c r="AV228" s="13" t="s">
        <v>86</v>
      </c>
      <c r="AW228" s="13" t="s">
        <v>33</v>
      </c>
      <c r="AX228" s="13" t="s">
        <v>76</v>
      </c>
      <c r="AY228" s="287" t="s">
        <v>414</v>
      </c>
    </row>
    <row r="229" s="14" customFormat="1">
      <c r="A229" s="14"/>
      <c r="B229" s="288"/>
      <c r="C229" s="289"/>
      <c r="D229" s="230" t="s">
        <v>758</v>
      </c>
      <c r="E229" s="290" t="s">
        <v>1</v>
      </c>
      <c r="F229" s="291" t="s">
        <v>760</v>
      </c>
      <c r="G229" s="289"/>
      <c r="H229" s="292">
        <v>32.760000000000005</v>
      </c>
      <c r="I229" s="293"/>
      <c r="J229" s="289"/>
      <c r="K229" s="289"/>
      <c r="L229" s="294"/>
      <c r="M229" s="295"/>
      <c r="N229" s="296"/>
      <c r="O229" s="296"/>
      <c r="P229" s="296"/>
      <c r="Q229" s="296"/>
      <c r="R229" s="296"/>
      <c r="S229" s="296"/>
      <c r="T229" s="297"/>
      <c r="U229" s="14"/>
      <c r="V229" s="14"/>
      <c r="W229" s="14"/>
      <c r="X229" s="14"/>
      <c r="Y229" s="14"/>
      <c r="Z229" s="14"/>
      <c r="AA229" s="14"/>
      <c r="AB229" s="14"/>
      <c r="AC229" s="14"/>
      <c r="AD229" s="14"/>
      <c r="AE229" s="14"/>
      <c r="AT229" s="298" t="s">
        <v>758</v>
      </c>
      <c r="AU229" s="298" t="s">
        <v>86</v>
      </c>
      <c r="AV229" s="14" t="s">
        <v>415</v>
      </c>
      <c r="AW229" s="14" t="s">
        <v>33</v>
      </c>
      <c r="AX229" s="14" t="s">
        <v>84</v>
      </c>
      <c r="AY229" s="298" t="s">
        <v>414</v>
      </c>
    </row>
    <row r="230" s="2" customFormat="1" ht="21.75" customHeight="1">
      <c r="A230" s="39"/>
      <c r="B230" s="40"/>
      <c r="C230" s="234" t="s">
        <v>483</v>
      </c>
      <c r="D230" s="234" t="s">
        <v>443</v>
      </c>
      <c r="E230" s="235" t="s">
        <v>2257</v>
      </c>
      <c r="F230" s="236" t="s">
        <v>2258</v>
      </c>
      <c r="G230" s="237" t="s">
        <v>632</v>
      </c>
      <c r="H230" s="238">
        <v>327.60000000000002</v>
      </c>
      <c r="I230" s="239"/>
      <c r="J230" s="240">
        <f>ROUND(I230*H230,2)</f>
        <v>0</v>
      </c>
      <c r="K230" s="236" t="s">
        <v>720</v>
      </c>
      <c r="L230" s="45"/>
      <c r="M230" s="241" t="s">
        <v>1</v>
      </c>
      <c r="N230" s="242" t="s">
        <v>41</v>
      </c>
      <c r="O230" s="92"/>
      <c r="P230" s="226">
        <f>O230*H230</f>
        <v>0</v>
      </c>
      <c r="Q230" s="226">
        <v>0</v>
      </c>
      <c r="R230" s="226">
        <f>Q230*H230</f>
        <v>0</v>
      </c>
      <c r="S230" s="226">
        <v>0</v>
      </c>
      <c r="T230" s="227">
        <f>S230*H230</f>
        <v>0</v>
      </c>
      <c r="U230" s="39"/>
      <c r="V230" s="39"/>
      <c r="W230" s="39"/>
      <c r="X230" s="39"/>
      <c r="Y230" s="39"/>
      <c r="Z230" s="39"/>
      <c r="AA230" s="39"/>
      <c r="AB230" s="39"/>
      <c r="AC230" s="39"/>
      <c r="AD230" s="39"/>
      <c r="AE230" s="39"/>
      <c r="AR230" s="228" t="s">
        <v>415</v>
      </c>
      <c r="AT230" s="228" t="s">
        <v>443</v>
      </c>
      <c r="AU230" s="228" t="s">
        <v>86</v>
      </c>
      <c r="AY230" s="18" t="s">
        <v>414</v>
      </c>
      <c r="BE230" s="229">
        <f>IF(N230="základní",J230,0)</f>
        <v>0</v>
      </c>
      <c r="BF230" s="229">
        <f>IF(N230="snížená",J230,0)</f>
        <v>0</v>
      </c>
      <c r="BG230" s="229">
        <f>IF(N230="zákl. přenesená",J230,0)</f>
        <v>0</v>
      </c>
      <c r="BH230" s="229">
        <f>IF(N230="sníž. přenesená",J230,0)</f>
        <v>0</v>
      </c>
      <c r="BI230" s="229">
        <f>IF(N230="nulová",J230,0)</f>
        <v>0</v>
      </c>
      <c r="BJ230" s="18" t="s">
        <v>84</v>
      </c>
      <c r="BK230" s="229">
        <f>ROUND(I230*H230,2)</f>
        <v>0</v>
      </c>
      <c r="BL230" s="18" t="s">
        <v>415</v>
      </c>
      <c r="BM230" s="228" t="s">
        <v>4271</v>
      </c>
    </row>
    <row r="231" s="2" customFormat="1">
      <c r="A231" s="39"/>
      <c r="B231" s="40"/>
      <c r="C231" s="41"/>
      <c r="D231" s="230" t="s">
        <v>417</v>
      </c>
      <c r="E231" s="41"/>
      <c r="F231" s="231" t="s">
        <v>2260</v>
      </c>
      <c r="G231" s="41"/>
      <c r="H231" s="41"/>
      <c r="I231" s="156"/>
      <c r="J231" s="41"/>
      <c r="K231" s="41"/>
      <c r="L231" s="45"/>
      <c r="M231" s="232"/>
      <c r="N231" s="233"/>
      <c r="O231" s="92"/>
      <c r="P231" s="92"/>
      <c r="Q231" s="92"/>
      <c r="R231" s="92"/>
      <c r="S231" s="92"/>
      <c r="T231" s="93"/>
      <c r="U231" s="39"/>
      <c r="V231" s="39"/>
      <c r="W231" s="39"/>
      <c r="X231" s="39"/>
      <c r="Y231" s="39"/>
      <c r="Z231" s="39"/>
      <c r="AA231" s="39"/>
      <c r="AB231" s="39"/>
      <c r="AC231" s="39"/>
      <c r="AD231" s="39"/>
      <c r="AE231" s="39"/>
      <c r="AT231" s="18" t="s">
        <v>417</v>
      </c>
      <c r="AU231" s="18" t="s">
        <v>86</v>
      </c>
    </row>
    <row r="232" s="2" customFormat="1">
      <c r="A232" s="39"/>
      <c r="B232" s="40"/>
      <c r="C232" s="41"/>
      <c r="D232" s="230" t="s">
        <v>722</v>
      </c>
      <c r="E232" s="41"/>
      <c r="F232" s="268" t="s">
        <v>4077</v>
      </c>
      <c r="G232" s="41"/>
      <c r="H232" s="41"/>
      <c r="I232" s="156"/>
      <c r="J232" s="41"/>
      <c r="K232" s="41"/>
      <c r="L232" s="45"/>
      <c r="M232" s="232"/>
      <c r="N232" s="233"/>
      <c r="O232" s="92"/>
      <c r="P232" s="92"/>
      <c r="Q232" s="92"/>
      <c r="R232" s="92"/>
      <c r="S232" s="92"/>
      <c r="T232" s="93"/>
      <c r="U232" s="39"/>
      <c r="V232" s="39"/>
      <c r="W232" s="39"/>
      <c r="X232" s="39"/>
      <c r="Y232" s="39"/>
      <c r="Z232" s="39"/>
      <c r="AA232" s="39"/>
      <c r="AB232" s="39"/>
      <c r="AC232" s="39"/>
      <c r="AD232" s="39"/>
      <c r="AE232" s="39"/>
      <c r="AT232" s="18" t="s">
        <v>722</v>
      </c>
      <c r="AU232" s="18" t="s">
        <v>86</v>
      </c>
    </row>
    <row r="233" s="13" customFormat="1">
      <c r="A233" s="13"/>
      <c r="B233" s="277"/>
      <c r="C233" s="278"/>
      <c r="D233" s="230" t="s">
        <v>758</v>
      </c>
      <c r="E233" s="279" t="s">
        <v>1</v>
      </c>
      <c r="F233" s="280" t="s">
        <v>4272</v>
      </c>
      <c r="G233" s="278"/>
      <c r="H233" s="281">
        <v>327.60000000000002</v>
      </c>
      <c r="I233" s="282"/>
      <c r="J233" s="278"/>
      <c r="K233" s="278"/>
      <c r="L233" s="283"/>
      <c r="M233" s="284"/>
      <c r="N233" s="285"/>
      <c r="O233" s="285"/>
      <c r="P233" s="285"/>
      <c r="Q233" s="285"/>
      <c r="R233" s="285"/>
      <c r="S233" s="285"/>
      <c r="T233" s="286"/>
      <c r="U233" s="13"/>
      <c r="V233" s="13"/>
      <c r="W233" s="13"/>
      <c r="X233" s="13"/>
      <c r="Y233" s="13"/>
      <c r="Z233" s="13"/>
      <c r="AA233" s="13"/>
      <c r="AB233" s="13"/>
      <c r="AC233" s="13"/>
      <c r="AD233" s="13"/>
      <c r="AE233" s="13"/>
      <c r="AT233" s="287" t="s">
        <v>758</v>
      </c>
      <c r="AU233" s="287" t="s">
        <v>86</v>
      </c>
      <c r="AV233" s="13" t="s">
        <v>86</v>
      </c>
      <c r="AW233" s="13" t="s">
        <v>33</v>
      </c>
      <c r="AX233" s="13" t="s">
        <v>84</v>
      </c>
      <c r="AY233" s="287" t="s">
        <v>414</v>
      </c>
    </row>
    <row r="234" s="2" customFormat="1" ht="21.75" customHeight="1">
      <c r="A234" s="39"/>
      <c r="B234" s="40"/>
      <c r="C234" s="234" t="s">
        <v>487</v>
      </c>
      <c r="D234" s="234" t="s">
        <v>443</v>
      </c>
      <c r="E234" s="235" t="s">
        <v>2262</v>
      </c>
      <c r="F234" s="236" t="s">
        <v>2263</v>
      </c>
      <c r="G234" s="237" t="s">
        <v>632</v>
      </c>
      <c r="H234" s="238">
        <v>32.759999999999998</v>
      </c>
      <c r="I234" s="239"/>
      <c r="J234" s="240">
        <f>ROUND(I234*H234,2)</f>
        <v>0</v>
      </c>
      <c r="K234" s="236" t="s">
        <v>720</v>
      </c>
      <c r="L234" s="45"/>
      <c r="M234" s="241" t="s">
        <v>1</v>
      </c>
      <c r="N234" s="242" t="s">
        <v>41</v>
      </c>
      <c r="O234" s="92"/>
      <c r="P234" s="226">
        <f>O234*H234</f>
        <v>0</v>
      </c>
      <c r="Q234" s="226">
        <v>0</v>
      </c>
      <c r="R234" s="226">
        <f>Q234*H234</f>
        <v>0</v>
      </c>
      <c r="S234" s="226">
        <v>0</v>
      </c>
      <c r="T234" s="227">
        <f>S234*H234</f>
        <v>0</v>
      </c>
      <c r="U234" s="39"/>
      <c r="V234" s="39"/>
      <c r="W234" s="39"/>
      <c r="X234" s="39"/>
      <c r="Y234" s="39"/>
      <c r="Z234" s="39"/>
      <c r="AA234" s="39"/>
      <c r="AB234" s="39"/>
      <c r="AC234" s="39"/>
      <c r="AD234" s="39"/>
      <c r="AE234" s="39"/>
      <c r="AR234" s="228" t="s">
        <v>415</v>
      </c>
      <c r="AT234" s="228" t="s">
        <v>443</v>
      </c>
      <c r="AU234" s="228" t="s">
        <v>86</v>
      </c>
      <c r="AY234" s="18" t="s">
        <v>414</v>
      </c>
      <c r="BE234" s="229">
        <f>IF(N234="základní",J234,0)</f>
        <v>0</v>
      </c>
      <c r="BF234" s="229">
        <f>IF(N234="snížená",J234,0)</f>
        <v>0</v>
      </c>
      <c r="BG234" s="229">
        <f>IF(N234="zákl. přenesená",J234,0)</f>
        <v>0</v>
      </c>
      <c r="BH234" s="229">
        <f>IF(N234="sníž. přenesená",J234,0)</f>
        <v>0</v>
      </c>
      <c r="BI234" s="229">
        <f>IF(N234="nulová",J234,0)</f>
        <v>0</v>
      </c>
      <c r="BJ234" s="18" t="s">
        <v>84</v>
      </c>
      <c r="BK234" s="229">
        <f>ROUND(I234*H234,2)</f>
        <v>0</v>
      </c>
      <c r="BL234" s="18" t="s">
        <v>415</v>
      </c>
      <c r="BM234" s="228" t="s">
        <v>4273</v>
      </c>
    </row>
    <row r="235" s="2" customFormat="1">
      <c r="A235" s="39"/>
      <c r="B235" s="40"/>
      <c r="C235" s="41"/>
      <c r="D235" s="230" t="s">
        <v>417</v>
      </c>
      <c r="E235" s="41"/>
      <c r="F235" s="231" t="s">
        <v>2265</v>
      </c>
      <c r="G235" s="41"/>
      <c r="H235" s="41"/>
      <c r="I235" s="156"/>
      <c r="J235" s="41"/>
      <c r="K235" s="41"/>
      <c r="L235" s="45"/>
      <c r="M235" s="232"/>
      <c r="N235" s="233"/>
      <c r="O235" s="92"/>
      <c r="P235" s="92"/>
      <c r="Q235" s="92"/>
      <c r="R235" s="92"/>
      <c r="S235" s="92"/>
      <c r="T235" s="93"/>
      <c r="U235" s="39"/>
      <c r="V235" s="39"/>
      <c r="W235" s="39"/>
      <c r="X235" s="39"/>
      <c r="Y235" s="39"/>
      <c r="Z235" s="39"/>
      <c r="AA235" s="39"/>
      <c r="AB235" s="39"/>
      <c r="AC235" s="39"/>
      <c r="AD235" s="39"/>
      <c r="AE235" s="39"/>
      <c r="AT235" s="18" t="s">
        <v>417</v>
      </c>
      <c r="AU235" s="18" t="s">
        <v>86</v>
      </c>
    </row>
    <row r="236" s="2" customFormat="1" ht="21.75" customHeight="1">
      <c r="A236" s="39"/>
      <c r="B236" s="40"/>
      <c r="C236" s="234" t="s">
        <v>7</v>
      </c>
      <c r="D236" s="234" t="s">
        <v>443</v>
      </c>
      <c r="E236" s="235" t="s">
        <v>4080</v>
      </c>
      <c r="F236" s="236" t="s">
        <v>4081</v>
      </c>
      <c r="G236" s="237" t="s">
        <v>755</v>
      </c>
      <c r="H236" s="238">
        <v>0.029999999999999999</v>
      </c>
      <c r="I236" s="239"/>
      <c r="J236" s="240">
        <f>ROUND(I236*H236,2)</f>
        <v>0</v>
      </c>
      <c r="K236" s="236" t="s">
        <v>720</v>
      </c>
      <c r="L236" s="45"/>
      <c r="M236" s="241" t="s">
        <v>1</v>
      </c>
      <c r="N236" s="242" t="s">
        <v>41</v>
      </c>
      <c r="O236" s="92"/>
      <c r="P236" s="226">
        <f>O236*H236</f>
        <v>0</v>
      </c>
      <c r="Q236" s="226">
        <v>0</v>
      </c>
      <c r="R236" s="226">
        <f>Q236*H236</f>
        <v>0</v>
      </c>
      <c r="S236" s="226">
        <v>0.001</v>
      </c>
      <c r="T236" s="227">
        <f>S236*H236</f>
        <v>3.0000000000000001E-05</v>
      </c>
      <c r="U236" s="39"/>
      <c r="V236" s="39"/>
      <c r="W236" s="39"/>
      <c r="X236" s="39"/>
      <c r="Y236" s="39"/>
      <c r="Z236" s="39"/>
      <c r="AA236" s="39"/>
      <c r="AB236" s="39"/>
      <c r="AC236" s="39"/>
      <c r="AD236" s="39"/>
      <c r="AE236" s="39"/>
      <c r="AR236" s="228" t="s">
        <v>415</v>
      </c>
      <c r="AT236" s="228" t="s">
        <v>443</v>
      </c>
      <c r="AU236" s="228" t="s">
        <v>86</v>
      </c>
      <c r="AY236" s="18" t="s">
        <v>414</v>
      </c>
      <c r="BE236" s="229">
        <f>IF(N236="základní",J236,0)</f>
        <v>0</v>
      </c>
      <c r="BF236" s="229">
        <f>IF(N236="snížená",J236,0)</f>
        <v>0</v>
      </c>
      <c r="BG236" s="229">
        <f>IF(N236="zákl. přenesená",J236,0)</f>
        <v>0</v>
      </c>
      <c r="BH236" s="229">
        <f>IF(N236="sníž. přenesená",J236,0)</f>
        <v>0</v>
      </c>
      <c r="BI236" s="229">
        <f>IF(N236="nulová",J236,0)</f>
        <v>0</v>
      </c>
      <c r="BJ236" s="18" t="s">
        <v>84</v>
      </c>
      <c r="BK236" s="229">
        <f>ROUND(I236*H236,2)</f>
        <v>0</v>
      </c>
      <c r="BL236" s="18" t="s">
        <v>415</v>
      </c>
      <c r="BM236" s="228" t="s">
        <v>4274</v>
      </c>
    </row>
    <row r="237" s="2" customFormat="1">
      <c r="A237" s="39"/>
      <c r="B237" s="40"/>
      <c r="C237" s="41"/>
      <c r="D237" s="230" t="s">
        <v>417</v>
      </c>
      <c r="E237" s="41"/>
      <c r="F237" s="231" t="s">
        <v>4083</v>
      </c>
      <c r="G237" s="41"/>
      <c r="H237" s="41"/>
      <c r="I237" s="156"/>
      <c r="J237" s="41"/>
      <c r="K237" s="41"/>
      <c r="L237" s="45"/>
      <c r="M237" s="232"/>
      <c r="N237" s="233"/>
      <c r="O237" s="92"/>
      <c r="P237" s="92"/>
      <c r="Q237" s="92"/>
      <c r="R237" s="92"/>
      <c r="S237" s="92"/>
      <c r="T237" s="93"/>
      <c r="U237" s="39"/>
      <c r="V237" s="39"/>
      <c r="W237" s="39"/>
      <c r="X237" s="39"/>
      <c r="Y237" s="39"/>
      <c r="Z237" s="39"/>
      <c r="AA237" s="39"/>
      <c r="AB237" s="39"/>
      <c r="AC237" s="39"/>
      <c r="AD237" s="39"/>
      <c r="AE237" s="39"/>
      <c r="AT237" s="18" t="s">
        <v>417</v>
      </c>
      <c r="AU237" s="18" t="s">
        <v>86</v>
      </c>
    </row>
    <row r="238" s="15" customFormat="1">
      <c r="A238" s="15"/>
      <c r="B238" s="299"/>
      <c r="C238" s="300"/>
      <c r="D238" s="230" t="s">
        <v>758</v>
      </c>
      <c r="E238" s="301" t="s">
        <v>1</v>
      </c>
      <c r="F238" s="302" t="s">
        <v>4275</v>
      </c>
      <c r="G238" s="300"/>
      <c r="H238" s="301" t="s">
        <v>1</v>
      </c>
      <c r="I238" s="303"/>
      <c r="J238" s="300"/>
      <c r="K238" s="300"/>
      <c r="L238" s="304"/>
      <c r="M238" s="305"/>
      <c r="N238" s="306"/>
      <c r="O238" s="306"/>
      <c r="P238" s="306"/>
      <c r="Q238" s="306"/>
      <c r="R238" s="306"/>
      <c r="S238" s="306"/>
      <c r="T238" s="307"/>
      <c r="U238" s="15"/>
      <c r="V238" s="15"/>
      <c r="W238" s="15"/>
      <c r="X238" s="15"/>
      <c r="Y238" s="15"/>
      <c r="Z238" s="15"/>
      <c r="AA238" s="15"/>
      <c r="AB238" s="15"/>
      <c r="AC238" s="15"/>
      <c r="AD238" s="15"/>
      <c r="AE238" s="15"/>
      <c r="AT238" s="308" t="s">
        <v>758</v>
      </c>
      <c r="AU238" s="308" t="s">
        <v>86</v>
      </c>
      <c r="AV238" s="15" t="s">
        <v>84</v>
      </c>
      <c r="AW238" s="15" t="s">
        <v>33</v>
      </c>
      <c r="AX238" s="15" t="s">
        <v>76</v>
      </c>
      <c r="AY238" s="308" t="s">
        <v>414</v>
      </c>
    </row>
    <row r="239" s="13" customFormat="1">
      <c r="A239" s="13"/>
      <c r="B239" s="277"/>
      <c r="C239" s="278"/>
      <c r="D239" s="230" t="s">
        <v>758</v>
      </c>
      <c r="E239" s="279" t="s">
        <v>1</v>
      </c>
      <c r="F239" s="280" t="s">
        <v>4276</v>
      </c>
      <c r="G239" s="278"/>
      <c r="H239" s="281">
        <v>0.029999999999999999</v>
      </c>
      <c r="I239" s="282"/>
      <c r="J239" s="278"/>
      <c r="K239" s="278"/>
      <c r="L239" s="283"/>
      <c r="M239" s="284"/>
      <c r="N239" s="285"/>
      <c r="O239" s="285"/>
      <c r="P239" s="285"/>
      <c r="Q239" s="285"/>
      <c r="R239" s="285"/>
      <c r="S239" s="285"/>
      <c r="T239" s="286"/>
      <c r="U239" s="13"/>
      <c r="V239" s="13"/>
      <c r="W239" s="13"/>
      <c r="X239" s="13"/>
      <c r="Y239" s="13"/>
      <c r="Z239" s="13"/>
      <c r="AA239" s="13"/>
      <c r="AB239" s="13"/>
      <c r="AC239" s="13"/>
      <c r="AD239" s="13"/>
      <c r="AE239" s="13"/>
      <c r="AT239" s="287" t="s">
        <v>758</v>
      </c>
      <c r="AU239" s="287" t="s">
        <v>86</v>
      </c>
      <c r="AV239" s="13" t="s">
        <v>86</v>
      </c>
      <c r="AW239" s="13" t="s">
        <v>33</v>
      </c>
      <c r="AX239" s="13" t="s">
        <v>84</v>
      </c>
      <c r="AY239" s="287" t="s">
        <v>414</v>
      </c>
    </row>
    <row r="240" s="2" customFormat="1" ht="21.75" customHeight="1">
      <c r="A240" s="39"/>
      <c r="B240" s="40"/>
      <c r="C240" s="234" t="s">
        <v>494</v>
      </c>
      <c r="D240" s="234" t="s">
        <v>443</v>
      </c>
      <c r="E240" s="235" t="s">
        <v>1787</v>
      </c>
      <c r="F240" s="236" t="s">
        <v>1788</v>
      </c>
      <c r="G240" s="237" t="s">
        <v>755</v>
      </c>
      <c r="H240" s="238">
        <v>5.0999999999999996</v>
      </c>
      <c r="I240" s="239"/>
      <c r="J240" s="240">
        <f>ROUND(I240*H240,2)</f>
        <v>0</v>
      </c>
      <c r="K240" s="236" t="s">
        <v>720</v>
      </c>
      <c r="L240" s="45"/>
      <c r="M240" s="241" t="s">
        <v>1</v>
      </c>
      <c r="N240" s="242" t="s">
        <v>41</v>
      </c>
      <c r="O240" s="92"/>
      <c r="P240" s="226">
        <f>O240*H240</f>
        <v>0</v>
      </c>
      <c r="Q240" s="226">
        <v>0</v>
      </c>
      <c r="R240" s="226">
        <f>Q240*H240</f>
        <v>0</v>
      </c>
      <c r="S240" s="226">
        <v>0.0015</v>
      </c>
      <c r="T240" s="227">
        <f>S240*H240</f>
        <v>0.0076499999999999997</v>
      </c>
      <c r="U240" s="39"/>
      <c r="V240" s="39"/>
      <c r="W240" s="39"/>
      <c r="X240" s="39"/>
      <c r="Y240" s="39"/>
      <c r="Z240" s="39"/>
      <c r="AA240" s="39"/>
      <c r="AB240" s="39"/>
      <c r="AC240" s="39"/>
      <c r="AD240" s="39"/>
      <c r="AE240" s="39"/>
      <c r="AR240" s="228" t="s">
        <v>415</v>
      </c>
      <c r="AT240" s="228" t="s">
        <v>443</v>
      </c>
      <c r="AU240" s="228" t="s">
        <v>86</v>
      </c>
      <c r="AY240" s="18" t="s">
        <v>414</v>
      </c>
      <c r="BE240" s="229">
        <f>IF(N240="základní",J240,0)</f>
        <v>0</v>
      </c>
      <c r="BF240" s="229">
        <f>IF(N240="snížená",J240,0)</f>
        <v>0</v>
      </c>
      <c r="BG240" s="229">
        <f>IF(N240="zákl. přenesená",J240,0)</f>
        <v>0</v>
      </c>
      <c r="BH240" s="229">
        <f>IF(N240="sníž. přenesená",J240,0)</f>
        <v>0</v>
      </c>
      <c r="BI240" s="229">
        <f>IF(N240="nulová",J240,0)</f>
        <v>0</v>
      </c>
      <c r="BJ240" s="18" t="s">
        <v>84</v>
      </c>
      <c r="BK240" s="229">
        <f>ROUND(I240*H240,2)</f>
        <v>0</v>
      </c>
      <c r="BL240" s="18" t="s">
        <v>415</v>
      </c>
      <c r="BM240" s="228" t="s">
        <v>4277</v>
      </c>
    </row>
    <row r="241" s="2" customFormat="1">
      <c r="A241" s="39"/>
      <c r="B241" s="40"/>
      <c r="C241" s="41"/>
      <c r="D241" s="230" t="s">
        <v>417</v>
      </c>
      <c r="E241" s="41"/>
      <c r="F241" s="231" t="s">
        <v>1790</v>
      </c>
      <c r="G241" s="41"/>
      <c r="H241" s="41"/>
      <c r="I241" s="156"/>
      <c r="J241" s="41"/>
      <c r="K241" s="41"/>
      <c r="L241" s="45"/>
      <c r="M241" s="232"/>
      <c r="N241" s="233"/>
      <c r="O241" s="92"/>
      <c r="P241" s="92"/>
      <c r="Q241" s="92"/>
      <c r="R241" s="92"/>
      <c r="S241" s="92"/>
      <c r="T241" s="93"/>
      <c r="U241" s="39"/>
      <c r="V241" s="39"/>
      <c r="W241" s="39"/>
      <c r="X241" s="39"/>
      <c r="Y241" s="39"/>
      <c r="Z241" s="39"/>
      <c r="AA241" s="39"/>
      <c r="AB241" s="39"/>
      <c r="AC241" s="39"/>
      <c r="AD241" s="39"/>
      <c r="AE241" s="39"/>
      <c r="AT241" s="18" t="s">
        <v>417</v>
      </c>
      <c r="AU241" s="18" t="s">
        <v>86</v>
      </c>
    </row>
    <row r="242" s="15" customFormat="1">
      <c r="A242" s="15"/>
      <c r="B242" s="299"/>
      <c r="C242" s="300"/>
      <c r="D242" s="230" t="s">
        <v>758</v>
      </c>
      <c r="E242" s="301" t="s">
        <v>1</v>
      </c>
      <c r="F242" s="302" t="s">
        <v>4278</v>
      </c>
      <c r="G242" s="300"/>
      <c r="H242" s="301" t="s">
        <v>1</v>
      </c>
      <c r="I242" s="303"/>
      <c r="J242" s="300"/>
      <c r="K242" s="300"/>
      <c r="L242" s="304"/>
      <c r="M242" s="305"/>
      <c r="N242" s="306"/>
      <c r="O242" s="306"/>
      <c r="P242" s="306"/>
      <c r="Q242" s="306"/>
      <c r="R242" s="306"/>
      <c r="S242" s="306"/>
      <c r="T242" s="307"/>
      <c r="U242" s="15"/>
      <c r="V242" s="15"/>
      <c r="W242" s="15"/>
      <c r="X242" s="15"/>
      <c r="Y242" s="15"/>
      <c r="Z242" s="15"/>
      <c r="AA242" s="15"/>
      <c r="AB242" s="15"/>
      <c r="AC242" s="15"/>
      <c r="AD242" s="15"/>
      <c r="AE242" s="15"/>
      <c r="AT242" s="308" t="s">
        <v>758</v>
      </c>
      <c r="AU242" s="308" t="s">
        <v>86</v>
      </c>
      <c r="AV242" s="15" t="s">
        <v>84</v>
      </c>
      <c r="AW242" s="15" t="s">
        <v>33</v>
      </c>
      <c r="AX242" s="15" t="s">
        <v>76</v>
      </c>
      <c r="AY242" s="308" t="s">
        <v>414</v>
      </c>
    </row>
    <row r="243" s="13" customFormat="1">
      <c r="A243" s="13"/>
      <c r="B243" s="277"/>
      <c r="C243" s="278"/>
      <c r="D243" s="230" t="s">
        <v>758</v>
      </c>
      <c r="E243" s="279" t="s">
        <v>1</v>
      </c>
      <c r="F243" s="280" t="s">
        <v>4279</v>
      </c>
      <c r="G243" s="278"/>
      <c r="H243" s="281">
        <v>1.5</v>
      </c>
      <c r="I243" s="282"/>
      <c r="J243" s="278"/>
      <c r="K243" s="278"/>
      <c r="L243" s="283"/>
      <c r="M243" s="284"/>
      <c r="N243" s="285"/>
      <c r="O243" s="285"/>
      <c r="P243" s="285"/>
      <c r="Q243" s="285"/>
      <c r="R243" s="285"/>
      <c r="S243" s="285"/>
      <c r="T243" s="286"/>
      <c r="U243" s="13"/>
      <c r="V243" s="13"/>
      <c r="W243" s="13"/>
      <c r="X243" s="13"/>
      <c r="Y243" s="13"/>
      <c r="Z243" s="13"/>
      <c r="AA243" s="13"/>
      <c r="AB243" s="13"/>
      <c r="AC243" s="13"/>
      <c r="AD243" s="13"/>
      <c r="AE243" s="13"/>
      <c r="AT243" s="287" t="s">
        <v>758</v>
      </c>
      <c r="AU243" s="287" t="s">
        <v>86</v>
      </c>
      <c r="AV243" s="13" t="s">
        <v>86</v>
      </c>
      <c r="AW243" s="13" t="s">
        <v>33</v>
      </c>
      <c r="AX243" s="13" t="s">
        <v>76</v>
      </c>
      <c r="AY243" s="287" t="s">
        <v>414</v>
      </c>
    </row>
    <row r="244" s="15" customFormat="1">
      <c r="A244" s="15"/>
      <c r="B244" s="299"/>
      <c r="C244" s="300"/>
      <c r="D244" s="230" t="s">
        <v>758</v>
      </c>
      <c r="E244" s="301" t="s">
        <v>1</v>
      </c>
      <c r="F244" s="302" t="s">
        <v>4280</v>
      </c>
      <c r="G244" s="300"/>
      <c r="H244" s="301" t="s">
        <v>1</v>
      </c>
      <c r="I244" s="303"/>
      <c r="J244" s="300"/>
      <c r="K244" s="300"/>
      <c r="L244" s="304"/>
      <c r="M244" s="305"/>
      <c r="N244" s="306"/>
      <c r="O244" s="306"/>
      <c r="P244" s="306"/>
      <c r="Q244" s="306"/>
      <c r="R244" s="306"/>
      <c r="S244" s="306"/>
      <c r="T244" s="307"/>
      <c r="U244" s="15"/>
      <c r="V244" s="15"/>
      <c r="W244" s="15"/>
      <c r="X244" s="15"/>
      <c r="Y244" s="15"/>
      <c r="Z244" s="15"/>
      <c r="AA244" s="15"/>
      <c r="AB244" s="15"/>
      <c r="AC244" s="15"/>
      <c r="AD244" s="15"/>
      <c r="AE244" s="15"/>
      <c r="AT244" s="308" t="s">
        <v>758</v>
      </c>
      <c r="AU244" s="308" t="s">
        <v>86</v>
      </c>
      <c r="AV244" s="15" t="s">
        <v>84</v>
      </c>
      <c r="AW244" s="15" t="s">
        <v>33</v>
      </c>
      <c r="AX244" s="15" t="s">
        <v>76</v>
      </c>
      <c r="AY244" s="308" t="s">
        <v>414</v>
      </c>
    </row>
    <row r="245" s="13" customFormat="1">
      <c r="A245" s="13"/>
      <c r="B245" s="277"/>
      <c r="C245" s="278"/>
      <c r="D245" s="230" t="s">
        <v>758</v>
      </c>
      <c r="E245" s="279" t="s">
        <v>1</v>
      </c>
      <c r="F245" s="280" t="s">
        <v>4281</v>
      </c>
      <c r="G245" s="278"/>
      <c r="H245" s="281">
        <v>3.6000000000000001</v>
      </c>
      <c r="I245" s="282"/>
      <c r="J245" s="278"/>
      <c r="K245" s="278"/>
      <c r="L245" s="283"/>
      <c r="M245" s="284"/>
      <c r="N245" s="285"/>
      <c r="O245" s="285"/>
      <c r="P245" s="285"/>
      <c r="Q245" s="285"/>
      <c r="R245" s="285"/>
      <c r="S245" s="285"/>
      <c r="T245" s="286"/>
      <c r="U245" s="13"/>
      <c r="V245" s="13"/>
      <c r="W245" s="13"/>
      <c r="X245" s="13"/>
      <c r="Y245" s="13"/>
      <c r="Z245" s="13"/>
      <c r="AA245" s="13"/>
      <c r="AB245" s="13"/>
      <c r="AC245" s="13"/>
      <c r="AD245" s="13"/>
      <c r="AE245" s="13"/>
      <c r="AT245" s="287" t="s">
        <v>758</v>
      </c>
      <c r="AU245" s="287" t="s">
        <v>86</v>
      </c>
      <c r="AV245" s="13" t="s">
        <v>86</v>
      </c>
      <c r="AW245" s="13" t="s">
        <v>33</v>
      </c>
      <c r="AX245" s="13" t="s">
        <v>76</v>
      </c>
      <c r="AY245" s="287" t="s">
        <v>414</v>
      </c>
    </row>
    <row r="246" s="14" customFormat="1">
      <c r="A246" s="14"/>
      <c r="B246" s="288"/>
      <c r="C246" s="289"/>
      <c r="D246" s="230" t="s">
        <v>758</v>
      </c>
      <c r="E246" s="290" t="s">
        <v>1</v>
      </c>
      <c r="F246" s="291" t="s">
        <v>760</v>
      </c>
      <c r="G246" s="289"/>
      <c r="H246" s="292">
        <v>5.0999999999999996</v>
      </c>
      <c r="I246" s="293"/>
      <c r="J246" s="289"/>
      <c r="K246" s="289"/>
      <c r="L246" s="294"/>
      <c r="M246" s="295"/>
      <c r="N246" s="296"/>
      <c r="O246" s="296"/>
      <c r="P246" s="296"/>
      <c r="Q246" s="296"/>
      <c r="R246" s="296"/>
      <c r="S246" s="296"/>
      <c r="T246" s="297"/>
      <c r="U246" s="14"/>
      <c r="V246" s="14"/>
      <c r="W246" s="14"/>
      <c r="X246" s="14"/>
      <c r="Y246" s="14"/>
      <c r="Z246" s="14"/>
      <c r="AA246" s="14"/>
      <c r="AB246" s="14"/>
      <c r="AC246" s="14"/>
      <c r="AD246" s="14"/>
      <c r="AE246" s="14"/>
      <c r="AT246" s="298" t="s">
        <v>758</v>
      </c>
      <c r="AU246" s="298" t="s">
        <v>86</v>
      </c>
      <c r="AV246" s="14" t="s">
        <v>415</v>
      </c>
      <c r="AW246" s="14" t="s">
        <v>33</v>
      </c>
      <c r="AX246" s="14" t="s">
        <v>84</v>
      </c>
      <c r="AY246" s="298" t="s">
        <v>414</v>
      </c>
    </row>
    <row r="247" s="2" customFormat="1" ht="16.5" customHeight="1">
      <c r="A247" s="39"/>
      <c r="B247" s="40"/>
      <c r="C247" s="234" t="s">
        <v>498</v>
      </c>
      <c r="D247" s="234" t="s">
        <v>443</v>
      </c>
      <c r="E247" s="235" t="s">
        <v>1794</v>
      </c>
      <c r="F247" s="236" t="s">
        <v>1795</v>
      </c>
      <c r="G247" s="237" t="s">
        <v>531</v>
      </c>
      <c r="H247" s="238">
        <v>3</v>
      </c>
      <c r="I247" s="239"/>
      <c r="J247" s="240">
        <f>ROUND(I247*H247,2)</f>
        <v>0</v>
      </c>
      <c r="K247" s="236" t="s">
        <v>720</v>
      </c>
      <c r="L247" s="45"/>
      <c r="M247" s="241" t="s">
        <v>1</v>
      </c>
      <c r="N247" s="242" t="s">
        <v>41</v>
      </c>
      <c r="O247" s="92"/>
      <c r="P247" s="226">
        <f>O247*H247</f>
        <v>0</v>
      </c>
      <c r="Q247" s="226">
        <v>0</v>
      </c>
      <c r="R247" s="226">
        <f>Q247*H247</f>
        <v>0</v>
      </c>
      <c r="S247" s="226">
        <v>0.00050000000000000001</v>
      </c>
      <c r="T247" s="227">
        <f>S247*H247</f>
        <v>0.0015</v>
      </c>
      <c r="U247" s="39"/>
      <c r="V247" s="39"/>
      <c r="W247" s="39"/>
      <c r="X247" s="39"/>
      <c r="Y247" s="39"/>
      <c r="Z247" s="39"/>
      <c r="AA247" s="39"/>
      <c r="AB247" s="39"/>
      <c r="AC247" s="39"/>
      <c r="AD247" s="39"/>
      <c r="AE247" s="39"/>
      <c r="AR247" s="228" t="s">
        <v>415</v>
      </c>
      <c r="AT247" s="228" t="s">
        <v>443</v>
      </c>
      <c r="AU247" s="228" t="s">
        <v>86</v>
      </c>
      <c r="AY247" s="18" t="s">
        <v>414</v>
      </c>
      <c r="BE247" s="229">
        <f>IF(N247="základní",J247,0)</f>
        <v>0</v>
      </c>
      <c r="BF247" s="229">
        <f>IF(N247="snížená",J247,0)</f>
        <v>0</v>
      </c>
      <c r="BG247" s="229">
        <f>IF(N247="zákl. přenesená",J247,0)</f>
        <v>0</v>
      </c>
      <c r="BH247" s="229">
        <f>IF(N247="sníž. přenesená",J247,0)</f>
        <v>0</v>
      </c>
      <c r="BI247" s="229">
        <f>IF(N247="nulová",J247,0)</f>
        <v>0</v>
      </c>
      <c r="BJ247" s="18" t="s">
        <v>84</v>
      </c>
      <c r="BK247" s="229">
        <f>ROUND(I247*H247,2)</f>
        <v>0</v>
      </c>
      <c r="BL247" s="18" t="s">
        <v>415</v>
      </c>
      <c r="BM247" s="228" t="s">
        <v>4282</v>
      </c>
    </row>
    <row r="248" s="2" customFormat="1">
      <c r="A248" s="39"/>
      <c r="B248" s="40"/>
      <c r="C248" s="41"/>
      <c r="D248" s="230" t="s">
        <v>417</v>
      </c>
      <c r="E248" s="41"/>
      <c r="F248" s="231" t="s">
        <v>1797</v>
      </c>
      <c r="G248" s="41"/>
      <c r="H248" s="41"/>
      <c r="I248" s="156"/>
      <c r="J248" s="41"/>
      <c r="K248" s="41"/>
      <c r="L248" s="45"/>
      <c r="M248" s="232"/>
      <c r="N248" s="233"/>
      <c r="O248" s="92"/>
      <c r="P248" s="92"/>
      <c r="Q248" s="92"/>
      <c r="R248" s="92"/>
      <c r="S248" s="92"/>
      <c r="T248" s="93"/>
      <c r="U248" s="39"/>
      <c r="V248" s="39"/>
      <c r="W248" s="39"/>
      <c r="X248" s="39"/>
      <c r="Y248" s="39"/>
      <c r="Z248" s="39"/>
      <c r="AA248" s="39"/>
      <c r="AB248" s="39"/>
      <c r="AC248" s="39"/>
      <c r="AD248" s="39"/>
      <c r="AE248" s="39"/>
      <c r="AT248" s="18" t="s">
        <v>417</v>
      </c>
      <c r="AU248" s="18" t="s">
        <v>86</v>
      </c>
    </row>
    <row r="249" s="15" customFormat="1">
      <c r="A249" s="15"/>
      <c r="B249" s="299"/>
      <c r="C249" s="300"/>
      <c r="D249" s="230" t="s">
        <v>758</v>
      </c>
      <c r="E249" s="301" t="s">
        <v>1</v>
      </c>
      <c r="F249" s="302" t="s">
        <v>4283</v>
      </c>
      <c r="G249" s="300"/>
      <c r="H249" s="301" t="s">
        <v>1</v>
      </c>
      <c r="I249" s="303"/>
      <c r="J249" s="300"/>
      <c r="K249" s="300"/>
      <c r="L249" s="304"/>
      <c r="M249" s="305"/>
      <c r="N249" s="306"/>
      <c r="O249" s="306"/>
      <c r="P249" s="306"/>
      <c r="Q249" s="306"/>
      <c r="R249" s="306"/>
      <c r="S249" s="306"/>
      <c r="T249" s="307"/>
      <c r="U249" s="15"/>
      <c r="V249" s="15"/>
      <c r="W249" s="15"/>
      <c r="X249" s="15"/>
      <c r="Y249" s="15"/>
      <c r="Z249" s="15"/>
      <c r="AA249" s="15"/>
      <c r="AB249" s="15"/>
      <c r="AC249" s="15"/>
      <c r="AD249" s="15"/>
      <c r="AE249" s="15"/>
      <c r="AT249" s="308" t="s">
        <v>758</v>
      </c>
      <c r="AU249" s="308" t="s">
        <v>86</v>
      </c>
      <c r="AV249" s="15" t="s">
        <v>84</v>
      </c>
      <c r="AW249" s="15" t="s">
        <v>33</v>
      </c>
      <c r="AX249" s="15" t="s">
        <v>76</v>
      </c>
      <c r="AY249" s="308" t="s">
        <v>414</v>
      </c>
    </row>
    <row r="250" s="13" customFormat="1">
      <c r="A250" s="13"/>
      <c r="B250" s="277"/>
      <c r="C250" s="278"/>
      <c r="D250" s="230" t="s">
        <v>758</v>
      </c>
      <c r="E250" s="279" t="s">
        <v>1</v>
      </c>
      <c r="F250" s="280" t="s">
        <v>4284</v>
      </c>
      <c r="G250" s="278"/>
      <c r="H250" s="281">
        <v>3</v>
      </c>
      <c r="I250" s="282"/>
      <c r="J250" s="278"/>
      <c r="K250" s="278"/>
      <c r="L250" s="283"/>
      <c r="M250" s="284"/>
      <c r="N250" s="285"/>
      <c r="O250" s="285"/>
      <c r="P250" s="285"/>
      <c r="Q250" s="285"/>
      <c r="R250" s="285"/>
      <c r="S250" s="285"/>
      <c r="T250" s="286"/>
      <c r="U250" s="13"/>
      <c r="V250" s="13"/>
      <c r="W250" s="13"/>
      <c r="X250" s="13"/>
      <c r="Y250" s="13"/>
      <c r="Z250" s="13"/>
      <c r="AA250" s="13"/>
      <c r="AB250" s="13"/>
      <c r="AC250" s="13"/>
      <c r="AD250" s="13"/>
      <c r="AE250" s="13"/>
      <c r="AT250" s="287" t="s">
        <v>758</v>
      </c>
      <c r="AU250" s="287" t="s">
        <v>86</v>
      </c>
      <c r="AV250" s="13" t="s">
        <v>86</v>
      </c>
      <c r="AW250" s="13" t="s">
        <v>33</v>
      </c>
      <c r="AX250" s="13" t="s">
        <v>84</v>
      </c>
      <c r="AY250" s="287" t="s">
        <v>414</v>
      </c>
    </row>
    <row r="251" s="2" customFormat="1" ht="21.75" customHeight="1">
      <c r="A251" s="39"/>
      <c r="B251" s="40"/>
      <c r="C251" s="234" t="s">
        <v>502</v>
      </c>
      <c r="D251" s="234" t="s">
        <v>443</v>
      </c>
      <c r="E251" s="235" t="s">
        <v>1800</v>
      </c>
      <c r="F251" s="236" t="s">
        <v>1801</v>
      </c>
      <c r="G251" s="237" t="s">
        <v>531</v>
      </c>
      <c r="H251" s="238">
        <v>3</v>
      </c>
      <c r="I251" s="239"/>
      <c r="J251" s="240">
        <f>ROUND(I251*H251,2)</f>
        <v>0</v>
      </c>
      <c r="K251" s="236" t="s">
        <v>720</v>
      </c>
      <c r="L251" s="45"/>
      <c r="M251" s="241" t="s">
        <v>1</v>
      </c>
      <c r="N251" s="242" t="s">
        <v>41</v>
      </c>
      <c r="O251" s="92"/>
      <c r="P251" s="226">
        <f>O251*H251</f>
        <v>0</v>
      </c>
      <c r="Q251" s="226">
        <v>0</v>
      </c>
      <c r="R251" s="226">
        <f>Q251*H251</f>
        <v>0</v>
      </c>
      <c r="S251" s="226">
        <v>0.00050000000000000001</v>
      </c>
      <c r="T251" s="227">
        <f>S251*H251</f>
        <v>0.0015</v>
      </c>
      <c r="U251" s="39"/>
      <c r="V251" s="39"/>
      <c r="W251" s="39"/>
      <c r="X251" s="39"/>
      <c r="Y251" s="39"/>
      <c r="Z251" s="39"/>
      <c r="AA251" s="39"/>
      <c r="AB251" s="39"/>
      <c r="AC251" s="39"/>
      <c r="AD251" s="39"/>
      <c r="AE251" s="39"/>
      <c r="AR251" s="228" t="s">
        <v>415</v>
      </c>
      <c r="AT251" s="228" t="s">
        <v>443</v>
      </c>
      <c r="AU251" s="228" t="s">
        <v>86</v>
      </c>
      <c r="AY251" s="18" t="s">
        <v>414</v>
      </c>
      <c r="BE251" s="229">
        <f>IF(N251="základní",J251,0)</f>
        <v>0</v>
      </c>
      <c r="BF251" s="229">
        <f>IF(N251="snížená",J251,0)</f>
        <v>0</v>
      </c>
      <c r="BG251" s="229">
        <f>IF(N251="zákl. přenesená",J251,0)</f>
        <v>0</v>
      </c>
      <c r="BH251" s="229">
        <f>IF(N251="sníž. přenesená",J251,0)</f>
        <v>0</v>
      </c>
      <c r="BI251" s="229">
        <f>IF(N251="nulová",J251,0)</f>
        <v>0</v>
      </c>
      <c r="BJ251" s="18" t="s">
        <v>84</v>
      </c>
      <c r="BK251" s="229">
        <f>ROUND(I251*H251,2)</f>
        <v>0</v>
      </c>
      <c r="BL251" s="18" t="s">
        <v>415</v>
      </c>
      <c r="BM251" s="228" t="s">
        <v>4285</v>
      </c>
    </row>
    <row r="252" s="2" customFormat="1">
      <c r="A252" s="39"/>
      <c r="B252" s="40"/>
      <c r="C252" s="41"/>
      <c r="D252" s="230" t="s">
        <v>417</v>
      </c>
      <c r="E252" s="41"/>
      <c r="F252" s="231" t="s">
        <v>1803</v>
      </c>
      <c r="G252" s="41"/>
      <c r="H252" s="41"/>
      <c r="I252" s="156"/>
      <c r="J252" s="41"/>
      <c r="K252" s="41"/>
      <c r="L252" s="45"/>
      <c r="M252" s="232"/>
      <c r="N252" s="233"/>
      <c r="O252" s="92"/>
      <c r="P252" s="92"/>
      <c r="Q252" s="92"/>
      <c r="R252" s="92"/>
      <c r="S252" s="92"/>
      <c r="T252" s="93"/>
      <c r="U252" s="39"/>
      <c r="V252" s="39"/>
      <c r="W252" s="39"/>
      <c r="X252" s="39"/>
      <c r="Y252" s="39"/>
      <c r="Z252" s="39"/>
      <c r="AA252" s="39"/>
      <c r="AB252" s="39"/>
      <c r="AC252" s="39"/>
      <c r="AD252" s="39"/>
      <c r="AE252" s="39"/>
      <c r="AT252" s="18" t="s">
        <v>417</v>
      </c>
      <c r="AU252" s="18" t="s">
        <v>86</v>
      </c>
    </row>
    <row r="253" s="15" customFormat="1">
      <c r="A253" s="15"/>
      <c r="B253" s="299"/>
      <c r="C253" s="300"/>
      <c r="D253" s="230" t="s">
        <v>758</v>
      </c>
      <c r="E253" s="301" t="s">
        <v>1</v>
      </c>
      <c r="F253" s="302" t="s">
        <v>4283</v>
      </c>
      <c r="G253" s="300"/>
      <c r="H253" s="301" t="s">
        <v>1</v>
      </c>
      <c r="I253" s="303"/>
      <c r="J253" s="300"/>
      <c r="K253" s="300"/>
      <c r="L253" s="304"/>
      <c r="M253" s="305"/>
      <c r="N253" s="306"/>
      <c r="O253" s="306"/>
      <c r="P253" s="306"/>
      <c r="Q253" s="306"/>
      <c r="R253" s="306"/>
      <c r="S253" s="306"/>
      <c r="T253" s="307"/>
      <c r="U253" s="15"/>
      <c r="V253" s="15"/>
      <c r="W253" s="15"/>
      <c r="X253" s="15"/>
      <c r="Y253" s="15"/>
      <c r="Z253" s="15"/>
      <c r="AA253" s="15"/>
      <c r="AB253" s="15"/>
      <c r="AC253" s="15"/>
      <c r="AD253" s="15"/>
      <c r="AE253" s="15"/>
      <c r="AT253" s="308" t="s">
        <v>758</v>
      </c>
      <c r="AU253" s="308" t="s">
        <v>86</v>
      </c>
      <c r="AV253" s="15" t="s">
        <v>84</v>
      </c>
      <c r="AW253" s="15" t="s">
        <v>33</v>
      </c>
      <c r="AX253" s="15" t="s">
        <v>76</v>
      </c>
      <c r="AY253" s="308" t="s">
        <v>414</v>
      </c>
    </row>
    <row r="254" s="13" customFormat="1">
      <c r="A254" s="13"/>
      <c r="B254" s="277"/>
      <c r="C254" s="278"/>
      <c r="D254" s="230" t="s">
        <v>758</v>
      </c>
      <c r="E254" s="279" t="s">
        <v>1</v>
      </c>
      <c r="F254" s="280" t="s">
        <v>4284</v>
      </c>
      <c r="G254" s="278"/>
      <c r="H254" s="281">
        <v>3</v>
      </c>
      <c r="I254" s="282"/>
      <c r="J254" s="278"/>
      <c r="K254" s="278"/>
      <c r="L254" s="283"/>
      <c r="M254" s="284"/>
      <c r="N254" s="285"/>
      <c r="O254" s="285"/>
      <c r="P254" s="285"/>
      <c r="Q254" s="285"/>
      <c r="R254" s="285"/>
      <c r="S254" s="285"/>
      <c r="T254" s="286"/>
      <c r="U254" s="13"/>
      <c r="V254" s="13"/>
      <c r="W254" s="13"/>
      <c r="X254" s="13"/>
      <c r="Y254" s="13"/>
      <c r="Z254" s="13"/>
      <c r="AA254" s="13"/>
      <c r="AB254" s="13"/>
      <c r="AC254" s="13"/>
      <c r="AD254" s="13"/>
      <c r="AE254" s="13"/>
      <c r="AT254" s="287" t="s">
        <v>758</v>
      </c>
      <c r="AU254" s="287" t="s">
        <v>86</v>
      </c>
      <c r="AV254" s="13" t="s">
        <v>86</v>
      </c>
      <c r="AW254" s="13" t="s">
        <v>33</v>
      </c>
      <c r="AX254" s="13" t="s">
        <v>84</v>
      </c>
      <c r="AY254" s="287" t="s">
        <v>414</v>
      </c>
    </row>
    <row r="255" s="2" customFormat="1" ht="16.5" customHeight="1">
      <c r="A255" s="39"/>
      <c r="B255" s="40"/>
      <c r="C255" s="234" t="s">
        <v>875</v>
      </c>
      <c r="D255" s="234" t="s">
        <v>443</v>
      </c>
      <c r="E255" s="235" t="s">
        <v>4286</v>
      </c>
      <c r="F255" s="236" t="s">
        <v>4287</v>
      </c>
      <c r="G255" s="237" t="s">
        <v>509</v>
      </c>
      <c r="H255" s="238">
        <v>24</v>
      </c>
      <c r="I255" s="239"/>
      <c r="J255" s="240">
        <f>ROUND(I255*H255,2)</f>
        <v>0</v>
      </c>
      <c r="K255" s="236" t="s">
        <v>720</v>
      </c>
      <c r="L255" s="45"/>
      <c r="M255" s="241" t="s">
        <v>1</v>
      </c>
      <c r="N255" s="242" t="s">
        <v>41</v>
      </c>
      <c r="O255" s="92"/>
      <c r="P255" s="226">
        <f>O255*H255</f>
        <v>0</v>
      </c>
      <c r="Q255" s="226">
        <v>0.00029</v>
      </c>
      <c r="R255" s="226">
        <f>Q255*H255</f>
        <v>0.00696</v>
      </c>
      <c r="S255" s="226">
        <v>0</v>
      </c>
      <c r="T255" s="227">
        <f>S255*H255</f>
        <v>0</v>
      </c>
      <c r="U255" s="39"/>
      <c r="V255" s="39"/>
      <c r="W255" s="39"/>
      <c r="X255" s="39"/>
      <c r="Y255" s="39"/>
      <c r="Z255" s="39"/>
      <c r="AA255" s="39"/>
      <c r="AB255" s="39"/>
      <c r="AC255" s="39"/>
      <c r="AD255" s="39"/>
      <c r="AE255" s="39"/>
      <c r="AR255" s="228" t="s">
        <v>415</v>
      </c>
      <c r="AT255" s="228" t="s">
        <v>443</v>
      </c>
      <c r="AU255" s="228" t="s">
        <v>86</v>
      </c>
      <c r="AY255" s="18" t="s">
        <v>414</v>
      </c>
      <c r="BE255" s="229">
        <f>IF(N255="základní",J255,0)</f>
        <v>0</v>
      </c>
      <c r="BF255" s="229">
        <f>IF(N255="snížená",J255,0)</f>
        <v>0</v>
      </c>
      <c r="BG255" s="229">
        <f>IF(N255="zákl. přenesená",J255,0)</f>
        <v>0</v>
      </c>
      <c r="BH255" s="229">
        <f>IF(N255="sníž. přenesená",J255,0)</f>
        <v>0</v>
      </c>
      <c r="BI255" s="229">
        <f>IF(N255="nulová",J255,0)</f>
        <v>0</v>
      </c>
      <c r="BJ255" s="18" t="s">
        <v>84</v>
      </c>
      <c r="BK255" s="229">
        <f>ROUND(I255*H255,2)</f>
        <v>0</v>
      </c>
      <c r="BL255" s="18" t="s">
        <v>415</v>
      </c>
      <c r="BM255" s="228" t="s">
        <v>4288</v>
      </c>
    </row>
    <row r="256" s="2" customFormat="1">
      <c r="A256" s="39"/>
      <c r="B256" s="40"/>
      <c r="C256" s="41"/>
      <c r="D256" s="230" t="s">
        <v>417</v>
      </c>
      <c r="E256" s="41"/>
      <c r="F256" s="231" t="s">
        <v>4289</v>
      </c>
      <c r="G256" s="41"/>
      <c r="H256" s="41"/>
      <c r="I256" s="156"/>
      <c r="J256" s="41"/>
      <c r="K256" s="41"/>
      <c r="L256" s="45"/>
      <c r="M256" s="232"/>
      <c r="N256" s="233"/>
      <c r="O256" s="92"/>
      <c r="P256" s="92"/>
      <c r="Q256" s="92"/>
      <c r="R256" s="92"/>
      <c r="S256" s="92"/>
      <c r="T256" s="93"/>
      <c r="U256" s="39"/>
      <c r="V256" s="39"/>
      <c r="W256" s="39"/>
      <c r="X256" s="39"/>
      <c r="Y256" s="39"/>
      <c r="Z256" s="39"/>
      <c r="AA256" s="39"/>
      <c r="AB256" s="39"/>
      <c r="AC256" s="39"/>
      <c r="AD256" s="39"/>
      <c r="AE256" s="39"/>
      <c r="AT256" s="18" t="s">
        <v>417</v>
      </c>
      <c r="AU256" s="18" t="s">
        <v>86</v>
      </c>
    </row>
    <row r="257" s="15" customFormat="1">
      <c r="A257" s="15"/>
      <c r="B257" s="299"/>
      <c r="C257" s="300"/>
      <c r="D257" s="230" t="s">
        <v>758</v>
      </c>
      <c r="E257" s="301" t="s">
        <v>1</v>
      </c>
      <c r="F257" s="302" t="s">
        <v>4290</v>
      </c>
      <c r="G257" s="300"/>
      <c r="H257" s="301" t="s">
        <v>1</v>
      </c>
      <c r="I257" s="303"/>
      <c r="J257" s="300"/>
      <c r="K257" s="300"/>
      <c r="L257" s="304"/>
      <c r="M257" s="305"/>
      <c r="N257" s="306"/>
      <c r="O257" s="306"/>
      <c r="P257" s="306"/>
      <c r="Q257" s="306"/>
      <c r="R257" s="306"/>
      <c r="S257" s="306"/>
      <c r="T257" s="307"/>
      <c r="U257" s="15"/>
      <c r="V257" s="15"/>
      <c r="W257" s="15"/>
      <c r="X257" s="15"/>
      <c r="Y257" s="15"/>
      <c r="Z257" s="15"/>
      <c r="AA257" s="15"/>
      <c r="AB257" s="15"/>
      <c r="AC257" s="15"/>
      <c r="AD257" s="15"/>
      <c r="AE257" s="15"/>
      <c r="AT257" s="308" t="s">
        <v>758</v>
      </c>
      <c r="AU257" s="308" t="s">
        <v>86</v>
      </c>
      <c r="AV257" s="15" t="s">
        <v>84</v>
      </c>
      <c r="AW257" s="15" t="s">
        <v>33</v>
      </c>
      <c r="AX257" s="15" t="s">
        <v>76</v>
      </c>
      <c r="AY257" s="308" t="s">
        <v>414</v>
      </c>
    </row>
    <row r="258" s="13" customFormat="1">
      <c r="A258" s="13"/>
      <c r="B258" s="277"/>
      <c r="C258" s="278"/>
      <c r="D258" s="230" t="s">
        <v>758</v>
      </c>
      <c r="E258" s="279" t="s">
        <v>1</v>
      </c>
      <c r="F258" s="280" t="s">
        <v>3684</v>
      </c>
      <c r="G258" s="278"/>
      <c r="H258" s="281">
        <v>24</v>
      </c>
      <c r="I258" s="282"/>
      <c r="J258" s="278"/>
      <c r="K258" s="278"/>
      <c r="L258" s="283"/>
      <c r="M258" s="284"/>
      <c r="N258" s="285"/>
      <c r="O258" s="285"/>
      <c r="P258" s="285"/>
      <c r="Q258" s="285"/>
      <c r="R258" s="285"/>
      <c r="S258" s="285"/>
      <c r="T258" s="286"/>
      <c r="U258" s="13"/>
      <c r="V258" s="13"/>
      <c r="W258" s="13"/>
      <c r="X258" s="13"/>
      <c r="Y258" s="13"/>
      <c r="Z258" s="13"/>
      <c r="AA258" s="13"/>
      <c r="AB258" s="13"/>
      <c r="AC258" s="13"/>
      <c r="AD258" s="13"/>
      <c r="AE258" s="13"/>
      <c r="AT258" s="287" t="s">
        <v>758</v>
      </c>
      <c r="AU258" s="287" t="s">
        <v>86</v>
      </c>
      <c r="AV258" s="13" t="s">
        <v>86</v>
      </c>
      <c r="AW258" s="13" t="s">
        <v>33</v>
      </c>
      <c r="AX258" s="13" t="s">
        <v>84</v>
      </c>
      <c r="AY258" s="287" t="s">
        <v>414</v>
      </c>
    </row>
    <row r="259" s="2" customFormat="1" ht="16.5" customHeight="1">
      <c r="A259" s="39"/>
      <c r="B259" s="40"/>
      <c r="C259" s="234" t="s">
        <v>880</v>
      </c>
      <c r="D259" s="234" t="s">
        <v>443</v>
      </c>
      <c r="E259" s="235" t="s">
        <v>4291</v>
      </c>
      <c r="F259" s="236" t="s">
        <v>4292</v>
      </c>
      <c r="G259" s="237" t="s">
        <v>531</v>
      </c>
      <c r="H259" s="238">
        <v>9.4000000000000004</v>
      </c>
      <c r="I259" s="239"/>
      <c r="J259" s="240">
        <f>ROUND(I259*H259,2)</f>
        <v>0</v>
      </c>
      <c r="K259" s="236" t="s">
        <v>720</v>
      </c>
      <c r="L259" s="45"/>
      <c r="M259" s="241" t="s">
        <v>1</v>
      </c>
      <c r="N259" s="242" t="s">
        <v>41</v>
      </c>
      <c r="O259" s="92"/>
      <c r="P259" s="226">
        <f>O259*H259</f>
        <v>0</v>
      </c>
      <c r="Q259" s="226">
        <v>8.3599999999999999E-05</v>
      </c>
      <c r="R259" s="226">
        <f>Q259*H259</f>
        <v>0.00078584</v>
      </c>
      <c r="S259" s="226">
        <v>0.017999999999999999</v>
      </c>
      <c r="T259" s="227">
        <f>S259*H259</f>
        <v>0.16919999999999999</v>
      </c>
      <c r="U259" s="39"/>
      <c r="V259" s="39"/>
      <c r="W259" s="39"/>
      <c r="X259" s="39"/>
      <c r="Y259" s="39"/>
      <c r="Z259" s="39"/>
      <c r="AA259" s="39"/>
      <c r="AB259" s="39"/>
      <c r="AC259" s="39"/>
      <c r="AD259" s="39"/>
      <c r="AE259" s="39"/>
      <c r="AR259" s="228" t="s">
        <v>415</v>
      </c>
      <c r="AT259" s="228" t="s">
        <v>443</v>
      </c>
      <c r="AU259" s="228" t="s">
        <v>86</v>
      </c>
      <c r="AY259" s="18" t="s">
        <v>414</v>
      </c>
      <c r="BE259" s="229">
        <f>IF(N259="základní",J259,0)</f>
        <v>0</v>
      </c>
      <c r="BF259" s="229">
        <f>IF(N259="snížená",J259,0)</f>
        <v>0</v>
      </c>
      <c r="BG259" s="229">
        <f>IF(N259="zákl. přenesená",J259,0)</f>
        <v>0</v>
      </c>
      <c r="BH259" s="229">
        <f>IF(N259="sníž. přenesená",J259,0)</f>
        <v>0</v>
      </c>
      <c r="BI259" s="229">
        <f>IF(N259="nulová",J259,0)</f>
        <v>0</v>
      </c>
      <c r="BJ259" s="18" t="s">
        <v>84</v>
      </c>
      <c r="BK259" s="229">
        <f>ROUND(I259*H259,2)</f>
        <v>0</v>
      </c>
      <c r="BL259" s="18" t="s">
        <v>415</v>
      </c>
      <c r="BM259" s="228" t="s">
        <v>4293</v>
      </c>
    </row>
    <row r="260" s="2" customFormat="1">
      <c r="A260" s="39"/>
      <c r="B260" s="40"/>
      <c r="C260" s="41"/>
      <c r="D260" s="230" t="s">
        <v>417</v>
      </c>
      <c r="E260" s="41"/>
      <c r="F260" s="231" t="s">
        <v>4294</v>
      </c>
      <c r="G260" s="41"/>
      <c r="H260" s="41"/>
      <c r="I260" s="156"/>
      <c r="J260" s="41"/>
      <c r="K260" s="41"/>
      <c r="L260" s="45"/>
      <c r="M260" s="232"/>
      <c r="N260" s="233"/>
      <c r="O260" s="92"/>
      <c r="P260" s="92"/>
      <c r="Q260" s="92"/>
      <c r="R260" s="92"/>
      <c r="S260" s="92"/>
      <c r="T260" s="93"/>
      <c r="U260" s="39"/>
      <c r="V260" s="39"/>
      <c r="W260" s="39"/>
      <c r="X260" s="39"/>
      <c r="Y260" s="39"/>
      <c r="Z260" s="39"/>
      <c r="AA260" s="39"/>
      <c r="AB260" s="39"/>
      <c r="AC260" s="39"/>
      <c r="AD260" s="39"/>
      <c r="AE260" s="39"/>
      <c r="AT260" s="18" t="s">
        <v>417</v>
      </c>
      <c r="AU260" s="18" t="s">
        <v>86</v>
      </c>
    </row>
    <row r="261" s="2" customFormat="1">
      <c r="A261" s="39"/>
      <c r="B261" s="40"/>
      <c r="C261" s="41"/>
      <c r="D261" s="230" t="s">
        <v>722</v>
      </c>
      <c r="E261" s="41"/>
      <c r="F261" s="268" t="s">
        <v>4295</v>
      </c>
      <c r="G261" s="41"/>
      <c r="H261" s="41"/>
      <c r="I261" s="156"/>
      <c r="J261" s="41"/>
      <c r="K261" s="41"/>
      <c r="L261" s="45"/>
      <c r="M261" s="232"/>
      <c r="N261" s="233"/>
      <c r="O261" s="92"/>
      <c r="P261" s="92"/>
      <c r="Q261" s="92"/>
      <c r="R261" s="92"/>
      <c r="S261" s="92"/>
      <c r="T261" s="93"/>
      <c r="U261" s="39"/>
      <c r="V261" s="39"/>
      <c r="W261" s="39"/>
      <c r="X261" s="39"/>
      <c r="Y261" s="39"/>
      <c r="Z261" s="39"/>
      <c r="AA261" s="39"/>
      <c r="AB261" s="39"/>
      <c r="AC261" s="39"/>
      <c r="AD261" s="39"/>
      <c r="AE261" s="39"/>
      <c r="AT261" s="18" t="s">
        <v>722</v>
      </c>
      <c r="AU261" s="18" t="s">
        <v>86</v>
      </c>
    </row>
    <row r="262" s="15" customFormat="1">
      <c r="A262" s="15"/>
      <c r="B262" s="299"/>
      <c r="C262" s="300"/>
      <c r="D262" s="230" t="s">
        <v>758</v>
      </c>
      <c r="E262" s="301" t="s">
        <v>1</v>
      </c>
      <c r="F262" s="302" t="s">
        <v>2860</v>
      </c>
      <c r="G262" s="300"/>
      <c r="H262" s="301" t="s">
        <v>1</v>
      </c>
      <c r="I262" s="303"/>
      <c r="J262" s="300"/>
      <c r="K262" s="300"/>
      <c r="L262" s="304"/>
      <c r="M262" s="305"/>
      <c r="N262" s="306"/>
      <c r="O262" s="306"/>
      <c r="P262" s="306"/>
      <c r="Q262" s="306"/>
      <c r="R262" s="306"/>
      <c r="S262" s="306"/>
      <c r="T262" s="307"/>
      <c r="U262" s="15"/>
      <c r="V262" s="15"/>
      <c r="W262" s="15"/>
      <c r="X262" s="15"/>
      <c r="Y262" s="15"/>
      <c r="Z262" s="15"/>
      <c r="AA262" s="15"/>
      <c r="AB262" s="15"/>
      <c r="AC262" s="15"/>
      <c r="AD262" s="15"/>
      <c r="AE262" s="15"/>
      <c r="AT262" s="308" t="s">
        <v>758</v>
      </c>
      <c r="AU262" s="308" t="s">
        <v>86</v>
      </c>
      <c r="AV262" s="15" t="s">
        <v>84</v>
      </c>
      <c r="AW262" s="15" t="s">
        <v>33</v>
      </c>
      <c r="AX262" s="15" t="s">
        <v>76</v>
      </c>
      <c r="AY262" s="308" t="s">
        <v>414</v>
      </c>
    </row>
    <row r="263" s="13" customFormat="1">
      <c r="A263" s="13"/>
      <c r="B263" s="277"/>
      <c r="C263" s="278"/>
      <c r="D263" s="230" t="s">
        <v>758</v>
      </c>
      <c r="E263" s="279" t="s">
        <v>1</v>
      </c>
      <c r="F263" s="280" t="s">
        <v>4296</v>
      </c>
      <c r="G263" s="278"/>
      <c r="H263" s="281">
        <v>9.4000000000000004</v>
      </c>
      <c r="I263" s="282"/>
      <c r="J263" s="278"/>
      <c r="K263" s="278"/>
      <c r="L263" s="283"/>
      <c r="M263" s="284"/>
      <c r="N263" s="285"/>
      <c r="O263" s="285"/>
      <c r="P263" s="285"/>
      <c r="Q263" s="285"/>
      <c r="R263" s="285"/>
      <c r="S263" s="285"/>
      <c r="T263" s="286"/>
      <c r="U263" s="13"/>
      <c r="V263" s="13"/>
      <c r="W263" s="13"/>
      <c r="X263" s="13"/>
      <c r="Y263" s="13"/>
      <c r="Z263" s="13"/>
      <c r="AA263" s="13"/>
      <c r="AB263" s="13"/>
      <c r="AC263" s="13"/>
      <c r="AD263" s="13"/>
      <c r="AE263" s="13"/>
      <c r="AT263" s="287" t="s">
        <v>758</v>
      </c>
      <c r="AU263" s="287" t="s">
        <v>86</v>
      </c>
      <c r="AV263" s="13" t="s">
        <v>86</v>
      </c>
      <c r="AW263" s="13" t="s">
        <v>33</v>
      </c>
      <c r="AX263" s="13" t="s">
        <v>84</v>
      </c>
      <c r="AY263" s="287" t="s">
        <v>414</v>
      </c>
    </row>
    <row r="264" s="2" customFormat="1" ht="21.75" customHeight="1">
      <c r="A264" s="39"/>
      <c r="B264" s="40"/>
      <c r="C264" s="234" t="s">
        <v>884</v>
      </c>
      <c r="D264" s="234" t="s">
        <v>443</v>
      </c>
      <c r="E264" s="235" t="s">
        <v>1810</v>
      </c>
      <c r="F264" s="236" t="s">
        <v>1811</v>
      </c>
      <c r="G264" s="237" t="s">
        <v>632</v>
      </c>
      <c r="H264" s="238">
        <v>84.510000000000005</v>
      </c>
      <c r="I264" s="239"/>
      <c r="J264" s="240">
        <f>ROUND(I264*H264,2)</f>
        <v>0</v>
      </c>
      <c r="K264" s="236" t="s">
        <v>720</v>
      </c>
      <c r="L264" s="45"/>
      <c r="M264" s="241" t="s">
        <v>1</v>
      </c>
      <c r="N264" s="242" t="s">
        <v>41</v>
      </c>
      <c r="O264" s="92"/>
      <c r="P264" s="226">
        <f>O264*H264</f>
        <v>0</v>
      </c>
      <c r="Q264" s="226">
        <v>0</v>
      </c>
      <c r="R264" s="226">
        <f>Q264*H264</f>
        <v>0</v>
      </c>
      <c r="S264" s="226">
        <v>0</v>
      </c>
      <c r="T264" s="227">
        <f>S264*H264</f>
        <v>0</v>
      </c>
      <c r="U264" s="39"/>
      <c r="V264" s="39"/>
      <c r="W264" s="39"/>
      <c r="X264" s="39"/>
      <c r="Y264" s="39"/>
      <c r="Z264" s="39"/>
      <c r="AA264" s="39"/>
      <c r="AB264" s="39"/>
      <c r="AC264" s="39"/>
      <c r="AD264" s="39"/>
      <c r="AE264" s="39"/>
      <c r="AR264" s="228" t="s">
        <v>415</v>
      </c>
      <c r="AT264" s="228" t="s">
        <v>443</v>
      </c>
      <c r="AU264" s="228" t="s">
        <v>86</v>
      </c>
      <c r="AY264" s="18" t="s">
        <v>414</v>
      </c>
      <c r="BE264" s="229">
        <f>IF(N264="základní",J264,0)</f>
        <v>0</v>
      </c>
      <c r="BF264" s="229">
        <f>IF(N264="snížená",J264,0)</f>
        <v>0</v>
      </c>
      <c r="BG264" s="229">
        <f>IF(N264="zákl. přenesená",J264,0)</f>
        <v>0</v>
      </c>
      <c r="BH264" s="229">
        <f>IF(N264="sníž. přenesená",J264,0)</f>
        <v>0</v>
      </c>
      <c r="BI264" s="229">
        <f>IF(N264="nulová",J264,0)</f>
        <v>0</v>
      </c>
      <c r="BJ264" s="18" t="s">
        <v>84</v>
      </c>
      <c r="BK264" s="229">
        <f>ROUND(I264*H264,2)</f>
        <v>0</v>
      </c>
      <c r="BL264" s="18" t="s">
        <v>415</v>
      </c>
      <c r="BM264" s="228" t="s">
        <v>4297</v>
      </c>
    </row>
    <row r="265" s="2" customFormat="1">
      <c r="A265" s="39"/>
      <c r="B265" s="40"/>
      <c r="C265" s="41"/>
      <c r="D265" s="230" t="s">
        <v>417</v>
      </c>
      <c r="E265" s="41"/>
      <c r="F265" s="231" t="s">
        <v>1811</v>
      </c>
      <c r="G265" s="41"/>
      <c r="H265" s="41"/>
      <c r="I265" s="156"/>
      <c r="J265" s="41"/>
      <c r="K265" s="41"/>
      <c r="L265" s="45"/>
      <c r="M265" s="232"/>
      <c r="N265" s="233"/>
      <c r="O265" s="92"/>
      <c r="P265" s="92"/>
      <c r="Q265" s="92"/>
      <c r="R265" s="92"/>
      <c r="S265" s="92"/>
      <c r="T265" s="93"/>
      <c r="U265" s="39"/>
      <c r="V265" s="39"/>
      <c r="W265" s="39"/>
      <c r="X265" s="39"/>
      <c r="Y265" s="39"/>
      <c r="Z265" s="39"/>
      <c r="AA265" s="39"/>
      <c r="AB265" s="39"/>
      <c r="AC265" s="39"/>
      <c r="AD265" s="39"/>
      <c r="AE265" s="39"/>
      <c r="AT265" s="18" t="s">
        <v>417</v>
      </c>
      <c r="AU265" s="18" t="s">
        <v>86</v>
      </c>
    </row>
    <row r="266" s="15" customFormat="1">
      <c r="A266" s="15"/>
      <c r="B266" s="299"/>
      <c r="C266" s="300"/>
      <c r="D266" s="230" t="s">
        <v>758</v>
      </c>
      <c r="E266" s="301" t="s">
        <v>1</v>
      </c>
      <c r="F266" s="302" t="s">
        <v>4215</v>
      </c>
      <c r="G266" s="300"/>
      <c r="H266" s="301" t="s">
        <v>1</v>
      </c>
      <c r="I266" s="303"/>
      <c r="J266" s="300"/>
      <c r="K266" s="300"/>
      <c r="L266" s="304"/>
      <c r="M266" s="305"/>
      <c r="N266" s="306"/>
      <c r="O266" s="306"/>
      <c r="P266" s="306"/>
      <c r="Q266" s="306"/>
      <c r="R266" s="306"/>
      <c r="S266" s="306"/>
      <c r="T266" s="307"/>
      <c r="U266" s="15"/>
      <c r="V266" s="15"/>
      <c r="W266" s="15"/>
      <c r="X266" s="15"/>
      <c r="Y266" s="15"/>
      <c r="Z266" s="15"/>
      <c r="AA266" s="15"/>
      <c r="AB266" s="15"/>
      <c r="AC266" s="15"/>
      <c r="AD266" s="15"/>
      <c r="AE266" s="15"/>
      <c r="AT266" s="308" t="s">
        <v>758</v>
      </c>
      <c r="AU266" s="308" t="s">
        <v>86</v>
      </c>
      <c r="AV266" s="15" t="s">
        <v>84</v>
      </c>
      <c r="AW266" s="15" t="s">
        <v>33</v>
      </c>
      <c r="AX266" s="15" t="s">
        <v>76</v>
      </c>
      <c r="AY266" s="308" t="s">
        <v>414</v>
      </c>
    </row>
    <row r="267" s="13" customFormat="1">
      <c r="A267" s="13"/>
      <c r="B267" s="277"/>
      <c r="C267" s="278"/>
      <c r="D267" s="230" t="s">
        <v>758</v>
      </c>
      <c r="E267" s="279" t="s">
        <v>1</v>
      </c>
      <c r="F267" s="280" t="s">
        <v>4216</v>
      </c>
      <c r="G267" s="278"/>
      <c r="H267" s="281">
        <v>14.1</v>
      </c>
      <c r="I267" s="282"/>
      <c r="J267" s="278"/>
      <c r="K267" s="278"/>
      <c r="L267" s="283"/>
      <c r="M267" s="284"/>
      <c r="N267" s="285"/>
      <c r="O267" s="285"/>
      <c r="P267" s="285"/>
      <c r="Q267" s="285"/>
      <c r="R267" s="285"/>
      <c r="S267" s="285"/>
      <c r="T267" s="286"/>
      <c r="U267" s="13"/>
      <c r="V267" s="13"/>
      <c r="W267" s="13"/>
      <c r="X267" s="13"/>
      <c r="Y267" s="13"/>
      <c r="Z267" s="13"/>
      <c r="AA267" s="13"/>
      <c r="AB267" s="13"/>
      <c r="AC267" s="13"/>
      <c r="AD267" s="13"/>
      <c r="AE267" s="13"/>
      <c r="AT267" s="287" t="s">
        <v>758</v>
      </c>
      <c r="AU267" s="287" t="s">
        <v>86</v>
      </c>
      <c r="AV267" s="13" t="s">
        <v>86</v>
      </c>
      <c r="AW267" s="13" t="s">
        <v>33</v>
      </c>
      <c r="AX267" s="13" t="s">
        <v>76</v>
      </c>
      <c r="AY267" s="287" t="s">
        <v>414</v>
      </c>
    </row>
    <row r="268" s="15" customFormat="1">
      <c r="A268" s="15"/>
      <c r="B268" s="299"/>
      <c r="C268" s="300"/>
      <c r="D268" s="230" t="s">
        <v>758</v>
      </c>
      <c r="E268" s="301" t="s">
        <v>1</v>
      </c>
      <c r="F268" s="302" t="s">
        <v>4298</v>
      </c>
      <c r="G268" s="300"/>
      <c r="H268" s="301" t="s">
        <v>1</v>
      </c>
      <c r="I268" s="303"/>
      <c r="J268" s="300"/>
      <c r="K268" s="300"/>
      <c r="L268" s="304"/>
      <c r="M268" s="305"/>
      <c r="N268" s="306"/>
      <c r="O268" s="306"/>
      <c r="P268" s="306"/>
      <c r="Q268" s="306"/>
      <c r="R268" s="306"/>
      <c r="S268" s="306"/>
      <c r="T268" s="307"/>
      <c r="U268" s="15"/>
      <c r="V268" s="15"/>
      <c r="W268" s="15"/>
      <c r="X268" s="15"/>
      <c r="Y268" s="15"/>
      <c r="Z268" s="15"/>
      <c r="AA268" s="15"/>
      <c r="AB268" s="15"/>
      <c r="AC268" s="15"/>
      <c r="AD268" s="15"/>
      <c r="AE268" s="15"/>
      <c r="AT268" s="308" t="s">
        <v>758</v>
      </c>
      <c r="AU268" s="308" t="s">
        <v>86</v>
      </c>
      <c r="AV268" s="15" t="s">
        <v>84</v>
      </c>
      <c r="AW268" s="15" t="s">
        <v>33</v>
      </c>
      <c r="AX268" s="15" t="s">
        <v>76</v>
      </c>
      <c r="AY268" s="308" t="s">
        <v>414</v>
      </c>
    </row>
    <row r="269" s="13" customFormat="1">
      <c r="A269" s="13"/>
      <c r="B269" s="277"/>
      <c r="C269" s="278"/>
      <c r="D269" s="230" t="s">
        <v>758</v>
      </c>
      <c r="E269" s="279" t="s">
        <v>1</v>
      </c>
      <c r="F269" s="280" t="s">
        <v>4299</v>
      </c>
      <c r="G269" s="278"/>
      <c r="H269" s="281">
        <v>17.934999999999999</v>
      </c>
      <c r="I269" s="282"/>
      <c r="J269" s="278"/>
      <c r="K269" s="278"/>
      <c r="L269" s="283"/>
      <c r="M269" s="284"/>
      <c r="N269" s="285"/>
      <c r="O269" s="285"/>
      <c r="P269" s="285"/>
      <c r="Q269" s="285"/>
      <c r="R269" s="285"/>
      <c r="S269" s="285"/>
      <c r="T269" s="286"/>
      <c r="U269" s="13"/>
      <c r="V269" s="13"/>
      <c r="W269" s="13"/>
      <c r="X269" s="13"/>
      <c r="Y269" s="13"/>
      <c r="Z269" s="13"/>
      <c r="AA269" s="13"/>
      <c r="AB269" s="13"/>
      <c r="AC269" s="13"/>
      <c r="AD269" s="13"/>
      <c r="AE269" s="13"/>
      <c r="AT269" s="287" t="s">
        <v>758</v>
      </c>
      <c r="AU269" s="287" t="s">
        <v>86</v>
      </c>
      <c r="AV269" s="13" t="s">
        <v>86</v>
      </c>
      <c r="AW269" s="13" t="s">
        <v>33</v>
      </c>
      <c r="AX269" s="13" t="s">
        <v>76</v>
      </c>
      <c r="AY269" s="287" t="s">
        <v>414</v>
      </c>
    </row>
    <row r="270" s="15" customFormat="1">
      <c r="A270" s="15"/>
      <c r="B270" s="299"/>
      <c r="C270" s="300"/>
      <c r="D270" s="230" t="s">
        <v>758</v>
      </c>
      <c r="E270" s="301" t="s">
        <v>1</v>
      </c>
      <c r="F270" s="302" t="s">
        <v>4300</v>
      </c>
      <c r="G270" s="300"/>
      <c r="H270" s="301" t="s">
        <v>1</v>
      </c>
      <c r="I270" s="303"/>
      <c r="J270" s="300"/>
      <c r="K270" s="300"/>
      <c r="L270" s="304"/>
      <c r="M270" s="305"/>
      <c r="N270" s="306"/>
      <c r="O270" s="306"/>
      <c r="P270" s="306"/>
      <c r="Q270" s="306"/>
      <c r="R270" s="306"/>
      <c r="S270" s="306"/>
      <c r="T270" s="307"/>
      <c r="U270" s="15"/>
      <c r="V270" s="15"/>
      <c r="W270" s="15"/>
      <c r="X270" s="15"/>
      <c r="Y270" s="15"/>
      <c r="Z270" s="15"/>
      <c r="AA270" s="15"/>
      <c r="AB270" s="15"/>
      <c r="AC270" s="15"/>
      <c r="AD270" s="15"/>
      <c r="AE270" s="15"/>
      <c r="AT270" s="308" t="s">
        <v>758</v>
      </c>
      <c r="AU270" s="308" t="s">
        <v>86</v>
      </c>
      <c r="AV270" s="15" t="s">
        <v>84</v>
      </c>
      <c r="AW270" s="15" t="s">
        <v>33</v>
      </c>
      <c r="AX270" s="15" t="s">
        <v>76</v>
      </c>
      <c r="AY270" s="308" t="s">
        <v>414</v>
      </c>
    </row>
    <row r="271" s="13" customFormat="1">
      <c r="A271" s="13"/>
      <c r="B271" s="277"/>
      <c r="C271" s="278"/>
      <c r="D271" s="230" t="s">
        <v>758</v>
      </c>
      <c r="E271" s="279" t="s">
        <v>1</v>
      </c>
      <c r="F271" s="280" t="s">
        <v>4218</v>
      </c>
      <c r="G271" s="278"/>
      <c r="H271" s="281">
        <v>37.68</v>
      </c>
      <c r="I271" s="282"/>
      <c r="J271" s="278"/>
      <c r="K271" s="278"/>
      <c r="L271" s="283"/>
      <c r="M271" s="284"/>
      <c r="N271" s="285"/>
      <c r="O271" s="285"/>
      <c r="P271" s="285"/>
      <c r="Q271" s="285"/>
      <c r="R271" s="285"/>
      <c r="S271" s="285"/>
      <c r="T271" s="286"/>
      <c r="U271" s="13"/>
      <c r="V271" s="13"/>
      <c r="W271" s="13"/>
      <c r="X271" s="13"/>
      <c r="Y271" s="13"/>
      <c r="Z271" s="13"/>
      <c r="AA271" s="13"/>
      <c r="AB271" s="13"/>
      <c r="AC271" s="13"/>
      <c r="AD271" s="13"/>
      <c r="AE271" s="13"/>
      <c r="AT271" s="287" t="s">
        <v>758</v>
      </c>
      <c r="AU271" s="287" t="s">
        <v>86</v>
      </c>
      <c r="AV271" s="13" t="s">
        <v>86</v>
      </c>
      <c r="AW271" s="13" t="s">
        <v>33</v>
      </c>
      <c r="AX271" s="13" t="s">
        <v>76</v>
      </c>
      <c r="AY271" s="287" t="s">
        <v>414</v>
      </c>
    </row>
    <row r="272" s="15" customFormat="1">
      <c r="A272" s="15"/>
      <c r="B272" s="299"/>
      <c r="C272" s="300"/>
      <c r="D272" s="230" t="s">
        <v>758</v>
      </c>
      <c r="E272" s="301" t="s">
        <v>1</v>
      </c>
      <c r="F272" s="302" t="s">
        <v>4053</v>
      </c>
      <c r="G272" s="300"/>
      <c r="H272" s="301" t="s">
        <v>1</v>
      </c>
      <c r="I272" s="303"/>
      <c r="J272" s="300"/>
      <c r="K272" s="300"/>
      <c r="L272" s="304"/>
      <c r="M272" s="305"/>
      <c r="N272" s="306"/>
      <c r="O272" s="306"/>
      <c r="P272" s="306"/>
      <c r="Q272" s="306"/>
      <c r="R272" s="306"/>
      <c r="S272" s="306"/>
      <c r="T272" s="307"/>
      <c r="U272" s="15"/>
      <c r="V272" s="15"/>
      <c r="W272" s="15"/>
      <c r="X272" s="15"/>
      <c r="Y272" s="15"/>
      <c r="Z272" s="15"/>
      <c r="AA272" s="15"/>
      <c r="AB272" s="15"/>
      <c r="AC272" s="15"/>
      <c r="AD272" s="15"/>
      <c r="AE272" s="15"/>
      <c r="AT272" s="308" t="s">
        <v>758</v>
      </c>
      <c r="AU272" s="308" t="s">
        <v>86</v>
      </c>
      <c r="AV272" s="15" t="s">
        <v>84</v>
      </c>
      <c r="AW272" s="15" t="s">
        <v>33</v>
      </c>
      <c r="AX272" s="15" t="s">
        <v>76</v>
      </c>
      <c r="AY272" s="308" t="s">
        <v>414</v>
      </c>
    </row>
    <row r="273" s="13" customFormat="1">
      <c r="A273" s="13"/>
      <c r="B273" s="277"/>
      <c r="C273" s="278"/>
      <c r="D273" s="230" t="s">
        <v>758</v>
      </c>
      <c r="E273" s="279" t="s">
        <v>1</v>
      </c>
      <c r="F273" s="280" t="s">
        <v>4219</v>
      </c>
      <c r="G273" s="278"/>
      <c r="H273" s="281">
        <v>14.795</v>
      </c>
      <c r="I273" s="282"/>
      <c r="J273" s="278"/>
      <c r="K273" s="278"/>
      <c r="L273" s="283"/>
      <c r="M273" s="284"/>
      <c r="N273" s="285"/>
      <c r="O273" s="285"/>
      <c r="P273" s="285"/>
      <c r="Q273" s="285"/>
      <c r="R273" s="285"/>
      <c r="S273" s="285"/>
      <c r="T273" s="286"/>
      <c r="U273" s="13"/>
      <c r="V273" s="13"/>
      <c r="W273" s="13"/>
      <c r="X273" s="13"/>
      <c r="Y273" s="13"/>
      <c r="Z273" s="13"/>
      <c r="AA273" s="13"/>
      <c r="AB273" s="13"/>
      <c r="AC273" s="13"/>
      <c r="AD273" s="13"/>
      <c r="AE273" s="13"/>
      <c r="AT273" s="287" t="s">
        <v>758</v>
      </c>
      <c r="AU273" s="287" t="s">
        <v>86</v>
      </c>
      <c r="AV273" s="13" t="s">
        <v>86</v>
      </c>
      <c r="AW273" s="13" t="s">
        <v>33</v>
      </c>
      <c r="AX273" s="13" t="s">
        <v>76</v>
      </c>
      <c r="AY273" s="287" t="s">
        <v>414</v>
      </c>
    </row>
    <row r="274" s="14" customFormat="1">
      <c r="A274" s="14"/>
      <c r="B274" s="288"/>
      <c r="C274" s="289"/>
      <c r="D274" s="230" t="s">
        <v>758</v>
      </c>
      <c r="E274" s="290" t="s">
        <v>1</v>
      </c>
      <c r="F274" s="291" t="s">
        <v>760</v>
      </c>
      <c r="G274" s="289"/>
      <c r="H274" s="292">
        <v>84.510000000000005</v>
      </c>
      <c r="I274" s="293"/>
      <c r="J274" s="289"/>
      <c r="K274" s="289"/>
      <c r="L274" s="294"/>
      <c r="M274" s="295"/>
      <c r="N274" s="296"/>
      <c r="O274" s="296"/>
      <c r="P274" s="296"/>
      <c r="Q274" s="296"/>
      <c r="R274" s="296"/>
      <c r="S274" s="296"/>
      <c r="T274" s="297"/>
      <c r="U274" s="14"/>
      <c r="V274" s="14"/>
      <c r="W274" s="14"/>
      <c r="X274" s="14"/>
      <c r="Y274" s="14"/>
      <c r="Z274" s="14"/>
      <c r="AA274" s="14"/>
      <c r="AB274" s="14"/>
      <c r="AC274" s="14"/>
      <c r="AD274" s="14"/>
      <c r="AE274" s="14"/>
      <c r="AT274" s="298" t="s">
        <v>758</v>
      </c>
      <c r="AU274" s="298" t="s">
        <v>86</v>
      </c>
      <c r="AV274" s="14" t="s">
        <v>415</v>
      </c>
      <c r="AW274" s="14" t="s">
        <v>33</v>
      </c>
      <c r="AX274" s="14" t="s">
        <v>84</v>
      </c>
      <c r="AY274" s="298" t="s">
        <v>414</v>
      </c>
    </row>
    <row r="275" s="2" customFormat="1" ht="21.75" customHeight="1">
      <c r="A275" s="39"/>
      <c r="B275" s="40"/>
      <c r="C275" s="234" t="s">
        <v>888</v>
      </c>
      <c r="D275" s="234" t="s">
        <v>443</v>
      </c>
      <c r="E275" s="235" t="s">
        <v>1820</v>
      </c>
      <c r="F275" s="236" t="s">
        <v>1821</v>
      </c>
      <c r="G275" s="237" t="s">
        <v>632</v>
      </c>
      <c r="H275" s="238">
        <v>2</v>
      </c>
      <c r="I275" s="239"/>
      <c r="J275" s="240">
        <f>ROUND(I275*H275,2)</f>
        <v>0</v>
      </c>
      <c r="K275" s="236" t="s">
        <v>720</v>
      </c>
      <c r="L275" s="45"/>
      <c r="M275" s="241" t="s">
        <v>1</v>
      </c>
      <c r="N275" s="242" t="s">
        <v>41</v>
      </c>
      <c r="O275" s="92"/>
      <c r="P275" s="226">
        <f>O275*H275</f>
        <v>0</v>
      </c>
      <c r="Q275" s="226">
        <v>0</v>
      </c>
      <c r="R275" s="226">
        <f>Q275*H275</f>
        <v>0</v>
      </c>
      <c r="S275" s="226">
        <v>0.077899999999999997</v>
      </c>
      <c r="T275" s="227">
        <f>S275*H275</f>
        <v>0.15579999999999999</v>
      </c>
      <c r="U275" s="39"/>
      <c r="V275" s="39"/>
      <c r="W275" s="39"/>
      <c r="X275" s="39"/>
      <c r="Y275" s="39"/>
      <c r="Z275" s="39"/>
      <c r="AA275" s="39"/>
      <c r="AB275" s="39"/>
      <c r="AC275" s="39"/>
      <c r="AD275" s="39"/>
      <c r="AE275" s="39"/>
      <c r="AR275" s="228" t="s">
        <v>415</v>
      </c>
      <c r="AT275" s="228" t="s">
        <v>443</v>
      </c>
      <c r="AU275" s="228" t="s">
        <v>86</v>
      </c>
      <c r="AY275" s="18" t="s">
        <v>414</v>
      </c>
      <c r="BE275" s="229">
        <f>IF(N275="základní",J275,0)</f>
        <v>0</v>
      </c>
      <c r="BF275" s="229">
        <f>IF(N275="snížená",J275,0)</f>
        <v>0</v>
      </c>
      <c r="BG275" s="229">
        <f>IF(N275="zákl. přenesená",J275,0)</f>
        <v>0</v>
      </c>
      <c r="BH275" s="229">
        <f>IF(N275="sníž. přenesená",J275,0)</f>
        <v>0</v>
      </c>
      <c r="BI275" s="229">
        <f>IF(N275="nulová",J275,0)</f>
        <v>0</v>
      </c>
      <c r="BJ275" s="18" t="s">
        <v>84</v>
      </c>
      <c r="BK275" s="229">
        <f>ROUND(I275*H275,2)</f>
        <v>0</v>
      </c>
      <c r="BL275" s="18" t="s">
        <v>415</v>
      </c>
      <c r="BM275" s="228" t="s">
        <v>4301</v>
      </c>
    </row>
    <row r="276" s="2" customFormat="1">
      <c r="A276" s="39"/>
      <c r="B276" s="40"/>
      <c r="C276" s="41"/>
      <c r="D276" s="230" t="s">
        <v>417</v>
      </c>
      <c r="E276" s="41"/>
      <c r="F276" s="231" t="s">
        <v>1823</v>
      </c>
      <c r="G276" s="41"/>
      <c r="H276" s="41"/>
      <c r="I276" s="156"/>
      <c r="J276" s="41"/>
      <c r="K276" s="41"/>
      <c r="L276" s="45"/>
      <c r="M276" s="232"/>
      <c r="N276" s="233"/>
      <c r="O276" s="92"/>
      <c r="P276" s="92"/>
      <c r="Q276" s="92"/>
      <c r="R276" s="92"/>
      <c r="S276" s="92"/>
      <c r="T276" s="93"/>
      <c r="U276" s="39"/>
      <c r="V276" s="39"/>
      <c r="W276" s="39"/>
      <c r="X276" s="39"/>
      <c r="Y276" s="39"/>
      <c r="Z276" s="39"/>
      <c r="AA276" s="39"/>
      <c r="AB276" s="39"/>
      <c r="AC276" s="39"/>
      <c r="AD276" s="39"/>
      <c r="AE276" s="39"/>
      <c r="AT276" s="18" t="s">
        <v>417</v>
      </c>
      <c r="AU276" s="18" t="s">
        <v>86</v>
      </c>
    </row>
    <row r="277" s="2" customFormat="1">
      <c r="A277" s="39"/>
      <c r="B277" s="40"/>
      <c r="C277" s="41"/>
      <c r="D277" s="230" t="s">
        <v>722</v>
      </c>
      <c r="E277" s="41"/>
      <c r="F277" s="268" t="s">
        <v>2953</v>
      </c>
      <c r="G277" s="41"/>
      <c r="H277" s="41"/>
      <c r="I277" s="156"/>
      <c r="J277" s="41"/>
      <c r="K277" s="41"/>
      <c r="L277" s="45"/>
      <c r="M277" s="232"/>
      <c r="N277" s="233"/>
      <c r="O277" s="92"/>
      <c r="P277" s="92"/>
      <c r="Q277" s="92"/>
      <c r="R277" s="92"/>
      <c r="S277" s="92"/>
      <c r="T277" s="93"/>
      <c r="U277" s="39"/>
      <c r="V277" s="39"/>
      <c r="W277" s="39"/>
      <c r="X277" s="39"/>
      <c r="Y277" s="39"/>
      <c r="Z277" s="39"/>
      <c r="AA277" s="39"/>
      <c r="AB277" s="39"/>
      <c r="AC277" s="39"/>
      <c r="AD277" s="39"/>
      <c r="AE277" s="39"/>
      <c r="AT277" s="18" t="s">
        <v>722</v>
      </c>
      <c r="AU277" s="18" t="s">
        <v>86</v>
      </c>
    </row>
    <row r="278" s="15" customFormat="1">
      <c r="A278" s="15"/>
      <c r="B278" s="299"/>
      <c r="C278" s="300"/>
      <c r="D278" s="230" t="s">
        <v>758</v>
      </c>
      <c r="E278" s="301" t="s">
        <v>1</v>
      </c>
      <c r="F278" s="302" t="s">
        <v>4302</v>
      </c>
      <c r="G278" s="300"/>
      <c r="H278" s="301" t="s">
        <v>1</v>
      </c>
      <c r="I278" s="303"/>
      <c r="J278" s="300"/>
      <c r="K278" s="300"/>
      <c r="L278" s="304"/>
      <c r="M278" s="305"/>
      <c r="N278" s="306"/>
      <c r="O278" s="306"/>
      <c r="P278" s="306"/>
      <c r="Q278" s="306"/>
      <c r="R278" s="306"/>
      <c r="S278" s="306"/>
      <c r="T278" s="307"/>
      <c r="U278" s="15"/>
      <c r="V278" s="15"/>
      <c r="W278" s="15"/>
      <c r="X278" s="15"/>
      <c r="Y278" s="15"/>
      <c r="Z278" s="15"/>
      <c r="AA278" s="15"/>
      <c r="AB278" s="15"/>
      <c r="AC278" s="15"/>
      <c r="AD278" s="15"/>
      <c r="AE278" s="15"/>
      <c r="AT278" s="308" t="s">
        <v>758</v>
      </c>
      <c r="AU278" s="308" t="s">
        <v>86</v>
      </c>
      <c r="AV278" s="15" t="s">
        <v>84</v>
      </c>
      <c r="AW278" s="15" t="s">
        <v>33</v>
      </c>
      <c r="AX278" s="15" t="s">
        <v>76</v>
      </c>
      <c r="AY278" s="308" t="s">
        <v>414</v>
      </c>
    </row>
    <row r="279" s="13" customFormat="1">
      <c r="A279" s="13"/>
      <c r="B279" s="277"/>
      <c r="C279" s="278"/>
      <c r="D279" s="230" t="s">
        <v>758</v>
      </c>
      <c r="E279" s="279" t="s">
        <v>1</v>
      </c>
      <c r="F279" s="280" t="s">
        <v>86</v>
      </c>
      <c r="G279" s="278"/>
      <c r="H279" s="281">
        <v>2</v>
      </c>
      <c r="I279" s="282"/>
      <c r="J279" s="278"/>
      <c r="K279" s="278"/>
      <c r="L279" s="283"/>
      <c r="M279" s="284"/>
      <c r="N279" s="285"/>
      <c r="O279" s="285"/>
      <c r="P279" s="285"/>
      <c r="Q279" s="285"/>
      <c r="R279" s="285"/>
      <c r="S279" s="285"/>
      <c r="T279" s="286"/>
      <c r="U279" s="13"/>
      <c r="V279" s="13"/>
      <c r="W279" s="13"/>
      <c r="X279" s="13"/>
      <c r="Y279" s="13"/>
      <c r="Z279" s="13"/>
      <c r="AA279" s="13"/>
      <c r="AB279" s="13"/>
      <c r="AC279" s="13"/>
      <c r="AD279" s="13"/>
      <c r="AE279" s="13"/>
      <c r="AT279" s="287" t="s">
        <v>758</v>
      </c>
      <c r="AU279" s="287" t="s">
        <v>86</v>
      </c>
      <c r="AV279" s="13" t="s">
        <v>86</v>
      </c>
      <c r="AW279" s="13" t="s">
        <v>33</v>
      </c>
      <c r="AX279" s="13" t="s">
        <v>84</v>
      </c>
      <c r="AY279" s="287" t="s">
        <v>414</v>
      </c>
    </row>
    <row r="280" s="2" customFormat="1" ht="21.75" customHeight="1">
      <c r="A280" s="39"/>
      <c r="B280" s="40"/>
      <c r="C280" s="234" t="s">
        <v>894</v>
      </c>
      <c r="D280" s="234" t="s">
        <v>443</v>
      </c>
      <c r="E280" s="235" t="s">
        <v>2955</v>
      </c>
      <c r="F280" s="236" t="s">
        <v>2956</v>
      </c>
      <c r="G280" s="237" t="s">
        <v>632</v>
      </c>
      <c r="H280" s="238">
        <v>2</v>
      </c>
      <c r="I280" s="239"/>
      <c r="J280" s="240">
        <f>ROUND(I280*H280,2)</f>
        <v>0</v>
      </c>
      <c r="K280" s="236" t="s">
        <v>720</v>
      </c>
      <c r="L280" s="45"/>
      <c r="M280" s="241" t="s">
        <v>1</v>
      </c>
      <c r="N280" s="242" t="s">
        <v>41</v>
      </c>
      <c r="O280" s="92"/>
      <c r="P280" s="226">
        <f>O280*H280</f>
        <v>0</v>
      </c>
      <c r="Q280" s="226">
        <v>0</v>
      </c>
      <c r="R280" s="226">
        <f>Q280*H280</f>
        <v>0</v>
      </c>
      <c r="S280" s="226">
        <v>0</v>
      </c>
      <c r="T280" s="227">
        <f>S280*H280</f>
        <v>0</v>
      </c>
      <c r="U280" s="39"/>
      <c r="V280" s="39"/>
      <c r="W280" s="39"/>
      <c r="X280" s="39"/>
      <c r="Y280" s="39"/>
      <c r="Z280" s="39"/>
      <c r="AA280" s="39"/>
      <c r="AB280" s="39"/>
      <c r="AC280" s="39"/>
      <c r="AD280" s="39"/>
      <c r="AE280" s="39"/>
      <c r="AR280" s="228" t="s">
        <v>415</v>
      </c>
      <c r="AT280" s="228" t="s">
        <v>443</v>
      </c>
      <c r="AU280" s="228" t="s">
        <v>86</v>
      </c>
      <c r="AY280" s="18" t="s">
        <v>414</v>
      </c>
      <c r="BE280" s="229">
        <f>IF(N280="základní",J280,0)</f>
        <v>0</v>
      </c>
      <c r="BF280" s="229">
        <f>IF(N280="snížená",J280,0)</f>
        <v>0</v>
      </c>
      <c r="BG280" s="229">
        <f>IF(N280="zákl. přenesená",J280,0)</f>
        <v>0</v>
      </c>
      <c r="BH280" s="229">
        <f>IF(N280="sníž. přenesená",J280,0)</f>
        <v>0</v>
      </c>
      <c r="BI280" s="229">
        <f>IF(N280="nulová",J280,0)</f>
        <v>0</v>
      </c>
      <c r="BJ280" s="18" t="s">
        <v>84</v>
      </c>
      <c r="BK280" s="229">
        <f>ROUND(I280*H280,2)</f>
        <v>0</v>
      </c>
      <c r="BL280" s="18" t="s">
        <v>415</v>
      </c>
      <c r="BM280" s="228" t="s">
        <v>4303</v>
      </c>
    </row>
    <row r="281" s="2" customFormat="1">
      <c r="A281" s="39"/>
      <c r="B281" s="40"/>
      <c r="C281" s="41"/>
      <c r="D281" s="230" t="s">
        <v>417</v>
      </c>
      <c r="E281" s="41"/>
      <c r="F281" s="231" t="s">
        <v>2958</v>
      </c>
      <c r="G281" s="41"/>
      <c r="H281" s="41"/>
      <c r="I281" s="156"/>
      <c r="J281" s="41"/>
      <c r="K281" s="41"/>
      <c r="L281" s="45"/>
      <c r="M281" s="232"/>
      <c r="N281" s="233"/>
      <c r="O281" s="92"/>
      <c r="P281" s="92"/>
      <c r="Q281" s="92"/>
      <c r="R281" s="92"/>
      <c r="S281" s="92"/>
      <c r="T281" s="93"/>
      <c r="U281" s="39"/>
      <c r="V281" s="39"/>
      <c r="W281" s="39"/>
      <c r="X281" s="39"/>
      <c r="Y281" s="39"/>
      <c r="Z281" s="39"/>
      <c r="AA281" s="39"/>
      <c r="AB281" s="39"/>
      <c r="AC281" s="39"/>
      <c r="AD281" s="39"/>
      <c r="AE281" s="39"/>
      <c r="AT281" s="18" t="s">
        <v>417</v>
      </c>
      <c r="AU281" s="18" t="s">
        <v>86</v>
      </c>
    </row>
    <row r="282" s="2" customFormat="1" ht="21.75" customHeight="1">
      <c r="A282" s="39"/>
      <c r="B282" s="40"/>
      <c r="C282" s="234" t="s">
        <v>899</v>
      </c>
      <c r="D282" s="234" t="s">
        <v>443</v>
      </c>
      <c r="E282" s="235" t="s">
        <v>1825</v>
      </c>
      <c r="F282" s="236" t="s">
        <v>1826</v>
      </c>
      <c r="G282" s="237" t="s">
        <v>632</v>
      </c>
      <c r="H282" s="238">
        <v>2</v>
      </c>
      <c r="I282" s="239"/>
      <c r="J282" s="240">
        <f>ROUND(I282*H282,2)</f>
        <v>0</v>
      </c>
      <c r="K282" s="236" t="s">
        <v>720</v>
      </c>
      <c r="L282" s="45"/>
      <c r="M282" s="241" t="s">
        <v>1</v>
      </c>
      <c r="N282" s="242" t="s">
        <v>41</v>
      </c>
      <c r="O282" s="92"/>
      <c r="P282" s="226">
        <f>O282*H282</f>
        <v>0</v>
      </c>
      <c r="Q282" s="226">
        <v>0.078163999999999997</v>
      </c>
      <c r="R282" s="226">
        <f>Q282*H282</f>
        <v>0.156328</v>
      </c>
      <c r="S282" s="226">
        <v>0</v>
      </c>
      <c r="T282" s="227">
        <f>S282*H282</f>
        <v>0</v>
      </c>
      <c r="U282" s="39"/>
      <c r="V282" s="39"/>
      <c r="W282" s="39"/>
      <c r="X282" s="39"/>
      <c r="Y282" s="39"/>
      <c r="Z282" s="39"/>
      <c r="AA282" s="39"/>
      <c r="AB282" s="39"/>
      <c r="AC282" s="39"/>
      <c r="AD282" s="39"/>
      <c r="AE282" s="39"/>
      <c r="AR282" s="228" t="s">
        <v>415</v>
      </c>
      <c r="AT282" s="228" t="s">
        <v>443</v>
      </c>
      <c r="AU282" s="228" t="s">
        <v>86</v>
      </c>
      <c r="AY282" s="18" t="s">
        <v>414</v>
      </c>
      <c r="BE282" s="229">
        <f>IF(N282="základní",J282,0)</f>
        <v>0</v>
      </c>
      <c r="BF282" s="229">
        <f>IF(N282="snížená",J282,0)</f>
        <v>0</v>
      </c>
      <c r="BG282" s="229">
        <f>IF(N282="zákl. přenesená",J282,0)</f>
        <v>0</v>
      </c>
      <c r="BH282" s="229">
        <f>IF(N282="sníž. přenesená",J282,0)</f>
        <v>0</v>
      </c>
      <c r="BI282" s="229">
        <f>IF(N282="nulová",J282,0)</f>
        <v>0</v>
      </c>
      <c r="BJ282" s="18" t="s">
        <v>84</v>
      </c>
      <c r="BK282" s="229">
        <f>ROUND(I282*H282,2)</f>
        <v>0</v>
      </c>
      <c r="BL282" s="18" t="s">
        <v>415</v>
      </c>
      <c r="BM282" s="228" t="s">
        <v>4304</v>
      </c>
    </row>
    <row r="283" s="2" customFormat="1">
      <c r="A283" s="39"/>
      <c r="B283" s="40"/>
      <c r="C283" s="41"/>
      <c r="D283" s="230" t="s">
        <v>417</v>
      </c>
      <c r="E283" s="41"/>
      <c r="F283" s="231" t="s">
        <v>1828</v>
      </c>
      <c r="G283" s="41"/>
      <c r="H283" s="41"/>
      <c r="I283" s="156"/>
      <c r="J283" s="41"/>
      <c r="K283" s="41"/>
      <c r="L283" s="45"/>
      <c r="M283" s="232"/>
      <c r="N283" s="233"/>
      <c r="O283" s="92"/>
      <c r="P283" s="92"/>
      <c r="Q283" s="92"/>
      <c r="R283" s="92"/>
      <c r="S283" s="92"/>
      <c r="T283" s="93"/>
      <c r="U283" s="39"/>
      <c r="V283" s="39"/>
      <c r="W283" s="39"/>
      <c r="X283" s="39"/>
      <c r="Y283" s="39"/>
      <c r="Z283" s="39"/>
      <c r="AA283" s="39"/>
      <c r="AB283" s="39"/>
      <c r="AC283" s="39"/>
      <c r="AD283" s="39"/>
      <c r="AE283" s="39"/>
      <c r="AT283" s="18" t="s">
        <v>417</v>
      </c>
      <c r="AU283" s="18" t="s">
        <v>86</v>
      </c>
    </row>
    <row r="284" s="15" customFormat="1">
      <c r="A284" s="15"/>
      <c r="B284" s="299"/>
      <c r="C284" s="300"/>
      <c r="D284" s="230" t="s">
        <v>758</v>
      </c>
      <c r="E284" s="301" t="s">
        <v>1</v>
      </c>
      <c r="F284" s="302" t="s">
        <v>4305</v>
      </c>
      <c r="G284" s="300"/>
      <c r="H284" s="301" t="s">
        <v>1</v>
      </c>
      <c r="I284" s="303"/>
      <c r="J284" s="300"/>
      <c r="K284" s="300"/>
      <c r="L284" s="304"/>
      <c r="M284" s="305"/>
      <c r="N284" s="306"/>
      <c r="O284" s="306"/>
      <c r="P284" s="306"/>
      <c r="Q284" s="306"/>
      <c r="R284" s="306"/>
      <c r="S284" s="306"/>
      <c r="T284" s="307"/>
      <c r="U284" s="15"/>
      <c r="V284" s="15"/>
      <c r="W284" s="15"/>
      <c r="X284" s="15"/>
      <c r="Y284" s="15"/>
      <c r="Z284" s="15"/>
      <c r="AA284" s="15"/>
      <c r="AB284" s="15"/>
      <c r="AC284" s="15"/>
      <c r="AD284" s="15"/>
      <c r="AE284" s="15"/>
      <c r="AT284" s="308" t="s">
        <v>758</v>
      </c>
      <c r="AU284" s="308" t="s">
        <v>86</v>
      </c>
      <c r="AV284" s="15" t="s">
        <v>84</v>
      </c>
      <c r="AW284" s="15" t="s">
        <v>33</v>
      </c>
      <c r="AX284" s="15" t="s">
        <v>76</v>
      </c>
      <c r="AY284" s="308" t="s">
        <v>414</v>
      </c>
    </row>
    <row r="285" s="13" customFormat="1">
      <c r="A285" s="13"/>
      <c r="B285" s="277"/>
      <c r="C285" s="278"/>
      <c r="D285" s="230" t="s">
        <v>758</v>
      </c>
      <c r="E285" s="279" t="s">
        <v>1</v>
      </c>
      <c r="F285" s="280" t="s">
        <v>86</v>
      </c>
      <c r="G285" s="278"/>
      <c r="H285" s="281">
        <v>2</v>
      </c>
      <c r="I285" s="282"/>
      <c r="J285" s="278"/>
      <c r="K285" s="278"/>
      <c r="L285" s="283"/>
      <c r="M285" s="284"/>
      <c r="N285" s="285"/>
      <c r="O285" s="285"/>
      <c r="P285" s="285"/>
      <c r="Q285" s="285"/>
      <c r="R285" s="285"/>
      <c r="S285" s="285"/>
      <c r="T285" s="286"/>
      <c r="U285" s="13"/>
      <c r="V285" s="13"/>
      <c r="W285" s="13"/>
      <c r="X285" s="13"/>
      <c r="Y285" s="13"/>
      <c r="Z285" s="13"/>
      <c r="AA285" s="13"/>
      <c r="AB285" s="13"/>
      <c r="AC285" s="13"/>
      <c r="AD285" s="13"/>
      <c r="AE285" s="13"/>
      <c r="AT285" s="287" t="s">
        <v>758</v>
      </c>
      <c r="AU285" s="287" t="s">
        <v>86</v>
      </c>
      <c r="AV285" s="13" t="s">
        <v>86</v>
      </c>
      <c r="AW285" s="13" t="s">
        <v>33</v>
      </c>
      <c r="AX285" s="13" t="s">
        <v>84</v>
      </c>
      <c r="AY285" s="287" t="s">
        <v>414</v>
      </c>
    </row>
    <row r="286" s="2" customFormat="1" ht="21.75" customHeight="1">
      <c r="A286" s="39"/>
      <c r="B286" s="40"/>
      <c r="C286" s="234" t="s">
        <v>903</v>
      </c>
      <c r="D286" s="234" t="s">
        <v>443</v>
      </c>
      <c r="E286" s="235" t="s">
        <v>2961</v>
      </c>
      <c r="F286" s="236" t="s">
        <v>2962</v>
      </c>
      <c r="G286" s="237" t="s">
        <v>632</v>
      </c>
      <c r="H286" s="238">
        <v>2</v>
      </c>
      <c r="I286" s="239"/>
      <c r="J286" s="240">
        <f>ROUND(I286*H286,2)</f>
        <v>0</v>
      </c>
      <c r="K286" s="236" t="s">
        <v>720</v>
      </c>
      <c r="L286" s="45"/>
      <c r="M286" s="241" t="s">
        <v>1</v>
      </c>
      <c r="N286" s="242" t="s">
        <v>41</v>
      </c>
      <c r="O286" s="92"/>
      <c r="P286" s="226">
        <f>O286*H286</f>
        <v>0</v>
      </c>
      <c r="Q286" s="226">
        <v>0</v>
      </c>
      <c r="R286" s="226">
        <f>Q286*H286</f>
        <v>0</v>
      </c>
      <c r="S286" s="226">
        <v>0</v>
      </c>
      <c r="T286" s="227">
        <f>S286*H286</f>
        <v>0</v>
      </c>
      <c r="U286" s="39"/>
      <c r="V286" s="39"/>
      <c r="W286" s="39"/>
      <c r="X286" s="39"/>
      <c r="Y286" s="39"/>
      <c r="Z286" s="39"/>
      <c r="AA286" s="39"/>
      <c r="AB286" s="39"/>
      <c r="AC286" s="39"/>
      <c r="AD286" s="39"/>
      <c r="AE286" s="39"/>
      <c r="AR286" s="228" t="s">
        <v>415</v>
      </c>
      <c r="AT286" s="228" t="s">
        <v>443</v>
      </c>
      <c r="AU286" s="228" t="s">
        <v>86</v>
      </c>
      <c r="AY286" s="18" t="s">
        <v>414</v>
      </c>
      <c r="BE286" s="229">
        <f>IF(N286="základní",J286,0)</f>
        <v>0</v>
      </c>
      <c r="BF286" s="229">
        <f>IF(N286="snížená",J286,0)</f>
        <v>0</v>
      </c>
      <c r="BG286" s="229">
        <f>IF(N286="zákl. přenesená",J286,0)</f>
        <v>0</v>
      </c>
      <c r="BH286" s="229">
        <f>IF(N286="sníž. přenesená",J286,0)</f>
        <v>0</v>
      </c>
      <c r="BI286" s="229">
        <f>IF(N286="nulová",J286,0)</f>
        <v>0</v>
      </c>
      <c r="BJ286" s="18" t="s">
        <v>84</v>
      </c>
      <c r="BK286" s="229">
        <f>ROUND(I286*H286,2)</f>
        <v>0</v>
      </c>
      <c r="BL286" s="18" t="s">
        <v>415</v>
      </c>
      <c r="BM286" s="228" t="s">
        <v>4306</v>
      </c>
    </row>
    <row r="287" s="2" customFormat="1">
      <c r="A287" s="39"/>
      <c r="B287" s="40"/>
      <c r="C287" s="41"/>
      <c r="D287" s="230" t="s">
        <v>417</v>
      </c>
      <c r="E287" s="41"/>
      <c r="F287" s="231" t="s">
        <v>2964</v>
      </c>
      <c r="G287" s="41"/>
      <c r="H287" s="41"/>
      <c r="I287" s="156"/>
      <c r="J287" s="41"/>
      <c r="K287" s="41"/>
      <c r="L287" s="45"/>
      <c r="M287" s="232"/>
      <c r="N287" s="233"/>
      <c r="O287" s="92"/>
      <c r="P287" s="92"/>
      <c r="Q287" s="92"/>
      <c r="R287" s="92"/>
      <c r="S287" s="92"/>
      <c r="T287" s="93"/>
      <c r="U287" s="39"/>
      <c r="V287" s="39"/>
      <c r="W287" s="39"/>
      <c r="X287" s="39"/>
      <c r="Y287" s="39"/>
      <c r="Z287" s="39"/>
      <c r="AA287" s="39"/>
      <c r="AB287" s="39"/>
      <c r="AC287" s="39"/>
      <c r="AD287" s="39"/>
      <c r="AE287" s="39"/>
      <c r="AT287" s="18" t="s">
        <v>417</v>
      </c>
      <c r="AU287" s="18" t="s">
        <v>86</v>
      </c>
    </row>
    <row r="288" s="2" customFormat="1" ht="21.75" customHeight="1">
      <c r="A288" s="39"/>
      <c r="B288" s="40"/>
      <c r="C288" s="234" t="s">
        <v>908</v>
      </c>
      <c r="D288" s="234" t="s">
        <v>443</v>
      </c>
      <c r="E288" s="235" t="s">
        <v>1830</v>
      </c>
      <c r="F288" s="236" t="s">
        <v>1831</v>
      </c>
      <c r="G288" s="237" t="s">
        <v>632</v>
      </c>
      <c r="H288" s="238">
        <v>2</v>
      </c>
      <c r="I288" s="239"/>
      <c r="J288" s="240">
        <f>ROUND(I288*H288,2)</f>
        <v>0</v>
      </c>
      <c r="K288" s="236" t="s">
        <v>720</v>
      </c>
      <c r="L288" s="45"/>
      <c r="M288" s="241" t="s">
        <v>1</v>
      </c>
      <c r="N288" s="242" t="s">
        <v>41</v>
      </c>
      <c r="O288" s="92"/>
      <c r="P288" s="226">
        <f>O288*H288</f>
        <v>0</v>
      </c>
      <c r="Q288" s="226">
        <v>0</v>
      </c>
      <c r="R288" s="226">
        <f>Q288*H288</f>
        <v>0</v>
      </c>
      <c r="S288" s="226">
        <v>0</v>
      </c>
      <c r="T288" s="227">
        <f>S288*H288</f>
        <v>0</v>
      </c>
      <c r="U288" s="39"/>
      <c r="V288" s="39"/>
      <c r="W288" s="39"/>
      <c r="X288" s="39"/>
      <c r="Y288" s="39"/>
      <c r="Z288" s="39"/>
      <c r="AA288" s="39"/>
      <c r="AB288" s="39"/>
      <c r="AC288" s="39"/>
      <c r="AD288" s="39"/>
      <c r="AE288" s="39"/>
      <c r="AR288" s="228" t="s">
        <v>415</v>
      </c>
      <c r="AT288" s="228" t="s">
        <v>443</v>
      </c>
      <c r="AU288" s="228" t="s">
        <v>86</v>
      </c>
      <c r="AY288" s="18" t="s">
        <v>414</v>
      </c>
      <c r="BE288" s="229">
        <f>IF(N288="základní",J288,0)</f>
        <v>0</v>
      </c>
      <c r="BF288" s="229">
        <f>IF(N288="snížená",J288,0)</f>
        <v>0</v>
      </c>
      <c r="BG288" s="229">
        <f>IF(N288="zákl. přenesená",J288,0)</f>
        <v>0</v>
      </c>
      <c r="BH288" s="229">
        <f>IF(N288="sníž. přenesená",J288,0)</f>
        <v>0</v>
      </c>
      <c r="BI288" s="229">
        <f>IF(N288="nulová",J288,0)</f>
        <v>0</v>
      </c>
      <c r="BJ288" s="18" t="s">
        <v>84</v>
      </c>
      <c r="BK288" s="229">
        <f>ROUND(I288*H288,2)</f>
        <v>0</v>
      </c>
      <c r="BL288" s="18" t="s">
        <v>415</v>
      </c>
      <c r="BM288" s="228" t="s">
        <v>4307</v>
      </c>
    </row>
    <row r="289" s="2" customFormat="1">
      <c r="A289" s="39"/>
      <c r="B289" s="40"/>
      <c r="C289" s="41"/>
      <c r="D289" s="230" t="s">
        <v>417</v>
      </c>
      <c r="E289" s="41"/>
      <c r="F289" s="231" t="s">
        <v>1833</v>
      </c>
      <c r="G289" s="41"/>
      <c r="H289" s="41"/>
      <c r="I289" s="156"/>
      <c r="J289" s="41"/>
      <c r="K289" s="41"/>
      <c r="L289" s="45"/>
      <c r="M289" s="232"/>
      <c r="N289" s="233"/>
      <c r="O289" s="92"/>
      <c r="P289" s="92"/>
      <c r="Q289" s="92"/>
      <c r="R289" s="92"/>
      <c r="S289" s="92"/>
      <c r="T289" s="93"/>
      <c r="U289" s="39"/>
      <c r="V289" s="39"/>
      <c r="W289" s="39"/>
      <c r="X289" s="39"/>
      <c r="Y289" s="39"/>
      <c r="Z289" s="39"/>
      <c r="AA289" s="39"/>
      <c r="AB289" s="39"/>
      <c r="AC289" s="39"/>
      <c r="AD289" s="39"/>
      <c r="AE289" s="39"/>
      <c r="AT289" s="18" t="s">
        <v>417</v>
      </c>
      <c r="AU289" s="18" t="s">
        <v>86</v>
      </c>
    </row>
    <row r="290" s="15" customFormat="1">
      <c r="A290" s="15"/>
      <c r="B290" s="299"/>
      <c r="C290" s="300"/>
      <c r="D290" s="230" t="s">
        <v>758</v>
      </c>
      <c r="E290" s="301" t="s">
        <v>1</v>
      </c>
      <c r="F290" s="302" t="s">
        <v>4305</v>
      </c>
      <c r="G290" s="300"/>
      <c r="H290" s="301" t="s">
        <v>1</v>
      </c>
      <c r="I290" s="303"/>
      <c r="J290" s="300"/>
      <c r="K290" s="300"/>
      <c r="L290" s="304"/>
      <c r="M290" s="305"/>
      <c r="N290" s="306"/>
      <c r="O290" s="306"/>
      <c r="P290" s="306"/>
      <c r="Q290" s="306"/>
      <c r="R290" s="306"/>
      <c r="S290" s="306"/>
      <c r="T290" s="307"/>
      <c r="U290" s="15"/>
      <c r="V290" s="15"/>
      <c r="W290" s="15"/>
      <c r="X290" s="15"/>
      <c r="Y290" s="15"/>
      <c r="Z290" s="15"/>
      <c r="AA290" s="15"/>
      <c r="AB290" s="15"/>
      <c r="AC290" s="15"/>
      <c r="AD290" s="15"/>
      <c r="AE290" s="15"/>
      <c r="AT290" s="308" t="s">
        <v>758</v>
      </c>
      <c r="AU290" s="308" t="s">
        <v>86</v>
      </c>
      <c r="AV290" s="15" t="s">
        <v>84</v>
      </c>
      <c r="AW290" s="15" t="s">
        <v>33</v>
      </c>
      <c r="AX290" s="15" t="s">
        <v>76</v>
      </c>
      <c r="AY290" s="308" t="s">
        <v>414</v>
      </c>
    </row>
    <row r="291" s="13" customFormat="1">
      <c r="A291" s="13"/>
      <c r="B291" s="277"/>
      <c r="C291" s="278"/>
      <c r="D291" s="230" t="s">
        <v>758</v>
      </c>
      <c r="E291" s="279" t="s">
        <v>1</v>
      </c>
      <c r="F291" s="280" t="s">
        <v>86</v>
      </c>
      <c r="G291" s="278"/>
      <c r="H291" s="281">
        <v>2</v>
      </c>
      <c r="I291" s="282"/>
      <c r="J291" s="278"/>
      <c r="K291" s="278"/>
      <c r="L291" s="283"/>
      <c r="M291" s="284"/>
      <c r="N291" s="285"/>
      <c r="O291" s="285"/>
      <c r="P291" s="285"/>
      <c r="Q291" s="285"/>
      <c r="R291" s="285"/>
      <c r="S291" s="285"/>
      <c r="T291" s="286"/>
      <c r="U291" s="13"/>
      <c r="V291" s="13"/>
      <c r="W291" s="13"/>
      <c r="X291" s="13"/>
      <c r="Y291" s="13"/>
      <c r="Z291" s="13"/>
      <c r="AA291" s="13"/>
      <c r="AB291" s="13"/>
      <c r="AC291" s="13"/>
      <c r="AD291" s="13"/>
      <c r="AE291" s="13"/>
      <c r="AT291" s="287" t="s">
        <v>758</v>
      </c>
      <c r="AU291" s="287" t="s">
        <v>86</v>
      </c>
      <c r="AV291" s="13" t="s">
        <v>86</v>
      </c>
      <c r="AW291" s="13" t="s">
        <v>33</v>
      </c>
      <c r="AX291" s="13" t="s">
        <v>84</v>
      </c>
      <c r="AY291" s="287" t="s">
        <v>414</v>
      </c>
    </row>
    <row r="292" s="2" customFormat="1" ht="16.5" customHeight="1">
      <c r="A292" s="39"/>
      <c r="B292" s="40"/>
      <c r="C292" s="234" t="s">
        <v>914</v>
      </c>
      <c r="D292" s="234" t="s">
        <v>443</v>
      </c>
      <c r="E292" s="235" t="s">
        <v>2966</v>
      </c>
      <c r="F292" s="236" t="s">
        <v>2967</v>
      </c>
      <c r="G292" s="237" t="s">
        <v>632</v>
      </c>
      <c r="H292" s="238">
        <v>2</v>
      </c>
      <c r="I292" s="239"/>
      <c r="J292" s="240">
        <f>ROUND(I292*H292,2)</f>
        <v>0</v>
      </c>
      <c r="K292" s="236" t="s">
        <v>720</v>
      </c>
      <c r="L292" s="45"/>
      <c r="M292" s="241" t="s">
        <v>1</v>
      </c>
      <c r="N292" s="242" t="s">
        <v>41</v>
      </c>
      <c r="O292" s="92"/>
      <c r="P292" s="226">
        <f>O292*H292</f>
        <v>0</v>
      </c>
      <c r="Q292" s="226">
        <v>0</v>
      </c>
      <c r="R292" s="226">
        <f>Q292*H292</f>
        <v>0</v>
      </c>
      <c r="S292" s="226">
        <v>0</v>
      </c>
      <c r="T292" s="227">
        <f>S292*H292</f>
        <v>0</v>
      </c>
      <c r="U292" s="39"/>
      <c r="V292" s="39"/>
      <c r="W292" s="39"/>
      <c r="X292" s="39"/>
      <c r="Y292" s="39"/>
      <c r="Z292" s="39"/>
      <c r="AA292" s="39"/>
      <c r="AB292" s="39"/>
      <c r="AC292" s="39"/>
      <c r="AD292" s="39"/>
      <c r="AE292" s="39"/>
      <c r="AR292" s="228" t="s">
        <v>415</v>
      </c>
      <c r="AT292" s="228" t="s">
        <v>443</v>
      </c>
      <c r="AU292" s="228" t="s">
        <v>86</v>
      </c>
      <c r="AY292" s="18" t="s">
        <v>414</v>
      </c>
      <c r="BE292" s="229">
        <f>IF(N292="základní",J292,0)</f>
        <v>0</v>
      </c>
      <c r="BF292" s="229">
        <f>IF(N292="snížená",J292,0)</f>
        <v>0</v>
      </c>
      <c r="BG292" s="229">
        <f>IF(N292="zákl. přenesená",J292,0)</f>
        <v>0</v>
      </c>
      <c r="BH292" s="229">
        <f>IF(N292="sníž. přenesená",J292,0)</f>
        <v>0</v>
      </c>
      <c r="BI292" s="229">
        <f>IF(N292="nulová",J292,0)</f>
        <v>0</v>
      </c>
      <c r="BJ292" s="18" t="s">
        <v>84</v>
      </c>
      <c r="BK292" s="229">
        <f>ROUND(I292*H292,2)</f>
        <v>0</v>
      </c>
      <c r="BL292" s="18" t="s">
        <v>415</v>
      </c>
      <c r="BM292" s="228" t="s">
        <v>4308</v>
      </c>
    </row>
    <row r="293" s="2" customFormat="1">
      <c r="A293" s="39"/>
      <c r="B293" s="40"/>
      <c r="C293" s="41"/>
      <c r="D293" s="230" t="s">
        <v>417</v>
      </c>
      <c r="E293" s="41"/>
      <c r="F293" s="231" t="s">
        <v>2969</v>
      </c>
      <c r="G293" s="41"/>
      <c r="H293" s="41"/>
      <c r="I293" s="156"/>
      <c r="J293" s="41"/>
      <c r="K293" s="41"/>
      <c r="L293" s="45"/>
      <c r="M293" s="232"/>
      <c r="N293" s="233"/>
      <c r="O293" s="92"/>
      <c r="P293" s="92"/>
      <c r="Q293" s="92"/>
      <c r="R293" s="92"/>
      <c r="S293" s="92"/>
      <c r="T293" s="93"/>
      <c r="U293" s="39"/>
      <c r="V293" s="39"/>
      <c r="W293" s="39"/>
      <c r="X293" s="39"/>
      <c r="Y293" s="39"/>
      <c r="Z293" s="39"/>
      <c r="AA293" s="39"/>
      <c r="AB293" s="39"/>
      <c r="AC293" s="39"/>
      <c r="AD293" s="39"/>
      <c r="AE293" s="39"/>
      <c r="AT293" s="18" t="s">
        <v>417</v>
      </c>
      <c r="AU293" s="18" t="s">
        <v>86</v>
      </c>
    </row>
    <row r="294" s="2" customFormat="1" ht="21.75" customHeight="1">
      <c r="A294" s="39"/>
      <c r="B294" s="40"/>
      <c r="C294" s="234" t="s">
        <v>922</v>
      </c>
      <c r="D294" s="234" t="s">
        <v>443</v>
      </c>
      <c r="E294" s="235" t="s">
        <v>3631</v>
      </c>
      <c r="F294" s="236" t="s">
        <v>3632</v>
      </c>
      <c r="G294" s="237" t="s">
        <v>632</v>
      </c>
      <c r="H294" s="238">
        <v>1.5269999999999999</v>
      </c>
      <c r="I294" s="239"/>
      <c r="J294" s="240">
        <f>ROUND(I294*H294,2)</f>
        <v>0</v>
      </c>
      <c r="K294" s="236" t="s">
        <v>720</v>
      </c>
      <c r="L294" s="45"/>
      <c r="M294" s="241" t="s">
        <v>1</v>
      </c>
      <c r="N294" s="242" t="s">
        <v>41</v>
      </c>
      <c r="O294" s="92"/>
      <c r="P294" s="226">
        <f>O294*H294</f>
        <v>0</v>
      </c>
      <c r="Q294" s="226">
        <v>0.038850000000000003</v>
      </c>
      <c r="R294" s="226">
        <f>Q294*H294</f>
        <v>0.05932395</v>
      </c>
      <c r="S294" s="226">
        <v>0</v>
      </c>
      <c r="T294" s="227">
        <f>S294*H294</f>
        <v>0</v>
      </c>
      <c r="U294" s="39"/>
      <c r="V294" s="39"/>
      <c r="W294" s="39"/>
      <c r="X294" s="39"/>
      <c r="Y294" s="39"/>
      <c r="Z294" s="39"/>
      <c r="AA294" s="39"/>
      <c r="AB294" s="39"/>
      <c r="AC294" s="39"/>
      <c r="AD294" s="39"/>
      <c r="AE294" s="39"/>
      <c r="AR294" s="228" t="s">
        <v>415</v>
      </c>
      <c r="AT294" s="228" t="s">
        <v>443</v>
      </c>
      <c r="AU294" s="228" t="s">
        <v>86</v>
      </c>
      <c r="AY294" s="18" t="s">
        <v>414</v>
      </c>
      <c r="BE294" s="229">
        <f>IF(N294="základní",J294,0)</f>
        <v>0</v>
      </c>
      <c r="BF294" s="229">
        <f>IF(N294="snížená",J294,0)</f>
        <v>0</v>
      </c>
      <c r="BG294" s="229">
        <f>IF(N294="zákl. přenesená",J294,0)</f>
        <v>0</v>
      </c>
      <c r="BH294" s="229">
        <f>IF(N294="sníž. přenesená",J294,0)</f>
        <v>0</v>
      </c>
      <c r="BI294" s="229">
        <f>IF(N294="nulová",J294,0)</f>
        <v>0</v>
      </c>
      <c r="BJ294" s="18" t="s">
        <v>84</v>
      </c>
      <c r="BK294" s="229">
        <f>ROUND(I294*H294,2)</f>
        <v>0</v>
      </c>
      <c r="BL294" s="18" t="s">
        <v>415</v>
      </c>
      <c r="BM294" s="228" t="s">
        <v>4309</v>
      </c>
    </row>
    <row r="295" s="2" customFormat="1">
      <c r="A295" s="39"/>
      <c r="B295" s="40"/>
      <c r="C295" s="41"/>
      <c r="D295" s="230" t="s">
        <v>417</v>
      </c>
      <c r="E295" s="41"/>
      <c r="F295" s="231" t="s">
        <v>3634</v>
      </c>
      <c r="G295" s="41"/>
      <c r="H295" s="41"/>
      <c r="I295" s="156"/>
      <c r="J295" s="41"/>
      <c r="K295" s="41"/>
      <c r="L295" s="45"/>
      <c r="M295" s="232"/>
      <c r="N295" s="233"/>
      <c r="O295" s="92"/>
      <c r="P295" s="92"/>
      <c r="Q295" s="92"/>
      <c r="R295" s="92"/>
      <c r="S295" s="92"/>
      <c r="T295" s="93"/>
      <c r="U295" s="39"/>
      <c r="V295" s="39"/>
      <c r="W295" s="39"/>
      <c r="X295" s="39"/>
      <c r="Y295" s="39"/>
      <c r="Z295" s="39"/>
      <c r="AA295" s="39"/>
      <c r="AB295" s="39"/>
      <c r="AC295" s="39"/>
      <c r="AD295" s="39"/>
      <c r="AE295" s="39"/>
      <c r="AT295" s="18" t="s">
        <v>417</v>
      </c>
      <c r="AU295" s="18" t="s">
        <v>86</v>
      </c>
    </row>
    <row r="296" s="15" customFormat="1">
      <c r="A296" s="15"/>
      <c r="B296" s="299"/>
      <c r="C296" s="300"/>
      <c r="D296" s="230" t="s">
        <v>758</v>
      </c>
      <c r="E296" s="301" t="s">
        <v>1</v>
      </c>
      <c r="F296" s="302" t="s">
        <v>4310</v>
      </c>
      <c r="G296" s="300"/>
      <c r="H296" s="301" t="s">
        <v>1</v>
      </c>
      <c r="I296" s="303"/>
      <c r="J296" s="300"/>
      <c r="K296" s="300"/>
      <c r="L296" s="304"/>
      <c r="M296" s="305"/>
      <c r="N296" s="306"/>
      <c r="O296" s="306"/>
      <c r="P296" s="306"/>
      <c r="Q296" s="306"/>
      <c r="R296" s="306"/>
      <c r="S296" s="306"/>
      <c r="T296" s="307"/>
      <c r="U296" s="15"/>
      <c r="V296" s="15"/>
      <c r="W296" s="15"/>
      <c r="X296" s="15"/>
      <c r="Y296" s="15"/>
      <c r="Z296" s="15"/>
      <c r="AA296" s="15"/>
      <c r="AB296" s="15"/>
      <c r="AC296" s="15"/>
      <c r="AD296" s="15"/>
      <c r="AE296" s="15"/>
      <c r="AT296" s="308" t="s">
        <v>758</v>
      </c>
      <c r="AU296" s="308" t="s">
        <v>86</v>
      </c>
      <c r="AV296" s="15" t="s">
        <v>84</v>
      </c>
      <c r="AW296" s="15" t="s">
        <v>33</v>
      </c>
      <c r="AX296" s="15" t="s">
        <v>76</v>
      </c>
      <c r="AY296" s="308" t="s">
        <v>414</v>
      </c>
    </row>
    <row r="297" s="13" customFormat="1">
      <c r="A297" s="13"/>
      <c r="B297" s="277"/>
      <c r="C297" s="278"/>
      <c r="D297" s="230" t="s">
        <v>758</v>
      </c>
      <c r="E297" s="279" t="s">
        <v>1</v>
      </c>
      <c r="F297" s="280" t="s">
        <v>4311</v>
      </c>
      <c r="G297" s="278"/>
      <c r="H297" s="281">
        <v>0.027</v>
      </c>
      <c r="I297" s="282"/>
      <c r="J297" s="278"/>
      <c r="K297" s="278"/>
      <c r="L297" s="283"/>
      <c r="M297" s="284"/>
      <c r="N297" s="285"/>
      <c r="O297" s="285"/>
      <c r="P297" s="285"/>
      <c r="Q297" s="285"/>
      <c r="R297" s="285"/>
      <c r="S297" s="285"/>
      <c r="T297" s="286"/>
      <c r="U297" s="13"/>
      <c r="V297" s="13"/>
      <c r="W297" s="13"/>
      <c r="X297" s="13"/>
      <c r="Y297" s="13"/>
      <c r="Z297" s="13"/>
      <c r="AA297" s="13"/>
      <c r="AB297" s="13"/>
      <c r="AC297" s="13"/>
      <c r="AD297" s="13"/>
      <c r="AE297" s="13"/>
      <c r="AT297" s="287" t="s">
        <v>758</v>
      </c>
      <c r="AU297" s="287" t="s">
        <v>86</v>
      </c>
      <c r="AV297" s="13" t="s">
        <v>86</v>
      </c>
      <c r="AW297" s="13" t="s">
        <v>33</v>
      </c>
      <c r="AX297" s="13" t="s">
        <v>76</v>
      </c>
      <c r="AY297" s="287" t="s">
        <v>414</v>
      </c>
    </row>
    <row r="298" s="15" customFormat="1">
      <c r="A298" s="15"/>
      <c r="B298" s="299"/>
      <c r="C298" s="300"/>
      <c r="D298" s="230" t="s">
        <v>758</v>
      </c>
      <c r="E298" s="301" t="s">
        <v>1</v>
      </c>
      <c r="F298" s="302" t="s">
        <v>4312</v>
      </c>
      <c r="G298" s="300"/>
      <c r="H298" s="301" t="s">
        <v>1</v>
      </c>
      <c r="I298" s="303"/>
      <c r="J298" s="300"/>
      <c r="K298" s="300"/>
      <c r="L298" s="304"/>
      <c r="M298" s="305"/>
      <c r="N298" s="306"/>
      <c r="O298" s="306"/>
      <c r="P298" s="306"/>
      <c r="Q298" s="306"/>
      <c r="R298" s="306"/>
      <c r="S298" s="306"/>
      <c r="T298" s="307"/>
      <c r="U298" s="15"/>
      <c r="V298" s="15"/>
      <c r="W298" s="15"/>
      <c r="X298" s="15"/>
      <c r="Y298" s="15"/>
      <c r="Z298" s="15"/>
      <c r="AA298" s="15"/>
      <c r="AB298" s="15"/>
      <c r="AC298" s="15"/>
      <c r="AD298" s="15"/>
      <c r="AE298" s="15"/>
      <c r="AT298" s="308" t="s">
        <v>758</v>
      </c>
      <c r="AU298" s="308" t="s">
        <v>86</v>
      </c>
      <c r="AV298" s="15" t="s">
        <v>84</v>
      </c>
      <c r="AW298" s="15" t="s">
        <v>33</v>
      </c>
      <c r="AX298" s="15" t="s">
        <v>76</v>
      </c>
      <c r="AY298" s="308" t="s">
        <v>414</v>
      </c>
    </row>
    <row r="299" s="13" customFormat="1">
      <c r="A299" s="13"/>
      <c r="B299" s="277"/>
      <c r="C299" s="278"/>
      <c r="D299" s="230" t="s">
        <v>758</v>
      </c>
      <c r="E299" s="279" t="s">
        <v>1</v>
      </c>
      <c r="F299" s="280" t="s">
        <v>3217</v>
      </c>
      <c r="G299" s="278"/>
      <c r="H299" s="281">
        <v>1.5</v>
      </c>
      <c r="I299" s="282"/>
      <c r="J299" s="278"/>
      <c r="K299" s="278"/>
      <c r="L299" s="283"/>
      <c r="M299" s="284"/>
      <c r="N299" s="285"/>
      <c r="O299" s="285"/>
      <c r="P299" s="285"/>
      <c r="Q299" s="285"/>
      <c r="R299" s="285"/>
      <c r="S299" s="285"/>
      <c r="T299" s="286"/>
      <c r="U299" s="13"/>
      <c r="V299" s="13"/>
      <c r="W299" s="13"/>
      <c r="X299" s="13"/>
      <c r="Y299" s="13"/>
      <c r="Z299" s="13"/>
      <c r="AA299" s="13"/>
      <c r="AB299" s="13"/>
      <c r="AC299" s="13"/>
      <c r="AD299" s="13"/>
      <c r="AE299" s="13"/>
      <c r="AT299" s="287" t="s">
        <v>758</v>
      </c>
      <c r="AU299" s="287" t="s">
        <v>86</v>
      </c>
      <c r="AV299" s="13" t="s">
        <v>86</v>
      </c>
      <c r="AW299" s="13" t="s">
        <v>33</v>
      </c>
      <c r="AX299" s="13" t="s">
        <v>76</v>
      </c>
      <c r="AY299" s="287" t="s">
        <v>414</v>
      </c>
    </row>
    <row r="300" s="14" customFormat="1">
      <c r="A300" s="14"/>
      <c r="B300" s="288"/>
      <c r="C300" s="289"/>
      <c r="D300" s="230" t="s">
        <v>758</v>
      </c>
      <c r="E300" s="290" t="s">
        <v>1</v>
      </c>
      <c r="F300" s="291" t="s">
        <v>760</v>
      </c>
      <c r="G300" s="289"/>
      <c r="H300" s="292">
        <v>1.5269999999999999</v>
      </c>
      <c r="I300" s="293"/>
      <c r="J300" s="289"/>
      <c r="K300" s="289"/>
      <c r="L300" s="294"/>
      <c r="M300" s="295"/>
      <c r="N300" s="296"/>
      <c r="O300" s="296"/>
      <c r="P300" s="296"/>
      <c r="Q300" s="296"/>
      <c r="R300" s="296"/>
      <c r="S300" s="296"/>
      <c r="T300" s="297"/>
      <c r="U300" s="14"/>
      <c r="V300" s="14"/>
      <c r="W300" s="14"/>
      <c r="X300" s="14"/>
      <c r="Y300" s="14"/>
      <c r="Z300" s="14"/>
      <c r="AA300" s="14"/>
      <c r="AB300" s="14"/>
      <c r="AC300" s="14"/>
      <c r="AD300" s="14"/>
      <c r="AE300" s="14"/>
      <c r="AT300" s="298" t="s">
        <v>758</v>
      </c>
      <c r="AU300" s="298" t="s">
        <v>86</v>
      </c>
      <c r="AV300" s="14" t="s">
        <v>415</v>
      </c>
      <c r="AW300" s="14" t="s">
        <v>33</v>
      </c>
      <c r="AX300" s="14" t="s">
        <v>84</v>
      </c>
      <c r="AY300" s="298" t="s">
        <v>414</v>
      </c>
    </row>
    <row r="301" s="2" customFormat="1" ht="21.75" customHeight="1">
      <c r="A301" s="39"/>
      <c r="B301" s="40"/>
      <c r="C301" s="234" t="s">
        <v>926</v>
      </c>
      <c r="D301" s="234" t="s">
        <v>443</v>
      </c>
      <c r="E301" s="235" t="s">
        <v>2975</v>
      </c>
      <c r="F301" s="236" t="s">
        <v>2976</v>
      </c>
      <c r="G301" s="237" t="s">
        <v>632</v>
      </c>
      <c r="H301" s="238">
        <v>1.5269999999999999</v>
      </c>
      <c r="I301" s="239"/>
      <c r="J301" s="240">
        <f>ROUND(I301*H301,2)</f>
        <v>0</v>
      </c>
      <c r="K301" s="236" t="s">
        <v>720</v>
      </c>
      <c r="L301" s="45"/>
      <c r="M301" s="241" t="s">
        <v>1</v>
      </c>
      <c r="N301" s="242" t="s">
        <v>41</v>
      </c>
      <c r="O301" s="92"/>
      <c r="P301" s="226">
        <f>O301*H301</f>
        <v>0</v>
      </c>
      <c r="Q301" s="226">
        <v>0</v>
      </c>
      <c r="R301" s="226">
        <f>Q301*H301</f>
        <v>0</v>
      </c>
      <c r="S301" s="226">
        <v>0</v>
      </c>
      <c r="T301" s="227">
        <f>S301*H301</f>
        <v>0</v>
      </c>
      <c r="U301" s="39"/>
      <c r="V301" s="39"/>
      <c r="W301" s="39"/>
      <c r="X301" s="39"/>
      <c r="Y301" s="39"/>
      <c r="Z301" s="39"/>
      <c r="AA301" s="39"/>
      <c r="AB301" s="39"/>
      <c r="AC301" s="39"/>
      <c r="AD301" s="39"/>
      <c r="AE301" s="39"/>
      <c r="AR301" s="228" t="s">
        <v>415</v>
      </c>
      <c r="AT301" s="228" t="s">
        <v>443</v>
      </c>
      <c r="AU301" s="228" t="s">
        <v>86</v>
      </c>
      <c r="AY301" s="18" t="s">
        <v>414</v>
      </c>
      <c r="BE301" s="229">
        <f>IF(N301="základní",J301,0)</f>
        <v>0</v>
      </c>
      <c r="BF301" s="229">
        <f>IF(N301="snížená",J301,0)</f>
        <v>0</v>
      </c>
      <c r="BG301" s="229">
        <f>IF(N301="zákl. přenesená",J301,0)</f>
        <v>0</v>
      </c>
      <c r="BH301" s="229">
        <f>IF(N301="sníž. přenesená",J301,0)</f>
        <v>0</v>
      </c>
      <c r="BI301" s="229">
        <f>IF(N301="nulová",J301,0)</f>
        <v>0</v>
      </c>
      <c r="BJ301" s="18" t="s">
        <v>84</v>
      </c>
      <c r="BK301" s="229">
        <f>ROUND(I301*H301,2)</f>
        <v>0</v>
      </c>
      <c r="BL301" s="18" t="s">
        <v>415</v>
      </c>
      <c r="BM301" s="228" t="s">
        <v>4313</v>
      </c>
    </row>
    <row r="302" s="2" customFormat="1">
      <c r="A302" s="39"/>
      <c r="B302" s="40"/>
      <c r="C302" s="41"/>
      <c r="D302" s="230" t="s">
        <v>417</v>
      </c>
      <c r="E302" s="41"/>
      <c r="F302" s="231" t="s">
        <v>2978</v>
      </c>
      <c r="G302" s="41"/>
      <c r="H302" s="41"/>
      <c r="I302" s="156"/>
      <c r="J302" s="41"/>
      <c r="K302" s="41"/>
      <c r="L302" s="45"/>
      <c r="M302" s="232"/>
      <c r="N302" s="233"/>
      <c r="O302" s="92"/>
      <c r="P302" s="92"/>
      <c r="Q302" s="92"/>
      <c r="R302" s="92"/>
      <c r="S302" s="92"/>
      <c r="T302" s="93"/>
      <c r="U302" s="39"/>
      <c r="V302" s="39"/>
      <c r="W302" s="39"/>
      <c r="X302" s="39"/>
      <c r="Y302" s="39"/>
      <c r="Z302" s="39"/>
      <c r="AA302" s="39"/>
      <c r="AB302" s="39"/>
      <c r="AC302" s="39"/>
      <c r="AD302" s="39"/>
      <c r="AE302" s="39"/>
      <c r="AT302" s="18" t="s">
        <v>417</v>
      </c>
      <c r="AU302" s="18" t="s">
        <v>86</v>
      </c>
    </row>
    <row r="303" s="2" customFormat="1" ht="21.75" customHeight="1">
      <c r="A303" s="39"/>
      <c r="B303" s="40"/>
      <c r="C303" s="234" t="s">
        <v>931</v>
      </c>
      <c r="D303" s="234" t="s">
        <v>443</v>
      </c>
      <c r="E303" s="235" t="s">
        <v>2979</v>
      </c>
      <c r="F303" s="236" t="s">
        <v>2980</v>
      </c>
      <c r="G303" s="237" t="s">
        <v>632</v>
      </c>
      <c r="H303" s="238">
        <v>1.5269999999999999</v>
      </c>
      <c r="I303" s="239"/>
      <c r="J303" s="240">
        <f>ROUND(I303*H303,2)</f>
        <v>0</v>
      </c>
      <c r="K303" s="236" t="s">
        <v>720</v>
      </c>
      <c r="L303" s="45"/>
      <c r="M303" s="241" t="s">
        <v>1</v>
      </c>
      <c r="N303" s="242" t="s">
        <v>41</v>
      </c>
      <c r="O303" s="92"/>
      <c r="P303" s="226">
        <f>O303*H303</f>
        <v>0</v>
      </c>
      <c r="Q303" s="226">
        <v>0.00158</v>
      </c>
      <c r="R303" s="226">
        <f>Q303*H303</f>
        <v>0.0024126600000000001</v>
      </c>
      <c r="S303" s="226">
        <v>0</v>
      </c>
      <c r="T303" s="227">
        <f>S303*H303</f>
        <v>0</v>
      </c>
      <c r="U303" s="39"/>
      <c r="V303" s="39"/>
      <c r="W303" s="39"/>
      <c r="X303" s="39"/>
      <c r="Y303" s="39"/>
      <c r="Z303" s="39"/>
      <c r="AA303" s="39"/>
      <c r="AB303" s="39"/>
      <c r="AC303" s="39"/>
      <c r="AD303" s="39"/>
      <c r="AE303" s="39"/>
      <c r="AR303" s="228" t="s">
        <v>415</v>
      </c>
      <c r="AT303" s="228" t="s">
        <v>443</v>
      </c>
      <c r="AU303" s="228" t="s">
        <v>86</v>
      </c>
      <c r="AY303" s="18" t="s">
        <v>414</v>
      </c>
      <c r="BE303" s="229">
        <f>IF(N303="základní",J303,0)</f>
        <v>0</v>
      </c>
      <c r="BF303" s="229">
        <f>IF(N303="snížená",J303,0)</f>
        <v>0</v>
      </c>
      <c r="BG303" s="229">
        <f>IF(N303="zákl. přenesená",J303,0)</f>
        <v>0</v>
      </c>
      <c r="BH303" s="229">
        <f>IF(N303="sníž. přenesená",J303,0)</f>
        <v>0</v>
      </c>
      <c r="BI303" s="229">
        <f>IF(N303="nulová",J303,0)</f>
        <v>0</v>
      </c>
      <c r="BJ303" s="18" t="s">
        <v>84</v>
      </c>
      <c r="BK303" s="229">
        <f>ROUND(I303*H303,2)</f>
        <v>0</v>
      </c>
      <c r="BL303" s="18" t="s">
        <v>415</v>
      </c>
      <c r="BM303" s="228" t="s">
        <v>4314</v>
      </c>
    </row>
    <row r="304" s="2" customFormat="1">
      <c r="A304" s="39"/>
      <c r="B304" s="40"/>
      <c r="C304" s="41"/>
      <c r="D304" s="230" t="s">
        <v>417</v>
      </c>
      <c r="E304" s="41"/>
      <c r="F304" s="231" t="s">
        <v>2982</v>
      </c>
      <c r="G304" s="41"/>
      <c r="H304" s="41"/>
      <c r="I304" s="156"/>
      <c r="J304" s="41"/>
      <c r="K304" s="41"/>
      <c r="L304" s="45"/>
      <c r="M304" s="232"/>
      <c r="N304" s="233"/>
      <c r="O304" s="92"/>
      <c r="P304" s="92"/>
      <c r="Q304" s="92"/>
      <c r="R304" s="92"/>
      <c r="S304" s="92"/>
      <c r="T304" s="93"/>
      <c r="U304" s="39"/>
      <c r="V304" s="39"/>
      <c r="W304" s="39"/>
      <c r="X304" s="39"/>
      <c r="Y304" s="39"/>
      <c r="Z304" s="39"/>
      <c r="AA304" s="39"/>
      <c r="AB304" s="39"/>
      <c r="AC304" s="39"/>
      <c r="AD304" s="39"/>
      <c r="AE304" s="39"/>
      <c r="AT304" s="18" t="s">
        <v>417</v>
      </c>
      <c r="AU304" s="18" t="s">
        <v>86</v>
      </c>
    </row>
    <row r="305" s="2" customFormat="1" ht="21.75" customHeight="1">
      <c r="A305" s="39"/>
      <c r="B305" s="40"/>
      <c r="C305" s="234" t="s">
        <v>935</v>
      </c>
      <c r="D305" s="234" t="s">
        <v>443</v>
      </c>
      <c r="E305" s="235" t="s">
        <v>2984</v>
      </c>
      <c r="F305" s="236" t="s">
        <v>2985</v>
      </c>
      <c r="G305" s="237" t="s">
        <v>632</v>
      </c>
      <c r="H305" s="238">
        <v>1.5269999999999999</v>
      </c>
      <c r="I305" s="239"/>
      <c r="J305" s="240">
        <f>ROUND(I305*H305,2)</f>
        <v>0</v>
      </c>
      <c r="K305" s="236" t="s">
        <v>720</v>
      </c>
      <c r="L305" s="45"/>
      <c r="M305" s="241" t="s">
        <v>1</v>
      </c>
      <c r="N305" s="242" t="s">
        <v>41</v>
      </c>
      <c r="O305" s="92"/>
      <c r="P305" s="226">
        <f>O305*H305</f>
        <v>0</v>
      </c>
      <c r="Q305" s="226">
        <v>0</v>
      </c>
      <c r="R305" s="226">
        <f>Q305*H305</f>
        <v>0</v>
      </c>
      <c r="S305" s="226">
        <v>0</v>
      </c>
      <c r="T305" s="227">
        <f>S305*H305</f>
        <v>0</v>
      </c>
      <c r="U305" s="39"/>
      <c r="V305" s="39"/>
      <c r="W305" s="39"/>
      <c r="X305" s="39"/>
      <c r="Y305" s="39"/>
      <c r="Z305" s="39"/>
      <c r="AA305" s="39"/>
      <c r="AB305" s="39"/>
      <c r="AC305" s="39"/>
      <c r="AD305" s="39"/>
      <c r="AE305" s="39"/>
      <c r="AR305" s="228" t="s">
        <v>415</v>
      </c>
      <c r="AT305" s="228" t="s">
        <v>443</v>
      </c>
      <c r="AU305" s="228" t="s">
        <v>86</v>
      </c>
      <c r="AY305" s="18" t="s">
        <v>414</v>
      </c>
      <c r="BE305" s="229">
        <f>IF(N305="základní",J305,0)</f>
        <v>0</v>
      </c>
      <c r="BF305" s="229">
        <f>IF(N305="snížená",J305,0)</f>
        <v>0</v>
      </c>
      <c r="BG305" s="229">
        <f>IF(N305="zákl. přenesená",J305,0)</f>
        <v>0</v>
      </c>
      <c r="BH305" s="229">
        <f>IF(N305="sníž. přenesená",J305,0)</f>
        <v>0</v>
      </c>
      <c r="BI305" s="229">
        <f>IF(N305="nulová",J305,0)</f>
        <v>0</v>
      </c>
      <c r="BJ305" s="18" t="s">
        <v>84</v>
      </c>
      <c r="BK305" s="229">
        <f>ROUND(I305*H305,2)</f>
        <v>0</v>
      </c>
      <c r="BL305" s="18" t="s">
        <v>415</v>
      </c>
      <c r="BM305" s="228" t="s">
        <v>4315</v>
      </c>
    </row>
    <row r="306" s="2" customFormat="1">
      <c r="A306" s="39"/>
      <c r="B306" s="40"/>
      <c r="C306" s="41"/>
      <c r="D306" s="230" t="s">
        <v>417</v>
      </c>
      <c r="E306" s="41"/>
      <c r="F306" s="231" t="s">
        <v>2987</v>
      </c>
      <c r="G306" s="41"/>
      <c r="H306" s="41"/>
      <c r="I306" s="156"/>
      <c r="J306" s="41"/>
      <c r="K306" s="41"/>
      <c r="L306" s="45"/>
      <c r="M306" s="232"/>
      <c r="N306" s="233"/>
      <c r="O306" s="92"/>
      <c r="P306" s="92"/>
      <c r="Q306" s="92"/>
      <c r="R306" s="92"/>
      <c r="S306" s="92"/>
      <c r="T306" s="93"/>
      <c r="U306" s="39"/>
      <c r="V306" s="39"/>
      <c r="W306" s="39"/>
      <c r="X306" s="39"/>
      <c r="Y306" s="39"/>
      <c r="Z306" s="39"/>
      <c r="AA306" s="39"/>
      <c r="AB306" s="39"/>
      <c r="AC306" s="39"/>
      <c r="AD306" s="39"/>
      <c r="AE306" s="39"/>
      <c r="AT306" s="18" t="s">
        <v>417</v>
      </c>
      <c r="AU306" s="18" t="s">
        <v>86</v>
      </c>
    </row>
    <row r="307" s="11" customFormat="1" ht="22.8" customHeight="1">
      <c r="A307" s="11"/>
      <c r="B307" s="254"/>
      <c r="C307" s="255"/>
      <c r="D307" s="256" t="s">
        <v>75</v>
      </c>
      <c r="E307" s="275" t="s">
        <v>892</v>
      </c>
      <c r="F307" s="275" t="s">
        <v>893</v>
      </c>
      <c r="G307" s="255"/>
      <c r="H307" s="255"/>
      <c r="I307" s="258"/>
      <c r="J307" s="276">
        <f>BK307</f>
        <v>0</v>
      </c>
      <c r="K307" s="255"/>
      <c r="L307" s="260"/>
      <c r="M307" s="261"/>
      <c r="N307" s="262"/>
      <c r="O307" s="262"/>
      <c r="P307" s="263">
        <f>SUM(P308:P329)</f>
        <v>0</v>
      </c>
      <c r="Q307" s="262"/>
      <c r="R307" s="263">
        <f>SUM(R308:R329)</f>
        <v>0</v>
      </c>
      <c r="S307" s="262"/>
      <c r="T307" s="264">
        <f>SUM(T308:T329)</f>
        <v>0</v>
      </c>
      <c r="U307" s="11"/>
      <c r="V307" s="11"/>
      <c r="W307" s="11"/>
      <c r="X307" s="11"/>
      <c r="Y307" s="11"/>
      <c r="Z307" s="11"/>
      <c r="AA307" s="11"/>
      <c r="AB307" s="11"/>
      <c r="AC307" s="11"/>
      <c r="AD307" s="11"/>
      <c r="AE307" s="11"/>
      <c r="AR307" s="265" t="s">
        <v>84</v>
      </c>
      <c r="AT307" s="266" t="s">
        <v>75</v>
      </c>
      <c r="AU307" s="266" t="s">
        <v>84</v>
      </c>
      <c r="AY307" s="265" t="s">
        <v>414</v>
      </c>
      <c r="BK307" s="267">
        <f>SUM(BK308:BK329)</f>
        <v>0</v>
      </c>
    </row>
    <row r="308" s="2" customFormat="1" ht="21.75" customHeight="1">
      <c r="A308" s="39"/>
      <c r="B308" s="40"/>
      <c r="C308" s="234" t="s">
        <v>940</v>
      </c>
      <c r="D308" s="234" t="s">
        <v>443</v>
      </c>
      <c r="E308" s="235" t="s">
        <v>2310</v>
      </c>
      <c r="F308" s="236" t="s">
        <v>2311</v>
      </c>
      <c r="G308" s="237" t="s">
        <v>897</v>
      </c>
      <c r="H308" s="238">
        <v>0.156</v>
      </c>
      <c r="I308" s="239"/>
      <c r="J308" s="240">
        <f>ROUND(I308*H308,2)</f>
        <v>0</v>
      </c>
      <c r="K308" s="236" t="s">
        <v>720</v>
      </c>
      <c r="L308" s="45"/>
      <c r="M308" s="241" t="s">
        <v>1</v>
      </c>
      <c r="N308" s="242" t="s">
        <v>41</v>
      </c>
      <c r="O308" s="92"/>
      <c r="P308" s="226">
        <f>O308*H308</f>
        <v>0</v>
      </c>
      <c r="Q308" s="226">
        <v>0</v>
      </c>
      <c r="R308" s="226">
        <f>Q308*H308</f>
        <v>0</v>
      </c>
      <c r="S308" s="226">
        <v>0</v>
      </c>
      <c r="T308" s="227">
        <f>S308*H308</f>
        <v>0</v>
      </c>
      <c r="U308" s="39"/>
      <c r="V308" s="39"/>
      <c r="W308" s="39"/>
      <c r="X308" s="39"/>
      <c r="Y308" s="39"/>
      <c r="Z308" s="39"/>
      <c r="AA308" s="39"/>
      <c r="AB308" s="39"/>
      <c r="AC308" s="39"/>
      <c r="AD308" s="39"/>
      <c r="AE308" s="39"/>
      <c r="AR308" s="228" t="s">
        <v>415</v>
      </c>
      <c r="AT308" s="228" t="s">
        <v>443</v>
      </c>
      <c r="AU308" s="228" t="s">
        <v>86</v>
      </c>
      <c r="AY308" s="18" t="s">
        <v>414</v>
      </c>
      <c r="BE308" s="229">
        <f>IF(N308="základní",J308,0)</f>
        <v>0</v>
      </c>
      <c r="BF308" s="229">
        <f>IF(N308="snížená",J308,0)</f>
        <v>0</v>
      </c>
      <c r="BG308" s="229">
        <f>IF(N308="zákl. přenesená",J308,0)</f>
        <v>0</v>
      </c>
      <c r="BH308" s="229">
        <f>IF(N308="sníž. přenesená",J308,0)</f>
        <v>0</v>
      </c>
      <c r="BI308" s="229">
        <f>IF(N308="nulová",J308,0)</f>
        <v>0</v>
      </c>
      <c r="BJ308" s="18" t="s">
        <v>84</v>
      </c>
      <c r="BK308" s="229">
        <f>ROUND(I308*H308,2)</f>
        <v>0</v>
      </c>
      <c r="BL308" s="18" t="s">
        <v>415</v>
      </c>
      <c r="BM308" s="228" t="s">
        <v>4316</v>
      </c>
    </row>
    <row r="309" s="2" customFormat="1">
      <c r="A309" s="39"/>
      <c r="B309" s="40"/>
      <c r="C309" s="41"/>
      <c r="D309" s="230" t="s">
        <v>417</v>
      </c>
      <c r="E309" s="41"/>
      <c r="F309" s="231" t="s">
        <v>2313</v>
      </c>
      <c r="G309" s="41"/>
      <c r="H309" s="41"/>
      <c r="I309" s="156"/>
      <c r="J309" s="41"/>
      <c r="K309" s="41"/>
      <c r="L309" s="45"/>
      <c r="M309" s="232"/>
      <c r="N309" s="233"/>
      <c r="O309" s="92"/>
      <c r="P309" s="92"/>
      <c r="Q309" s="92"/>
      <c r="R309" s="92"/>
      <c r="S309" s="92"/>
      <c r="T309" s="93"/>
      <c r="U309" s="39"/>
      <c r="V309" s="39"/>
      <c r="W309" s="39"/>
      <c r="X309" s="39"/>
      <c r="Y309" s="39"/>
      <c r="Z309" s="39"/>
      <c r="AA309" s="39"/>
      <c r="AB309" s="39"/>
      <c r="AC309" s="39"/>
      <c r="AD309" s="39"/>
      <c r="AE309" s="39"/>
      <c r="AT309" s="18" t="s">
        <v>417</v>
      </c>
      <c r="AU309" s="18" t="s">
        <v>86</v>
      </c>
    </row>
    <row r="310" s="15" customFormat="1">
      <c r="A310" s="15"/>
      <c r="B310" s="299"/>
      <c r="C310" s="300"/>
      <c r="D310" s="230" t="s">
        <v>758</v>
      </c>
      <c r="E310" s="301" t="s">
        <v>1</v>
      </c>
      <c r="F310" s="302" t="s">
        <v>2995</v>
      </c>
      <c r="G310" s="300"/>
      <c r="H310" s="301" t="s">
        <v>1</v>
      </c>
      <c r="I310" s="303"/>
      <c r="J310" s="300"/>
      <c r="K310" s="300"/>
      <c r="L310" s="304"/>
      <c r="M310" s="305"/>
      <c r="N310" s="306"/>
      <c r="O310" s="306"/>
      <c r="P310" s="306"/>
      <c r="Q310" s="306"/>
      <c r="R310" s="306"/>
      <c r="S310" s="306"/>
      <c r="T310" s="307"/>
      <c r="U310" s="15"/>
      <c r="V310" s="15"/>
      <c r="W310" s="15"/>
      <c r="X310" s="15"/>
      <c r="Y310" s="15"/>
      <c r="Z310" s="15"/>
      <c r="AA310" s="15"/>
      <c r="AB310" s="15"/>
      <c r="AC310" s="15"/>
      <c r="AD310" s="15"/>
      <c r="AE310" s="15"/>
      <c r="AT310" s="308" t="s">
        <v>758</v>
      </c>
      <c r="AU310" s="308" t="s">
        <v>86</v>
      </c>
      <c r="AV310" s="15" t="s">
        <v>84</v>
      </c>
      <c r="AW310" s="15" t="s">
        <v>33</v>
      </c>
      <c r="AX310" s="15" t="s">
        <v>76</v>
      </c>
      <c r="AY310" s="308" t="s">
        <v>414</v>
      </c>
    </row>
    <row r="311" s="13" customFormat="1">
      <c r="A311" s="13"/>
      <c r="B311" s="277"/>
      <c r="C311" s="278"/>
      <c r="D311" s="230" t="s">
        <v>758</v>
      </c>
      <c r="E311" s="279" t="s">
        <v>1</v>
      </c>
      <c r="F311" s="280" t="s">
        <v>4317</v>
      </c>
      <c r="G311" s="278"/>
      <c r="H311" s="281">
        <v>0.156</v>
      </c>
      <c r="I311" s="282"/>
      <c r="J311" s="278"/>
      <c r="K311" s="278"/>
      <c r="L311" s="283"/>
      <c r="M311" s="284"/>
      <c r="N311" s="285"/>
      <c r="O311" s="285"/>
      <c r="P311" s="285"/>
      <c r="Q311" s="285"/>
      <c r="R311" s="285"/>
      <c r="S311" s="285"/>
      <c r="T311" s="286"/>
      <c r="U311" s="13"/>
      <c r="V311" s="13"/>
      <c r="W311" s="13"/>
      <c r="X311" s="13"/>
      <c r="Y311" s="13"/>
      <c r="Z311" s="13"/>
      <c r="AA311" s="13"/>
      <c r="AB311" s="13"/>
      <c r="AC311" s="13"/>
      <c r="AD311" s="13"/>
      <c r="AE311" s="13"/>
      <c r="AT311" s="287" t="s">
        <v>758</v>
      </c>
      <c r="AU311" s="287" t="s">
        <v>86</v>
      </c>
      <c r="AV311" s="13" t="s">
        <v>86</v>
      </c>
      <c r="AW311" s="13" t="s">
        <v>33</v>
      </c>
      <c r="AX311" s="13" t="s">
        <v>84</v>
      </c>
      <c r="AY311" s="287" t="s">
        <v>414</v>
      </c>
    </row>
    <row r="312" s="2" customFormat="1" ht="21.75" customHeight="1">
      <c r="A312" s="39"/>
      <c r="B312" s="40"/>
      <c r="C312" s="234" t="s">
        <v>944</v>
      </c>
      <c r="D312" s="234" t="s">
        <v>443</v>
      </c>
      <c r="E312" s="235" t="s">
        <v>1847</v>
      </c>
      <c r="F312" s="236" t="s">
        <v>1848</v>
      </c>
      <c r="G312" s="237" t="s">
        <v>897</v>
      </c>
      <c r="H312" s="238">
        <v>10.585000000000001</v>
      </c>
      <c r="I312" s="239"/>
      <c r="J312" s="240">
        <f>ROUND(I312*H312,2)</f>
        <v>0</v>
      </c>
      <c r="K312" s="236" t="s">
        <v>720</v>
      </c>
      <c r="L312" s="45"/>
      <c r="M312" s="241" t="s">
        <v>1</v>
      </c>
      <c r="N312" s="242" t="s">
        <v>41</v>
      </c>
      <c r="O312" s="92"/>
      <c r="P312" s="226">
        <f>O312*H312</f>
        <v>0</v>
      </c>
      <c r="Q312" s="226">
        <v>0</v>
      </c>
      <c r="R312" s="226">
        <f>Q312*H312</f>
        <v>0</v>
      </c>
      <c r="S312" s="226">
        <v>0</v>
      </c>
      <c r="T312" s="227">
        <f>S312*H312</f>
        <v>0</v>
      </c>
      <c r="U312" s="39"/>
      <c r="V312" s="39"/>
      <c r="W312" s="39"/>
      <c r="X312" s="39"/>
      <c r="Y312" s="39"/>
      <c r="Z312" s="39"/>
      <c r="AA312" s="39"/>
      <c r="AB312" s="39"/>
      <c r="AC312" s="39"/>
      <c r="AD312" s="39"/>
      <c r="AE312" s="39"/>
      <c r="AR312" s="228" t="s">
        <v>415</v>
      </c>
      <c r="AT312" s="228" t="s">
        <v>443</v>
      </c>
      <c r="AU312" s="228" t="s">
        <v>86</v>
      </c>
      <c r="AY312" s="18" t="s">
        <v>414</v>
      </c>
      <c r="BE312" s="229">
        <f>IF(N312="základní",J312,0)</f>
        <v>0</v>
      </c>
      <c r="BF312" s="229">
        <f>IF(N312="snížená",J312,0)</f>
        <v>0</v>
      </c>
      <c r="BG312" s="229">
        <f>IF(N312="zákl. přenesená",J312,0)</f>
        <v>0</v>
      </c>
      <c r="BH312" s="229">
        <f>IF(N312="sníž. přenesená",J312,0)</f>
        <v>0</v>
      </c>
      <c r="BI312" s="229">
        <f>IF(N312="nulová",J312,0)</f>
        <v>0</v>
      </c>
      <c r="BJ312" s="18" t="s">
        <v>84</v>
      </c>
      <c r="BK312" s="229">
        <f>ROUND(I312*H312,2)</f>
        <v>0</v>
      </c>
      <c r="BL312" s="18" t="s">
        <v>415</v>
      </c>
      <c r="BM312" s="228" t="s">
        <v>4318</v>
      </c>
    </row>
    <row r="313" s="2" customFormat="1">
      <c r="A313" s="39"/>
      <c r="B313" s="40"/>
      <c r="C313" s="41"/>
      <c r="D313" s="230" t="s">
        <v>417</v>
      </c>
      <c r="E313" s="41"/>
      <c r="F313" s="231" t="s">
        <v>1850</v>
      </c>
      <c r="G313" s="41"/>
      <c r="H313" s="41"/>
      <c r="I313" s="156"/>
      <c r="J313" s="41"/>
      <c r="K313" s="41"/>
      <c r="L313" s="45"/>
      <c r="M313" s="232"/>
      <c r="N313" s="233"/>
      <c r="O313" s="92"/>
      <c r="P313" s="92"/>
      <c r="Q313" s="92"/>
      <c r="R313" s="92"/>
      <c r="S313" s="92"/>
      <c r="T313" s="93"/>
      <c r="U313" s="39"/>
      <c r="V313" s="39"/>
      <c r="W313" s="39"/>
      <c r="X313" s="39"/>
      <c r="Y313" s="39"/>
      <c r="Z313" s="39"/>
      <c r="AA313" s="39"/>
      <c r="AB313" s="39"/>
      <c r="AC313" s="39"/>
      <c r="AD313" s="39"/>
      <c r="AE313" s="39"/>
      <c r="AT313" s="18" t="s">
        <v>417</v>
      </c>
      <c r="AU313" s="18" t="s">
        <v>86</v>
      </c>
    </row>
    <row r="314" s="15" customFormat="1">
      <c r="A314" s="15"/>
      <c r="B314" s="299"/>
      <c r="C314" s="300"/>
      <c r="D314" s="230" t="s">
        <v>758</v>
      </c>
      <c r="E314" s="301" t="s">
        <v>1</v>
      </c>
      <c r="F314" s="302" t="s">
        <v>4319</v>
      </c>
      <c r="G314" s="300"/>
      <c r="H314" s="301" t="s">
        <v>1</v>
      </c>
      <c r="I314" s="303"/>
      <c r="J314" s="300"/>
      <c r="K314" s="300"/>
      <c r="L314" s="304"/>
      <c r="M314" s="305"/>
      <c r="N314" s="306"/>
      <c r="O314" s="306"/>
      <c r="P314" s="306"/>
      <c r="Q314" s="306"/>
      <c r="R314" s="306"/>
      <c r="S314" s="306"/>
      <c r="T314" s="307"/>
      <c r="U314" s="15"/>
      <c r="V314" s="15"/>
      <c r="W314" s="15"/>
      <c r="X314" s="15"/>
      <c r="Y314" s="15"/>
      <c r="Z314" s="15"/>
      <c r="AA314" s="15"/>
      <c r="AB314" s="15"/>
      <c r="AC314" s="15"/>
      <c r="AD314" s="15"/>
      <c r="AE314" s="15"/>
      <c r="AT314" s="308" t="s">
        <v>758</v>
      </c>
      <c r="AU314" s="308" t="s">
        <v>86</v>
      </c>
      <c r="AV314" s="15" t="s">
        <v>84</v>
      </c>
      <c r="AW314" s="15" t="s">
        <v>33</v>
      </c>
      <c r="AX314" s="15" t="s">
        <v>76</v>
      </c>
      <c r="AY314" s="308" t="s">
        <v>414</v>
      </c>
    </row>
    <row r="315" s="13" customFormat="1">
      <c r="A315" s="13"/>
      <c r="B315" s="277"/>
      <c r="C315" s="278"/>
      <c r="D315" s="230" t="s">
        <v>758</v>
      </c>
      <c r="E315" s="279" t="s">
        <v>1</v>
      </c>
      <c r="F315" s="280" t="s">
        <v>4320</v>
      </c>
      <c r="G315" s="278"/>
      <c r="H315" s="281">
        <v>10.416</v>
      </c>
      <c r="I315" s="282"/>
      <c r="J315" s="278"/>
      <c r="K315" s="278"/>
      <c r="L315" s="283"/>
      <c r="M315" s="284"/>
      <c r="N315" s="285"/>
      <c r="O315" s="285"/>
      <c r="P315" s="285"/>
      <c r="Q315" s="285"/>
      <c r="R315" s="285"/>
      <c r="S315" s="285"/>
      <c r="T315" s="286"/>
      <c r="U315" s="13"/>
      <c r="V315" s="13"/>
      <c r="W315" s="13"/>
      <c r="X315" s="13"/>
      <c r="Y315" s="13"/>
      <c r="Z315" s="13"/>
      <c r="AA315" s="13"/>
      <c r="AB315" s="13"/>
      <c r="AC315" s="13"/>
      <c r="AD315" s="13"/>
      <c r="AE315" s="13"/>
      <c r="AT315" s="287" t="s">
        <v>758</v>
      </c>
      <c r="AU315" s="287" t="s">
        <v>86</v>
      </c>
      <c r="AV315" s="13" t="s">
        <v>86</v>
      </c>
      <c r="AW315" s="13" t="s">
        <v>33</v>
      </c>
      <c r="AX315" s="13" t="s">
        <v>76</v>
      </c>
      <c r="AY315" s="287" t="s">
        <v>414</v>
      </c>
    </row>
    <row r="316" s="15" customFormat="1">
      <c r="A316" s="15"/>
      <c r="B316" s="299"/>
      <c r="C316" s="300"/>
      <c r="D316" s="230" t="s">
        <v>758</v>
      </c>
      <c r="E316" s="301" t="s">
        <v>1</v>
      </c>
      <c r="F316" s="302" t="s">
        <v>4321</v>
      </c>
      <c r="G316" s="300"/>
      <c r="H316" s="301" t="s">
        <v>1</v>
      </c>
      <c r="I316" s="303"/>
      <c r="J316" s="300"/>
      <c r="K316" s="300"/>
      <c r="L316" s="304"/>
      <c r="M316" s="305"/>
      <c r="N316" s="306"/>
      <c r="O316" s="306"/>
      <c r="P316" s="306"/>
      <c r="Q316" s="306"/>
      <c r="R316" s="306"/>
      <c r="S316" s="306"/>
      <c r="T316" s="307"/>
      <c r="U316" s="15"/>
      <c r="V316" s="15"/>
      <c r="W316" s="15"/>
      <c r="X316" s="15"/>
      <c r="Y316" s="15"/>
      <c r="Z316" s="15"/>
      <c r="AA316" s="15"/>
      <c r="AB316" s="15"/>
      <c r="AC316" s="15"/>
      <c r="AD316" s="15"/>
      <c r="AE316" s="15"/>
      <c r="AT316" s="308" t="s">
        <v>758</v>
      </c>
      <c r="AU316" s="308" t="s">
        <v>86</v>
      </c>
      <c r="AV316" s="15" t="s">
        <v>84</v>
      </c>
      <c r="AW316" s="15" t="s">
        <v>33</v>
      </c>
      <c r="AX316" s="15" t="s">
        <v>76</v>
      </c>
      <c r="AY316" s="308" t="s">
        <v>414</v>
      </c>
    </row>
    <row r="317" s="13" customFormat="1">
      <c r="A317" s="13"/>
      <c r="B317" s="277"/>
      <c r="C317" s="278"/>
      <c r="D317" s="230" t="s">
        <v>758</v>
      </c>
      <c r="E317" s="279" t="s">
        <v>1</v>
      </c>
      <c r="F317" s="280" t="s">
        <v>4322</v>
      </c>
      <c r="G317" s="278"/>
      <c r="H317" s="281">
        <v>0.16900000000000001</v>
      </c>
      <c r="I317" s="282"/>
      <c r="J317" s="278"/>
      <c r="K317" s="278"/>
      <c r="L317" s="283"/>
      <c r="M317" s="284"/>
      <c r="N317" s="285"/>
      <c r="O317" s="285"/>
      <c r="P317" s="285"/>
      <c r="Q317" s="285"/>
      <c r="R317" s="285"/>
      <c r="S317" s="285"/>
      <c r="T317" s="286"/>
      <c r="U317" s="13"/>
      <c r="V317" s="13"/>
      <c r="W317" s="13"/>
      <c r="X317" s="13"/>
      <c r="Y317" s="13"/>
      <c r="Z317" s="13"/>
      <c r="AA317" s="13"/>
      <c r="AB317" s="13"/>
      <c r="AC317" s="13"/>
      <c r="AD317" s="13"/>
      <c r="AE317" s="13"/>
      <c r="AT317" s="287" t="s">
        <v>758</v>
      </c>
      <c r="AU317" s="287" t="s">
        <v>86</v>
      </c>
      <c r="AV317" s="13" t="s">
        <v>86</v>
      </c>
      <c r="AW317" s="13" t="s">
        <v>33</v>
      </c>
      <c r="AX317" s="13" t="s">
        <v>76</v>
      </c>
      <c r="AY317" s="287" t="s">
        <v>414</v>
      </c>
    </row>
    <row r="318" s="14" customFormat="1">
      <c r="A318" s="14"/>
      <c r="B318" s="288"/>
      <c r="C318" s="289"/>
      <c r="D318" s="230" t="s">
        <v>758</v>
      </c>
      <c r="E318" s="290" t="s">
        <v>1</v>
      </c>
      <c r="F318" s="291" t="s">
        <v>760</v>
      </c>
      <c r="G318" s="289"/>
      <c r="H318" s="292">
        <v>10.585000000000001</v>
      </c>
      <c r="I318" s="293"/>
      <c r="J318" s="289"/>
      <c r="K318" s="289"/>
      <c r="L318" s="294"/>
      <c r="M318" s="295"/>
      <c r="N318" s="296"/>
      <c r="O318" s="296"/>
      <c r="P318" s="296"/>
      <c r="Q318" s="296"/>
      <c r="R318" s="296"/>
      <c r="S318" s="296"/>
      <c r="T318" s="297"/>
      <c r="U318" s="14"/>
      <c r="V318" s="14"/>
      <c r="W318" s="14"/>
      <c r="X318" s="14"/>
      <c r="Y318" s="14"/>
      <c r="Z318" s="14"/>
      <c r="AA318" s="14"/>
      <c r="AB318" s="14"/>
      <c r="AC318" s="14"/>
      <c r="AD318" s="14"/>
      <c r="AE318" s="14"/>
      <c r="AT318" s="298" t="s">
        <v>758</v>
      </c>
      <c r="AU318" s="298" t="s">
        <v>86</v>
      </c>
      <c r="AV318" s="14" t="s">
        <v>415</v>
      </c>
      <c r="AW318" s="14" t="s">
        <v>33</v>
      </c>
      <c r="AX318" s="14" t="s">
        <v>84</v>
      </c>
      <c r="AY318" s="298" t="s">
        <v>414</v>
      </c>
    </row>
    <row r="319" s="2" customFormat="1" ht="16.5" customHeight="1">
      <c r="A319" s="39"/>
      <c r="B319" s="40"/>
      <c r="C319" s="234" t="s">
        <v>948</v>
      </c>
      <c r="D319" s="234" t="s">
        <v>443</v>
      </c>
      <c r="E319" s="235" t="s">
        <v>1851</v>
      </c>
      <c r="F319" s="236" t="s">
        <v>1852</v>
      </c>
      <c r="G319" s="237" t="s">
        <v>897</v>
      </c>
      <c r="H319" s="238">
        <v>142.898</v>
      </c>
      <c r="I319" s="239"/>
      <c r="J319" s="240">
        <f>ROUND(I319*H319,2)</f>
        <v>0</v>
      </c>
      <c r="K319" s="236" t="s">
        <v>720</v>
      </c>
      <c r="L319" s="45"/>
      <c r="M319" s="241" t="s">
        <v>1</v>
      </c>
      <c r="N319" s="242" t="s">
        <v>41</v>
      </c>
      <c r="O319" s="92"/>
      <c r="P319" s="226">
        <f>O319*H319</f>
        <v>0</v>
      </c>
      <c r="Q319" s="226">
        <v>0</v>
      </c>
      <c r="R319" s="226">
        <f>Q319*H319</f>
        <v>0</v>
      </c>
      <c r="S319" s="226">
        <v>0</v>
      </c>
      <c r="T319" s="227">
        <f>S319*H319</f>
        <v>0</v>
      </c>
      <c r="U319" s="39"/>
      <c r="V319" s="39"/>
      <c r="W319" s="39"/>
      <c r="X319" s="39"/>
      <c r="Y319" s="39"/>
      <c r="Z319" s="39"/>
      <c r="AA319" s="39"/>
      <c r="AB319" s="39"/>
      <c r="AC319" s="39"/>
      <c r="AD319" s="39"/>
      <c r="AE319" s="39"/>
      <c r="AR319" s="228" t="s">
        <v>415</v>
      </c>
      <c r="AT319" s="228" t="s">
        <v>443</v>
      </c>
      <c r="AU319" s="228" t="s">
        <v>86</v>
      </c>
      <c r="AY319" s="18" t="s">
        <v>414</v>
      </c>
      <c r="BE319" s="229">
        <f>IF(N319="základní",J319,0)</f>
        <v>0</v>
      </c>
      <c r="BF319" s="229">
        <f>IF(N319="snížená",J319,0)</f>
        <v>0</v>
      </c>
      <c r="BG319" s="229">
        <f>IF(N319="zákl. přenesená",J319,0)</f>
        <v>0</v>
      </c>
      <c r="BH319" s="229">
        <f>IF(N319="sníž. přenesená",J319,0)</f>
        <v>0</v>
      </c>
      <c r="BI319" s="229">
        <f>IF(N319="nulová",J319,0)</f>
        <v>0</v>
      </c>
      <c r="BJ319" s="18" t="s">
        <v>84</v>
      </c>
      <c r="BK319" s="229">
        <f>ROUND(I319*H319,2)</f>
        <v>0</v>
      </c>
      <c r="BL319" s="18" t="s">
        <v>415</v>
      </c>
      <c r="BM319" s="228" t="s">
        <v>4323</v>
      </c>
    </row>
    <row r="320" s="2" customFormat="1">
      <c r="A320" s="39"/>
      <c r="B320" s="40"/>
      <c r="C320" s="41"/>
      <c r="D320" s="230" t="s">
        <v>417</v>
      </c>
      <c r="E320" s="41"/>
      <c r="F320" s="231" t="s">
        <v>1854</v>
      </c>
      <c r="G320" s="41"/>
      <c r="H320" s="41"/>
      <c r="I320" s="156"/>
      <c r="J320" s="41"/>
      <c r="K320" s="41"/>
      <c r="L320" s="45"/>
      <c r="M320" s="232"/>
      <c r="N320" s="233"/>
      <c r="O320" s="92"/>
      <c r="P320" s="92"/>
      <c r="Q320" s="92"/>
      <c r="R320" s="92"/>
      <c r="S320" s="92"/>
      <c r="T320" s="93"/>
      <c r="U320" s="39"/>
      <c r="V320" s="39"/>
      <c r="W320" s="39"/>
      <c r="X320" s="39"/>
      <c r="Y320" s="39"/>
      <c r="Z320" s="39"/>
      <c r="AA320" s="39"/>
      <c r="AB320" s="39"/>
      <c r="AC320" s="39"/>
      <c r="AD320" s="39"/>
      <c r="AE320" s="39"/>
      <c r="AT320" s="18" t="s">
        <v>417</v>
      </c>
      <c r="AU320" s="18" t="s">
        <v>86</v>
      </c>
    </row>
    <row r="321" s="2" customFormat="1">
      <c r="A321" s="39"/>
      <c r="B321" s="40"/>
      <c r="C321" s="41"/>
      <c r="D321" s="230" t="s">
        <v>722</v>
      </c>
      <c r="E321" s="41"/>
      <c r="F321" s="268" t="s">
        <v>4113</v>
      </c>
      <c r="G321" s="41"/>
      <c r="H321" s="41"/>
      <c r="I321" s="156"/>
      <c r="J321" s="41"/>
      <c r="K321" s="41"/>
      <c r="L321" s="45"/>
      <c r="M321" s="232"/>
      <c r="N321" s="233"/>
      <c r="O321" s="92"/>
      <c r="P321" s="92"/>
      <c r="Q321" s="92"/>
      <c r="R321" s="92"/>
      <c r="S321" s="92"/>
      <c r="T321" s="93"/>
      <c r="U321" s="39"/>
      <c r="V321" s="39"/>
      <c r="W321" s="39"/>
      <c r="X321" s="39"/>
      <c r="Y321" s="39"/>
      <c r="Z321" s="39"/>
      <c r="AA321" s="39"/>
      <c r="AB321" s="39"/>
      <c r="AC321" s="39"/>
      <c r="AD321" s="39"/>
      <c r="AE321" s="39"/>
      <c r="AT321" s="18" t="s">
        <v>722</v>
      </c>
      <c r="AU321" s="18" t="s">
        <v>86</v>
      </c>
    </row>
    <row r="322" s="13" customFormat="1">
      <c r="A322" s="13"/>
      <c r="B322" s="277"/>
      <c r="C322" s="278"/>
      <c r="D322" s="230" t="s">
        <v>758</v>
      </c>
      <c r="E322" s="279" t="s">
        <v>1</v>
      </c>
      <c r="F322" s="280" t="s">
        <v>4324</v>
      </c>
      <c r="G322" s="278"/>
      <c r="H322" s="281">
        <v>142.898</v>
      </c>
      <c r="I322" s="282"/>
      <c r="J322" s="278"/>
      <c r="K322" s="278"/>
      <c r="L322" s="283"/>
      <c r="M322" s="284"/>
      <c r="N322" s="285"/>
      <c r="O322" s="285"/>
      <c r="P322" s="285"/>
      <c r="Q322" s="285"/>
      <c r="R322" s="285"/>
      <c r="S322" s="285"/>
      <c r="T322" s="286"/>
      <c r="U322" s="13"/>
      <c r="V322" s="13"/>
      <c r="W322" s="13"/>
      <c r="X322" s="13"/>
      <c r="Y322" s="13"/>
      <c r="Z322" s="13"/>
      <c r="AA322" s="13"/>
      <c r="AB322" s="13"/>
      <c r="AC322" s="13"/>
      <c r="AD322" s="13"/>
      <c r="AE322" s="13"/>
      <c r="AT322" s="287" t="s">
        <v>758</v>
      </c>
      <c r="AU322" s="287" t="s">
        <v>86</v>
      </c>
      <c r="AV322" s="13" t="s">
        <v>86</v>
      </c>
      <c r="AW322" s="13" t="s">
        <v>33</v>
      </c>
      <c r="AX322" s="13" t="s">
        <v>84</v>
      </c>
      <c r="AY322" s="287" t="s">
        <v>414</v>
      </c>
    </row>
    <row r="323" s="2" customFormat="1" ht="21.75" customHeight="1">
      <c r="A323" s="39"/>
      <c r="B323" s="40"/>
      <c r="C323" s="234" t="s">
        <v>952</v>
      </c>
      <c r="D323" s="234" t="s">
        <v>443</v>
      </c>
      <c r="E323" s="235" t="s">
        <v>1857</v>
      </c>
      <c r="F323" s="236" t="s">
        <v>1858</v>
      </c>
      <c r="G323" s="237" t="s">
        <v>897</v>
      </c>
      <c r="H323" s="238">
        <v>10.585000000000001</v>
      </c>
      <c r="I323" s="239"/>
      <c r="J323" s="240">
        <f>ROUND(I323*H323,2)</f>
        <v>0</v>
      </c>
      <c r="K323" s="236" t="s">
        <v>720</v>
      </c>
      <c r="L323" s="45"/>
      <c r="M323" s="241" t="s">
        <v>1</v>
      </c>
      <c r="N323" s="242" t="s">
        <v>41</v>
      </c>
      <c r="O323" s="92"/>
      <c r="P323" s="226">
        <f>O323*H323</f>
        <v>0</v>
      </c>
      <c r="Q323" s="226">
        <v>0</v>
      </c>
      <c r="R323" s="226">
        <f>Q323*H323</f>
        <v>0</v>
      </c>
      <c r="S323" s="226">
        <v>0</v>
      </c>
      <c r="T323" s="227">
        <f>S323*H323</f>
        <v>0</v>
      </c>
      <c r="U323" s="39"/>
      <c r="V323" s="39"/>
      <c r="W323" s="39"/>
      <c r="X323" s="39"/>
      <c r="Y323" s="39"/>
      <c r="Z323" s="39"/>
      <c r="AA323" s="39"/>
      <c r="AB323" s="39"/>
      <c r="AC323" s="39"/>
      <c r="AD323" s="39"/>
      <c r="AE323" s="39"/>
      <c r="AR323" s="228" t="s">
        <v>415</v>
      </c>
      <c r="AT323" s="228" t="s">
        <v>443</v>
      </c>
      <c r="AU323" s="228" t="s">
        <v>86</v>
      </c>
      <c r="AY323" s="18" t="s">
        <v>414</v>
      </c>
      <c r="BE323" s="229">
        <f>IF(N323="základní",J323,0)</f>
        <v>0</v>
      </c>
      <c r="BF323" s="229">
        <f>IF(N323="snížená",J323,0)</f>
        <v>0</v>
      </c>
      <c r="BG323" s="229">
        <f>IF(N323="zákl. přenesená",J323,0)</f>
        <v>0</v>
      </c>
      <c r="BH323" s="229">
        <f>IF(N323="sníž. přenesená",J323,0)</f>
        <v>0</v>
      </c>
      <c r="BI323" s="229">
        <f>IF(N323="nulová",J323,0)</f>
        <v>0</v>
      </c>
      <c r="BJ323" s="18" t="s">
        <v>84</v>
      </c>
      <c r="BK323" s="229">
        <f>ROUND(I323*H323,2)</f>
        <v>0</v>
      </c>
      <c r="BL323" s="18" t="s">
        <v>415</v>
      </c>
      <c r="BM323" s="228" t="s">
        <v>4325</v>
      </c>
    </row>
    <row r="324" s="2" customFormat="1">
      <c r="A324" s="39"/>
      <c r="B324" s="40"/>
      <c r="C324" s="41"/>
      <c r="D324" s="230" t="s">
        <v>417</v>
      </c>
      <c r="E324" s="41"/>
      <c r="F324" s="231" t="s">
        <v>1860</v>
      </c>
      <c r="G324" s="41"/>
      <c r="H324" s="41"/>
      <c r="I324" s="156"/>
      <c r="J324" s="41"/>
      <c r="K324" s="41"/>
      <c r="L324" s="45"/>
      <c r="M324" s="232"/>
      <c r="N324" s="233"/>
      <c r="O324" s="92"/>
      <c r="P324" s="92"/>
      <c r="Q324" s="92"/>
      <c r="R324" s="92"/>
      <c r="S324" s="92"/>
      <c r="T324" s="93"/>
      <c r="U324" s="39"/>
      <c r="V324" s="39"/>
      <c r="W324" s="39"/>
      <c r="X324" s="39"/>
      <c r="Y324" s="39"/>
      <c r="Z324" s="39"/>
      <c r="AA324" s="39"/>
      <c r="AB324" s="39"/>
      <c r="AC324" s="39"/>
      <c r="AD324" s="39"/>
      <c r="AE324" s="39"/>
      <c r="AT324" s="18" t="s">
        <v>417</v>
      </c>
      <c r="AU324" s="18" t="s">
        <v>86</v>
      </c>
    </row>
    <row r="325" s="2" customFormat="1" ht="21.75" customHeight="1">
      <c r="A325" s="39"/>
      <c r="B325" s="40"/>
      <c r="C325" s="234" t="s">
        <v>958</v>
      </c>
      <c r="D325" s="234" t="s">
        <v>443</v>
      </c>
      <c r="E325" s="235" t="s">
        <v>1861</v>
      </c>
      <c r="F325" s="236" t="s">
        <v>1862</v>
      </c>
      <c r="G325" s="237" t="s">
        <v>897</v>
      </c>
      <c r="H325" s="238">
        <v>10.26</v>
      </c>
      <c r="I325" s="239"/>
      <c r="J325" s="240">
        <f>ROUND(I325*H325,2)</f>
        <v>0</v>
      </c>
      <c r="K325" s="236" t="s">
        <v>720</v>
      </c>
      <c r="L325" s="45"/>
      <c r="M325" s="241" t="s">
        <v>1</v>
      </c>
      <c r="N325" s="242" t="s">
        <v>41</v>
      </c>
      <c r="O325" s="92"/>
      <c r="P325" s="226">
        <f>O325*H325</f>
        <v>0</v>
      </c>
      <c r="Q325" s="226">
        <v>0</v>
      </c>
      <c r="R325" s="226">
        <f>Q325*H325</f>
        <v>0</v>
      </c>
      <c r="S325" s="226">
        <v>0</v>
      </c>
      <c r="T325" s="227">
        <f>S325*H325</f>
        <v>0</v>
      </c>
      <c r="U325" s="39"/>
      <c r="V325" s="39"/>
      <c r="W325" s="39"/>
      <c r="X325" s="39"/>
      <c r="Y325" s="39"/>
      <c r="Z325" s="39"/>
      <c r="AA325" s="39"/>
      <c r="AB325" s="39"/>
      <c r="AC325" s="39"/>
      <c r="AD325" s="39"/>
      <c r="AE325" s="39"/>
      <c r="AR325" s="228" t="s">
        <v>415</v>
      </c>
      <c r="AT325" s="228" t="s">
        <v>443</v>
      </c>
      <c r="AU325" s="228" t="s">
        <v>86</v>
      </c>
      <c r="AY325" s="18" t="s">
        <v>414</v>
      </c>
      <c r="BE325" s="229">
        <f>IF(N325="základní",J325,0)</f>
        <v>0</v>
      </c>
      <c r="BF325" s="229">
        <f>IF(N325="snížená",J325,0)</f>
        <v>0</v>
      </c>
      <c r="BG325" s="229">
        <f>IF(N325="zákl. přenesená",J325,0)</f>
        <v>0</v>
      </c>
      <c r="BH325" s="229">
        <f>IF(N325="sníž. přenesená",J325,0)</f>
        <v>0</v>
      </c>
      <c r="BI325" s="229">
        <f>IF(N325="nulová",J325,0)</f>
        <v>0</v>
      </c>
      <c r="BJ325" s="18" t="s">
        <v>84</v>
      </c>
      <c r="BK325" s="229">
        <f>ROUND(I325*H325,2)</f>
        <v>0</v>
      </c>
      <c r="BL325" s="18" t="s">
        <v>415</v>
      </c>
      <c r="BM325" s="228" t="s">
        <v>4326</v>
      </c>
    </row>
    <row r="326" s="2" customFormat="1">
      <c r="A326" s="39"/>
      <c r="B326" s="40"/>
      <c r="C326" s="41"/>
      <c r="D326" s="230" t="s">
        <v>417</v>
      </c>
      <c r="E326" s="41"/>
      <c r="F326" s="231" t="s">
        <v>1864</v>
      </c>
      <c r="G326" s="41"/>
      <c r="H326" s="41"/>
      <c r="I326" s="156"/>
      <c r="J326" s="41"/>
      <c r="K326" s="41"/>
      <c r="L326" s="45"/>
      <c r="M326" s="232"/>
      <c r="N326" s="233"/>
      <c r="O326" s="92"/>
      <c r="P326" s="92"/>
      <c r="Q326" s="92"/>
      <c r="R326" s="92"/>
      <c r="S326" s="92"/>
      <c r="T326" s="93"/>
      <c r="U326" s="39"/>
      <c r="V326" s="39"/>
      <c r="W326" s="39"/>
      <c r="X326" s="39"/>
      <c r="Y326" s="39"/>
      <c r="Z326" s="39"/>
      <c r="AA326" s="39"/>
      <c r="AB326" s="39"/>
      <c r="AC326" s="39"/>
      <c r="AD326" s="39"/>
      <c r="AE326" s="39"/>
      <c r="AT326" s="18" t="s">
        <v>417</v>
      </c>
      <c r="AU326" s="18" t="s">
        <v>86</v>
      </c>
    </row>
    <row r="327" s="15" customFormat="1">
      <c r="A327" s="15"/>
      <c r="B327" s="299"/>
      <c r="C327" s="300"/>
      <c r="D327" s="230" t="s">
        <v>758</v>
      </c>
      <c r="E327" s="301" t="s">
        <v>1</v>
      </c>
      <c r="F327" s="302" t="s">
        <v>2040</v>
      </c>
      <c r="G327" s="300"/>
      <c r="H327" s="301" t="s">
        <v>1</v>
      </c>
      <c r="I327" s="303"/>
      <c r="J327" s="300"/>
      <c r="K327" s="300"/>
      <c r="L327" s="304"/>
      <c r="M327" s="305"/>
      <c r="N327" s="306"/>
      <c r="O327" s="306"/>
      <c r="P327" s="306"/>
      <c r="Q327" s="306"/>
      <c r="R327" s="306"/>
      <c r="S327" s="306"/>
      <c r="T327" s="307"/>
      <c r="U327" s="15"/>
      <c r="V327" s="15"/>
      <c r="W327" s="15"/>
      <c r="X327" s="15"/>
      <c r="Y327" s="15"/>
      <c r="Z327" s="15"/>
      <c r="AA327" s="15"/>
      <c r="AB327" s="15"/>
      <c r="AC327" s="15"/>
      <c r="AD327" s="15"/>
      <c r="AE327" s="15"/>
      <c r="AT327" s="308" t="s">
        <v>758</v>
      </c>
      <c r="AU327" s="308" t="s">
        <v>86</v>
      </c>
      <c r="AV327" s="15" t="s">
        <v>84</v>
      </c>
      <c r="AW327" s="15" t="s">
        <v>33</v>
      </c>
      <c r="AX327" s="15" t="s">
        <v>76</v>
      </c>
      <c r="AY327" s="308" t="s">
        <v>414</v>
      </c>
    </row>
    <row r="328" s="13" customFormat="1">
      <c r="A328" s="13"/>
      <c r="B328" s="277"/>
      <c r="C328" s="278"/>
      <c r="D328" s="230" t="s">
        <v>758</v>
      </c>
      <c r="E328" s="279" t="s">
        <v>1</v>
      </c>
      <c r="F328" s="280" t="s">
        <v>4327</v>
      </c>
      <c r="G328" s="278"/>
      <c r="H328" s="281">
        <v>10.26</v>
      </c>
      <c r="I328" s="282"/>
      <c r="J328" s="278"/>
      <c r="K328" s="278"/>
      <c r="L328" s="283"/>
      <c r="M328" s="284"/>
      <c r="N328" s="285"/>
      <c r="O328" s="285"/>
      <c r="P328" s="285"/>
      <c r="Q328" s="285"/>
      <c r="R328" s="285"/>
      <c r="S328" s="285"/>
      <c r="T328" s="286"/>
      <c r="U328" s="13"/>
      <c r="V328" s="13"/>
      <c r="W328" s="13"/>
      <c r="X328" s="13"/>
      <c r="Y328" s="13"/>
      <c r="Z328" s="13"/>
      <c r="AA328" s="13"/>
      <c r="AB328" s="13"/>
      <c r="AC328" s="13"/>
      <c r="AD328" s="13"/>
      <c r="AE328" s="13"/>
      <c r="AT328" s="287" t="s">
        <v>758</v>
      </c>
      <c r="AU328" s="287" t="s">
        <v>86</v>
      </c>
      <c r="AV328" s="13" t="s">
        <v>86</v>
      </c>
      <c r="AW328" s="13" t="s">
        <v>33</v>
      </c>
      <c r="AX328" s="13" t="s">
        <v>76</v>
      </c>
      <c r="AY328" s="287" t="s">
        <v>414</v>
      </c>
    </row>
    <row r="329" s="14" customFormat="1">
      <c r="A329" s="14"/>
      <c r="B329" s="288"/>
      <c r="C329" s="289"/>
      <c r="D329" s="230" t="s">
        <v>758</v>
      </c>
      <c r="E329" s="290" t="s">
        <v>1</v>
      </c>
      <c r="F329" s="291" t="s">
        <v>760</v>
      </c>
      <c r="G329" s="289"/>
      <c r="H329" s="292">
        <v>10.26</v>
      </c>
      <c r="I329" s="293"/>
      <c r="J329" s="289"/>
      <c r="K329" s="289"/>
      <c r="L329" s="294"/>
      <c r="M329" s="295"/>
      <c r="N329" s="296"/>
      <c r="O329" s="296"/>
      <c r="P329" s="296"/>
      <c r="Q329" s="296"/>
      <c r="R329" s="296"/>
      <c r="S329" s="296"/>
      <c r="T329" s="297"/>
      <c r="U329" s="14"/>
      <c r="V329" s="14"/>
      <c r="W329" s="14"/>
      <c r="X329" s="14"/>
      <c r="Y329" s="14"/>
      <c r="Z329" s="14"/>
      <c r="AA329" s="14"/>
      <c r="AB329" s="14"/>
      <c r="AC329" s="14"/>
      <c r="AD329" s="14"/>
      <c r="AE329" s="14"/>
      <c r="AT329" s="298" t="s">
        <v>758</v>
      </c>
      <c r="AU329" s="298" t="s">
        <v>86</v>
      </c>
      <c r="AV329" s="14" t="s">
        <v>415</v>
      </c>
      <c r="AW329" s="14" t="s">
        <v>33</v>
      </c>
      <c r="AX329" s="14" t="s">
        <v>84</v>
      </c>
      <c r="AY329" s="298" t="s">
        <v>414</v>
      </c>
    </row>
    <row r="330" s="11" customFormat="1" ht="22.8" customHeight="1">
      <c r="A330" s="11"/>
      <c r="B330" s="254"/>
      <c r="C330" s="255"/>
      <c r="D330" s="256" t="s">
        <v>75</v>
      </c>
      <c r="E330" s="275" t="s">
        <v>912</v>
      </c>
      <c r="F330" s="275" t="s">
        <v>913</v>
      </c>
      <c r="G330" s="255"/>
      <c r="H330" s="255"/>
      <c r="I330" s="258"/>
      <c r="J330" s="276">
        <f>BK330</f>
        <v>0</v>
      </c>
      <c r="K330" s="255"/>
      <c r="L330" s="260"/>
      <c r="M330" s="261"/>
      <c r="N330" s="262"/>
      <c r="O330" s="262"/>
      <c r="P330" s="263">
        <f>SUM(P331:P333)</f>
        <v>0</v>
      </c>
      <c r="Q330" s="262"/>
      <c r="R330" s="263">
        <f>SUM(R331:R333)</f>
        <v>0</v>
      </c>
      <c r="S330" s="262"/>
      <c r="T330" s="264">
        <f>SUM(T331:T333)</f>
        <v>0</v>
      </c>
      <c r="U330" s="11"/>
      <c r="V330" s="11"/>
      <c r="W330" s="11"/>
      <c r="X330" s="11"/>
      <c r="Y330" s="11"/>
      <c r="Z330" s="11"/>
      <c r="AA330" s="11"/>
      <c r="AB330" s="11"/>
      <c r="AC330" s="11"/>
      <c r="AD330" s="11"/>
      <c r="AE330" s="11"/>
      <c r="AR330" s="265" t="s">
        <v>84</v>
      </c>
      <c r="AT330" s="266" t="s">
        <v>75</v>
      </c>
      <c r="AU330" s="266" t="s">
        <v>84</v>
      </c>
      <c r="AY330" s="265" t="s">
        <v>414</v>
      </c>
      <c r="BK330" s="267">
        <f>SUM(BK331:BK333)</f>
        <v>0</v>
      </c>
    </row>
    <row r="331" s="2" customFormat="1" ht="21.75" customHeight="1">
      <c r="A331" s="39"/>
      <c r="B331" s="40"/>
      <c r="C331" s="234" t="s">
        <v>965</v>
      </c>
      <c r="D331" s="234" t="s">
        <v>443</v>
      </c>
      <c r="E331" s="235" t="s">
        <v>1867</v>
      </c>
      <c r="F331" s="236" t="s">
        <v>1868</v>
      </c>
      <c r="G331" s="237" t="s">
        <v>897</v>
      </c>
      <c r="H331" s="238">
        <v>13.964</v>
      </c>
      <c r="I331" s="239"/>
      <c r="J331" s="240">
        <f>ROUND(I331*H331,2)</f>
        <v>0</v>
      </c>
      <c r="K331" s="236" t="s">
        <v>720</v>
      </c>
      <c r="L331" s="45"/>
      <c r="M331" s="241" t="s">
        <v>1</v>
      </c>
      <c r="N331" s="242" t="s">
        <v>41</v>
      </c>
      <c r="O331" s="92"/>
      <c r="P331" s="226">
        <f>O331*H331</f>
        <v>0</v>
      </c>
      <c r="Q331" s="226">
        <v>0</v>
      </c>
      <c r="R331" s="226">
        <f>Q331*H331</f>
        <v>0</v>
      </c>
      <c r="S331" s="226">
        <v>0</v>
      </c>
      <c r="T331" s="227">
        <f>S331*H331</f>
        <v>0</v>
      </c>
      <c r="U331" s="39"/>
      <c r="V331" s="39"/>
      <c r="W331" s="39"/>
      <c r="X331" s="39"/>
      <c r="Y331" s="39"/>
      <c r="Z331" s="39"/>
      <c r="AA331" s="39"/>
      <c r="AB331" s="39"/>
      <c r="AC331" s="39"/>
      <c r="AD331" s="39"/>
      <c r="AE331" s="39"/>
      <c r="AR331" s="228" t="s">
        <v>415</v>
      </c>
      <c r="AT331" s="228" t="s">
        <v>443</v>
      </c>
      <c r="AU331" s="228" t="s">
        <v>86</v>
      </c>
      <c r="AY331" s="18" t="s">
        <v>414</v>
      </c>
      <c r="BE331" s="229">
        <f>IF(N331="základní",J331,0)</f>
        <v>0</v>
      </c>
      <c r="BF331" s="229">
        <f>IF(N331="snížená",J331,0)</f>
        <v>0</v>
      </c>
      <c r="BG331" s="229">
        <f>IF(N331="zákl. přenesená",J331,0)</f>
        <v>0</v>
      </c>
      <c r="BH331" s="229">
        <f>IF(N331="sníž. přenesená",J331,0)</f>
        <v>0</v>
      </c>
      <c r="BI331" s="229">
        <f>IF(N331="nulová",J331,0)</f>
        <v>0</v>
      </c>
      <c r="BJ331" s="18" t="s">
        <v>84</v>
      </c>
      <c r="BK331" s="229">
        <f>ROUND(I331*H331,2)</f>
        <v>0</v>
      </c>
      <c r="BL331" s="18" t="s">
        <v>415</v>
      </c>
      <c r="BM331" s="228" t="s">
        <v>4328</v>
      </c>
    </row>
    <row r="332" s="2" customFormat="1">
      <c r="A332" s="39"/>
      <c r="B332" s="40"/>
      <c r="C332" s="41"/>
      <c r="D332" s="230" t="s">
        <v>417</v>
      </c>
      <c r="E332" s="41"/>
      <c r="F332" s="231" t="s">
        <v>1870</v>
      </c>
      <c r="G332" s="41"/>
      <c r="H332" s="41"/>
      <c r="I332" s="156"/>
      <c r="J332" s="41"/>
      <c r="K332" s="41"/>
      <c r="L332" s="45"/>
      <c r="M332" s="232"/>
      <c r="N332" s="233"/>
      <c r="O332" s="92"/>
      <c r="P332" s="92"/>
      <c r="Q332" s="92"/>
      <c r="R332" s="92"/>
      <c r="S332" s="92"/>
      <c r="T332" s="93"/>
      <c r="U332" s="39"/>
      <c r="V332" s="39"/>
      <c r="W332" s="39"/>
      <c r="X332" s="39"/>
      <c r="Y332" s="39"/>
      <c r="Z332" s="39"/>
      <c r="AA332" s="39"/>
      <c r="AB332" s="39"/>
      <c r="AC332" s="39"/>
      <c r="AD332" s="39"/>
      <c r="AE332" s="39"/>
      <c r="AT332" s="18" t="s">
        <v>417</v>
      </c>
      <c r="AU332" s="18" t="s">
        <v>86</v>
      </c>
    </row>
    <row r="333" s="2" customFormat="1">
      <c r="A333" s="39"/>
      <c r="B333" s="40"/>
      <c r="C333" s="41"/>
      <c r="D333" s="230" t="s">
        <v>722</v>
      </c>
      <c r="E333" s="41"/>
      <c r="F333" s="268" t="s">
        <v>4329</v>
      </c>
      <c r="G333" s="41"/>
      <c r="H333" s="41"/>
      <c r="I333" s="156"/>
      <c r="J333" s="41"/>
      <c r="K333" s="41"/>
      <c r="L333" s="45"/>
      <c r="M333" s="232"/>
      <c r="N333" s="233"/>
      <c r="O333" s="92"/>
      <c r="P333" s="92"/>
      <c r="Q333" s="92"/>
      <c r="R333" s="92"/>
      <c r="S333" s="92"/>
      <c r="T333" s="93"/>
      <c r="U333" s="39"/>
      <c r="V333" s="39"/>
      <c r="W333" s="39"/>
      <c r="X333" s="39"/>
      <c r="Y333" s="39"/>
      <c r="Z333" s="39"/>
      <c r="AA333" s="39"/>
      <c r="AB333" s="39"/>
      <c r="AC333" s="39"/>
      <c r="AD333" s="39"/>
      <c r="AE333" s="39"/>
      <c r="AT333" s="18" t="s">
        <v>722</v>
      </c>
      <c r="AU333" s="18" t="s">
        <v>86</v>
      </c>
    </row>
    <row r="334" s="11" customFormat="1" ht="25.92" customHeight="1">
      <c r="A334" s="11"/>
      <c r="B334" s="254"/>
      <c r="C334" s="255"/>
      <c r="D334" s="256" t="s">
        <v>75</v>
      </c>
      <c r="E334" s="257" t="s">
        <v>918</v>
      </c>
      <c r="F334" s="257" t="s">
        <v>919</v>
      </c>
      <c r="G334" s="255"/>
      <c r="H334" s="255"/>
      <c r="I334" s="258"/>
      <c r="J334" s="259">
        <f>BK334</f>
        <v>0</v>
      </c>
      <c r="K334" s="255"/>
      <c r="L334" s="260"/>
      <c r="M334" s="261"/>
      <c r="N334" s="262"/>
      <c r="O334" s="262"/>
      <c r="P334" s="263">
        <f>P335+P345</f>
        <v>0</v>
      </c>
      <c r="Q334" s="262"/>
      <c r="R334" s="263">
        <f>R335+R345</f>
        <v>0.0075326999999999998</v>
      </c>
      <c r="S334" s="262"/>
      <c r="T334" s="264">
        <f>T335+T345</f>
        <v>0</v>
      </c>
      <c r="U334" s="11"/>
      <c r="V334" s="11"/>
      <c r="W334" s="11"/>
      <c r="X334" s="11"/>
      <c r="Y334" s="11"/>
      <c r="Z334" s="11"/>
      <c r="AA334" s="11"/>
      <c r="AB334" s="11"/>
      <c r="AC334" s="11"/>
      <c r="AD334" s="11"/>
      <c r="AE334" s="11"/>
      <c r="AR334" s="265" t="s">
        <v>86</v>
      </c>
      <c r="AT334" s="266" t="s">
        <v>75</v>
      </c>
      <c r="AU334" s="266" t="s">
        <v>76</v>
      </c>
      <c r="AY334" s="265" t="s">
        <v>414</v>
      </c>
      <c r="BK334" s="267">
        <f>BK335+BK345</f>
        <v>0</v>
      </c>
    </row>
    <row r="335" s="11" customFormat="1" ht="22.8" customHeight="1">
      <c r="A335" s="11"/>
      <c r="B335" s="254"/>
      <c r="C335" s="255"/>
      <c r="D335" s="256" t="s">
        <v>75</v>
      </c>
      <c r="E335" s="275" t="s">
        <v>1049</v>
      </c>
      <c r="F335" s="275" t="s">
        <v>1050</v>
      </c>
      <c r="G335" s="255"/>
      <c r="H335" s="255"/>
      <c r="I335" s="258"/>
      <c r="J335" s="276">
        <f>BK335</f>
        <v>0</v>
      </c>
      <c r="K335" s="255"/>
      <c r="L335" s="260"/>
      <c r="M335" s="261"/>
      <c r="N335" s="262"/>
      <c r="O335" s="262"/>
      <c r="P335" s="263">
        <f>SUM(P336:P344)</f>
        <v>0</v>
      </c>
      <c r="Q335" s="262"/>
      <c r="R335" s="263">
        <f>SUM(R336:R344)</f>
        <v>0.0075326999999999998</v>
      </c>
      <c r="S335" s="262"/>
      <c r="T335" s="264">
        <f>SUM(T336:T344)</f>
        <v>0</v>
      </c>
      <c r="U335" s="11"/>
      <c r="V335" s="11"/>
      <c r="W335" s="11"/>
      <c r="X335" s="11"/>
      <c r="Y335" s="11"/>
      <c r="Z335" s="11"/>
      <c r="AA335" s="11"/>
      <c r="AB335" s="11"/>
      <c r="AC335" s="11"/>
      <c r="AD335" s="11"/>
      <c r="AE335" s="11"/>
      <c r="AR335" s="265" t="s">
        <v>86</v>
      </c>
      <c r="AT335" s="266" t="s">
        <v>75</v>
      </c>
      <c r="AU335" s="266" t="s">
        <v>84</v>
      </c>
      <c r="AY335" s="265" t="s">
        <v>414</v>
      </c>
      <c r="BK335" s="267">
        <f>SUM(BK336:BK344)</f>
        <v>0</v>
      </c>
    </row>
    <row r="336" s="2" customFormat="1" ht="21.75" customHeight="1">
      <c r="A336" s="39"/>
      <c r="B336" s="40"/>
      <c r="C336" s="234" t="s">
        <v>969</v>
      </c>
      <c r="D336" s="234" t="s">
        <v>443</v>
      </c>
      <c r="E336" s="235" t="s">
        <v>1871</v>
      </c>
      <c r="F336" s="236" t="s">
        <v>1872</v>
      </c>
      <c r="G336" s="237" t="s">
        <v>632</v>
      </c>
      <c r="H336" s="238">
        <v>35.869999999999997</v>
      </c>
      <c r="I336" s="239"/>
      <c r="J336" s="240">
        <f>ROUND(I336*H336,2)</f>
        <v>0</v>
      </c>
      <c r="K336" s="236" t="s">
        <v>720</v>
      </c>
      <c r="L336" s="45"/>
      <c r="M336" s="241" t="s">
        <v>1</v>
      </c>
      <c r="N336" s="242" t="s">
        <v>41</v>
      </c>
      <c r="O336" s="92"/>
      <c r="P336" s="226">
        <f>O336*H336</f>
        <v>0</v>
      </c>
      <c r="Q336" s="226">
        <v>0.00021000000000000001</v>
      </c>
      <c r="R336" s="226">
        <f>Q336*H336</f>
        <v>0.0075326999999999998</v>
      </c>
      <c r="S336" s="226">
        <v>0</v>
      </c>
      <c r="T336" s="227">
        <f>S336*H336</f>
        <v>0</v>
      </c>
      <c r="U336" s="39"/>
      <c r="V336" s="39"/>
      <c r="W336" s="39"/>
      <c r="X336" s="39"/>
      <c r="Y336" s="39"/>
      <c r="Z336" s="39"/>
      <c r="AA336" s="39"/>
      <c r="AB336" s="39"/>
      <c r="AC336" s="39"/>
      <c r="AD336" s="39"/>
      <c r="AE336" s="39"/>
      <c r="AR336" s="228" t="s">
        <v>470</v>
      </c>
      <c r="AT336" s="228" t="s">
        <v>443</v>
      </c>
      <c r="AU336" s="228" t="s">
        <v>86</v>
      </c>
      <c r="AY336" s="18" t="s">
        <v>414</v>
      </c>
      <c r="BE336" s="229">
        <f>IF(N336="základní",J336,0)</f>
        <v>0</v>
      </c>
      <c r="BF336" s="229">
        <f>IF(N336="snížená",J336,0)</f>
        <v>0</v>
      </c>
      <c r="BG336" s="229">
        <f>IF(N336="zákl. přenesená",J336,0)</f>
        <v>0</v>
      </c>
      <c r="BH336" s="229">
        <f>IF(N336="sníž. přenesená",J336,0)</f>
        <v>0</v>
      </c>
      <c r="BI336" s="229">
        <f>IF(N336="nulová",J336,0)</f>
        <v>0</v>
      </c>
      <c r="BJ336" s="18" t="s">
        <v>84</v>
      </c>
      <c r="BK336" s="229">
        <f>ROUND(I336*H336,2)</f>
        <v>0</v>
      </c>
      <c r="BL336" s="18" t="s">
        <v>470</v>
      </c>
      <c r="BM336" s="228" t="s">
        <v>4330</v>
      </c>
    </row>
    <row r="337" s="2" customFormat="1">
      <c r="A337" s="39"/>
      <c r="B337" s="40"/>
      <c r="C337" s="41"/>
      <c r="D337" s="230" t="s">
        <v>417</v>
      </c>
      <c r="E337" s="41"/>
      <c r="F337" s="231" t="s">
        <v>1874</v>
      </c>
      <c r="G337" s="41"/>
      <c r="H337" s="41"/>
      <c r="I337" s="156"/>
      <c r="J337" s="41"/>
      <c r="K337" s="41"/>
      <c r="L337" s="45"/>
      <c r="M337" s="232"/>
      <c r="N337" s="233"/>
      <c r="O337" s="92"/>
      <c r="P337" s="92"/>
      <c r="Q337" s="92"/>
      <c r="R337" s="92"/>
      <c r="S337" s="92"/>
      <c r="T337" s="93"/>
      <c r="U337" s="39"/>
      <c r="V337" s="39"/>
      <c r="W337" s="39"/>
      <c r="X337" s="39"/>
      <c r="Y337" s="39"/>
      <c r="Z337" s="39"/>
      <c r="AA337" s="39"/>
      <c r="AB337" s="39"/>
      <c r="AC337" s="39"/>
      <c r="AD337" s="39"/>
      <c r="AE337" s="39"/>
      <c r="AT337" s="18" t="s">
        <v>417</v>
      </c>
      <c r="AU337" s="18" t="s">
        <v>86</v>
      </c>
    </row>
    <row r="338" s="2" customFormat="1">
      <c r="A338" s="39"/>
      <c r="B338" s="40"/>
      <c r="C338" s="41"/>
      <c r="D338" s="230" t="s">
        <v>722</v>
      </c>
      <c r="E338" s="41"/>
      <c r="F338" s="268" t="s">
        <v>1875</v>
      </c>
      <c r="G338" s="41"/>
      <c r="H338" s="41"/>
      <c r="I338" s="156"/>
      <c r="J338" s="41"/>
      <c r="K338" s="41"/>
      <c r="L338" s="45"/>
      <c r="M338" s="232"/>
      <c r="N338" s="233"/>
      <c r="O338" s="92"/>
      <c r="P338" s="92"/>
      <c r="Q338" s="92"/>
      <c r="R338" s="92"/>
      <c r="S338" s="92"/>
      <c r="T338" s="93"/>
      <c r="U338" s="39"/>
      <c r="V338" s="39"/>
      <c r="W338" s="39"/>
      <c r="X338" s="39"/>
      <c r="Y338" s="39"/>
      <c r="Z338" s="39"/>
      <c r="AA338" s="39"/>
      <c r="AB338" s="39"/>
      <c r="AC338" s="39"/>
      <c r="AD338" s="39"/>
      <c r="AE338" s="39"/>
      <c r="AT338" s="18" t="s">
        <v>722</v>
      </c>
      <c r="AU338" s="18" t="s">
        <v>86</v>
      </c>
    </row>
    <row r="339" s="15" customFormat="1">
      <c r="A339" s="15"/>
      <c r="B339" s="299"/>
      <c r="C339" s="300"/>
      <c r="D339" s="230" t="s">
        <v>758</v>
      </c>
      <c r="E339" s="301" t="s">
        <v>1</v>
      </c>
      <c r="F339" s="302" t="s">
        <v>4298</v>
      </c>
      <c r="G339" s="300"/>
      <c r="H339" s="301" t="s">
        <v>1</v>
      </c>
      <c r="I339" s="303"/>
      <c r="J339" s="300"/>
      <c r="K339" s="300"/>
      <c r="L339" s="304"/>
      <c r="M339" s="305"/>
      <c r="N339" s="306"/>
      <c r="O339" s="306"/>
      <c r="P339" s="306"/>
      <c r="Q339" s="306"/>
      <c r="R339" s="306"/>
      <c r="S339" s="306"/>
      <c r="T339" s="307"/>
      <c r="U339" s="15"/>
      <c r="V339" s="15"/>
      <c r="W339" s="15"/>
      <c r="X339" s="15"/>
      <c r="Y339" s="15"/>
      <c r="Z339" s="15"/>
      <c r="AA339" s="15"/>
      <c r="AB339" s="15"/>
      <c r="AC339" s="15"/>
      <c r="AD339" s="15"/>
      <c r="AE339" s="15"/>
      <c r="AT339" s="308" t="s">
        <v>758</v>
      </c>
      <c r="AU339" s="308" t="s">
        <v>86</v>
      </c>
      <c r="AV339" s="15" t="s">
        <v>84</v>
      </c>
      <c r="AW339" s="15" t="s">
        <v>33</v>
      </c>
      <c r="AX339" s="15" t="s">
        <v>76</v>
      </c>
      <c r="AY339" s="308" t="s">
        <v>414</v>
      </c>
    </row>
    <row r="340" s="13" customFormat="1">
      <c r="A340" s="13"/>
      <c r="B340" s="277"/>
      <c r="C340" s="278"/>
      <c r="D340" s="230" t="s">
        <v>758</v>
      </c>
      <c r="E340" s="279" t="s">
        <v>1</v>
      </c>
      <c r="F340" s="280" t="s">
        <v>4299</v>
      </c>
      <c r="G340" s="278"/>
      <c r="H340" s="281">
        <v>17.934999999999999</v>
      </c>
      <c r="I340" s="282"/>
      <c r="J340" s="278"/>
      <c r="K340" s="278"/>
      <c r="L340" s="283"/>
      <c r="M340" s="284"/>
      <c r="N340" s="285"/>
      <c r="O340" s="285"/>
      <c r="P340" s="285"/>
      <c r="Q340" s="285"/>
      <c r="R340" s="285"/>
      <c r="S340" s="285"/>
      <c r="T340" s="286"/>
      <c r="U340" s="13"/>
      <c r="V340" s="13"/>
      <c r="W340" s="13"/>
      <c r="X340" s="13"/>
      <c r="Y340" s="13"/>
      <c r="Z340" s="13"/>
      <c r="AA340" s="13"/>
      <c r="AB340" s="13"/>
      <c r="AC340" s="13"/>
      <c r="AD340" s="13"/>
      <c r="AE340" s="13"/>
      <c r="AT340" s="287" t="s">
        <v>758</v>
      </c>
      <c r="AU340" s="287" t="s">
        <v>86</v>
      </c>
      <c r="AV340" s="13" t="s">
        <v>86</v>
      </c>
      <c r="AW340" s="13" t="s">
        <v>33</v>
      </c>
      <c r="AX340" s="13" t="s">
        <v>76</v>
      </c>
      <c r="AY340" s="287" t="s">
        <v>414</v>
      </c>
    </row>
    <row r="341" s="16" customFormat="1">
      <c r="A341" s="16"/>
      <c r="B341" s="317"/>
      <c r="C341" s="318"/>
      <c r="D341" s="230" t="s">
        <v>758</v>
      </c>
      <c r="E341" s="319" t="s">
        <v>1</v>
      </c>
      <c r="F341" s="320" t="s">
        <v>1745</v>
      </c>
      <c r="G341" s="318"/>
      <c r="H341" s="321">
        <v>17.934999999999999</v>
      </c>
      <c r="I341" s="322"/>
      <c r="J341" s="318"/>
      <c r="K341" s="318"/>
      <c r="L341" s="323"/>
      <c r="M341" s="324"/>
      <c r="N341" s="325"/>
      <c r="O341" s="325"/>
      <c r="P341" s="325"/>
      <c r="Q341" s="325"/>
      <c r="R341" s="325"/>
      <c r="S341" s="325"/>
      <c r="T341" s="326"/>
      <c r="U341" s="16"/>
      <c r="V341" s="16"/>
      <c r="W341" s="16"/>
      <c r="X341" s="16"/>
      <c r="Y341" s="16"/>
      <c r="Z341" s="16"/>
      <c r="AA341" s="16"/>
      <c r="AB341" s="16"/>
      <c r="AC341" s="16"/>
      <c r="AD341" s="16"/>
      <c r="AE341" s="16"/>
      <c r="AT341" s="327" t="s">
        <v>758</v>
      </c>
      <c r="AU341" s="327" t="s">
        <v>86</v>
      </c>
      <c r="AV341" s="16" t="s">
        <v>114</v>
      </c>
      <c r="AW341" s="16" t="s">
        <v>33</v>
      </c>
      <c r="AX341" s="16" t="s">
        <v>76</v>
      </c>
      <c r="AY341" s="327" t="s">
        <v>414</v>
      </c>
    </row>
    <row r="342" s="15" customFormat="1">
      <c r="A342" s="15"/>
      <c r="B342" s="299"/>
      <c r="C342" s="300"/>
      <c r="D342" s="230" t="s">
        <v>758</v>
      </c>
      <c r="E342" s="301" t="s">
        <v>1</v>
      </c>
      <c r="F342" s="302" t="s">
        <v>1876</v>
      </c>
      <c r="G342" s="300"/>
      <c r="H342" s="301" t="s">
        <v>1</v>
      </c>
      <c r="I342" s="303"/>
      <c r="J342" s="300"/>
      <c r="K342" s="300"/>
      <c r="L342" s="304"/>
      <c r="M342" s="305"/>
      <c r="N342" s="306"/>
      <c r="O342" s="306"/>
      <c r="P342" s="306"/>
      <c r="Q342" s="306"/>
      <c r="R342" s="306"/>
      <c r="S342" s="306"/>
      <c r="T342" s="307"/>
      <c r="U342" s="15"/>
      <c r="V342" s="15"/>
      <c r="W342" s="15"/>
      <c r="X342" s="15"/>
      <c r="Y342" s="15"/>
      <c r="Z342" s="15"/>
      <c r="AA342" s="15"/>
      <c r="AB342" s="15"/>
      <c r="AC342" s="15"/>
      <c r="AD342" s="15"/>
      <c r="AE342" s="15"/>
      <c r="AT342" s="308" t="s">
        <v>758</v>
      </c>
      <c r="AU342" s="308" t="s">
        <v>86</v>
      </c>
      <c r="AV342" s="15" t="s">
        <v>84</v>
      </c>
      <c r="AW342" s="15" t="s">
        <v>33</v>
      </c>
      <c r="AX342" s="15" t="s">
        <v>76</v>
      </c>
      <c r="AY342" s="308" t="s">
        <v>414</v>
      </c>
    </row>
    <row r="343" s="13" customFormat="1">
      <c r="A343" s="13"/>
      <c r="B343" s="277"/>
      <c r="C343" s="278"/>
      <c r="D343" s="230" t="s">
        <v>758</v>
      </c>
      <c r="E343" s="279" t="s">
        <v>1</v>
      </c>
      <c r="F343" s="280" t="s">
        <v>4331</v>
      </c>
      <c r="G343" s="278"/>
      <c r="H343" s="281">
        <v>17.934999999999999</v>
      </c>
      <c r="I343" s="282"/>
      <c r="J343" s="278"/>
      <c r="K343" s="278"/>
      <c r="L343" s="283"/>
      <c r="M343" s="284"/>
      <c r="N343" s="285"/>
      <c r="O343" s="285"/>
      <c r="P343" s="285"/>
      <c r="Q343" s="285"/>
      <c r="R343" s="285"/>
      <c r="S343" s="285"/>
      <c r="T343" s="286"/>
      <c r="U343" s="13"/>
      <c r="V343" s="13"/>
      <c r="W343" s="13"/>
      <c r="X343" s="13"/>
      <c r="Y343" s="13"/>
      <c r="Z343" s="13"/>
      <c r="AA343" s="13"/>
      <c r="AB343" s="13"/>
      <c r="AC343" s="13"/>
      <c r="AD343" s="13"/>
      <c r="AE343" s="13"/>
      <c r="AT343" s="287" t="s">
        <v>758</v>
      </c>
      <c r="AU343" s="287" t="s">
        <v>86</v>
      </c>
      <c r="AV343" s="13" t="s">
        <v>86</v>
      </c>
      <c r="AW343" s="13" t="s">
        <v>33</v>
      </c>
      <c r="AX343" s="13" t="s">
        <v>76</v>
      </c>
      <c r="AY343" s="287" t="s">
        <v>414</v>
      </c>
    </row>
    <row r="344" s="14" customFormat="1">
      <c r="A344" s="14"/>
      <c r="B344" s="288"/>
      <c r="C344" s="289"/>
      <c r="D344" s="230" t="s">
        <v>758</v>
      </c>
      <c r="E344" s="290" t="s">
        <v>1</v>
      </c>
      <c r="F344" s="291" t="s">
        <v>760</v>
      </c>
      <c r="G344" s="289"/>
      <c r="H344" s="292">
        <v>35.869999999999997</v>
      </c>
      <c r="I344" s="293"/>
      <c r="J344" s="289"/>
      <c r="K344" s="289"/>
      <c r="L344" s="294"/>
      <c r="M344" s="295"/>
      <c r="N344" s="296"/>
      <c r="O344" s="296"/>
      <c r="P344" s="296"/>
      <c r="Q344" s="296"/>
      <c r="R344" s="296"/>
      <c r="S344" s="296"/>
      <c r="T344" s="297"/>
      <c r="U344" s="14"/>
      <c r="V344" s="14"/>
      <c r="W344" s="14"/>
      <c r="X344" s="14"/>
      <c r="Y344" s="14"/>
      <c r="Z344" s="14"/>
      <c r="AA344" s="14"/>
      <c r="AB344" s="14"/>
      <c r="AC344" s="14"/>
      <c r="AD344" s="14"/>
      <c r="AE344" s="14"/>
      <c r="AT344" s="298" t="s">
        <v>758</v>
      </c>
      <c r="AU344" s="298" t="s">
        <v>86</v>
      </c>
      <c r="AV344" s="14" t="s">
        <v>415</v>
      </c>
      <c r="AW344" s="14" t="s">
        <v>33</v>
      </c>
      <c r="AX344" s="14" t="s">
        <v>84</v>
      </c>
      <c r="AY344" s="298" t="s">
        <v>414</v>
      </c>
    </row>
    <row r="345" s="11" customFormat="1" ht="22.8" customHeight="1">
      <c r="A345" s="11"/>
      <c r="B345" s="254"/>
      <c r="C345" s="255"/>
      <c r="D345" s="256" t="s">
        <v>75</v>
      </c>
      <c r="E345" s="275" t="s">
        <v>1878</v>
      </c>
      <c r="F345" s="275" t="s">
        <v>1879</v>
      </c>
      <c r="G345" s="255"/>
      <c r="H345" s="255"/>
      <c r="I345" s="258"/>
      <c r="J345" s="276">
        <f>BK345</f>
        <v>0</v>
      </c>
      <c r="K345" s="255"/>
      <c r="L345" s="260"/>
      <c r="M345" s="261"/>
      <c r="N345" s="262"/>
      <c r="O345" s="262"/>
      <c r="P345" s="263">
        <f>SUM(P346:P348)</f>
        <v>0</v>
      </c>
      <c r="Q345" s="262"/>
      <c r="R345" s="263">
        <f>SUM(R346:R348)</f>
        <v>0</v>
      </c>
      <c r="S345" s="262"/>
      <c r="T345" s="264">
        <f>SUM(T346:T348)</f>
        <v>0</v>
      </c>
      <c r="U345" s="11"/>
      <c r="V345" s="11"/>
      <c r="W345" s="11"/>
      <c r="X345" s="11"/>
      <c r="Y345" s="11"/>
      <c r="Z345" s="11"/>
      <c r="AA345" s="11"/>
      <c r="AB345" s="11"/>
      <c r="AC345" s="11"/>
      <c r="AD345" s="11"/>
      <c r="AE345" s="11"/>
      <c r="AR345" s="265" t="s">
        <v>86</v>
      </c>
      <c r="AT345" s="266" t="s">
        <v>75</v>
      </c>
      <c r="AU345" s="266" t="s">
        <v>84</v>
      </c>
      <c r="AY345" s="265" t="s">
        <v>414</v>
      </c>
      <c r="BK345" s="267">
        <f>SUM(BK346:BK348)</f>
        <v>0</v>
      </c>
    </row>
    <row r="346" s="2" customFormat="1" ht="16.5" customHeight="1">
      <c r="A346" s="39"/>
      <c r="B346" s="40"/>
      <c r="C346" s="234" t="s">
        <v>973</v>
      </c>
      <c r="D346" s="234" t="s">
        <v>443</v>
      </c>
      <c r="E346" s="235" t="s">
        <v>1884</v>
      </c>
      <c r="F346" s="236" t="s">
        <v>1885</v>
      </c>
      <c r="G346" s="237" t="s">
        <v>632</v>
      </c>
      <c r="H346" s="238">
        <v>6.944</v>
      </c>
      <c r="I346" s="239"/>
      <c r="J346" s="240">
        <f>ROUND(I346*H346,2)</f>
        <v>0</v>
      </c>
      <c r="K346" s="236" t="s">
        <v>720</v>
      </c>
      <c r="L346" s="45"/>
      <c r="M346" s="241" t="s">
        <v>1</v>
      </c>
      <c r="N346" s="242" t="s">
        <v>41</v>
      </c>
      <c r="O346" s="92"/>
      <c r="P346" s="226">
        <f>O346*H346</f>
        <v>0</v>
      </c>
      <c r="Q346" s="226">
        <v>0</v>
      </c>
      <c r="R346" s="226">
        <f>Q346*H346</f>
        <v>0</v>
      </c>
      <c r="S346" s="226">
        <v>0</v>
      </c>
      <c r="T346" s="227">
        <f>S346*H346</f>
        <v>0</v>
      </c>
      <c r="U346" s="39"/>
      <c r="V346" s="39"/>
      <c r="W346" s="39"/>
      <c r="X346" s="39"/>
      <c r="Y346" s="39"/>
      <c r="Z346" s="39"/>
      <c r="AA346" s="39"/>
      <c r="AB346" s="39"/>
      <c r="AC346" s="39"/>
      <c r="AD346" s="39"/>
      <c r="AE346" s="39"/>
      <c r="AR346" s="228" t="s">
        <v>470</v>
      </c>
      <c r="AT346" s="228" t="s">
        <v>443</v>
      </c>
      <c r="AU346" s="228" t="s">
        <v>86</v>
      </c>
      <c r="AY346" s="18" t="s">
        <v>414</v>
      </c>
      <c r="BE346" s="229">
        <f>IF(N346="základní",J346,0)</f>
        <v>0</v>
      </c>
      <c r="BF346" s="229">
        <f>IF(N346="snížená",J346,0)</f>
        <v>0</v>
      </c>
      <c r="BG346" s="229">
        <f>IF(N346="zákl. přenesená",J346,0)</f>
        <v>0</v>
      </c>
      <c r="BH346" s="229">
        <f>IF(N346="sníž. přenesená",J346,0)</f>
        <v>0</v>
      </c>
      <c r="BI346" s="229">
        <f>IF(N346="nulová",J346,0)</f>
        <v>0</v>
      </c>
      <c r="BJ346" s="18" t="s">
        <v>84</v>
      </c>
      <c r="BK346" s="229">
        <f>ROUND(I346*H346,2)</f>
        <v>0</v>
      </c>
      <c r="BL346" s="18" t="s">
        <v>470</v>
      </c>
      <c r="BM346" s="228" t="s">
        <v>4332</v>
      </c>
    </row>
    <row r="347" s="2" customFormat="1">
      <c r="A347" s="39"/>
      <c r="B347" s="40"/>
      <c r="C347" s="41"/>
      <c r="D347" s="230" t="s">
        <v>417</v>
      </c>
      <c r="E347" s="41"/>
      <c r="F347" s="231" t="s">
        <v>1887</v>
      </c>
      <c r="G347" s="41"/>
      <c r="H347" s="41"/>
      <c r="I347" s="156"/>
      <c r="J347" s="41"/>
      <c r="K347" s="41"/>
      <c r="L347" s="45"/>
      <c r="M347" s="232"/>
      <c r="N347" s="233"/>
      <c r="O347" s="92"/>
      <c r="P347" s="92"/>
      <c r="Q347" s="92"/>
      <c r="R347" s="92"/>
      <c r="S347" s="92"/>
      <c r="T347" s="93"/>
      <c r="U347" s="39"/>
      <c r="V347" s="39"/>
      <c r="W347" s="39"/>
      <c r="X347" s="39"/>
      <c r="Y347" s="39"/>
      <c r="Z347" s="39"/>
      <c r="AA347" s="39"/>
      <c r="AB347" s="39"/>
      <c r="AC347" s="39"/>
      <c r="AD347" s="39"/>
      <c r="AE347" s="39"/>
      <c r="AT347" s="18" t="s">
        <v>417</v>
      </c>
      <c r="AU347" s="18" t="s">
        <v>86</v>
      </c>
    </row>
    <row r="348" s="2" customFormat="1">
      <c r="A348" s="39"/>
      <c r="B348" s="40"/>
      <c r="C348" s="41"/>
      <c r="D348" s="230" t="s">
        <v>722</v>
      </c>
      <c r="E348" s="41"/>
      <c r="F348" s="268" t="s">
        <v>3015</v>
      </c>
      <c r="G348" s="41"/>
      <c r="H348" s="41"/>
      <c r="I348" s="156"/>
      <c r="J348" s="41"/>
      <c r="K348" s="41"/>
      <c r="L348" s="45"/>
      <c r="M348" s="243"/>
      <c r="N348" s="244"/>
      <c r="O348" s="245"/>
      <c r="P348" s="245"/>
      <c r="Q348" s="245"/>
      <c r="R348" s="245"/>
      <c r="S348" s="245"/>
      <c r="T348" s="246"/>
      <c r="U348" s="39"/>
      <c r="V348" s="39"/>
      <c r="W348" s="39"/>
      <c r="X348" s="39"/>
      <c r="Y348" s="39"/>
      <c r="Z348" s="39"/>
      <c r="AA348" s="39"/>
      <c r="AB348" s="39"/>
      <c r="AC348" s="39"/>
      <c r="AD348" s="39"/>
      <c r="AE348" s="39"/>
      <c r="AT348" s="18" t="s">
        <v>722</v>
      </c>
      <c r="AU348" s="18" t="s">
        <v>86</v>
      </c>
    </row>
    <row r="349" s="2" customFormat="1" ht="6.96" customHeight="1">
      <c r="A349" s="39"/>
      <c r="B349" s="67"/>
      <c r="C349" s="68"/>
      <c r="D349" s="68"/>
      <c r="E349" s="68"/>
      <c r="F349" s="68"/>
      <c r="G349" s="68"/>
      <c r="H349" s="68"/>
      <c r="I349" s="194"/>
      <c r="J349" s="68"/>
      <c r="K349" s="68"/>
      <c r="L349" s="45"/>
      <c r="M349" s="39"/>
      <c r="O349" s="39"/>
      <c r="P349" s="39"/>
      <c r="Q349" s="39"/>
      <c r="R349" s="39"/>
      <c r="S349" s="39"/>
      <c r="T349" s="39"/>
      <c r="U349" s="39"/>
      <c r="V349" s="39"/>
      <c r="W349" s="39"/>
      <c r="X349" s="39"/>
      <c r="Y349" s="39"/>
      <c r="Z349" s="39"/>
      <c r="AA349" s="39"/>
      <c r="AB349" s="39"/>
      <c r="AC349" s="39"/>
      <c r="AD349" s="39"/>
      <c r="AE349" s="39"/>
    </row>
  </sheetData>
  <sheetProtection sheet="1" autoFilter="0" formatColumns="0" formatRows="0" objects="1" scenarios="1" spinCount="100000" saltValue="khxFZrMVp4pHmtt+85jVWZ0pZC+Wat3DJGc4b3+CLwLm5tPfP5rc9nZ6Ae3gP7dEyAWHklf2XMHevy3ZgO2vCQ==" hashValue="e0ldjORRyXcYj8wrv/xH7sI6pGktOAlYofJejxmvy/lM4aB7zzOEDQddefzWi/UAN4ihqDKStdBJ+znPidcNsA==" algorithmName="SHA-512" password="CC35"/>
  <autoFilter ref="C130:K348"/>
  <mergeCells count="12">
    <mergeCell ref="E7:H7"/>
    <mergeCell ref="E9:H9"/>
    <mergeCell ref="E11:H11"/>
    <mergeCell ref="E20:H20"/>
    <mergeCell ref="E29:H29"/>
    <mergeCell ref="E85:H85"/>
    <mergeCell ref="E87:H87"/>
    <mergeCell ref="E89:H89"/>
    <mergeCell ref="E119:H119"/>
    <mergeCell ref="E121:H121"/>
    <mergeCell ref="E123:H123"/>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76.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344</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4197</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4333</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ROUND(J124,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ROUND((SUM(BE124:BE137)),  2)</f>
        <v>0</v>
      </c>
      <c r="G35" s="39"/>
      <c r="H35" s="39"/>
      <c r="I35" s="173">
        <v>0.20999999999999999</v>
      </c>
      <c r="J35" s="172">
        <f>ROUND(((SUM(BE124:BE137))*I35),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ROUND((SUM(BF124:BF137)),  2)</f>
        <v>0</v>
      </c>
      <c r="G36" s="39"/>
      <c r="H36" s="39"/>
      <c r="I36" s="173">
        <v>0.14999999999999999</v>
      </c>
      <c r="J36" s="172">
        <f>ROUND(((SUM(BF124:BF137))*I36),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ROUND((SUM(BG124:BG137)),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ROUND((SUM(BH124:BH137)),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ROUND((SUM(BI124:BI137)),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4197</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002 - VRN - Propustek v km 9,593</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J124</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746</v>
      </c>
      <c r="E99" s="250"/>
      <c r="F99" s="250"/>
      <c r="G99" s="250"/>
      <c r="H99" s="250"/>
      <c r="I99" s="251"/>
      <c r="J99" s="252">
        <f>J125</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1889</v>
      </c>
      <c r="E100" s="271"/>
      <c r="F100" s="271"/>
      <c r="G100" s="271"/>
      <c r="H100" s="271"/>
      <c r="I100" s="272"/>
      <c r="J100" s="273">
        <f>J126</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747</v>
      </c>
      <c r="E101" s="271"/>
      <c r="F101" s="271"/>
      <c r="G101" s="271"/>
      <c r="H101" s="271"/>
      <c r="I101" s="272"/>
      <c r="J101" s="273">
        <f>J130</f>
        <v>0</v>
      </c>
      <c r="K101" s="134"/>
      <c r="L101" s="274"/>
      <c r="S101" s="12"/>
      <c r="T101" s="12"/>
      <c r="U101" s="12"/>
      <c r="V101" s="12"/>
      <c r="W101" s="12"/>
      <c r="X101" s="12"/>
      <c r="Y101" s="12"/>
      <c r="Z101" s="12"/>
      <c r="AA101" s="12"/>
      <c r="AB101" s="12"/>
      <c r="AC101" s="12"/>
      <c r="AD101" s="12"/>
      <c r="AE101" s="12"/>
    </row>
    <row r="102" hidden="1" s="12" customFormat="1" ht="19.92" customHeight="1">
      <c r="A102" s="12"/>
      <c r="B102" s="269"/>
      <c r="C102" s="134"/>
      <c r="D102" s="270" t="s">
        <v>748</v>
      </c>
      <c r="E102" s="271"/>
      <c r="F102" s="271"/>
      <c r="G102" s="271"/>
      <c r="H102" s="271"/>
      <c r="I102" s="272"/>
      <c r="J102" s="273">
        <f>J134</f>
        <v>0</v>
      </c>
      <c r="K102" s="134"/>
      <c r="L102" s="274"/>
      <c r="S102" s="12"/>
      <c r="T102" s="12"/>
      <c r="U102" s="12"/>
      <c r="V102" s="12"/>
      <c r="W102" s="12"/>
      <c r="X102" s="12"/>
      <c r="Y102" s="12"/>
      <c r="Z102" s="12"/>
      <c r="AA102" s="12"/>
      <c r="AB102" s="12"/>
      <c r="AC102" s="12"/>
      <c r="AD102" s="12"/>
      <c r="AE102" s="12"/>
    </row>
    <row r="103" hidden="1" s="2" customFormat="1" ht="21.84" customHeight="1">
      <c r="A103" s="39"/>
      <c r="B103" s="40"/>
      <c r="C103" s="41"/>
      <c r="D103" s="41"/>
      <c r="E103" s="41"/>
      <c r="F103" s="41"/>
      <c r="G103" s="41"/>
      <c r="H103" s="41"/>
      <c r="I103" s="156"/>
      <c r="J103" s="41"/>
      <c r="K103" s="41"/>
      <c r="L103" s="64"/>
      <c r="S103" s="39"/>
      <c r="T103" s="39"/>
      <c r="U103" s="39"/>
      <c r="V103" s="39"/>
      <c r="W103" s="39"/>
      <c r="X103" s="39"/>
      <c r="Y103" s="39"/>
      <c r="Z103" s="39"/>
      <c r="AA103" s="39"/>
      <c r="AB103" s="39"/>
      <c r="AC103" s="39"/>
      <c r="AD103" s="39"/>
      <c r="AE103" s="39"/>
    </row>
    <row r="104" hidden="1" s="2" customFormat="1" ht="6.96" customHeight="1">
      <c r="A104" s="39"/>
      <c r="B104" s="67"/>
      <c r="C104" s="68"/>
      <c r="D104" s="68"/>
      <c r="E104" s="68"/>
      <c r="F104" s="68"/>
      <c r="G104" s="68"/>
      <c r="H104" s="68"/>
      <c r="I104" s="194"/>
      <c r="J104" s="68"/>
      <c r="K104" s="68"/>
      <c r="L104" s="64"/>
      <c r="S104" s="39"/>
      <c r="T104" s="39"/>
      <c r="U104" s="39"/>
      <c r="V104" s="39"/>
      <c r="W104" s="39"/>
      <c r="X104" s="39"/>
      <c r="Y104" s="39"/>
      <c r="Z104" s="39"/>
      <c r="AA104" s="39"/>
      <c r="AB104" s="39"/>
      <c r="AC104" s="39"/>
      <c r="AD104" s="39"/>
      <c r="AE104" s="39"/>
    </row>
    <row r="105" hidden="1"/>
    <row r="106" hidden="1"/>
    <row r="107" hidden="1"/>
    <row r="108" s="2" customFormat="1" ht="6.96" customHeight="1">
      <c r="A108" s="39"/>
      <c r="B108" s="69"/>
      <c r="C108" s="70"/>
      <c r="D108" s="70"/>
      <c r="E108" s="70"/>
      <c r="F108" s="70"/>
      <c r="G108" s="70"/>
      <c r="H108" s="70"/>
      <c r="I108" s="197"/>
      <c r="J108" s="70"/>
      <c r="K108" s="70"/>
      <c r="L108" s="64"/>
      <c r="S108" s="39"/>
      <c r="T108" s="39"/>
      <c r="U108" s="39"/>
      <c r="V108" s="39"/>
      <c r="W108" s="39"/>
      <c r="X108" s="39"/>
      <c r="Y108" s="39"/>
      <c r="Z108" s="39"/>
      <c r="AA108" s="39"/>
      <c r="AB108" s="39"/>
      <c r="AC108" s="39"/>
      <c r="AD108" s="39"/>
      <c r="AE108" s="39"/>
    </row>
    <row r="109" s="2" customFormat="1" ht="24.96" customHeight="1">
      <c r="A109" s="39"/>
      <c r="B109" s="40"/>
      <c r="C109" s="24" t="s">
        <v>396</v>
      </c>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s="2" customFormat="1" ht="6.96" customHeight="1">
      <c r="A110" s="39"/>
      <c r="B110" s="40"/>
      <c r="C110" s="41"/>
      <c r="D110" s="41"/>
      <c r="E110" s="41"/>
      <c r="F110" s="41"/>
      <c r="G110" s="41"/>
      <c r="H110" s="41"/>
      <c r="I110" s="156"/>
      <c r="J110" s="41"/>
      <c r="K110" s="41"/>
      <c r="L110" s="64"/>
      <c r="S110" s="39"/>
      <c r="T110" s="39"/>
      <c r="U110" s="39"/>
      <c r="V110" s="39"/>
      <c r="W110" s="39"/>
      <c r="X110" s="39"/>
      <c r="Y110" s="39"/>
      <c r="Z110" s="39"/>
      <c r="AA110" s="39"/>
      <c r="AB110" s="39"/>
      <c r="AC110" s="39"/>
      <c r="AD110" s="39"/>
      <c r="AE110" s="39"/>
    </row>
    <row r="111" s="2" customFormat="1" ht="12" customHeight="1">
      <c r="A111" s="39"/>
      <c r="B111" s="40"/>
      <c r="C111" s="33" t="s">
        <v>16</v>
      </c>
      <c r="D111" s="41"/>
      <c r="E111" s="41"/>
      <c r="F111" s="41"/>
      <c r="G111" s="41"/>
      <c r="H111" s="41"/>
      <c r="I111" s="156"/>
      <c r="J111" s="41"/>
      <c r="K111" s="41"/>
      <c r="L111" s="64"/>
      <c r="S111" s="39"/>
      <c r="T111" s="39"/>
      <c r="U111" s="39"/>
      <c r="V111" s="39"/>
      <c r="W111" s="39"/>
      <c r="X111" s="39"/>
      <c r="Y111" s="39"/>
      <c r="Z111" s="39"/>
      <c r="AA111" s="39"/>
      <c r="AB111" s="39"/>
      <c r="AC111" s="39"/>
      <c r="AD111" s="39"/>
      <c r="AE111" s="39"/>
    </row>
    <row r="112" s="2" customFormat="1" ht="23.25" customHeight="1">
      <c r="A112" s="39"/>
      <c r="B112" s="40"/>
      <c r="C112" s="41"/>
      <c r="D112" s="41"/>
      <c r="E112" s="198" t="str">
        <f>E7</f>
        <v>Oprava trati v úseku 1.TK a 2.TK Děčín Prostřední Žleb - Dolní Žleb_OPRAVA č. 2</v>
      </c>
      <c r="F112" s="33"/>
      <c r="G112" s="33"/>
      <c r="H112" s="33"/>
      <c r="I112" s="156"/>
      <c r="J112" s="41"/>
      <c r="K112" s="41"/>
      <c r="L112" s="64"/>
      <c r="S112" s="39"/>
      <c r="T112" s="39"/>
      <c r="U112" s="39"/>
      <c r="V112" s="39"/>
      <c r="W112" s="39"/>
      <c r="X112" s="39"/>
      <c r="Y112" s="39"/>
      <c r="Z112" s="39"/>
      <c r="AA112" s="39"/>
      <c r="AB112" s="39"/>
      <c r="AC112" s="39"/>
      <c r="AD112" s="39"/>
      <c r="AE112" s="39"/>
    </row>
    <row r="113" s="1" customFormat="1" ht="12" customHeight="1">
      <c r="B113" s="22"/>
      <c r="C113" s="33" t="s">
        <v>389</v>
      </c>
      <c r="D113" s="23"/>
      <c r="E113" s="23"/>
      <c r="F113" s="23"/>
      <c r="G113" s="23"/>
      <c r="H113" s="23"/>
      <c r="I113" s="148"/>
      <c r="J113" s="23"/>
      <c r="K113" s="23"/>
      <c r="L113" s="21"/>
    </row>
    <row r="114" s="2" customFormat="1" ht="16.5" customHeight="1">
      <c r="A114" s="39"/>
      <c r="B114" s="40"/>
      <c r="C114" s="41"/>
      <c r="D114" s="41"/>
      <c r="E114" s="198" t="s">
        <v>4197</v>
      </c>
      <c r="F114" s="41"/>
      <c r="G114" s="41"/>
      <c r="H114" s="41"/>
      <c r="I114" s="156"/>
      <c r="J114" s="41"/>
      <c r="K114" s="41"/>
      <c r="L114" s="64"/>
      <c r="S114" s="39"/>
      <c r="T114" s="39"/>
      <c r="U114" s="39"/>
      <c r="V114" s="39"/>
      <c r="W114" s="39"/>
      <c r="X114" s="39"/>
      <c r="Y114" s="39"/>
      <c r="Z114" s="39"/>
      <c r="AA114" s="39"/>
      <c r="AB114" s="39"/>
      <c r="AC114" s="39"/>
      <c r="AD114" s="39"/>
      <c r="AE114" s="39"/>
    </row>
    <row r="115" s="2" customFormat="1" ht="12" customHeight="1">
      <c r="A115" s="39"/>
      <c r="B115" s="40"/>
      <c r="C115" s="33" t="s">
        <v>715</v>
      </c>
      <c r="D115" s="41"/>
      <c r="E115" s="41"/>
      <c r="F115" s="41"/>
      <c r="G115" s="41"/>
      <c r="H115" s="41"/>
      <c r="I115" s="156"/>
      <c r="J115" s="41"/>
      <c r="K115" s="41"/>
      <c r="L115" s="64"/>
      <c r="S115" s="39"/>
      <c r="T115" s="39"/>
      <c r="U115" s="39"/>
      <c r="V115" s="39"/>
      <c r="W115" s="39"/>
      <c r="X115" s="39"/>
      <c r="Y115" s="39"/>
      <c r="Z115" s="39"/>
      <c r="AA115" s="39"/>
      <c r="AB115" s="39"/>
      <c r="AC115" s="39"/>
      <c r="AD115" s="39"/>
      <c r="AE115" s="39"/>
    </row>
    <row r="116" s="2" customFormat="1" ht="16.5" customHeight="1">
      <c r="A116" s="39"/>
      <c r="B116" s="40"/>
      <c r="C116" s="41"/>
      <c r="D116" s="41"/>
      <c r="E116" s="77" t="str">
        <f>E11</f>
        <v>002 - VRN - Propustek v km 9,593</v>
      </c>
      <c r="F116" s="41"/>
      <c r="G116" s="41"/>
      <c r="H116" s="41"/>
      <c r="I116" s="156"/>
      <c r="J116" s="41"/>
      <c r="K116" s="41"/>
      <c r="L116" s="64"/>
      <c r="S116" s="39"/>
      <c r="T116" s="39"/>
      <c r="U116" s="39"/>
      <c r="V116" s="39"/>
      <c r="W116" s="39"/>
      <c r="X116" s="39"/>
      <c r="Y116" s="39"/>
      <c r="Z116" s="39"/>
      <c r="AA116" s="39"/>
      <c r="AB116" s="39"/>
      <c r="AC116" s="39"/>
      <c r="AD116" s="39"/>
      <c r="AE116" s="39"/>
    </row>
    <row r="117" s="2" customFormat="1" ht="6.96" customHeight="1">
      <c r="A117" s="39"/>
      <c r="B117" s="40"/>
      <c r="C117" s="41"/>
      <c r="D117" s="41"/>
      <c r="E117" s="41"/>
      <c r="F117" s="41"/>
      <c r="G117" s="41"/>
      <c r="H117" s="41"/>
      <c r="I117" s="156"/>
      <c r="J117" s="41"/>
      <c r="K117" s="41"/>
      <c r="L117" s="64"/>
      <c r="S117" s="39"/>
      <c r="T117" s="39"/>
      <c r="U117" s="39"/>
      <c r="V117" s="39"/>
      <c r="W117" s="39"/>
      <c r="X117" s="39"/>
      <c r="Y117" s="39"/>
      <c r="Z117" s="39"/>
      <c r="AA117" s="39"/>
      <c r="AB117" s="39"/>
      <c r="AC117" s="39"/>
      <c r="AD117" s="39"/>
      <c r="AE117" s="39"/>
    </row>
    <row r="118" s="2" customFormat="1" ht="12" customHeight="1">
      <c r="A118" s="39"/>
      <c r="B118" s="40"/>
      <c r="C118" s="33" t="s">
        <v>20</v>
      </c>
      <c r="D118" s="41"/>
      <c r="E118" s="41"/>
      <c r="F118" s="28" t="str">
        <f>F14</f>
        <v xml:space="preserve"> </v>
      </c>
      <c r="G118" s="41"/>
      <c r="H118" s="41"/>
      <c r="I118" s="158" t="s">
        <v>22</v>
      </c>
      <c r="J118" s="80" t="str">
        <f>IF(J14="","",J14)</f>
        <v>21. 11. 2019</v>
      </c>
      <c r="K118" s="41"/>
      <c r="L118" s="64"/>
      <c r="S118" s="39"/>
      <c r="T118" s="39"/>
      <c r="U118" s="39"/>
      <c r="V118" s="39"/>
      <c r="W118" s="39"/>
      <c r="X118" s="39"/>
      <c r="Y118" s="39"/>
      <c r="Z118" s="39"/>
      <c r="AA118" s="39"/>
      <c r="AB118" s="39"/>
      <c r="AC118" s="39"/>
      <c r="AD118" s="39"/>
      <c r="AE118" s="39"/>
    </row>
    <row r="119" s="2" customFormat="1" ht="6.96" customHeight="1">
      <c r="A119" s="39"/>
      <c r="B119" s="40"/>
      <c r="C119" s="41"/>
      <c r="D119" s="41"/>
      <c r="E119" s="41"/>
      <c r="F119" s="41"/>
      <c r="G119" s="41"/>
      <c r="H119" s="41"/>
      <c r="I119" s="156"/>
      <c r="J119" s="41"/>
      <c r="K119" s="41"/>
      <c r="L119" s="64"/>
      <c r="S119" s="39"/>
      <c r="T119" s="39"/>
      <c r="U119" s="39"/>
      <c r="V119" s="39"/>
      <c r="W119" s="39"/>
      <c r="X119" s="39"/>
      <c r="Y119" s="39"/>
      <c r="Z119" s="39"/>
      <c r="AA119" s="39"/>
      <c r="AB119" s="39"/>
      <c r="AC119" s="39"/>
      <c r="AD119" s="39"/>
      <c r="AE119" s="39"/>
    </row>
    <row r="120" s="2" customFormat="1" ht="15.15" customHeight="1">
      <c r="A120" s="39"/>
      <c r="B120" s="40"/>
      <c r="C120" s="33" t="s">
        <v>24</v>
      </c>
      <c r="D120" s="41"/>
      <c r="E120" s="41"/>
      <c r="F120" s="28" t="str">
        <f>E17</f>
        <v/>
      </c>
      <c r="G120" s="41"/>
      <c r="H120" s="41"/>
      <c r="I120" s="158" t="s">
        <v>32</v>
      </c>
      <c r="J120" s="37" t="str">
        <f>E23</f>
        <v xml:space="preserve"> </v>
      </c>
      <c r="K120" s="41"/>
      <c r="L120" s="64"/>
      <c r="S120" s="39"/>
      <c r="T120" s="39"/>
      <c r="U120" s="39"/>
      <c r="V120" s="39"/>
      <c r="W120" s="39"/>
      <c r="X120" s="39"/>
      <c r="Y120" s="39"/>
      <c r="Z120" s="39"/>
      <c r="AA120" s="39"/>
      <c r="AB120" s="39"/>
      <c r="AC120" s="39"/>
      <c r="AD120" s="39"/>
      <c r="AE120" s="39"/>
    </row>
    <row r="121" s="2" customFormat="1" ht="15.15" customHeight="1">
      <c r="A121" s="39"/>
      <c r="B121" s="40"/>
      <c r="C121" s="33" t="s">
        <v>30</v>
      </c>
      <c r="D121" s="41"/>
      <c r="E121" s="41"/>
      <c r="F121" s="28" t="str">
        <f>IF(E20="","",E20)</f>
        <v>Vyplň údaj</v>
      </c>
      <c r="G121" s="41"/>
      <c r="H121" s="41"/>
      <c r="I121" s="158" t="s">
        <v>34</v>
      </c>
      <c r="J121" s="37" t="str">
        <f>E26</f>
        <v xml:space="preserve"> </v>
      </c>
      <c r="K121" s="41"/>
      <c r="L121" s="64"/>
      <c r="S121" s="39"/>
      <c r="T121" s="39"/>
      <c r="U121" s="39"/>
      <c r="V121" s="39"/>
      <c r="W121" s="39"/>
      <c r="X121" s="39"/>
      <c r="Y121" s="39"/>
      <c r="Z121" s="39"/>
      <c r="AA121" s="39"/>
      <c r="AB121" s="39"/>
      <c r="AC121" s="39"/>
      <c r="AD121" s="39"/>
      <c r="AE121" s="39"/>
    </row>
    <row r="122" s="2" customFormat="1" ht="10.32" customHeight="1">
      <c r="A122" s="39"/>
      <c r="B122" s="40"/>
      <c r="C122" s="41"/>
      <c r="D122" s="41"/>
      <c r="E122" s="41"/>
      <c r="F122" s="41"/>
      <c r="G122" s="41"/>
      <c r="H122" s="41"/>
      <c r="I122" s="156"/>
      <c r="J122" s="41"/>
      <c r="K122" s="41"/>
      <c r="L122" s="64"/>
      <c r="S122" s="39"/>
      <c r="T122" s="39"/>
      <c r="U122" s="39"/>
      <c r="V122" s="39"/>
      <c r="W122" s="39"/>
      <c r="X122" s="39"/>
      <c r="Y122" s="39"/>
      <c r="Z122" s="39"/>
      <c r="AA122" s="39"/>
      <c r="AB122" s="39"/>
      <c r="AC122" s="39"/>
      <c r="AD122" s="39"/>
      <c r="AE122" s="39"/>
    </row>
    <row r="123" s="9" customFormat="1" ht="29.28" customHeight="1">
      <c r="A123" s="204"/>
      <c r="B123" s="205"/>
      <c r="C123" s="206" t="s">
        <v>397</v>
      </c>
      <c r="D123" s="207" t="s">
        <v>61</v>
      </c>
      <c r="E123" s="207" t="s">
        <v>57</v>
      </c>
      <c r="F123" s="207" t="s">
        <v>58</v>
      </c>
      <c r="G123" s="207" t="s">
        <v>398</v>
      </c>
      <c r="H123" s="207" t="s">
        <v>399</v>
      </c>
      <c r="I123" s="208" t="s">
        <v>400</v>
      </c>
      <c r="J123" s="207" t="s">
        <v>393</v>
      </c>
      <c r="K123" s="209" t="s">
        <v>401</v>
      </c>
      <c r="L123" s="210"/>
      <c r="M123" s="101" t="s">
        <v>1</v>
      </c>
      <c r="N123" s="102" t="s">
        <v>40</v>
      </c>
      <c r="O123" s="102" t="s">
        <v>402</v>
      </c>
      <c r="P123" s="102" t="s">
        <v>403</v>
      </c>
      <c r="Q123" s="102" t="s">
        <v>404</v>
      </c>
      <c r="R123" s="102" t="s">
        <v>405</v>
      </c>
      <c r="S123" s="102" t="s">
        <v>406</v>
      </c>
      <c r="T123" s="103" t="s">
        <v>407</v>
      </c>
      <c r="U123" s="204"/>
      <c r="V123" s="204"/>
      <c r="W123" s="204"/>
      <c r="X123" s="204"/>
      <c r="Y123" s="204"/>
      <c r="Z123" s="204"/>
      <c r="AA123" s="204"/>
      <c r="AB123" s="204"/>
      <c r="AC123" s="204"/>
      <c r="AD123" s="204"/>
      <c r="AE123" s="204"/>
    </row>
    <row r="124" s="2" customFormat="1" ht="22.8" customHeight="1">
      <c r="A124" s="39"/>
      <c r="B124" s="40"/>
      <c r="C124" s="108" t="s">
        <v>408</v>
      </c>
      <c r="D124" s="41"/>
      <c r="E124" s="41"/>
      <c r="F124" s="41"/>
      <c r="G124" s="41"/>
      <c r="H124" s="41"/>
      <c r="I124" s="156"/>
      <c r="J124" s="211">
        <f>BK124</f>
        <v>0</v>
      </c>
      <c r="K124" s="41"/>
      <c r="L124" s="45"/>
      <c r="M124" s="104"/>
      <c r="N124" s="212"/>
      <c r="O124" s="105"/>
      <c r="P124" s="213">
        <f>P125</f>
        <v>0</v>
      </c>
      <c r="Q124" s="105"/>
      <c r="R124" s="213">
        <f>R125</f>
        <v>0</v>
      </c>
      <c r="S124" s="105"/>
      <c r="T124" s="214">
        <f>T125</f>
        <v>0</v>
      </c>
      <c r="U124" s="39"/>
      <c r="V124" s="39"/>
      <c r="W124" s="39"/>
      <c r="X124" s="39"/>
      <c r="Y124" s="39"/>
      <c r="Z124" s="39"/>
      <c r="AA124" s="39"/>
      <c r="AB124" s="39"/>
      <c r="AC124" s="39"/>
      <c r="AD124" s="39"/>
      <c r="AE124" s="39"/>
      <c r="AT124" s="18" t="s">
        <v>75</v>
      </c>
      <c r="AU124" s="18" t="s">
        <v>395</v>
      </c>
      <c r="BK124" s="215">
        <f>BK125</f>
        <v>0</v>
      </c>
    </row>
    <row r="125" s="11" customFormat="1" ht="25.92" customHeight="1">
      <c r="A125" s="11"/>
      <c r="B125" s="254"/>
      <c r="C125" s="255"/>
      <c r="D125" s="256" t="s">
        <v>75</v>
      </c>
      <c r="E125" s="257" t="s">
        <v>128</v>
      </c>
      <c r="F125" s="257" t="s">
        <v>1096</v>
      </c>
      <c r="G125" s="255"/>
      <c r="H125" s="255"/>
      <c r="I125" s="258"/>
      <c r="J125" s="259">
        <f>BK125</f>
        <v>0</v>
      </c>
      <c r="K125" s="255"/>
      <c r="L125" s="260"/>
      <c r="M125" s="261"/>
      <c r="N125" s="262"/>
      <c r="O125" s="262"/>
      <c r="P125" s="263">
        <f>P126+P130+P134</f>
        <v>0</v>
      </c>
      <c r="Q125" s="262"/>
      <c r="R125" s="263">
        <f>R126+R130+R134</f>
        <v>0</v>
      </c>
      <c r="S125" s="262"/>
      <c r="T125" s="264">
        <f>T126+T130+T134</f>
        <v>0</v>
      </c>
      <c r="U125" s="11"/>
      <c r="V125" s="11"/>
      <c r="W125" s="11"/>
      <c r="X125" s="11"/>
      <c r="Y125" s="11"/>
      <c r="Z125" s="11"/>
      <c r="AA125" s="11"/>
      <c r="AB125" s="11"/>
      <c r="AC125" s="11"/>
      <c r="AD125" s="11"/>
      <c r="AE125" s="11"/>
      <c r="AR125" s="265" t="s">
        <v>427</v>
      </c>
      <c r="AT125" s="266" t="s">
        <v>75</v>
      </c>
      <c r="AU125" s="266" t="s">
        <v>76</v>
      </c>
      <c r="AY125" s="265" t="s">
        <v>414</v>
      </c>
      <c r="BK125" s="267">
        <f>BK126+BK130+BK134</f>
        <v>0</v>
      </c>
    </row>
    <row r="126" s="11" customFormat="1" ht="22.8" customHeight="1">
      <c r="A126" s="11"/>
      <c r="B126" s="254"/>
      <c r="C126" s="255"/>
      <c r="D126" s="256" t="s">
        <v>75</v>
      </c>
      <c r="E126" s="275" t="s">
        <v>1890</v>
      </c>
      <c r="F126" s="275" t="s">
        <v>1891</v>
      </c>
      <c r="G126" s="255"/>
      <c r="H126" s="255"/>
      <c r="I126" s="258"/>
      <c r="J126" s="276">
        <f>BK126</f>
        <v>0</v>
      </c>
      <c r="K126" s="255"/>
      <c r="L126" s="260"/>
      <c r="M126" s="261"/>
      <c r="N126" s="262"/>
      <c r="O126" s="262"/>
      <c r="P126" s="263">
        <f>SUM(P127:P129)</f>
        <v>0</v>
      </c>
      <c r="Q126" s="262"/>
      <c r="R126" s="263">
        <f>SUM(R127:R129)</f>
        <v>0</v>
      </c>
      <c r="S126" s="262"/>
      <c r="T126" s="264">
        <f>SUM(T127:T129)</f>
        <v>0</v>
      </c>
      <c r="U126" s="11"/>
      <c r="V126" s="11"/>
      <c r="W126" s="11"/>
      <c r="X126" s="11"/>
      <c r="Y126" s="11"/>
      <c r="Z126" s="11"/>
      <c r="AA126" s="11"/>
      <c r="AB126" s="11"/>
      <c r="AC126" s="11"/>
      <c r="AD126" s="11"/>
      <c r="AE126" s="11"/>
      <c r="AR126" s="265" t="s">
        <v>427</v>
      </c>
      <c r="AT126" s="266" t="s">
        <v>75</v>
      </c>
      <c r="AU126" s="266" t="s">
        <v>84</v>
      </c>
      <c r="AY126" s="265" t="s">
        <v>414</v>
      </c>
      <c r="BK126" s="267">
        <f>SUM(BK127:BK129)</f>
        <v>0</v>
      </c>
    </row>
    <row r="127" s="2" customFormat="1" ht="16.5" customHeight="1">
      <c r="A127" s="39"/>
      <c r="B127" s="40"/>
      <c r="C127" s="234" t="s">
        <v>84</v>
      </c>
      <c r="D127" s="234" t="s">
        <v>443</v>
      </c>
      <c r="E127" s="235" t="s">
        <v>1892</v>
      </c>
      <c r="F127" s="236" t="s">
        <v>1893</v>
      </c>
      <c r="G127" s="237" t="s">
        <v>1686</v>
      </c>
      <c r="H127" s="238">
        <v>1928.21</v>
      </c>
      <c r="I127" s="239"/>
      <c r="J127" s="240">
        <f>ROUND(I127*H127,2)</f>
        <v>0</v>
      </c>
      <c r="K127" s="236" t="s">
        <v>720</v>
      </c>
      <c r="L127" s="45"/>
      <c r="M127" s="241" t="s">
        <v>1</v>
      </c>
      <c r="N127" s="242" t="s">
        <v>41</v>
      </c>
      <c r="O127" s="92"/>
      <c r="P127" s="226">
        <f>O127*H127</f>
        <v>0</v>
      </c>
      <c r="Q127" s="226">
        <v>0</v>
      </c>
      <c r="R127" s="226">
        <f>Q127*H127</f>
        <v>0</v>
      </c>
      <c r="S127" s="226">
        <v>0</v>
      </c>
      <c r="T127" s="227">
        <f>S127*H127</f>
        <v>0</v>
      </c>
      <c r="U127" s="39"/>
      <c r="V127" s="39"/>
      <c r="W127" s="39"/>
      <c r="X127" s="39"/>
      <c r="Y127" s="39"/>
      <c r="Z127" s="39"/>
      <c r="AA127" s="39"/>
      <c r="AB127" s="39"/>
      <c r="AC127" s="39"/>
      <c r="AD127" s="39"/>
      <c r="AE127" s="39"/>
      <c r="AR127" s="228" t="s">
        <v>1102</v>
      </c>
      <c r="AT127" s="228" t="s">
        <v>443</v>
      </c>
      <c r="AU127" s="228" t="s">
        <v>86</v>
      </c>
      <c r="AY127" s="18" t="s">
        <v>414</v>
      </c>
      <c r="BE127" s="229">
        <f>IF(N127="základní",J127,0)</f>
        <v>0</v>
      </c>
      <c r="BF127" s="229">
        <f>IF(N127="snížená",J127,0)</f>
        <v>0</v>
      </c>
      <c r="BG127" s="229">
        <f>IF(N127="zákl. přenesená",J127,0)</f>
        <v>0</v>
      </c>
      <c r="BH127" s="229">
        <f>IF(N127="sníž. přenesená",J127,0)</f>
        <v>0</v>
      </c>
      <c r="BI127" s="229">
        <f>IF(N127="nulová",J127,0)</f>
        <v>0</v>
      </c>
      <c r="BJ127" s="18" t="s">
        <v>84</v>
      </c>
      <c r="BK127" s="229">
        <f>ROUND(I127*H127,2)</f>
        <v>0</v>
      </c>
      <c r="BL127" s="18" t="s">
        <v>1102</v>
      </c>
      <c r="BM127" s="228" t="s">
        <v>4334</v>
      </c>
    </row>
    <row r="128" s="2" customFormat="1">
      <c r="A128" s="39"/>
      <c r="B128" s="40"/>
      <c r="C128" s="41"/>
      <c r="D128" s="230" t="s">
        <v>417</v>
      </c>
      <c r="E128" s="41"/>
      <c r="F128" s="231" t="s">
        <v>1893</v>
      </c>
      <c r="G128" s="41"/>
      <c r="H128" s="41"/>
      <c r="I128" s="156"/>
      <c r="J128" s="41"/>
      <c r="K128" s="41"/>
      <c r="L128" s="45"/>
      <c r="M128" s="232"/>
      <c r="N128" s="233"/>
      <c r="O128" s="92"/>
      <c r="P128" s="92"/>
      <c r="Q128" s="92"/>
      <c r="R128" s="92"/>
      <c r="S128" s="92"/>
      <c r="T128" s="93"/>
      <c r="U128" s="39"/>
      <c r="V128" s="39"/>
      <c r="W128" s="39"/>
      <c r="X128" s="39"/>
      <c r="Y128" s="39"/>
      <c r="Z128" s="39"/>
      <c r="AA128" s="39"/>
      <c r="AB128" s="39"/>
      <c r="AC128" s="39"/>
      <c r="AD128" s="39"/>
      <c r="AE128" s="39"/>
      <c r="AT128" s="18" t="s">
        <v>417</v>
      </c>
      <c r="AU128" s="18" t="s">
        <v>86</v>
      </c>
    </row>
    <row r="129" s="2" customFormat="1">
      <c r="A129" s="39"/>
      <c r="B129" s="40"/>
      <c r="C129" s="41"/>
      <c r="D129" s="230" t="s">
        <v>722</v>
      </c>
      <c r="E129" s="41"/>
      <c r="F129" s="268" t="s">
        <v>4125</v>
      </c>
      <c r="G129" s="41"/>
      <c r="H129" s="41"/>
      <c r="I129" s="156"/>
      <c r="J129" s="41"/>
      <c r="K129" s="41"/>
      <c r="L129" s="45"/>
      <c r="M129" s="232"/>
      <c r="N129" s="233"/>
      <c r="O129" s="92"/>
      <c r="P129" s="92"/>
      <c r="Q129" s="92"/>
      <c r="R129" s="92"/>
      <c r="S129" s="92"/>
      <c r="T129" s="93"/>
      <c r="U129" s="39"/>
      <c r="V129" s="39"/>
      <c r="W129" s="39"/>
      <c r="X129" s="39"/>
      <c r="Y129" s="39"/>
      <c r="Z129" s="39"/>
      <c r="AA129" s="39"/>
      <c r="AB129" s="39"/>
      <c r="AC129" s="39"/>
      <c r="AD129" s="39"/>
      <c r="AE129" s="39"/>
      <c r="AT129" s="18" t="s">
        <v>722</v>
      </c>
      <c r="AU129" s="18" t="s">
        <v>86</v>
      </c>
    </row>
    <row r="130" s="11" customFormat="1" ht="22.8" customHeight="1">
      <c r="A130" s="11"/>
      <c r="B130" s="254"/>
      <c r="C130" s="255"/>
      <c r="D130" s="256" t="s">
        <v>75</v>
      </c>
      <c r="E130" s="275" t="s">
        <v>1097</v>
      </c>
      <c r="F130" s="275" t="s">
        <v>1098</v>
      </c>
      <c r="G130" s="255"/>
      <c r="H130" s="255"/>
      <c r="I130" s="258"/>
      <c r="J130" s="276">
        <f>BK130</f>
        <v>0</v>
      </c>
      <c r="K130" s="255"/>
      <c r="L130" s="260"/>
      <c r="M130" s="261"/>
      <c r="N130" s="262"/>
      <c r="O130" s="262"/>
      <c r="P130" s="263">
        <f>SUM(P131:P133)</f>
        <v>0</v>
      </c>
      <c r="Q130" s="262"/>
      <c r="R130" s="263">
        <f>SUM(R131:R133)</f>
        <v>0</v>
      </c>
      <c r="S130" s="262"/>
      <c r="T130" s="264">
        <f>SUM(T131:T133)</f>
        <v>0</v>
      </c>
      <c r="U130" s="11"/>
      <c r="V130" s="11"/>
      <c r="W130" s="11"/>
      <c r="X130" s="11"/>
      <c r="Y130" s="11"/>
      <c r="Z130" s="11"/>
      <c r="AA130" s="11"/>
      <c r="AB130" s="11"/>
      <c r="AC130" s="11"/>
      <c r="AD130" s="11"/>
      <c r="AE130" s="11"/>
      <c r="AR130" s="265" t="s">
        <v>427</v>
      </c>
      <c r="AT130" s="266" t="s">
        <v>75</v>
      </c>
      <c r="AU130" s="266" t="s">
        <v>84</v>
      </c>
      <c r="AY130" s="265" t="s">
        <v>414</v>
      </c>
      <c r="BK130" s="267">
        <f>SUM(BK131:BK133)</f>
        <v>0</v>
      </c>
    </row>
    <row r="131" s="2" customFormat="1" ht="16.5" customHeight="1">
      <c r="A131" s="39"/>
      <c r="B131" s="40"/>
      <c r="C131" s="234" t="s">
        <v>86</v>
      </c>
      <c r="D131" s="234" t="s">
        <v>443</v>
      </c>
      <c r="E131" s="235" t="s">
        <v>1100</v>
      </c>
      <c r="F131" s="236" t="s">
        <v>1098</v>
      </c>
      <c r="G131" s="237" t="s">
        <v>1686</v>
      </c>
      <c r="H131" s="238">
        <v>1928.21</v>
      </c>
      <c r="I131" s="239"/>
      <c r="J131" s="240">
        <f>ROUND(I131*H131,2)</f>
        <v>0</v>
      </c>
      <c r="K131" s="236" t="s">
        <v>720</v>
      </c>
      <c r="L131" s="45"/>
      <c r="M131" s="241" t="s">
        <v>1</v>
      </c>
      <c r="N131" s="242" t="s">
        <v>41</v>
      </c>
      <c r="O131" s="92"/>
      <c r="P131" s="226">
        <f>O131*H131</f>
        <v>0</v>
      </c>
      <c r="Q131" s="226">
        <v>0</v>
      </c>
      <c r="R131" s="226">
        <f>Q131*H131</f>
        <v>0</v>
      </c>
      <c r="S131" s="226">
        <v>0</v>
      </c>
      <c r="T131" s="227">
        <f>S131*H131</f>
        <v>0</v>
      </c>
      <c r="U131" s="39"/>
      <c r="V131" s="39"/>
      <c r="W131" s="39"/>
      <c r="X131" s="39"/>
      <c r="Y131" s="39"/>
      <c r="Z131" s="39"/>
      <c r="AA131" s="39"/>
      <c r="AB131" s="39"/>
      <c r="AC131" s="39"/>
      <c r="AD131" s="39"/>
      <c r="AE131" s="39"/>
      <c r="AR131" s="228" t="s">
        <v>1102</v>
      </c>
      <c r="AT131" s="228" t="s">
        <v>443</v>
      </c>
      <c r="AU131" s="228" t="s">
        <v>86</v>
      </c>
      <c r="AY131" s="18" t="s">
        <v>414</v>
      </c>
      <c r="BE131" s="229">
        <f>IF(N131="základní",J131,0)</f>
        <v>0</v>
      </c>
      <c r="BF131" s="229">
        <f>IF(N131="snížená",J131,0)</f>
        <v>0</v>
      </c>
      <c r="BG131" s="229">
        <f>IF(N131="zákl. přenesená",J131,0)</f>
        <v>0</v>
      </c>
      <c r="BH131" s="229">
        <f>IF(N131="sníž. přenesená",J131,0)</f>
        <v>0</v>
      </c>
      <c r="BI131" s="229">
        <f>IF(N131="nulová",J131,0)</f>
        <v>0</v>
      </c>
      <c r="BJ131" s="18" t="s">
        <v>84</v>
      </c>
      <c r="BK131" s="229">
        <f>ROUND(I131*H131,2)</f>
        <v>0</v>
      </c>
      <c r="BL131" s="18" t="s">
        <v>1102</v>
      </c>
      <c r="BM131" s="228" t="s">
        <v>4335</v>
      </c>
    </row>
    <row r="132" s="2" customFormat="1">
      <c r="A132" s="39"/>
      <c r="B132" s="40"/>
      <c r="C132" s="41"/>
      <c r="D132" s="230" t="s">
        <v>417</v>
      </c>
      <c r="E132" s="41"/>
      <c r="F132" s="231" t="s">
        <v>1098</v>
      </c>
      <c r="G132" s="41"/>
      <c r="H132" s="41"/>
      <c r="I132" s="156"/>
      <c r="J132" s="41"/>
      <c r="K132" s="41"/>
      <c r="L132" s="45"/>
      <c r="M132" s="232"/>
      <c r="N132" s="233"/>
      <c r="O132" s="92"/>
      <c r="P132" s="92"/>
      <c r="Q132" s="92"/>
      <c r="R132" s="92"/>
      <c r="S132" s="92"/>
      <c r="T132" s="93"/>
      <c r="U132" s="39"/>
      <c r="V132" s="39"/>
      <c r="W132" s="39"/>
      <c r="X132" s="39"/>
      <c r="Y132" s="39"/>
      <c r="Z132" s="39"/>
      <c r="AA132" s="39"/>
      <c r="AB132" s="39"/>
      <c r="AC132" s="39"/>
      <c r="AD132" s="39"/>
      <c r="AE132" s="39"/>
      <c r="AT132" s="18" t="s">
        <v>417</v>
      </c>
      <c r="AU132" s="18" t="s">
        <v>86</v>
      </c>
    </row>
    <row r="133" s="2" customFormat="1">
      <c r="A133" s="39"/>
      <c r="B133" s="40"/>
      <c r="C133" s="41"/>
      <c r="D133" s="230" t="s">
        <v>722</v>
      </c>
      <c r="E133" s="41"/>
      <c r="F133" s="268" t="s">
        <v>3021</v>
      </c>
      <c r="G133" s="41"/>
      <c r="H133" s="41"/>
      <c r="I133" s="156"/>
      <c r="J133" s="41"/>
      <c r="K133" s="41"/>
      <c r="L133" s="45"/>
      <c r="M133" s="232"/>
      <c r="N133" s="233"/>
      <c r="O133" s="92"/>
      <c r="P133" s="92"/>
      <c r="Q133" s="92"/>
      <c r="R133" s="92"/>
      <c r="S133" s="92"/>
      <c r="T133" s="93"/>
      <c r="U133" s="39"/>
      <c r="V133" s="39"/>
      <c r="W133" s="39"/>
      <c r="X133" s="39"/>
      <c r="Y133" s="39"/>
      <c r="Z133" s="39"/>
      <c r="AA133" s="39"/>
      <c r="AB133" s="39"/>
      <c r="AC133" s="39"/>
      <c r="AD133" s="39"/>
      <c r="AE133" s="39"/>
      <c r="AT133" s="18" t="s">
        <v>722</v>
      </c>
      <c r="AU133" s="18" t="s">
        <v>86</v>
      </c>
    </row>
    <row r="134" s="11" customFormat="1" ht="22.8" customHeight="1">
      <c r="A134" s="11"/>
      <c r="B134" s="254"/>
      <c r="C134" s="255"/>
      <c r="D134" s="256" t="s">
        <v>75</v>
      </c>
      <c r="E134" s="275" t="s">
        <v>1108</v>
      </c>
      <c r="F134" s="275" t="s">
        <v>1109</v>
      </c>
      <c r="G134" s="255"/>
      <c r="H134" s="255"/>
      <c r="I134" s="258"/>
      <c r="J134" s="276">
        <f>BK134</f>
        <v>0</v>
      </c>
      <c r="K134" s="255"/>
      <c r="L134" s="260"/>
      <c r="M134" s="261"/>
      <c r="N134" s="262"/>
      <c r="O134" s="262"/>
      <c r="P134" s="263">
        <f>SUM(P135:P137)</f>
        <v>0</v>
      </c>
      <c r="Q134" s="262"/>
      <c r="R134" s="263">
        <f>SUM(R135:R137)</f>
        <v>0</v>
      </c>
      <c r="S134" s="262"/>
      <c r="T134" s="264">
        <f>SUM(T135:T137)</f>
        <v>0</v>
      </c>
      <c r="U134" s="11"/>
      <c r="V134" s="11"/>
      <c r="W134" s="11"/>
      <c r="X134" s="11"/>
      <c r="Y134" s="11"/>
      <c r="Z134" s="11"/>
      <c r="AA134" s="11"/>
      <c r="AB134" s="11"/>
      <c r="AC134" s="11"/>
      <c r="AD134" s="11"/>
      <c r="AE134" s="11"/>
      <c r="AR134" s="265" t="s">
        <v>427</v>
      </c>
      <c r="AT134" s="266" t="s">
        <v>75</v>
      </c>
      <c r="AU134" s="266" t="s">
        <v>84</v>
      </c>
      <c r="AY134" s="265" t="s">
        <v>414</v>
      </c>
      <c r="BK134" s="267">
        <f>SUM(BK135:BK137)</f>
        <v>0</v>
      </c>
    </row>
    <row r="135" s="2" customFormat="1" ht="16.5" customHeight="1">
      <c r="A135" s="39"/>
      <c r="B135" s="40"/>
      <c r="C135" s="234" t="s">
        <v>114</v>
      </c>
      <c r="D135" s="234" t="s">
        <v>443</v>
      </c>
      <c r="E135" s="235" t="s">
        <v>1898</v>
      </c>
      <c r="F135" s="236" t="s">
        <v>1109</v>
      </c>
      <c r="G135" s="237" t="s">
        <v>1686</v>
      </c>
      <c r="H135" s="238">
        <v>1928.21</v>
      </c>
      <c r="I135" s="239"/>
      <c r="J135" s="240">
        <f>ROUND(I135*H135,2)</f>
        <v>0</v>
      </c>
      <c r="K135" s="236" t="s">
        <v>720</v>
      </c>
      <c r="L135" s="45"/>
      <c r="M135" s="241" t="s">
        <v>1</v>
      </c>
      <c r="N135" s="242" t="s">
        <v>41</v>
      </c>
      <c r="O135" s="92"/>
      <c r="P135" s="226">
        <f>O135*H135</f>
        <v>0</v>
      </c>
      <c r="Q135" s="226">
        <v>0</v>
      </c>
      <c r="R135" s="226">
        <f>Q135*H135</f>
        <v>0</v>
      </c>
      <c r="S135" s="226">
        <v>0</v>
      </c>
      <c r="T135" s="227">
        <f>S135*H135</f>
        <v>0</v>
      </c>
      <c r="U135" s="39"/>
      <c r="V135" s="39"/>
      <c r="W135" s="39"/>
      <c r="X135" s="39"/>
      <c r="Y135" s="39"/>
      <c r="Z135" s="39"/>
      <c r="AA135" s="39"/>
      <c r="AB135" s="39"/>
      <c r="AC135" s="39"/>
      <c r="AD135" s="39"/>
      <c r="AE135" s="39"/>
      <c r="AR135" s="228" t="s">
        <v>1102</v>
      </c>
      <c r="AT135" s="228" t="s">
        <v>443</v>
      </c>
      <c r="AU135" s="228" t="s">
        <v>86</v>
      </c>
      <c r="AY135" s="18" t="s">
        <v>414</v>
      </c>
      <c r="BE135" s="229">
        <f>IF(N135="základní",J135,0)</f>
        <v>0</v>
      </c>
      <c r="BF135" s="229">
        <f>IF(N135="snížená",J135,0)</f>
        <v>0</v>
      </c>
      <c r="BG135" s="229">
        <f>IF(N135="zákl. přenesená",J135,0)</f>
        <v>0</v>
      </c>
      <c r="BH135" s="229">
        <f>IF(N135="sníž. přenesená",J135,0)</f>
        <v>0</v>
      </c>
      <c r="BI135" s="229">
        <f>IF(N135="nulová",J135,0)</f>
        <v>0</v>
      </c>
      <c r="BJ135" s="18" t="s">
        <v>84</v>
      </c>
      <c r="BK135" s="229">
        <f>ROUND(I135*H135,2)</f>
        <v>0</v>
      </c>
      <c r="BL135" s="18" t="s">
        <v>1102</v>
      </c>
      <c r="BM135" s="228" t="s">
        <v>4336</v>
      </c>
    </row>
    <row r="136" s="2" customFormat="1">
      <c r="A136" s="39"/>
      <c r="B136" s="40"/>
      <c r="C136" s="41"/>
      <c r="D136" s="230" t="s">
        <v>417</v>
      </c>
      <c r="E136" s="41"/>
      <c r="F136" s="231" t="s">
        <v>1109</v>
      </c>
      <c r="G136" s="41"/>
      <c r="H136" s="41"/>
      <c r="I136" s="156"/>
      <c r="J136" s="41"/>
      <c r="K136" s="41"/>
      <c r="L136" s="45"/>
      <c r="M136" s="232"/>
      <c r="N136" s="233"/>
      <c r="O136" s="92"/>
      <c r="P136" s="92"/>
      <c r="Q136" s="92"/>
      <c r="R136" s="92"/>
      <c r="S136" s="92"/>
      <c r="T136" s="93"/>
      <c r="U136" s="39"/>
      <c r="V136" s="39"/>
      <c r="W136" s="39"/>
      <c r="X136" s="39"/>
      <c r="Y136" s="39"/>
      <c r="Z136" s="39"/>
      <c r="AA136" s="39"/>
      <c r="AB136" s="39"/>
      <c r="AC136" s="39"/>
      <c r="AD136" s="39"/>
      <c r="AE136" s="39"/>
      <c r="AT136" s="18" t="s">
        <v>417</v>
      </c>
      <c r="AU136" s="18" t="s">
        <v>86</v>
      </c>
    </row>
    <row r="137" s="2" customFormat="1">
      <c r="A137" s="39"/>
      <c r="B137" s="40"/>
      <c r="C137" s="41"/>
      <c r="D137" s="230" t="s">
        <v>722</v>
      </c>
      <c r="E137" s="41"/>
      <c r="F137" s="268" t="s">
        <v>4337</v>
      </c>
      <c r="G137" s="41"/>
      <c r="H137" s="41"/>
      <c r="I137" s="156"/>
      <c r="J137" s="41"/>
      <c r="K137" s="41"/>
      <c r="L137" s="45"/>
      <c r="M137" s="243"/>
      <c r="N137" s="244"/>
      <c r="O137" s="245"/>
      <c r="P137" s="245"/>
      <c r="Q137" s="245"/>
      <c r="R137" s="245"/>
      <c r="S137" s="245"/>
      <c r="T137" s="246"/>
      <c r="U137" s="39"/>
      <c r="V137" s="39"/>
      <c r="W137" s="39"/>
      <c r="X137" s="39"/>
      <c r="Y137" s="39"/>
      <c r="Z137" s="39"/>
      <c r="AA137" s="39"/>
      <c r="AB137" s="39"/>
      <c r="AC137" s="39"/>
      <c r="AD137" s="39"/>
      <c r="AE137" s="39"/>
      <c r="AT137" s="18" t="s">
        <v>722</v>
      </c>
      <c r="AU137" s="18" t="s">
        <v>86</v>
      </c>
    </row>
    <row r="138" s="2" customFormat="1" ht="6.96" customHeight="1">
      <c r="A138" s="39"/>
      <c r="B138" s="67"/>
      <c r="C138" s="68"/>
      <c r="D138" s="68"/>
      <c r="E138" s="68"/>
      <c r="F138" s="68"/>
      <c r="G138" s="68"/>
      <c r="H138" s="68"/>
      <c r="I138" s="194"/>
      <c r="J138" s="68"/>
      <c r="K138" s="68"/>
      <c r="L138" s="45"/>
      <c r="M138" s="39"/>
      <c r="O138" s="39"/>
      <c r="P138" s="39"/>
      <c r="Q138" s="39"/>
      <c r="R138" s="39"/>
      <c r="S138" s="39"/>
      <c r="T138" s="39"/>
      <c r="U138" s="39"/>
      <c r="V138" s="39"/>
      <c r="W138" s="39"/>
      <c r="X138" s="39"/>
      <c r="Y138" s="39"/>
      <c r="Z138" s="39"/>
      <c r="AA138" s="39"/>
      <c r="AB138" s="39"/>
      <c r="AC138" s="39"/>
      <c r="AD138" s="39"/>
      <c r="AE138" s="39"/>
    </row>
  </sheetData>
  <sheetProtection sheet="1" autoFilter="0" formatColumns="0" formatRows="0" objects="1" scenarios="1" spinCount="100000" saltValue="NsKpq1XIGebcbjdswgXJx5TRNVUfakTHUToyNkidyY4nwNt2uPIuOXMqEGJV4EDb/RcunOOcFCaxHHCaRIg5UA==" hashValue="CR7GStPaSR8GWyPpDAC4bHJesZAqdUfNcdLXhBWnvy7jDqOtjztPwH5KnQWkcR4a+glinwbbGnfemtjOrwP3TA==" algorithmName="SHA-512" password="CC35"/>
  <autoFilter ref="C123:K137"/>
  <mergeCells count="12">
    <mergeCell ref="E7:H7"/>
    <mergeCell ref="E9:H9"/>
    <mergeCell ref="E11:H11"/>
    <mergeCell ref="E20:H20"/>
    <mergeCell ref="E29:H29"/>
    <mergeCell ref="E85:H85"/>
    <mergeCell ref="E87:H87"/>
    <mergeCell ref="E89:H89"/>
    <mergeCell ref="E112:H112"/>
    <mergeCell ref="E114:H114"/>
    <mergeCell ref="E116:H116"/>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77.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349</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4338</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4339</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ROUND(J130,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ROUND((SUM(BE130:BE289)),  2)</f>
        <v>0</v>
      </c>
      <c r="G35" s="39"/>
      <c r="H35" s="39"/>
      <c r="I35" s="173">
        <v>0.20999999999999999</v>
      </c>
      <c r="J35" s="172">
        <f>ROUND(((SUM(BE130:BE289))*I35),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ROUND((SUM(BF130:BF289)),  2)</f>
        <v>0</v>
      </c>
      <c r="G36" s="39"/>
      <c r="H36" s="39"/>
      <c r="I36" s="173">
        <v>0.14999999999999999</v>
      </c>
      <c r="J36" s="172">
        <f>ROUND(((SUM(BF130:BF289))*I36),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ROUND((SUM(BG130:BG289)),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ROUND((SUM(BH130:BH289)),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ROUND((SUM(BI130:BI289)),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4338</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001 - ZRN - Propustek v km 9,721</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J130</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732</v>
      </c>
      <c r="E99" s="250"/>
      <c r="F99" s="250"/>
      <c r="G99" s="250"/>
      <c r="H99" s="250"/>
      <c r="I99" s="251"/>
      <c r="J99" s="252">
        <f>J131</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1712</v>
      </c>
      <c r="E100" s="271"/>
      <c r="F100" s="271"/>
      <c r="G100" s="271"/>
      <c r="H100" s="271"/>
      <c r="I100" s="272"/>
      <c r="J100" s="273">
        <f>J132</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2858</v>
      </c>
      <c r="E101" s="271"/>
      <c r="F101" s="271"/>
      <c r="G101" s="271"/>
      <c r="H101" s="271"/>
      <c r="I101" s="272"/>
      <c r="J101" s="273">
        <f>J156</f>
        <v>0</v>
      </c>
      <c r="K101" s="134"/>
      <c r="L101" s="274"/>
      <c r="S101" s="12"/>
      <c r="T101" s="12"/>
      <c r="U101" s="12"/>
      <c r="V101" s="12"/>
      <c r="W101" s="12"/>
      <c r="X101" s="12"/>
      <c r="Y101" s="12"/>
      <c r="Z101" s="12"/>
      <c r="AA101" s="12"/>
      <c r="AB101" s="12"/>
      <c r="AC101" s="12"/>
      <c r="AD101" s="12"/>
      <c r="AE101" s="12"/>
    </row>
    <row r="102" hidden="1" s="12" customFormat="1" ht="19.92" customHeight="1">
      <c r="A102" s="12"/>
      <c r="B102" s="269"/>
      <c r="C102" s="134"/>
      <c r="D102" s="270" t="s">
        <v>734</v>
      </c>
      <c r="E102" s="271"/>
      <c r="F102" s="271"/>
      <c r="G102" s="271"/>
      <c r="H102" s="271"/>
      <c r="I102" s="272"/>
      <c r="J102" s="273">
        <f>J168</f>
        <v>0</v>
      </c>
      <c r="K102" s="134"/>
      <c r="L102" s="274"/>
      <c r="S102" s="12"/>
      <c r="T102" s="12"/>
      <c r="U102" s="12"/>
      <c r="V102" s="12"/>
      <c r="W102" s="12"/>
      <c r="X102" s="12"/>
      <c r="Y102" s="12"/>
      <c r="Z102" s="12"/>
      <c r="AA102" s="12"/>
      <c r="AB102" s="12"/>
      <c r="AC102" s="12"/>
      <c r="AD102" s="12"/>
      <c r="AE102" s="12"/>
    </row>
    <row r="103" hidden="1" s="12" customFormat="1" ht="19.92" customHeight="1">
      <c r="A103" s="12"/>
      <c r="B103" s="269"/>
      <c r="C103" s="134"/>
      <c r="D103" s="270" t="s">
        <v>736</v>
      </c>
      <c r="E103" s="271"/>
      <c r="F103" s="271"/>
      <c r="G103" s="271"/>
      <c r="H103" s="271"/>
      <c r="I103" s="272"/>
      <c r="J103" s="273">
        <f>J176</f>
        <v>0</v>
      </c>
      <c r="K103" s="134"/>
      <c r="L103" s="274"/>
      <c r="S103" s="12"/>
      <c r="T103" s="12"/>
      <c r="U103" s="12"/>
      <c r="V103" s="12"/>
      <c r="W103" s="12"/>
      <c r="X103" s="12"/>
      <c r="Y103" s="12"/>
      <c r="Z103" s="12"/>
      <c r="AA103" s="12"/>
      <c r="AB103" s="12"/>
      <c r="AC103" s="12"/>
      <c r="AD103" s="12"/>
      <c r="AE103" s="12"/>
    </row>
    <row r="104" hidden="1" s="12" customFormat="1" ht="19.92" customHeight="1">
      <c r="A104" s="12"/>
      <c r="B104" s="269"/>
      <c r="C104" s="134"/>
      <c r="D104" s="270" t="s">
        <v>737</v>
      </c>
      <c r="E104" s="271"/>
      <c r="F104" s="271"/>
      <c r="G104" s="271"/>
      <c r="H104" s="271"/>
      <c r="I104" s="272"/>
      <c r="J104" s="273">
        <f>J204</f>
        <v>0</v>
      </c>
      <c r="K104" s="134"/>
      <c r="L104" s="274"/>
      <c r="S104" s="12"/>
      <c r="T104" s="12"/>
      <c r="U104" s="12"/>
      <c r="V104" s="12"/>
      <c r="W104" s="12"/>
      <c r="X104" s="12"/>
      <c r="Y104" s="12"/>
      <c r="Z104" s="12"/>
      <c r="AA104" s="12"/>
      <c r="AB104" s="12"/>
      <c r="AC104" s="12"/>
      <c r="AD104" s="12"/>
      <c r="AE104" s="12"/>
    </row>
    <row r="105" hidden="1" s="12" customFormat="1" ht="19.92" customHeight="1">
      <c r="A105" s="12"/>
      <c r="B105" s="269"/>
      <c r="C105" s="134"/>
      <c r="D105" s="270" t="s">
        <v>738</v>
      </c>
      <c r="E105" s="271"/>
      <c r="F105" s="271"/>
      <c r="G105" s="271"/>
      <c r="H105" s="271"/>
      <c r="I105" s="272"/>
      <c r="J105" s="273">
        <f>J245</f>
        <v>0</v>
      </c>
      <c r="K105" s="134"/>
      <c r="L105" s="274"/>
      <c r="S105" s="12"/>
      <c r="T105" s="12"/>
      <c r="U105" s="12"/>
      <c r="V105" s="12"/>
      <c r="W105" s="12"/>
      <c r="X105" s="12"/>
      <c r="Y105" s="12"/>
      <c r="Z105" s="12"/>
      <c r="AA105" s="12"/>
      <c r="AB105" s="12"/>
      <c r="AC105" s="12"/>
      <c r="AD105" s="12"/>
      <c r="AE105" s="12"/>
    </row>
    <row r="106" hidden="1" s="12" customFormat="1" ht="19.92" customHeight="1">
      <c r="A106" s="12"/>
      <c r="B106" s="269"/>
      <c r="C106" s="134"/>
      <c r="D106" s="270" t="s">
        <v>739</v>
      </c>
      <c r="E106" s="271"/>
      <c r="F106" s="271"/>
      <c r="G106" s="271"/>
      <c r="H106" s="271"/>
      <c r="I106" s="272"/>
      <c r="J106" s="273">
        <f>J266</f>
        <v>0</v>
      </c>
      <c r="K106" s="134"/>
      <c r="L106" s="274"/>
      <c r="S106" s="12"/>
      <c r="T106" s="12"/>
      <c r="U106" s="12"/>
      <c r="V106" s="12"/>
      <c r="W106" s="12"/>
      <c r="X106" s="12"/>
      <c r="Y106" s="12"/>
      <c r="Z106" s="12"/>
      <c r="AA106" s="12"/>
      <c r="AB106" s="12"/>
      <c r="AC106" s="12"/>
      <c r="AD106" s="12"/>
      <c r="AE106" s="12"/>
    </row>
    <row r="107" hidden="1" s="10" customFormat="1" ht="24.96" customHeight="1">
      <c r="A107" s="10"/>
      <c r="B107" s="247"/>
      <c r="C107" s="248"/>
      <c r="D107" s="249" t="s">
        <v>740</v>
      </c>
      <c r="E107" s="250"/>
      <c r="F107" s="250"/>
      <c r="G107" s="250"/>
      <c r="H107" s="250"/>
      <c r="I107" s="251"/>
      <c r="J107" s="252">
        <f>J270</f>
        <v>0</v>
      </c>
      <c r="K107" s="248"/>
      <c r="L107" s="253"/>
      <c r="S107" s="10"/>
      <c r="T107" s="10"/>
      <c r="U107" s="10"/>
      <c r="V107" s="10"/>
      <c r="W107" s="10"/>
      <c r="X107" s="10"/>
      <c r="Y107" s="10"/>
      <c r="Z107" s="10"/>
      <c r="AA107" s="10"/>
      <c r="AB107" s="10"/>
      <c r="AC107" s="10"/>
      <c r="AD107" s="10"/>
      <c r="AE107" s="10"/>
    </row>
    <row r="108" hidden="1" s="12" customFormat="1" ht="19.92" customHeight="1">
      <c r="A108" s="12"/>
      <c r="B108" s="269"/>
      <c r="C108" s="134"/>
      <c r="D108" s="270" t="s">
        <v>1713</v>
      </c>
      <c r="E108" s="271"/>
      <c r="F108" s="271"/>
      <c r="G108" s="271"/>
      <c r="H108" s="271"/>
      <c r="I108" s="272"/>
      <c r="J108" s="273">
        <f>J271</f>
        <v>0</v>
      </c>
      <c r="K108" s="134"/>
      <c r="L108" s="274"/>
      <c r="S108" s="12"/>
      <c r="T108" s="12"/>
      <c r="U108" s="12"/>
      <c r="V108" s="12"/>
      <c r="W108" s="12"/>
      <c r="X108" s="12"/>
      <c r="Y108" s="12"/>
      <c r="Z108" s="12"/>
      <c r="AA108" s="12"/>
      <c r="AB108" s="12"/>
      <c r="AC108" s="12"/>
      <c r="AD108" s="12"/>
      <c r="AE108" s="12"/>
    </row>
    <row r="109" hidden="1" s="2" customFormat="1" ht="21.84" customHeight="1">
      <c r="A109" s="39"/>
      <c r="B109" s="40"/>
      <c r="C109" s="41"/>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hidden="1" s="2" customFormat="1" ht="6.96" customHeight="1">
      <c r="A110" s="39"/>
      <c r="B110" s="67"/>
      <c r="C110" s="68"/>
      <c r="D110" s="68"/>
      <c r="E110" s="68"/>
      <c r="F110" s="68"/>
      <c r="G110" s="68"/>
      <c r="H110" s="68"/>
      <c r="I110" s="194"/>
      <c r="J110" s="68"/>
      <c r="K110" s="68"/>
      <c r="L110" s="64"/>
      <c r="S110" s="39"/>
      <c r="T110" s="39"/>
      <c r="U110" s="39"/>
      <c r="V110" s="39"/>
      <c r="W110" s="39"/>
      <c r="X110" s="39"/>
      <c r="Y110" s="39"/>
      <c r="Z110" s="39"/>
      <c r="AA110" s="39"/>
      <c r="AB110" s="39"/>
      <c r="AC110" s="39"/>
      <c r="AD110" s="39"/>
      <c r="AE110" s="39"/>
    </row>
    <row r="111" hidden="1"/>
    <row r="112" hidden="1"/>
    <row r="113" hidden="1"/>
    <row r="114" s="2" customFormat="1" ht="6.96" customHeight="1">
      <c r="A114" s="39"/>
      <c r="B114" s="69"/>
      <c r="C114" s="70"/>
      <c r="D114" s="70"/>
      <c r="E114" s="70"/>
      <c r="F114" s="70"/>
      <c r="G114" s="70"/>
      <c r="H114" s="70"/>
      <c r="I114" s="197"/>
      <c r="J114" s="70"/>
      <c r="K114" s="70"/>
      <c r="L114" s="64"/>
      <c r="S114" s="39"/>
      <c r="T114" s="39"/>
      <c r="U114" s="39"/>
      <c r="V114" s="39"/>
      <c r="W114" s="39"/>
      <c r="X114" s="39"/>
      <c r="Y114" s="39"/>
      <c r="Z114" s="39"/>
      <c r="AA114" s="39"/>
      <c r="AB114" s="39"/>
      <c r="AC114" s="39"/>
      <c r="AD114" s="39"/>
      <c r="AE114" s="39"/>
    </row>
    <row r="115" s="2" customFormat="1" ht="24.96" customHeight="1">
      <c r="A115" s="39"/>
      <c r="B115" s="40"/>
      <c r="C115" s="24" t="s">
        <v>396</v>
      </c>
      <c r="D115" s="41"/>
      <c r="E115" s="41"/>
      <c r="F115" s="41"/>
      <c r="G115" s="41"/>
      <c r="H115" s="41"/>
      <c r="I115" s="156"/>
      <c r="J115" s="41"/>
      <c r="K115" s="41"/>
      <c r="L115" s="64"/>
      <c r="S115" s="39"/>
      <c r="T115" s="39"/>
      <c r="U115" s="39"/>
      <c r="V115" s="39"/>
      <c r="W115" s="39"/>
      <c r="X115" s="39"/>
      <c r="Y115" s="39"/>
      <c r="Z115" s="39"/>
      <c r="AA115" s="39"/>
      <c r="AB115" s="39"/>
      <c r="AC115" s="39"/>
      <c r="AD115" s="39"/>
      <c r="AE115" s="39"/>
    </row>
    <row r="116" s="2" customFormat="1" ht="6.96" customHeight="1">
      <c r="A116" s="39"/>
      <c r="B116" s="40"/>
      <c r="C116" s="41"/>
      <c r="D116" s="41"/>
      <c r="E116" s="41"/>
      <c r="F116" s="41"/>
      <c r="G116" s="41"/>
      <c r="H116" s="41"/>
      <c r="I116" s="156"/>
      <c r="J116" s="41"/>
      <c r="K116" s="41"/>
      <c r="L116" s="64"/>
      <c r="S116" s="39"/>
      <c r="T116" s="39"/>
      <c r="U116" s="39"/>
      <c r="V116" s="39"/>
      <c r="W116" s="39"/>
      <c r="X116" s="39"/>
      <c r="Y116" s="39"/>
      <c r="Z116" s="39"/>
      <c r="AA116" s="39"/>
      <c r="AB116" s="39"/>
      <c r="AC116" s="39"/>
      <c r="AD116" s="39"/>
      <c r="AE116" s="39"/>
    </row>
    <row r="117" s="2" customFormat="1" ht="12" customHeight="1">
      <c r="A117" s="39"/>
      <c r="B117" s="40"/>
      <c r="C117" s="33" t="s">
        <v>16</v>
      </c>
      <c r="D117" s="41"/>
      <c r="E117" s="41"/>
      <c r="F117" s="41"/>
      <c r="G117" s="41"/>
      <c r="H117" s="41"/>
      <c r="I117" s="156"/>
      <c r="J117" s="41"/>
      <c r="K117" s="41"/>
      <c r="L117" s="64"/>
      <c r="S117" s="39"/>
      <c r="T117" s="39"/>
      <c r="U117" s="39"/>
      <c r="V117" s="39"/>
      <c r="W117" s="39"/>
      <c r="X117" s="39"/>
      <c r="Y117" s="39"/>
      <c r="Z117" s="39"/>
      <c r="AA117" s="39"/>
      <c r="AB117" s="39"/>
      <c r="AC117" s="39"/>
      <c r="AD117" s="39"/>
      <c r="AE117" s="39"/>
    </row>
    <row r="118" s="2" customFormat="1" ht="23.25" customHeight="1">
      <c r="A118" s="39"/>
      <c r="B118" s="40"/>
      <c r="C118" s="41"/>
      <c r="D118" s="41"/>
      <c r="E118" s="198" t="str">
        <f>E7</f>
        <v>Oprava trati v úseku 1.TK a 2.TK Děčín Prostřední Žleb - Dolní Žleb_OPRAVA č. 2</v>
      </c>
      <c r="F118" s="33"/>
      <c r="G118" s="33"/>
      <c r="H118" s="33"/>
      <c r="I118" s="156"/>
      <c r="J118" s="41"/>
      <c r="K118" s="41"/>
      <c r="L118" s="64"/>
      <c r="S118" s="39"/>
      <c r="T118" s="39"/>
      <c r="U118" s="39"/>
      <c r="V118" s="39"/>
      <c r="W118" s="39"/>
      <c r="X118" s="39"/>
      <c r="Y118" s="39"/>
      <c r="Z118" s="39"/>
      <c r="AA118" s="39"/>
      <c r="AB118" s="39"/>
      <c r="AC118" s="39"/>
      <c r="AD118" s="39"/>
      <c r="AE118" s="39"/>
    </row>
    <row r="119" s="1" customFormat="1" ht="12" customHeight="1">
      <c r="B119" s="22"/>
      <c r="C119" s="33" t="s">
        <v>389</v>
      </c>
      <c r="D119" s="23"/>
      <c r="E119" s="23"/>
      <c r="F119" s="23"/>
      <c r="G119" s="23"/>
      <c r="H119" s="23"/>
      <c r="I119" s="148"/>
      <c r="J119" s="23"/>
      <c r="K119" s="23"/>
      <c r="L119" s="21"/>
    </row>
    <row r="120" s="2" customFormat="1" ht="16.5" customHeight="1">
      <c r="A120" s="39"/>
      <c r="B120" s="40"/>
      <c r="C120" s="41"/>
      <c r="D120" s="41"/>
      <c r="E120" s="198" t="s">
        <v>4338</v>
      </c>
      <c r="F120" s="41"/>
      <c r="G120" s="41"/>
      <c r="H120" s="41"/>
      <c r="I120" s="156"/>
      <c r="J120" s="41"/>
      <c r="K120" s="41"/>
      <c r="L120" s="64"/>
      <c r="S120" s="39"/>
      <c r="T120" s="39"/>
      <c r="U120" s="39"/>
      <c r="V120" s="39"/>
      <c r="W120" s="39"/>
      <c r="X120" s="39"/>
      <c r="Y120" s="39"/>
      <c r="Z120" s="39"/>
      <c r="AA120" s="39"/>
      <c r="AB120" s="39"/>
      <c r="AC120" s="39"/>
      <c r="AD120" s="39"/>
      <c r="AE120" s="39"/>
    </row>
    <row r="121" s="2" customFormat="1" ht="12" customHeight="1">
      <c r="A121" s="39"/>
      <c r="B121" s="40"/>
      <c r="C121" s="33" t="s">
        <v>715</v>
      </c>
      <c r="D121" s="41"/>
      <c r="E121" s="41"/>
      <c r="F121" s="41"/>
      <c r="G121" s="41"/>
      <c r="H121" s="41"/>
      <c r="I121" s="156"/>
      <c r="J121" s="41"/>
      <c r="K121" s="41"/>
      <c r="L121" s="64"/>
      <c r="S121" s="39"/>
      <c r="T121" s="39"/>
      <c r="U121" s="39"/>
      <c r="V121" s="39"/>
      <c r="W121" s="39"/>
      <c r="X121" s="39"/>
      <c r="Y121" s="39"/>
      <c r="Z121" s="39"/>
      <c r="AA121" s="39"/>
      <c r="AB121" s="39"/>
      <c r="AC121" s="39"/>
      <c r="AD121" s="39"/>
      <c r="AE121" s="39"/>
    </row>
    <row r="122" s="2" customFormat="1" ht="16.5" customHeight="1">
      <c r="A122" s="39"/>
      <c r="B122" s="40"/>
      <c r="C122" s="41"/>
      <c r="D122" s="41"/>
      <c r="E122" s="77" t="str">
        <f>E11</f>
        <v>001 - ZRN - Propustek v km 9,721</v>
      </c>
      <c r="F122" s="41"/>
      <c r="G122" s="41"/>
      <c r="H122" s="41"/>
      <c r="I122" s="156"/>
      <c r="J122" s="41"/>
      <c r="K122" s="41"/>
      <c r="L122" s="64"/>
      <c r="S122" s="39"/>
      <c r="T122" s="39"/>
      <c r="U122" s="39"/>
      <c r="V122" s="39"/>
      <c r="W122" s="39"/>
      <c r="X122" s="39"/>
      <c r="Y122" s="39"/>
      <c r="Z122" s="39"/>
      <c r="AA122" s="39"/>
      <c r="AB122" s="39"/>
      <c r="AC122" s="39"/>
      <c r="AD122" s="39"/>
      <c r="AE122" s="39"/>
    </row>
    <row r="123" s="2" customFormat="1" ht="6.96" customHeight="1">
      <c r="A123" s="39"/>
      <c r="B123" s="40"/>
      <c r="C123" s="41"/>
      <c r="D123" s="41"/>
      <c r="E123" s="41"/>
      <c r="F123" s="41"/>
      <c r="G123" s="41"/>
      <c r="H123" s="41"/>
      <c r="I123" s="156"/>
      <c r="J123" s="41"/>
      <c r="K123" s="41"/>
      <c r="L123" s="64"/>
      <c r="S123" s="39"/>
      <c r="T123" s="39"/>
      <c r="U123" s="39"/>
      <c r="V123" s="39"/>
      <c r="W123" s="39"/>
      <c r="X123" s="39"/>
      <c r="Y123" s="39"/>
      <c r="Z123" s="39"/>
      <c r="AA123" s="39"/>
      <c r="AB123" s="39"/>
      <c r="AC123" s="39"/>
      <c r="AD123" s="39"/>
      <c r="AE123" s="39"/>
    </row>
    <row r="124" s="2" customFormat="1" ht="12" customHeight="1">
      <c r="A124" s="39"/>
      <c r="B124" s="40"/>
      <c r="C124" s="33" t="s">
        <v>20</v>
      </c>
      <c r="D124" s="41"/>
      <c r="E124" s="41"/>
      <c r="F124" s="28" t="str">
        <f>F14</f>
        <v xml:space="preserve"> </v>
      </c>
      <c r="G124" s="41"/>
      <c r="H124" s="41"/>
      <c r="I124" s="158" t="s">
        <v>22</v>
      </c>
      <c r="J124" s="80" t="str">
        <f>IF(J14="","",J14)</f>
        <v>21. 11. 2019</v>
      </c>
      <c r="K124" s="41"/>
      <c r="L124" s="64"/>
      <c r="S124" s="39"/>
      <c r="T124" s="39"/>
      <c r="U124" s="39"/>
      <c r="V124" s="39"/>
      <c r="W124" s="39"/>
      <c r="X124" s="39"/>
      <c r="Y124" s="39"/>
      <c r="Z124" s="39"/>
      <c r="AA124" s="39"/>
      <c r="AB124" s="39"/>
      <c r="AC124" s="39"/>
      <c r="AD124" s="39"/>
      <c r="AE124" s="39"/>
    </row>
    <row r="125" s="2" customFormat="1" ht="6.96" customHeight="1">
      <c r="A125" s="39"/>
      <c r="B125" s="40"/>
      <c r="C125" s="41"/>
      <c r="D125" s="41"/>
      <c r="E125" s="41"/>
      <c r="F125" s="41"/>
      <c r="G125" s="41"/>
      <c r="H125" s="41"/>
      <c r="I125" s="156"/>
      <c r="J125" s="41"/>
      <c r="K125" s="41"/>
      <c r="L125" s="64"/>
      <c r="S125" s="39"/>
      <c r="T125" s="39"/>
      <c r="U125" s="39"/>
      <c r="V125" s="39"/>
      <c r="W125" s="39"/>
      <c r="X125" s="39"/>
      <c r="Y125" s="39"/>
      <c r="Z125" s="39"/>
      <c r="AA125" s="39"/>
      <c r="AB125" s="39"/>
      <c r="AC125" s="39"/>
      <c r="AD125" s="39"/>
      <c r="AE125" s="39"/>
    </row>
    <row r="126" s="2" customFormat="1" ht="15.15" customHeight="1">
      <c r="A126" s="39"/>
      <c r="B126" s="40"/>
      <c r="C126" s="33" t="s">
        <v>24</v>
      </c>
      <c r="D126" s="41"/>
      <c r="E126" s="41"/>
      <c r="F126" s="28" t="str">
        <f>E17</f>
        <v/>
      </c>
      <c r="G126" s="41"/>
      <c r="H126" s="41"/>
      <c r="I126" s="158" t="s">
        <v>32</v>
      </c>
      <c r="J126" s="37" t="str">
        <f>E23</f>
        <v xml:space="preserve"> </v>
      </c>
      <c r="K126" s="41"/>
      <c r="L126" s="64"/>
      <c r="S126" s="39"/>
      <c r="T126" s="39"/>
      <c r="U126" s="39"/>
      <c r="V126" s="39"/>
      <c r="W126" s="39"/>
      <c r="X126" s="39"/>
      <c r="Y126" s="39"/>
      <c r="Z126" s="39"/>
      <c r="AA126" s="39"/>
      <c r="AB126" s="39"/>
      <c r="AC126" s="39"/>
      <c r="AD126" s="39"/>
      <c r="AE126" s="39"/>
    </row>
    <row r="127" s="2" customFormat="1" ht="15.15" customHeight="1">
      <c r="A127" s="39"/>
      <c r="B127" s="40"/>
      <c r="C127" s="33" t="s">
        <v>30</v>
      </c>
      <c r="D127" s="41"/>
      <c r="E127" s="41"/>
      <c r="F127" s="28" t="str">
        <f>IF(E20="","",E20)</f>
        <v>Vyplň údaj</v>
      </c>
      <c r="G127" s="41"/>
      <c r="H127" s="41"/>
      <c r="I127" s="158" t="s">
        <v>34</v>
      </c>
      <c r="J127" s="37" t="str">
        <f>E26</f>
        <v xml:space="preserve"> </v>
      </c>
      <c r="K127" s="41"/>
      <c r="L127" s="64"/>
      <c r="S127" s="39"/>
      <c r="T127" s="39"/>
      <c r="U127" s="39"/>
      <c r="V127" s="39"/>
      <c r="W127" s="39"/>
      <c r="X127" s="39"/>
      <c r="Y127" s="39"/>
      <c r="Z127" s="39"/>
      <c r="AA127" s="39"/>
      <c r="AB127" s="39"/>
      <c r="AC127" s="39"/>
      <c r="AD127" s="39"/>
      <c r="AE127" s="39"/>
    </row>
    <row r="128" s="2" customFormat="1" ht="10.32" customHeight="1">
      <c r="A128" s="39"/>
      <c r="B128" s="40"/>
      <c r="C128" s="41"/>
      <c r="D128" s="41"/>
      <c r="E128" s="41"/>
      <c r="F128" s="41"/>
      <c r="G128" s="41"/>
      <c r="H128" s="41"/>
      <c r="I128" s="156"/>
      <c r="J128" s="41"/>
      <c r="K128" s="41"/>
      <c r="L128" s="64"/>
      <c r="S128" s="39"/>
      <c r="T128" s="39"/>
      <c r="U128" s="39"/>
      <c r="V128" s="39"/>
      <c r="W128" s="39"/>
      <c r="X128" s="39"/>
      <c r="Y128" s="39"/>
      <c r="Z128" s="39"/>
      <c r="AA128" s="39"/>
      <c r="AB128" s="39"/>
      <c r="AC128" s="39"/>
      <c r="AD128" s="39"/>
      <c r="AE128" s="39"/>
    </row>
    <row r="129" s="9" customFormat="1" ht="29.28" customHeight="1">
      <c r="A129" s="204"/>
      <c r="B129" s="205"/>
      <c r="C129" s="206" t="s">
        <v>397</v>
      </c>
      <c r="D129" s="207" t="s">
        <v>61</v>
      </c>
      <c r="E129" s="207" t="s">
        <v>57</v>
      </c>
      <c r="F129" s="207" t="s">
        <v>58</v>
      </c>
      <c r="G129" s="207" t="s">
        <v>398</v>
      </c>
      <c r="H129" s="207" t="s">
        <v>399</v>
      </c>
      <c r="I129" s="208" t="s">
        <v>400</v>
      </c>
      <c r="J129" s="207" t="s">
        <v>393</v>
      </c>
      <c r="K129" s="209" t="s">
        <v>401</v>
      </c>
      <c r="L129" s="210"/>
      <c r="M129" s="101" t="s">
        <v>1</v>
      </c>
      <c r="N129" s="102" t="s">
        <v>40</v>
      </c>
      <c r="O129" s="102" t="s">
        <v>402</v>
      </c>
      <c r="P129" s="102" t="s">
        <v>403</v>
      </c>
      <c r="Q129" s="102" t="s">
        <v>404</v>
      </c>
      <c r="R129" s="102" t="s">
        <v>405</v>
      </c>
      <c r="S129" s="102" t="s">
        <v>406</v>
      </c>
      <c r="T129" s="103" t="s">
        <v>407</v>
      </c>
      <c r="U129" s="204"/>
      <c r="V129" s="204"/>
      <c r="W129" s="204"/>
      <c r="X129" s="204"/>
      <c r="Y129" s="204"/>
      <c r="Z129" s="204"/>
      <c r="AA129" s="204"/>
      <c r="AB129" s="204"/>
      <c r="AC129" s="204"/>
      <c r="AD129" s="204"/>
      <c r="AE129" s="204"/>
    </row>
    <row r="130" s="2" customFormat="1" ht="22.8" customHeight="1">
      <c r="A130" s="39"/>
      <c r="B130" s="40"/>
      <c r="C130" s="108" t="s">
        <v>408</v>
      </c>
      <c r="D130" s="41"/>
      <c r="E130" s="41"/>
      <c r="F130" s="41"/>
      <c r="G130" s="41"/>
      <c r="H130" s="41"/>
      <c r="I130" s="156"/>
      <c r="J130" s="211">
        <f>BK130</f>
        <v>0</v>
      </c>
      <c r="K130" s="41"/>
      <c r="L130" s="45"/>
      <c r="M130" s="104"/>
      <c r="N130" s="212"/>
      <c r="O130" s="105"/>
      <c r="P130" s="213">
        <f>P131+P270</f>
        <v>0</v>
      </c>
      <c r="Q130" s="105"/>
      <c r="R130" s="213">
        <f>R131+R270</f>
        <v>3.8558702022119995</v>
      </c>
      <c r="S130" s="105"/>
      <c r="T130" s="214">
        <f>T131+T270</f>
        <v>1.1889914999999998</v>
      </c>
      <c r="U130" s="39"/>
      <c r="V130" s="39"/>
      <c r="W130" s="39"/>
      <c r="X130" s="39"/>
      <c r="Y130" s="39"/>
      <c r="Z130" s="39"/>
      <c r="AA130" s="39"/>
      <c r="AB130" s="39"/>
      <c r="AC130" s="39"/>
      <c r="AD130" s="39"/>
      <c r="AE130" s="39"/>
      <c r="AT130" s="18" t="s">
        <v>75</v>
      </c>
      <c r="AU130" s="18" t="s">
        <v>395</v>
      </c>
      <c r="BK130" s="215">
        <f>BK131+BK270</f>
        <v>0</v>
      </c>
    </row>
    <row r="131" s="11" customFormat="1" ht="25.92" customHeight="1">
      <c r="A131" s="11"/>
      <c r="B131" s="254"/>
      <c r="C131" s="255"/>
      <c r="D131" s="256" t="s">
        <v>75</v>
      </c>
      <c r="E131" s="257" t="s">
        <v>750</v>
      </c>
      <c r="F131" s="257" t="s">
        <v>751</v>
      </c>
      <c r="G131" s="255"/>
      <c r="H131" s="255"/>
      <c r="I131" s="258"/>
      <c r="J131" s="259">
        <f>BK131</f>
        <v>0</v>
      </c>
      <c r="K131" s="255"/>
      <c r="L131" s="260"/>
      <c r="M131" s="261"/>
      <c r="N131" s="262"/>
      <c r="O131" s="262"/>
      <c r="P131" s="263">
        <f>P132+P156+P168+P176+P204+P245+P266</f>
        <v>0</v>
      </c>
      <c r="Q131" s="262"/>
      <c r="R131" s="263">
        <f>R132+R156+R168+R176+R204+R245+R266</f>
        <v>3.8558702022119995</v>
      </c>
      <c r="S131" s="262"/>
      <c r="T131" s="264">
        <f>T132+T156+T168+T176+T204+T245+T266</f>
        <v>1.1889914999999998</v>
      </c>
      <c r="U131" s="11"/>
      <c r="V131" s="11"/>
      <c r="W131" s="11"/>
      <c r="X131" s="11"/>
      <c r="Y131" s="11"/>
      <c r="Z131" s="11"/>
      <c r="AA131" s="11"/>
      <c r="AB131" s="11"/>
      <c r="AC131" s="11"/>
      <c r="AD131" s="11"/>
      <c r="AE131" s="11"/>
      <c r="AR131" s="265" t="s">
        <v>84</v>
      </c>
      <c r="AT131" s="266" t="s">
        <v>75</v>
      </c>
      <c r="AU131" s="266" t="s">
        <v>76</v>
      </c>
      <c r="AY131" s="265" t="s">
        <v>414</v>
      </c>
      <c r="BK131" s="267">
        <f>BK132+BK156+BK168+BK176+BK204+BK245+BK266</f>
        <v>0</v>
      </c>
    </row>
    <row r="132" s="11" customFormat="1" ht="22.8" customHeight="1">
      <c r="A132" s="11"/>
      <c r="B132" s="254"/>
      <c r="C132" s="255"/>
      <c r="D132" s="256" t="s">
        <v>75</v>
      </c>
      <c r="E132" s="275" t="s">
        <v>84</v>
      </c>
      <c r="F132" s="275" t="s">
        <v>1714</v>
      </c>
      <c r="G132" s="255"/>
      <c r="H132" s="255"/>
      <c r="I132" s="258"/>
      <c r="J132" s="276">
        <f>BK132</f>
        <v>0</v>
      </c>
      <c r="K132" s="255"/>
      <c r="L132" s="260"/>
      <c r="M132" s="261"/>
      <c r="N132" s="262"/>
      <c r="O132" s="262"/>
      <c r="P132" s="263">
        <f>SUM(P133:P155)</f>
        <v>0</v>
      </c>
      <c r="Q132" s="262"/>
      <c r="R132" s="263">
        <f>SUM(R133:R155)</f>
        <v>0.45357866410000003</v>
      </c>
      <c r="S132" s="262"/>
      <c r="T132" s="264">
        <f>SUM(T133:T155)</f>
        <v>0.30854999999999999</v>
      </c>
      <c r="U132" s="11"/>
      <c r="V132" s="11"/>
      <c r="W132" s="11"/>
      <c r="X132" s="11"/>
      <c r="Y132" s="11"/>
      <c r="Z132" s="11"/>
      <c r="AA132" s="11"/>
      <c r="AB132" s="11"/>
      <c r="AC132" s="11"/>
      <c r="AD132" s="11"/>
      <c r="AE132" s="11"/>
      <c r="AR132" s="265" t="s">
        <v>84</v>
      </c>
      <c r="AT132" s="266" t="s">
        <v>75</v>
      </c>
      <c r="AU132" s="266" t="s">
        <v>84</v>
      </c>
      <c r="AY132" s="265" t="s">
        <v>414</v>
      </c>
      <c r="BK132" s="267">
        <f>SUM(BK133:BK155)</f>
        <v>0</v>
      </c>
    </row>
    <row r="133" s="2" customFormat="1" ht="21.75" customHeight="1">
      <c r="A133" s="39"/>
      <c r="B133" s="40"/>
      <c r="C133" s="234" t="s">
        <v>84</v>
      </c>
      <c r="D133" s="234" t="s">
        <v>443</v>
      </c>
      <c r="E133" s="235" t="s">
        <v>1715</v>
      </c>
      <c r="F133" s="236" t="s">
        <v>1716</v>
      </c>
      <c r="G133" s="237" t="s">
        <v>632</v>
      </c>
      <c r="H133" s="238">
        <v>170</v>
      </c>
      <c r="I133" s="239"/>
      <c r="J133" s="240">
        <f>ROUND(I133*H133,2)</f>
        <v>0</v>
      </c>
      <c r="K133" s="236" t="s">
        <v>720</v>
      </c>
      <c r="L133" s="45"/>
      <c r="M133" s="241" t="s">
        <v>1</v>
      </c>
      <c r="N133" s="242" t="s">
        <v>41</v>
      </c>
      <c r="O133" s="92"/>
      <c r="P133" s="226">
        <f>O133*H133</f>
        <v>0</v>
      </c>
      <c r="Q133" s="226">
        <v>0</v>
      </c>
      <c r="R133" s="226">
        <f>Q133*H133</f>
        <v>0</v>
      </c>
      <c r="S133" s="226">
        <v>0</v>
      </c>
      <c r="T133" s="227">
        <f>S133*H133</f>
        <v>0</v>
      </c>
      <c r="U133" s="39"/>
      <c r="V133" s="39"/>
      <c r="W133" s="39"/>
      <c r="X133" s="39"/>
      <c r="Y133" s="39"/>
      <c r="Z133" s="39"/>
      <c r="AA133" s="39"/>
      <c r="AB133" s="39"/>
      <c r="AC133" s="39"/>
      <c r="AD133" s="39"/>
      <c r="AE133" s="39"/>
      <c r="AR133" s="228" t="s">
        <v>415</v>
      </c>
      <c r="AT133" s="228" t="s">
        <v>443</v>
      </c>
      <c r="AU133" s="228" t="s">
        <v>86</v>
      </c>
      <c r="AY133" s="18" t="s">
        <v>414</v>
      </c>
      <c r="BE133" s="229">
        <f>IF(N133="základní",J133,0)</f>
        <v>0</v>
      </c>
      <c r="BF133" s="229">
        <f>IF(N133="snížená",J133,0)</f>
        <v>0</v>
      </c>
      <c r="BG133" s="229">
        <f>IF(N133="zákl. přenesená",J133,0)</f>
        <v>0</v>
      </c>
      <c r="BH133" s="229">
        <f>IF(N133="sníž. přenesená",J133,0)</f>
        <v>0</v>
      </c>
      <c r="BI133" s="229">
        <f>IF(N133="nulová",J133,0)</f>
        <v>0</v>
      </c>
      <c r="BJ133" s="18" t="s">
        <v>84</v>
      </c>
      <c r="BK133" s="229">
        <f>ROUND(I133*H133,2)</f>
        <v>0</v>
      </c>
      <c r="BL133" s="18" t="s">
        <v>415</v>
      </c>
      <c r="BM133" s="228" t="s">
        <v>4340</v>
      </c>
    </row>
    <row r="134" s="2" customFormat="1">
      <c r="A134" s="39"/>
      <c r="B134" s="40"/>
      <c r="C134" s="41"/>
      <c r="D134" s="230" t="s">
        <v>417</v>
      </c>
      <c r="E134" s="41"/>
      <c r="F134" s="231" t="s">
        <v>1718</v>
      </c>
      <c r="G134" s="41"/>
      <c r="H134" s="41"/>
      <c r="I134" s="156"/>
      <c r="J134" s="41"/>
      <c r="K134" s="41"/>
      <c r="L134" s="45"/>
      <c r="M134" s="232"/>
      <c r="N134" s="233"/>
      <c r="O134" s="92"/>
      <c r="P134" s="92"/>
      <c r="Q134" s="92"/>
      <c r="R134" s="92"/>
      <c r="S134" s="92"/>
      <c r="T134" s="93"/>
      <c r="U134" s="39"/>
      <c r="V134" s="39"/>
      <c r="W134" s="39"/>
      <c r="X134" s="39"/>
      <c r="Y134" s="39"/>
      <c r="Z134" s="39"/>
      <c r="AA134" s="39"/>
      <c r="AB134" s="39"/>
      <c r="AC134" s="39"/>
      <c r="AD134" s="39"/>
      <c r="AE134" s="39"/>
      <c r="AT134" s="18" t="s">
        <v>417</v>
      </c>
      <c r="AU134" s="18" t="s">
        <v>86</v>
      </c>
    </row>
    <row r="135" s="15" customFormat="1">
      <c r="A135" s="15"/>
      <c r="B135" s="299"/>
      <c r="C135" s="300"/>
      <c r="D135" s="230" t="s">
        <v>758</v>
      </c>
      <c r="E135" s="301" t="s">
        <v>1</v>
      </c>
      <c r="F135" s="302" t="s">
        <v>2860</v>
      </c>
      <c r="G135" s="300"/>
      <c r="H135" s="301" t="s">
        <v>1</v>
      </c>
      <c r="I135" s="303"/>
      <c r="J135" s="300"/>
      <c r="K135" s="300"/>
      <c r="L135" s="304"/>
      <c r="M135" s="305"/>
      <c r="N135" s="306"/>
      <c r="O135" s="306"/>
      <c r="P135" s="306"/>
      <c r="Q135" s="306"/>
      <c r="R135" s="306"/>
      <c r="S135" s="306"/>
      <c r="T135" s="307"/>
      <c r="U135" s="15"/>
      <c r="V135" s="15"/>
      <c r="W135" s="15"/>
      <c r="X135" s="15"/>
      <c r="Y135" s="15"/>
      <c r="Z135" s="15"/>
      <c r="AA135" s="15"/>
      <c r="AB135" s="15"/>
      <c r="AC135" s="15"/>
      <c r="AD135" s="15"/>
      <c r="AE135" s="15"/>
      <c r="AT135" s="308" t="s">
        <v>758</v>
      </c>
      <c r="AU135" s="308" t="s">
        <v>86</v>
      </c>
      <c r="AV135" s="15" t="s">
        <v>84</v>
      </c>
      <c r="AW135" s="15" t="s">
        <v>33</v>
      </c>
      <c r="AX135" s="15" t="s">
        <v>76</v>
      </c>
      <c r="AY135" s="308" t="s">
        <v>414</v>
      </c>
    </row>
    <row r="136" s="13" customFormat="1">
      <c r="A136" s="13"/>
      <c r="B136" s="277"/>
      <c r="C136" s="278"/>
      <c r="D136" s="230" t="s">
        <v>758</v>
      </c>
      <c r="E136" s="279" t="s">
        <v>1</v>
      </c>
      <c r="F136" s="280" t="s">
        <v>4341</v>
      </c>
      <c r="G136" s="278"/>
      <c r="H136" s="281">
        <v>100</v>
      </c>
      <c r="I136" s="282"/>
      <c r="J136" s="278"/>
      <c r="K136" s="278"/>
      <c r="L136" s="283"/>
      <c r="M136" s="284"/>
      <c r="N136" s="285"/>
      <c r="O136" s="285"/>
      <c r="P136" s="285"/>
      <c r="Q136" s="285"/>
      <c r="R136" s="285"/>
      <c r="S136" s="285"/>
      <c r="T136" s="286"/>
      <c r="U136" s="13"/>
      <c r="V136" s="13"/>
      <c r="W136" s="13"/>
      <c r="X136" s="13"/>
      <c r="Y136" s="13"/>
      <c r="Z136" s="13"/>
      <c r="AA136" s="13"/>
      <c r="AB136" s="13"/>
      <c r="AC136" s="13"/>
      <c r="AD136" s="13"/>
      <c r="AE136" s="13"/>
      <c r="AT136" s="287" t="s">
        <v>758</v>
      </c>
      <c r="AU136" s="287" t="s">
        <v>86</v>
      </c>
      <c r="AV136" s="13" t="s">
        <v>86</v>
      </c>
      <c r="AW136" s="13" t="s">
        <v>33</v>
      </c>
      <c r="AX136" s="13" t="s">
        <v>76</v>
      </c>
      <c r="AY136" s="287" t="s">
        <v>414</v>
      </c>
    </row>
    <row r="137" s="15" customFormat="1">
      <c r="A137" s="15"/>
      <c r="B137" s="299"/>
      <c r="C137" s="300"/>
      <c r="D137" s="230" t="s">
        <v>758</v>
      </c>
      <c r="E137" s="301" t="s">
        <v>1</v>
      </c>
      <c r="F137" s="302" t="s">
        <v>2862</v>
      </c>
      <c r="G137" s="300"/>
      <c r="H137" s="301" t="s">
        <v>1</v>
      </c>
      <c r="I137" s="303"/>
      <c r="J137" s="300"/>
      <c r="K137" s="300"/>
      <c r="L137" s="304"/>
      <c r="M137" s="305"/>
      <c r="N137" s="306"/>
      <c r="O137" s="306"/>
      <c r="P137" s="306"/>
      <c r="Q137" s="306"/>
      <c r="R137" s="306"/>
      <c r="S137" s="306"/>
      <c r="T137" s="307"/>
      <c r="U137" s="15"/>
      <c r="V137" s="15"/>
      <c r="W137" s="15"/>
      <c r="X137" s="15"/>
      <c r="Y137" s="15"/>
      <c r="Z137" s="15"/>
      <c r="AA137" s="15"/>
      <c r="AB137" s="15"/>
      <c r="AC137" s="15"/>
      <c r="AD137" s="15"/>
      <c r="AE137" s="15"/>
      <c r="AT137" s="308" t="s">
        <v>758</v>
      </c>
      <c r="AU137" s="308" t="s">
        <v>86</v>
      </c>
      <c r="AV137" s="15" t="s">
        <v>84</v>
      </c>
      <c r="AW137" s="15" t="s">
        <v>33</v>
      </c>
      <c r="AX137" s="15" t="s">
        <v>76</v>
      </c>
      <c r="AY137" s="308" t="s">
        <v>414</v>
      </c>
    </row>
    <row r="138" s="13" customFormat="1">
      <c r="A138" s="13"/>
      <c r="B138" s="277"/>
      <c r="C138" s="278"/>
      <c r="D138" s="230" t="s">
        <v>758</v>
      </c>
      <c r="E138" s="279" t="s">
        <v>1</v>
      </c>
      <c r="F138" s="280" t="s">
        <v>4131</v>
      </c>
      <c r="G138" s="278"/>
      <c r="H138" s="281">
        <v>70</v>
      </c>
      <c r="I138" s="282"/>
      <c r="J138" s="278"/>
      <c r="K138" s="278"/>
      <c r="L138" s="283"/>
      <c r="M138" s="284"/>
      <c r="N138" s="285"/>
      <c r="O138" s="285"/>
      <c r="P138" s="285"/>
      <c r="Q138" s="285"/>
      <c r="R138" s="285"/>
      <c r="S138" s="285"/>
      <c r="T138" s="286"/>
      <c r="U138" s="13"/>
      <c r="V138" s="13"/>
      <c r="W138" s="13"/>
      <c r="X138" s="13"/>
      <c r="Y138" s="13"/>
      <c r="Z138" s="13"/>
      <c r="AA138" s="13"/>
      <c r="AB138" s="13"/>
      <c r="AC138" s="13"/>
      <c r="AD138" s="13"/>
      <c r="AE138" s="13"/>
      <c r="AT138" s="287" t="s">
        <v>758</v>
      </c>
      <c r="AU138" s="287" t="s">
        <v>86</v>
      </c>
      <c r="AV138" s="13" t="s">
        <v>86</v>
      </c>
      <c r="AW138" s="13" t="s">
        <v>33</v>
      </c>
      <c r="AX138" s="13" t="s">
        <v>76</v>
      </c>
      <c r="AY138" s="287" t="s">
        <v>414</v>
      </c>
    </row>
    <row r="139" s="14" customFormat="1">
      <c r="A139" s="14"/>
      <c r="B139" s="288"/>
      <c r="C139" s="289"/>
      <c r="D139" s="230" t="s">
        <v>758</v>
      </c>
      <c r="E139" s="290" t="s">
        <v>1</v>
      </c>
      <c r="F139" s="291" t="s">
        <v>760</v>
      </c>
      <c r="G139" s="289"/>
      <c r="H139" s="292">
        <v>170</v>
      </c>
      <c r="I139" s="293"/>
      <c r="J139" s="289"/>
      <c r="K139" s="289"/>
      <c r="L139" s="294"/>
      <c r="M139" s="295"/>
      <c r="N139" s="296"/>
      <c r="O139" s="296"/>
      <c r="P139" s="296"/>
      <c r="Q139" s="296"/>
      <c r="R139" s="296"/>
      <c r="S139" s="296"/>
      <c r="T139" s="297"/>
      <c r="U139" s="14"/>
      <c r="V139" s="14"/>
      <c r="W139" s="14"/>
      <c r="X139" s="14"/>
      <c r="Y139" s="14"/>
      <c r="Z139" s="14"/>
      <c r="AA139" s="14"/>
      <c r="AB139" s="14"/>
      <c r="AC139" s="14"/>
      <c r="AD139" s="14"/>
      <c r="AE139" s="14"/>
      <c r="AT139" s="298" t="s">
        <v>758</v>
      </c>
      <c r="AU139" s="298" t="s">
        <v>86</v>
      </c>
      <c r="AV139" s="14" t="s">
        <v>415</v>
      </c>
      <c r="AW139" s="14" t="s">
        <v>33</v>
      </c>
      <c r="AX139" s="14" t="s">
        <v>84</v>
      </c>
      <c r="AY139" s="298" t="s">
        <v>414</v>
      </c>
    </row>
    <row r="140" s="2" customFormat="1" ht="21.75" customHeight="1">
      <c r="A140" s="39"/>
      <c r="B140" s="40"/>
      <c r="C140" s="234" t="s">
        <v>86</v>
      </c>
      <c r="D140" s="234" t="s">
        <v>443</v>
      </c>
      <c r="E140" s="235" t="s">
        <v>1721</v>
      </c>
      <c r="F140" s="236" t="s">
        <v>1722</v>
      </c>
      <c r="G140" s="237" t="s">
        <v>755</v>
      </c>
      <c r="H140" s="238">
        <v>3.3999999999999999</v>
      </c>
      <c r="I140" s="239"/>
      <c r="J140" s="240">
        <f>ROUND(I140*H140,2)</f>
        <v>0</v>
      </c>
      <c r="K140" s="236" t="s">
        <v>720</v>
      </c>
      <c r="L140" s="45"/>
      <c r="M140" s="241" t="s">
        <v>1</v>
      </c>
      <c r="N140" s="242" t="s">
        <v>41</v>
      </c>
      <c r="O140" s="92"/>
      <c r="P140" s="226">
        <f>O140*H140</f>
        <v>0</v>
      </c>
      <c r="Q140" s="226">
        <v>0</v>
      </c>
      <c r="R140" s="226">
        <f>Q140*H140</f>
        <v>0</v>
      </c>
      <c r="S140" s="226">
        <v>0</v>
      </c>
      <c r="T140" s="227">
        <f>S140*H140</f>
        <v>0</v>
      </c>
      <c r="U140" s="39"/>
      <c r="V140" s="39"/>
      <c r="W140" s="39"/>
      <c r="X140" s="39"/>
      <c r="Y140" s="39"/>
      <c r="Z140" s="39"/>
      <c r="AA140" s="39"/>
      <c r="AB140" s="39"/>
      <c r="AC140" s="39"/>
      <c r="AD140" s="39"/>
      <c r="AE140" s="39"/>
      <c r="AR140" s="228" t="s">
        <v>415</v>
      </c>
      <c r="AT140" s="228" t="s">
        <v>443</v>
      </c>
      <c r="AU140" s="228" t="s">
        <v>86</v>
      </c>
      <c r="AY140" s="18" t="s">
        <v>414</v>
      </c>
      <c r="BE140" s="229">
        <f>IF(N140="základní",J140,0)</f>
        <v>0</v>
      </c>
      <c r="BF140" s="229">
        <f>IF(N140="snížená",J140,0)</f>
        <v>0</v>
      </c>
      <c r="BG140" s="229">
        <f>IF(N140="zákl. přenesená",J140,0)</f>
        <v>0</v>
      </c>
      <c r="BH140" s="229">
        <f>IF(N140="sníž. přenesená",J140,0)</f>
        <v>0</v>
      </c>
      <c r="BI140" s="229">
        <f>IF(N140="nulová",J140,0)</f>
        <v>0</v>
      </c>
      <c r="BJ140" s="18" t="s">
        <v>84</v>
      </c>
      <c r="BK140" s="229">
        <f>ROUND(I140*H140,2)</f>
        <v>0</v>
      </c>
      <c r="BL140" s="18" t="s">
        <v>415</v>
      </c>
      <c r="BM140" s="228" t="s">
        <v>4342</v>
      </c>
    </row>
    <row r="141" s="2" customFormat="1">
      <c r="A141" s="39"/>
      <c r="B141" s="40"/>
      <c r="C141" s="41"/>
      <c r="D141" s="230" t="s">
        <v>417</v>
      </c>
      <c r="E141" s="41"/>
      <c r="F141" s="231" t="s">
        <v>1724</v>
      </c>
      <c r="G141" s="41"/>
      <c r="H141" s="41"/>
      <c r="I141" s="156"/>
      <c r="J141" s="41"/>
      <c r="K141" s="41"/>
      <c r="L141" s="45"/>
      <c r="M141" s="232"/>
      <c r="N141" s="233"/>
      <c r="O141" s="92"/>
      <c r="P141" s="92"/>
      <c r="Q141" s="92"/>
      <c r="R141" s="92"/>
      <c r="S141" s="92"/>
      <c r="T141" s="93"/>
      <c r="U141" s="39"/>
      <c r="V141" s="39"/>
      <c r="W141" s="39"/>
      <c r="X141" s="39"/>
      <c r="Y141" s="39"/>
      <c r="Z141" s="39"/>
      <c r="AA141" s="39"/>
      <c r="AB141" s="39"/>
      <c r="AC141" s="39"/>
      <c r="AD141" s="39"/>
      <c r="AE141" s="39"/>
      <c r="AT141" s="18" t="s">
        <v>417</v>
      </c>
      <c r="AU141" s="18" t="s">
        <v>86</v>
      </c>
    </row>
    <row r="142" s="13" customFormat="1">
      <c r="A142" s="13"/>
      <c r="B142" s="277"/>
      <c r="C142" s="278"/>
      <c r="D142" s="230" t="s">
        <v>758</v>
      </c>
      <c r="E142" s="279" t="s">
        <v>1</v>
      </c>
      <c r="F142" s="280" t="s">
        <v>4343</v>
      </c>
      <c r="G142" s="278"/>
      <c r="H142" s="281">
        <v>3.3999999999999999</v>
      </c>
      <c r="I142" s="282"/>
      <c r="J142" s="278"/>
      <c r="K142" s="278"/>
      <c r="L142" s="283"/>
      <c r="M142" s="284"/>
      <c r="N142" s="285"/>
      <c r="O142" s="285"/>
      <c r="P142" s="285"/>
      <c r="Q142" s="285"/>
      <c r="R142" s="285"/>
      <c r="S142" s="285"/>
      <c r="T142" s="286"/>
      <c r="U142" s="13"/>
      <c r="V142" s="13"/>
      <c r="W142" s="13"/>
      <c r="X142" s="13"/>
      <c r="Y142" s="13"/>
      <c r="Z142" s="13"/>
      <c r="AA142" s="13"/>
      <c r="AB142" s="13"/>
      <c r="AC142" s="13"/>
      <c r="AD142" s="13"/>
      <c r="AE142" s="13"/>
      <c r="AT142" s="287" t="s">
        <v>758</v>
      </c>
      <c r="AU142" s="287" t="s">
        <v>86</v>
      </c>
      <c r="AV142" s="13" t="s">
        <v>86</v>
      </c>
      <c r="AW142" s="13" t="s">
        <v>33</v>
      </c>
      <c r="AX142" s="13" t="s">
        <v>84</v>
      </c>
      <c r="AY142" s="287" t="s">
        <v>414</v>
      </c>
    </row>
    <row r="143" s="2" customFormat="1" ht="21.75" customHeight="1">
      <c r="A143" s="39"/>
      <c r="B143" s="40"/>
      <c r="C143" s="234" t="s">
        <v>114</v>
      </c>
      <c r="D143" s="234" t="s">
        <v>443</v>
      </c>
      <c r="E143" s="235" t="s">
        <v>4344</v>
      </c>
      <c r="F143" s="236" t="s">
        <v>4345</v>
      </c>
      <c r="G143" s="237" t="s">
        <v>632</v>
      </c>
      <c r="H143" s="238">
        <v>1.21</v>
      </c>
      <c r="I143" s="239"/>
      <c r="J143" s="240">
        <f>ROUND(I143*H143,2)</f>
        <v>0</v>
      </c>
      <c r="K143" s="236" t="s">
        <v>720</v>
      </c>
      <c r="L143" s="45"/>
      <c r="M143" s="241" t="s">
        <v>1</v>
      </c>
      <c r="N143" s="242" t="s">
        <v>41</v>
      </c>
      <c r="O143" s="92"/>
      <c r="P143" s="226">
        <f>O143*H143</f>
        <v>0</v>
      </c>
      <c r="Q143" s="226">
        <v>0</v>
      </c>
      <c r="R143" s="226">
        <f>Q143*H143</f>
        <v>0</v>
      </c>
      <c r="S143" s="226">
        <v>0.255</v>
      </c>
      <c r="T143" s="227">
        <f>S143*H143</f>
        <v>0.30854999999999999</v>
      </c>
      <c r="U143" s="39"/>
      <c r="V143" s="39"/>
      <c r="W143" s="39"/>
      <c r="X143" s="39"/>
      <c r="Y143" s="39"/>
      <c r="Z143" s="39"/>
      <c r="AA143" s="39"/>
      <c r="AB143" s="39"/>
      <c r="AC143" s="39"/>
      <c r="AD143" s="39"/>
      <c r="AE143" s="39"/>
      <c r="AR143" s="228" t="s">
        <v>415</v>
      </c>
      <c r="AT143" s="228" t="s">
        <v>443</v>
      </c>
      <c r="AU143" s="228" t="s">
        <v>86</v>
      </c>
      <c r="AY143" s="18" t="s">
        <v>414</v>
      </c>
      <c r="BE143" s="229">
        <f>IF(N143="základní",J143,0)</f>
        <v>0</v>
      </c>
      <c r="BF143" s="229">
        <f>IF(N143="snížená",J143,0)</f>
        <v>0</v>
      </c>
      <c r="BG143" s="229">
        <f>IF(N143="zákl. přenesená",J143,0)</f>
        <v>0</v>
      </c>
      <c r="BH143" s="229">
        <f>IF(N143="sníž. přenesená",J143,0)</f>
        <v>0</v>
      </c>
      <c r="BI143" s="229">
        <f>IF(N143="nulová",J143,0)</f>
        <v>0</v>
      </c>
      <c r="BJ143" s="18" t="s">
        <v>84</v>
      </c>
      <c r="BK143" s="229">
        <f>ROUND(I143*H143,2)</f>
        <v>0</v>
      </c>
      <c r="BL143" s="18" t="s">
        <v>415</v>
      </c>
      <c r="BM143" s="228" t="s">
        <v>4346</v>
      </c>
    </row>
    <row r="144" s="2" customFormat="1">
      <c r="A144" s="39"/>
      <c r="B144" s="40"/>
      <c r="C144" s="41"/>
      <c r="D144" s="230" t="s">
        <v>417</v>
      </c>
      <c r="E144" s="41"/>
      <c r="F144" s="231" t="s">
        <v>4347</v>
      </c>
      <c r="G144" s="41"/>
      <c r="H144" s="41"/>
      <c r="I144" s="156"/>
      <c r="J144" s="41"/>
      <c r="K144" s="41"/>
      <c r="L144" s="45"/>
      <c r="M144" s="232"/>
      <c r="N144" s="233"/>
      <c r="O144" s="92"/>
      <c r="P144" s="92"/>
      <c r="Q144" s="92"/>
      <c r="R144" s="92"/>
      <c r="S144" s="92"/>
      <c r="T144" s="93"/>
      <c r="U144" s="39"/>
      <c r="V144" s="39"/>
      <c r="W144" s="39"/>
      <c r="X144" s="39"/>
      <c r="Y144" s="39"/>
      <c r="Z144" s="39"/>
      <c r="AA144" s="39"/>
      <c r="AB144" s="39"/>
      <c r="AC144" s="39"/>
      <c r="AD144" s="39"/>
      <c r="AE144" s="39"/>
      <c r="AT144" s="18" t="s">
        <v>417</v>
      </c>
      <c r="AU144" s="18" t="s">
        <v>86</v>
      </c>
    </row>
    <row r="145" s="15" customFormat="1">
      <c r="A145" s="15"/>
      <c r="B145" s="299"/>
      <c r="C145" s="300"/>
      <c r="D145" s="230" t="s">
        <v>758</v>
      </c>
      <c r="E145" s="301" t="s">
        <v>1</v>
      </c>
      <c r="F145" s="302" t="s">
        <v>4348</v>
      </c>
      <c r="G145" s="300"/>
      <c r="H145" s="301" t="s">
        <v>1</v>
      </c>
      <c r="I145" s="303"/>
      <c r="J145" s="300"/>
      <c r="K145" s="300"/>
      <c r="L145" s="304"/>
      <c r="M145" s="305"/>
      <c r="N145" s="306"/>
      <c r="O145" s="306"/>
      <c r="P145" s="306"/>
      <c r="Q145" s="306"/>
      <c r="R145" s="306"/>
      <c r="S145" s="306"/>
      <c r="T145" s="307"/>
      <c r="U145" s="15"/>
      <c r="V145" s="15"/>
      <c r="W145" s="15"/>
      <c r="X145" s="15"/>
      <c r="Y145" s="15"/>
      <c r="Z145" s="15"/>
      <c r="AA145" s="15"/>
      <c r="AB145" s="15"/>
      <c r="AC145" s="15"/>
      <c r="AD145" s="15"/>
      <c r="AE145" s="15"/>
      <c r="AT145" s="308" t="s">
        <v>758</v>
      </c>
      <c r="AU145" s="308" t="s">
        <v>86</v>
      </c>
      <c r="AV145" s="15" t="s">
        <v>84</v>
      </c>
      <c r="AW145" s="15" t="s">
        <v>33</v>
      </c>
      <c r="AX145" s="15" t="s">
        <v>76</v>
      </c>
      <c r="AY145" s="308" t="s">
        <v>414</v>
      </c>
    </row>
    <row r="146" s="13" customFormat="1">
      <c r="A146" s="13"/>
      <c r="B146" s="277"/>
      <c r="C146" s="278"/>
      <c r="D146" s="230" t="s">
        <v>758</v>
      </c>
      <c r="E146" s="279" t="s">
        <v>1</v>
      </c>
      <c r="F146" s="280" t="s">
        <v>4349</v>
      </c>
      <c r="G146" s="278"/>
      <c r="H146" s="281">
        <v>1.21</v>
      </c>
      <c r="I146" s="282"/>
      <c r="J146" s="278"/>
      <c r="K146" s="278"/>
      <c r="L146" s="283"/>
      <c r="M146" s="284"/>
      <c r="N146" s="285"/>
      <c r="O146" s="285"/>
      <c r="P146" s="285"/>
      <c r="Q146" s="285"/>
      <c r="R146" s="285"/>
      <c r="S146" s="285"/>
      <c r="T146" s="286"/>
      <c r="U146" s="13"/>
      <c r="V146" s="13"/>
      <c r="W146" s="13"/>
      <c r="X146" s="13"/>
      <c r="Y146" s="13"/>
      <c r="Z146" s="13"/>
      <c r="AA146" s="13"/>
      <c r="AB146" s="13"/>
      <c r="AC146" s="13"/>
      <c r="AD146" s="13"/>
      <c r="AE146" s="13"/>
      <c r="AT146" s="287" t="s">
        <v>758</v>
      </c>
      <c r="AU146" s="287" t="s">
        <v>86</v>
      </c>
      <c r="AV146" s="13" t="s">
        <v>86</v>
      </c>
      <c r="AW146" s="13" t="s">
        <v>33</v>
      </c>
      <c r="AX146" s="13" t="s">
        <v>84</v>
      </c>
      <c r="AY146" s="287" t="s">
        <v>414</v>
      </c>
    </row>
    <row r="147" s="2" customFormat="1" ht="16.5" customHeight="1">
      <c r="A147" s="39"/>
      <c r="B147" s="40"/>
      <c r="C147" s="234" t="s">
        <v>415</v>
      </c>
      <c r="D147" s="234" t="s">
        <v>443</v>
      </c>
      <c r="E147" s="235" t="s">
        <v>2069</v>
      </c>
      <c r="F147" s="236" t="s">
        <v>2070</v>
      </c>
      <c r="G147" s="237" t="s">
        <v>531</v>
      </c>
      <c r="H147" s="238">
        <v>20.5</v>
      </c>
      <c r="I147" s="239"/>
      <c r="J147" s="240">
        <f>ROUND(I147*H147,2)</f>
        <v>0</v>
      </c>
      <c r="K147" s="236" t="s">
        <v>720</v>
      </c>
      <c r="L147" s="45"/>
      <c r="M147" s="241" t="s">
        <v>1</v>
      </c>
      <c r="N147" s="242" t="s">
        <v>41</v>
      </c>
      <c r="O147" s="92"/>
      <c r="P147" s="226">
        <f>O147*H147</f>
        <v>0</v>
      </c>
      <c r="Q147" s="226">
        <v>0.0095243202000000002</v>
      </c>
      <c r="R147" s="226">
        <f>Q147*H147</f>
        <v>0.19524856409999999</v>
      </c>
      <c r="S147" s="226">
        <v>0</v>
      </c>
      <c r="T147" s="227">
        <f>S147*H147</f>
        <v>0</v>
      </c>
      <c r="U147" s="39"/>
      <c r="V147" s="39"/>
      <c r="W147" s="39"/>
      <c r="X147" s="39"/>
      <c r="Y147" s="39"/>
      <c r="Z147" s="39"/>
      <c r="AA147" s="39"/>
      <c r="AB147" s="39"/>
      <c r="AC147" s="39"/>
      <c r="AD147" s="39"/>
      <c r="AE147" s="39"/>
      <c r="AR147" s="228" t="s">
        <v>415</v>
      </c>
      <c r="AT147" s="228" t="s">
        <v>443</v>
      </c>
      <c r="AU147" s="228" t="s">
        <v>86</v>
      </c>
      <c r="AY147" s="18" t="s">
        <v>414</v>
      </c>
      <c r="BE147" s="229">
        <f>IF(N147="základní",J147,0)</f>
        <v>0</v>
      </c>
      <c r="BF147" s="229">
        <f>IF(N147="snížená",J147,0)</f>
        <v>0</v>
      </c>
      <c r="BG147" s="229">
        <f>IF(N147="zákl. přenesená",J147,0)</f>
        <v>0</v>
      </c>
      <c r="BH147" s="229">
        <f>IF(N147="sníž. přenesená",J147,0)</f>
        <v>0</v>
      </c>
      <c r="BI147" s="229">
        <f>IF(N147="nulová",J147,0)</f>
        <v>0</v>
      </c>
      <c r="BJ147" s="18" t="s">
        <v>84</v>
      </c>
      <c r="BK147" s="229">
        <f>ROUND(I147*H147,2)</f>
        <v>0</v>
      </c>
      <c r="BL147" s="18" t="s">
        <v>415</v>
      </c>
      <c r="BM147" s="228" t="s">
        <v>4350</v>
      </c>
    </row>
    <row r="148" s="2" customFormat="1">
      <c r="A148" s="39"/>
      <c r="B148" s="40"/>
      <c r="C148" s="41"/>
      <c r="D148" s="230" t="s">
        <v>417</v>
      </c>
      <c r="E148" s="41"/>
      <c r="F148" s="231" t="s">
        <v>2072</v>
      </c>
      <c r="G148" s="41"/>
      <c r="H148" s="41"/>
      <c r="I148" s="156"/>
      <c r="J148" s="41"/>
      <c r="K148" s="41"/>
      <c r="L148" s="45"/>
      <c r="M148" s="232"/>
      <c r="N148" s="233"/>
      <c r="O148" s="92"/>
      <c r="P148" s="92"/>
      <c r="Q148" s="92"/>
      <c r="R148" s="92"/>
      <c r="S148" s="92"/>
      <c r="T148" s="93"/>
      <c r="U148" s="39"/>
      <c r="V148" s="39"/>
      <c r="W148" s="39"/>
      <c r="X148" s="39"/>
      <c r="Y148" s="39"/>
      <c r="Z148" s="39"/>
      <c r="AA148" s="39"/>
      <c r="AB148" s="39"/>
      <c r="AC148" s="39"/>
      <c r="AD148" s="39"/>
      <c r="AE148" s="39"/>
      <c r="AT148" s="18" t="s">
        <v>417</v>
      </c>
      <c r="AU148" s="18" t="s">
        <v>86</v>
      </c>
    </row>
    <row r="149" s="2" customFormat="1">
      <c r="A149" s="39"/>
      <c r="B149" s="40"/>
      <c r="C149" s="41"/>
      <c r="D149" s="230" t="s">
        <v>722</v>
      </c>
      <c r="E149" s="41"/>
      <c r="F149" s="268" t="s">
        <v>4351</v>
      </c>
      <c r="G149" s="41"/>
      <c r="H149" s="41"/>
      <c r="I149" s="156"/>
      <c r="J149" s="41"/>
      <c r="K149" s="41"/>
      <c r="L149" s="45"/>
      <c r="M149" s="232"/>
      <c r="N149" s="233"/>
      <c r="O149" s="92"/>
      <c r="P149" s="92"/>
      <c r="Q149" s="92"/>
      <c r="R149" s="92"/>
      <c r="S149" s="92"/>
      <c r="T149" s="93"/>
      <c r="U149" s="39"/>
      <c r="V149" s="39"/>
      <c r="W149" s="39"/>
      <c r="X149" s="39"/>
      <c r="Y149" s="39"/>
      <c r="Z149" s="39"/>
      <c r="AA149" s="39"/>
      <c r="AB149" s="39"/>
      <c r="AC149" s="39"/>
      <c r="AD149" s="39"/>
      <c r="AE149" s="39"/>
      <c r="AT149" s="18" t="s">
        <v>722</v>
      </c>
      <c r="AU149" s="18" t="s">
        <v>86</v>
      </c>
    </row>
    <row r="150" s="13" customFormat="1">
      <c r="A150" s="13"/>
      <c r="B150" s="277"/>
      <c r="C150" s="278"/>
      <c r="D150" s="230" t="s">
        <v>758</v>
      </c>
      <c r="E150" s="279" t="s">
        <v>1</v>
      </c>
      <c r="F150" s="280" t="s">
        <v>4352</v>
      </c>
      <c r="G150" s="278"/>
      <c r="H150" s="281">
        <v>20.5</v>
      </c>
      <c r="I150" s="282"/>
      <c r="J150" s="278"/>
      <c r="K150" s="278"/>
      <c r="L150" s="283"/>
      <c r="M150" s="284"/>
      <c r="N150" s="285"/>
      <c r="O150" s="285"/>
      <c r="P150" s="285"/>
      <c r="Q150" s="285"/>
      <c r="R150" s="285"/>
      <c r="S150" s="285"/>
      <c r="T150" s="286"/>
      <c r="U150" s="13"/>
      <c r="V150" s="13"/>
      <c r="W150" s="13"/>
      <c r="X150" s="13"/>
      <c r="Y150" s="13"/>
      <c r="Z150" s="13"/>
      <c r="AA150" s="13"/>
      <c r="AB150" s="13"/>
      <c r="AC150" s="13"/>
      <c r="AD150" s="13"/>
      <c r="AE150" s="13"/>
      <c r="AT150" s="287" t="s">
        <v>758</v>
      </c>
      <c r="AU150" s="287" t="s">
        <v>86</v>
      </c>
      <c r="AV150" s="13" t="s">
        <v>86</v>
      </c>
      <c r="AW150" s="13" t="s">
        <v>33</v>
      </c>
      <c r="AX150" s="13" t="s">
        <v>84</v>
      </c>
      <c r="AY150" s="287" t="s">
        <v>414</v>
      </c>
    </row>
    <row r="151" s="2" customFormat="1" ht="21.75" customHeight="1">
      <c r="A151" s="39"/>
      <c r="B151" s="40"/>
      <c r="C151" s="234" t="s">
        <v>427</v>
      </c>
      <c r="D151" s="234" t="s">
        <v>443</v>
      </c>
      <c r="E151" s="235" t="s">
        <v>2146</v>
      </c>
      <c r="F151" s="236" t="s">
        <v>2147</v>
      </c>
      <c r="G151" s="237" t="s">
        <v>531</v>
      </c>
      <c r="H151" s="238">
        <v>7</v>
      </c>
      <c r="I151" s="239"/>
      <c r="J151" s="240">
        <f>ROUND(I151*H151,2)</f>
        <v>0</v>
      </c>
      <c r="K151" s="236" t="s">
        <v>720</v>
      </c>
      <c r="L151" s="45"/>
      <c r="M151" s="241" t="s">
        <v>1</v>
      </c>
      <c r="N151" s="242" t="s">
        <v>41</v>
      </c>
      <c r="O151" s="92"/>
      <c r="P151" s="226">
        <f>O151*H151</f>
        <v>0</v>
      </c>
      <c r="Q151" s="226">
        <v>0.036904300000000001</v>
      </c>
      <c r="R151" s="226">
        <f>Q151*H151</f>
        <v>0.25833010000000001</v>
      </c>
      <c r="S151" s="226">
        <v>0</v>
      </c>
      <c r="T151" s="227">
        <f>S151*H151</f>
        <v>0</v>
      </c>
      <c r="U151" s="39"/>
      <c r="V151" s="39"/>
      <c r="W151" s="39"/>
      <c r="X151" s="39"/>
      <c r="Y151" s="39"/>
      <c r="Z151" s="39"/>
      <c r="AA151" s="39"/>
      <c r="AB151" s="39"/>
      <c r="AC151" s="39"/>
      <c r="AD151" s="39"/>
      <c r="AE151" s="39"/>
      <c r="AR151" s="228" t="s">
        <v>415</v>
      </c>
      <c r="AT151" s="228" t="s">
        <v>443</v>
      </c>
      <c r="AU151" s="228" t="s">
        <v>86</v>
      </c>
      <c r="AY151" s="18" t="s">
        <v>414</v>
      </c>
      <c r="BE151" s="229">
        <f>IF(N151="základní",J151,0)</f>
        <v>0</v>
      </c>
      <c r="BF151" s="229">
        <f>IF(N151="snížená",J151,0)</f>
        <v>0</v>
      </c>
      <c r="BG151" s="229">
        <f>IF(N151="zákl. přenesená",J151,0)</f>
        <v>0</v>
      </c>
      <c r="BH151" s="229">
        <f>IF(N151="sníž. přenesená",J151,0)</f>
        <v>0</v>
      </c>
      <c r="BI151" s="229">
        <f>IF(N151="nulová",J151,0)</f>
        <v>0</v>
      </c>
      <c r="BJ151" s="18" t="s">
        <v>84</v>
      </c>
      <c r="BK151" s="229">
        <f>ROUND(I151*H151,2)</f>
        <v>0</v>
      </c>
      <c r="BL151" s="18" t="s">
        <v>415</v>
      </c>
      <c r="BM151" s="228" t="s">
        <v>4353</v>
      </c>
    </row>
    <row r="152" s="2" customFormat="1">
      <c r="A152" s="39"/>
      <c r="B152" s="40"/>
      <c r="C152" s="41"/>
      <c r="D152" s="230" t="s">
        <v>417</v>
      </c>
      <c r="E152" s="41"/>
      <c r="F152" s="231" t="s">
        <v>2149</v>
      </c>
      <c r="G152" s="41"/>
      <c r="H152" s="41"/>
      <c r="I152" s="156"/>
      <c r="J152" s="41"/>
      <c r="K152" s="41"/>
      <c r="L152" s="45"/>
      <c r="M152" s="232"/>
      <c r="N152" s="233"/>
      <c r="O152" s="92"/>
      <c r="P152" s="92"/>
      <c r="Q152" s="92"/>
      <c r="R152" s="92"/>
      <c r="S152" s="92"/>
      <c r="T152" s="93"/>
      <c r="U152" s="39"/>
      <c r="V152" s="39"/>
      <c r="W152" s="39"/>
      <c r="X152" s="39"/>
      <c r="Y152" s="39"/>
      <c r="Z152" s="39"/>
      <c r="AA152" s="39"/>
      <c r="AB152" s="39"/>
      <c r="AC152" s="39"/>
      <c r="AD152" s="39"/>
      <c r="AE152" s="39"/>
      <c r="AT152" s="18" t="s">
        <v>417</v>
      </c>
      <c r="AU152" s="18" t="s">
        <v>86</v>
      </c>
    </row>
    <row r="153" s="2" customFormat="1">
      <c r="A153" s="39"/>
      <c r="B153" s="40"/>
      <c r="C153" s="41"/>
      <c r="D153" s="230" t="s">
        <v>722</v>
      </c>
      <c r="E153" s="41"/>
      <c r="F153" s="268" t="s">
        <v>4354</v>
      </c>
      <c r="G153" s="41"/>
      <c r="H153" s="41"/>
      <c r="I153" s="156"/>
      <c r="J153" s="41"/>
      <c r="K153" s="41"/>
      <c r="L153" s="45"/>
      <c r="M153" s="232"/>
      <c r="N153" s="233"/>
      <c r="O153" s="92"/>
      <c r="P153" s="92"/>
      <c r="Q153" s="92"/>
      <c r="R153" s="92"/>
      <c r="S153" s="92"/>
      <c r="T153" s="93"/>
      <c r="U153" s="39"/>
      <c r="V153" s="39"/>
      <c r="W153" s="39"/>
      <c r="X153" s="39"/>
      <c r="Y153" s="39"/>
      <c r="Z153" s="39"/>
      <c r="AA153" s="39"/>
      <c r="AB153" s="39"/>
      <c r="AC153" s="39"/>
      <c r="AD153" s="39"/>
      <c r="AE153" s="39"/>
      <c r="AT153" s="18" t="s">
        <v>722</v>
      </c>
      <c r="AU153" s="18" t="s">
        <v>86</v>
      </c>
    </row>
    <row r="154" s="15" customFormat="1">
      <c r="A154" s="15"/>
      <c r="B154" s="299"/>
      <c r="C154" s="300"/>
      <c r="D154" s="230" t="s">
        <v>758</v>
      </c>
      <c r="E154" s="301" t="s">
        <v>1</v>
      </c>
      <c r="F154" s="302" t="s">
        <v>4355</v>
      </c>
      <c r="G154" s="300"/>
      <c r="H154" s="301" t="s">
        <v>1</v>
      </c>
      <c r="I154" s="303"/>
      <c r="J154" s="300"/>
      <c r="K154" s="300"/>
      <c r="L154" s="304"/>
      <c r="M154" s="305"/>
      <c r="N154" s="306"/>
      <c r="O154" s="306"/>
      <c r="P154" s="306"/>
      <c r="Q154" s="306"/>
      <c r="R154" s="306"/>
      <c r="S154" s="306"/>
      <c r="T154" s="307"/>
      <c r="U154" s="15"/>
      <c r="V154" s="15"/>
      <c r="W154" s="15"/>
      <c r="X154" s="15"/>
      <c r="Y154" s="15"/>
      <c r="Z154" s="15"/>
      <c r="AA154" s="15"/>
      <c r="AB154" s="15"/>
      <c r="AC154" s="15"/>
      <c r="AD154" s="15"/>
      <c r="AE154" s="15"/>
      <c r="AT154" s="308" t="s">
        <v>758</v>
      </c>
      <c r="AU154" s="308" t="s">
        <v>86</v>
      </c>
      <c r="AV154" s="15" t="s">
        <v>84</v>
      </c>
      <c r="AW154" s="15" t="s">
        <v>33</v>
      </c>
      <c r="AX154" s="15" t="s">
        <v>76</v>
      </c>
      <c r="AY154" s="308" t="s">
        <v>414</v>
      </c>
    </row>
    <row r="155" s="13" customFormat="1">
      <c r="A155" s="13"/>
      <c r="B155" s="277"/>
      <c r="C155" s="278"/>
      <c r="D155" s="230" t="s">
        <v>758</v>
      </c>
      <c r="E155" s="279" t="s">
        <v>1</v>
      </c>
      <c r="F155" s="280" t="s">
        <v>435</v>
      </c>
      <c r="G155" s="278"/>
      <c r="H155" s="281">
        <v>7</v>
      </c>
      <c r="I155" s="282"/>
      <c r="J155" s="278"/>
      <c r="K155" s="278"/>
      <c r="L155" s="283"/>
      <c r="M155" s="284"/>
      <c r="N155" s="285"/>
      <c r="O155" s="285"/>
      <c r="P155" s="285"/>
      <c r="Q155" s="285"/>
      <c r="R155" s="285"/>
      <c r="S155" s="285"/>
      <c r="T155" s="286"/>
      <c r="U155" s="13"/>
      <c r="V155" s="13"/>
      <c r="W155" s="13"/>
      <c r="X155" s="13"/>
      <c r="Y155" s="13"/>
      <c r="Z155" s="13"/>
      <c r="AA155" s="13"/>
      <c r="AB155" s="13"/>
      <c r="AC155" s="13"/>
      <c r="AD155" s="13"/>
      <c r="AE155" s="13"/>
      <c r="AT155" s="287" t="s">
        <v>758</v>
      </c>
      <c r="AU155" s="287" t="s">
        <v>86</v>
      </c>
      <c r="AV155" s="13" t="s">
        <v>86</v>
      </c>
      <c r="AW155" s="13" t="s">
        <v>33</v>
      </c>
      <c r="AX155" s="13" t="s">
        <v>84</v>
      </c>
      <c r="AY155" s="287" t="s">
        <v>414</v>
      </c>
    </row>
    <row r="156" s="11" customFormat="1" ht="22.8" customHeight="1">
      <c r="A156" s="11"/>
      <c r="B156" s="254"/>
      <c r="C156" s="255"/>
      <c r="D156" s="256" t="s">
        <v>75</v>
      </c>
      <c r="E156" s="275" t="s">
        <v>86</v>
      </c>
      <c r="F156" s="275" t="s">
        <v>2866</v>
      </c>
      <c r="G156" s="255"/>
      <c r="H156" s="255"/>
      <c r="I156" s="258"/>
      <c r="J156" s="276">
        <f>BK156</f>
        <v>0</v>
      </c>
      <c r="K156" s="255"/>
      <c r="L156" s="260"/>
      <c r="M156" s="261"/>
      <c r="N156" s="262"/>
      <c r="O156" s="262"/>
      <c r="P156" s="263">
        <f>SUM(P157:P167)</f>
        <v>0</v>
      </c>
      <c r="Q156" s="262"/>
      <c r="R156" s="263">
        <f>SUM(R157:R167)</f>
        <v>0.69849891200000003</v>
      </c>
      <c r="S156" s="262"/>
      <c r="T156" s="264">
        <f>SUM(T157:T167)</f>
        <v>0</v>
      </c>
      <c r="U156" s="11"/>
      <c r="V156" s="11"/>
      <c r="W156" s="11"/>
      <c r="X156" s="11"/>
      <c r="Y156" s="11"/>
      <c r="Z156" s="11"/>
      <c r="AA156" s="11"/>
      <c r="AB156" s="11"/>
      <c r="AC156" s="11"/>
      <c r="AD156" s="11"/>
      <c r="AE156" s="11"/>
      <c r="AR156" s="265" t="s">
        <v>84</v>
      </c>
      <c r="AT156" s="266" t="s">
        <v>75</v>
      </c>
      <c r="AU156" s="266" t="s">
        <v>84</v>
      </c>
      <c r="AY156" s="265" t="s">
        <v>414</v>
      </c>
      <c r="BK156" s="267">
        <f>SUM(BK157:BK167)</f>
        <v>0</v>
      </c>
    </row>
    <row r="157" s="2" customFormat="1" ht="21.75" customHeight="1">
      <c r="A157" s="39"/>
      <c r="B157" s="40"/>
      <c r="C157" s="234" t="s">
        <v>431</v>
      </c>
      <c r="D157" s="234" t="s">
        <v>443</v>
      </c>
      <c r="E157" s="235" t="s">
        <v>2867</v>
      </c>
      <c r="F157" s="236" t="s">
        <v>2868</v>
      </c>
      <c r="G157" s="237" t="s">
        <v>897</v>
      </c>
      <c r="H157" s="238">
        <v>0.012999999999999999</v>
      </c>
      <c r="I157" s="239"/>
      <c r="J157" s="240">
        <f>ROUND(I157*H157,2)</f>
        <v>0</v>
      </c>
      <c r="K157" s="236" t="s">
        <v>720</v>
      </c>
      <c r="L157" s="45"/>
      <c r="M157" s="241" t="s">
        <v>1</v>
      </c>
      <c r="N157" s="242" t="s">
        <v>41</v>
      </c>
      <c r="O157" s="92"/>
      <c r="P157" s="226">
        <f>O157*H157</f>
        <v>0</v>
      </c>
      <c r="Q157" s="226">
        <v>1.0606640000000001</v>
      </c>
      <c r="R157" s="226">
        <f>Q157*H157</f>
        <v>0.013788632</v>
      </c>
      <c r="S157" s="226">
        <v>0</v>
      </c>
      <c r="T157" s="227">
        <f>S157*H157</f>
        <v>0</v>
      </c>
      <c r="U157" s="39"/>
      <c r="V157" s="39"/>
      <c r="W157" s="39"/>
      <c r="X157" s="39"/>
      <c r="Y157" s="39"/>
      <c r="Z157" s="39"/>
      <c r="AA157" s="39"/>
      <c r="AB157" s="39"/>
      <c r="AC157" s="39"/>
      <c r="AD157" s="39"/>
      <c r="AE157" s="39"/>
      <c r="AR157" s="228" t="s">
        <v>415</v>
      </c>
      <c r="AT157" s="228" t="s">
        <v>443</v>
      </c>
      <c r="AU157" s="228" t="s">
        <v>86</v>
      </c>
      <c r="AY157" s="18" t="s">
        <v>414</v>
      </c>
      <c r="BE157" s="229">
        <f>IF(N157="základní",J157,0)</f>
        <v>0</v>
      </c>
      <c r="BF157" s="229">
        <f>IF(N157="snížená",J157,0)</f>
        <v>0</v>
      </c>
      <c r="BG157" s="229">
        <f>IF(N157="zákl. přenesená",J157,0)</f>
        <v>0</v>
      </c>
      <c r="BH157" s="229">
        <f>IF(N157="sníž. přenesená",J157,0)</f>
        <v>0</v>
      </c>
      <c r="BI157" s="229">
        <f>IF(N157="nulová",J157,0)</f>
        <v>0</v>
      </c>
      <c r="BJ157" s="18" t="s">
        <v>84</v>
      </c>
      <c r="BK157" s="229">
        <f>ROUND(I157*H157,2)</f>
        <v>0</v>
      </c>
      <c r="BL157" s="18" t="s">
        <v>415</v>
      </c>
      <c r="BM157" s="228" t="s">
        <v>4356</v>
      </c>
    </row>
    <row r="158" s="2" customFormat="1">
      <c r="A158" s="39"/>
      <c r="B158" s="40"/>
      <c r="C158" s="41"/>
      <c r="D158" s="230" t="s">
        <v>417</v>
      </c>
      <c r="E158" s="41"/>
      <c r="F158" s="231" t="s">
        <v>2870</v>
      </c>
      <c r="G158" s="41"/>
      <c r="H158" s="41"/>
      <c r="I158" s="156"/>
      <c r="J158" s="41"/>
      <c r="K158" s="41"/>
      <c r="L158" s="45"/>
      <c r="M158" s="232"/>
      <c r="N158" s="233"/>
      <c r="O158" s="92"/>
      <c r="P158" s="92"/>
      <c r="Q158" s="92"/>
      <c r="R158" s="92"/>
      <c r="S158" s="92"/>
      <c r="T158" s="93"/>
      <c r="U158" s="39"/>
      <c r="V158" s="39"/>
      <c r="W158" s="39"/>
      <c r="X158" s="39"/>
      <c r="Y158" s="39"/>
      <c r="Z158" s="39"/>
      <c r="AA158" s="39"/>
      <c r="AB158" s="39"/>
      <c r="AC158" s="39"/>
      <c r="AD158" s="39"/>
      <c r="AE158" s="39"/>
      <c r="AT158" s="18" t="s">
        <v>417</v>
      </c>
      <c r="AU158" s="18" t="s">
        <v>86</v>
      </c>
    </row>
    <row r="159" s="15" customFormat="1">
      <c r="A159" s="15"/>
      <c r="B159" s="299"/>
      <c r="C159" s="300"/>
      <c r="D159" s="230" t="s">
        <v>758</v>
      </c>
      <c r="E159" s="301" t="s">
        <v>1</v>
      </c>
      <c r="F159" s="302" t="s">
        <v>4136</v>
      </c>
      <c r="G159" s="300"/>
      <c r="H159" s="301" t="s">
        <v>1</v>
      </c>
      <c r="I159" s="303"/>
      <c r="J159" s="300"/>
      <c r="K159" s="300"/>
      <c r="L159" s="304"/>
      <c r="M159" s="305"/>
      <c r="N159" s="306"/>
      <c r="O159" s="306"/>
      <c r="P159" s="306"/>
      <c r="Q159" s="306"/>
      <c r="R159" s="306"/>
      <c r="S159" s="306"/>
      <c r="T159" s="307"/>
      <c r="U159" s="15"/>
      <c r="V159" s="15"/>
      <c r="W159" s="15"/>
      <c r="X159" s="15"/>
      <c r="Y159" s="15"/>
      <c r="Z159" s="15"/>
      <c r="AA159" s="15"/>
      <c r="AB159" s="15"/>
      <c r="AC159" s="15"/>
      <c r="AD159" s="15"/>
      <c r="AE159" s="15"/>
      <c r="AT159" s="308" t="s">
        <v>758</v>
      </c>
      <c r="AU159" s="308" t="s">
        <v>86</v>
      </c>
      <c r="AV159" s="15" t="s">
        <v>84</v>
      </c>
      <c r="AW159" s="15" t="s">
        <v>33</v>
      </c>
      <c r="AX159" s="15" t="s">
        <v>76</v>
      </c>
      <c r="AY159" s="308" t="s">
        <v>414</v>
      </c>
    </row>
    <row r="160" s="13" customFormat="1">
      <c r="A160" s="13"/>
      <c r="B160" s="277"/>
      <c r="C160" s="278"/>
      <c r="D160" s="230" t="s">
        <v>758</v>
      </c>
      <c r="E160" s="279" t="s">
        <v>1</v>
      </c>
      <c r="F160" s="280" t="s">
        <v>4357</v>
      </c>
      <c r="G160" s="278"/>
      <c r="H160" s="281">
        <v>0.0040000000000000001</v>
      </c>
      <c r="I160" s="282"/>
      <c r="J160" s="278"/>
      <c r="K160" s="278"/>
      <c r="L160" s="283"/>
      <c r="M160" s="284"/>
      <c r="N160" s="285"/>
      <c r="O160" s="285"/>
      <c r="P160" s="285"/>
      <c r="Q160" s="285"/>
      <c r="R160" s="285"/>
      <c r="S160" s="285"/>
      <c r="T160" s="286"/>
      <c r="U160" s="13"/>
      <c r="V160" s="13"/>
      <c r="W160" s="13"/>
      <c r="X160" s="13"/>
      <c r="Y160" s="13"/>
      <c r="Z160" s="13"/>
      <c r="AA160" s="13"/>
      <c r="AB160" s="13"/>
      <c r="AC160" s="13"/>
      <c r="AD160" s="13"/>
      <c r="AE160" s="13"/>
      <c r="AT160" s="287" t="s">
        <v>758</v>
      </c>
      <c r="AU160" s="287" t="s">
        <v>86</v>
      </c>
      <c r="AV160" s="13" t="s">
        <v>86</v>
      </c>
      <c r="AW160" s="13" t="s">
        <v>33</v>
      </c>
      <c r="AX160" s="13" t="s">
        <v>76</v>
      </c>
      <c r="AY160" s="287" t="s">
        <v>414</v>
      </c>
    </row>
    <row r="161" s="15" customFormat="1">
      <c r="A161" s="15"/>
      <c r="B161" s="299"/>
      <c r="C161" s="300"/>
      <c r="D161" s="230" t="s">
        <v>758</v>
      </c>
      <c r="E161" s="301" t="s">
        <v>1</v>
      </c>
      <c r="F161" s="302" t="s">
        <v>2871</v>
      </c>
      <c r="G161" s="300"/>
      <c r="H161" s="301" t="s">
        <v>1</v>
      </c>
      <c r="I161" s="303"/>
      <c r="J161" s="300"/>
      <c r="K161" s="300"/>
      <c r="L161" s="304"/>
      <c r="M161" s="305"/>
      <c r="N161" s="306"/>
      <c r="O161" s="306"/>
      <c r="P161" s="306"/>
      <c r="Q161" s="306"/>
      <c r="R161" s="306"/>
      <c r="S161" s="306"/>
      <c r="T161" s="307"/>
      <c r="U161" s="15"/>
      <c r="V161" s="15"/>
      <c r="W161" s="15"/>
      <c r="X161" s="15"/>
      <c r="Y161" s="15"/>
      <c r="Z161" s="15"/>
      <c r="AA161" s="15"/>
      <c r="AB161" s="15"/>
      <c r="AC161" s="15"/>
      <c r="AD161" s="15"/>
      <c r="AE161" s="15"/>
      <c r="AT161" s="308" t="s">
        <v>758</v>
      </c>
      <c r="AU161" s="308" t="s">
        <v>86</v>
      </c>
      <c r="AV161" s="15" t="s">
        <v>84</v>
      </c>
      <c r="AW161" s="15" t="s">
        <v>33</v>
      </c>
      <c r="AX161" s="15" t="s">
        <v>76</v>
      </c>
      <c r="AY161" s="308" t="s">
        <v>414</v>
      </c>
    </row>
    <row r="162" s="13" customFormat="1">
      <c r="A162" s="13"/>
      <c r="B162" s="277"/>
      <c r="C162" s="278"/>
      <c r="D162" s="230" t="s">
        <v>758</v>
      </c>
      <c r="E162" s="279" t="s">
        <v>1</v>
      </c>
      <c r="F162" s="280" t="s">
        <v>4358</v>
      </c>
      <c r="G162" s="278"/>
      <c r="H162" s="281">
        <v>0.0089999999999999993</v>
      </c>
      <c r="I162" s="282"/>
      <c r="J162" s="278"/>
      <c r="K162" s="278"/>
      <c r="L162" s="283"/>
      <c r="M162" s="284"/>
      <c r="N162" s="285"/>
      <c r="O162" s="285"/>
      <c r="P162" s="285"/>
      <c r="Q162" s="285"/>
      <c r="R162" s="285"/>
      <c r="S162" s="285"/>
      <c r="T162" s="286"/>
      <c r="U162" s="13"/>
      <c r="V162" s="13"/>
      <c r="W162" s="13"/>
      <c r="X162" s="13"/>
      <c r="Y162" s="13"/>
      <c r="Z162" s="13"/>
      <c r="AA162" s="13"/>
      <c r="AB162" s="13"/>
      <c r="AC162" s="13"/>
      <c r="AD162" s="13"/>
      <c r="AE162" s="13"/>
      <c r="AT162" s="287" t="s">
        <v>758</v>
      </c>
      <c r="AU162" s="287" t="s">
        <v>86</v>
      </c>
      <c r="AV162" s="13" t="s">
        <v>86</v>
      </c>
      <c r="AW162" s="13" t="s">
        <v>33</v>
      </c>
      <c r="AX162" s="13" t="s">
        <v>76</v>
      </c>
      <c r="AY162" s="287" t="s">
        <v>414</v>
      </c>
    </row>
    <row r="163" s="14" customFormat="1">
      <c r="A163" s="14"/>
      <c r="B163" s="288"/>
      <c r="C163" s="289"/>
      <c r="D163" s="230" t="s">
        <v>758</v>
      </c>
      <c r="E163" s="290" t="s">
        <v>1</v>
      </c>
      <c r="F163" s="291" t="s">
        <v>760</v>
      </c>
      <c r="G163" s="289"/>
      <c r="H163" s="292">
        <v>0.012999999999999999</v>
      </c>
      <c r="I163" s="293"/>
      <c r="J163" s="289"/>
      <c r="K163" s="289"/>
      <c r="L163" s="294"/>
      <c r="M163" s="295"/>
      <c r="N163" s="296"/>
      <c r="O163" s="296"/>
      <c r="P163" s="296"/>
      <c r="Q163" s="296"/>
      <c r="R163" s="296"/>
      <c r="S163" s="296"/>
      <c r="T163" s="297"/>
      <c r="U163" s="14"/>
      <c r="V163" s="14"/>
      <c r="W163" s="14"/>
      <c r="X163" s="14"/>
      <c r="Y163" s="14"/>
      <c r="Z163" s="14"/>
      <c r="AA163" s="14"/>
      <c r="AB163" s="14"/>
      <c r="AC163" s="14"/>
      <c r="AD163" s="14"/>
      <c r="AE163" s="14"/>
      <c r="AT163" s="298" t="s">
        <v>758</v>
      </c>
      <c r="AU163" s="298" t="s">
        <v>86</v>
      </c>
      <c r="AV163" s="14" t="s">
        <v>415</v>
      </c>
      <c r="AW163" s="14" t="s">
        <v>33</v>
      </c>
      <c r="AX163" s="14" t="s">
        <v>84</v>
      </c>
      <c r="AY163" s="298" t="s">
        <v>414</v>
      </c>
    </row>
    <row r="164" s="2" customFormat="1" ht="21.75" customHeight="1">
      <c r="A164" s="39"/>
      <c r="B164" s="40"/>
      <c r="C164" s="234" t="s">
        <v>435</v>
      </c>
      <c r="D164" s="234" t="s">
        <v>443</v>
      </c>
      <c r="E164" s="235" t="s">
        <v>4139</v>
      </c>
      <c r="F164" s="236" t="s">
        <v>4140</v>
      </c>
      <c r="G164" s="237" t="s">
        <v>755</v>
      </c>
      <c r="H164" s="238">
        <v>0.27000000000000002</v>
      </c>
      <c r="I164" s="239"/>
      <c r="J164" s="240">
        <f>ROUND(I164*H164,2)</f>
        <v>0</v>
      </c>
      <c r="K164" s="236" t="s">
        <v>720</v>
      </c>
      <c r="L164" s="45"/>
      <c r="M164" s="241" t="s">
        <v>1</v>
      </c>
      <c r="N164" s="242" t="s">
        <v>41</v>
      </c>
      <c r="O164" s="92"/>
      <c r="P164" s="226">
        <f>O164*H164</f>
        <v>0</v>
      </c>
      <c r="Q164" s="226">
        <v>2.5359639999999999</v>
      </c>
      <c r="R164" s="226">
        <f>Q164*H164</f>
        <v>0.68471028</v>
      </c>
      <c r="S164" s="226">
        <v>0</v>
      </c>
      <c r="T164" s="227">
        <f>S164*H164</f>
        <v>0</v>
      </c>
      <c r="U164" s="39"/>
      <c r="V164" s="39"/>
      <c r="W164" s="39"/>
      <c r="X164" s="39"/>
      <c r="Y164" s="39"/>
      <c r="Z164" s="39"/>
      <c r="AA164" s="39"/>
      <c r="AB164" s="39"/>
      <c r="AC164" s="39"/>
      <c r="AD164" s="39"/>
      <c r="AE164" s="39"/>
      <c r="AR164" s="228" t="s">
        <v>415</v>
      </c>
      <c r="AT164" s="228" t="s">
        <v>443</v>
      </c>
      <c r="AU164" s="228" t="s">
        <v>86</v>
      </c>
      <c r="AY164" s="18" t="s">
        <v>414</v>
      </c>
      <c r="BE164" s="229">
        <f>IF(N164="základní",J164,0)</f>
        <v>0</v>
      </c>
      <c r="BF164" s="229">
        <f>IF(N164="snížená",J164,0)</f>
        <v>0</v>
      </c>
      <c r="BG164" s="229">
        <f>IF(N164="zákl. přenesená",J164,0)</f>
        <v>0</v>
      </c>
      <c r="BH164" s="229">
        <f>IF(N164="sníž. přenesená",J164,0)</f>
        <v>0</v>
      </c>
      <c r="BI164" s="229">
        <f>IF(N164="nulová",J164,0)</f>
        <v>0</v>
      </c>
      <c r="BJ164" s="18" t="s">
        <v>84</v>
      </c>
      <c r="BK164" s="229">
        <f>ROUND(I164*H164,2)</f>
        <v>0</v>
      </c>
      <c r="BL164" s="18" t="s">
        <v>415</v>
      </c>
      <c r="BM164" s="228" t="s">
        <v>4359</v>
      </c>
    </row>
    <row r="165" s="2" customFormat="1">
      <c r="A165" s="39"/>
      <c r="B165" s="40"/>
      <c r="C165" s="41"/>
      <c r="D165" s="230" t="s">
        <v>417</v>
      </c>
      <c r="E165" s="41"/>
      <c r="F165" s="231" t="s">
        <v>4142</v>
      </c>
      <c r="G165" s="41"/>
      <c r="H165" s="41"/>
      <c r="I165" s="156"/>
      <c r="J165" s="41"/>
      <c r="K165" s="41"/>
      <c r="L165" s="45"/>
      <c r="M165" s="232"/>
      <c r="N165" s="233"/>
      <c r="O165" s="92"/>
      <c r="P165" s="92"/>
      <c r="Q165" s="92"/>
      <c r="R165" s="92"/>
      <c r="S165" s="92"/>
      <c r="T165" s="93"/>
      <c r="U165" s="39"/>
      <c r="V165" s="39"/>
      <c r="W165" s="39"/>
      <c r="X165" s="39"/>
      <c r="Y165" s="39"/>
      <c r="Z165" s="39"/>
      <c r="AA165" s="39"/>
      <c r="AB165" s="39"/>
      <c r="AC165" s="39"/>
      <c r="AD165" s="39"/>
      <c r="AE165" s="39"/>
      <c r="AT165" s="18" t="s">
        <v>417</v>
      </c>
      <c r="AU165" s="18" t="s">
        <v>86</v>
      </c>
    </row>
    <row r="166" s="15" customFormat="1">
      <c r="A166" s="15"/>
      <c r="B166" s="299"/>
      <c r="C166" s="300"/>
      <c r="D166" s="230" t="s">
        <v>758</v>
      </c>
      <c r="E166" s="301" t="s">
        <v>1</v>
      </c>
      <c r="F166" s="302" t="s">
        <v>4143</v>
      </c>
      <c r="G166" s="300"/>
      <c r="H166" s="301" t="s">
        <v>1</v>
      </c>
      <c r="I166" s="303"/>
      <c r="J166" s="300"/>
      <c r="K166" s="300"/>
      <c r="L166" s="304"/>
      <c r="M166" s="305"/>
      <c r="N166" s="306"/>
      <c r="O166" s="306"/>
      <c r="P166" s="306"/>
      <c r="Q166" s="306"/>
      <c r="R166" s="306"/>
      <c r="S166" s="306"/>
      <c r="T166" s="307"/>
      <c r="U166" s="15"/>
      <c r="V166" s="15"/>
      <c r="W166" s="15"/>
      <c r="X166" s="15"/>
      <c r="Y166" s="15"/>
      <c r="Z166" s="15"/>
      <c r="AA166" s="15"/>
      <c r="AB166" s="15"/>
      <c r="AC166" s="15"/>
      <c r="AD166" s="15"/>
      <c r="AE166" s="15"/>
      <c r="AT166" s="308" t="s">
        <v>758</v>
      </c>
      <c r="AU166" s="308" t="s">
        <v>86</v>
      </c>
      <c r="AV166" s="15" t="s">
        <v>84</v>
      </c>
      <c r="AW166" s="15" t="s">
        <v>33</v>
      </c>
      <c r="AX166" s="15" t="s">
        <v>76</v>
      </c>
      <c r="AY166" s="308" t="s">
        <v>414</v>
      </c>
    </row>
    <row r="167" s="13" customFormat="1">
      <c r="A167" s="13"/>
      <c r="B167" s="277"/>
      <c r="C167" s="278"/>
      <c r="D167" s="230" t="s">
        <v>758</v>
      </c>
      <c r="E167" s="279" t="s">
        <v>1</v>
      </c>
      <c r="F167" s="280" t="s">
        <v>4360</v>
      </c>
      <c r="G167" s="278"/>
      <c r="H167" s="281">
        <v>0.27000000000000002</v>
      </c>
      <c r="I167" s="282"/>
      <c r="J167" s="278"/>
      <c r="K167" s="278"/>
      <c r="L167" s="283"/>
      <c r="M167" s="284"/>
      <c r="N167" s="285"/>
      <c r="O167" s="285"/>
      <c r="P167" s="285"/>
      <c r="Q167" s="285"/>
      <c r="R167" s="285"/>
      <c r="S167" s="285"/>
      <c r="T167" s="286"/>
      <c r="U167" s="13"/>
      <c r="V167" s="13"/>
      <c r="W167" s="13"/>
      <c r="X167" s="13"/>
      <c r="Y167" s="13"/>
      <c r="Z167" s="13"/>
      <c r="AA167" s="13"/>
      <c r="AB167" s="13"/>
      <c r="AC167" s="13"/>
      <c r="AD167" s="13"/>
      <c r="AE167" s="13"/>
      <c r="AT167" s="287" t="s">
        <v>758</v>
      </c>
      <c r="AU167" s="287" t="s">
        <v>86</v>
      </c>
      <c r="AV167" s="13" t="s">
        <v>86</v>
      </c>
      <c r="AW167" s="13" t="s">
        <v>33</v>
      </c>
      <c r="AX167" s="13" t="s">
        <v>84</v>
      </c>
      <c r="AY167" s="287" t="s">
        <v>414</v>
      </c>
    </row>
    <row r="168" s="11" customFormat="1" ht="22.8" customHeight="1">
      <c r="A168" s="11"/>
      <c r="B168" s="254"/>
      <c r="C168" s="255"/>
      <c r="D168" s="256" t="s">
        <v>75</v>
      </c>
      <c r="E168" s="275" t="s">
        <v>415</v>
      </c>
      <c r="F168" s="275" t="s">
        <v>761</v>
      </c>
      <c r="G168" s="255"/>
      <c r="H168" s="255"/>
      <c r="I168" s="258"/>
      <c r="J168" s="276">
        <f>BK168</f>
        <v>0</v>
      </c>
      <c r="K168" s="255"/>
      <c r="L168" s="260"/>
      <c r="M168" s="261"/>
      <c r="N168" s="262"/>
      <c r="O168" s="262"/>
      <c r="P168" s="263">
        <f>SUM(P169:P175)</f>
        <v>0</v>
      </c>
      <c r="Q168" s="262"/>
      <c r="R168" s="263">
        <f>SUM(R169:R175)</f>
        <v>2.3614457099999999</v>
      </c>
      <c r="S168" s="262"/>
      <c r="T168" s="264">
        <f>SUM(T169:T175)</f>
        <v>0</v>
      </c>
      <c r="U168" s="11"/>
      <c r="V168" s="11"/>
      <c r="W168" s="11"/>
      <c r="X168" s="11"/>
      <c r="Y168" s="11"/>
      <c r="Z168" s="11"/>
      <c r="AA168" s="11"/>
      <c r="AB168" s="11"/>
      <c r="AC168" s="11"/>
      <c r="AD168" s="11"/>
      <c r="AE168" s="11"/>
      <c r="AR168" s="265" t="s">
        <v>84</v>
      </c>
      <c r="AT168" s="266" t="s">
        <v>75</v>
      </c>
      <c r="AU168" s="266" t="s">
        <v>84</v>
      </c>
      <c r="AY168" s="265" t="s">
        <v>414</v>
      </c>
      <c r="BK168" s="267">
        <f>SUM(BK169:BK175)</f>
        <v>0</v>
      </c>
    </row>
    <row r="169" s="2" customFormat="1" ht="21.75" customHeight="1">
      <c r="A169" s="39"/>
      <c r="B169" s="40"/>
      <c r="C169" s="234" t="s">
        <v>413</v>
      </c>
      <c r="D169" s="234" t="s">
        <v>443</v>
      </c>
      <c r="E169" s="235" t="s">
        <v>2873</v>
      </c>
      <c r="F169" s="236" t="s">
        <v>2874</v>
      </c>
      <c r="G169" s="237" t="s">
        <v>632</v>
      </c>
      <c r="H169" s="238">
        <v>2.29</v>
      </c>
      <c r="I169" s="239"/>
      <c r="J169" s="240">
        <f>ROUND(I169*H169,2)</f>
        <v>0</v>
      </c>
      <c r="K169" s="236" t="s">
        <v>720</v>
      </c>
      <c r="L169" s="45"/>
      <c r="M169" s="241" t="s">
        <v>1</v>
      </c>
      <c r="N169" s="242" t="s">
        <v>41</v>
      </c>
      <c r="O169" s="92"/>
      <c r="P169" s="226">
        <f>O169*H169</f>
        <v>0</v>
      </c>
      <c r="Q169" s="226">
        <v>1.031199</v>
      </c>
      <c r="R169" s="226">
        <f>Q169*H169</f>
        <v>2.3614457099999999</v>
      </c>
      <c r="S169" s="226">
        <v>0</v>
      </c>
      <c r="T169" s="227">
        <f>S169*H169</f>
        <v>0</v>
      </c>
      <c r="U169" s="39"/>
      <c r="V169" s="39"/>
      <c r="W169" s="39"/>
      <c r="X169" s="39"/>
      <c r="Y169" s="39"/>
      <c r="Z169" s="39"/>
      <c r="AA169" s="39"/>
      <c r="AB169" s="39"/>
      <c r="AC169" s="39"/>
      <c r="AD169" s="39"/>
      <c r="AE169" s="39"/>
      <c r="AR169" s="228" t="s">
        <v>415</v>
      </c>
      <c r="AT169" s="228" t="s">
        <v>443</v>
      </c>
      <c r="AU169" s="228" t="s">
        <v>86</v>
      </c>
      <c r="AY169" s="18" t="s">
        <v>414</v>
      </c>
      <c r="BE169" s="229">
        <f>IF(N169="základní",J169,0)</f>
        <v>0</v>
      </c>
      <c r="BF169" s="229">
        <f>IF(N169="snížená",J169,0)</f>
        <v>0</v>
      </c>
      <c r="BG169" s="229">
        <f>IF(N169="zákl. přenesená",J169,0)</f>
        <v>0</v>
      </c>
      <c r="BH169" s="229">
        <f>IF(N169="sníž. přenesená",J169,0)</f>
        <v>0</v>
      </c>
      <c r="BI169" s="229">
        <f>IF(N169="nulová",J169,0)</f>
        <v>0</v>
      </c>
      <c r="BJ169" s="18" t="s">
        <v>84</v>
      </c>
      <c r="BK169" s="229">
        <f>ROUND(I169*H169,2)</f>
        <v>0</v>
      </c>
      <c r="BL169" s="18" t="s">
        <v>415</v>
      </c>
      <c r="BM169" s="228" t="s">
        <v>4361</v>
      </c>
    </row>
    <row r="170" s="2" customFormat="1">
      <c r="A170" s="39"/>
      <c r="B170" s="40"/>
      <c r="C170" s="41"/>
      <c r="D170" s="230" t="s">
        <v>417</v>
      </c>
      <c r="E170" s="41"/>
      <c r="F170" s="231" t="s">
        <v>2876</v>
      </c>
      <c r="G170" s="41"/>
      <c r="H170" s="41"/>
      <c r="I170" s="156"/>
      <c r="J170" s="41"/>
      <c r="K170" s="41"/>
      <c r="L170" s="45"/>
      <c r="M170" s="232"/>
      <c r="N170" s="233"/>
      <c r="O170" s="92"/>
      <c r="P170" s="92"/>
      <c r="Q170" s="92"/>
      <c r="R170" s="92"/>
      <c r="S170" s="92"/>
      <c r="T170" s="93"/>
      <c r="U170" s="39"/>
      <c r="V170" s="39"/>
      <c r="W170" s="39"/>
      <c r="X170" s="39"/>
      <c r="Y170" s="39"/>
      <c r="Z170" s="39"/>
      <c r="AA170" s="39"/>
      <c r="AB170" s="39"/>
      <c r="AC170" s="39"/>
      <c r="AD170" s="39"/>
      <c r="AE170" s="39"/>
      <c r="AT170" s="18" t="s">
        <v>417</v>
      </c>
      <c r="AU170" s="18" t="s">
        <v>86</v>
      </c>
    </row>
    <row r="171" s="15" customFormat="1">
      <c r="A171" s="15"/>
      <c r="B171" s="299"/>
      <c r="C171" s="300"/>
      <c r="D171" s="230" t="s">
        <v>758</v>
      </c>
      <c r="E171" s="301" t="s">
        <v>1</v>
      </c>
      <c r="F171" s="302" t="s">
        <v>4146</v>
      </c>
      <c r="G171" s="300"/>
      <c r="H171" s="301" t="s">
        <v>1</v>
      </c>
      <c r="I171" s="303"/>
      <c r="J171" s="300"/>
      <c r="K171" s="300"/>
      <c r="L171" s="304"/>
      <c r="M171" s="305"/>
      <c r="N171" s="306"/>
      <c r="O171" s="306"/>
      <c r="P171" s="306"/>
      <c r="Q171" s="306"/>
      <c r="R171" s="306"/>
      <c r="S171" s="306"/>
      <c r="T171" s="307"/>
      <c r="U171" s="15"/>
      <c r="V171" s="15"/>
      <c r="W171" s="15"/>
      <c r="X171" s="15"/>
      <c r="Y171" s="15"/>
      <c r="Z171" s="15"/>
      <c r="AA171" s="15"/>
      <c r="AB171" s="15"/>
      <c r="AC171" s="15"/>
      <c r="AD171" s="15"/>
      <c r="AE171" s="15"/>
      <c r="AT171" s="308" t="s">
        <v>758</v>
      </c>
      <c r="AU171" s="308" t="s">
        <v>86</v>
      </c>
      <c r="AV171" s="15" t="s">
        <v>84</v>
      </c>
      <c r="AW171" s="15" t="s">
        <v>33</v>
      </c>
      <c r="AX171" s="15" t="s">
        <v>76</v>
      </c>
      <c r="AY171" s="308" t="s">
        <v>414</v>
      </c>
    </row>
    <row r="172" s="13" customFormat="1">
      <c r="A172" s="13"/>
      <c r="B172" s="277"/>
      <c r="C172" s="278"/>
      <c r="D172" s="230" t="s">
        <v>758</v>
      </c>
      <c r="E172" s="279" t="s">
        <v>1</v>
      </c>
      <c r="F172" s="280" t="s">
        <v>4362</v>
      </c>
      <c r="G172" s="278"/>
      <c r="H172" s="281">
        <v>1.0800000000000001</v>
      </c>
      <c r="I172" s="282"/>
      <c r="J172" s="278"/>
      <c r="K172" s="278"/>
      <c r="L172" s="283"/>
      <c r="M172" s="284"/>
      <c r="N172" s="285"/>
      <c r="O172" s="285"/>
      <c r="P172" s="285"/>
      <c r="Q172" s="285"/>
      <c r="R172" s="285"/>
      <c r="S172" s="285"/>
      <c r="T172" s="286"/>
      <c r="U172" s="13"/>
      <c r="V172" s="13"/>
      <c r="W172" s="13"/>
      <c r="X172" s="13"/>
      <c r="Y172" s="13"/>
      <c r="Z172" s="13"/>
      <c r="AA172" s="13"/>
      <c r="AB172" s="13"/>
      <c r="AC172" s="13"/>
      <c r="AD172" s="13"/>
      <c r="AE172" s="13"/>
      <c r="AT172" s="287" t="s">
        <v>758</v>
      </c>
      <c r="AU172" s="287" t="s">
        <v>86</v>
      </c>
      <c r="AV172" s="13" t="s">
        <v>86</v>
      </c>
      <c r="AW172" s="13" t="s">
        <v>33</v>
      </c>
      <c r="AX172" s="13" t="s">
        <v>76</v>
      </c>
      <c r="AY172" s="287" t="s">
        <v>414</v>
      </c>
    </row>
    <row r="173" s="15" customFormat="1">
      <c r="A173" s="15"/>
      <c r="B173" s="299"/>
      <c r="C173" s="300"/>
      <c r="D173" s="230" t="s">
        <v>758</v>
      </c>
      <c r="E173" s="301" t="s">
        <v>1</v>
      </c>
      <c r="F173" s="302" t="s">
        <v>4363</v>
      </c>
      <c r="G173" s="300"/>
      <c r="H173" s="301" t="s">
        <v>1</v>
      </c>
      <c r="I173" s="303"/>
      <c r="J173" s="300"/>
      <c r="K173" s="300"/>
      <c r="L173" s="304"/>
      <c r="M173" s="305"/>
      <c r="N173" s="306"/>
      <c r="O173" s="306"/>
      <c r="P173" s="306"/>
      <c r="Q173" s="306"/>
      <c r="R173" s="306"/>
      <c r="S173" s="306"/>
      <c r="T173" s="307"/>
      <c r="U173" s="15"/>
      <c r="V173" s="15"/>
      <c r="W173" s="15"/>
      <c r="X173" s="15"/>
      <c r="Y173" s="15"/>
      <c r="Z173" s="15"/>
      <c r="AA173" s="15"/>
      <c r="AB173" s="15"/>
      <c r="AC173" s="15"/>
      <c r="AD173" s="15"/>
      <c r="AE173" s="15"/>
      <c r="AT173" s="308" t="s">
        <v>758</v>
      </c>
      <c r="AU173" s="308" t="s">
        <v>86</v>
      </c>
      <c r="AV173" s="15" t="s">
        <v>84</v>
      </c>
      <c r="AW173" s="15" t="s">
        <v>33</v>
      </c>
      <c r="AX173" s="15" t="s">
        <v>76</v>
      </c>
      <c r="AY173" s="308" t="s">
        <v>414</v>
      </c>
    </row>
    <row r="174" s="13" customFormat="1">
      <c r="A174" s="13"/>
      <c r="B174" s="277"/>
      <c r="C174" s="278"/>
      <c r="D174" s="230" t="s">
        <v>758</v>
      </c>
      <c r="E174" s="279" t="s">
        <v>1</v>
      </c>
      <c r="F174" s="280" t="s">
        <v>4349</v>
      </c>
      <c r="G174" s="278"/>
      <c r="H174" s="281">
        <v>1.21</v>
      </c>
      <c r="I174" s="282"/>
      <c r="J174" s="278"/>
      <c r="K174" s="278"/>
      <c r="L174" s="283"/>
      <c r="M174" s="284"/>
      <c r="N174" s="285"/>
      <c r="O174" s="285"/>
      <c r="P174" s="285"/>
      <c r="Q174" s="285"/>
      <c r="R174" s="285"/>
      <c r="S174" s="285"/>
      <c r="T174" s="286"/>
      <c r="U174" s="13"/>
      <c r="V174" s="13"/>
      <c r="W174" s="13"/>
      <c r="X174" s="13"/>
      <c r="Y174" s="13"/>
      <c r="Z174" s="13"/>
      <c r="AA174" s="13"/>
      <c r="AB174" s="13"/>
      <c r="AC174" s="13"/>
      <c r="AD174" s="13"/>
      <c r="AE174" s="13"/>
      <c r="AT174" s="287" t="s">
        <v>758</v>
      </c>
      <c r="AU174" s="287" t="s">
        <v>86</v>
      </c>
      <c r="AV174" s="13" t="s">
        <v>86</v>
      </c>
      <c r="AW174" s="13" t="s">
        <v>33</v>
      </c>
      <c r="AX174" s="13" t="s">
        <v>76</v>
      </c>
      <c r="AY174" s="287" t="s">
        <v>414</v>
      </c>
    </row>
    <row r="175" s="14" customFormat="1">
      <c r="A175" s="14"/>
      <c r="B175" s="288"/>
      <c r="C175" s="289"/>
      <c r="D175" s="230" t="s">
        <v>758</v>
      </c>
      <c r="E175" s="290" t="s">
        <v>1</v>
      </c>
      <c r="F175" s="291" t="s">
        <v>760</v>
      </c>
      <c r="G175" s="289"/>
      <c r="H175" s="292">
        <v>2.29</v>
      </c>
      <c r="I175" s="293"/>
      <c r="J175" s="289"/>
      <c r="K175" s="289"/>
      <c r="L175" s="294"/>
      <c r="M175" s="295"/>
      <c r="N175" s="296"/>
      <c r="O175" s="296"/>
      <c r="P175" s="296"/>
      <c r="Q175" s="296"/>
      <c r="R175" s="296"/>
      <c r="S175" s="296"/>
      <c r="T175" s="297"/>
      <c r="U175" s="14"/>
      <c r="V175" s="14"/>
      <c r="W175" s="14"/>
      <c r="X175" s="14"/>
      <c r="Y175" s="14"/>
      <c r="Z175" s="14"/>
      <c r="AA175" s="14"/>
      <c r="AB175" s="14"/>
      <c r="AC175" s="14"/>
      <c r="AD175" s="14"/>
      <c r="AE175" s="14"/>
      <c r="AT175" s="298" t="s">
        <v>758</v>
      </c>
      <c r="AU175" s="298" t="s">
        <v>86</v>
      </c>
      <c r="AV175" s="14" t="s">
        <v>415</v>
      </c>
      <c r="AW175" s="14" t="s">
        <v>33</v>
      </c>
      <c r="AX175" s="14" t="s">
        <v>84</v>
      </c>
      <c r="AY175" s="298" t="s">
        <v>414</v>
      </c>
    </row>
    <row r="176" s="11" customFormat="1" ht="22.8" customHeight="1">
      <c r="A176" s="11"/>
      <c r="B176" s="254"/>
      <c r="C176" s="255"/>
      <c r="D176" s="256" t="s">
        <v>75</v>
      </c>
      <c r="E176" s="275" t="s">
        <v>431</v>
      </c>
      <c r="F176" s="275" t="s">
        <v>798</v>
      </c>
      <c r="G176" s="255"/>
      <c r="H176" s="255"/>
      <c r="I176" s="258"/>
      <c r="J176" s="276">
        <f>BK176</f>
        <v>0</v>
      </c>
      <c r="K176" s="255"/>
      <c r="L176" s="260"/>
      <c r="M176" s="261"/>
      <c r="N176" s="262"/>
      <c r="O176" s="262"/>
      <c r="P176" s="263">
        <f>SUM(P177:P203)</f>
        <v>0</v>
      </c>
      <c r="Q176" s="262"/>
      <c r="R176" s="263">
        <f>SUM(R177:R203)</f>
        <v>0.32985401611200005</v>
      </c>
      <c r="S176" s="262"/>
      <c r="T176" s="264">
        <f>SUM(T177:T203)</f>
        <v>0</v>
      </c>
      <c r="U176" s="11"/>
      <c r="V176" s="11"/>
      <c r="W176" s="11"/>
      <c r="X176" s="11"/>
      <c r="Y176" s="11"/>
      <c r="Z176" s="11"/>
      <c r="AA176" s="11"/>
      <c r="AB176" s="11"/>
      <c r="AC176" s="11"/>
      <c r="AD176" s="11"/>
      <c r="AE176" s="11"/>
      <c r="AR176" s="265" t="s">
        <v>84</v>
      </c>
      <c r="AT176" s="266" t="s">
        <v>75</v>
      </c>
      <c r="AU176" s="266" t="s">
        <v>84</v>
      </c>
      <c r="AY176" s="265" t="s">
        <v>414</v>
      </c>
      <c r="BK176" s="267">
        <f>SUM(BK177:BK203)</f>
        <v>0</v>
      </c>
    </row>
    <row r="177" s="2" customFormat="1" ht="21.75" customHeight="1">
      <c r="A177" s="39"/>
      <c r="B177" s="40"/>
      <c r="C177" s="234" t="s">
        <v>442</v>
      </c>
      <c r="D177" s="234" t="s">
        <v>443</v>
      </c>
      <c r="E177" s="235" t="s">
        <v>1736</v>
      </c>
      <c r="F177" s="236" t="s">
        <v>1737</v>
      </c>
      <c r="G177" s="237" t="s">
        <v>632</v>
      </c>
      <c r="H177" s="238">
        <v>39.023000000000003</v>
      </c>
      <c r="I177" s="239"/>
      <c r="J177" s="240">
        <f>ROUND(I177*H177,2)</f>
        <v>0</v>
      </c>
      <c r="K177" s="236" t="s">
        <v>720</v>
      </c>
      <c r="L177" s="45"/>
      <c r="M177" s="241" t="s">
        <v>1</v>
      </c>
      <c r="N177" s="242" t="s">
        <v>41</v>
      </c>
      <c r="O177" s="92"/>
      <c r="P177" s="226">
        <f>O177*H177</f>
        <v>0</v>
      </c>
      <c r="Q177" s="226">
        <v>0.0010198399999999999</v>
      </c>
      <c r="R177" s="226">
        <f>Q177*H177</f>
        <v>0.039797216320000002</v>
      </c>
      <c r="S177" s="226">
        <v>0</v>
      </c>
      <c r="T177" s="227">
        <f>S177*H177</f>
        <v>0</v>
      </c>
      <c r="U177" s="39"/>
      <c r="V177" s="39"/>
      <c r="W177" s="39"/>
      <c r="X177" s="39"/>
      <c r="Y177" s="39"/>
      <c r="Z177" s="39"/>
      <c r="AA177" s="39"/>
      <c r="AB177" s="39"/>
      <c r="AC177" s="39"/>
      <c r="AD177" s="39"/>
      <c r="AE177" s="39"/>
      <c r="AR177" s="228" t="s">
        <v>415</v>
      </c>
      <c r="AT177" s="228" t="s">
        <v>443</v>
      </c>
      <c r="AU177" s="228" t="s">
        <v>86</v>
      </c>
      <c r="AY177" s="18" t="s">
        <v>414</v>
      </c>
      <c r="BE177" s="229">
        <f>IF(N177="základní",J177,0)</f>
        <v>0</v>
      </c>
      <c r="BF177" s="229">
        <f>IF(N177="snížená",J177,0)</f>
        <v>0</v>
      </c>
      <c r="BG177" s="229">
        <f>IF(N177="zákl. přenesená",J177,0)</f>
        <v>0</v>
      </c>
      <c r="BH177" s="229">
        <f>IF(N177="sníž. přenesená",J177,0)</f>
        <v>0</v>
      </c>
      <c r="BI177" s="229">
        <f>IF(N177="nulová",J177,0)</f>
        <v>0</v>
      </c>
      <c r="BJ177" s="18" t="s">
        <v>84</v>
      </c>
      <c r="BK177" s="229">
        <f>ROUND(I177*H177,2)</f>
        <v>0</v>
      </c>
      <c r="BL177" s="18" t="s">
        <v>415</v>
      </c>
      <c r="BM177" s="228" t="s">
        <v>4364</v>
      </c>
    </row>
    <row r="178" s="2" customFormat="1">
      <c r="A178" s="39"/>
      <c r="B178" s="40"/>
      <c r="C178" s="41"/>
      <c r="D178" s="230" t="s">
        <v>417</v>
      </c>
      <c r="E178" s="41"/>
      <c r="F178" s="231" t="s">
        <v>1739</v>
      </c>
      <c r="G178" s="41"/>
      <c r="H178" s="41"/>
      <c r="I178" s="156"/>
      <c r="J178" s="41"/>
      <c r="K178" s="41"/>
      <c r="L178" s="45"/>
      <c r="M178" s="232"/>
      <c r="N178" s="233"/>
      <c r="O178" s="92"/>
      <c r="P178" s="92"/>
      <c r="Q178" s="92"/>
      <c r="R178" s="92"/>
      <c r="S178" s="92"/>
      <c r="T178" s="93"/>
      <c r="U178" s="39"/>
      <c r="V178" s="39"/>
      <c r="W178" s="39"/>
      <c r="X178" s="39"/>
      <c r="Y178" s="39"/>
      <c r="Z178" s="39"/>
      <c r="AA178" s="39"/>
      <c r="AB178" s="39"/>
      <c r="AC178" s="39"/>
      <c r="AD178" s="39"/>
      <c r="AE178" s="39"/>
      <c r="AT178" s="18" t="s">
        <v>417</v>
      </c>
      <c r="AU178" s="18" t="s">
        <v>86</v>
      </c>
    </row>
    <row r="179" s="15" customFormat="1">
      <c r="A179" s="15"/>
      <c r="B179" s="299"/>
      <c r="C179" s="300"/>
      <c r="D179" s="230" t="s">
        <v>758</v>
      </c>
      <c r="E179" s="301" t="s">
        <v>1</v>
      </c>
      <c r="F179" s="302" t="s">
        <v>4049</v>
      </c>
      <c r="G179" s="300"/>
      <c r="H179" s="301" t="s">
        <v>1</v>
      </c>
      <c r="I179" s="303"/>
      <c r="J179" s="300"/>
      <c r="K179" s="300"/>
      <c r="L179" s="304"/>
      <c r="M179" s="305"/>
      <c r="N179" s="306"/>
      <c r="O179" s="306"/>
      <c r="P179" s="306"/>
      <c r="Q179" s="306"/>
      <c r="R179" s="306"/>
      <c r="S179" s="306"/>
      <c r="T179" s="307"/>
      <c r="U179" s="15"/>
      <c r="V179" s="15"/>
      <c r="W179" s="15"/>
      <c r="X179" s="15"/>
      <c r="Y179" s="15"/>
      <c r="Z179" s="15"/>
      <c r="AA179" s="15"/>
      <c r="AB179" s="15"/>
      <c r="AC179" s="15"/>
      <c r="AD179" s="15"/>
      <c r="AE179" s="15"/>
      <c r="AT179" s="308" t="s">
        <v>758</v>
      </c>
      <c r="AU179" s="308" t="s">
        <v>86</v>
      </c>
      <c r="AV179" s="15" t="s">
        <v>84</v>
      </c>
      <c r="AW179" s="15" t="s">
        <v>33</v>
      </c>
      <c r="AX179" s="15" t="s">
        <v>76</v>
      </c>
      <c r="AY179" s="308" t="s">
        <v>414</v>
      </c>
    </row>
    <row r="180" s="13" customFormat="1">
      <c r="A180" s="13"/>
      <c r="B180" s="277"/>
      <c r="C180" s="278"/>
      <c r="D180" s="230" t="s">
        <v>758</v>
      </c>
      <c r="E180" s="279" t="s">
        <v>1</v>
      </c>
      <c r="F180" s="280" t="s">
        <v>4365</v>
      </c>
      <c r="G180" s="278"/>
      <c r="H180" s="281">
        <v>10.805999999999999</v>
      </c>
      <c r="I180" s="282"/>
      <c r="J180" s="278"/>
      <c r="K180" s="278"/>
      <c r="L180" s="283"/>
      <c r="M180" s="284"/>
      <c r="N180" s="285"/>
      <c r="O180" s="285"/>
      <c r="P180" s="285"/>
      <c r="Q180" s="285"/>
      <c r="R180" s="285"/>
      <c r="S180" s="285"/>
      <c r="T180" s="286"/>
      <c r="U180" s="13"/>
      <c r="V180" s="13"/>
      <c r="W180" s="13"/>
      <c r="X180" s="13"/>
      <c r="Y180" s="13"/>
      <c r="Z180" s="13"/>
      <c r="AA180" s="13"/>
      <c r="AB180" s="13"/>
      <c r="AC180" s="13"/>
      <c r="AD180" s="13"/>
      <c r="AE180" s="13"/>
      <c r="AT180" s="287" t="s">
        <v>758</v>
      </c>
      <c r="AU180" s="287" t="s">
        <v>86</v>
      </c>
      <c r="AV180" s="13" t="s">
        <v>86</v>
      </c>
      <c r="AW180" s="13" t="s">
        <v>33</v>
      </c>
      <c r="AX180" s="13" t="s">
        <v>76</v>
      </c>
      <c r="AY180" s="287" t="s">
        <v>414</v>
      </c>
    </row>
    <row r="181" s="15" customFormat="1">
      <c r="A181" s="15"/>
      <c r="B181" s="299"/>
      <c r="C181" s="300"/>
      <c r="D181" s="230" t="s">
        <v>758</v>
      </c>
      <c r="E181" s="301" t="s">
        <v>1</v>
      </c>
      <c r="F181" s="302" t="s">
        <v>4180</v>
      </c>
      <c r="G181" s="300"/>
      <c r="H181" s="301" t="s">
        <v>1</v>
      </c>
      <c r="I181" s="303"/>
      <c r="J181" s="300"/>
      <c r="K181" s="300"/>
      <c r="L181" s="304"/>
      <c r="M181" s="305"/>
      <c r="N181" s="306"/>
      <c r="O181" s="306"/>
      <c r="P181" s="306"/>
      <c r="Q181" s="306"/>
      <c r="R181" s="306"/>
      <c r="S181" s="306"/>
      <c r="T181" s="307"/>
      <c r="U181" s="15"/>
      <c r="V181" s="15"/>
      <c r="W181" s="15"/>
      <c r="X181" s="15"/>
      <c r="Y181" s="15"/>
      <c r="Z181" s="15"/>
      <c r="AA181" s="15"/>
      <c r="AB181" s="15"/>
      <c r="AC181" s="15"/>
      <c r="AD181" s="15"/>
      <c r="AE181" s="15"/>
      <c r="AT181" s="308" t="s">
        <v>758</v>
      </c>
      <c r="AU181" s="308" t="s">
        <v>86</v>
      </c>
      <c r="AV181" s="15" t="s">
        <v>84</v>
      </c>
      <c r="AW181" s="15" t="s">
        <v>33</v>
      </c>
      <c r="AX181" s="15" t="s">
        <v>76</v>
      </c>
      <c r="AY181" s="308" t="s">
        <v>414</v>
      </c>
    </row>
    <row r="182" s="13" customFormat="1">
      <c r="A182" s="13"/>
      <c r="B182" s="277"/>
      <c r="C182" s="278"/>
      <c r="D182" s="230" t="s">
        <v>758</v>
      </c>
      <c r="E182" s="279" t="s">
        <v>1</v>
      </c>
      <c r="F182" s="280" t="s">
        <v>4366</v>
      </c>
      <c r="G182" s="278"/>
      <c r="H182" s="281">
        <v>23.550000000000001</v>
      </c>
      <c r="I182" s="282"/>
      <c r="J182" s="278"/>
      <c r="K182" s="278"/>
      <c r="L182" s="283"/>
      <c r="M182" s="284"/>
      <c r="N182" s="285"/>
      <c r="O182" s="285"/>
      <c r="P182" s="285"/>
      <c r="Q182" s="285"/>
      <c r="R182" s="285"/>
      <c r="S182" s="285"/>
      <c r="T182" s="286"/>
      <c r="U182" s="13"/>
      <c r="V182" s="13"/>
      <c r="W182" s="13"/>
      <c r="X182" s="13"/>
      <c r="Y182" s="13"/>
      <c r="Z182" s="13"/>
      <c r="AA182" s="13"/>
      <c r="AB182" s="13"/>
      <c r="AC182" s="13"/>
      <c r="AD182" s="13"/>
      <c r="AE182" s="13"/>
      <c r="AT182" s="287" t="s">
        <v>758</v>
      </c>
      <c r="AU182" s="287" t="s">
        <v>86</v>
      </c>
      <c r="AV182" s="13" t="s">
        <v>86</v>
      </c>
      <c r="AW182" s="13" t="s">
        <v>33</v>
      </c>
      <c r="AX182" s="13" t="s">
        <v>76</v>
      </c>
      <c r="AY182" s="287" t="s">
        <v>414</v>
      </c>
    </row>
    <row r="183" s="15" customFormat="1">
      <c r="A183" s="15"/>
      <c r="B183" s="299"/>
      <c r="C183" s="300"/>
      <c r="D183" s="230" t="s">
        <v>758</v>
      </c>
      <c r="E183" s="301" t="s">
        <v>1</v>
      </c>
      <c r="F183" s="302" t="s">
        <v>4053</v>
      </c>
      <c r="G183" s="300"/>
      <c r="H183" s="301" t="s">
        <v>1</v>
      </c>
      <c r="I183" s="303"/>
      <c r="J183" s="300"/>
      <c r="K183" s="300"/>
      <c r="L183" s="304"/>
      <c r="M183" s="305"/>
      <c r="N183" s="306"/>
      <c r="O183" s="306"/>
      <c r="P183" s="306"/>
      <c r="Q183" s="306"/>
      <c r="R183" s="306"/>
      <c r="S183" s="306"/>
      <c r="T183" s="307"/>
      <c r="U183" s="15"/>
      <c r="V183" s="15"/>
      <c r="W183" s="15"/>
      <c r="X183" s="15"/>
      <c r="Y183" s="15"/>
      <c r="Z183" s="15"/>
      <c r="AA183" s="15"/>
      <c r="AB183" s="15"/>
      <c r="AC183" s="15"/>
      <c r="AD183" s="15"/>
      <c r="AE183" s="15"/>
      <c r="AT183" s="308" t="s">
        <v>758</v>
      </c>
      <c r="AU183" s="308" t="s">
        <v>86</v>
      </c>
      <c r="AV183" s="15" t="s">
        <v>84</v>
      </c>
      <c r="AW183" s="15" t="s">
        <v>33</v>
      </c>
      <c r="AX183" s="15" t="s">
        <v>76</v>
      </c>
      <c r="AY183" s="308" t="s">
        <v>414</v>
      </c>
    </row>
    <row r="184" s="13" customFormat="1">
      <c r="A184" s="13"/>
      <c r="B184" s="277"/>
      <c r="C184" s="278"/>
      <c r="D184" s="230" t="s">
        <v>758</v>
      </c>
      <c r="E184" s="279" t="s">
        <v>1</v>
      </c>
      <c r="F184" s="280" t="s">
        <v>4367</v>
      </c>
      <c r="G184" s="278"/>
      <c r="H184" s="281">
        <v>4.6669999999999998</v>
      </c>
      <c r="I184" s="282"/>
      <c r="J184" s="278"/>
      <c r="K184" s="278"/>
      <c r="L184" s="283"/>
      <c r="M184" s="284"/>
      <c r="N184" s="285"/>
      <c r="O184" s="285"/>
      <c r="P184" s="285"/>
      <c r="Q184" s="285"/>
      <c r="R184" s="285"/>
      <c r="S184" s="285"/>
      <c r="T184" s="286"/>
      <c r="U184" s="13"/>
      <c r="V184" s="13"/>
      <c r="W184" s="13"/>
      <c r="X184" s="13"/>
      <c r="Y184" s="13"/>
      <c r="Z184" s="13"/>
      <c r="AA184" s="13"/>
      <c r="AB184" s="13"/>
      <c r="AC184" s="13"/>
      <c r="AD184" s="13"/>
      <c r="AE184" s="13"/>
      <c r="AT184" s="287" t="s">
        <v>758</v>
      </c>
      <c r="AU184" s="287" t="s">
        <v>86</v>
      </c>
      <c r="AV184" s="13" t="s">
        <v>86</v>
      </c>
      <c r="AW184" s="13" t="s">
        <v>33</v>
      </c>
      <c r="AX184" s="13" t="s">
        <v>76</v>
      </c>
      <c r="AY184" s="287" t="s">
        <v>414</v>
      </c>
    </row>
    <row r="185" s="14" customFormat="1">
      <c r="A185" s="14"/>
      <c r="B185" s="288"/>
      <c r="C185" s="289"/>
      <c r="D185" s="230" t="s">
        <v>758</v>
      </c>
      <c r="E185" s="290" t="s">
        <v>1</v>
      </c>
      <c r="F185" s="291" t="s">
        <v>760</v>
      </c>
      <c r="G185" s="289"/>
      <c r="H185" s="292">
        <v>39.023000000000003</v>
      </c>
      <c r="I185" s="293"/>
      <c r="J185" s="289"/>
      <c r="K185" s="289"/>
      <c r="L185" s="294"/>
      <c r="M185" s="295"/>
      <c r="N185" s="296"/>
      <c r="O185" s="296"/>
      <c r="P185" s="296"/>
      <c r="Q185" s="296"/>
      <c r="R185" s="296"/>
      <c r="S185" s="296"/>
      <c r="T185" s="297"/>
      <c r="U185" s="14"/>
      <c r="V185" s="14"/>
      <c r="W185" s="14"/>
      <c r="X185" s="14"/>
      <c r="Y185" s="14"/>
      <c r="Z185" s="14"/>
      <c r="AA185" s="14"/>
      <c r="AB185" s="14"/>
      <c r="AC185" s="14"/>
      <c r="AD185" s="14"/>
      <c r="AE185" s="14"/>
      <c r="AT185" s="298" t="s">
        <v>758</v>
      </c>
      <c r="AU185" s="298" t="s">
        <v>86</v>
      </c>
      <c r="AV185" s="14" t="s">
        <v>415</v>
      </c>
      <c r="AW185" s="14" t="s">
        <v>33</v>
      </c>
      <c r="AX185" s="14" t="s">
        <v>84</v>
      </c>
      <c r="AY185" s="298" t="s">
        <v>414</v>
      </c>
    </row>
    <row r="186" s="2" customFormat="1" ht="21.75" customHeight="1">
      <c r="A186" s="39"/>
      <c r="B186" s="40"/>
      <c r="C186" s="234" t="s">
        <v>447</v>
      </c>
      <c r="D186" s="234" t="s">
        <v>443</v>
      </c>
      <c r="E186" s="235" t="s">
        <v>1750</v>
      </c>
      <c r="F186" s="236" t="s">
        <v>1751</v>
      </c>
      <c r="G186" s="237" t="s">
        <v>632</v>
      </c>
      <c r="H186" s="238">
        <v>1.694</v>
      </c>
      <c r="I186" s="239"/>
      <c r="J186" s="240">
        <f>ROUND(I186*H186,2)</f>
        <v>0</v>
      </c>
      <c r="K186" s="236" t="s">
        <v>720</v>
      </c>
      <c r="L186" s="45"/>
      <c r="M186" s="241" t="s">
        <v>1</v>
      </c>
      <c r="N186" s="242" t="s">
        <v>41</v>
      </c>
      <c r="O186" s="92"/>
      <c r="P186" s="226">
        <f>O186*H186</f>
        <v>0</v>
      </c>
      <c r="Q186" s="226">
        <v>0.001110364</v>
      </c>
      <c r="R186" s="226">
        <f>Q186*H186</f>
        <v>0.001880956616</v>
      </c>
      <c r="S186" s="226">
        <v>0</v>
      </c>
      <c r="T186" s="227">
        <f>S186*H186</f>
        <v>0</v>
      </c>
      <c r="U186" s="39"/>
      <c r="V186" s="39"/>
      <c r="W186" s="39"/>
      <c r="X186" s="39"/>
      <c r="Y186" s="39"/>
      <c r="Z186" s="39"/>
      <c r="AA186" s="39"/>
      <c r="AB186" s="39"/>
      <c r="AC186" s="39"/>
      <c r="AD186" s="39"/>
      <c r="AE186" s="39"/>
      <c r="AR186" s="228" t="s">
        <v>415</v>
      </c>
      <c r="AT186" s="228" t="s">
        <v>443</v>
      </c>
      <c r="AU186" s="228" t="s">
        <v>86</v>
      </c>
      <c r="AY186" s="18" t="s">
        <v>414</v>
      </c>
      <c r="BE186" s="229">
        <f>IF(N186="základní",J186,0)</f>
        <v>0</v>
      </c>
      <c r="BF186" s="229">
        <f>IF(N186="snížená",J186,0)</f>
        <v>0</v>
      </c>
      <c r="BG186" s="229">
        <f>IF(N186="zákl. přenesená",J186,0)</f>
        <v>0</v>
      </c>
      <c r="BH186" s="229">
        <f>IF(N186="sníž. přenesená",J186,0)</f>
        <v>0</v>
      </c>
      <c r="BI186" s="229">
        <f>IF(N186="nulová",J186,0)</f>
        <v>0</v>
      </c>
      <c r="BJ186" s="18" t="s">
        <v>84</v>
      </c>
      <c r="BK186" s="229">
        <f>ROUND(I186*H186,2)</f>
        <v>0</v>
      </c>
      <c r="BL186" s="18" t="s">
        <v>415</v>
      </c>
      <c r="BM186" s="228" t="s">
        <v>4368</v>
      </c>
    </row>
    <row r="187" s="2" customFormat="1">
      <c r="A187" s="39"/>
      <c r="B187" s="40"/>
      <c r="C187" s="41"/>
      <c r="D187" s="230" t="s">
        <v>417</v>
      </c>
      <c r="E187" s="41"/>
      <c r="F187" s="231" t="s">
        <v>1753</v>
      </c>
      <c r="G187" s="41"/>
      <c r="H187" s="41"/>
      <c r="I187" s="156"/>
      <c r="J187" s="41"/>
      <c r="K187" s="41"/>
      <c r="L187" s="45"/>
      <c r="M187" s="232"/>
      <c r="N187" s="233"/>
      <c r="O187" s="92"/>
      <c r="P187" s="92"/>
      <c r="Q187" s="92"/>
      <c r="R187" s="92"/>
      <c r="S187" s="92"/>
      <c r="T187" s="93"/>
      <c r="U187" s="39"/>
      <c r="V187" s="39"/>
      <c r="W187" s="39"/>
      <c r="X187" s="39"/>
      <c r="Y187" s="39"/>
      <c r="Z187" s="39"/>
      <c r="AA187" s="39"/>
      <c r="AB187" s="39"/>
      <c r="AC187" s="39"/>
      <c r="AD187" s="39"/>
      <c r="AE187" s="39"/>
      <c r="AT187" s="18" t="s">
        <v>417</v>
      </c>
      <c r="AU187" s="18" t="s">
        <v>86</v>
      </c>
    </row>
    <row r="188" s="2" customFormat="1">
      <c r="A188" s="39"/>
      <c r="B188" s="40"/>
      <c r="C188" s="41"/>
      <c r="D188" s="230" t="s">
        <v>722</v>
      </c>
      <c r="E188" s="41"/>
      <c r="F188" s="268" t="s">
        <v>2797</v>
      </c>
      <c r="G188" s="41"/>
      <c r="H188" s="41"/>
      <c r="I188" s="156"/>
      <c r="J188" s="41"/>
      <c r="K188" s="41"/>
      <c r="L188" s="45"/>
      <c r="M188" s="232"/>
      <c r="N188" s="233"/>
      <c r="O188" s="92"/>
      <c r="P188" s="92"/>
      <c r="Q188" s="92"/>
      <c r="R188" s="92"/>
      <c r="S188" s="92"/>
      <c r="T188" s="93"/>
      <c r="U188" s="39"/>
      <c r="V188" s="39"/>
      <c r="W188" s="39"/>
      <c r="X188" s="39"/>
      <c r="Y188" s="39"/>
      <c r="Z188" s="39"/>
      <c r="AA188" s="39"/>
      <c r="AB188" s="39"/>
      <c r="AC188" s="39"/>
      <c r="AD188" s="39"/>
      <c r="AE188" s="39"/>
      <c r="AT188" s="18" t="s">
        <v>722</v>
      </c>
      <c r="AU188" s="18" t="s">
        <v>86</v>
      </c>
    </row>
    <row r="189" s="15" customFormat="1">
      <c r="A189" s="15"/>
      <c r="B189" s="299"/>
      <c r="C189" s="300"/>
      <c r="D189" s="230" t="s">
        <v>758</v>
      </c>
      <c r="E189" s="301" t="s">
        <v>1</v>
      </c>
      <c r="F189" s="302" t="s">
        <v>3991</v>
      </c>
      <c r="G189" s="300"/>
      <c r="H189" s="301" t="s">
        <v>1</v>
      </c>
      <c r="I189" s="303"/>
      <c r="J189" s="300"/>
      <c r="K189" s="300"/>
      <c r="L189" s="304"/>
      <c r="M189" s="305"/>
      <c r="N189" s="306"/>
      <c r="O189" s="306"/>
      <c r="P189" s="306"/>
      <c r="Q189" s="306"/>
      <c r="R189" s="306"/>
      <c r="S189" s="306"/>
      <c r="T189" s="307"/>
      <c r="U189" s="15"/>
      <c r="V189" s="15"/>
      <c r="W189" s="15"/>
      <c r="X189" s="15"/>
      <c r="Y189" s="15"/>
      <c r="Z189" s="15"/>
      <c r="AA189" s="15"/>
      <c r="AB189" s="15"/>
      <c r="AC189" s="15"/>
      <c r="AD189" s="15"/>
      <c r="AE189" s="15"/>
      <c r="AT189" s="308" t="s">
        <v>758</v>
      </c>
      <c r="AU189" s="308" t="s">
        <v>86</v>
      </c>
      <c r="AV189" s="15" t="s">
        <v>84</v>
      </c>
      <c r="AW189" s="15" t="s">
        <v>33</v>
      </c>
      <c r="AX189" s="15" t="s">
        <v>76</v>
      </c>
      <c r="AY189" s="308" t="s">
        <v>414</v>
      </c>
    </row>
    <row r="190" s="13" customFormat="1">
      <c r="A190" s="13"/>
      <c r="B190" s="277"/>
      <c r="C190" s="278"/>
      <c r="D190" s="230" t="s">
        <v>758</v>
      </c>
      <c r="E190" s="279" t="s">
        <v>1</v>
      </c>
      <c r="F190" s="280" t="s">
        <v>3992</v>
      </c>
      <c r="G190" s="278"/>
      <c r="H190" s="281">
        <v>1.0780000000000001</v>
      </c>
      <c r="I190" s="282"/>
      <c r="J190" s="278"/>
      <c r="K190" s="278"/>
      <c r="L190" s="283"/>
      <c r="M190" s="284"/>
      <c r="N190" s="285"/>
      <c r="O190" s="285"/>
      <c r="P190" s="285"/>
      <c r="Q190" s="285"/>
      <c r="R190" s="285"/>
      <c r="S190" s="285"/>
      <c r="T190" s="286"/>
      <c r="U190" s="13"/>
      <c r="V190" s="13"/>
      <c r="W190" s="13"/>
      <c r="X190" s="13"/>
      <c r="Y190" s="13"/>
      <c r="Z190" s="13"/>
      <c r="AA190" s="13"/>
      <c r="AB190" s="13"/>
      <c r="AC190" s="13"/>
      <c r="AD190" s="13"/>
      <c r="AE190" s="13"/>
      <c r="AT190" s="287" t="s">
        <v>758</v>
      </c>
      <c r="AU190" s="287" t="s">
        <v>86</v>
      </c>
      <c r="AV190" s="13" t="s">
        <v>86</v>
      </c>
      <c r="AW190" s="13" t="s">
        <v>33</v>
      </c>
      <c r="AX190" s="13" t="s">
        <v>76</v>
      </c>
      <c r="AY190" s="287" t="s">
        <v>414</v>
      </c>
    </row>
    <row r="191" s="15" customFormat="1">
      <c r="A191" s="15"/>
      <c r="B191" s="299"/>
      <c r="C191" s="300"/>
      <c r="D191" s="230" t="s">
        <v>758</v>
      </c>
      <c r="E191" s="301" t="s">
        <v>1</v>
      </c>
      <c r="F191" s="302" t="s">
        <v>3993</v>
      </c>
      <c r="G191" s="300"/>
      <c r="H191" s="301" t="s">
        <v>1</v>
      </c>
      <c r="I191" s="303"/>
      <c r="J191" s="300"/>
      <c r="K191" s="300"/>
      <c r="L191" s="304"/>
      <c r="M191" s="305"/>
      <c r="N191" s="306"/>
      <c r="O191" s="306"/>
      <c r="P191" s="306"/>
      <c r="Q191" s="306"/>
      <c r="R191" s="306"/>
      <c r="S191" s="306"/>
      <c r="T191" s="307"/>
      <c r="U191" s="15"/>
      <c r="V191" s="15"/>
      <c r="W191" s="15"/>
      <c r="X191" s="15"/>
      <c r="Y191" s="15"/>
      <c r="Z191" s="15"/>
      <c r="AA191" s="15"/>
      <c r="AB191" s="15"/>
      <c r="AC191" s="15"/>
      <c r="AD191" s="15"/>
      <c r="AE191" s="15"/>
      <c r="AT191" s="308" t="s">
        <v>758</v>
      </c>
      <c r="AU191" s="308" t="s">
        <v>86</v>
      </c>
      <c r="AV191" s="15" t="s">
        <v>84</v>
      </c>
      <c r="AW191" s="15" t="s">
        <v>33</v>
      </c>
      <c r="AX191" s="15" t="s">
        <v>76</v>
      </c>
      <c r="AY191" s="308" t="s">
        <v>414</v>
      </c>
    </row>
    <row r="192" s="13" customFormat="1">
      <c r="A192" s="13"/>
      <c r="B192" s="277"/>
      <c r="C192" s="278"/>
      <c r="D192" s="230" t="s">
        <v>758</v>
      </c>
      <c r="E192" s="279" t="s">
        <v>1</v>
      </c>
      <c r="F192" s="280" t="s">
        <v>3994</v>
      </c>
      <c r="G192" s="278"/>
      <c r="H192" s="281">
        <v>0.50600000000000001</v>
      </c>
      <c r="I192" s="282"/>
      <c r="J192" s="278"/>
      <c r="K192" s="278"/>
      <c r="L192" s="283"/>
      <c r="M192" s="284"/>
      <c r="N192" s="285"/>
      <c r="O192" s="285"/>
      <c r="P192" s="285"/>
      <c r="Q192" s="285"/>
      <c r="R192" s="285"/>
      <c r="S192" s="285"/>
      <c r="T192" s="286"/>
      <c r="U192" s="13"/>
      <c r="V192" s="13"/>
      <c r="W192" s="13"/>
      <c r="X192" s="13"/>
      <c r="Y192" s="13"/>
      <c r="Z192" s="13"/>
      <c r="AA192" s="13"/>
      <c r="AB192" s="13"/>
      <c r="AC192" s="13"/>
      <c r="AD192" s="13"/>
      <c r="AE192" s="13"/>
      <c r="AT192" s="287" t="s">
        <v>758</v>
      </c>
      <c r="AU192" s="287" t="s">
        <v>86</v>
      </c>
      <c r="AV192" s="13" t="s">
        <v>86</v>
      </c>
      <c r="AW192" s="13" t="s">
        <v>33</v>
      </c>
      <c r="AX192" s="13" t="s">
        <v>76</v>
      </c>
      <c r="AY192" s="287" t="s">
        <v>414</v>
      </c>
    </row>
    <row r="193" s="15" customFormat="1">
      <c r="A193" s="15"/>
      <c r="B193" s="299"/>
      <c r="C193" s="300"/>
      <c r="D193" s="230" t="s">
        <v>758</v>
      </c>
      <c r="E193" s="301" t="s">
        <v>1</v>
      </c>
      <c r="F193" s="302" t="s">
        <v>4369</v>
      </c>
      <c r="G193" s="300"/>
      <c r="H193" s="301" t="s">
        <v>1</v>
      </c>
      <c r="I193" s="303"/>
      <c r="J193" s="300"/>
      <c r="K193" s="300"/>
      <c r="L193" s="304"/>
      <c r="M193" s="305"/>
      <c r="N193" s="306"/>
      <c r="O193" s="306"/>
      <c r="P193" s="306"/>
      <c r="Q193" s="306"/>
      <c r="R193" s="306"/>
      <c r="S193" s="306"/>
      <c r="T193" s="307"/>
      <c r="U193" s="15"/>
      <c r="V193" s="15"/>
      <c r="W193" s="15"/>
      <c r="X193" s="15"/>
      <c r="Y193" s="15"/>
      <c r="Z193" s="15"/>
      <c r="AA193" s="15"/>
      <c r="AB193" s="15"/>
      <c r="AC193" s="15"/>
      <c r="AD193" s="15"/>
      <c r="AE193" s="15"/>
      <c r="AT193" s="308" t="s">
        <v>758</v>
      </c>
      <c r="AU193" s="308" t="s">
        <v>86</v>
      </c>
      <c r="AV193" s="15" t="s">
        <v>84</v>
      </c>
      <c r="AW193" s="15" t="s">
        <v>33</v>
      </c>
      <c r="AX193" s="15" t="s">
        <v>76</v>
      </c>
      <c r="AY193" s="308" t="s">
        <v>414</v>
      </c>
    </row>
    <row r="194" s="13" customFormat="1">
      <c r="A194" s="13"/>
      <c r="B194" s="277"/>
      <c r="C194" s="278"/>
      <c r="D194" s="230" t="s">
        <v>758</v>
      </c>
      <c r="E194" s="279" t="s">
        <v>1</v>
      </c>
      <c r="F194" s="280" t="s">
        <v>4370</v>
      </c>
      <c r="G194" s="278"/>
      <c r="H194" s="281">
        <v>0.11</v>
      </c>
      <c r="I194" s="282"/>
      <c r="J194" s="278"/>
      <c r="K194" s="278"/>
      <c r="L194" s="283"/>
      <c r="M194" s="284"/>
      <c r="N194" s="285"/>
      <c r="O194" s="285"/>
      <c r="P194" s="285"/>
      <c r="Q194" s="285"/>
      <c r="R194" s="285"/>
      <c r="S194" s="285"/>
      <c r="T194" s="286"/>
      <c r="U194" s="13"/>
      <c r="V194" s="13"/>
      <c r="W194" s="13"/>
      <c r="X194" s="13"/>
      <c r="Y194" s="13"/>
      <c r="Z194" s="13"/>
      <c r="AA194" s="13"/>
      <c r="AB194" s="13"/>
      <c r="AC194" s="13"/>
      <c r="AD194" s="13"/>
      <c r="AE194" s="13"/>
      <c r="AT194" s="287" t="s">
        <v>758</v>
      </c>
      <c r="AU194" s="287" t="s">
        <v>86</v>
      </c>
      <c r="AV194" s="13" t="s">
        <v>86</v>
      </c>
      <c r="AW194" s="13" t="s">
        <v>33</v>
      </c>
      <c r="AX194" s="13" t="s">
        <v>76</v>
      </c>
      <c r="AY194" s="287" t="s">
        <v>414</v>
      </c>
    </row>
    <row r="195" s="14" customFormat="1">
      <c r="A195" s="14"/>
      <c r="B195" s="288"/>
      <c r="C195" s="289"/>
      <c r="D195" s="230" t="s">
        <v>758</v>
      </c>
      <c r="E195" s="290" t="s">
        <v>1</v>
      </c>
      <c r="F195" s="291" t="s">
        <v>760</v>
      </c>
      <c r="G195" s="289"/>
      <c r="H195" s="292">
        <v>1.6940000000000002</v>
      </c>
      <c r="I195" s="293"/>
      <c r="J195" s="289"/>
      <c r="K195" s="289"/>
      <c r="L195" s="294"/>
      <c r="M195" s="295"/>
      <c r="N195" s="296"/>
      <c r="O195" s="296"/>
      <c r="P195" s="296"/>
      <c r="Q195" s="296"/>
      <c r="R195" s="296"/>
      <c r="S195" s="296"/>
      <c r="T195" s="297"/>
      <c r="U195" s="14"/>
      <c r="V195" s="14"/>
      <c r="W195" s="14"/>
      <c r="X195" s="14"/>
      <c r="Y195" s="14"/>
      <c r="Z195" s="14"/>
      <c r="AA195" s="14"/>
      <c r="AB195" s="14"/>
      <c r="AC195" s="14"/>
      <c r="AD195" s="14"/>
      <c r="AE195" s="14"/>
      <c r="AT195" s="298" t="s">
        <v>758</v>
      </c>
      <c r="AU195" s="298" t="s">
        <v>86</v>
      </c>
      <c r="AV195" s="14" t="s">
        <v>415</v>
      </c>
      <c r="AW195" s="14" t="s">
        <v>33</v>
      </c>
      <c r="AX195" s="14" t="s">
        <v>84</v>
      </c>
      <c r="AY195" s="298" t="s">
        <v>414</v>
      </c>
    </row>
    <row r="196" s="2" customFormat="1" ht="21.75" customHeight="1">
      <c r="A196" s="39"/>
      <c r="B196" s="40"/>
      <c r="C196" s="234" t="s">
        <v>451</v>
      </c>
      <c r="D196" s="234" t="s">
        <v>443</v>
      </c>
      <c r="E196" s="235" t="s">
        <v>2246</v>
      </c>
      <c r="F196" s="236" t="s">
        <v>2247</v>
      </c>
      <c r="G196" s="237" t="s">
        <v>531</v>
      </c>
      <c r="H196" s="238">
        <v>12.560000000000001</v>
      </c>
      <c r="I196" s="239"/>
      <c r="J196" s="240">
        <f>ROUND(I196*H196,2)</f>
        <v>0</v>
      </c>
      <c r="K196" s="236" t="s">
        <v>720</v>
      </c>
      <c r="L196" s="45"/>
      <c r="M196" s="241" t="s">
        <v>1</v>
      </c>
      <c r="N196" s="242" t="s">
        <v>41</v>
      </c>
      <c r="O196" s="92"/>
      <c r="P196" s="226">
        <f>O196*H196</f>
        <v>0</v>
      </c>
      <c r="Q196" s="226">
        <v>0.00046548210000000001</v>
      </c>
      <c r="R196" s="226">
        <f>Q196*H196</f>
        <v>0.0058464551760000006</v>
      </c>
      <c r="S196" s="226">
        <v>0</v>
      </c>
      <c r="T196" s="227">
        <f>S196*H196</f>
        <v>0</v>
      </c>
      <c r="U196" s="39"/>
      <c r="V196" s="39"/>
      <c r="W196" s="39"/>
      <c r="X196" s="39"/>
      <c r="Y196" s="39"/>
      <c r="Z196" s="39"/>
      <c r="AA196" s="39"/>
      <c r="AB196" s="39"/>
      <c r="AC196" s="39"/>
      <c r="AD196" s="39"/>
      <c r="AE196" s="39"/>
      <c r="AR196" s="228" t="s">
        <v>415</v>
      </c>
      <c r="AT196" s="228" t="s">
        <v>443</v>
      </c>
      <c r="AU196" s="228" t="s">
        <v>86</v>
      </c>
      <c r="AY196" s="18" t="s">
        <v>414</v>
      </c>
      <c r="BE196" s="229">
        <f>IF(N196="základní",J196,0)</f>
        <v>0</v>
      </c>
      <c r="BF196" s="229">
        <f>IF(N196="snížená",J196,0)</f>
        <v>0</v>
      </c>
      <c r="BG196" s="229">
        <f>IF(N196="zákl. přenesená",J196,0)</f>
        <v>0</v>
      </c>
      <c r="BH196" s="229">
        <f>IF(N196="sníž. přenesená",J196,0)</f>
        <v>0</v>
      </c>
      <c r="BI196" s="229">
        <f>IF(N196="nulová",J196,0)</f>
        <v>0</v>
      </c>
      <c r="BJ196" s="18" t="s">
        <v>84</v>
      </c>
      <c r="BK196" s="229">
        <f>ROUND(I196*H196,2)</f>
        <v>0</v>
      </c>
      <c r="BL196" s="18" t="s">
        <v>415</v>
      </c>
      <c r="BM196" s="228" t="s">
        <v>4371</v>
      </c>
    </row>
    <row r="197" s="2" customFormat="1">
      <c r="A197" s="39"/>
      <c r="B197" s="40"/>
      <c r="C197" s="41"/>
      <c r="D197" s="230" t="s">
        <v>417</v>
      </c>
      <c r="E197" s="41"/>
      <c r="F197" s="231" t="s">
        <v>2249</v>
      </c>
      <c r="G197" s="41"/>
      <c r="H197" s="41"/>
      <c r="I197" s="156"/>
      <c r="J197" s="41"/>
      <c r="K197" s="41"/>
      <c r="L197" s="45"/>
      <c r="M197" s="232"/>
      <c r="N197" s="233"/>
      <c r="O197" s="92"/>
      <c r="P197" s="92"/>
      <c r="Q197" s="92"/>
      <c r="R197" s="92"/>
      <c r="S197" s="92"/>
      <c r="T197" s="93"/>
      <c r="U197" s="39"/>
      <c r="V197" s="39"/>
      <c r="W197" s="39"/>
      <c r="X197" s="39"/>
      <c r="Y197" s="39"/>
      <c r="Z197" s="39"/>
      <c r="AA197" s="39"/>
      <c r="AB197" s="39"/>
      <c r="AC197" s="39"/>
      <c r="AD197" s="39"/>
      <c r="AE197" s="39"/>
      <c r="AT197" s="18" t="s">
        <v>417</v>
      </c>
      <c r="AU197" s="18" t="s">
        <v>86</v>
      </c>
    </row>
    <row r="198" s="15" customFormat="1">
      <c r="A198" s="15"/>
      <c r="B198" s="299"/>
      <c r="C198" s="300"/>
      <c r="D198" s="230" t="s">
        <v>758</v>
      </c>
      <c r="E198" s="301" t="s">
        <v>1</v>
      </c>
      <c r="F198" s="302" t="s">
        <v>4157</v>
      </c>
      <c r="G198" s="300"/>
      <c r="H198" s="301" t="s">
        <v>1</v>
      </c>
      <c r="I198" s="303"/>
      <c r="J198" s="300"/>
      <c r="K198" s="300"/>
      <c r="L198" s="304"/>
      <c r="M198" s="305"/>
      <c r="N198" s="306"/>
      <c r="O198" s="306"/>
      <c r="P198" s="306"/>
      <c r="Q198" s="306"/>
      <c r="R198" s="306"/>
      <c r="S198" s="306"/>
      <c r="T198" s="307"/>
      <c r="U198" s="15"/>
      <c r="V198" s="15"/>
      <c r="W198" s="15"/>
      <c r="X198" s="15"/>
      <c r="Y198" s="15"/>
      <c r="Z198" s="15"/>
      <c r="AA198" s="15"/>
      <c r="AB198" s="15"/>
      <c r="AC198" s="15"/>
      <c r="AD198" s="15"/>
      <c r="AE198" s="15"/>
      <c r="AT198" s="308" t="s">
        <v>758</v>
      </c>
      <c r="AU198" s="308" t="s">
        <v>86</v>
      </c>
      <c r="AV198" s="15" t="s">
        <v>84</v>
      </c>
      <c r="AW198" s="15" t="s">
        <v>33</v>
      </c>
      <c r="AX198" s="15" t="s">
        <v>76</v>
      </c>
      <c r="AY198" s="308" t="s">
        <v>414</v>
      </c>
    </row>
    <row r="199" s="13" customFormat="1">
      <c r="A199" s="13"/>
      <c r="B199" s="277"/>
      <c r="C199" s="278"/>
      <c r="D199" s="230" t="s">
        <v>758</v>
      </c>
      <c r="E199" s="279" t="s">
        <v>1</v>
      </c>
      <c r="F199" s="280" t="s">
        <v>4158</v>
      </c>
      <c r="G199" s="278"/>
      <c r="H199" s="281">
        <v>12.560000000000001</v>
      </c>
      <c r="I199" s="282"/>
      <c r="J199" s="278"/>
      <c r="K199" s="278"/>
      <c r="L199" s="283"/>
      <c r="M199" s="284"/>
      <c r="N199" s="285"/>
      <c r="O199" s="285"/>
      <c r="P199" s="285"/>
      <c r="Q199" s="285"/>
      <c r="R199" s="285"/>
      <c r="S199" s="285"/>
      <c r="T199" s="286"/>
      <c r="U199" s="13"/>
      <c r="V199" s="13"/>
      <c r="W199" s="13"/>
      <c r="X199" s="13"/>
      <c r="Y199" s="13"/>
      <c r="Z199" s="13"/>
      <c r="AA199" s="13"/>
      <c r="AB199" s="13"/>
      <c r="AC199" s="13"/>
      <c r="AD199" s="13"/>
      <c r="AE199" s="13"/>
      <c r="AT199" s="287" t="s">
        <v>758</v>
      </c>
      <c r="AU199" s="287" t="s">
        <v>86</v>
      </c>
      <c r="AV199" s="13" t="s">
        <v>86</v>
      </c>
      <c r="AW199" s="13" t="s">
        <v>33</v>
      </c>
      <c r="AX199" s="13" t="s">
        <v>84</v>
      </c>
      <c r="AY199" s="287" t="s">
        <v>414</v>
      </c>
    </row>
    <row r="200" s="2" customFormat="1" ht="16.5" customHeight="1">
      <c r="A200" s="39"/>
      <c r="B200" s="40"/>
      <c r="C200" s="234" t="s">
        <v>455</v>
      </c>
      <c r="D200" s="234" t="s">
        <v>443</v>
      </c>
      <c r="E200" s="235" t="s">
        <v>2893</v>
      </c>
      <c r="F200" s="236" t="s">
        <v>2894</v>
      </c>
      <c r="G200" s="237" t="s">
        <v>632</v>
      </c>
      <c r="H200" s="238">
        <v>6.423</v>
      </c>
      <c r="I200" s="239"/>
      <c r="J200" s="240">
        <f>ROUND(I200*H200,2)</f>
        <v>0</v>
      </c>
      <c r="K200" s="236" t="s">
        <v>720</v>
      </c>
      <c r="L200" s="45"/>
      <c r="M200" s="241" t="s">
        <v>1</v>
      </c>
      <c r="N200" s="242" t="s">
        <v>41</v>
      </c>
      <c r="O200" s="92"/>
      <c r="P200" s="226">
        <f>O200*H200</f>
        <v>0</v>
      </c>
      <c r="Q200" s="226">
        <v>0.043956000000000002</v>
      </c>
      <c r="R200" s="226">
        <f>Q200*H200</f>
        <v>0.28232938800000001</v>
      </c>
      <c r="S200" s="226">
        <v>0</v>
      </c>
      <c r="T200" s="227">
        <f>S200*H200</f>
        <v>0</v>
      </c>
      <c r="U200" s="39"/>
      <c r="V200" s="39"/>
      <c r="W200" s="39"/>
      <c r="X200" s="39"/>
      <c r="Y200" s="39"/>
      <c r="Z200" s="39"/>
      <c r="AA200" s="39"/>
      <c r="AB200" s="39"/>
      <c r="AC200" s="39"/>
      <c r="AD200" s="39"/>
      <c r="AE200" s="39"/>
      <c r="AR200" s="228" t="s">
        <v>415</v>
      </c>
      <c r="AT200" s="228" t="s">
        <v>443</v>
      </c>
      <c r="AU200" s="228" t="s">
        <v>86</v>
      </c>
      <c r="AY200" s="18" t="s">
        <v>414</v>
      </c>
      <c r="BE200" s="229">
        <f>IF(N200="základní",J200,0)</f>
        <v>0</v>
      </c>
      <c r="BF200" s="229">
        <f>IF(N200="snížená",J200,0)</f>
        <v>0</v>
      </c>
      <c r="BG200" s="229">
        <f>IF(N200="zákl. přenesená",J200,0)</f>
        <v>0</v>
      </c>
      <c r="BH200" s="229">
        <f>IF(N200="sníž. přenesená",J200,0)</f>
        <v>0</v>
      </c>
      <c r="BI200" s="229">
        <f>IF(N200="nulová",J200,0)</f>
        <v>0</v>
      </c>
      <c r="BJ200" s="18" t="s">
        <v>84</v>
      </c>
      <c r="BK200" s="229">
        <f>ROUND(I200*H200,2)</f>
        <v>0</v>
      </c>
      <c r="BL200" s="18" t="s">
        <v>415</v>
      </c>
      <c r="BM200" s="228" t="s">
        <v>4372</v>
      </c>
    </row>
    <row r="201" s="2" customFormat="1">
      <c r="A201" s="39"/>
      <c r="B201" s="40"/>
      <c r="C201" s="41"/>
      <c r="D201" s="230" t="s">
        <v>417</v>
      </c>
      <c r="E201" s="41"/>
      <c r="F201" s="231" t="s">
        <v>2896</v>
      </c>
      <c r="G201" s="41"/>
      <c r="H201" s="41"/>
      <c r="I201" s="156"/>
      <c r="J201" s="41"/>
      <c r="K201" s="41"/>
      <c r="L201" s="45"/>
      <c r="M201" s="232"/>
      <c r="N201" s="233"/>
      <c r="O201" s="92"/>
      <c r="P201" s="92"/>
      <c r="Q201" s="92"/>
      <c r="R201" s="92"/>
      <c r="S201" s="92"/>
      <c r="T201" s="93"/>
      <c r="U201" s="39"/>
      <c r="V201" s="39"/>
      <c r="W201" s="39"/>
      <c r="X201" s="39"/>
      <c r="Y201" s="39"/>
      <c r="Z201" s="39"/>
      <c r="AA201" s="39"/>
      <c r="AB201" s="39"/>
      <c r="AC201" s="39"/>
      <c r="AD201" s="39"/>
      <c r="AE201" s="39"/>
      <c r="AT201" s="18" t="s">
        <v>417</v>
      </c>
      <c r="AU201" s="18" t="s">
        <v>86</v>
      </c>
    </row>
    <row r="202" s="15" customFormat="1">
      <c r="A202" s="15"/>
      <c r="B202" s="299"/>
      <c r="C202" s="300"/>
      <c r="D202" s="230" t="s">
        <v>758</v>
      </c>
      <c r="E202" s="301" t="s">
        <v>1</v>
      </c>
      <c r="F202" s="302" t="s">
        <v>4373</v>
      </c>
      <c r="G202" s="300"/>
      <c r="H202" s="301" t="s">
        <v>1</v>
      </c>
      <c r="I202" s="303"/>
      <c r="J202" s="300"/>
      <c r="K202" s="300"/>
      <c r="L202" s="304"/>
      <c r="M202" s="305"/>
      <c r="N202" s="306"/>
      <c r="O202" s="306"/>
      <c r="P202" s="306"/>
      <c r="Q202" s="306"/>
      <c r="R202" s="306"/>
      <c r="S202" s="306"/>
      <c r="T202" s="307"/>
      <c r="U202" s="15"/>
      <c r="V202" s="15"/>
      <c r="W202" s="15"/>
      <c r="X202" s="15"/>
      <c r="Y202" s="15"/>
      <c r="Z202" s="15"/>
      <c r="AA202" s="15"/>
      <c r="AB202" s="15"/>
      <c r="AC202" s="15"/>
      <c r="AD202" s="15"/>
      <c r="AE202" s="15"/>
      <c r="AT202" s="308" t="s">
        <v>758</v>
      </c>
      <c r="AU202" s="308" t="s">
        <v>86</v>
      </c>
      <c r="AV202" s="15" t="s">
        <v>84</v>
      </c>
      <c r="AW202" s="15" t="s">
        <v>33</v>
      </c>
      <c r="AX202" s="15" t="s">
        <v>76</v>
      </c>
      <c r="AY202" s="308" t="s">
        <v>414</v>
      </c>
    </row>
    <row r="203" s="13" customFormat="1">
      <c r="A203" s="13"/>
      <c r="B203" s="277"/>
      <c r="C203" s="278"/>
      <c r="D203" s="230" t="s">
        <v>758</v>
      </c>
      <c r="E203" s="279" t="s">
        <v>1</v>
      </c>
      <c r="F203" s="280" t="s">
        <v>4374</v>
      </c>
      <c r="G203" s="278"/>
      <c r="H203" s="281">
        <v>6.423</v>
      </c>
      <c r="I203" s="282"/>
      <c r="J203" s="278"/>
      <c r="K203" s="278"/>
      <c r="L203" s="283"/>
      <c r="M203" s="284"/>
      <c r="N203" s="285"/>
      <c r="O203" s="285"/>
      <c r="P203" s="285"/>
      <c r="Q203" s="285"/>
      <c r="R203" s="285"/>
      <c r="S203" s="285"/>
      <c r="T203" s="286"/>
      <c r="U203" s="13"/>
      <c r="V203" s="13"/>
      <c r="W203" s="13"/>
      <c r="X203" s="13"/>
      <c r="Y203" s="13"/>
      <c r="Z203" s="13"/>
      <c r="AA203" s="13"/>
      <c r="AB203" s="13"/>
      <c r="AC203" s="13"/>
      <c r="AD203" s="13"/>
      <c r="AE203" s="13"/>
      <c r="AT203" s="287" t="s">
        <v>758</v>
      </c>
      <c r="AU203" s="287" t="s">
        <v>86</v>
      </c>
      <c r="AV203" s="13" t="s">
        <v>86</v>
      </c>
      <c r="AW203" s="13" t="s">
        <v>33</v>
      </c>
      <c r="AX203" s="13" t="s">
        <v>84</v>
      </c>
      <c r="AY203" s="287" t="s">
        <v>414</v>
      </c>
    </row>
    <row r="204" s="11" customFormat="1" ht="22.8" customHeight="1">
      <c r="A204" s="11"/>
      <c r="B204" s="254"/>
      <c r="C204" s="255"/>
      <c r="D204" s="256" t="s">
        <v>75</v>
      </c>
      <c r="E204" s="275" t="s">
        <v>442</v>
      </c>
      <c r="F204" s="275" t="s">
        <v>850</v>
      </c>
      <c r="G204" s="255"/>
      <c r="H204" s="255"/>
      <c r="I204" s="258"/>
      <c r="J204" s="276">
        <f>BK204</f>
        <v>0</v>
      </c>
      <c r="K204" s="255"/>
      <c r="L204" s="260"/>
      <c r="M204" s="261"/>
      <c r="N204" s="262"/>
      <c r="O204" s="262"/>
      <c r="P204" s="263">
        <f>SUM(P205:P244)</f>
        <v>0</v>
      </c>
      <c r="Q204" s="262"/>
      <c r="R204" s="263">
        <f>SUM(R205:R244)</f>
        <v>0.012492900000000001</v>
      </c>
      <c r="S204" s="262"/>
      <c r="T204" s="264">
        <f>SUM(T205:T244)</f>
        <v>0.88044149999999988</v>
      </c>
      <c r="U204" s="11"/>
      <c r="V204" s="11"/>
      <c r="W204" s="11"/>
      <c r="X204" s="11"/>
      <c r="Y204" s="11"/>
      <c r="Z204" s="11"/>
      <c r="AA204" s="11"/>
      <c r="AB204" s="11"/>
      <c r="AC204" s="11"/>
      <c r="AD204" s="11"/>
      <c r="AE204" s="11"/>
      <c r="AR204" s="265" t="s">
        <v>84</v>
      </c>
      <c r="AT204" s="266" t="s">
        <v>75</v>
      </c>
      <c r="AU204" s="266" t="s">
        <v>84</v>
      </c>
      <c r="AY204" s="265" t="s">
        <v>414</v>
      </c>
      <c r="BK204" s="267">
        <f>SUM(BK205:BK244)</f>
        <v>0</v>
      </c>
    </row>
    <row r="205" s="2" customFormat="1" ht="21.75" customHeight="1">
      <c r="A205" s="39"/>
      <c r="B205" s="40"/>
      <c r="C205" s="234" t="s">
        <v>459</v>
      </c>
      <c r="D205" s="234" t="s">
        <v>443</v>
      </c>
      <c r="E205" s="235" t="s">
        <v>2898</v>
      </c>
      <c r="F205" s="236" t="s">
        <v>2899</v>
      </c>
      <c r="G205" s="237" t="s">
        <v>531</v>
      </c>
      <c r="H205" s="238">
        <v>10</v>
      </c>
      <c r="I205" s="239"/>
      <c r="J205" s="240">
        <f>ROUND(I205*H205,2)</f>
        <v>0</v>
      </c>
      <c r="K205" s="236" t="s">
        <v>720</v>
      </c>
      <c r="L205" s="45"/>
      <c r="M205" s="241" t="s">
        <v>1</v>
      </c>
      <c r="N205" s="242" t="s">
        <v>41</v>
      </c>
      <c r="O205" s="92"/>
      <c r="P205" s="226">
        <f>O205*H205</f>
        <v>0</v>
      </c>
      <c r="Q205" s="226">
        <v>0</v>
      </c>
      <c r="R205" s="226">
        <f>Q205*H205</f>
        <v>0</v>
      </c>
      <c r="S205" s="226">
        <v>0.085999999999999993</v>
      </c>
      <c r="T205" s="227">
        <f>S205*H205</f>
        <v>0.85999999999999988</v>
      </c>
      <c r="U205" s="39"/>
      <c r="V205" s="39"/>
      <c r="W205" s="39"/>
      <c r="X205" s="39"/>
      <c r="Y205" s="39"/>
      <c r="Z205" s="39"/>
      <c r="AA205" s="39"/>
      <c r="AB205" s="39"/>
      <c r="AC205" s="39"/>
      <c r="AD205" s="39"/>
      <c r="AE205" s="39"/>
      <c r="AR205" s="228" t="s">
        <v>415</v>
      </c>
      <c r="AT205" s="228" t="s">
        <v>443</v>
      </c>
      <c r="AU205" s="228" t="s">
        <v>86</v>
      </c>
      <c r="AY205" s="18" t="s">
        <v>414</v>
      </c>
      <c r="BE205" s="229">
        <f>IF(N205="základní",J205,0)</f>
        <v>0</v>
      </c>
      <c r="BF205" s="229">
        <f>IF(N205="snížená",J205,0)</f>
        <v>0</v>
      </c>
      <c r="BG205" s="229">
        <f>IF(N205="zákl. přenesená",J205,0)</f>
        <v>0</v>
      </c>
      <c r="BH205" s="229">
        <f>IF(N205="sníž. přenesená",J205,0)</f>
        <v>0</v>
      </c>
      <c r="BI205" s="229">
        <f>IF(N205="nulová",J205,0)</f>
        <v>0</v>
      </c>
      <c r="BJ205" s="18" t="s">
        <v>84</v>
      </c>
      <c r="BK205" s="229">
        <f>ROUND(I205*H205,2)</f>
        <v>0</v>
      </c>
      <c r="BL205" s="18" t="s">
        <v>415</v>
      </c>
      <c r="BM205" s="228" t="s">
        <v>4375</v>
      </c>
    </row>
    <row r="206" s="2" customFormat="1">
      <c r="A206" s="39"/>
      <c r="B206" s="40"/>
      <c r="C206" s="41"/>
      <c r="D206" s="230" t="s">
        <v>417</v>
      </c>
      <c r="E206" s="41"/>
      <c r="F206" s="231" t="s">
        <v>2901</v>
      </c>
      <c r="G206" s="41"/>
      <c r="H206" s="41"/>
      <c r="I206" s="156"/>
      <c r="J206" s="41"/>
      <c r="K206" s="41"/>
      <c r="L206" s="45"/>
      <c r="M206" s="232"/>
      <c r="N206" s="233"/>
      <c r="O206" s="92"/>
      <c r="P206" s="92"/>
      <c r="Q206" s="92"/>
      <c r="R206" s="92"/>
      <c r="S206" s="92"/>
      <c r="T206" s="93"/>
      <c r="U206" s="39"/>
      <c r="V206" s="39"/>
      <c r="W206" s="39"/>
      <c r="X206" s="39"/>
      <c r="Y206" s="39"/>
      <c r="Z206" s="39"/>
      <c r="AA206" s="39"/>
      <c r="AB206" s="39"/>
      <c r="AC206" s="39"/>
      <c r="AD206" s="39"/>
      <c r="AE206" s="39"/>
      <c r="AT206" s="18" t="s">
        <v>417</v>
      </c>
      <c r="AU206" s="18" t="s">
        <v>86</v>
      </c>
    </row>
    <row r="207" s="15" customFormat="1">
      <c r="A207" s="15"/>
      <c r="B207" s="299"/>
      <c r="C207" s="300"/>
      <c r="D207" s="230" t="s">
        <v>758</v>
      </c>
      <c r="E207" s="301" t="s">
        <v>1</v>
      </c>
      <c r="F207" s="302" t="s">
        <v>4376</v>
      </c>
      <c r="G207" s="300"/>
      <c r="H207" s="301" t="s">
        <v>1</v>
      </c>
      <c r="I207" s="303"/>
      <c r="J207" s="300"/>
      <c r="K207" s="300"/>
      <c r="L207" s="304"/>
      <c r="M207" s="305"/>
      <c r="N207" s="306"/>
      <c r="O207" s="306"/>
      <c r="P207" s="306"/>
      <c r="Q207" s="306"/>
      <c r="R207" s="306"/>
      <c r="S207" s="306"/>
      <c r="T207" s="307"/>
      <c r="U207" s="15"/>
      <c r="V207" s="15"/>
      <c r="W207" s="15"/>
      <c r="X207" s="15"/>
      <c r="Y207" s="15"/>
      <c r="Z207" s="15"/>
      <c r="AA207" s="15"/>
      <c r="AB207" s="15"/>
      <c r="AC207" s="15"/>
      <c r="AD207" s="15"/>
      <c r="AE207" s="15"/>
      <c r="AT207" s="308" t="s">
        <v>758</v>
      </c>
      <c r="AU207" s="308" t="s">
        <v>86</v>
      </c>
      <c r="AV207" s="15" t="s">
        <v>84</v>
      </c>
      <c r="AW207" s="15" t="s">
        <v>33</v>
      </c>
      <c r="AX207" s="15" t="s">
        <v>76</v>
      </c>
      <c r="AY207" s="308" t="s">
        <v>414</v>
      </c>
    </row>
    <row r="208" s="13" customFormat="1">
      <c r="A208" s="13"/>
      <c r="B208" s="277"/>
      <c r="C208" s="278"/>
      <c r="D208" s="230" t="s">
        <v>758</v>
      </c>
      <c r="E208" s="279" t="s">
        <v>1</v>
      </c>
      <c r="F208" s="280" t="s">
        <v>4071</v>
      </c>
      <c r="G208" s="278"/>
      <c r="H208" s="281">
        <v>10</v>
      </c>
      <c r="I208" s="282"/>
      <c r="J208" s="278"/>
      <c r="K208" s="278"/>
      <c r="L208" s="283"/>
      <c r="M208" s="284"/>
      <c r="N208" s="285"/>
      <c r="O208" s="285"/>
      <c r="P208" s="285"/>
      <c r="Q208" s="285"/>
      <c r="R208" s="285"/>
      <c r="S208" s="285"/>
      <c r="T208" s="286"/>
      <c r="U208" s="13"/>
      <c r="V208" s="13"/>
      <c r="W208" s="13"/>
      <c r="X208" s="13"/>
      <c r="Y208" s="13"/>
      <c r="Z208" s="13"/>
      <c r="AA208" s="13"/>
      <c r="AB208" s="13"/>
      <c r="AC208" s="13"/>
      <c r="AD208" s="13"/>
      <c r="AE208" s="13"/>
      <c r="AT208" s="287" t="s">
        <v>758</v>
      </c>
      <c r="AU208" s="287" t="s">
        <v>86</v>
      </c>
      <c r="AV208" s="13" t="s">
        <v>86</v>
      </c>
      <c r="AW208" s="13" t="s">
        <v>33</v>
      </c>
      <c r="AX208" s="13" t="s">
        <v>84</v>
      </c>
      <c r="AY208" s="287" t="s">
        <v>414</v>
      </c>
    </row>
    <row r="209" s="2" customFormat="1" ht="21.75" customHeight="1">
      <c r="A209" s="39"/>
      <c r="B209" s="40"/>
      <c r="C209" s="234" t="s">
        <v>463</v>
      </c>
      <c r="D209" s="234" t="s">
        <v>443</v>
      </c>
      <c r="E209" s="235" t="s">
        <v>4163</v>
      </c>
      <c r="F209" s="236" t="s">
        <v>4164</v>
      </c>
      <c r="G209" s="237" t="s">
        <v>632</v>
      </c>
      <c r="H209" s="238">
        <v>1.0800000000000001</v>
      </c>
      <c r="I209" s="239"/>
      <c r="J209" s="240">
        <f>ROUND(I209*H209,2)</f>
        <v>0</v>
      </c>
      <c r="K209" s="236" t="s">
        <v>720</v>
      </c>
      <c r="L209" s="45"/>
      <c r="M209" s="241" t="s">
        <v>1</v>
      </c>
      <c r="N209" s="242" t="s">
        <v>41</v>
      </c>
      <c r="O209" s="92"/>
      <c r="P209" s="226">
        <f>O209*H209</f>
        <v>0</v>
      </c>
      <c r="Q209" s="226">
        <v>0.00012999999999999999</v>
      </c>
      <c r="R209" s="226">
        <f>Q209*H209</f>
        <v>0.0001404</v>
      </c>
      <c r="S209" s="226">
        <v>0</v>
      </c>
      <c r="T209" s="227">
        <f>S209*H209</f>
        <v>0</v>
      </c>
      <c r="U209" s="39"/>
      <c r="V209" s="39"/>
      <c r="W209" s="39"/>
      <c r="X209" s="39"/>
      <c r="Y209" s="39"/>
      <c r="Z209" s="39"/>
      <c r="AA209" s="39"/>
      <c r="AB209" s="39"/>
      <c r="AC209" s="39"/>
      <c r="AD209" s="39"/>
      <c r="AE209" s="39"/>
      <c r="AR209" s="228" t="s">
        <v>415</v>
      </c>
      <c r="AT209" s="228" t="s">
        <v>443</v>
      </c>
      <c r="AU209" s="228" t="s">
        <v>86</v>
      </c>
      <c r="AY209" s="18" t="s">
        <v>414</v>
      </c>
      <c r="BE209" s="229">
        <f>IF(N209="základní",J209,0)</f>
        <v>0</v>
      </c>
      <c r="BF209" s="229">
        <f>IF(N209="snížená",J209,0)</f>
        <v>0</v>
      </c>
      <c r="BG209" s="229">
        <f>IF(N209="zákl. přenesená",J209,0)</f>
        <v>0</v>
      </c>
      <c r="BH209" s="229">
        <f>IF(N209="sníž. přenesená",J209,0)</f>
        <v>0</v>
      </c>
      <c r="BI209" s="229">
        <f>IF(N209="nulová",J209,0)</f>
        <v>0</v>
      </c>
      <c r="BJ209" s="18" t="s">
        <v>84</v>
      </c>
      <c r="BK209" s="229">
        <f>ROUND(I209*H209,2)</f>
        <v>0</v>
      </c>
      <c r="BL209" s="18" t="s">
        <v>415</v>
      </c>
      <c r="BM209" s="228" t="s">
        <v>4377</v>
      </c>
    </row>
    <row r="210" s="2" customFormat="1">
      <c r="A210" s="39"/>
      <c r="B210" s="40"/>
      <c r="C210" s="41"/>
      <c r="D210" s="230" t="s">
        <v>417</v>
      </c>
      <c r="E210" s="41"/>
      <c r="F210" s="231" t="s">
        <v>4166</v>
      </c>
      <c r="G210" s="41"/>
      <c r="H210" s="41"/>
      <c r="I210" s="156"/>
      <c r="J210" s="41"/>
      <c r="K210" s="41"/>
      <c r="L210" s="45"/>
      <c r="M210" s="232"/>
      <c r="N210" s="233"/>
      <c r="O210" s="92"/>
      <c r="P210" s="92"/>
      <c r="Q210" s="92"/>
      <c r="R210" s="92"/>
      <c r="S210" s="92"/>
      <c r="T210" s="93"/>
      <c r="U210" s="39"/>
      <c r="V210" s="39"/>
      <c r="W210" s="39"/>
      <c r="X210" s="39"/>
      <c r="Y210" s="39"/>
      <c r="Z210" s="39"/>
      <c r="AA210" s="39"/>
      <c r="AB210" s="39"/>
      <c r="AC210" s="39"/>
      <c r="AD210" s="39"/>
      <c r="AE210" s="39"/>
      <c r="AT210" s="18" t="s">
        <v>417</v>
      </c>
      <c r="AU210" s="18" t="s">
        <v>86</v>
      </c>
    </row>
    <row r="211" s="15" customFormat="1">
      <c r="A211" s="15"/>
      <c r="B211" s="299"/>
      <c r="C211" s="300"/>
      <c r="D211" s="230" t="s">
        <v>758</v>
      </c>
      <c r="E211" s="301" t="s">
        <v>1</v>
      </c>
      <c r="F211" s="302" t="s">
        <v>4167</v>
      </c>
      <c r="G211" s="300"/>
      <c r="H211" s="301" t="s">
        <v>1</v>
      </c>
      <c r="I211" s="303"/>
      <c r="J211" s="300"/>
      <c r="K211" s="300"/>
      <c r="L211" s="304"/>
      <c r="M211" s="305"/>
      <c r="N211" s="306"/>
      <c r="O211" s="306"/>
      <c r="P211" s="306"/>
      <c r="Q211" s="306"/>
      <c r="R211" s="306"/>
      <c r="S211" s="306"/>
      <c r="T211" s="307"/>
      <c r="U211" s="15"/>
      <c r="V211" s="15"/>
      <c r="W211" s="15"/>
      <c r="X211" s="15"/>
      <c r="Y211" s="15"/>
      <c r="Z211" s="15"/>
      <c r="AA211" s="15"/>
      <c r="AB211" s="15"/>
      <c r="AC211" s="15"/>
      <c r="AD211" s="15"/>
      <c r="AE211" s="15"/>
      <c r="AT211" s="308" t="s">
        <v>758</v>
      </c>
      <c r="AU211" s="308" t="s">
        <v>86</v>
      </c>
      <c r="AV211" s="15" t="s">
        <v>84</v>
      </c>
      <c r="AW211" s="15" t="s">
        <v>33</v>
      </c>
      <c r="AX211" s="15" t="s">
        <v>76</v>
      </c>
      <c r="AY211" s="308" t="s">
        <v>414</v>
      </c>
    </row>
    <row r="212" s="13" customFormat="1">
      <c r="A212" s="13"/>
      <c r="B212" s="277"/>
      <c r="C212" s="278"/>
      <c r="D212" s="230" t="s">
        <v>758</v>
      </c>
      <c r="E212" s="279" t="s">
        <v>1</v>
      </c>
      <c r="F212" s="280" t="s">
        <v>4378</v>
      </c>
      <c r="G212" s="278"/>
      <c r="H212" s="281">
        <v>1.0800000000000001</v>
      </c>
      <c r="I212" s="282"/>
      <c r="J212" s="278"/>
      <c r="K212" s="278"/>
      <c r="L212" s="283"/>
      <c r="M212" s="284"/>
      <c r="N212" s="285"/>
      <c r="O212" s="285"/>
      <c r="P212" s="285"/>
      <c r="Q212" s="285"/>
      <c r="R212" s="285"/>
      <c r="S212" s="285"/>
      <c r="T212" s="286"/>
      <c r="U212" s="13"/>
      <c r="V212" s="13"/>
      <c r="W212" s="13"/>
      <c r="X212" s="13"/>
      <c r="Y212" s="13"/>
      <c r="Z212" s="13"/>
      <c r="AA212" s="13"/>
      <c r="AB212" s="13"/>
      <c r="AC212" s="13"/>
      <c r="AD212" s="13"/>
      <c r="AE212" s="13"/>
      <c r="AT212" s="287" t="s">
        <v>758</v>
      </c>
      <c r="AU212" s="287" t="s">
        <v>86</v>
      </c>
      <c r="AV212" s="13" t="s">
        <v>86</v>
      </c>
      <c r="AW212" s="13" t="s">
        <v>33</v>
      </c>
      <c r="AX212" s="13" t="s">
        <v>84</v>
      </c>
      <c r="AY212" s="287" t="s">
        <v>414</v>
      </c>
    </row>
    <row r="213" s="2" customFormat="1" ht="21.75" customHeight="1">
      <c r="A213" s="39"/>
      <c r="B213" s="40"/>
      <c r="C213" s="234" t="s">
        <v>8</v>
      </c>
      <c r="D213" s="234" t="s">
        <v>443</v>
      </c>
      <c r="E213" s="235" t="s">
        <v>4080</v>
      </c>
      <c r="F213" s="236" t="s">
        <v>4081</v>
      </c>
      <c r="G213" s="237" t="s">
        <v>755</v>
      </c>
      <c r="H213" s="238">
        <v>0.094</v>
      </c>
      <c r="I213" s="239"/>
      <c r="J213" s="240">
        <f>ROUND(I213*H213,2)</f>
        <v>0</v>
      </c>
      <c r="K213" s="236" t="s">
        <v>720</v>
      </c>
      <c r="L213" s="45"/>
      <c r="M213" s="241" t="s">
        <v>1</v>
      </c>
      <c r="N213" s="242" t="s">
        <v>41</v>
      </c>
      <c r="O213" s="92"/>
      <c r="P213" s="226">
        <f>O213*H213</f>
        <v>0</v>
      </c>
      <c r="Q213" s="226">
        <v>0</v>
      </c>
      <c r="R213" s="226">
        <f>Q213*H213</f>
        <v>0</v>
      </c>
      <c r="S213" s="226">
        <v>0.001</v>
      </c>
      <c r="T213" s="227">
        <f>S213*H213</f>
        <v>9.4000000000000008E-05</v>
      </c>
      <c r="U213" s="39"/>
      <c r="V213" s="39"/>
      <c r="W213" s="39"/>
      <c r="X213" s="39"/>
      <c r="Y213" s="39"/>
      <c r="Z213" s="39"/>
      <c r="AA213" s="39"/>
      <c r="AB213" s="39"/>
      <c r="AC213" s="39"/>
      <c r="AD213" s="39"/>
      <c r="AE213" s="39"/>
      <c r="AR213" s="228" t="s">
        <v>415</v>
      </c>
      <c r="AT213" s="228" t="s">
        <v>443</v>
      </c>
      <c r="AU213" s="228" t="s">
        <v>86</v>
      </c>
      <c r="AY213" s="18" t="s">
        <v>414</v>
      </c>
      <c r="BE213" s="229">
        <f>IF(N213="základní",J213,0)</f>
        <v>0</v>
      </c>
      <c r="BF213" s="229">
        <f>IF(N213="snížená",J213,0)</f>
        <v>0</v>
      </c>
      <c r="BG213" s="229">
        <f>IF(N213="zákl. přenesená",J213,0)</f>
        <v>0</v>
      </c>
      <c r="BH213" s="229">
        <f>IF(N213="sníž. přenesená",J213,0)</f>
        <v>0</v>
      </c>
      <c r="BI213" s="229">
        <f>IF(N213="nulová",J213,0)</f>
        <v>0</v>
      </c>
      <c r="BJ213" s="18" t="s">
        <v>84</v>
      </c>
      <c r="BK213" s="229">
        <f>ROUND(I213*H213,2)</f>
        <v>0</v>
      </c>
      <c r="BL213" s="18" t="s">
        <v>415</v>
      </c>
      <c r="BM213" s="228" t="s">
        <v>4379</v>
      </c>
    </row>
    <row r="214" s="2" customFormat="1">
      <c r="A214" s="39"/>
      <c r="B214" s="40"/>
      <c r="C214" s="41"/>
      <c r="D214" s="230" t="s">
        <v>417</v>
      </c>
      <c r="E214" s="41"/>
      <c r="F214" s="231" t="s">
        <v>4083</v>
      </c>
      <c r="G214" s="41"/>
      <c r="H214" s="41"/>
      <c r="I214" s="156"/>
      <c r="J214" s="41"/>
      <c r="K214" s="41"/>
      <c r="L214" s="45"/>
      <c r="M214" s="232"/>
      <c r="N214" s="233"/>
      <c r="O214" s="92"/>
      <c r="P214" s="92"/>
      <c r="Q214" s="92"/>
      <c r="R214" s="92"/>
      <c r="S214" s="92"/>
      <c r="T214" s="93"/>
      <c r="U214" s="39"/>
      <c r="V214" s="39"/>
      <c r="W214" s="39"/>
      <c r="X214" s="39"/>
      <c r="Y214" s="39"/>
      <c r="Z214" s="39"/>
      <c r="AA214" s="39"/>
      <c r="AB214" s="39"/>
      <c r="AC214" s="39"/>
      <c r="AD214" s="39"/>
      <c r="AE214" s="39"/>
      <c r="AT214" s="18" t="s">
        <v>417</v>
      </c>
      <c r="AU214" s="18" t="s">
        <v>86</v>
      </c>
    </row>
    <row r="215" s="15" customFormat="1">
      <c r="A215" s="15"/>
      <c r="B215" s="299"/>
      <c r="C215" s="300"/>
      <c r="D215" s="230" t="s">
        <v>758</v>
      </c>
      <c r="E215" s="301" t="s">
        <v>1</v>
      </c>
      <c r="F215" s="302" t="s">
        <v>4169</v>
      </c>
      <c r="G215" s="300"/>
      <c r="H215" s="301" t="s">
        <v>1</v>
      </c>
      <c r="I215" s="303"/>
      <c r="J215" s="300"/>
      <c r="K215" s="300"/>
      <c r="L215" s="304"/>
      <c r="M215" s="305"/>
      <c r="N215" s="306"/>
      <c r="O215" s="306"/>
      <c r="P215" s="306"/>
      <c r="Q215" s="306"/>
      <c r="R215" s="306"/>
      <c r="S215" s="306"/>
      <c r="T215" s="307"/>
      <c r="U215" s="15"/>
      <c r="V215" s="15"/>
      <c r="W215" s="15"/>
      <c r="X215" s="15"/>
      <c r="Y215" s="15"/>
      <c r="Z215" s="15"/>
      <c r="AA215" s="15"/>
      <c r="AB215" s="15"/>
      <c r="AC215" s="15"/>
      <c r="AD215" s="15"/>
      <c r="AE215" s="15"/>
      <c r="AT215" s="308" t="s">
        <v>758</v>
      </c>
      <c r="AU215" s="308" t="s">
        <v>86</v>
      </c>
      <c r="AV215" s="15" t="s">
        <v>84</v>
      </c>
      <c r="AW215" s="15" t="s">
        <v>33</v>
      </c>
      <c r="AX215" s="15" t="s">
        <v>76</v>
      </c>
      <c r="AY215" s="308" t="s">
        <v>414</v>
      </c>
    </row>
    <row r="216" s="13" customFormat="1">
      <c r="A216" s="13"/>
      <c r="B216" s="277"/>
      <c r="C216" s="278"/>
      <c r="D216" s="230" t="s">
        <v>758</v>
      </c>
      <c r="E216" s="279" t="s">
        <v>1</v>
      </c>
      <c r="F216" s="280" t="s">
        <v>4380</v>
      </c>
      <c r="G216" s="278"/>
      <c r="H216" s="281">
        <v>0.094</v>
      </c>
      <c r="I216" s="282"/>
      <c r="J216" s="278"/>
      <c r="K216" s="278"/>
      <c r="L216" s="283"/>
      <c r="M216" s="284"/>
      <c r="N216" s="285"/>
      <c r="O216" s="285"/>
      <c r="P216" s="285"/>
      <c r="Q216" s="285"/>
      <c r="R216" s="285"/>
      <c r="S216" s="285"/>
      <c r="T216" s="286"/>
      <c r="U216" s="13"/>
      <c r="V216" s="13"/>
      <c r="W216" s="13"/>
      <c r="X216" s="13"/>
      <c r="Y216" s="13"/>
      <c r="Z216" s="13"/>
      <c r="AA216" s="13"/>
      <c r="AB216" s="13"/>
      <c r="AC216" s="13"/>
      <c r="AD216" s="13"/>
      <c r="AE216" s="13"/>
      <c r="AT216" s="287" t="s">
        <v>758</v>
      </c>
      <c r="AU216" s="287" t="s">
        <v>86</v>
      </c>
      <c r="AV216" s="13" t="s">
        <v>86</v>
      </c>
      <c r="AW216" s="13" t="s">
        <v>33</v>
      </c>
      <c r="AX216" s="13" t="s">
        <v>84</v>
      </c>
      <c r="AY216" s="287" t="s">
        <v>414</v>
      </c>
    </row>
    <row r="217" s="2" customFormat="1" ht="21.75" customHeight="1">
      <c r="A217" s="39"/>
      <c r="B217" s="40"/>
      <c r="C217" s="234" t="s">
        <v>470</v>
      </c>
      <c r="D217" s="234" t="s">
        <v>443</v>
      </c>
      <c r="E217" s="235" t="s">
        <v>1787</v>
      </c>
      <c r="F217" s="236" t="s">
        <v>1788</v>
      </c>
      <c r="G217" s="237" t="s">
        <v>755</v>
      </c>
      <c r="H217" s="238">
        <v>1.565</v>
      </c>
      <c r="I217" s="239"/>
      <c r="J217" s="240">
        <f>ROUND(I217*H217,2)</f>
        <v>0</v>
      </c>
      <c r="K217" s="236" t="s">
        <v>720</v>
      </c>
      <c r="L217" s="45"/>
      <c r="M217" s="241" t="s">
        <v>1</v>
      </c>
      <c r="N217" s="242" t="s">
        <v>41</v>
      </c>
      <c r="O217" s="92"/>
      <c r="P217" s="226">
        <f>O217*H217</f>
        <v>0</v>
      </c>
      <c r="Q217" s="226">
        <v>0</v>
      </c>
      <c r="R217" s="226">
        <f>Q217*H217</f>
        <v>0</v>
      </c>
      <c r="S217" s="226">
        <v>0.0015</v>
      </c>
      <c r="T217" s="227">
        <f>S217*H217</f>
        <v>0.0023474999999999998</v>
      </c>
      <c r="U217" s="39"/>
      <c r="V217" s="39"/>
      <c r="W217" s="39"/>
      <c r="X217" s="39"/>
      <c r="Y217" s="39"/>
      <c r="Z217" s="39"/>
      <c r="AA217" s="39"/>
      <c r="AB217" s="39"/>
      <c r="AC217" s="39"/>
      <c r="AD217" s="39"/>
      <c r="AE217" s="39"/>
      <c r="AR217" s="228" t="s">
        <v>415</v>
      </c>
      <c r="AT217" s="228" t="s">
        <v>443</v>
      </c>
      <c r="AU217" s="228" t="s">
        <v>86</v>
      </c>
      <c r="AY217" s="18" t="s">
        <v>414</v>
      </c>
      <c r="BE217" s="229">
        <f>IF(N217="základní",J217,0)</f>
        <v>0</v>
      </c>
      <c r="BF217" s="229">
        <f>IF(N217="snížená",J217,0)</f>
        <v>0</v>
      </c>
      <c r="BG217" s="229">
        <f>IF(N217="zákl. přenesená",J217,0)</f>
        <v>0</v>
      </c>
      <c r="BH217" s="229">
        <f>IF(N217="sníž. přenesená",J217,0)</f>
        <v>0</v>
      </c>
      <c r="BI217" s="229">
        <f>IF(N217="nulová",J217,0)</f>
        <v>0</v>
      </c>
      <c r="BJ217" s="18" t="s">
        <v>84</v>
      </c>
      <c r="BK217" s="229">
        <f>ROUND(I217*H217,2)</f>
        <v>0</v>
      </c>
      <c r="BL217" s="18" t="s">
        <v>415</v>
      </c>
      <c r="BM217" s="228" t="s">
        <v>4381</v>
      </c>
    </row>
    <row r="218" s="2" customFormat="1">
      <c r="A218" s="39"/>
      <c r="B218" s="40"/>
      <c r="C218" s="41"/>
      <c r="D218" s="230" t="s">
        <v>417</v>
      </c>
      <c r="E218" s="41"/>
      <c r="F218" s="231" t="s">
        <v>1790</v>
      </c>
      <c r="G218" s="41"/>
      <c r="H218" s="41"/>
      <c r="I218" s="156"/>
      <c r="J218" s="41"/>
      <c r="K218" s="41"/>
      <c r="L218" s="45"/>
      <c r="M218" s="232"/>
      <c r="N218" s="233"/>
      <c r="O218" s="92"/>
      <c r="P218" s="92"/>
      <c r="Q218" s="92"/>
      <c r="R218" s="92"/>
      <c r="S218" s="92"/>
      <c r="T218" s="93"/>
      <c r="U218" s="39"/>
      <c r="V218" s="39"/>
      <c r="W218" s="39"/>
      <c r="X218" s="39"/>
      <c r="Y218" s="39"/>
      <c r="Z218" s="39"/>
      <c r="AA218" s="39"/>
      <c r="AB218" s="39"/>
      <c r="AC218" s="39"/>
      <c r="AD218" s="39"/>
      <c r="AE218" s="39"/>
      <c r="AT218" s="18" t="s">
        <v>417</v>
      </c>
      <c r="AU218" s="18" t="s">
        <v>86</v>
      </c>
    </row>
    <row r="219" s="15" customFormat="1">
      <c r="A219" s="15"/>
      <c r="B219" s="299"/>
      <c r="C219" s="300"/>
      <c r="D219" s="230" t="s">
        <v>758</v>
      </c>
      <c r="E219" s="301" t="s">
        <v>1</v>
      </c>
      <c r="F219" s="302" t="s">
        <v>4172</v>
      </c>
      <c r="G219" s="300"/>
      <c r="H219" s="301" t="s">
        <v>1</v>
      </c>
      <c r="I219" s="303"/>
      <c r="J219" s="300"/>
      <c r="K219" s="300"/>
      <c r="L219" s="304"/>
      <c r="M219" s="305"/>
      <c r="N219" s="306"/>
      <c r="O219" s="306"/>
      <c r="P219" s="306"/>
      <c r="Q219" s="306"/>
      <c r="R219" s="306"/>
      <c r="S219" s="306"/>
      <c r="T219" s="307"/>
      <c r="U219" s="15"/>
      <c r="V219" s="15"/>
      <c r="W219" s="15"/>
      <c r="X219" s="15"/>
      <c r="Y219" s="15"/>
      <c r="Z219" s="15"/>
      <c r="AA219" s="15"/>
      <c r="AB219" s="15"/>
      <c r="AC219" s="15"/>
      <c r="AD219" s="15"/>
      <c r="AE219" s="15"/>
      <c r="AT219" s="308" t="s">
        <v>758</v>
      </c>
      <c r="AU219" s="308" t="s">
        <v>86</v>
      </c>
      <c r="AV219" s="15" t="s">
        <v>84</v>
      </c>
      <c r="AW219" s="15" t="s">
        <v>33</v>
      </c>
      <c r="AX219" s="15" t="s">
        <v>76</v>
      </c>
      <c r="AY219" s="308" t="s">
        <v>414</v>
      </c>
    </row>
    <row r="220" s="13" customFormat="1">
      <c r="A220" s="13"/>
      <c r="B220" s="277"/>
      <c r="C220" s="278"/>
      <c r="D220" s="230" t="s">
        <v>758</v>
      </c>
      <c r="E220" s="279" t="s">
        <v>1</v>
      </c>
      <c r="F220" s="280" t="s">
        <v>4382</v>
      </c>
      <c r="G220" s="278"/>
      <c r="H220" s="281">
        <v>0.54000000000000004</v>
      </c>
      <c r="I220" s="282"/>
      <c r="J220" s="278"/>
      <c r="K220" s="278"/>
      <c r="L220" s="283"/>
      <c r="M220" s="284"/>
      <c r="N220" s="285"/>
      <c r="O220" s="285"/>
      <c r="P220" s="285"/>
      <c r="Q220" s="285"/>
      <c r="R220" s="285"/>
      <c r="S220" s="285"/>
      <c r="T220" s="286"/>
      <c r="U220" s="13"/>
      <c r="V220" s="13"/>
      <c r="W220" s="13"/>
      <c r="X220" s="13"/>
      <c r="Y220" s="13"/>
      <c r="Z220" s="13"/>
      <c r="AA220" s="13"/>
      <c r="AB220" s="13"/>
      <c r="AC220" s="13"/>
      <c r="AD220" s="13"/>
      <c r="AE220" s="13"/>
      <c r="AT220" s="287" t="s">
        <v>758</v>
      </c>
      <c r="AU220" s="287" t="s">
        <v>86</v>
      </c>
      <c r="AV220" s="13" t="s">
        <v>86</v>
      </c>
      <c r="AW220" s="13" t="s">
        <v>33</v>
      </c>
      <c r="AX220" s="13" t="s">
        <v>76</v>
      </c>
      <c r="AY220" s="287" t="s">
        <v>414</v>
      </c>
    </row>
    <row r="221" s="15" customFormat="1">
      <c r="A221" s="15"/>
      <c r="B221" s="299"/>
      <c r="C221" s="300"/>
      <c r="D221" s="230" t="s">
        <v>758</v>
      </c>
      <c r="E221" s="301" t="s">
        <v>1</v>
      </c>
      <c r="F221" s="302" t="s">
        <v>4383</v>
      </c>
      <c r="G221" s="300"/>
      <c r="H221" s="301" t="s">
        <v>1</v>
      </c>
      <c r="I221" s="303"/>
      <c r="J221" s="300"/>
      <c r="K221" s="300"/>
      <c r="L221" s="304"/>
      <c r="M221" s="305"/>
      <c r="N221" s="306"/>
      <c r="O221" s="306"/>
      <c r="P221" s="306"/>
      <c r="Q221" s="306"/>
      <c r="R221" s="306"/>
      <c r="S221" s="306"/>
      <c r="T221" s="307"/>
      <c r="U221" s="15"/>
      <c r="V221" s="15"/>
      <c r="W221" s="15"/>
      <c r="X221" s="15"/>
      <c r="Y221" s="15"/>
      <c r="Z221" s="15"/>
      <c r="AA221" s="15"/>
      <c r="AB221" s="15"/>
      <c r="AC221" s="15"/>
      <c r="AD221" s="15"/>
      <c r="AE221" s="15"/>
      <c r="AT221" s="308" t="s">
        <v>758</v>
      </c>
      <c r="AU221" s="308" t="s">
        <v>86</v>
      </c>
      <c r="AV221" s="15" t="s">
        <v>84</v>
      </c>
      <c r="AW221" s="15" t="s">
        <v>33</v>
      </c>
      <c r="AX221" s="15" t="s">
        <v>76</v>
      </c>
      <c r="AY221" s="308" t="s">
        <v>414</v>
      </c>
    </row>
    <row r="222" s="13" customFormat="1">
      <c r="A222" s="13"/>
      <c r="B222" s="277"/>
      <c r="C222" s="278"/>
      <c r="D222" s="230" t="s">
        <v>758</v>
      </c>
      <c r="E222" s="279" t="s">
        <v>1</v>
      </c>
      <c r="F222" s="280" t="s">
        <v>4384</v>
      </c>
      <c r="G222" s="278"/>
      <c r="H222" s="281">
        <v>1.0249999999999999</v>
      </c>
      <c r="I222" s="282"/>
      <c r="J222" s="278"/>
      <c r="K222" s="278"/>
      <c r="L222" s="283"/>
      <c r="M222" s="284"/>
      <c r="N222" s="285"/>
      <c r="O222" s="285"/>
      <c r="P222" s="285"/>
      <c r="Q222" s="285"/>
      <c r="R222" s="285"/>
      <c r="S222" s="285"/>
      <c r="T222" s="286"/>
      <c r="U222" s="13"/>
      <c r="V222" s="13"/>
      <c r="W222" s="13"/>
      <c r="X222" s="13"/>
      <c r="Y222" s="13"/>
      <c r="Z222" s="13"/>
      <c r="AA222" s="13"/>
      <c r="AB222" s="13"/>
      <c r="AC222" s="13"/>
      <c r="AD222" s="13"/>
      <c r="AE222" s="13"/>
      <c r="AT222" s="287" t="s">
        <v>758</v>
      </c>
      <c r="AU222" s="287" t="s">
        <v>86</v>
      </c>
      <c r="AV222" s="13" t="s">
        <v>86</v>
      </c>
      <c r="AW222" s="13" t="s">
        <v>33</v>
      </c>
      <c r="AX222" s="13" t="s">
        <v>76</v>
      </c>
      <c r="AY222" s="287" t="s">
        <v>414</v>
      </c>
    </row>
    <row r="223" s="14" customFormat="1">
      <c r="A223" s="14"/>
      <c r="B223" s="288"/>
      <c r="C223" s="289"/>
      <c r="D223" s="230" t="s">
        <v>758</v>
      </c>
      <c r="E223" s="290" t="s">
        <v>1</v>
      </c>
      <c r="F223" s="291" t="s">
        <v>760</v>
      </c>
      <c r="G223" s="289"/>
      <c r="H223" s="292">
        <v>1.565</v>
      </c>
      <c r="I223" s="293"/>
      <c r="J223" s="289"/>
      <c r="K223" s="289"/>
      <c r="L223" s="294"/>
      <c r="M223" s="295"/>
      <c r="N223" s="296"/>
      <c r="O223" s="296"/>
      <c r="P223" s="296"/>
      <c r="Q223" s="296"/>
      <c r="R223" s="296"/>
      <c r="S223" s="296"/>
      <c r="T223" s="297"/>
      <c r="U223" s="14"/>
      <c r="V223" s="14"/>
      <c r="W223" s="14"/>
      <c r="X223" s="14"/>
      <c r="Y223" s="14"/>
      <c r="Z223" s="14"/>
      <c r="AA223" s="14"/>
      <c r="AB223" s="14"/>
      <c r="AC223" s="14"/>
      <c r="AD223" s="14"/>
      <c r="AE223" s="14"/>
      <c r="AT223" s="298" t="s">
        <v>758</v>
      </c>
      <c r="AU223" s="298" t="s">
        <v>86</v>
      </c>
      <c r="AV223" s="14" t="s">
        <v>415</v>
      </c>
      <c r="AW223" s="14" t="s">
        <v>33</v>
      </c>
      <c r="AX223" s="14" t="s">
        <v>84</v>
      </c>
      <c r="AY223" s="298" t="s">
        <v>414</v>
      </c>
    </row>
    <row r="224" s="2" customFormat="1" ht="16.5" customHeight="1">
      <c r="A224" s="39"/>
      <c r="B224" s="40"/>
      <c r="C224" s="234" t="s">
        <v>475</v>
      </c>
      <c r="D224" s="234" t="s">
        <v>443</v>
      </c>
      <c r="E224" s="235" t="s">
        <v>1794</v>
      </c>
      <c r="F224" s="236" t="s">
        <v>1795</v>
      </c>
      <c r="G224" s="237" t="s">
        <v>531</v>
      </c>
      <c r="H224" s="238">
        <v>18</v>
      </c>
      <c r="I224" s="239"/>
      <c r="J224" s="240">
        <f>ROUND(I224*H224,2)</f>
        <v>0</v>
      </c>
      <c r="K224" s="236" t="s">
        <v>720</v>
      </c>
      <c r="L224" s="45"/>
      <c r="M224" s="241" t="s">
        <v>1</v>
      </c>
      <c r="N224" s="242" t="s">
        <v>41</v>
      </c>
      <c r="O224" s="92"/>
      <c r="P224" s="226">
        <f>O224*H224</f>
        <v>0</v>
      </c>
      <c r="Q224" s="226">
        <v>0</v>
      </c>
      <c r="R224" s="226">
        <f>Q224*H224</f>
        <v>0</v>
      </c>
      <c r="S224" s="226">
        <v>0.00050000000000000001</v>
      </c>
      <c r="T224" s="227">
        <f>S224*H224</f>
        <v>0.0090000000000000011</v>
      </c>
      <c r="U224" s="39"/>
      <c r="V224" s="39"/>
      <c r="W224" s="39"/>
      <c r="X224" s="39"/>
      <c r="Y224" s="39"/>
      <c r="Z224" s="39"/>
      <c r="AA224" s="39"/>
      <c r="AB224" s="39"/>
      <c r="AC224" s="39"/>
      <c r="AD224" s="39"/>
      <c r="AE224" s="39"/>
      <c r="AR224" s="228" t="s">
        <v>415</v>
      </c>
      <c r="AT224" s="228" t="s">
        <v>443</v>
      </c>
      <c r="AU224" s="228" t="s">
        <v>86</v>
      </c>
      <c r="AY224" s="18" t="s">
        <v>414</v>
      </c>
      <c r="BE224" s="229">
        <f>IF(N224="základní",J224,0)</f>
        <v>0</v>
      </c>
      <c r="BF224" s="229">
        <f>IF(N224="snížená",J224,0)</f>
        <v>0</v>
      </c>
      <c r="BG224" s="229">
        <f>IF(N224="zákl. přenesená",J224,0)</f>
        <v>0</v>
      </c>
      <c r="BH224" s="229">
        <f>IF(N224="sníž. přenesená",J224,0)</f>
        <v>0</v>
      </c>
      <c r="BI224" s="229">
        <f>IF(N224="nulová",J224,0)</f>
        <v>0</v>
      </c>
      <c r="BJ224" s="18" t="s">
        <v>84</v>
      </c>
      <c r="BK224" s="229">
        <f>ROUND(I224*H224,2)</f>
        <v>0</v>
      </c>
      <c r="BL224" s="18" t="s">
        <v>415</v>
      </c>
      <c r="BM224" s="228" t="s">
        <v>4385</v>
      </c>
    </row>
    <row r="225" s="2" customFormat="1">
      <c r="A225" s="39"/>
      <c r="B225" s="40"/>
      <c r="C225" s="41"/>
      <c r="D225" s="230" t="s">
        <v>417</v>
      </c>
      <c r="E225" s="41"/>
      <c r="F225" s="231" t="s">
        <v>1797</v>
      </c>
      <c r="G225" s="41"/>
      <c r="H225" s="41"/>
      <c r="I225" s="156"/>
      <c r="J225" s="41"/>
      <c r="K225" s="41"/>
      <c r="L225" s="45"/>
      <c r="M225" s="232"/>
      <c r="N225" s="233"/>
      <c r="O225" s="92"/>
      <c r="P225" s="92"/>
      <c r="Q225" s="92"/>
      <c r="R225" s="92"/>
      <c r="S225" s="92"/>
      <c r="T225" s="93"/>
      <c r="U225" s="39"/>
      <c r="V225" s="39"/>
      <c r="W225" s="39"/>
      <c r="X225" s="39"/>
      <c r="Y225" s="39"/>
      <c r="Z225" s="39"/>
      <c r="AA225" s="39"/>
      <c r="AB225" s="39"/>
      <c r="AC225" s="39"/>
      <c r="AD225" s="39"/>
      <c r="AE225" s="39"/>
      <c r="AT225" s="18" t="s">
        <v>417</v>
      </c>
      <c r="AU225" s="18" t="s">
        <v>86</v>
      </c>
    </row>
    <row r="226" s="15" customFormat="1">
      <c r="A226" s="15"/>
      <c r="B226" s="299"/>
      <c r="C226" s="300"/>
      <c r="D226" s="230" t="s">
        <v>758</v>
      </c>
      <c r="E226" s="301" t="s">
        <v>1</v>
      </c>
      <c r="F226" s="302" t="s">
        <v>4386</v>
      </c>
      <c r="G226" s="300"/>
      <c r="H226" s="301" t="s">
        <v>1</v>
      </c>
      <c r="I226" s="303"/>
      <c r="J226" s="300"/>
      <c r="K226" s="300"/>
      <c r="L226" s="304"/>
      <c r="M226" s="305"/>
      <c r="N226" s="306"/>
      <c r="O226" s="306"/>
      <c r="P226" s="306"/>
      <c r="Q226" s="306"/>
      <c r="R226" s="306"/>
      <c r="S226" s="306"/>
      <c r="T226" s="307"/>
      <c r="U226" s="15"/>
      <c r="V226" s="15"/>
      <c r="W226" s="15"/>
      <c r="X226" s="15"/>
      <c r="Y226" s="15"/>
      <c r="Z226" s="15"/>
      <c r="AA226" s="15"/>
      <c r="AB226" s="15"/>
      <c r="AC226" s="15"/>
      <c r="AD226" s="15"/>
      <c r="AE226" s="15"/>
      <c r="AT226" s="308" t="s">
        <v>758</v>
      </c>
      <c r="AU226" s="308" t="s">
        <v>86</v>
      </c>
      <c r="AV226" s="15" t="s">
        <v>84</v>
      </c>
      <c r="AW226" s="15" t="s">
        <v>33</v>
      </c>
      <c r="AX226" s="15" t="s">
        <v>76</v>
      </c>
      <c r="AY226" s="308" t="s">
        <v>414</v>
      </c>
    </row>
    <row r="227" s="13" customFormat="1">
      <c r="A227" s="13"/>
      <c r="B227" s="277"/>
      <c r="C227" s="278"/>
      <c r="D227" s="230" t="s">
        <v>758</v>
      </c>
      <c r="E227" s="279" t="s">
        <v>1</v>
      </c>
      <c r="F227" s="280" t="s">
        <v>4387</v>
      </c>
      <c r="G227" s="278"/>
      <c r="H227" s="281">
        <v>18</v>
      </c>
      <c r="I227" s="282"/>
      <c r="J227" s="278"/>
      <c r="K227" s="278"/>
      <c r="L227" s="283"/>
      <c r="M227" s="284"/>
      <c r="N227" s="285"/>
      <c r="O227" s="285"/>
      <c r="P227" s="285"/>
      <c r="Q227" s="285"/>
      <c r="R227" s="285"/>
      <c r="S227" s="285"/>
      <c r="T227" s="286"/>
      <c r="U227" s="13"/>
      <c r="V227" s="13"/>
      <c r="W227" s="13"/>
      <c r="X227" s="13"/>
      <c r="Y227" s="13"/>
      <c r="Z227" s="13"/>
      <c r="AA227" s="13"/>
      <c r="AB227" s="13"/>
      <c r="AC227" s="13"/>
      <c r="AD227" s="13"/>
      <c r="AE227" s="13"/>
      <c r="AT227" s="287" t="s">
        <v>758</v>
      </c>
      <c r="AU227" s="287" t="s">
        <v>86</v>
      </c>
      <c r="AV227" s="13" t="s">
        <v>86</v>
      </c>
      <c r="AW227" s="13" t="s">
        <v>33</v>
      </c>
      <c r="AX227" s="13" t="s">
        <v>84</v>
      </c>
      <c r="AY227" s="287" t="s">
        <v>414</v>
      </c>
    </row>
    <row r="228" s="2" customFormat="1" ht="21.75" customHeight="1">
      <c r="A228" s="39"/>
      <c r="B228" s="40"/>
      <c r="C228" s="234" t="s">
        <v>479</v>
      </c>
      <c r="D228" s="234" t="s">
        <v>443</v>
      </c>
      <c r="E228" s="235" t="s">
        <v>1800</v>
      </c>
      <c r="F228" s="236" t="s">
        <v>1801</v>
      </c>
      <c r="G228" s="237" t="s">
        <v>531</v>
      </c>
      <c r="H228" s="238">
        <v>18</v>
      </c>
      <c r="I228" s="239"/>
      <c r="J228" s="240">
        <f>ROUND(I228*H228,2)</f>
        <v>0</v>
      </c>
      <c r="K228" s="236" t="s">
        <v>720</v>
      </c>
      <c r="L228" s="45"/>
      <c r="M228" s="241" t="s">
        <v>1</v>
      </c>
      <c r="N228" s="242" t="s">
        <v>41</v>
      </c>
      <c r="O228" s="92"/>
      <c r="P228" s="226">
        <f>O228*H228</f>
        <v>0</v>
      </c>
      <c r="Q228" s="226">
        <v>0</v>
      </c>
      <c r="R228" s="226">
        <f>Q228*H228</f>
        <v>0</v>
      </c>
      <c r="S228" s="226">
        <v>0.00050000000000000001</v>
      </c>
      <c r="T228" s="227">
        <f>S228*H228</f>
        <v>0.0090000000000000011</v>
      </c>
      <c r="U228" s="39"/>
      <c r="V228" s="39"/>
      <c r="W228" s="39"/>
      <c r="X228" s="39"/>
      <c r="Y228" s="39"/>
      <c r="Z228" s="39"/>
      <c r="AA228" s="39"/>
      <c r="AB228" s="39"/>
      <c r="AC228" s="39"/>
      <c r="AD228" s="39"/>
      <c r="AE228" s="39"/>
      <c r="AR228" s="228" t="s">
        <v>415</v>
      </c>
      <c r="AT228" s="228" t="s">
        <v>443</v>
      </c>
      <c r="AU228" s="228" t="s">
        <v>86</v>
      </c>
      <c r="AY228" s="18" t="s">
        <v>414</v>
      </c>
      <c r="BE228" s="229">
        <f>IF(N228="základní",J228,0)</f>
        <v>0</v>
      </c>
      <c r="BF228" s="229">
        <f>IF(N228="snížená",J228,0)</f>
        <v>0</v>
      </c>
      <c r="BG228" s="229">
        <f>IF(N228="zákl. přenesená",J228,0)</f>
        <v>0</v>
      </c>
      <c r="BH228" s="229">
        <f>IF(N228="sníž. přenesená",J228,0)</f>
        <v>0</v>
      </c>
      <c r="BI228" s="229">
        <f>IF(N228="nulová",J228,0)</f>
        <v>0</v>
      </c>
      <c r="BJ228" s="18" t="s">
        <v>84</v>
      </c>
      <c r="BK228" s="229">
        <f>ROUND(I228*H228,2)</f>
        <v>0</v>
      </c>
      <c r="BL228" s="18" t="s">
        <v>415</v>
      </c>
      <c r="BM228" s="228" t="s">
        <v>4388</v>
      </c>
    </row>
    <row r="229" s="2" customFormat="1">
      <c r="A229" s="39"/>
      <c r="B229" s="40"/>
      <c r="C229" s="41"/>
      <c r="D229" s="230" t="s">
        <v>417</v>
      </c>
      <c r="E229" s="41"/>
      <c r="F229" s="231" t="s">
        <v>1803</v>
      </c>
      <c r="G229" s="41"/>
      <c r="H229" s="41"/>
      <c r="I229" s="156"/>
      <c r="J229" s="41"/>
      <c r="K229" s="41"/>
      <c r="L229" s="45"/>
      <c r="M229" s="232"/>
      <c r="N229" s="233"/>
      <c r="O229" s="92"/>
      <c r="P229" s="92"/>
      <c r="Q229" s="92"/>
      <c r="R229" s="92"/>
      <c r="S229" s="92"/>
      <c r="T229" s="93"/>
      <c r="U229" s="39"/>
      <c r="V229" s="39"/>
      <c r="W229" s="39"/>
      <c r="X229" s="39"/>
      <c r="Y229" s="39"/>
      <c r="Z229" s="39"/>
      <c r="AA229" s="39"/>
      <c r="AB229" s="39"/>
      <c r="AC229" s="39"/>
      <c r="AD229" s="39"/>
      <c r="AE229" s="39"/>
      <c r="AT229" s="18" t="s">
        <v>417</v>
      </c>
      <c r="AU229" s="18" t="s">
        <v>86</v>
      </c>
    </row>
    <row r="230" s="15" customFormat="1">
      <c r="A230" s="15"/>
      <c r="B230" s="299"/>
      <c r="C230" s="300"/>
      <c r="D230" s="230" t="s">
        <v>758</v>
      </c>
      <c r="E230" s="301" t="s">
        <v>1</v>
      </c>
      <c r="F230" s="302" t="s">
        <v>4386</v>
      </c>
      <c r="G230" s="300"/>
      <c r="H230" s="301" t="s">
        <v>1</v>
      </c>
      <c r="I230" s="303"/>
      <c r="J230" s="300"/>
      <c r="K230" s="300"/>
      <c r="L230" s="304"/>
      <c r="M230" s="305"/>
      <c r="N230" s="306"/>
      <c r="O230" s="306"/>
      <c r="P230" s="306"/>
      <c r="Q230" s="306"/>
      <c r="R230" s="306"/>
      <c r="S230" s="306"/>
      <c r="T230" s="307"/>
      <c r="U230" s="15"/>
      <c r="V230" s="15"/>
      <c r="W230" s="15"/>
      <c r="X230" s="15"/>
      <c r="Y230" s="15"/>
      <c r="Z230" s="15"/>
      <c r="AA230" s="15"/>
      <c r="AB230" s="15"/>
      <c r="AC230" s="15"/>
      <c r="AD230" s="15"/>
      <c r="AE230" s="15"/>
      <c r="AT230" s="308" t="s">
        <v>758</v>
      </c>
      <c r="AU230" s="308" t="s">
        <v>86</v>
      </c>
      <c r="AV230" s="15" t="s">
        <v>84</v>
      </c>
      <c r="AW230" s="15" t="s">
        <v>33</v>
      </c>
      <c r="AX230" s="15" t="s">
        <v>76</v>
      </c>
      <c r="AY230" s="308" t="s">
        <v>414</v>
      </c>
    </row>
    <row r="231" s="13" customFormat="1">
      <c r="A231" s="13"/>
      <c r="B231" s="277"/>
      <c r="C231" s="278"/>
      <c r="D231" s="230" t="s">
        <v>758</v>
      </c>
      <c r="E231" s="279" t="s">
        <v>1</v>
      </c>
      <c r="F231" s="280" t="s">
        <v>4387</v>
      </c>
      <c r="G231" s="278"/>
      <c r="H231" s="281">
        <v>18</v>
      </c>
      <c r="I231" s="282"/>
      <c r="J231" s="278"/>
      <c r="K231" s="278"/>
      <c r="L231" s="283"/>
      <c r="M231" s="284"/>
      <c r="N231" s="285"/>
      <c r="O231" s="285"/>
      <c r="P231" s="285"/>
      <c r="Q231" s="285"/>
      <c r="R231" s="285"/>
      <c r="S231" s="285"/>
      <c r="T231" s="286"/>
      <c r="U231" s="13"/>
      <c r="V231" s="13"/>
      <c r="W231" s="13"/>
      <c r="X231" s="13"/>
      <c r="Y231" s="13"/>
      <c r="Z231" s="13"/>
      <c r="AA231" s="13"/>
      <c r="AB231" s="13"/>
      <c r="AC231" s="13"/>
      <c r="AD231" s="13"/>
      <c r="AE231" s="13"/>
      <c r="AT231" s="287" t="s">
        <v>758</v>
      </c>
      <c r="AU231" s="287" t="s">
        <v>86</v>
      </c>
      <c r="AV231" s="13" t="s">
        <v>86</v>
      </c>
      <c r="AW231" s="13" t="s">
        <v>33</v>
      </c>
      <c r="AX231" s="13" t="s">
        <v>84</v>
      </c>
      <c r="AY231" s="287" t="s">
        <v>414</v>
      </c>
    </row>
    <row r="232" s="2" customFormat="1" ht="21.75" customHeight="1">
      <c r="A232" s="39"/>
      <c r="B232" s="40"/>
      <c r="C232" s="234" t="s">
        <v>483</v>
      </c>
      <c r="D232" s="234" t="s">
        <v>443</v>
      </c>
      <c r="E232" s="235" t="s">
        <v>1810</v>
      </c>
      <c r="F232" s="236" t="s">
        <v>1811</v>
      </c>
      <c r="G232" s="237" t="s">
        <v>632</v>
      </c>
      <c r="H232" s="238">
        <v>40.673000000000002</v>
      </c>
      <c r="I232" s="239"/>
      <c r="J232" s="240">
        <f>ROUND(I232*H232,2)</f>
        <v>0</v>
      </c>
      <c r="K232" s="236" t="s">
        <v>720</v>
      </c>
      <c r="L232" s="45"/>
      <c r="M232" s="241" t="s">
        <v>1</v>
      </c>
      <c r="N232" s="242" t="s">
        <v>41</v>
      </c>
      <c r="O232" s="92"/>
      <c r="P232" s="226">
        <f>O232*H232</f>
        <v>0</v>
      </c>
      <c r="Q232" s="226">
        <v>0</v>
      </c>
      <c r="R232" s="226">
        <f>Q232*H232</f>
        <v>0</v>
      </c>
      <c r="S232" s="226">
        <v>0</v>
      </c>
      <c r="T232" s="227">
        <f>S232*H232</f>
        <v>0</v>
      </c>
      <c r="U232" s="39"/>
      <c r="V232" s="39"/>
      <c r="W232" s="39"/>
      <c r="X232" s="39"/>
      <c r="Y232" s="39"/>
      <c r="Z232" s="39"/>
      <c r="AA232" s="39"/>
      <c r="AB232" s="39"/>
      <c r="AC232" s="39"/>
      <c r="AD232" s="39"/>
      <c r="AE232" s="39"/>
      <c r="AR232" s="228" t="s">
        <v>415</v>
      </c>
      <c r="AT232" s="228" t="s">
        <v>443</v>
      </c>
      <c r="AU232" s="228" t="s">
        <v>86</v>
      </c>
      <c r="AY232" s="18" t="s">
        <v>414</v>
      </c>
      <c r="BE232" s="229">
        <f>IF(N232="základní",J232,0)</f>
        <v>0</v>
      </c>
      <c r="BF232" s="229">
        <f>IF(N232="snížená",J232,0)</f>
        <v>0</v>
      </c>
      <c r="BG232" s="229">
        <f>IF(N232="zákl. přenesená",J232,0)</f>
        <v>0</v>
      </c>
      <c r="BH232" s="229">
        <f>IF(N232="sníž. přenesená",J232,0)</f>
        <v>0</v>
      </c>
      <c r="BI232" s="229">
        <f>IF(N232="nulová",J232,0)</f>
        <v>0</v>
      </c>
      <c r="BJ232" s="18" t="s">
        <v>84</v>
      </c>
      <c r="BK232" s="229">
        <f>ROUND(I232*H232,2)</f>
        <v>0</v>
      </c>
      <c r="BL232" s="18" t="s">
        <v>415</v>
      </c>
      <c r="BM232" s="228" t="s">
        <v>4389</v>
      </c>
    </row>
    <row r="233" s="2" customFormat="1">
      <c r="A233" s="39"/>
      <c r="B233" s="40"/>
      <c r="C233" s="41"/>
      <c r="D233" s="230" t="s">
        <v>417</v>
      </c>
      <c r="E233" s="41"/>
      <c r="F233" s="231" t="s">
        <v>1811</v>
      </c>
      <c r="G233" s="41"/>
      <c r="H233" s="41"/>
      <c r="I233" s="156"/>
      <c r="J233" s="41"/>
      <c r="K233" s="41"/>
      <c r="L233" s="45"/>
      <c r="M233" s="232"/>
      <c r="N233" s="233"/>
      <c r="O233" s="92"/>
      <c r="P233" s="92"/>
      <c r="Q233" s="92"/>
      <c r="R233" s="92"/>
      <c r="S233" s="92"/>
      <c r="T233" s="93"/>
      <c r="U233" s="39"/>
      <c r="V233" s="39"/>
      <c r="W233" s="39"/>
      <c r="X233" s="39"/>
      <c r="Y233" s="39"/>
      <c r="Z233" s="39"/>
      <c r="AA233" s="39"/>
      <c r="AB233" s="39"/>
      <c r="AC233" s="39"/>
      <c r="AD233" s="39"/>
      <c r="AE233" s="39"/>
      <c r="AT233" s="18" t="s">
        <v>417</v>
      </c>
      <c r="AU233" s="18" t="s">
        <v>86</v>
      </c>
    </row>
    <row r="234" s="15" customFormat="1">
      <c r="A234" s="15"/>
      <c r="B234" s="299"/>
      <c r="C234" s="300"/>
      <c r="D234" s="230" t="s">
        <v>758</v>
      </c>
      <c r="E234" s="301" t="s">
        <v>1</v>
      </c>
      <c r="F234" s="302" t="s">
        <v>4049</v>
      </c>
      <c r="G234" s="300"/>
      <c r="H234" s="301" t="s">
        <v>1</v>
      </c>
      <c r="I234" s="303"/>
      <c r="J234" s="300"/>
      <c r="K234" s="300"/>
      <c r="L234" s="304"/>
      <c r="M234" s="305"/>
      <c r="N234" s="306"/>
      <c r="O234" s="306"/>
      <c r="P234" s="306"/>
      <c r="Q234" s="306"/>
      <c r="R234" s="306"/>
      <c r="S234" s="306"/>
      <c r="T234" s="307"/>
      <c r="U234" s="15"/>
      <c r="V234" s="15"/>
      <c r="W234" s="15"/>
      <c r="X234" s="15"/>
      <c r="Y234" s="15"/>
      <c r="Z234" s="15"/>
      <c r="AA234" s="15"/>
      <c r="AB234" s="15"/>
      <c r="AC234" s="15"/>
      <c r="AD234" s="15"/>
      <c r="AE234" s="15"/>
      <c r="AT234" s="308" t="s">
        <v>758</v>
      </c>
      <c r="AU234" s="308" t="s">
        <v>86</v>
      </c>
      <c r="AV234" s="15" t="s">
        <v>84</v>
      </c>
      <c r="AW234" s="15" t="s">
        <v>33</v>
      </c>
      <c r="AX234" s="15" t="s">
        <v>76</v>
      </c>
      <c r="AY234" s="308" t="s">
        <v>414</v>
      </c>
    </row>
    <row r="235" s="13" customFormat="1">
      <c r="A235" s="13"/>
      <c r="B235" s="277"/>
      <c r="C235" s="278"/>
      <c r="D235" s="230" t="s">
        <v>758</v>
      </c>
      <c r="E235" s="279" t="s">
        <v>1</v>
      </c>
      <c r="F235" s="280" t="s">
        <v>4390</v>
      </c>
      <c r="G235" s="278"/>
      <c r="H235" s="281">
        <v>12.456</v>
      </c>
      <c r="I235" s="282"/>
      <c r="J235" s="278"/>
      <c r="K235" s="278"/>
      <c r="L235" s="283"/>
      <c r="M235" s="284"/>
      <c r="N235" s="285"/>
      <c r="O235" s="285"/>
      <c r="P235" s="285"/>
      <c r="Q235" s="285"/>
      <c r="R235" s="285"/>
      <c r="S235" s="285"/>
      <c r="T235" s="286"/>
      <c r="U235" s="13"/>
      <c r="V235" s="13"/>
      <c r="W235" s="13"/>
      <c r="X235" s="13"/>
      <c r="Y235" s="13"/>
      <c r="Z235" s="13"/>
      <c r="AA235" s="13"/>
      <c r="AB235" s="13"/>
      <c r="AC235" s="13"/>
      <c r="AD235" s="13"/>
      <c r="AE235" s="13"/>
      <c r="AT235" s="287" t="s">
        <v>758</v>
      </c>
      <c r="AU235" s="287" t="s">
        <v>86</v>
      </c>
      <c r="AV235" s="13" t="s">
        <v>86</v>
      </c>
      <c r="AW235" s="13" t="s">
        <v>33</v>
      </c>
      <c r="AX235" s="13" t="s">
        <v>76</v>
      </c>
      <c r="AY235" s="287" t="s">
        <v>414</v>
      </c>
    </row>
    <row r="236" s="15" customFormat="1">
      <c r="A236" s="15"/>
      <c r="B236" s="299"/>
      <c r="C236" s="300"/>
      <c r="D236" s="230" t="s">
        <v>758</v>
      </c>
      <c r="E236" s="301" t="s">
        <v>1</v>
      </c>
      <c r="F236" s="302" t="s">
        <v>4180</v>
      </c>
      <c r="G236" s="300"/>
      <c r="H236" s="301" t="s">
        <v>1</v>
      </c>
      <c r="I236" s="303"/>
      <c r="J236" s="300"/>
      <c r="K236" s="300"/>
      <c r="L236" s="304"/>
      <c r="M236" s="305"/>
      <c r="N236" s="306"/>
      <c r="O236" s="306"/>
      <c r="P236" s="306"/>
      <c r="Q236" s="306"/>
      <c r="R236" s="306"/>
      <c r="S236" s="306"/>
      <c r="T236" s="307"/>
      <c r="U236" s="15"/>
      <c r="V236" s="15"/>
      <c r="W236" s="15"/>
      <c r="X236" s="15"/>
      <c r="Y236" s="15"/>
      <c r="Z236" s="15"/>
      <c r="AA236" s="15"/>
      <c r="AB236" s="15"/>
      <c r="AC236" s="15"/>
      <c r="AD236" s="15"/>
      <c r="AE236" s="15"/>
      <c r="AT236" s="308" t="s">
        <v>758</v>
      </c>
      <c r="AU236" s="308" t="s">
        <v>86</v>
      </c>
      <c r="AV236" s="15" t="s">
        <v>84</v>
      </c>
      <c r="AW236" s="15" t="s">
        <v>33</v>
      </c>
      <c r="AX236" s="15" t="s">
        <v>76</v>
      </c>
      <c r="AY236" s="308" t="s">
        <v>414</v>
      </c>
    </row>
    <row r="237" s="13" customFormat="1">
      <c r="A237" s="13"/>
      <c r="B237" s="277"/>
      <c r="C237" s="278"/>
      <c r="D237" s="230" t="s">
        <v>758</v>
      </c>
      <c r="E237" s="279" t="s">
        <v>1</v>
      </c>
      <c r="F237" s="280" t="s">
        <v>4366</v>
      </c>
      <c r="G237" s="278"/>
      <c r="H237" s="281">
        <v>23.550000000000001</v>
      </c>
      <c r="I237" s="282"/>
      <c r="J237" s="278"/>
      <c r="K237" s="278"/>
      <c r="L237" s="283"/>
      <c r="M237" s="284"/>
      <c r="N237" s="285"/>
      <c r="O237" s="285"/>
      <c r="P237" s="285"/>
      <c r="Q237" s="285"/>
      <c r="R237" s="285"/>
      <c r="S237" s="285"/>
      <c r="T237" s="286"/>
      <c r="U237" s="13"/>
      <c r="V237" s="13"/>
      <c r="W237" s="13"/>
      <c r="X237" s="13"/>
      <c r="Y237" s="13"/>
      <c r="Z237" s="13"/>
      <c r="AA237" s="13"/>
      <c r="AB237" s="13"/>
      <c r="AC237" s="13"/>
      <c r="AD237" s="13"/>
      <c r="AE237" s="13"/>
      <c r="AT237" s="287" t="s">
        <v>758</v>
      </c>
      <c r="AU237" s="287" t="s">
        <v>86</v>
      </c>
      <c r="AV237" s="13" t="s">
        <v>86</v>
      </c>
      <c r="AW237" s="13" t="s">
        <v>33</v>
      </c>
      <c r="AX237" s="13" t="s">
        <v>76</v>
      </c>
      <c r="AY237" s="287" t="s">
        <v>414</v>
      </c>
    </row>
    <row r="238" s="15" customFormat="1">
      <c r="A238" s="15"/>
      <c r="B238" s="299"/>
      <c r="C238" s="300"/>
      <c r="D238" s="230" t="s">
        <v>758</v>
      </c>
      <c r="E238" s="301" t="s">
        <v>1</v>
      </c>
      <c r="F238" s="302" t="s">
        <v>4053</v>
      </c>
      <c r="G238" s="300"/>
      <c r="H238" s="301" t="s">
        <v>1</v>
      </c>
      <c r="I238" s="303"/>
      <c r="J238" s="300"/>
      <c r="K238" s="300"/>
      <c r="L238" s="304"/>
      <c r="M238" s="305"/>
      <c r="N238" s="306"/>
      <c r="O238" s="306"/>
      <c r="P238" s="306"/>
      <c r="Q238" s="306"/>
      <c r="R238" s="306"/>
      <c r="S238" s="306"/>
      <c r="T238" s="307"/>
      <c r="U238" s="15"/>
      <c r="V238" s="15"/>
      <c r="W238" s="15"/>
      <c r="X238" s="15"/>
      <c r="Y238" s="15"/>
      <c r="Z238" s="15"/>
      <c r="AA238" s="15"/>
      <c r="AB238" s="15"/>
      <c r="AC238" s="15"/>
      <c r="AD238" s="15"/>
      <c r="AE238" s="15"/>
      <c r="AT238" s="308" t="s">
        <v>758</v>
      </c>
      <c r="AU238" s="308" t="s">
        <v>86</v>
      </c>
      <c r="AV238" s="15" t="s">
        <v>84</v>
      </c>
      <c r="AW238" s="15" t="s">
        <v>33</v>
      </c>
      <c r="AX238" s="15" t="s">
        <v>76</v>
      </c>
      <c r="AY238" s="308" t="s">
        <v>414</v>
      </c>
    </row>
    <row r="239" s="13" customFormat="1">
      <c r="A239" s="13"/>
      <c r="B239" s="277"/>
      <c r="C239" s="278"/>
      <c r="D239" s="230" t="s">
        <v>758</v>
      </c>
      <c r="E239" s="279" t="s">
        <v>1</v>
      </c>
      <c r="F239" s="280" t="s">
        <v>4367</v>
      </c>
      <c r="G239" s="278"/>
      <c r="H239" s="281">
        <v>4.6669999999999998</v>
      </c>
      <c r="I239" s="282"/>
      <c r="J239" s="278"/>
      <c r="K239" s="278"/>
      <c r="L239" s="283"/>
      <c r="M239" s="284"/>
      <c r="N239" s="285"/>
      <c r="O239" s="285"/>
      <c r="P239" s="285"/>
      <c r="Q239" s="285"/>
      <c r="R239" s="285"/>
      <c r="S239" s="285"/>
      <c r="T239" s="286"/>
      <c r="U239" s="13"/>
      <c r="V239" s="13"/>
      <c r="W239" s="13"/>
      <c r="X239" s="13"/>
      <c r="Y239" s="13"/>
      <c r="Z239" s="13"/>
      <c r="AA239" s="13"/>
      <c r="AB239" s="13"/>
      <c r="AC239" s="13"/>
      <c r="AD239" s="13"/>
      <c r="AE239" s="13"/>
      <c r="AT239" s="287" t="s">
        <v>758</v>
      </c>
      <c r="AU239" s="287" t="s">
        <v>86</v>
      </c>
      <c r="AV239" s="13" t="s">
        <v>86</v>
      </c>
      <c r="AW239" s="13" t="s">
        <v>33</v>
      </c>
      <c r="AX239" s="13" t="s">
        <v>76</v>
      </c>
      <c r="AY239" s="287" t="s">
        <v>414</v>
      </c>
    </row>
    <row r="240" s="14" customFormat="1">
      <c r="A240" s="14"/>
      <c r="B240" s="288"/>
      <c r="C240" s="289"/>
      <c r="D240" s="230" t="s">
        <v>758</v>
      </c>
      <c r="E240" s="290" t="s">
        <v>1</v>
      </c>
      <c r="F240" s="291" t="s">
        <v>760</v>
      </c>
      <c r="G240" s="289"/>
      <c r="H240" s="292">
        <v>40.673000000000002</v>
      </c>
      <c r="I240" s="293"/>
      <c r="J240" s="289"/>
      <c r="K240" s="289"/>
      <c r="L240" s="294"/>
      <c r="M240" s="295"/>
      <c r="N240" s="296"/>
      <c r="O240" s="296"/>
      <c r="P240" s="296"/>
      <c r="Q240" s="296"/>
      <c r="R240" s="296"/>
      <c r="S240" s="296"/>
      <c r="T240" s="297"/>
      <c r="U240" s="14"/>
      <c r="V240" s="14"/>
      <c r="W240" s="14"/>
      <c r="X240" s="14"/>
      <c r="Y240" s="14"/>
      <c r="Z240" s="14"/>
      <c r="AA240" s="14"/>
      <c r="AB240" s="14"/>
      <c r="AC240" s="14"/>
      <c r="AD240" s="14"/>
      <c r="AE240" s="14"/>
      <c r="AT240" s="298" t="s">
        <v>758</v>
      </c>
      <c r="AU240" s="298" t="s">
        <v>86</v>
      </c>
      <c r="AV240" s="14" t="s">
        <v>415</v>
      </c>
      <c r="AW240" s="14" t="s">
        <v>33</v>
      </c>
      <c r="AX240" s="14" t="s">
        <v>84</v>
      </c>
      <c r="AY240" s="298" t="s">
        <v>414</v>
      </c>
    </row>
    <row r="241" s="2" customFormat="1" ht="21.75" customHeight="1">
      <c r="A241" s="39"/>
      <c r="B241" s="40"/>
      <c r="C241" s="234" t="s">
        <v>487</v>
      </c>
      <c r="D241" s="234" t="s">
        <v>443</v>
      </c>
      <c r="E241" s="235" t="s">
        <v>1835</v>
      </c>
      <c r="F241" s="236" t="s">
        <v>1836</v>
      </c>
      <c r="G241" s="237" t="s">
        <v>531</v>
      </c>
      <c r="H241" s="238">
        <v>5</v>
      </c>
      <c r="I241" s="239"/>
      <c r="J241" s="240">
        <f>ROUND(I241*H241,2)</f>
        <v>0</v>
      </c>
      <c r="K241" s="236" t="s">
        <v>720</v>
      </c>
      <c r="L241" s="45"/>
      <c r="M241" s="241" t="s">
        <v>1</v>
      </c>
      <c r="N241" s="242" t="s">
        <v>41</v>
      </c>
      <c r="O241" s="92"/>
      <c r="P241" s="226">
        <f>O241*H241</f>
        <v>0</v>
      </c>
      <c r="Q241" s="226">
        <v>0.0024705</v>
      </c>
      <c r="R241" s="226">
        <f>Q241*H241</f>
        <v>0.012352500000000001</v>
      </c>
      <c r="S241" s="226">
        <v>0</v>
      </c>
      <c r="T241" s="227">
        <f>S241*H241</f>
        <v>0</v>
      </c>
      <c r="U241" s="39"/>
      <c r="V241" s="39"/>
      <c r="W241" s="39"/>
      <c r="X241" s="39"/>
      <c r="Y241" s="39"/>
      <c r="Z241" s="39"/>
      <c r="AA241" s="39"/>
      <c r="AB241" s="39"/>
      <c r="AC241" s="39"/>
      <c r="AD241" s="39"/>
      <c r="AE241" s="39"/>
      <c r="AR241" s="228" t="s">
        <v>415</v>
      </c>
      <c r="AT241" s="228" t="s">
        <v>443</v>
      </c>
      <c r="AU241" s="228" t="s">
        <v>86</v>
      </c>
      <c r="AY241" s="18" t="s">
        <v>414</v>
      </c>
      <c r="BE241" s="229">
        <f>IF(N241="základní",J241,0)</f>
        <v>0</v>
      </c>
      <c r="BF241" s="229">
        <f>IF(N241="snížená",J241,0)</f>
        <v>0</v>
      </c>
      <c r="BG241" s="229">
        <f>IF(N241="zákl. přenesená",J241,0)</f>
        <v>0</v>
      </c>
      <c r="BH241" s="229">
        <f>IF(N241="sníž. přenesená",J241,0)</f>
        <v>0</v>
      </c>
      <c r="BI241" s="229">
        <f>IF(N241="nulová",J241,0)</f>
        <v>0</v>
      </c>
      <c r="BJ241" s="18" t="s">
        <v>84</v>
      </c>
      <c r="BK241" s="229">
        <f>ROUND(I241*H241,2)</f>
        <v>0</v>
      </c>
      <c r="BL241" s="18" t="s">
        <v>415</v>
      </c>
      <c r="BM241" s="228" t="s">
        <v>4391</v>
      </c>
    </row>
    <row r="242" s="2" customFormat="1">
      <c r="A242" s="39"/>
      <c r="B242" s="40"/>
      <c r="C242" s="41"/>
      <c r="D242" s="230" t="s">
        <v>417</v>
      </c>
      <c r="E242" s="41"/>
      <c r="F242" s="231" t="s">
        <v>1838</v>
      </c>
      <c r="G242" s="41"/>
      <c r="H242" s="41"/>
      <c r="I242" s="156"/>
      <c r="J242" s="41"/>
      <c r="K242" s="41"/>
      <c r="L242" s="45"/>
      <c r="M242" s="232"/>
      <c r="N242" s="233"/>
      <c r="O242" s="92"/>
      <c r="P242" s="92"/>
      <c r="Q242" s="92"/>
      <c r="R242" s="92"/>
      <c r="S242" s="92"/>
      <c r="T242" s="93"/>
      <c r="U242" s="39"/>
      <c r="V242" s="39"/>
      <c r="W242" s="39"/>
      <c r="X242" s="39"/>
      <c r="Y242" s="39"/>
      <c r="Z242" s="39"/>
      <c r="AA242" s="39"/>
      <c r="AB242" s="39"/>
      <c r="AC242" s="39"/>
      <c r="AD242" s="39"/>
      <c r="AE242" s="39"/>
      <c r="AT242" s="18" t="s">
        <v>417</v>
      </c>
      <c r="AU242" s="18" t="s">
        <v>86</v>
      </c>
    </row>
    <row r="243" s="15" customFormat="1">
      <c r="A243" s="15"/>
      <c r="B243" s="299"/>
      <c r="C243" s="300"/>
      <c r="D243" s="230" t="s">
        <v>758</v>
      </c>
      <c r="E243" s="301" t="s">
        <v>1</v>
      </c>
      <c r="F243" s="302" t="s">
        <v>4183</v>
      </c>
      <c r="G243" s="300"/>
      <c r="H243" s="301" t="s">
        <v>1</v>
      </c>
      <c r="I243" s="303"/>
      <c r="J243" s="300"/>
      <c r="K243" s="300"/>
      <c r="L243" s="304"/>
      <c r="M243" s="305"/>
      <c r="N243" s="306"/>
      <c r="O243" s="306"/>
      <c r="P243" s="306"/>
      <c r="Q243" s="306"/>
      <c r="R243" s="306"/>
      <c r="S243" s="306"/>
      <c r="T243" s="307"/>
      <c r="U243" s="15"/>
      <c r="V243" s="15"/>
      <c r="W243" s="15"/>
      <c r="X243" s="15"/>
      <c r="Y243" s="15"/>
      <c r="Z243" s="15"/>
      <c r="AA243" s="15"/>
      <c r="AB243" s="15"/>
      <c r="AC243" s="15"/>
      <c r="AD243" s="15"/>
      <c r="AE243" s="15"/>
      <c r="AT243" s="308" t="s">
        <v>758</v>
      </c>
      <c r="AU243" s="308" t="s">
        <v>86</v>
      </c>
      <c r="AV243" s="15" t="s">
        <v>84</v>
      </c>
      <c r="AW243" s="15" t="s">
        <v>33</v>
      </c>
      <c r="AX243" s="15" t="s">
        <v>76</v>
      </c>
      <c r="AY243" s="308" t="s">
        <v>414</v>
      </c>
    </row>
    <row r="244" s="13" customFormat="1">
      <c r="A244" s="13"/>
      <c r="B244" s="277"/>
      <c r="C244" s="278"/>
      <c r="D244" s="230" t="s">
        <v>758</v>
      </c>
      <c r="E244" s="279" t="s">
        <v>1</v>
      </c>
      <c r="F244" s="280" t="s">
        <v>4392</v>
      </c>
      <c r="G244" s="278"/>
      <c r="H244" s="281">
        <v>5</v>
      </c>
      <c r="I244" s="282"/>
      <c r="J244" s="278"/>
      <c r="K244" s="278"/>
      <c r="L244" s="283"/>
      <c r="M244" s="284"/>
      <c r="N244" s="285"/>
      <c r="O244" s="285"/>
      <c r="P244" s="285"/>
      <c r="Q244" s="285"/>
      <c r="R244" s="285"/>
      <c r="S244" s="285"/>
      <c r="T244" s="286"/>
      <c r="U244" s="13"/>
      <c r="V244" s="13"/>
      <c r="W244" s="13"/>
      <c r="X244" s="13"/>
      <c r="Y244" s="13"/>
      <c r="Z244" s="13"/>
      <c r="AA244" s="13"/>
      <c r="AB244" s="13"/>
      <c r="AC244" s="13"/>
      <c r="AD244" s="13"/>
      <c r="AE244" s="13"/>
      <c r="AT244" s="287" t="s">
        <v>758</v>
      </c>
      <c r="AU244" s="287" t="s">
        <v>86</v>
      </c>
      <c r="AV244" s="13" t="s">
        <v>86</v>
      </c>
      <c r="AW244" s="13" t="s">
        <v>33</v>
      </c>
      <c r="AX244" s="13" t="s">
        <v>84</v>
      </c>
      <c r="AY244" s="287" t="s">
        <v>414</v>
      </c>
    </row>
    <row r="245" s="11" customFormat="1" ht="22.8" customHeight="1">
      <c r="A245" s="11"/>
      <c r="B245" s="254"/>
      <c r="C245" s="255"/>
      <c r="D245" s="256" t="s">
        <v>75</v>
      </c>
      <c r="E245" s="275" t="s">
        <v>892</v>
      </c>
      <c r="F245" s="275" t="s">
        <v>893</v>
      </c>
      <c r="G245" s="255"/>
      <c r="H245" s="255"/>
      <c r="I245" s="258"/>
      <c r="J245" s="276">
        <f>BK245</f>
        <v>0</v>
      </c>
      <c r="K245" s="255"/>
      <c r="L245" s="260"/>
      <c r="M245" s="261"/>
      <c r="N245" s="262"/>
      <c r="O245" s="262"/>
      <c r="P245" s="263">
        <f>SUM(P246:P265)</f>
        <v>0</v>
      </c>
      <c r="Q245" s="262"/>
      <c r="R245" s="263">
        <f>SUM(R246:R265)</f>
        <v>0</v>
      </c>
      <c r="S245" s="262"/>
      <c r="T245" s="264">
        <f>SUM(T246:T265)</f>
        <v>0</v>
      </c>
      <c r="U245" s="11"/>
      <c r="V245" s="11"/>
      <c r="W245" s="11"/>
      <c r="X245" s="11"/>
      <c r="Y245" s="11"/>
      <c r="Z245" s="11"/>
      <c r="AA245" s="11"/>
      <c r="AB245" s="11"/>
      <c r="AC245" s="11"/>
      <c r="AD245" s="11"/>
      <c r="AE245" s="11"/>
      <c r="AR245" s="265" t="s">
        <v>84</v>
      </c>
      <c r="AT245" s="266" t="s">
        <v>75</v>
      </c>
      <c r="AU245" s="266" t="s">
        <v>84</v>
      </c>
      <c r="AY245" s="265" t="s">
        <v>414</v>
      </c>
      <c r="BK245" s="267">
        <f>SUM(BK246:BK265)</f>
        <v>0</v>
      </c>
    </row>
    <row r="246" s="2" customFormat="1" ht="21.75" customHeight="1">
      <c r="A246" s="39"/>
      <c r="B246" s="40"/>
      <c r="C246" s="234" t="s">
        <v>7</v>
      </c>
      <c r="D246" s="234" t="s">
        <v>443</v>
      </c>
      <c r="E246" s="235" t="s">
        <v>2310</v>
      </c>
      <c r="F246" s="236" t="s">
        <v>2311</v>
      </c>
      <c r="G246" s="237" t="s">
        <v>897</v>
      </c>
      <c r="H246" s="238">
        <v>0.309</v>
      </c>
      <c r="I246" s="239"/>
      <c r="J246" s="240">
        <f>ROUND(I246*H246,2)</f>
        <v>0</v>
      </c>
      <c r="K246" s="236" t="s">
        <v>720</v>
      </c>
      <c r="L246" s="45"/>
      <c r="M246" s="241" t="s">
        <v>1</v>
      </c>
      <c r="N246" s="242" t="s">
        <v>41</v>
      </c>
      <c r="O246" s="92"/>
      <c r="P246" s="226">
        <f>O246*H246</f>
        <v>0</v>
      </c>
      <c r="Q246" s="226">
        <v>0</v>
      </c>
      <c r="R246" s="226">
        <f>Q246*H246</f>
        <v>0</v>
      </c>
      <c r="S246" s="226">
        <v>0</v>
      </c>
      <c r="T246" s="227">
        <f>S246*H246</f>
        <v>0</v>
      </c>
      <c r="U246" s="39"/>
      <c r="V246" s="39"/>
      <c r="W246" s="39"/>
      <c r="X246" s="39"/>
      <c r="Y246" s="39"/>
      <c r="Z246" s="39"/>
      <c r="AA246" s="39"/>
      <c r="AB246" s="39"/>
      <c r="AC246" s="39"/>
      <c r="AD246" s="39"/>
      <c r="AE246" s="39"/>
      <c r="AR246" s="228" t="s">
        <v>415</v>
      </c>
      <c r="AT246" s="228" t="s">
        <v>443</v>
      </c>
      <c r="AU246" s="228" t="s">
        <v>86</v>
      </c>
      <c r="AY246" s="18" t="s">
        <v>414</v>
      </c>
      <c r="BE246" s="229">
        <f>IF(N246="základní",J246,0)</f>
        <v>0</v>
      </c>
      <c r="BF246" s="229">
        <f>IF(N246="snížená",J246,0)</f>
        <v>0</v>
      </c>
      <c r="BG246" s="229">
        <f>IF(N246="zákl. přenesená",J246,0)</f>
        <v>0</v>
      </c>
      <c r="BH246" s="229">
        <f>IF(N246="sníž. přenesená",J246,0)</f>
        <v>0</v>
      </c>
      <c r="BI246" s="229">
        <f>IF(N246="nulová",J246,0)</f>
        <v>0</v>
      </c>
      <c r="BJ246" s="18" t="s">
        <v>84</v>
      </c>
      <c r="BK246" s="229">
        <f>ROUND(I246*H246,2)</f>
        <v>0</v>
      </c>
      <c r="BL246" s="18" t="s">
        <v>415</v>
      </c>
      <c r="BM246" s="228" t="s">
        <v>4393</v>
      </c>
    </row>
    <row r="247" s="2" customFormat="1">
      <c r="A247" s="39"/>
      <c r="B247" s="40"/>
      <c r="C247" s="41"/>
      <c r="D247" s="230" t="s">
        <v>417</v>
      </c>
      <c r="E247" s="41"/>
      <c r="F247" s="231" t="s">
        <v>2313</v>
      </c>
      <c r="G247" s="41"/>
      <c r="H247" s="41"/>
      <c r="I247" s="156"/>
      <c r="J247" s="41"/>
      <c r="K247" s="41"/>
      <c r="L247" s="45"/>
      <c r="M247" s="232"/>
      <c r="N247" s="233"/>
      <c r="O247" s="92"/>
      <c r="P247" s="92"/>
      <c r="Q247" s="92"/>
      <c r="R247" s="92"/>
      <c r="S247" s="92"/>
      <c r="T247" s="93"/>
      <c r="U247" s="39"/>
      <c r="V247" s="39"/>
      <c r="W247" s="39"/>
      <c r="X247" s="39"/>
      <c r="Y247" s="39"/>
      <c r="Z247" s="39"/>
      <c r="AA247" s="39"/>
      <c r="AB247" s="39"/>
      <c r="AC247" s="39"/>
      <c r="AD247" s="39"/>
      <c r="AE247" s="39"/>
      <c r="AT247" s="18" t="s">
        <v>417</v>
      </c>
      <c r="AU247" s="18" t="s">
        <v>86</v>
      </c>
    </row>
    <row r="248" s="15" customFormat="1">
      <c r="A248" s="15"/>
      <c r="B248" s="299"/>
      <c r="C248" s="300"/>
      <c r="D248" s="230" t="s">
        <v>758</v>
      </c>
      <c r="E248" s="301" t="s">
        <v>1</v>
      </c>
      <c r="F248" s="302" t="s">
        <v>4394</v>
      </c>
      <c r="G248" s="300"/>
      <c r="H248" s="301" t="s">
        <v>1</v>
      </c>
      <c r="I248" s="303"/>
      <c r="J248" s="300"/>
      <c r="K248" s="300"/>
      <c r="L248" s="304"/>
      <c r="M248" s="305"/>
      <c r="N248" s="306"/>
      <c r="O248" s="306"/>
      <c r="P248" s="306"/>
      <c r="Q248" s="306"/>
      <c r="R248" s="306"/>
      <c r="S248" s="306"/>
      <c r="T248" s="307"/>
      <c r="U248" s="15"/>
      <c r="V248" s="15"/>
      <c r="W248" s="15"/>
      <c r="X248" s="15"/>
      <c r="Y248" s="15"/>
      <c r="Z248" s="15"/>
      <c r="AA248" s="15"/>
      <c r="AB248" s="15"/>
      <c r="AC248" s="15"/>
      <c r="AD248" s="15"/>
      <c r="AE248" s="15"/>
      <c r="AT248" s="308" t="s">
        <v>758</v>
      </c>
      <c r="AU248" s="308" t="s">
        <v>86</v>
      </c>
      <c r="AV248" s="15" t="s">
        <v>84</v>
      </c>
      <c r="AW248" s="15" t="s">
        <v>33</v>
      </c>
      <c r="AX248" s="15" t="s">
        <v>76</v>
      </c>
      <c r="AY248" s="308" t="s">
        <v>414</v>
      </c>
    </row>
    <row r="249" s="13" customFormat="1">
      <c r="A249" s="13"/>
      <c r="B249" s="277"/>
      <c r="C249" s="278"/>
      <c r="D249" s="230" t="s">
        <v>758</v>
      </c>
      <c r="E249" s="279" t="s">
        <v>1</v>
      </c>
      <c r="F249" s="280" t="s">
        <v>4395</v>
      </c>
      <c r="G249" s="278"/>
      <c r="H249" s="281">
        <v>0.309</v>
      </c>
      <c r="I249" s="282"/>
      <c r="J249" s="278"/>
      <c r="K249" s="278"/>
      <c r="L249" s="283"/>
      <c r="M249" s="284"/>
      <c r="N249" s="285"/>
      <c r="O249" s="285"/>
      <c r="P249" s="285"/>
      <c r="Q249" s="285"/>
      <c r="R249" s="285"/>
      <c r="S249" s="285"/>
      <c r="T249" s="286"/>
      <c r="U249" s="13"/>
      <c r="V249" s="13"/>
      <c r="W249" s="13"/>
      <c r="X249" s="13"/>
      <c r="Y249" s="13"/>
      <c r="Z249" s="13"/>
      <c r="AA249" s="13"/>
      <c r="AB249" s="13"/>
      <c r="AC249" s="13"/>
      <c r="AD249" s="13"/>
      <c r="AE249" s="13"/>
      <c r="AT249" s="287" t="s">
        <v>758</v>
      </c>
      <c r="AU249" s="287" t="s">
        <v>86</v>
      </c>
      <c r="AV249" s="13" t="s">
        <v>86</v>
      </c>
      <c r="AW249" s="13" t="s">
        <v>33</v>
      </c>
      <c r="AX249" s="13" t="s">
        <v>84</v>
      </c>
      <c r="AY249" s="287" t="s">
        <v>414</v>
      </c>
    </row>
    <row r="250" s="2" customFormat="1" ht="21.75" customHeight="1">
      <c r="A250" s="39"/>
      <c r="B250" s="40"/>
      <c r="C250" s="234" t="s">
        <v>494</v>
      </c>
      <c r="D250" s="234" t="s">
        <v>443</v>
      </c>
      <c r="E250" s="235" t="s">
        <v>1847</v>
      </c>
      <c r="F250" s="236" t="s">
        <v>1848</v>
      </c>
      <c r="G250" s="237" t="s">
        <v>897</v>
      </c>
      <c r="H250" s="238">
        <v>5.0270000000000001</v>
      </c>
      <c r="I250" s="239"/>
      <c r="J250" s="240">
        <f>ROUND(I250*H250,2)</f>
        <v>0</v>
      </c>
      <c r="K250" s="236" t="s">
        <v>720</v>
      </c>
      <c r="L250" s="45"/>
      <c r="M250" s="241" t="s">
        <v>1</v>
      </c>
      <c r="N250" s="242" t="s">
        <v>41</v>
      </c>
      <c r="O250" s="92"/>
      <c r="P250" s="226">
        <f>O250*H250</f>
        <v>0</v>
      </c>
      <c r="Q250" s="226">
        <v>0</v>
      </c>
      <c r="R250" s="226">
        <f>Q250*H250</f>
        <v>0</v>
      </c>
      <c r="S250" s="226">
        <v>0</v>
      </c>
      <c r="T250" s="227">
        <f>S250*H250</f>
        <v>0</v>
      </c>
      <c r="U250" s="39"/>
      <c r="V250" s="39"/>
      <c r="W250" s="39"/>
      <c r="X250" s="39"/>
      <c r="Y250" s="39"/>
      <c r="Z250" s="39"/>
      <c r="AA250" s="39"/>
      <c r="AB250" s="39"/>
      <c r="AC250" s="39"/>
      <c r="AD250" s="39"/>
      <c r="AE250" s="39"/>
      <c r="AR250" s="228" t="s">
        <v>415</v>
      </c>
      <c r="AT250" s="228" t="s">
        <v>443</v>
      </c>
      <c r="AU250" s="228" t="s">
        <v>86</v>
      </c>
      <c r="AY250" s="18" t="s">
        <v>414</v>
      </c>
      <c r="BE250" s="229">
        <f>IF(N250="základní",J250,0)</f>
        <v>0</v>
      </c>
      <c r="BF250" s="229">
        <f>IF(N250="snížená",J250,0)</f>
        <v>0</v>
      </c>
      <c r="BG250" s="229">
        <f>IF(N250="zákl. přenesená",J250,0)</f>
        <v>0</v>
      </c>
      <c r="BH250" s="229">
        <f>IF(N250="sníž. přenesená",J250,0)</f>
        <v>0</v>
      </c>
      <c r="BI250" s="229">
        <f>IF(N250="nulová",J250,0)</f>
        <v>0</v>
      </c>
      <c r="BJ250" s="18" t="s">
        <v>84</v>
      </c>
      <c r="BK250" s="229">
        <f>ROUND(I250*H250,2)</f>
        <v>0</v>
      </c>
      <c r="BL250" s="18" t="s">
        <v>415</v>
      </c>
      <c r="BM250" s="228" t="s">
        <v>4396</v>
      </c>
    </row>
    <row r="251" s="2" customFormat="1">
      <c r="A251" s="39"/>
      <c r="B251" s="40"/>
      <c r="C251" s="41"/>
      <c r="D251" s="230" t="s">
        <v>417</v>
      </c>
      <c r="E251" s="41"/>
      <c r="F251" s="231" t="s">
        <v>1850</v>
      </c>
      <c r="G251" s="41"/>
      <c r="H251" s="41"/>
      <c r="I251" s="156"/>
      <c r="J251" s="41"/>
      <c r="K251" s="41"/>
      <c r="L251" s="45"/>
      <c r="M251" s="232"/>
      <c r="N251" s="233"/>
      <c r="O251" s="92"/>
      <c r="P251" s="92"/>
      <c r="Q251" s="92"/>
      <c r="R251" s="92"/>
      <c r="S251" s="92"/>
      <c r="T251" s="93"/>
      <c r="U251" s="39"/>
      <c r="V251" s="39"/>
      <c r="W251" s="39"/>
      <c r="X251" s="39"/>
      <c r="Y251" s="39"/>
      <c r="Z251" s="39"/>
      <c r="AA251" s="39"/>
      <c r="AB251" s="39"/>
      <c r="AC251" s="39"/>
      <c r="AD251" s="39"/>
      <c r="AE251" s="39"/>
      <c r="AT251" s="18" t="s">
        <v>417</v>
      </c>
      <c r="AU251" s="18" t="s">
        <v>86</v>
      </c>
    </row>
    <row r="252" s="13" customFormat="1">
      <c r="A252" s="13"/>
      <c r="B252" s="277"/>
      <c r="C252" s="278"/>
      <c r="D252" s="230" t="s">
        <v>758</v>
      </c>
      <c r="E252" s="279" t="s">
        <v>1</v>
      </c>
      <c r="F252" s="280" t="s">
        <v>4397</v>
      </c>
      <c r="G252" s="278"/>
      <c r="H252" s="281">
        <v>5.0270000000000001</v>
      </c>
      <c r="I252" s="282"/>
      <c r="J252" s="278"/>
      <c r="K252" s="278"/>
      <c r="L252" s="283"/>
      <c r="M252" s="284"/>
      <c r="N252" s="285"/>
      <c r="O252" s="285"/>
      <c r="P252" s="285"/>
      <c r="Q252" s="285"/>
      <c r="R252" s="285"/>
      <c r="S252" s="285"/>
      <c r="T252" s="286"/>
      <c r="U252" s="13"/>
      <c r="V252" s="13"/>
      <c r="W252" s="13"/>
      <c r="X252" s="13"/>
      <c r="Y252" s="13"/>
      <c r="Z252" s="13"/>
      <c r="AA252" s="13"/>
      <c r="AB252" s="13"/>
      <c r="AC252" s="13"/>
      <c r="AD252" s="13"/>
      <c r="AE252" s="13"/>
      <c r="AT252" s="287" t="s">
        <v>758</v>
      </c>
      <c r="AU252" s="287" t="s">
        <v>86</v>
      </c>
      <c r="AV252" s="13" t="s">
        <v>86</v>
      </c>
      <c r="AW252" s="13" t="s">
        <v>33</v>
      </c>
      <c r="AX252" s="13" t="s">
        <v>84</v>
      </c>
      <c r="AY252" s="287" t="s">
        <v>414</v>
      </c>
    </row>
    <row r="253" s="2" customFormat="1" ht="16.5" customHeight="1">
      <c r="A253" s="39"/>
      <c r="B253" s="40"/>
      <c r="C253" s="234" t="s">
        <v>498</v>
      </c>
      <c r="D253" s="234" t="s">
        <v>443</v>
      </c>
      <c r="E253" s="235" t="s">
        <v>1851</v>
      </c>
      <c r="F253" s="236" t="s">
        <v>1852</v>
      </c>
      <c r="G253" s="237" t="s">
        <v>897</v>
      </c>
      <c r="H253" s="238">
        <v>70.378</v>
      </c>
      <c r="I253" s="239"/>
      <c r="J253" s="240">
        <f>ROUND(I253*H253,2)</f>
        <v>0</v>
      </c>
      <c r="K253" s="236" t="s">
        <v>720</v>
      </c>
      <c r="L253" s="45"/>
      <c r="M253" s="241" t="s">
        <v>1</v>
      </c>
      <c r="N253" s="242" t="s">
        <v>41</v>
      </c>
      <c r="O253" s="92"/>
      <c r="P253" s="226">
        <f>O253*H253</f>
        <v>0</v>
      </c>
      <c r="Q253" s="226">
        <v>0</v>
      </c>
      <c r="R253" s="226">
        <f>Q253*H253</f>
        <v>0</v>
      </c>
      <c r="S253" s="226">
        <v>0</v>
      </c>
      <c r="T253" s="227">
        <f>S253*H253</f>
        <v>0</v>
      </c>
      <c r="U253" s="39"/>
      <c r="V253" s="39"/>
      <c r="W253" s="39"/>
      <c r="X253" s="39"/>
      <c r="Y253" s="39"/>
      <c r="Z253" s="39"/>
      <c r="AA253" s="39"/>
      <c r="AB253" s="39"/>
      <c r="AC253" s="39"/>
      <c r="AD253" s="39"/>
      <c r="AE253" s="39"/>
      <c r="AR253" s="228" t="s">
        <v>415</v>
      </c>
      <c r="AT253" s="228" t="s">
        <v>443</v>
      </c>
      <c r="AU253" s="228" t="s">
        <v>86</v>
      </c>
      <c r="AY253" s="18" t="s">
        <v>414</v>
      </c>
      <c r="BE253" s="229">
        <f>IF(N253="základní",J253,0)</f>
        <v>0</v>
      </c>
      <c r="BF253" s="229">
        <f>IF(N253="snížená",J253,0)</f>
        <v>0</v>
      </c>
      <c r="BG253" s="229">
        <f>IF(N253="zákl. přenesená",J253,0)</f>
        <v>0</v>
      </c>
      <c r="BH253" s="229">
        <f>IF(N253="sníž. přenesená",J253,0)</f>
        <v>0</v>
      </c>
      <c r="BI253" s="229">
        <f>IF(N253="nulová",J253,0)</f>
        <v>0</v>
      </c>
      <c r="BJ253" s="18" t="s">
        <v>84</v>
      </c>
      <c r="BK253" s="229">
        <f>ROUND(I253*H253,2)</f>
        <v>0</v>
      </c>
      <c r="BL253" s="18" t="s">
        <v>415</v>
      </c>
      <c r="BM253" s="228" t="s">
        <v>4398</v>
      </c>
    </row>
    <row r="254" s="2" customFormat="1">
      <c r="A254" s="39"/>
      <c r="B254" s="40"/>
      <c r="C254" s="41"/>
      <c r="D254" s="230" t="s">
        <v>417</v>
      </c>
      <c r="E254" s="41"/>
      <c r="F254" s="231" t="s">
        <v>1854</v>
      </c>
      <c r="G254" s="41"/>
      <c r="H254" s="41"/>
      <c r="I254" s="156"/>
      <c r="J254" s="41"/>
      <c r="K254" s="41"/>
      <c r="L254" s="45"/>
      <c r="M254" s="232"/>
      <c r="N254" s="233"/>
      <c r="O254" s="92"/>
      <c r="P254" s="92"/>
      <c r="Q254" s="92"/>
      <c r="R254" s="92"/>
      <c r="S254" s="92"/>
      <c r="T254" s="93"/>
      <c r="U254" s="39"/>
      <c r="V254" s="39"/>
      <c r="W254" s="39"/>
      <c r="X254" s="39"/>
      <c r="Y254" s="39"/>
      <c r="Z254" s="39"/>
      <c r="AA254" s="39"/>
      <c r="AB254" s="39"/>
      <c r="AC254" s="39"/>
      <c r="AD254" s="39"/>
      <c r="AE254" s="39"/>
      <c r="AT254" s="18" t="s">
        <v>417</v>
      </c>
      <c r="AU254" s="18" t="s">
        <v>86</v>
      </c>
    </row>
    <row r="255" s="2" customFormat="1">
      <c r="A255" s="39"/>
      <c r="B255" s="40"/>
      <c r="C255" s="41"/>
      <c r="D255" s="230" t="s">
        <v>722</v>
      </c>
      <c r="E255" s="41"/>
      <c r="F255" s="268" t="s">
        <v>3168</v>
      </c>
      <c r="G255" s="41"/>
      <c r="H255" s="41"/>
      <c r="I255" s="156"/>
      <c r="J255" s="41"/>
      <c r="K255" s="41"/>
      <c r="L255" s="45"/>
      <c r="M255" s="232"/>
      <c r="N255" s="233"/>
      <c r="O255" s="92"/>
      <c r="P255" s="92"/>
      <c r="Q255" s="92"/>
      <c r="R255" s="92"/>
      <c r="S255" s="92"/>
      <c r="T255" s="93"/>
      <c r="U255" s="39"/>
      <c r="V255" s="39"/>
      <c r="W255" s="39"/>
      <c r="X255" s="39"/>
      <c r="Y255" s="39"/>
      <c r="Z255" s="39"/>
      <c r="AA255" s="39"/>
      <c r="AB255" s="39"/>
      <c r="AC255" s="39"/>
      <c r="AD255" s="39"/>
      <c r="AE255" s="39"/>
      <c r="AT255" s="18" t="s">
        <v>722</v>
      </c>
      <c r="AU255" s="18" t="s">
        <v>86</v>
      </c>
    </row>
    <row r="256" s="13" customFormat="1">
      <c r="A256" s="13"/>
      <c r="B256" s="277"/>
      <c r="C256" s="278"/>
      <c r="D256" s="230" t="s">
        <v>758</v>
      </c>
      <c r="E256" s="279" t="s">
        <v>1</v>
      </c>
      <c r="F256" s="280" t="s">
        <v>4399</v>
      </c>
      <c r="G256" s="278"/>
      <c r="H256" s="281">
        <v>70.378</v>
      </c>
      <c r="I256" s="282"/>
      <c r="J256" s="278"/>
      <c r="K256" s="278"/>
      <c r="L256" s="283"/>
      <c r="M256" s="284"/>
      <c r="N256" s="285"/>
      <c r="O256" s="285"/>
      <c r="P256" s="285"/>
      <c r="Q256" s="285"/>
      <c r="R256" s="285"/>
      <c r="S256" s="285"/>
      <c r="T256" s="286"/>
      <c r="U256" s="13"/>
      <c r="V256" s="13"/>
      <c r="W256" s="13"/>
      <c r="X256" s="13"/>
      <c r="Y256" s="13"/>
      <c r="Z256" s="13"/>
      <c r="AA256" s="13"/>
      <c r="AB256" s="13"/>
      <c r="AC256" s="13"/>
      <c r="AD256" s="13"/>
      <c r="AE256" s="13"/>
      <c r="AT256" s="287" t="s">
        <v>758</v>
      </c>
      <c r="AU256" s="287" t="s">
        <v>86</v>
      </c>
      <c r="AV256" s="13" t="s">
        <v>86</v>
      </c>
      <c r="AW256" s="13" t="s">
        <v>33</v>
      </c>
      <c r="AX256" s="13" t="s">
        <v>84</v>
      </c>
      <c r="AY256" s="287" t="s">
        <v>414</v>
      </c>
    </row>
    <row r="257" s="2" customFormat="1" ht="21.75" customHeight="1">
      <c r="A257" s="39"/>
      <c r="B257" s="40"/>
      <c r="C257" s="234" t="s">
        <v>502</v>
      </c>
      <c r="D257" s="234" t="s">
        <v>443</v>
      </c>
      <c r="E257" s="235" t="s">
        <v>1857</v>
      </c>
      <c r="F257" s="236" t="s">
        <v>1858</v>
      </c>
      <c r="G257" s="237" t="s">
        <v>897</v>
      </c>
      <c r="H257" s="238">
        <v>5.0270000000000001</v>
      </c>
      <c r="I257" s="239"/>
      <c r="J257" s="240">
        <f>ROUND(I257*H257,2)</f>
        <v>0</v>
      </c>
      <c r="K257" s="236" t="s">
        <v>720</v>
      </c>
      <c r="L257" s="45"/>
      <c r="M257" s="241" t="s">
        <v>1</v>
      </c>
      <c r="N257" s="242" t="s">
        <v>41</v>
      </c>
      <c r="O257" s="92"/>
      <c r="P257" s="226">
        <f>O257*H257</f>
        <v>0</v>
      </c>
      <c r="Q257" s="226">
        <v>0</v>
      </c>
      <c r="R257" s="226">
        <f>Q257*H257</f>
        <v>0</v>
      </c>
      <c r="S257" s="226">
        <v>0</v>
      </c>
      <c r="T257" s="227">
        <f>S257*H257</f>
        <v>0</v>
      </c>
      <c r="U257" s="39"/>
      <c r="V257" s="39"/>
      <c r="W257" s="39"/>
      <c r="X257" s="39"/>
      <c r="Y257" s="39"/>
      <c r="Z257" s="39"/>
      <c r="AA257" s="39"/>
      <c r="AB257" s="39"/>
      <c r="AC257" s="39"/>
      <c r="AD257" s="39"/>
      <c r="AE257" s="39"/>
      <c r="AR257" s="228" t="s">
        <v>415</v>
      </c>
      <c r="AT257" s="228" t="s">
        <v>443</v>
      </c>
      <c r="AU257" s="228" t="s">
        <v>86</v>
      </c>
      <c r="AY257" s="18" t="s">
        <v>414</v>
      </c>
      <c r="BE257" s="229">
        <f>IF(N257="základní",J257,0)</f>
        <v>0</v>
      </c>
      <c r="BF257" s="229">
        <f>IF(N257="snížená",J257,0)</f>
        <v>0</v>
      </c>
      <c r="BG257" s="229">
        <f>IF(N257="zákl. přenesená",J257,0)</f>
        <v>0</v>
      </c>
      <c r="BH257" s="229">
        <f>IF(N257="sníž. přenesená",J257,0)</f>
        <v>0</v>
      </c>
      <c r="BI257" s="229">
        <f>IF(N257="nulová",J257,0)</f>
        <v>0</v>
      </c>
      <c r="BJ257" s="18" t="s">
        <v>84</v>
      </c>
      <c r="BK257" s="229">
        <f>ROUND(I257*H257,2)</f>
        <v>0</v>
      </c>
      <c r="BL257" s="18" t="s">
        <v>415</v>
      </c>
      <c r="BM257" s="228" t="s">
        <v>4400</v>
      </c>
    </row>
    <row r="258" s="2" customFormat="1">
      <c r="A258" s="39"/>
      <c r="B258" s="40"/>
      <c r="C258" s="41"/>
      <c r="D258" s="230" t="s">
        <v>417</v>
      </c>
      <c r="E258" s="41"/>
      <c r="F258" s="231" t="s">
        <v>1860</v>
      </c>
      <c r="G258" s="41"/>
      <c r="H258" s="41"/>
      <c r="I258" s="156"/>
      <c r="J258" s="41"/>
      <c r="K258" s="41"/>
      <c r="L258" s="45"/>
      <c r="M258" s="232"/>
      <c r="N258" s="233"/>
      <c r="O258" s="92"/>
      <c r="P258" s="92"/>
      <c r="Q258" s="92"/>
      <c r="R258" s="92"/>
      <c r="S258" s="92"/>
      <c r="T258" s="93"/>
      <c r="U258" s="39"/>
      <c r="V258" s="39"/>
      <c r="W258" s="39"/>
      <c r="X258" s="39"/>
      <c r="Y258" s="39"/>
      <c r="Z258" s="39"/>
      <c r="AA258" s="39"/>
      <c r="AB258" s="39"/>
      <c r="AC258" s="39"/>
      <c r="AD258" s="39"/>
      <c r="AE258" s="39"/>
      <c r="AT258" s="18" t="s">
        <v>417</v>
      </c>
      <c r="AU258" s="18" t="s">
        <v>86</v>
      </c>
    </row>
    <row r="259" s="2" customFormat="1" ht="21.75" customHeight="1">
      <c r="A259" s="39"/>
      <c r="B259" s="40"/>
      <c r="C259" s="234" t="s">
        <v>875</v>
      </c>
      <c r="D259" s="234" t="s">
        <v>443</v>
      </c>
      <c r="E259" s="235" t="s">
        <v>1861</v>
      </c>
      <c r="F259" s="236" t="s">
        <v>1862</v>
      </c>
      <c r="G259" s="237" t="s">
        <v>897</v>
      </c>
      <c r="H259" s="238">
        <v>4.718</v>
      </c>
      <c r="I259" s="239"/>
      <c r="J259" s="240">
        <f>ROUND(I259*H259,2)</f>
        <v>0</v>
      </c>
      <c r="K259" s="236" t="s">
        <v>720</v>
      </c>
      <c r="L259" s="45"/>
      <c r="M259" s="241" t="s">
        <v>1</v>
      </c>
      <c r="N259" s="242" t="s">
        <v>41</v>
      </c>
      <c r="O259" s="92"/>
      <c r="P259" s="226">
        <f>O259*H259</f>
        <v>0</v>
      </c>
      <c r="Q259" s="226">
        <v>0</v>
      </c>
      <c r="R259" s="226">
        <f>Q259*H259</f>
        <v>0</v>
      </c>
      <c r="S259" s="226">
        <v>0</v>
      </c>
      <c r="T259" s="227">
        <f>S259*H259</f>
        <v>0</v>
      </c>
      <c r="U259" s="39"/>
      <c r="V259" s="39"/>
      <c r="W259" s="39"/>
      <c r="X259" s="39"/>
      <c r="Y259" s="39"/>
      <c r="Z259" s="39"/>
      <c r="AA259" s="39"/>
      <c r="AB259" s="39"/>
      <c r="AC259" s="39"/>
      <c r="AD259" s="39"/>
      <c r="AE259" s="39"/>
      <c r="AR259" s="228" t="s">
        <v>415</v>
      </c>
      <c r="AT259" s="228" t="s">
        <v>443</v>
      </c>
      <c r="AU259" s="228" t="s">
        <v>86</v>
      </c>
      <c r="AY259" s="18" t="s">
        <v>414</v>
      </c>
      <c r="BE259" s="229">
        <f>IF(N259="základní",J259,0)</f>
        <v>0</v>
      </c>
      <c r="BF259" s="229">
        <f>IF(N259="snížená",J259,0)</f>
        <v>0</v>
      </c>
      <c r="BG259" s="229">
        <f>IF(N259="zákl. přenesená",J259,0)</f>
        <v>0</v>
      </c>
      <c r="BH259" s="229">
        <f>IF(N259="sníž. přenesená",J259,0)</f>
        <v>0</v>
      </c>
      <c r="BI259" s="229">
        <f>IF(N259="nulová",J259,0)</f>
        <v>0</v>
      </c>
      <c r="BJ259" s="18" t="s">
        <v>84</v>
      </c>
      <c r="BK259" s="229">
        <f>ROUND(I259*H259,2)</f>
        <v>0</v>
      </c>
      <c r="BL259" s="18" t="s">
        <v>415</v>
      </c>
      <c r="BM259" s="228" t="s">
        <v>4401</v>
      </c>
    </row>
    <row r="260" s="2" customFormat="1">
      <c r="A260" s="39"/>
      <c r="B260" s="40"/>
      <c r="C260" s="41"/>
      <c r="D260" s="230" t="s">
        <v>417</v>
      </c>
      <c r="E260" s="41"/>
      <c r="F260" s="231" t="s">
        <v>1864</v>
      </c>
      <c r="G260" s="41"/>
      <c r="H260" s="41"/>
      <c r="I260" s="156"/>
      <c r="J260" s="41"/>
      <c r="K260" s="41"/>
      <c r="L260" s="45"/>
      <c r="M260" s="232"/>
      <c r="N260" s="233"/>
      <c r="O260" s="92"/>
      <c r="P260" s="92"/>
      <c r="Q260" s="92"/>
      <c r="R260" s="92"/>
      <c r="S260" s="92"/>
      <c r="T260" s="93"/>
      <c r="U260" s="39"/>
      <c r="V260" s="39"/>
      <c r="W260" s="39"/>
      <c r="X260" s="39"/>
      <c r="Y260" s="39"/>
      <c r="Z260" s="39"/>
      <c r="AA260" s="39"/>
      <c r="AB260" s="39"/>
      <c r="AC260" s="39"/>
      <c r="AD260" s="39"/>
      <c r="AE260" s="39"/>
      <c r="AT260" s="18" t="s">
        <v>417</v>
      </c>
      <c r="AU260" s="18" t="s">
        <v>86</v>
      </c>
    </row>
    <row r="261" s="15" customFormat="1">
      <c r="A261" s="15"/>
      <c r="B261" s="299"/>
      <c r="C261" s="300"/>
      <c r="D261" s="230" t="s">
        <v>758</v>
      </c>
      <c r="E261" s="301" t="s">
        <v>1</v>
      </c>
      <c r="F261" s="302" t="s">
        <v>4402</v>
      </c>
      <c r="G261" s="300"/>
      <c r="H261" s="301" t="s">
        <v>1</v>
      </c>
      <c r="I261" s="303"/>
      <c r="J261" s="300"/>
      <c r="K261" s="300"/>
      <c r="L261" s="304"/>
      <c r="M261" s="305"/>
      <c r="N261" s="306"/>
      <c r="O261" s="306"/>
      <c r="P261" s="306"/>
      <c r="Q261" s="306"/>
      <c r="R261" s="306"/>
      <c r="S261" s="306"/>
      <c r="T261" s="307"/>
      <c r="U261" s="15"/>
      <c r="V261" s="15"/>
      <c r="W261" s="15"/>
      <c r="X261" s="15"/>
      <c r="Y261" s="15"/>
      <c r="Z261" s="15"/>
      <c r="AA261" s="15"/>
      <c r="AB261" s="15"/>
      <c r="AC261" s="15"/>
      <c r="AD261" s="15"/>
      <c r="AE261" s="15"/>
      <c r="AT261" s="308" t="s">
        <v>758</v>
      </c>
      <c r="AU261" s="308" t="s">
        <v>86</v>
      </c>
      <c r="AV261" s="15" t="s">
        <v>84</v>
      </c>
      <c r="AW261" s="15" t="s">
        <v>33</v>
      </c>
      <c r="AX261" s="15" t="s">
        <v>76</v>
      </c>
      <c r="AY261" s="308" t="s">
        <v>414</v>
      </c>
    </row>
    <row r="262" s="13" customFormat="1">
      <c r="A262" s="13"/>
      <c r="B262" s="277"/>
      <c r="C262" s="278"/>
      <c r="D262" s="230" t="s">
        <v>758</v>
      </c>
      <c r="E262" s="279" t="s">
        <v>1</v>
      </c>
      <c r="F262" s="280" t="s">
        <v>4403</v>
      </c>
      <c r="G262" s="278"/>
      <c r="H262" s="281">
        <v>0.54000000000000004</v>
      </c>
      <c r="I262" s="282"/>
      <c r="J262" s="278"/>
      <c r="K262" s="278"/>
      <c r="L262" s="283"/>
      <c r="M262" s="284"/>
      <c r="N262" s="285"/>
      <c r="O262" s="285"/>
      <c r="P262" s="285"/>
      <c r="Q262" s="285"/>
      <c r="R262" s="285"/>
      <c r="S262" s="285"/>
      <c r="T262" s="286"/>
      <c r="U262" s="13"/>
      <c r="V262" s="13"/>
      <c r="W262" s="13"/>
      <c r="X262" s="13"/>
      <c r="Y262" s="13"/>
      <c r="Z262" s="13"/>
      <c r="AA262" s="13"/>
      <c r="AB262" s="13"/>
      <c r="AC262" s="13"/>
      <c r="AD262" s="13"/>
      <c r="AE262" s="13"/>
      <c r="AT262" s="287" t="s">
        <v>758</v>
      </c>
      <c r="AU262" s="287" t="s">
        <v>86</v>
      </c>
      <c r="AV262" s="13" t="s">
        <v>86</v>
      </c>
      <c r="AW262" s="13" t="s">
        <v>33</v>
      </c>
      <c r="AX262" s="13" t="s">
        <v>76</v>
      </c>
      <c r="AY262" s="287" t="s">
        <v>414</v>
      </c>
    </row>
    <row r="263" s="15" customFormat="1">
      <c r="A263" s="15"/>
      <c r="B263" s="299"/>
      <c r="C263" s="300"/>
      <c r="D263" s="230" t="s">
        <v>758</v>
      </c>
      <c r="E263" s="301" t="s">
        <v>1</v>
      </c>
      <c r="F263" s="302" t="s">
        <v>2040</v>
      </c>
      <c r="G263" s="300"/>
      <c r="H263" s="301" t="s">
        <v>1</v>
      </c>
      <c r="I263" s="303"/>
      <c r="J263" s="300"/>
      <c r="K263" s="300"/>
      <c r="L263" s="304"/>
      <c r="M263" s="305"/>
      <c r="N263" s="306"/>
      <c r="O263" s="306"/>
      <c r="P263" s="306"/>
      <c r="Q263" s="306"/>
      <c r="R263" s="306"/>
      <c r="S263" s="306"/>
      <c r="T263" s="307"/>
      <c r="U263" s="15"/>
      <c r="V263" s="15"/>
      <c r="W263" s="15"/>
      <c r="X263" s="15"/>
      <c r="Y263" s="15"/>
      <c r="Z263" s="15"/>
      <c r="AA263" s="15"/>
      <c r="AB263" s="15"/>
      <c r="AC263" s="15"/>
      <c r="AD263" s="15"/>
      <c r="AE263" s="15"/>
      <c r="AT263" s="308" t="s">
        <v>758</v>
      </c>
      <c r="AU263" s="308" t="s">
        <v>86</v>
      </c>
      <c r="AV263" s="15" t="s">
        <v>84</v>
      </c>
      <c r="AW263" s="15" t="s">
        <v>33</v>
      </c>
      <c r="AX263" s="15" t="s">
        <v>76</v>
      </c>
      <c r="AY263" s="308" t="s">
        <v>414</v>
      </c>
    </row>
    <row r="264" s="13" customFormat="1">
      <c r="A264" s="13"/>
      <c r="B264" s="277"/>
      <c r="C264" s="278"/>
      <c r="D264" s="230" t="s">
        <v>758</v>
      </c>
      <c r="E264" s="279" t="s">
        <v>1</v>
      </c>
      <c r="F264" s="280" t="s">
        <v>4404</v>
      </c>
      <c r="G264" s="278"/>
      <c r="H264" s="281">
        <v>4.1779999999999999</v>
      </c>
      <c r="I264" s="282"/>
      <c r="J264" s="278"/>
      <c r="K264" s="278"/>
      <c r="L264" s="283"/>
      <c r="M264" s="284"/>
      <c r="N264" s="285"/>
      <c r="O264" s="285"/>
      <c r="P264" s="285"/>
      <c r="Q264" s="285"/>
      <c r="R264" s="285"/>
      <c r="S264" s="285"/>
      <c r="T264" s="286"/>
      <c r="U264" s="13"/>
      <c r="V264" s="13"/>
      <c r="W264" s="13"/>
      <c r="X264" s="13"/>
      <c r="Y264" s="13"/>
      <c r="Z264" s="13"/>
      <c r="AA264" s="13"/>
      <c r="AB264" s="13"/>
      <c r="AC264" s="13"/>
      <c r="AD264" s="13"/>
      <c r="AE264" s="13"/>
      <c r="AT264" s="287" t="s">
        <v>758</v>
      </c>
      <c r="AU264" s="287" t="s">
        <v>86</v>
      </c>
      <c r="AV264" s="13" t="s">
        <v>86</v>
      </c>
      <c r="AW264" s="13" t="s">
        <v>33</v>
      </c>
      <c r="AX264" s="13" t="s">
        <v>76</v>
      </c>
      <c r="AY264" s="287" t="s">
        <v>414</v>
      </c>
    </row>
    <row r="265" s="14" customFormat="1">
      <c r="A265" s="14"/>
      <c r="B265" s="288"/>
      <c r="C265" s="289"/>
      <c r="D265" s="230" t="s">
        <v>758</v>
      </c>
      <c r="E265" s="290" t="s">
        <v>1</v>
      </c>
      <c r="F265" s="291" t="s">
        <v>760</v>
      </c>
      <c r="G265" s="289"/>
      <c r="H265" s="292">
        <v>4.718</v>
      </c>
      <c r="I265" s="293"/>
      <c r="J265" s="289"/>
      <c r="K265" s="289"/>
      <c r="L265" s="294"/>
      <c r="M265" s="295"/>
      <c r="N265" s="296"/>
      <c r="O265" s="296"/>
      <c r="P265" s="296"/>
      <c r="Q265" s="296"/>
      <c r="R265" s="296"/>
      <c r="S265" s="296"/>
      <c r="T265" s="297"/>
      <c r="U265" s="14"/>
      <c r="V265" s="14"/>
      <c r="W265" s="14"/>
      <c r="X265" s="14"/>
      <c r="Y265" s="14"/>
      <c r="Z265" s="14"/>
      <c r="AA265" s="14"/>
      <c r="AB265" s="14"/>
      <c r="AC265" s="14"/>
      <c r="AD265" s="14"/>
      <c r="AE265" s="14"/>
      <c r="AT265" s="298" t="s">
        <v>758</v>
      </c>
      <c r="AU265" s="298" t="s">
        <v>86</v>
      </c>
      <c r="AV265" s="14" t="s">
        <v>415</v>
      </c>
      <c r="AW265" s="14" t="s">
        <v>33</v>
      </c>
      <c r="AX265" s="14" t="s">
        <v>84</v>
      </c>
      <c r="AY265" s="298" t="s">
        <v>414</v>
      </c>
    </row>
    <row r="266" s="11" customFormat="1" ht="22.8" customHeight="1">
      <c r="A266" s="11"/>
      <c r="B266" s="254"/>
      <c r="C266" s="255"/>
      <c r="D266" s="256" t="s">
        <v>75</v>
      </c>
      <c r="E266" s="275" t="s">
        <v>912</v>
      </c>
      <c r="F266" s="275" t="s">
        <v>913</v>
      </c>
      <c r="G266" s="255"/>
      <c r="H266" s="255"/>
      <c r="I266" s="258"/>
      <c r="J266" s="276">
        <f>BK266</f>
        <v>0</v>
      </c>
      <c r="K266" s="255"/>
      <c r="L266" s="260"/>
      <c r="M266" s="261"/>
      <c r="N266" s="262"/>
      <c r="O266" s="262"/>
      <c r="P266" s="263">
        <f>SUM(P267:P269)</f>
        <v>0</v>
      </c>
      <c r="Q266" s="262"/>
      <c r="R266" s="263">
        <f>SUM(R267:R269)</f>
        <v>0</v>
      </c>
      <c r="S266" s="262"/>
      <c r="T266" s="264">
        <f>SUM(T267:T269)</f>
        <v>0</v>
      </c>
      <c r="U266" s="11"/>
      <c r="V266" s="11"/>
      <c r="W266" s="11"/>
      <c r="X266" s="11"/>
      <c r="Y266" s="11"/>
      <c r="Z266" s="11"/>
      <c r="AA266" s="11"/>
      <c r="AB266" s="11"/>
      <c r="AC266" s="11"/>
      <c r="AD266" s="11"/>
      <c r="AE266" s="11"/>
      <c r="AR266" s="265" t="s">
        <v>84</v>
      </c>
      <c r="AT266" s="266" t="s">
        <v>75</v>
      </c>
      <c r="AU266" s="266" t="s">
        <v>84</v>
      </c>
      <c r="AY266" s="265" t="s">
        <v>414</v>
      </c>
      <c r="BK266" s="267">
        <f>SUM(BK267:BK269)</f>
        <v>0</v>
      </c>
    </row>
    <row r="267" s="2" customFormat="1" ht="21.75" customHeight="1">
      <c r="A267" s="39"/>
      <c r="B267" s="40"/>
      <c r="C267" s="234" t="s">
        <v>880</v>
      </c>
      <c r="D267" s="234" t="s">
        <v>443</v>
      </c>
      <c r="E267" s="235" t="s">
        <v>1867</v>
      </c>
      <c r="F267" s="236" t="s">
        <v>1868</v>
      </c>
      <c r="G267" s="237" t="s">
        <v>897</v>
      </c>
      <c r="H267" s="238">
        <v>3.8559999999999999</v>
      </c>
      <c r="I267" s="239"/>
      <c r="J267" s="240">
        <f>ROUND(I267*H267,2)</f>
        <v>0</v>
      </c>
      <c r="K267" s="236" t="s">
        <v>720</v>
      </c>
      <c r="L267" s="45"/>
      <c r="M267" s="241" t="s">
        <v>1</v>
      </c>
      <c r="N267" s="242" t="s">
        <v>41</v>
      </c>
      <c r="O267" s="92"/>
      <c r="P267" s="226">
        <f>O267*H267</f>
        <v>0</v>
      </c>
      <c r="Q267" s="226">
        <v>0</v>
      </c>
      <c r="R267" s="226">
        <f>Q267*H267</f>
        <v>0</v>
      </c>
      <c r="S267" s="226">
        <v>0</v>
      </c>
      <c r="T267" s="227">
        <f>S267*H267</f>
        <v>0</v>
      </c>
      <c r="U267" s="39"/>
      <c r="V267" s="39"/>
      <c r="W267" s="39"/>
      <c r="X267" s="39"/>
      <c r="Y267" s="39"/>
      <c r="Z267" s="39"/>
      <c r="AA267" s="39"/>
      <c r="AB267" s="39"/>
      <c r="AC267" s="39"/>
      <c r="AD267" s="39"/>
      <c r="AE267" s="39"/>
      <c r="AR267" s="228" t="s">
        <v>415</v>
      </c>
      <c r="AT267" s="228" t="s">
        <v>443</v>
      </c>
      <c r="AU267" s="228" t="s">
        <v>86</v>
      </c>
      <c r="AY267" s="18" t="s">
        <v>414</v>
      </c>
      <c r="BE267" s="229">
        <f>IF(N267="základní",J267,0)</f>
        <v>0</v>
      </c>
      <c r="BF267" s="229">
        <f>IF(N267="snížená",J267,0)</f>
        <v>0</v>
      </c>
      <c r="BG267" s="229">
        <f>IF(N267="zákl. přenesená",J267,0)</f>
        <v>0</v>
      </c>
      <c r="BH267" s="229">
        <f>IF(N267="sníž. přenesená",J267,0)</f>
        <v>0</v>
      </c>
      <c r="BI267" s="229">
        <f>IF(N267="nulová",J267,0)</f>
        <v>0</v>
      </c>
      <c r="BJ267" s="18" t="s">
        <v>84</v>
      </c>
      <c r="BK267" s="229">
        <f>ROUND(I267*H267,2)</f>
        <v>0</v>
      </c>
      <c r="BL267" s="18" t="s">
        <v>415</v>
      </c>
      <c r="BM267" s="228" t="s">
        <v>4405</v>
      </c>
    </row>
    <row r="268" s="2" customFormat="1">
      <c r="A268" s="39"/>
      <c r="B268" s="40"/>
      <c r="C268" s="41"/>
      <c r="D268" s="230" t="s">
        <v>417</v>
      </c>
      <c r="E268" s="41"/>
      <c r="F268" s="231" t="s">
        <v>1870</v>
      </c>
      <c r="G268" s="41"/>
      <c r="H268" s="41"/>
      <c r="I268" s="156"/>
      <c r="J268" s="41"/>
      <c r="K268" s="41"/>
      <c r="L268" s="45"/>
      <c r="M268" s="232"/>
      <c r="N268" s="233"/>
      <c r="O268" s="92"/>
      <c r="P268" s="92"/>
      <c r="Q268" s="92"/>
      <c r="R268" s="92"/>
      <c r="S268" s="92"/>
      <c r="T268" s="93"/>
      <c r="U268" s="39"/>
      <c r="V268" s="39"/>
      <c r="W268" s="39"/>
      <c r="X268" s="39"/>
      <c r="Y268" s="39"/>
      <c r="Z268" s="39"/>
      <c r="AA268" s="39"/>
      <c r="AB268" s="39"/>
      <c r="AC268" s="39"/>
      <c r="AD268" s="39"/>
      <c r="AE268" s="39"/>
      <c r="AT268" s="18" t="s">
        <v>417</v>
      </c>
      <c r="AU268" s="18" t="s">
        <v>86</v>
      </c>
    </row>
    <row r="269" s="2" customFormat="1">
      <c r="A269" s="39"/>
      <c r="B269" s="40"/>
      <c r="C269" s="41"/>
      <c r="D269" s="230" t="s">
        <v>722</v>
      </c>
      <c r="E269" s="41"/>
      <c r="F269" s="268" t="s">
        <v>4406</v>
      </c>
      <c r="G269" s="41"/>
      <c r="H269" s="41"/>
      <c r="I269" s="156"/>
      <c r="J269" s="41"/>
      <c r="K269" s="41"/>
      <c r="L269" s="45"/>
      <c r="M269" s="232"/>
      <c r="N269" s="233"/>
      <c r="O269" s="92"/>
      <c r="P269" s="92"/>
      <c r="Q269" s="92"/>
      <c r="R269" s="92"/>
      <c r="S269" s="92"/>
      <c r="T269" s="93"/>
      <c r="U269" s="39"/>
      <c r="V269" s="39"/>
      <c r="W269" s="39"/>
      <c r="X269" s="39"/>
      <c r="Y269" s="39"/>
      <c r="Z269" s="39"/>
      <c r="AA269" s="39"/>
      <c r="AB269" s="39"/>
      <c r="AC269" s="39"/>
      <c r="AD269" s="39"/>
      <c r="AE269" s="39"/>
      <c r="AT269" s="18" t="s">
        <v>722</v>
      </c>
      <c r="AU269" s="18" t="s">
        <v>86</v>
      </c>
    </row>
    <row r="270" s="11" customFormat="1" ht="25.92" customHeight="1">
      <c r="A270" s="11"/>
      <c r="B270" s="254"/>
      <c r="C270" s="255"/>
      <c r="D270" s="256" t="s">
        <v>75</v>
      </c>
      <c r="E270" s="257" t="s">
        <v>918</v>
      </c>
      <c r="F270" s="257" t="s">
        <v>919</v>
      </c>
      <c r="G270" s="255"/>
      <c r="H270" s="255"/>
      <c r="I270" s="258"/>
      <c r="J270" s="259">
        <f>BK270</f>
        <v>0</v>
      </c>
      <c r="K270" s="255"/>
      <c r="L270" s="260"/>
      <c r="M270" s="261"/>
      <c r="N270" s="262"/>
      <c r="O270" s="262"/>
      <c r="P270" s="263">
        <f>P271</f>
        <v>0</v>
      </c>
      <c r="Q270" s="262"/>
      <c r="R270" s="263">
        <f>R271</f>
        <v>0</v>
      </c>
      <c r="S270" s="262"/>
      <c r="T270" s="264">
        <f>T271</f>
        <v>0</v>
      </c>
      <c r="U270" s="11"/>
      <c r="V270" s="11"/>
      <c r="W270" s="11"/>
      <c r="X270" s="11"/>
      <c r="Y270" s="11"/>
      <c r="Z270" s="11"/>
      <c r="AA270" s="11"/>
      <c r="AB270" s="11"/>
      <c r="AC270" s="11"/>
      <c r="AD270" s="11"/>
      <c r="AE270" s="11"/>
      <c r="AR270" s="265" t="s">
        <v>86</v>
      </c>
      <c r="AT270" s="266" t="s">
        <v>75</v>
      </c>
      <c r="AU270" s="266" t="s">
        <v>76</v>
      </c>
      <c r="AY270" s="265" t="s">
        <v>414</v>
      </c>
      <c r="BK270" s="267">
        <f>BK271</f>
        <v>0</v>
      </c>
    </row>
    <row r="271" s="11" customFormat="1" ht="22.8" customHeight="1">
      <c r="A271" s="11"/>
      <c r="B271" s="254"/>
      <c r="C271" s="255"/>
      <c r="D271" s="256" t="s">
        <v>75</v>
      </c>
      <c r="E271" s="275" t="s">
        <v>1878</v>
      </c>
      <c r="F271" s="275" t="s">
        <v>1879</v>
      </c>
      <c r="G271" s="255"/>
      <c r="H271" s="255"/>
      <c r="I271" s="258"/>
      <c r="J271" s="276">
        <f>BK271</f>
        <v>0</v>
      </c>
      <c r="K271" s="255"/>
      <c r="L271" s="260"/>
      <c r="M271" s="261"/>
      <c r="N271" s="262"/>
      <c r="O271" s="262"/>
      <c r="P271" s="263">
        <f>SUM(P272:P289)</f>
        <v>0</v>
      </c>
      <c r="Q271" s="262"/>
      <c r="R271" s="263">
        <f>SUM(R272:R289)</f>
        <v>0</v>
      </c>
      <c r="S271" s="262"/>
      <c r="T271" s="264">
        <f>SUM(T272:T289)</f>
        <v>0</v>
      </c>
      <c r="U271" s="11"/>
      <c r="V271" s="11"/>
      <c r="W271" s="11"/>
      <c r="X271" s="11"/>
      <c r="Y271" s="11"/>
      <c r="Z271" s="11"/>
      <c r="AA271" s="11"/>
      <c r="AB271" s="11"/>
      <c r="AC271" s="11"/>
      <c r="AD271" s="11"/>
      <c r="AE271" s="11"/>
      <c r="AR271" s="265" t="s">
        <v>86</v>
      </c>
      <c r="AT271" s="266" t="s">
        <v>75</v>
      </c>
      <c r="AU271" s="266" t="s">
        <v>84</v>
      </c>
      <c r="AY271" s="265" t="s">
        <v>414</v>
      </c>
      <c r="BK271" s="267">
        <f>SUM(BK272:BK289)</f>
        <v>0</v>
      </c>
    </row>
    <row r="272" s="2" customFormat="1" ht="21.75" customHeight="1">
      <c r="A272" s="39"/>
      <c r="B272" s="40"/>
      <c r="C272" s="234" t="s">
        <v>884</v>
      </c>
      <c r="D272" s="234" t="s">
        <v>443</v>
      </c>
      <c r="E272" s="235" t="s">
        <v>3126</v>
      </c>
      <c r="F272" s="236" t="s">
        <v>3127</v>
      </c>
      <c r="G272" s="237" t="s">
        <v>632</v>
      </c>
      <c r="H272" s="238">
        <v>1.694</v>
      </c>
      <c r="I272" s="239"/>
      <c r="J272" s="240">
        <f>ROUND(I272*H272,2)</f>
        <v>0</v>
      </c>
      <c r="K272" s="236" t="s">
        <v>720</v>
      </c>
      <c r="L272" s="45"/>
      <c r="M272" s="241" t="s">
        <v>1</v>
      </c>
      <c r="N272" s="242" t="s">
        <v>41</v>
      </c>
      <c r="O272" s="92"/>
      <c r="P272" s="226">
        <f>O272*H272</f>
        <v>0</v>
      </c>
      <c r="Q272" s="226">
        <v>0</v>
      </c>
      <c r="R272" s="226">
        <f>Q272*H272</f>
        <v>0</v>
      </c>
      <c r="S272" s="226">
        <v>0</v>
      </c>
      <c r="T272" s="227">
        <f>S272*H272</f>
        <v>0</v>
      </c>
      <c r="U272" s="39"/>
      <c r="V272" s="39"/>
      <c r="W272" s="39"/>
      <c r="X272" s="39"/>
      <c r="Y272" s="39"/>
      <c r="Z272" s="39"/>
      <c r="AA272" s="39"/>
      <c r="AB272" s="39"/>
      <c r="AC272" s="39"/>
      <c r="AD272" s="39"/>
      <c r="AE272" s="39"/>
      <c r="AR272" s="228" t="s">
        <v>470</v>
      </c>
      <c r="AT272" s="228" t="s">
        <v>443</v>
      </c>
      <c r="AU272" s="228" t="s">
        <v>86</v>
      </c>
      <c r="AY272" s="18" t="s">
        <v>414</v>
      </c>
      <c r="BE272" s="229">
        <f>IF(N272="základní",J272,0)</f>
        <v>0</v>
      </c>
      <c r="BF272" s="229">
        <f>IF(N272="snížená",J272,0)</f>
        <v>0</v>
      </c>
      <c r="BG272" s="229">
        <f>IF(N272="zákl. přenesená",J272,0)</f>
        <v>0</v>
      </c>
      <c r="BH272" s="229">
        <f>IF(N272="sníž. přenesená",J272,0)</f>
        <v>0</v>
      </c>
      <c r="BI272" s="229">
        <f>IF(N272="nulová",J272,0)</f>
        <v>0</v>
      </c>
      <c r="BJ272" s="18" t="s">
        <v>84</v>
      </c>
      <c r="BK272" s="229">
        <f>ROUND(I272*H272,2)</f>
        <v>0</v>
      </c>
      <c r="BL272" s="18" t="s">
        <v>470</v>
      </c>
      <c r="BM272" s="228" t="s">
        <v>4407</v>
      </c>
    </row>
    <row r="273" s="2" customFormat="1">
      <c r="A273" s="39"/>
      <c r="B273" s="40"/>
      <c r="C273" s="41"/>
      <c r="D273" s="230" t="s">
        <v>417</v>
      </c>
      <c r="E273" s="41"/>
      <c r="F273" s="231" t="s">
        <v>3129</v>
      </c>
      <c r="G273" s="41"/>
      <c r="H273" s="41"/>
      <c r="I273" s="156"/>
      <c r="J273" s="41"/>
      <c r="K273" s="41"/>
      <c r="L273" s="45"/>
      <c r="M273" s="232"/>
      <c r="N273" s="233"/>
      <c r="O273" s="92"/>
      <c r="P273" s="92"/>
      <c r="Q273" s="92"/>
      <c r="R273" s="92"/>
      <c r="S273" s="92"/>
      <c r="T273" s="93"/>
      <c r="U273" s="39"/>
      <c r="V273" s="39"/>
      <c r="W273" s="39"/>
      <c r="X273" s="39"/>
      <c r="Y273" s="39"/>
      <c r="Z273" s="39"/>
      <c r="AA273" s="39"/>
      <c r="AB273" s="39"/>
      <c r="AC273" s="39"/>
      <c r="AD273" s="39"/>
      <c r="AE273" s="39"/>
      <c r="AT273" s="18" t="s">
        <v>417</v>
      </c>
      <c r="AU273" s="18" t="s">
        <v>86</v>
      </c>
    </row>
    <row r="274" s="15" customFormat="1">
      <c r="A274" s="15"/>
      <c r="B274" s="299"/>
      <c r="C274" s="300"/>
      <c r="D274" s="230" t="s">
        <v>758</v>
      </c>
      <c r="E274" s="301" t="s">
        <v>1</v>
      </c>
      <c r="F274" s="302" t="s">
        <v>3991</v>
      </c>
      <c r="G274" s="300"/>
      <c r="H274" s="301" t="s">
        <v>1</v>
      </c>
      <c r="I274" s="303"/>
      <c r="J274" s="300"/>
      <c r="K274" s="300"/>
      <c r="L274" s="304"/>
      <c r="M274" s="305"/>
      <c r="N274" s="306"/>
      <c r="O274" s="306"/>
      <c r="P274" s="306"/>
      <c r="Q274" s="306"/>
      <c r="R274" s="306"/>
      <c r="S274" s="306"/>
      <c r="T274" s="307"/>
      <c r="U274" s="15"/>
      <c r="V274" s="15"/>
      <c r="W274" s="15"/>
      <c r="X274" s="15"/>
      <c r="Y274" s="15"/>
      <c r="Z274" s="15"/>
      <c r="AA274" s="15"/>
      <c r="AB274" s="15"/>
      <c r="AC274" s="15"/>
      <c r="AD274" s="15"/>
      <c r="AE274" s="15"/>
      <c r="AT274" s="308" t="s">
        <v>758</v>
      </c>
      <c r="AU274" s="308" t="s">
        <v>86</v>
      </c>
      <c r="AV274" s="15" t="s">
        <v>84</v>
      </c>
      <c r="AW274" s="15" t="s">
        <v>33</v>
      </c>
      <c r="AX274" s="15" t="s">
        <v>76</v>
      </c>
      <c r="AY274" s="308" t="s">
        <v>414</v>
      </c>
    </row>
    <row r="275" s="13" customFormat="1">
      <c r="A275" s="13"/>
      <c r="B275" s="277"/>
      <c r="C275" s="278"/>
      <c r="D275" s="230" t="s">
        <v>758</v>
      </c>
      <c r="E275" s="279" t="s">
        <v>1</v>
      </c>
      <c r="F275" s="280" t="s">
        <v>3992</v>
      </c>
      <c r="G275" s="278"/>
      <c r="H275" s="281">
        <v>1.0780000000000001</v>
      </c>
      <c r="I275" s="282"/>
      <c r="J275" s="278"/>
      <c r="K275" s="278"/>
      <c r="L275" s="283"/>
      <c r="M275" s="284"/>
      <c r="N275" s="285"/>
      <c r="O275" s="285"/>
      <c r="P275" s="285"/>
      <c r="Q275" s="285"/>
      <c r="R275" s="285"/>
      <c r="S275" s="285"/>
      <c r="T275" s="286"/>
      <c r="U275" s="13"/>
      <c r="V275" s="13"/>
      <c r="W275" s="13"/>
      <c r="X275" s="13"/>
      <c r="Y275" s="13"/>
      <c r="Z275" s="13"/>
      <c r="AA275" s="13"/>
      <c r="AB275" s="13"/>
      <c r="AC275" s="13"/>
      <c r="AD275" s="13"/>
      <c r="AE275" s="13"/>
      <c r="AT275" s="287" t="s">
        <v>758</v>
      </c>
      <c r="AU275" s="287" t="s">
        <v>86</v>
      </c>
      <c r="AV275" s="13" t="s">
        <v>86</v>
      </c>
      <c r="AW275" s="13" t="s">
        <v>33</v>
      </c>
      <c r="AX275" s="13" t="s">
        <v>76</v>
      </c>
      <c r="AY275" s="287" t="s">
        <v>414</v>
      </c>
    </row>
    <row r="276" s="15" customFormat="1">
      <c r="A276" s="15"/>
      <c r="B276" s="299"/>
      <c r="C276" s="300"/>
      <c r="D276" s="230" t="s">
        <v>758</v>
      </c>
      <c r="E276" s="301" t="s">
        <v>1</v>
      </c>
      <c r="F276" s="302" t="s">
        <v>3993</v>
      </c>
      <c r="G276" s="300"/>
      <c r="H276" s="301" t="s">
        <v>1</v>
      </c>
      <c r="I276" s="303"/>
      <c r="J276" s="300"/>
      <c r="K276" s="300"/>
      <c r="L276" s="304"/>
      <c r="M276" s="305"/>
      <c r="N276" s="306"/>
      <c r="O276" s="306"/>
      <c r="P276" s="306"/>
      <c r="Q276" s="306"/>
      <c r="R276" s="306"/>
      <c r="S276" s="306"/>
      <c r="T276" s="307"/>
      <c r="U276" s="15"/>
      <c r="V276" s="15"/>
      <c r="W276" s="15"/>
      <c r="X276" s="15"/>
      <c r="Y276" s="15"/>
      <c r="Z276" s="15"/>
      <c r="AA276" s="15"/>
      <c r="AB276" s="15"/>
      <c r="AC276" s="15"/>
      <c r="AD276" s="15"/>
      <c r="AE276" s="15"/>
      <c r="AT276" s="308" t="s">
        <v>758</v>
      </c>
      <c r="AU276" s="308" t="s">
        <v>86</v>
      </c>
      <c r="AV276" s="15" t="s">
        <v>84</v>
      </c>
      <c r="AW276" s="15" t="s">
        <v>33</v>
      </c>
      <c r="AX276" s="15" t="s">
        <v>76</v>
      </c>
      <c r="AY276" s="308" t="s">
        <v>414</v>
      </c>
    </row>
    <row r="277" s="13" customFormat="1">
      <c r="A277" s="13"/>
      <c r="B277" s="277"/>
      <c r="C277" s="278"/>
      <c r="D277" s="230" t="s">
        <v>758</v>
      </c>
      <c r="E277" s="279" t="s">
        <v>1</v>
      </c>
      <c r="F277" s="280" t="s">
        <v>3994</v>
      </c>
      <c r="G277" s="278"/>
      <c r="H277" s="281">
        <v>0.50600000000000001</v>
      </c>
      <c r="I277" s="282"/>
      <c r="J277" s="278"/>
      <c r="K277" s="278"/>
      <c r="L277" s="283"/>
      <c r="M277" s="284"/>
      <c r="N277" s="285"/>
      <c r="O277" s="285"/>
      <c r="P277" s="285"/>
      <c r="Q277" s="285"/>
      <c r="R277" s="285"/>
      <c r="S277" s="285"/>
      <c r="T277" s="286"/>
      <c r="U277" s="13"/>
      <c r="V277" s="13"/>
      <c r="W277" s="13"/>
      <c r="X277" s="13"/>
      <c r="Y277" s="13"/>
      <c r="Z277" s="13"/>
      <c r="AA277" s="13"/>
      <c r="AB277" s="13"/>
      <c r="AC277" s="13"/>
      <c r="AD277" s="13"/>
      <c r="AE277" s="13"/>
      <c r="AT277" s="287" t="s">
        <v>758</v>
      </c>
      <c r="AU277" s="287" t="s">
        <v>86</v>
      </c>
      <c r="AV277" s="13" t="s">
        <v>86</v>
      </c>
      <c r="AW277" s="13" t="s">
        <v>33</v>
      </c>
      <c r="AX277" s="13" t="s">
        <v>76</v>
      </c>
      <c r="AY277" s="287" t="s">
        <v>414</v>
      </c>
    </row>
    <row r="278" s="15" customFormat="1">
      <c r="A278" s="15"/>
      <c r="B278" s="299"/>
      <c r="C278" s="300"/>
      <c r="D278" s="230" t="s">
        <v>758</v>
      </c>
      <c r="E278" s="301" t="s">
        <v>1</v>
      </c>
      <c r="F278" s="302" t="s">
        <v>4369</v>
      </c>
      <c r="G278" s="300"/>
      <c r="H278" s="301" t="s">
        <v>1</v>
      </c>
      <c r="I278" s="303"/>
      <c r="J278" s="300"/>
      <c r="K278" s="300"/>
      <c r="L278" s="304"/>
      <c r="M278" s="305"/>
      <c r="N278" s="306"/>
      <c r="O278" s="306"/>
      <c r="P278" s="306"/>
      <c r="Q278" s="306"/>
      <c r="R278" s="306"/>
      <c r="S278" s="306"/>
      <c r="T278" s="307"/>
      <c r="U278" s="15"/>
      <c r="V278" s="15"/>
      <c r="W278" s="15"/>
      <c r="X278" s="15"/>
      <c r="Y278" s="15"/>
      <c r="Z278" s="15"/>
      <c r="AA278" s="15"/>
      <c r="AB278" s="15"/>
      <c r="AC278" s="15"/>
      <c r="AD278" s="15"/>
      <c r="AE278" s="15"/>
      <c r="AT278" s="308" t="s">
        <v>758</v>
      </c>
      <c r="AU278" s="308" t="s">
        <v>86</v>
      </c>
      <c r="AV278" s="15" t="s">
        <v>84</v>
      </c>
      <c r="AW278" s="15" t="s">
        <v>33</v>
      </c>
      <c r="AX278" s="15" t="s">
        <v>76</v>
      </c>
      <c r="AY278" s="308" t="s">
        <v>414</v>
      </c>
    </row>
    <row r="279" s="13" customFormat="1">
      <c r="A279" s="13"/>
      <c r="B279" s="277"/>
      <c r="C279" s="278"/>
      <c r="D279" s="230" t="s">
        <v>758</v>
      </c>
      <c r="E279" s="279" t="s">
        <v>1</v>
      </c>
      <c r="F279" s="280" t="s">
        <v>4370</v>
      </c>
      <c r="G279" s="278"/>
      <c r="H279" s="281">
        <v>0.11</v>
      </c>
      <c r="I279" s="282"/>
      <c r="J279" s="278"/>
      <c r="K279" s="278"/>
      <c r="L279" s="283"/>
      <c r="M279" s="284"/>
      <c r="N279" s="285"/>
      <c r="O279" s="285"/>
      <c r="P279" s="285"/>
      <c r="Q279" s="285"/>
      <c r="R279" s="285"/>
      <c r="S279" s="285"/>
      <c r="T279" s="286"/>
      <c r="U279" s="13"/>
      <c r="V279" s="13"/>
      <c r="W279" s="13"/>
      <c r="X279" s="13"/>
      <c r="Y279" s="13"/>
      <c r="Z279" s="13"/>
      <c r="AA279" s="13"/>
      <c r="AB279" s="13"/>
      <c r="AC279" s="13"/>
      <c r="AD279" s="13"/>
      <c r="AE279" s="13"/>
      <c r="AT279" s="287" t="s">
        <v>758</v>
      </c>
      <c r="AU279" s="287" t="s">
        <v>86</v>
      </c>
      <c r="AV279" s="13" t="s">
        <v>86</v>
      </c>
      <c r="AW279" s="13" t="s">
        <v>33</v>
      </c>
      <c r="AX279" s="13" t="s">
        <v>76</v>
      </c>
      <c r="AY279" s="287" t="s">
        <v>414</v>
      </c>
    </row>
    <row r="280" s="14" customFormat="1">
      <c r="A280" s="14"/>
      <c r="B280" s="288"/>
      <c r="C280" s="289"/>
      <c r="D280" s="230" t="s">
        <v>758</v>
      </c>
      <c r="E280" s="290" t="s">
        <v>1</v>
      </c>
      <c r="F280" s="291" t="s">
        <v>760</v>
      </c>
      <c r="G280" s="289"/>
      <c r="H280" s="292">
        <v>1.6940000000000002</v>
      </c>
      <c r="I280" s="293"/>
      <c r="J280" s="289"/>
      <c r="K280" s="289"/>
      <c r="L280" s="294"/>
      <c r="M280" s="295"/>
      <c r="N280" s="296"/>
      <c r="O280" s="296"/>
      <c r="P280" s="296"/>
      <c r="Q280" s="296"/>
      <c r="R280" s="296"/>
      <c r="S280" s="296"/>
      <c r="T280" s="297"/>
      <c r="U280" s="14"/>
      <c r="V280" s="14"/>
      <c r="W280" s="14"/>
      <c r="X280" s="14"/>
      <c r="Y280" s="14"/>
      <c r="Z280" s="14"/>
      <c r="AA280" s="14"/>
      <c r="AB280" s="14"/>
      <c r="AC280" s="14"/>
      <c r="AD280" s="14"/>
      <c r="AE280" s="14"/>
      <c r="AT280" s="298" t="s">
        <v>758</v>
      </c>
      <c r="AU280" s="298" t="s">
        <v>86</v>
      </c>
      <c r="AV280" s="14" t="s">
        <v>415</v>
      </c>
      <c r="AW280" s="14" t="s">
        <v>33</v>
      </c>
      <c r="AX280" s="14" t="s">
        <v>84</v>
      </c>
      <c r="AY280" s="298" t="s">
        <v>414</v>
      </c>
    </row>
    <row r="281" s="2" customFormat="1" ht="16.5" customHeight="1">
      <c r="A281" s="39"/>
      <c r="B281" s="40"/>
      <c r="C281" s="234" t="s">
        <v>888</v>
      </c>
      <c r="D281" s="234" t="s">
        <v>443</v>
      </c>
      <c r="E281" s="235" t="s">
        <v>3130</v>
      </c>
      <c r="F281" s="236" t="s">
        <v>3131</v>
      </c>
      <c r="G281" s="237" t="s">
        <v>632</v>
      </c>
      <c r="H281" s="238">
        <v>1.694</v>
      </c>
      <c r="I281" s="239"/>
      <c r="J281" s="240">
        <f>ROUND(I281*H281,2)</f>
        <v>0</v>
      </c>
      <c r="K281" s="236" t="s">
        <v>720</v>
      </c>
      <c r="L281" s="45"/>
      <c r="M281" s="241" t="s">
        <v>1</v>
      </c>
      <c r="N281" s="242" t="s">
        <v>41</v>
      </c>
      <c r="O281" s="92"/>
      <c r="P281" s="226">
        <f>O281*H281</f>
        <v>0</v>
      </c>
      <c r="Q281" s="226">
        <v>0</v>
      </c>
      <c r="R281" s="226">
        <f>Q281*H281</f>
        <v>0</v>
      </c>
      <c r="S281" s="226">
        <v>0</v>
      </c>
      <c r="T281" s="227">
        <f>S281*H281</f>
        <v>0</v>
      </c>
      <c r="U281" s="39"/>
      <c r="V281" s="39"/>
      <c r="W281" s="39"/>
      <c r="X281" s="39"/>
      <c r="Y281" s="39"/>
      <c r="Z281" s="39"/>
      <c r="AA281" s="39"/>
      <c r="AB281" s="39"/>
      <c r="AC281" s="39"/>
      <c r="AD281" s="39"/>
      <c r="AE281" s="39"/>
      <c r="AR281" s="228" t="s">
        <v>470</v>
      </c>
      <c r="AT281" s="228" t="s">
        <v>443</v>
      </c>
      <c r="AU281" s="228" t="s">
        <v>86</v>
      </c>
      <c r="AY281" s="18" t="s">
        <v>414</v>
      </c>
      <c r="BE281" s="229">
        <f>IF(N281="základní",J281,0)</f>
        <v>0</v>
      </c>
      <c r="BF281" s="229">
        <f>IF(N281="snížená",J281,0)</f>
        <v>0</v>
      </c>
      <c r="BG281" s="229">
        <f>IF(N281="zákl. přenesená",J281,0)</f>
        <v>0</v>
      </c>
      <c r="BH281" s="229">
        <f>IF(N281="sníž. přenesená",J281,0)</f>
        <v>0</v>
      </c>
      <c r="BI281" s="229">
        <f>IF(N281="nulová",J281,0)</f>
        <v>0</v>
      </c>
      <c r="BJ281" s="18" t="s">
        <v>84</v>
      </c>
      <c r="BK281" s="229">
        <f>ROUND(I281*H281,2)</f>
        <v>0</v>
      </c>
      <c r="BL281" s="18" t="s">
        <v>470</v>
      </c>
      <c r="BM281" s="228" t="s">
        <v>4408</v>
      </c>
    </row>
    <row r="282" s="2" customFormat="1">
      <c r="A282" s="39"/>
      <c r="B282" s="40"/>
      <c r="C282" s="41"/>
      <c r="D282" s="230" t="s">
        <v>417</v>
      </c>
      <c r="E282" s="41"/>
      <c r="F282" s="231" t="s">
        <v>3133</v>
      </c>
      <c r="G282" s="41"/>
      <c r="H282" s="41"/>
      <c r="I282" s="156"/>
      <c r="J282" s="41"/>
      <c r="K282" s="41"/>
      <c r="L282" s="45"/>
      <c r="M282" s="232"/>
      <c r="N282" s="233"/>
      <c r="O282" s="92"/>
      <c r="P282" s="92"/>
      <c r="Q282" s="92"/>
      <c r="R282" s="92"/>
      <c r="S282" s="92"/>
      <c r="T282" s="93"/>
      <c r="U282" s="39"/>
      <c r="V282" s="39"/>
      <c r="W282" s="39"/>
      <c r="X282" s="39"/>
      <c r="Y282" s="39"/>
      <c r="Z282" s="39"/>
      <c r="AA282" s="39"/>
      <c r="AB282" s="39"/>
      <c r="AC282" s="39"/>
      <c r="AD282" s="39"/>
      <c r="AE282" s="39"/>
      <c r="AT282" s="18" t="s">
        <v>417</v>
      </c>
      <c r="AU282" s="18" t="s">
        <v>86</v>
      </c>
    </row>
    <row r="283" s="15" customFormat="1">
      <c r="A283" s="15"/>
      <c r="B283" s="299"/>
      <c r="C283" s="300"/>
      <c r="D283" s="230" t="s">
        <v>758</v>
      </c>
      <c r="E283" s="301" t="s">
        <v>1</v>
      </c>
      <c r="F283" s="302" t="s">
        <v>3991</v>
      </c>
      <c r="G283" s="300"/>
      <c r="H283" s="301" t="s">
        <v>1</v>
      </c>
      <c r="I283" s="303"/>
      <c r="J283" s="300"/>
      <c r="K283" s="300"/>
      <c r="L283" s="304"/>
      <c r="M283" s="305"/>
      <c r="N283" s="306"/>
      <c r="O283" s="306"/>
      <c r="P283" s="306"/>
      <c r="Q283" s="306"/>
      <c r="R283" s="306"/>
      <c r="S283" s="306"/>
      <c r="T283" s="307"/>
      <c r="U283" s="15"/>
      <c r="V283" s="15"/>
      <c r="W283" s="15"/>
      <c r="X283" s="15"/>
      <c r="Y283" s="15"/>
      <c r="Z283" s="15"/>
      <c r="AA283" s="15"/>
      <c r="AB283" s="15"/>
      <c r="AC283" s="15"/>
      <c r="AD283" s="15"/>
      <c r="AE283" s="15"/>
      <c r="AT283" s="308" t="s">
        <v>758</v>
      </c>
      <c r="AU283" s="308" t="s">
        <v>86</v>
      </c>
      <c r="AV283" s="15" t="s">
        <v>84</v>
      </c>
      <c r="AW283" s="15" t="s">
        <v>33</v>
      </c>
      <c r="AX283" s="15" t="s">
        <v>76</v>
      </c>
      <c r="AY283" s="308" t="s">
        <v>414</v>
      </c>
    </row>
    <row r="284" s="13" customFormat="1">
      <c r="A284" s="13"/>
      <c r="B284" s="277"/>
      <c r="C284" s="278"/>
      <c r="D284" s="230" t="s">
        <v>758</v>
      </c>
      <c r="E284" s="279" t="s">
        <v>1</v>
      </c>
      <c r="F284" s="280" t="s">
        <v>3992</v>
      </c>
      <c r="G284" s="278"/>
      <c r="H284" s="281">
        <v>1.0780000000000001</v>
      </c>
      <c r="I284" s="282"/>
      <c r="J284" s="278"/>
      <c r="K284" s="278"/>
      <c r="L284" s="283"/>
      <c r="M284" s="284"/>
      <c r="N284" s="285"/>
      <c r="O284" s="285"/>
      <c r="P284" s="285"/>
      <c r="Q284" s="285"/>
      <c r="R284" s="285"/>
      <c r="S284" s="285"/>
      <c r="T284" s="286"/>
      <c r="U284" s="13"/>
      <c r="V284" s="13"/>
      <c r="W284" s="13"/>
      <c r="X284" s="13"/>
      <c r="Y284" s="13"/>
      <c r="Z284" s="13"/>
      <c r="AA284" s="13"/>
      <c r="AB284" s="13"/>
      <c r="AC284" s="13"/>
      <c r="AD284" s="13"/>
      <c r="AE284" s="13"/>
      <c r="AT284" s="287" t="s">
        <v>758</v>
      </c>
      <c r="AU284" s="287" t="s">
        <v>86</v>
      </c>
      <c r="AV284" s="13" t="s">
        <v>86</v>
      </c>
      <c r="AW284" s="13" t="s">
        <v>33</v>
      </c>
      <c r="AX284" s="13" t="s">
        <v>76</v>
      </c>
      <c r="AY284" s="287" t="s">
        <v>414</v>
      </c>
    </row>
    <row r="285" s="15" customFormat="1">
      <c r="A285" s="15"/>
      <c r="B285" s="299"/>
      <c r="C285" s="300"/>
      <c r="D285" s="230" t="s">
        <v>758</v>
      </c>
      <c r="E285" s="301" t="s">
        <v>1</v>
      </c>
      <c r="F285" s="302" t="s">
        <v>3993</v>
      </c>
      <c r="G285" s="300"/>
      <c r="H285" s="301" t="s">
        <v>1</v>
      </c>
      <c r="I285" s="303"/>
      <c r="J285" s="300"/>
      <c r="K285" s="300"/>
      <c r="L285" s="304"/>
      <c r="M285" s="305"/>
      <c r="N285" s="306"/>
      <c r="O285" s="306"/>
      <c r="P285" s="306"/>
      <c r="Q285" s="306"/>
      <c r="R285" s="306"/>
      <c r="S285" s="306"/>
      <c r="T285" s="307"/>
      <c r="U285" s="15"/>
      <c r="V285" s="15"/>
      <c r="W285" s="15"/>
      <c r="X285" s="15"/>
      <c r="Y285" s="15"/>
      <c r="Z285" s="15"/>
      <c r="AA285" s="15"/>
      <c r="AB285" s="15"/>
      <c r="AC285" s="15"/>
      <c r="AD285" s="15"/>
      <c r="AE285" s="15"/>
      <c r="AT285" s="308" t="s">
        <v>758</v>
      </c>
      <c r="AU285" s="308" t="s">
        <v>86</v>
      </c>
      <c r="AV285" s="15" t="s">
        <v>84</v>
      </c>
      <c r="AW285" s="15" t="s">
        <v>33</v>
      </c>
      <c r="AX285" s="15" t="s">
        <v>76</v>
      </c>
      <c r="AY285" s="308" t="s">
        <v>414</v>
      </c>
    </row>
    <row r="286" s="13" customFormat="1">
      <c r="A286" s="13"/>
      <c r="B286" s="277"/>
      <c r="C286" s="278"/>
      <c r="D286" s="230" t="s">
        <v>758</v>
      </c>
      <c r="E286" s="279" t="s">
        <v>1</v>
      </c>
      <c r="F286" s="280" t="s">
        <v>3994</v>
      </c>
      <c r="G286" s="278"/>
      <c r="H286" s="281">
        <v>0.50600000000000001</v>
      </c>
      <c r="I286" s="282"/>
      <c r="J286" s="278"/>
      <c r="K286" s="278"/>
      <c r="L286" s="283"/>
      <c r="M286" s="284"/>
      <c r="N286" s="285"/>
      <c r="O286" s="285"/>
      <c r="P286" s="285"/>
      <c r="Q286" s="285"/>
      <c r="R286" s="285"/>
      <c r="S286" s="285"/>
      <c r="T286" s="286"/>
      <c r="U286" s="13"/>
      <c r="V286" s="13"/>
      <c r="W286" s="13"/>
      <c r="X286" s="13"/>
      <c r="Y286" s="13"/>
      <c r="Z286" s="13"/>
      <c r="AA286" s="13"/>
      <c r="AB286" s="13"/>
      <c r="AC286" s="13"/>
      <c r="AD286" s="13"/>
      <c r="AE286" s="13"/>
      <c r="AT286" s="287" t="s">
        <v>758</v>
      </c>
      <c r="AU286" s="287" t="s">
        <v>86</v>
      </c>
      <c r="AV286" s="13" t="s">
        <v>86</v>
      </c>
      <c r="AW286" s="13" t="s">
        <v>33</v>
      </c>
      <c r="AX286" s="13" t="s">
        <v>76</v>
      </c>
      <c r="AY286" s="287" t="s">
        <v>414</v>
      </c>
    </row>
    <row r="287" s="15" customFormat="1">
      <c r="A287" s="15"/>
      <c r="B287" s="299"/>
      <c r="C287" s="300"/>
      <c r="D287" s="230" t="s">
        <v>758</v>
      </c>
      <c r="E287" s="301" t="s">
        <v>1</v>
      </c>
      <c r="F287" s="302" t="s">
        <v>4369</v>
      </c>
      <c r="G287" s="300"/>
      <c r="H287" s="301" t="s">
        <v>1</v>
      </c>
      <c r="I287" s="303"/>
      <c r="J287" s="300"/>
      <c r="K287" s="300"/>
      <c r="L287" s="304"/>
      <c r="M287" s="305"/>
      <c r="N287" s="306"/>
      <c r="O287" s="306"/>
      <c r="P287" s="306"/>
      <c r="Q287" s="306"/>
      <c r="R287" s="306"/>
      <c r="S287" s="306"/>
      <c r="T287" s="307"/>
      <c r="U287" s="15"/>
      <c r="V287" s="15"/>
      <c r="W287" s="15"/>
      <c r="X287" s="15"/>
      <c r="Y287" s="15"/>
      <c r="Z287" s="15"/>
      <c r="AA287" s="15"/>
      <c r="AB287" s="15"/>
      <c r="AC287" s="15"/>
      <c r="AD287" s="15"/>
      <c r="AE287" s="15"/>
      <c r="AT287" s="308" t="s">
        <v>758</v>
      </c>
      <c r="AU287" s="308" t="s">
        <v>86</v>
      </c>
      <c r="AV287" s="15" t="s">
        <v>84</v>
      </c>
      <c r="AW287" s="15" t="s">
        <v>33</v>
      </c>
      <c r="AX287" s="15" t="s">
        <v>76</v>
      </c>
      <c r="AY287" s="308" t="s">
        <v>414</v>
      </c>
    </row>
    <row r="288" s="13" customFormat="1">
      <c r="A288" s="13"/>
      <c r="B288" s="277"/>
      <c r="C288" s="278"/>
      <c r="D288" s="230" t="s">
        <v>758</v>
      </c>
      <c r="E288" s="279" t="s">
        <v>1</v>
      </c>
      <c r="F288" s="280" t="s">
        <v>4370</v>
      </c>
      <c r="G288" s="278"/>
      <c r="H288" s="281">
        <v>0.11</v>
      </c>
      <c r="I288" s="282"/>
      <c r="J288" s="278"/>
      <c r="K288" s="278"/>
      <c r="L288" s="283"/>
      <c r="M288" s="284"/>
      <c r="N288" s="285"/>
      <c r="O288" s="285"/>
      <c r="P288" s="285"/>
      <c r="Q288" s="285"/>
      <c r="R288" s="285"/>
      <c r="S288" s="285"/>
      <c r="T288" s="286"/>
      <c r="U288" s="13"/>
      <c r="V288" s="13"/>
      <c r="W288" s="13"/>
      <c r="X288" s="13"/>
      <c r="Y288" s="13"/>
      <c r="Z288" s="13"/>
      <c r="AA288" s="13"/>
      <c r="AB288" s="13"/>
      <c r="AC288" s="13"/>
      <c r="AD288" s="13"/>
      <c r="AE288" s="13"/>
      <c r="AT288" s="287" t="s">
        <v>758</v>
      </c>
      <c r="AU288" s="287" t="s">
        <v>86</v>
      </c>
      <c r="AV288" s="13" t="s">
        <v>86</v>
      </c>
      <c r="AW288" s="13" t="s">
        <v>33</v>
      </c>
      <c r="AX288" s="13" t="s">
        <v>76</v>
      </c>
      <c r="AY288" s="287" t="s">
        <v>414</v>
      </c>
    </row>
    <row r="289" s="14" customFormat="1">
      <c r="A289" s="14"/>
      <c r="B289" s="288"/>
      <c r="C289" s="289"/>
      <c r="D289" s="230" t="s">
        <v>758</v>
      </c>
      <c r="E289" s="290" t="s">
        <v>1</v>
      </c>
      <c r="F289" s="291" t="s">
        <v>760</v>
      </c>
      <c r="G289" s="289"/>
      <c r="H289" s="292">
        <v>1.6940000000000002</v>
      </c>
      <c r="I289" s="293"/>
      <c r="J289" s="289"/>
      <c r="K289" s="289"/>
      <c r="L289" s="294"/>
      <c r="M289" s="314"/>
      <c r="N289" s="315"/>
      <c r="O289" s="315"/>
      <c r="P289" s="315"/>
      <c r="Q289" s="315"/>
      <c r="R289" s="315"/>
      <c r="S289" s="315"/>
      <c r="T289" s="316"/>
      <c r="U289" s="14"/>
      <c r="V289" s="14"/>
      <c r="W289" s="14"/>
      <c r="X289" s="14"/>
      <c r="Y289" s="14"/>
      <c r="Z289" s="14"/>
      <c r="AA289" s="14"/>
      <c r="AB289" s="14"/>
      <c r="AC289" s="14"/>
      <c r="AD289" s="14"/>
      <c r="AE289" s="14"/>
      <c r="AT289" s="298" t="s">
        <v>758</v>
      </c>
      <c r="AU289" s="298" t="s">
        <v>86</v>
      </c>
      <c r="AV289" s="14" t="s">
        <v>415</v>
      </c>
      <c r="AW289" s="14" t="s">
        <v>33</v>
      </c>
      <c r="AX289" s="14" t="s">
        <v>84</v>
      </c>
      <c r="AY289" s="298" t="s">
        <v>414</v>
      </c>
    </row>
    <row r="290" s="2" customFormat="1" ht="6.96" customHeight="1">
      <c r="A290" s="39"/>
      <c r="B290" s="67"/>
      <c r="C290" s="68"/>
      <c r="D290" s="68"/>
      <c r="E290" s="68"/>
      <c r="F290" s="68"/>
      <c r="G290" s="68"/>
      <c r="H290" s="68"/>
      <c r="I290" s="194"/>
      <c r="J290" s="68"/>
      <c r="K290" s="68"/>
      <c r="L290" s="45"/>
      <c r="M290" s="39"/>
      <c r="O290" s="39"/>
      <c r="P290" s="39"/>
      <c r="Q290" s="39"/>
      <c r="R290" s="39"/>
      <c r="S290" s="39"/>
      <c r="T290" s="39"/>
      <c r="U290" s="39"/>
      <c r="V290" s="39"/>
      <c r="W290" s="39"/>
      <c r="X290" s="39"/>
      <c r="Y290" s="39"/>
      <c r="Z290" s="39"/>
      <c r="AA290" s="39"/>
      <c r="AB290" s="39"/>
      <c r="AC290" s="39"/>
      <c r="AD290" s="39"/>
      <c r="AE290" s="39"/>
    </row>
  </sheetData>
  <sheetProtection sheet="1" autoFilter="0" formatColumns="0" formatRows="0" objects="1" scenarios="1" spinCount="100000" saltValue="qCydvtIwgbSuqEgUjWVFqw/lwL+VuSeuh4rau170wXmWRQs0OnKpSm+f1KgBvMh0CZa3wiaWw5DIC/kroqA92A==" hashValue="yRLuQRQTej7PwGKPnJg1B7BpRZSORHyo6KjXoqmFooiry3GyFZzyMIv5Bjx4jd1fRVSLNlXdkKBXgwtdl8yXNA==" algorithmName="SHA-512" password="CC35"/>
  <autoFilter ref="C129:K289"/>
  <mergeCells count="12">
    <mergeCell ref="E7:H7"/>
    <mergeCell ref="E9:H9"/>
    <mergeCell ref="E11:H11"/>
    <mergeCell ref="E20:H20"/>
    <mergeCell ref="E29:H29"/>
    <mergeCell ref="E85:H85"/>
    <mergeCell ref="E87:H87"/>
    <mergeCell ref="E89:H89"/>
    <mergeCell ref="E118:H118"/>
    <mergeCell ref="E120:H120"/>
    <mergeCell ref="E122:H122"/>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78.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351</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4338</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4409</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ROUND(J124,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ROUND((SUM(BE124:BE140)),  2)</f>
        <v>0</v>
      </c>
      <c r="G35" s="39"/>
      <c r="H35" s="39"/>
      <c r="I35" s="173">
        <v>0.20999999999999999</v>
      </c>
      <c r="J35" s="172">
        <f>ROUND(((SUM(BE124:BE140))*I35),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ROUND((SUM(BF124:BF140)),  2)</f>
        <v>0</v>
      </c>
      <c r="G36" s="39"/>
      <c r="H36" s="39"/>
      <c r="I36" s="173">
        <v>0.14999999999999999</v>
      </c>
      <c r="J36" s="172">
        <f>ROUND(((SUM(BF124:BF140))*I36),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ROUND((SUM(BG124:BG140)),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ROUND((SUM(BH124:BH140)),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ROUND((SUM(BI124:BI140)),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4338</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002 - VRN - Propustek v km 9,721</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J124</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746</v>
      </c>
      <c r="E99" s="250"/>
      <c r="F99" s="250"/>
      <c r="G99" s="250"/>
      <c r="H99" s="250"/>
      <c r="I99" s="251"/>
      <c r="J99" s="252">
        <f>J125</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1889</v>
      </c>
      <c r="E100" s="271"/>
      <c r="F100" s="271"/>
      <c r="G100" s="271"/>
      <c r="H100" s="271"/>
      <c r="I100" s="272"/>
      <c r="J100" s="273">
        <f>J126</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747</v>
      </c>
      <c r="E101" s="271"/>
      <c r="F101" s="271"/>
      <c r="G101" s="271"/>
      <c r="H101" s="271"/>
      <c r="I101" s="272"/>
      <c r="J101" s="273">
        <f>J133</f>
        <v>0</v>
      </c>
      <c r="K101" s="134"/>
      <c r="L101" s="274"/>
      <c r="S101" s="12"/>
      <c r="T101" s="12"/>
      <c r="U101" s="12"/>
      <c r="V101" s="12"/>
      <c r="W101" s="12"/>
      <c r="X101" s="12"/>
      <c r="Y101" s="12"/>
      <c r="Z101" s="12"/>
      <c r="AA101" s="12"/>
      <c r="AB101" s="12"/>
      <c r="AC101" s="12"/>
      <c r="AD101" s="12"/>
      <c r="AE101" s="12"/>
    </row>
    <row r="102" hidden="1" s="12" customFormat="1" ht="19.92" customHeight="1">
      <c r="A102" s="12"/>
      <c r="B102" s="269"/>
      <c r="C102" s="134"/>
      <c r="D102" s="270" t="s">
        <v>748</v>
      </c>
      <c r="E102" s="271"/>
      <c r="F102" s="271"/>
      <c r="G102" s="271"/>
      <c r="H102" s="271"/>
      <c r="I102" s="272"/>
      <c r="J102" s="273">
        <f>J137</f>
        <v>0</v>
      </c>
      <c r="K102" s="134"/>
      <c r="L102" s="274"/>
      <c r="S102" s="12"/>
      <c r="T102" s="12"/>
      <c r="U102" s="12"/>
      <c r="V102" s="12"/>
      <c r="W102" s="12"/>
      <c r="X102" s="12"/>
      <c r="Y102" s="12"/>
      <c r="Z102" s="12"/>
      <c r="AA102" s="12"/>
      <c r="AB102" s="12"/>
      <c r="AC102" s="12"/>
      <c r="AD102" s="12"/>
      <c r="AE102" s="12"/>
    </row>
    <row r="103" hidden="1" s="2" customFormat="1" ht="21.84" customHeight="1">
      <c r="A103" s="39"/>
      <c r="B103" s="40"/>
      <c r="C103" s="41"/>
      <c r="D103" s="41"/>
      <c r="E103" s="41"/>
      <c r="F103" s="41"/>
      <c r="G103" s="41"/>
      <c r="H103" s="41"/>
      <c r="I103" s="156"/>
      <c r="J103" s="41"/>
      <c r="K103" s="41"/>
      <c r="L103" s="64"/>
      <c r="S103" s="39"/>
      <c r="T103" s="39"/>
      <c r="U103" s="39"/>
      <c r="V103" s="39"/>
      <c r="W103" s="39"/>
      <c r="X103" s="39"/>
      <c r="Y103" s="39"/>
      <c r="Z103" s="39"/>
      <c r="AA103" s="39"/>
      <c r="AB103" s="39"/>
      <c r="AC103" s="39"/>
      <c r="AD103" s="39"/>
      <c r="AE103" s="39"/>
    </row>
    <row r="104" hidden="1" s="2" customFormat="1" ht="6.96" customHeight="1">
      <c r="A104" s="39"/>
      <c r="B104" s="67"/>
      <c r="C104" s="68"/>
      <c r="D104" s="68"/>
      <c r="E104" s="68"/>
      <c r="F104" s="68"/>
      <c r="G104" s="68"/>
      <c r="H104" s="68"/>
      <c r="I104" s="194"/>
      <c r="J104" s="68"/>
      <c r="K104" s="68"/>
      <c r="L104" s="64"/>
      <c r="S104" s="39"/>
      <c r="T104" s="39"/>
      <c r="U104" s="39"/>
      <c r="V104" s="39"/>
      <c r="W104" s="39"/>
      <c r="X104" s="39"/>
      <c r="Y104" s="39"/>
      <c r="Z104" s="39"/>
      <c r="AA104" s="39"/>
      <c r="AB104" s="39"/>
      <c r="AC104" s="39"/>
      <c r="AD104" s="39"/>
      <c r="AE104" s="39"/>
    </row>
    <row r="105" hidden="1"/>
    <row r="106" hidden="1"/>
    <row r="107" hidden="1"/>
    <row r="108" s="2" customFormat="1" ht="6.96" customHeight="1">
      <c r="A108" s="39"/>
      <c r="B108" s="69"/>
      <c r="C108" s="70"/>
      <c r="D108" s="70"/>
      <c r="E108" s="70"/>
      <c r="F108" s="70"/>
      <c r="G108" s="70"/>
      <c r="H108" s="70"/>
      <c r="I108" s="197"/>
      <c r="J108" s="70"/>
      <c r="K108" s="70"/>
      <c r="L108" s="64"/>
      <c r="S108" s="39"/>
      <c r="T108" s="39"/>
      <c r="U108" s="39"/>
      <c r="V108" s="39"/>
      <c r="W108" s="39"/>
      <c r="X108" s="39"/>
      <c r="Y108" s="39"/>
      <c r="Z108" s="39"/>
      <c r="AA108" s="39"/>
      <c r="AB108" s="39"/>
      <c r="AC108" s="39"/>
      <c r="AD108" s="39"/>
      <c r="AE108" s="39"/>
    </row>
    <row r="109" s="2" customFormat="1" ht="24.96" customHeight="1">
      <c r="A109" s="39"/>
      <c r="B109" s="40"/>
      <c r="C109" s="24" t="s">
        <v>396</v>
      </c>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s="2" customFormat="1" ht="6.96" customHeight="1">
      <c r="A110" s="39"/>
      <c r="B110" s="40"/>
      <c r="C110" s="41"/>
      <c r="D110" s="41"/>
      <c r="E110" s="41"/>
      <c r="F110" s="41"/>
      <c r="G110" s="41"/>
      <c r="H110" s="41"/>
      <c r="I110" s="156"/>
      <c r="J110" s="41"/>
      <c r="K110" s="41"/>
      <c r="L110" s="64"/>
      <c r="S110" s="39"/>
      <c r="T110" s="39"/>
      <c r="U110" s="39"/>
      <c r="V110" s="39"/>
      <c r="W110" s="39"/>
      <c r="X110" s="39"/>
      <c r="Y110" s="39"/>
      <c r="Z110" s="39"/>
      <c r="AA110" s="39"/>
      <c r="AB110" s="39"/>
      <c r="AC110" s="39"/>
      <c r="AD110" s="39"/>
      <c r="AE110" s="39"/>
    </row>
    <row r="111" s="2" customFormat="1" ht="12" customHeight="1">
      <c r="A111" s="39"/>
      <c r="B111" s="40"/>
      <c r="C111" s="33" t="s">
        <v>16</v>
      </c>
      <c r="D111" s="41"/>
      <c r="E111" s="41"/>
      <c r="F111" s="41"/>
      <c r="G111" s="41"/>
      <c r="H111" s="41"/>
      <c r="I111" s="156"/>
      <c r="J111" s="41"/>
      <c r="K111" s="41"/>
      <c r="L111" s="64"/>
      <c r="S111" s="39"/>
      <c r="T111" s="39"/>
      <c r="U111" s="39"/>
      <c r="V111" s="39"/>
      <c r="W111" s="39"/>
      <c r="X111" s="39"/>
      <c r="Y111" s="39"/>
      <c r="Z111" s="39"/>
      <c r="AA111" s="39"/>
      <c r="AB111" s="39"/>
      <c r="AC111" s="39"/>
      <c r="AD111" s="39"/>
      <c r="AE111" s="39"/>
    </row>
    <row r="112" s="2" customFormat="1" ht="23.25" customHeight="1">
      <c r="A112" s="39"/>
      <c r="B112" s="40"/>
      <c r="C112" s="41"/>
      <c r="D112" s="41"/>
      <c r="E112" s="198" t="str">
        <f>E7</f>
        <v>Oprava trati v úseku 1.TK a 2.TK Děčín Prostřední Žleb - Dolní Žleb_OPRAVA č. 2</v>
      </c>
      <c r="F112" s="33"/>
      <c r="G112" s="33"/>
      <c r="H112" s="33"/>
      <c r="I112" s="156"/>
      <c r="J112" s="41"/>
      <c r="K112" s="41"/>
      <c r="L112" s="64"/>
      <c r="S112" s="39"/>
      <c r="T112" s="39"/>
      <c r="U112" s="39"/>
      <c r="V112" s="39"/>
      <c r="W112" s="39"/>
      <c r="X112" s="39"/>
      <c r="Y112" s="39"/>
      <c r="Z112" s="39"/>
      <c r="AA112" s="39"/>
      <c r="AB112" s="39"/>
      <c r="AC112" s="39"/>
      <c r="AD112" s="39"/>
      <c r="AE112" s="39"/>
    </row>
    <row r="113" s="1" customFormat="1" ht="12" customHeight="1">
      <c r="B113" s="22"/>
      <c r="C113" s="33" t="s">
        <v>389</v>
      </c>
      <c r="D113" s="23"/>
      <c r="E113" s="23"/>
      <c r="F113" s="23"/>
      <c r="G113" s="23"/>
      <c r="H113" s="23"/>
      <c r="I113" s="148"/>
      <c r="J113" s="23"/>
      <c r="K113" s="23"/>
      <c r="L113" s="21"/>
    </row>
    <row r="114" s="2" customFormat="1" ht="16.5" customHeight="1">
      <c r="A114" s="39"/>
      <c r="B114" s="40"/>
      <c r="C114" s="41"/>
      <c r="D114" s="41"/>
      <c r="E114" s="198" t="s">
        <v>4338</v>
      </c>
      <c r="F114" s="41"/>
      <c r="G114" s="41"/>
      <c r="H114" s="41"/>
      <c r="I114" s="156"/>
      <c r="J114" s="41"/>
      <c r="K114" s="41"/>
      <c r="L114" s="64"/>
      <c r="S114" s="39"/>
      <c r="T114" s="39"/>
      <c r="U114" s="39"/>
      <c r="V114" s="39"/>
      <c r="W114" s="39"/>
      <c r="X114" s="39"/>
      <c r="Y114" s="39"/>
      <c r="Z114" s="39"/>
      <c r="AA114" s="39"/>
      <c r="AB114" s="39"/>
      <c r="AC114" s="39"/>
      <c r="AD114" s="39"/>
      <c r="AE114" s="39"/>
    </row>
    <row r="115" s="2" customFormat="1" ht="12" customHeight="1">
      <c r="A115" s="39"/>
      <c r="B115" s="40"/>
      <c r="C115" s="33" t="s">
        <v>715</v>
      </c>
      <c r="D115" s="41"/>
      <c r="E115" s="41"/>
      <c r="F115" s="41"/>
      <c r="G115" s="41"/>
      <c r="H115" s="41"/>
      <c r="I115" s="156"/>
      <c r="J115" s="41"/>
      <c r="K115" s="41"/>
      <c r="L115" s="64"/>
      <c r="S115" s="39"/>
      <c r="T115" s="39"/>
      <c r="U115" s="39"/>
      <c r="V115" s="39"/>
      <c r="W115" s="39"/>
      <c r="X115" s="39"/>
      <c r="Y115" s="39"/>
      <c r="Z115" s="39"/>
      <c r="AA115" s="39"/>
      <c r="AB115" s="39"/>
      <c r="AC115" s="39"/>
      <c r="AD115" s="39"/>
      <c r="AE115" s="39"/>
    </row>
    <row r="116" s="2" customFormat="1" ht="16.5" customHeight="1">
      <c r="A116" s="39"/>
      <c r="B116" s="40"/>
      <c r="C116" s="41"/>
      <c r="D116" s="41"/>
      <c r="E116" s="77" t="str">
        <f>E11</f>
        <v>002 - VRN - Propustek v km 9,721</v>
      </c>
      <c r="F116" s="41"/>
      <c r="G116" s="41"/>
      <c r="H116" s="41"/>
      <c r="I116" s="156"/>
      <c r="J116" s="41"/>
      <c r="K116" s="41"/>
      <c r="L116" s="64"/>
      <c r="S116" s="39"/>
      <c r="T116" s="39"/>
      <c r="U116" s="39"/>
      <c r="V116" s="39"/>
      <c r="W116" s="39"/>
      <c r="X116" s="39"/>
      <c r="Y116" s="39"/>
      <c r="Z116" s="39"/>
      <c r="AA116" s="39"/>
      <c r="AB116" s="39"/>
      <c r="AC116" s="39"/>
      <c r="AD116" s="39"/>
      <c r="AE116" s="39"/>
    </row>
    <row r="117" s="2" customFormat="1" ht="6.96" customHeight="1">
      <c r="A117" s="39"/>
      <c r="B117" s="40"/>
      <c r="C117" s="41"/>
      <c r="D117" s="41"/>
      <c r="E117" s="41"/>
      <c r="F117" s="41"/>
      <c r="G117" s="41"/>
      <c r="H117" s="41"/>
      <c r="I117" s="156"/>
      <c r="J117" s="41"/>
      <c r="K117" s="41"/>
      <c r="L117" s="64"/>
      <c r="S117" s="39"/>
      <c r="T117" s="39"/>
      <c r="U117" s="39"/>
      <c r="V117" s="39"/>
      <c r="W117" s="39"/>
      <c r="X117" s="39"/>
      <c r="Y117" s="39"/>
      <c r="Z117" s="39"/>
      <c r="AA117" s="39"/>
      <c r="AB117" s="39"/>
      <c r="AC117" s="39"/>
      <c r="AD117" s="39"/>
      <c r="AE117" s="39"/>
    </row>
    <row r="118" s="2" customFormat="1" ht="12" customHeight="1">
      <c r="A118" s="39"/>
      <c r="B118" s="40"/>
      <c r="C118" s="33" t="s">
        <v>20</v>
      </c>
      <c r="D118" s="41"/>
      <c r="E118" s="41"/>
      <c r="F118" s="28" t="str">
        <f>F14</f>
        <v xml:space="preserve"> </v>
      </c>
      <c r="G118" s="41"/>
      <c r="H118" s="41"/>
      <c r="I118" s="158" t="s">
        <v>22</v>
      </c>
      <c r="J118" s="80" t="str">
        <f>IF(J14="","",J14)</f>
        <v>21. 11. 2019</v>
      </c>
      <c r="K118" s="41"/>
      <c r="L118" s="64"/>
      <c r="S118" s="39"/>
      <c r="T118" s="39"/>
      <c r="U118" s="39"/>
      <c r="V118" s="39"/>
      <c r="W118" s="39"/>
      <c r="X118" s="39"/>
      <c r="Y118" s="39"/>
      <c r="Z118" s="39"/>
      <c r="AA118" s="39"/>
      <c r="AB118" s="39"/>
      <c r="AC118" s="39"/>
      <c r="AD118" s="39"/>
      <c r="AE118" s="39"/>
    </row>
    <row r="119" s="2" customFormat="1" ht="6.96" customHeight="1">
      <c r="A119" s="39"/>
      <c r="B119" s="40"/>
      <c r="C119" s="41"/>
      <c r="D119" s="41"/>
      <c r="E119" s="41"/>
      <c r="F119" s="41"/>
      <c r="G119" s="41"/>
      <c r="H119" s="41"/>
      <c r="I119" s="156"/>
      <c r="J119" s="41"/>
      <c r="K119" s="41"/>
      <c r="L119" s="64"/>
      <c r="S119" s="39"/>
      <c r="T119" s="39"/>
      <c r="U119" s="39"/>
      <c r="V119" s="39"/>
      <c r="W119" s="39"/>
      <c r="X119" s="39"/>
      <c r="Y119" s="39"/>
      <c r="Z119" s="39"/>
      <c r="AA119" s="39"/>
      <c r="AB119" s="39"/>
      <c r="AC119" s="39"/>
      <c r="AD119" s="39"/>
      <c r="AE119" s="39"/>
    </row>
    <row r="120" s="2" customFormat="1" ht="15.15" customHeight="1">
      <c r="A120" s="39"/>
      <c r="B120" s="40"/>
      <c r="C120" s="33" t="s">
        <v>24</v>
      </c>
      <c r="D120" s="41"/>
      <c r="E120" s="41"/>
      <c r="F120" s="28" t="str">
        <f>E17</f>
        <v/>
      </c>
      <c r="G120" s="41"/>
      <c r="H120" s="41"/>
      <c r="I120" s="158" t="s">
        <v>32</v>
      </c>
      <c r="J120" s="37" t="str">
        <f>E23</f>
        <v xml:space="preserve"> </v>
      </c>
      <c r="K120" s="41"/>
      <c r="L120" s="64"/>
      <c r="S120" s="39"/>
      <c r="T120" s="39"/>
      <c r="U120" s="39"/>
      <c r="V120" s="39"/>
      <c r="W120" s="39"/>
      <c r="X120" s="39"/>
      <c r="Y120" s="39"/>
      <c r="Z120" s="39"/>
      <c r="AA120" s="39"/>
      <c r="AB120" s="39"/>
      <c r="AC120" s="39"/>
      <c r="AD120" s="39"/>
      <c r="AE120" s="39"/>
    </row>
    <row r="121" s="2" customFormat="1" ht="15.15" customHeight="1">
      <c r="A121" s="39"/>
      <c r="B121" s="40"/>
      <c r="C121" s="33" t="s">
        <v>30</v>
      </c>
      <c r="D121" s="41"/>
      <c r="E121" s="41"/>
      <c r="F121" s="28" t="str">
        <f>IF(E20="","",E20)</f>
        <v>Vyplň údaj</v>
      </c>
      <c r="G121" s="41"/>
      <c r="H121" s="41"/>
      <c r="I121" s="158" t="s">
        <v>34</v>
      </c>
      <c r="J121" s="37" t="str">
        <f>E26</f>
        <v xml:space="preserve"> </v>
      </c>
      <c r="K121" s="41"/>
      <c r="L121" s="64"/>
      <c r="S121" s="39"/>
      <c r="T121" s="39"/>
      <c r="U121" s="39"/>
      <c r="V121" s="39"/>
      <c r="W121" s="39"/>
      <c r="X121" s="39"/>
      <c r="Y121" s="39"/>
      <c r="Z121" s="39"/>
      <c r="AA121" s="39"/>
      <c r="AB121" s="39"/>
      <c r="AC121" s="39"/>
      <c r="AD121" s="39"/>
      <c r="AE121" s="39"/>
    </row>
    <row r="122" s="2" customFormat="1" ht="10.32" customHeight="1">
      <c r="A122" s="39"/>
      <c r="B122" s="40"/>
      <c r="C122" s="41"/>
      <c r="D122" s="41"/>
      <c r="E122" s="41"/>
      <c r="F122" s="41"/>
      <c r="G122" s="41"/>
      <c r="H122" s="41"/>
      <c r="I122" s="156"/>
      <c r="J122" s="41"/>
      <c r="K122" s="41"/>
      <c r="L122" s="64"/>
      <c r="S122" s="39"/>
      <c r="T122" s="39"/>
      <c r="U122" s="39"/>
      <c r="V122" s="39"/>
      <c r="W122" s="39"/>
      <c r="X122" s="39"/>
      <c r="Y122" s="39"/>
      <c r="Z122" s="39"/>
      <c r="AA122" s="39"/>
      <c r="AB122" s="39"/>
      <c r="AC122" s="39"/>
      <c r="AD122" s="39"/>
      <c r="AE122" s="39"/>
    </row>
    <row r="123" s="9" customFormat="1" ht="29.28" customHeight="1">
      <c r="A123" s="204"/>
      <c r="B123" s="205"/>
      <c r="C123" s="206" t="s">
        <v>397</v>
      </c>
      <c r="D123" s="207" t="s">
        <v>61</v>
      </c>
      <c r="E123" s="207" t="s">
        <v>57</v>
      </c>
      <c r="F123" s="207" t="s">
        <v>58</v>
      </c>
      <c r="G123" s="207" t="s">
        <v>398</v>
      </c>
      <c r="H123" s="207" t="s">
        <v>399</v>
      </c>
      <c r="I123" s="208" t="s">
        <v>400</v>
      </c>
      <c r="J123" s="207" t="s">
        <v>393</v>
      </c>
      <c r="K123" s="209" t="s">
        <v>401</v>
      </c>
      <c r="L123" s="210"/>
      <c r="M123" s="101" t="s">
        <v>1</v>
      </c>
      <c r="N123" s="102" t="s">
        <v>40</v>
      </c>
      <c r="O123" s="102" t="s">
        <v>402</v>
      </c>
      <c r="P123" s="102" t="s">
        <v>403</v>
      </c>
      <c r="Q123" s="102" t="s">
        <v>404</v>
      </c>
      <c r="R123" s="102" t="s">
        <v>405</v>
      </c>
      <c r="S123" s="102" t="s">
        <v>406</v>
      </c>
      <c r="T123" s="103" t="s">
        <v>407</v>
      </c>
      <c r="U123" s="204"/>
      <c r="V123" s="204"/>
      <c r="W123" s="204"/>
      <c r="X123" s="204"/>
      <c r="Y123" s="204"/>
      <c r="Z123" s="204"/>
      <c r="AA123" s="204"/>
      <c r="AB123" s="204"/>
      <c r="AC123" s="204"/>
      <c r="AD123" s="204"/>
      <c r="AE123" s="204"/>
    </row>
    <row r="124" s="2" customFormat="1" ht="22.8" customHeight="1">
      <c r="A124" s="39"/>
      <c r="B124" s="40"/>
      <c r="C124" s="108" t="s">
        <v>408</v>
      </c>
      <c r="D124" s="41"/>
      <c r="E124" s="41"/>
      <c r="F124" s="41"/>
      <c r="G124" s="41"/>
      <c r="H124" s="41"/>
      <c r="I124" s="156"/>
      <c r="J124" s="211">
        <f>BK124</f>
        <v>0</v>
      </c>
      <c r="K124" s="41"/>
      <c r="L124" s="45"/>
      <c r="M124" s="104"/>
      <c r="N124" s="212"/>
      <c r="O124" s="105"/>
      <c r="P124" s="213">
        <f>P125</f>
        <v>0</v>
      </c>
      <c r="Q124" s="105"/>
      <c r="R124" s="213">
        <f>R125</f>
        <v>0</v>
      </c>
      <c r="S124" s="105"/>
      <c r="T124" s="214">
        <f>T125</f>
        <v>0</v>
      </c>
      <c r="U124" s="39"/>
      <c r="V124" s="39"/>
      <c r="W124" s="39"/>
      <c r="X124" s="39"/>
      <c r="Y124" s="39"/>
      <c r="Z124" s="39"/>
      <c r="AA124" s="39"/>
      <c r="AB124" s="39"/>
      <c r="AC124" s="39"/>
      <c r="AD124" s="39"/>
      <c r="AE124" s="39"/>
      <c r="AT124" s="18" t="s">
        <v>75</v>
      </c>
      <c r="AU124" s="18" t="s">
        <v>395</v>
      </c>
      <c r="BK124" s="215">
        <f>BK125</f>
        <v>0</v>
      </c>
    </row>
    <row r="125" s="11" customFormat="1" ht="25.92" customHeight="1">
      <c r="A125" s="11"/>
      <c r="B125" s="254"/>
      <c r="C125" s="255"/>
      <c r="D125" s="256" t="s">
        <v>75</v>
      </c>
      <c r="E125" s="257" t="s">
        <v>128</v>
      </c>
      <c r="F125" s="257" t="s">
        <v>1096</v>
      </c>
      <c r="G125" s="255"/>
      <c r="H125" s="255"/>
      <c r="I125" s="258"/>
      <c r="J125" s="259">
        <f>BK125</f>
        <v>0</v>
      </c>
      <c r="K125" s="255"/>
      <c r="L125" s="260"/>
      <c r="M125" s="261"/>
      <c r="N125" s="262"/>
      <c r="O125" s="262"/>
      <c r="P125" s="263">
        <f>P126+P133+P137</f>
        <v>0</v>
      </c>
      <c r="Q125" s="262"/>
      <c r="R125" s="263">
        <f>R126+R133+R137</f>
        <v>0</v>
      </c>
      <c r="S125" s="262"/>
      <c r="T125" s="264">
        <f>T126+T133+T137</f>
        <v>0</v>
      </c>
      <c r="U125" s="11"/>
      <c r="V125" s="11"/>
      <c r="W125" s="11"/>
      <c r="X125" s="11"/>
      <c r="Y125" s="11"/>
      <c r="Z125" s="11"/>
      <c r="AA125" s="11"/>
      <c r="AB125" s="11"/>
      <c r="AC125" s="11"/>
      <c r="AD125" s="11"/>
      <c r="AE125" s="11"/>
      <c r="AR125" s="265" t="s">
        <v>427</v>
      </c>
      <c r="AT125" s="266" t="s">
        <v>75</v>
      </c>
      <c r="AU125" s="266" t="s">
        <v>76</v>
      </c>
      <c r="AY125" s="265" t="s">
        <v>414</v>
      </c>
      <c r="BK125" s="267">
        <f>BK126+BK133+BK137</f>
        <v>0</v>
      </c>
    </row>
    <row r="126" s="11" customFormat="1" ht="22.8" customHeight="1">
      <c r="A126" s="11"/>
      <c r="B126" s="254"/>
      <c r="C126" s="255"/>
      <c r="D126" s="256" t="s">
        <v>75</v>
      </c>
      <c r="E126" s="275" t="s">
        <v>1890</v>
      </c>
      <c r="F126" s="275" t="s">
        <v>1891</v>
      </c>
      <c r="G126" s="255"/>
      <c r="H126" s="255"/>
      <c r="I126" s="258"/>
      <c r="J126" s="276">
        <f>BK126</f>
        <v>0</v>
      </c>
      <c r="K126" s="255"/>
      <c r="L126" s="260"/>
      <c r="M126" s="261"/>
      <c r="N126" s="262"/>
      <c r="O126" s="262"/>
      <c r="P126" s="263">
        <f>SUM(P127:P132)</f>
        <v>0</v>
      </c>
      <c r="Q126" s="262"/>
      <c r="R126" s="263">
        <f>SUM(R127:R132)</f>
        <v>0</v>
      </c>
      <c r="S126" s="262"/>
      <c r="T126" s="264">
        <f>SUM(T127:T132)</f>
        <v>0</v>
      </c>
      <c r="U126" s="11"/>
      <c r="V126" s="11"/>
      <c r="W126" s="11"/>
      <c r="X126" s="11"/>
      <c r="Y126" s="11"/>
      <c r="Z126" s="11"/>
      <c r="AA126" s="11"/>
      <c r="AB126" s="11"/>
      <c r="AC126" s="11"/>
      <c r="AD126" s="11"/>
      <c r="AE126" s="11"/>
      <c r="AR126" s="265" t="s">
        <v>427</v>
      </c>
      <c r="AT126" s="266" t="s">
        <v>75</v>
      </c>
      <c r="AU126" s="266" t="s">
        <v>84</v>
      </c>
      <c r="AY126" s="265" t="s">
        <v>414</v>
      </c>
      <c r="BK126" s="267">
        <f>SUM(BK127:BK132)</f>
        <v>0</v>
      </c>
    </row>
    <row r="127" s="2" customFormat="1" ht="16.5" customHeight="1">
      <c r="A127" s="39"/>
      <c r="B127" s="40"/>
      <c r="C127" s="234" t="s">
        <v>84</v>
      </c>
      <c r="D127" s="234" t="s">
        <v>443</v>
      </c>
      <c r="E127" s="235" t="s">
        <v>1317</v>
      </c>
      <c r="F127" s="236" t="s">
        <v>4410</v>
      </c>
      <c r="G127" s="237" t="s">
        <v>1686</v>
      </c>
      <c r="H127" s="238">
        <v>915.48000000000002</v>
      </c>
      <c r="I127" s="239"/>
      <c r="J127" s="240">
        <f>ROUND(I127*H127,2)</f>
        <v>0</v>
      </c>
      <c r="K127" s="236" t="s">
        <v>720</v>
      </c>
      <c r="L127" s="45"/>
      <c r="M127" s="241" t="s">
        <v>1</v>
      </c>
      <c r="N127" s="242" t="s">
        <v>41</v>
      </c>
      <c r="O127" s="92"/>
      <c r="P127" s="226">
        <f>O127*H127</f>
        <v>0</v>
      </c>
      <c r="Q127" s="226">
        <v>0</v>
      </c>
      <c r="R127" s="226">
        <f>Q127*H127</f>
        <v>0</v>
      </c>
      <c r="S127" s="226">
        <v>0</v>
      </c>
      <c r="T127" s="227">
        <f>S127*H127</f>
        <v>0</v>
      </c>
      <c r="U127" s="39"/>
      <c r="V127" s="39"/>
      <c r="W127" s="39"/>
      <c r="X127" s="39"/>
      <c r="Y127" s="39"/>
      <c r="Z127" s="39"/>
      <c r="AA127" s="39"/>
      <c r="AB127" s="39"/>
      <c r="AC127" s="39"/>
      <c r="AD127" s="39"/>
      <c r="AE127" s="39"/>
      <c r="AR127" s="228" t="s">
        <v>1102</v>
      </c>
      <c r="AT127" s="228" t="s">
        <v>443</v>
      </c>
      <c r="AU127" s="228" t="s">
        <v>86</v>
      </c>
      <c r="AY127" s="18" t="s">
        <v>414</v>
      </c>
      <c r="BE127" s="229">
        <f>IF(N127="základní",J127,0)</f>
        <v>0</v>
      </c>
      <c r="BF127" s="229">
        <f>IF(N127="snížená",J127,0)</f>
        <v>0</v>
      </c>
      <c r="BG127" s="229">
        <f>IF(N127="zákl. přenesená",J127,0)</f>
        <v>0</v>
      </c>
      <c r="BH127" s="229">
        <f>IF(N127="sníž. přenesená",J127,0)</f>
        <v>0</v>
      </c>
      <c r="BI127" s="229">
        <f>IF(N127="nulová",J127,0)</f>
        <v>0</v>
      </c>
      <c r="BJ127" s="18" t="s">
        <v>84</v>
      </c>
      <c r="BK127" s="229">
        <f>ROUND(I127*H127,2)</f>
        <v>0</v>
      </c>
      <c r="BL127" s="18" t="s">
        <v>1102</v>
      </c>
      <c r="BM127" s="228" t="s">
        <v>4411</v>
      </c>
    </row>
    <row r="128" s="2" customFormat="1">
      <c r="A128" s="39"/>
      <c r="B128" s="40"/>
      <c r="C128" s="41"/>
      <c r="D128" s="230" t="s">
        <v>417</v>
      </c>
      <c r="E128" s="41"/>
      <c r="F128" s="231" t="s">
        <v>4412</v>
      </c>
      <c r="G128" s="41"/>
      <c r="H128" s="41"/>
      <c r="I128" s="156"/>
      <c r="J128" s="41"/>
      <c r="K128" s="41"/>
      <c r="L128" s="45"/>
      <c r="M128" s="232"/>
      <c r="N128" s="233"/>
      <c r="O128" s="92"/>
      <c r="P128" s="92"/>
      <c r="Q128" s="92"/>
      <c r="R128" s="92"/>
      <c r="S128" s="92"/>
      <c r="T128" s="93"/>
      <c r="U128" s="39"/>
      <c r="V128" s="39"/>
      <c r="W128" s="39"/>
      <c r="X128" s="39"/>
      <c r="Y128" s="39"/>
      <c r="Z128" s="39"/>
      <c r="AA128" s="39"/>
      <c r="AB128" s="39"/>
      <c r="AC128" s="39"/>
      <c r="AD128" s="39"/>
      <c r="AE128" s="39"/>
      <c r="AT128" s="18" t="s">
        <v>417</v>
      </c>
      <c r="AU128" s="18" t="s">
        <v>86</v>
      </c>
    </row>
    <row r="129" s="2" customFormat="1">
      <c r="A129" s="39"/>
      <c r="B129" s="40"/>
      <c r="C129" s="41"/>
      <c r="D129" s="230" t="s">
        <v>722</v>
      </c>
      <c r="E129" s="41"/>
      <c r="F129" s="268" t="s">
        <v>4413</v>
      </c>
      <c r="G129" s="41"/>
      <c r="H129" s="41"/>
      <c r="I129" s="156"/>
      <c r="J129" s="41"/>
      <c r="K129" s="41"/>
      <c r="L129" s="45"/>
      <c r="M129" s="232"/>
      <c r="N129" s="233"/>
      <c r="O129" s="92"/>
      <c r="P129" s="92"/>
      <c r="Q129" s="92"/>
      <c r="R129" s="92"/>
      <c r="S129" s="92"/>
      <c r="T129" s="93"/>
      <c r="U129" s="39"/>
      <c r="V129" s="39"/>
      <c r="W129" s="39"/>
      <c r="X129" s="39"/>
      <c r="Y129" s="39"/>
      <c r="Z129" s="39"/>
      <c r="AA129" s="39"/>
      <c r="AB129" s="39"/>
      <c r="AC129" s="39"/>
      <c r="AD129" s="39"/>
      <c r="AE129" s="39"/>
      <c r="AT129" s="18" t="s">
        <v>722</v>
      </c>
      <c r="AU129" s="18" t="s">
        <v>86</v>
      </c>
    </row>
    <row r="130" s="2" customFormat="1" ht="16.5" customHeight="1">
      <c r="A130" s="39"/>
      <c r="B130" s="40"/>
      <c r="C130" s="234" t="s">
        <v>86</v>
      </c>
      <c r="D130" s="234" t="s">
        <v>443</v>
      </c>
      <c r="E130" s="235" t="s">
        <v>1892</v>
      </c>
      <c r="F130" s="236" t="s">
        <v>1893</v>
      </c>
      <c r="G130" s="237" t="s">
        <v>1686</v>
      </c>
      <c r="H130" s="238">
        <v>915.48000000000002</v>
      </c>
      <c r="I130" s="239"/>
      <c r="J130" s="240">
        <f>ROUND(I130*H130,2)</f>
        <v>0</v>
      </c>
      <c r="K130" s="236" t="s">
        <v>1</v>
      </c>
      <c r="L130" s="45"/>
      <c r="M130" s="241" t="s">
        <v>1</v>
      </c>
      <c r="N130" s="242" t="s">
        <v>41</v>
      </c>
      <c r="O130" s="92"/>
      <c r="P130" s="226">
        <f>O130*H130</f>
        <v>0</v>
      </c>
      <c r="Q130" s="226">
        <v>0</v>
      </c>
      <c r="R130" s="226">
        <f>Q130*H130</f>
        <v>0</v>
      </c>
      <c r="S130" s="226">
        <v>0</v>
      </c>
      <c r="T130" s="227">
        <f>S130*H130</f>
        <v>0</v>
      </c>
      <c r="U130" s="39"/>
      <c r="V130" s="39"/>
      <c r="W130" s="39"/>
      <c r="X130" s="39"/>
      <c r="Y130" s="39"/>
      <c r="Z130" s="39"/>
      <c r="AA130" s="39"/>
      <c r="AB130" s="39"/>
      <c r="AC130" s="39"/>
      <c r="AD130" s="39"/>
      <c r="AE130" s="39"/>
      <c r="AR130" s="228" t="s">
        <v>1102</v>
      </c>
      <c r="AT130" s="228" t="s">
        <v>443</v>
      </c>
      <c r="AU130" s="228" t="s">
        <v>86</v>
      </c>
      <c r="AY130" s="18" t="s">
        <v>414</v>
      </c>
      <c r="BE130" s="229">
        <f>IF(N130="základní",J130,0)</f>
        <v>0</v>
      </c>
      <c r="BF130" s="229">
        <f>IF(N130="snížená",J130,0)</f>
        <v>0</v>
      </c>
      <c r="BG130" s="229">
        <f>IF(N130="zákl. přenesená",J130,0)</f>
        <v>0</v>
      </c>
      <c r="BH130" s="229">
        <f>IF(N130="sníž. přenesená",J130,0)</f>
        <v>0</v>
      </c>
      <c r="BI130" s="229">
        <f>IF(N130="nulová",J130,0)</f>
        <v>0</v>
      </c>
      <c r="BJ130" s="18" t="s">
        <v>84</v>
      </c>
      <c r="BK130" s="229">
        <f>ROUND(I130*H130,2)</f>
        <v>0</v>
      </c>
      <c r="BL130" s="18" t="s">
        <v>1102</v>
      </c>
      <c r="BM130" s="228" t="s">
        <v>4414</v>
      </c>
    </row>
    <row r="131" s="2" customFormat="1">
      <c r="A131" s="39"/>
      <c r="B131" s="40"/>
      <c r="C131" s="41"/>
      <c r="D131" s="230" t="s">
        <v>417</v>
      </c>
      <c r="E131" s="41"/>
      <c r="F131" s="231" t="s">
        <v>1893</v>
      </c>
      <c r="G131" s="41"/>
      <c r="H131" s="41"/>
      <c r="I131" s="156"/>
      <c r="J131" s="41"/>
      <c r="K131" s="41"/>
      <c r="L131" s="45"/>
      <c r="M131" s="232"/>
      <c r="N131" s="233"/>
      <c r="O131" s="92"/>
      <c r="P131" s="92"/>
      <c r="Q131" s="92"/>
      <c r="R131" s="92"/>
      <c r="S131" s="92"/>
      <c r="T131" s="93"/>
      <c r="U131" s="39"/>
      <c r="V131" s="39"/>
      <c r="W131" s="39"/>
      <c r="X131" s="39"/>
      <c r="Y131" s="39"/>
      <c r="Z131" s="39"/>
      <c r="AA131" s="39"/>
      <c r="AB131" s="39"/>
      <c r="AC131" s="39"/>
      <c r="AD131" s="39"/>
      <c r="AE131" s="39"/>
      <c r="AT131" s="18" t="s">
        <v>417</v>
      </c>
      <c r="AU131" s="18" t="s">
        <v>86</v>
      </c>
    </row>
    <row r="132" s="2" customFormat="1">
      <c r="A132" s="39"/>
      <c r="B132" s="40"/>
      <c r="C132" s="41"/>
      <c r="D132" s="230" t="s">
        <v>722</v>
      </c>
      <c r="E132" s="41"/>
      <c r="F132" s="268" t="s">
        <v>1895</v>
      </c>
      <c r="G132" s="41"/>
      <c r="H132" s="41"/>
      <c r="I132" s="156"/>
      <c r="J132" s="41"/>
      <c r="K132" s="41"/>
      <c r="L132" s="45"/>
      <c r="M132" s="232"/>
      <c r="N132" s="233"/>
      <c r="O132" s="92"/>
      <c r="P132" s="92"/>
      <c r="Q132" s="92"/>
      <c r="R132" s="92"/>
      <c r="S132" s="92"/>
      <c r="T132" s="93"/>
      <c r="U132" s="39"/>
      <c r="V132" s="39"/>
      <c r="W132" s="39"/>
      <c r="X132" s="39"/>
      <c r="Y132" s="39"/>
      <c r="Z132" s="39"/>
      <c r="AA132" s="39"/>
      <c r="AB132" s="39"/>
      <c r="AC132" s="39"/>
      <c r="AD132" s="39"/>
      <c r="AE132" s="39"/>
      <c r="AT132" s="18" t="s">
        <v>722</v>
      </c>
      <c r="AU132" s="18" t="s">
        <v>86</v>
      </c>
    </row>
    <row r="133" s="11" customFormat="1" ht="22.8" customHeight="1">
      <c r="A133" s="11"/>
      <c r="B133" s="254"/>
      <c r="C133" s="255"/>
      <c r="D133" s="256" t="s">
        <v>75</v>
      </c>
      <c r="E133" s="275" t="s">
        <v>1097</v>
      </c>
      <c r="F133" s="275" t="s">
        <v>1098</v>
      </c>
      <c r="G133" s="255"/>
      <c r="H133" s="255"/>
      <c r="I133" s="258"/>
      <c r="J133" s="276">
        <f>BK133</f>
        <v>0</v>
      </c>
      <c r="K133" s="255"/>
      <c r="L133" s="260"/>
      <c r="M133" s="261"/>
      <c r="N133" s="262"/>
      <c r="O133" s="262"/>
      <c r="P133" s="263">
        <f>SUM(P134:P136)</f>
        <v>0</v>
      </c>
      <c r="Q133" s="262"/>
      <c r="R133" s="263">
        <f>SUM(R134:R136)</f>
        <v>0</v>
      </c>
      <c r="S133" s="262"/>
      <c r="T133" s="264">
        <f>SUM(T134:T136)</f>
        <v>0</v>
      </c>
      <c r="U133" s="11"/>
      <c r="V133" s="11"/>
      <c r="W133" s="11"/>
      <c r="X133" s="11"/>
      <c r="Y133" s="11"/>
      <c r="Z133" s="11"/>
      <c r="AA133" s="11"/>
      <c r="AB133" s="11"/>
      <c r="AC133" s="11"/>
      <c r="AD133" s="11"/>
      <c r="AE133" s="11"/>
      <c r="AR133" s="265" t="s">
        <v>427</v>
      </c>
      <c r="AT133" s="266" t="s">
        <v>75</v>
      </c>
      <c r="AU133" s="266" t="s">
        <v>84</v>
      </c>
      <c r="AY133" s="265" t="s">
        <v>414</v>
      </c>
      <c r="BK133" s="267">
        <f>SUM(BK134:BK136)</f>
        <v>0</v>
      </c>
    </row>
    <row r="134" s="2" customFormat="1" ht="16.5" customHeight="1">
      <c r="A134" s="39"/>
      <c r="B134" s="40"/>
      <c r="C134" s="234" t="s">
        <v>114</v>
      </c>
      <c r="D134" s="234" t="s">
        <v>443</v>
      </c>
      <c r="E134" s="235" t="s">
        <v>1100</v>
      </c>
      <c r="F134" s="236" t="s">
        <v>1098</v>
      </c>
      <c r="G134" s="237" t="s">
        <v>1686</v>
      </c>
      <c r="H134" s="238">
        <v>915.48000000000002</v>
      </c>
      <c r="I134" s="239"/>
      <c r="J134" s="240">
        <f>ROUND(I134*H134,2)</f>
        <v>0</v>
      </c>
      <c r="K134" s="236" t="s">
        <v>1</v>
      </c>
      <c r="L134" s="45"/>
      <c r="M134" s="241" t="s">
        <v>1</v>
      </c>
      <c r="N134" s="242" t="s">
        <v>41</v>
      </c>
      <c r="O134" s="92"/>
      <c r="P134" s="226">
        <f>O134*H134</f>
        <v>0</v>
      </c>
      <c r="Q134" s="226">
        <v>0</v>
      </c>
      <c r="R134" s="226">
        <f>Q134*H134</f>
        <v>0</v>
      </c>
      <c r="S134" s="226">
        <v>0</v>
      </c>
      <c r="T134" s="227">
        <f>S134*H134</f>
        <v>0</v>
      </c>
      <c r="U134" s="39"/>
      <c r="V134" s="39"/>
      <c r="W134" s="39"/>
      <c r="X134" s="39"/>
      <c r="Y134" s="39"/>
      <c r="Z134" s="39"/>
      <c r="AA134" s="39"/>
      <c r="AB134" s="39"/>
      <c r="AC134" s="39"/>
      <c r="AD134" s="39"/>
      <c r="AE134" s="39"/>
      <c r="AR134" s="228" t="s">
        <v>1102</v>
      </c>
      <c r="AT134" s="228" t="s">
        <v>443</v>
      </c>
      <c r="AU134" s="228" t="s">
        <v>86</v>
      </c>
      <c r="AY134" s="18" t="s">
        <v>414</v>
      </c>
      <c r="BE134" s="229">
        <f>IF(N134="základní",J134,0)</f>
        <v>0</v>
      </c>
      <c r="BF134" s="229">
        <f>IF(N134="snížená",J134,0)</f>
        <v>0</v>
      </c>
      <c r="BG134" s="229">
        <f>IF(N134="zákl. přenesená",J134,0)</f>
        <v>0</v>
      </c>
      <c r="BH134" s="229">
        <f>IF(N134="sníž. přenesená",J134,0)</f>
        <v>0</v>
      </c>
      <c r="BI134" s="229">
        <f>IF(N134="nulová",J134,0)</f>
        <v>0</v>
      </c>
      <c r="BJ134" s="18" t="s">
        <v>84</v>
      </c>
      <c r="BK134" s="229">
        <f>ROUND(I134*H134,2)</f>
        <v>0</v>
      </c>
      <c r="BL134" s="18" t="s">
        <v>1102</v>
      </c>
      <c r="BM134" s="228" t="s">
        <v>4415</v>
      </c>
    </row>
    <row r="135" s="2" customFormat="1">
      <c r="A135" s="39"/>
      <c r="B135" s="40"/>
      <c r="C135" s="41"/>
      <c r="D135" s="230" t="s">
        <v>417</v>
      </c>
      <c r="E135" s="41"/>
      <c r="F135" s="231" t="s">
        <v>1098</v>
      </c>
      <c r="G135" s="41"/>
      <c r="H135" s="41"/>
      <c r="I135" s="156"/>
      <c r="J135" s="41"/>
      <c r="K135" s="41"/>
      <c r="L135" s="45"/>
      <c r="M135" s="232"/>
      <c r="N135" s="233"/>
      <c r="O135" s="92"/>
      <c r="P135" s="92"/>
      <c r="Q135" s="92"/>
      <c r="R135" s="92"/>
      <c r="S135" s="92"/>
      <c r="T135" s="93"/>
      <c r="U135" s="39"/>
      <c r="V135" s="39"/>
      <c r="W135" s="39"/>
      <c r="X135" s="39"/>
      <c r="Y135" s="39"/>
      <c r="Z135" s="39"/>
      <c r="AA135" s="39"/>
      <c r="AB135" s="39"/>
      <c r="AC135" s="39"/>
      <c r="AD135" s="39"/>
      <c r="AE135" s="39"/>
      <c r="AT135" s="18" t="s">
        <v>417</v>
      </c>
      <c r="AU135" s="18" t="s">
        <v>86</v>
      </c>
    </row>
    <row r="136" s="2" customFormat="1">
      <c r="A136" s="39"/>
      <c r="B136" s="40"/>
      <c r="C136" s="41"/>
      <c r="D136" s="230" t="s">
        <v>722</v>
      </c>
      <c r="E136" s="41"/>
      <c r="F136" s="268" t="s">
        <v>4416</v>
      </c>
      <c r="G136" s="41"/>
      <c r="H136" s="41"/>
      <c r="I136" s="156"/>
      <c r="J136" s="41"/>
      <c r="K136" s="41"/>
      <c r="L136" s="45"/>
      <c r="M136" s="232"/>
      <c r="N136" s="233"/>
      <c r="O136" s="92"/>
      <c r="P136" s="92"/>
      <c r="Q136" s="92"/>
      <c r="R136" s="92"/>
      <c r="S136" s="92"/>
      <c r="T136" s="93"/>
      <c r="U136" s="39"/>
      <c r="V136" s="39"/>
      <c r="W136" s="39"/>
      <c r="X136" s="39"/>
      <c r="Y136" s="39"/>
      <c r="Z136" s="39"/>
      <c r="AA136" s="39"/>
      <c r="AB136" s="39"/>
      <c r="AC136" s="39"/>
      <c r="AD136" s="39"/>
      <c r="AE136" s="39"/>
      <c r="AT136" s="18" t="s">
        <v>722</v>
      </c>
      <c r="AU136" s="18" t="s">
        <v>86</v>
      </c>
    </row>
    <row r="137" s="11" customFormat="1" ht="22.8" customHeight="1">
      <c r="A137" s="11"/>
      <c r="B137" s="254"/>
      <c r="C137" s="255"/>
      <c r="D137" s="256" t="s">
        <v>75</v>
      </c>
      <c r="E137" s="275" t="s">
        <v>1108</v>
      </c>
      <c r="F137" s="275" t="s">
        <v>1109</v>
      </c>
      <c r="G137" s="255"/>
      <c r="H137" s="255"/>
      <c r="I137" s="258"/>
      <c r="J137" s="276">
        <f>BK137</f>
        <v>0</v>
      </c>
      <c r="K137" s="255"/>
      <c r="L137" s="260"/>
      <c r="M137" s="261"/>
      <c r="N137" s="262"/>
      <c r="O137" s="262"/>
      <c r="P137" s="263">
        <f>SUM(P138:P140)</f>
        <v>0</v>
      </c>
      <c r="Q137" s="262"/>
      <c r="R137" s="263">
        <f>SUM(R138:R140)</f>
        <v>0</v>
      </c>
      <c r="S137" s="262"/>
      <c r="T137" s="264">
        <f>SUM(T138:T140)</f>
        <v>0</v>
      </c>
      <c r="U137" s="11"/>
      <c r="V137" s="11"/>
      <c r="W137" s="11"/>
      <c r="X137" s="11"/>
      <c r="Y137" s="11"/>
      <c r="Z137" s="11"/>
      <c r="AA137" s="11"/>
      <c r="AB137" s="11"/>
      <c r="AC137" s="11"/>
      <c r="AD137" s="11"/>
      <c r="AE137" s="11"/>
      <c r="AR137" s="265" t="s">
        <v>427</v>
      </c>
      <c r="AT137" s="266" t="s">
        <v>75</v>
      </c>
      <c r="AU137" s="266" t="s">
        <v>84</v>
      </c>
      <c r="AY137" s="265" t="s">
        <v>414</v>
      </c>
      <c r="BK137" s="267">
        <f>SUM(BK138:BK140)</f>
        <v>0</v>
      </c>
    </row>
    <row r="138" s="2" customFormat="1" ht="16.5" customHeight="1">
      <c r="A138" s="39"/>
      <c r="B138" s="40"/>
      <c r="C138" s="234" t="s">
        <v>415</v>
      </c>
      <c r="D138" s="234" t="s">
        <v>443</v>
      </c>
      <c r="E138" s="235" t="s">
        <v>1898</v>
      </c>
      <c r="F138" s="236" t="s">
        <v>1109</v>
      </c>
      <c r="G138" s="237" t="s">
        <v>1686</v>
      </c>
      <c r="H138" s="238">
        <v>915.48000000000002</v>
      </c>
      <c r="I138" s="239"/>
      <c r="J138" s="240">
        <f>ROUND(I138*H138,2)</f>
        <v>0</v>
      </c>
      <c r="K138" s="236" t="s">
        <v>720</v>
      </c>
      <c r="L138" s="45"/>
      <c r="M138" s="241" t="s">
        <v>1</v>
      </c>
      <c r="N138" s="242" t="s">
        <v>41</v>
      </c>
      <c r="O138" s="92"/>
      <c r="P138" s="226">
        <f>O138*H138</f>
        <v>0</v>
      </c>
      <c r="Q138" s="226">
        <v>0</v>
      </c>
      <c r="R138" s="226">
        <f>Q138*H138</f>
        <v>0</v>
      </c>
      <c r="S138" s="226">
        <v>0</v>
      </c>
      <c r="T138" s="227">
        <f>S138*H138</f>
        <v>0</v>
      </c>
      <c r="U138" s="39"/>
      <c r="V138" s="39"/>
      <c r="W138" s="39"/>
      <c r="X138" s="39"/>
      <c r="Y138" s="39"/>
      <c r="Z138" s="39"/>
      <c r="AA138" s="39"/>
      <c r="AB138" s="39"/>
      <c r="AC138" s="39"/>
      <c r="AD138" s="39"/>
      <c r="AE138" s="39"/>
      <c r="AR138" s="228" t="s">
        <v>1102</v>
      </c>
      <c r="AT138" s="228" t="s">
        <v>443</v>
      </c>
      <c r="AU138" s="228" t="s">
        <v>86</v>
      </c>
      <c r="AY138" s="18" t="s">
        <v>414</v>
      </c>
      <c r="BE138" s="229">
        <f>IF(N138="základní",J138,0)</f>
        <v>0</v>
      </c>
      <c r="BF138" s="229">
        <f>IF(N138="snížená",J138,0)</f>
        <v>0</v>
      </c>
      <c r="BG138" s="229">
        <f>IF(N138="zákl. přenesená",J138,0)</f>
        <v>0</v>
      </c>
      <c r="BH138" s="229">
        <f>IF(N138="sníž. přenesená",J138,0)</f>
        <v>0</v>
      </c>
      <c r="BI138" s="229">
        <f>IF(N138="nulová",J138,0)</f>
        <v>0</v>
      </c>
      <c r="BJ138" s="18" t="s">
        <v>84</v>
      </c>
      <c r="BK138" s="229">
        <f>ROUND(I138*H138,2)</f>
        <v>0</v>
      </c>
      <c r="BL138" s="18" t="s">
        <v>1102</v>
      </c>
      <c r="BM138" s="228" t="s">
        <v>4417</v>
      </c>
    </row>
    <row r="139" s="2" customFormat="1">
      <c r="A139" s="39"/>
      <c r="B139" s="40"/>
      <c r="C139" s="41"/>
      <c r="D139" s="230" t="s">
        <v>417</v>
      </c>
      <c r="E139" s="41"/>
      <c r="F139" s="231" t="s">
        <v>1109</v>
      </c>
      <c r="G139" s="41"/>
      <c r="H139" s="41"/>
      <c r="I139" s="156"/>
      <c r="J139" s="41"/>
      <c r="K139" s="41"/>
      <c r="L139" s="45"/>
      <c r="M139" s="232"/>
      <c r="N139" s="233"/>
      <c r="O139" s="92"/>
      <c r="P139" s="92"/>
      <c r="Q139" s="92"/>
      <c r="R139" s="92"/>
      <c r="S139" s="92"/>
      <c r="T139" s="93"/>
      <c r="U139" s="39"/>
      <c r="V139" s="39"/>
      <c r="W139" s="39"/>
      <c r="X139" s="39"/>
      <c r="Y139" s="39"/>
      <c r="Z139" s="39"/>
      <c r="AA139" s="39"/>
      <c r="AB139" s="39"/>
      <c r="AC139" s="39"/>
      <c r="AD139" s="39"/>
      <c r="AE139" s="39"/>
      <c r="AT139" s="18" t="s">
        <v>417</v>
      </c>
      <c r="AU139" s="18" t="s">
        <v>86</v>
      </c>
    </row>
    <row r="140" s="2" customFormat="1">
      <c r="A140" s="39"/>
      <c r="B140" s="40"/>
      <c r="C140" s="41"/>
      <c r="D140" s="230" t="s">
        <v>722</v>
      </c>
      <c r="E140" s="41"/>
      <c r="F140" s="268" t="s">
        <v>4418</v>
      </c>
      <c r="G140" s="41"/>
      <c r="H140" s="41"/>
      <c r="I140" s="156"/>
      <c r="J140" s="41"/>
      <c r="K140" s="41"/>
      <c r="L140" s="45"/>
      <c r="M140" s="243"/>
      <c r="N140" s="244"/>
      <c r="O140" s="245"/>
      <c r="P140" s="245"/>
      <c r="Q140" s="245"/>
      <c r="R140" s="245"/>
      <c r="S140" s="245"/>
      <c r="T140" s="246"/>
      <c r="U140" s="39"/>
      <c r="V140" s="39"/>
      <c r="W140" s="39"/>
      <c r="X140" s="39"/>
      <c r="Y140" s="39"/>
      <c r="Z140" s="39"/>
      <c r="AA140" s="39"/>
      <c r="AB140" s="39"/>
      <c r="AC140" s="39"/>
      <c r="AD140" s="39"/>
      <c r="AE140" s="39"/>
      <c r="AT140" s="18" t="s">
        <v>722</v>
      </c>
      <c r="AU140" s="18" t="s">
        <v>86</v>
      </c>
    </row>
    <row r="141" s="2" customFormat="1" ht="6.96" customHeight="1">
      <c r="A141" s="39"/>
      <c r="B141" s="67"/>
      <c r="C141" s="68"/>
      <c r="D141" s="68"/>
      <c r="E141" s="68"/>
      <c r="F141" s="68"/>
      <c r="G141" s="68"/>
      <c r="H141" s="68"/>
      <c r="I141" s="194"/>
      <c r="J141" s="68"/>
      <c r="K141" s="68"/>
      <c r="L141" s="45"/>
      <c r="M141" s="39"/>
      <c r="O141" s="39"/>
      <c r="P141" s="39"/>
      <c r="Q141" s="39"/>
      <c r="R141" s="39"/>
      <c r="S141" s="39"/>
      <c r="T141" s="39"/>
      <c r="U141" s="39"/>
      <c r="V141" s="39"/>
      <c r="W141" s="39"/>
      <c r="X141" s="39"/>
      <c r="Y141" s="39"/>
      <c r="Z141" s="39"/>
      <c r="AA141" s="39"/>
      <c r="AB141" s="39"/>
      <c r="AC141" s="39"/>
      <c r="AD141" s="39"/>
      <c r="AE141" s="39"/>
    </row>
  </sheetData>
  <sheetProtection sheet="1" autoFilter="0" formatColumns="0" formatRows="0" objects="1" scenarios="1" spinCount="100000" saltValue="I7BF/2e4hWgWV1zSGgk2QCnAdD5ENeALoTPfKPPv/VcRzUcHAl0eCeC/rvsLLz3JV5sPF80+qyipWQi8nZUMIQ==" hashValue="pVnAgeJPVgyqLiK4Q8ICkc8mhRBqkCRV4jl30U3mrUnfc2I+MqSYLPmTimBGEeWoTQ30Jlpj80rZYqm+Kk9F+g==" algorithmName="SHA-512" password="CC35"/>
  <autoFilter ref="C123:K140"/>
  <mergeCells count="12">
    <mergeCell ref="E7:H7"/>
    <mergeCell ref="E9:H9"/>
    <mergeCell ref="E11:H11"/>
    <mergeCell ref="E20:H20"/>
    <mergeCell ref="E29:H29"/>
    <mergeCell ref="E85:H85"/>
    <mergeCell ref="E87:H87"/>
    <mergeCell ref="E89:H89"/>
    <mergeCell ref="E112:H112"/>
    <mergeCell ref="E114:H114"/>
    <mergeCell ref="E116:H116"/>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79.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357</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4419</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4420</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ROUND(J128,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ROUND((SUM(BE128:BE219)),  2)</f>
        <v>0</v>
      </c>
      <c r="G35" s="39"/>
      <c r="H35" s="39"/>
      <c r="I35" s="173">
        <v>0.20999999999999999</v>
      </c>
      <c r="J35" s="172">
        <f>ROUND(((SUM(BE128:BE219))*I35),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ROUND((SUM(BF128:BF219)),  2)</f>
        <v>0</v>
      </c>
      <c r="G36" s="39"/>
      <c r="H36" s="39"/>
      <c r="I36" s="173">
        <v>0.14999999999999999</v>
      </c>
      <c r="J36" s="172">
        <f>ROUND(((SUM(BF128:BF219))*I36),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ROUND((SUM(BG128:BG219)),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ROUND((SUM(BH128:BH219)),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ROUND((SUM(BI128:BI219)),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4419</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04.1 - Lávka v km 6,320 - URS</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J128</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4421</v>
      </c>
      <c r="E99" s="250"/>
      <c r="F99" s="250"/>
      <c r="G99" s="250"/>
      <c r="H99" s="250"/>
      <c r="I99" s="251"/>
      <c r="J99" s="252">
        <f>J129</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4422</v>
      </c>
      <c r="E100" s="271"/>
      <c r="F100" s="271"/>
      <c r="G100" s="271"/>
      <c r="H100" s="271"/>
      <c r="I100" s="272"/>
      <c r="J100" s="273">
        <f>J130</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4423</v>
      </c>
      <c r="E101" s="271"/>
      <c r="F101" s="271"/>
      <c r="G101" s="271"/>
      <c r="H101" s="271"/>
      <c r="I101" s="272"/>
      <c r="J101" s="273">
        <f>J141</f>
        <v>0</v>
      </c>
      <c r="K101" s="134"/>
      <c r="L101" s="274"/>
      <c r="S101" s="12"/>
      <c r="T101" s="12"/>
      <c r="U101" s="12"/>
      <c r="V101" s="12"/>
      <c r="W101" s="12"/>
      <c r="X101" s="12"/>
      <c r="Y101" s="12"/>
      <c r="Z101" s="12"/>
      <c r="AA101" s="12"/>
      <c r="AB101" s="12"/>
      <c r="AC101" s="12"/>
      <c r="AD101" s="12"/>
      <c r="AE101" s="12"/>
    </row>
    <row r="102" hidden="1" s="12" customFormat="1" ht="19.92" customHeight="1">
      <c r="A102" s="12"/>
      <c r="B102" s="269"/>
      <c r="C102" s="134"/>
      <c r="D102" s="270" t="s">
        <v>4424</v>
      </c>
      <c r="E102" s="271"/>
      <c r="F102" s="271"/>
      <c r="G102" s="271"/>
      <c r="H102" s="271"/>
      <c r="I102" s="272"/>
      <c r="J102" s="273">
        <f>J157</f>
        <v>0</v>
      </c>
      <c r="K102" s="134"/>
      <c r="L102" s="274"/>
      <c r="S102" s="12"/>
      <c r="T102" s="12"/>
      <c r="U102" s="12"/>
      <c r="V102" s="12"/>
      <c r="W102" s="12"/>
      <c r="X102" s="12"/>
      <c r="Y102" s="12"/>
      <c r="Z102" s="12"/>
      <c r="AA102" s="12"/>
      <c r="AB102" s="12"/>
      <c r="AC102" s="12"/>
      <c r="AD102" s="12"/>
      <c r="AE102" s="12"/>
    </row>
    <row r="103" hidden="1" s="10" customFormat="1" ht="24.96" customHeight="1">
      <c r="A103" s="10"/>
      <c r="B103" s="247"/>
      <c r="C103" s="248"/>
      <c r="D103" s="249" t="s">
        <v>4425</v>
      </c>
      <c r="E103" s="250"/>
      <c r="F103" s="250"/>
      <c r="G103" s="250"/>
      <c r="H103" s="250"/>
      <c r="I103" s="251"/>
      <c r="J103" s="252">
        <f>J203</f>
        <v>0</v>
      </c>
      <c r="K103" s="248"/>
      <c r="L103" s="253"/>
      <c r="S103" s="10"/>
      <c r="T103" s="10"/>
      <c r="U103" s="10"/>
      <c r="V103" s="10"/>
      <c r="W103" s="10"/>
      <c r="X103" s="10"/>
      <c r="Y103" s="10"/>
      <c r="Z103" s="10"/>
      <c r="AA103" s="10"/>
      <c r="AB103" s="10"/>
      <c r="AC103" s="10"/>
      <c r="AD103" s="10"/>
      <c r="AE103" s="10"/>
    </row>
    <row r="104" hidden="1" s="12" customFormat="1" ht="19.92" customHeight="1">
      <c r="A104" s="12"/>
      <c r="B104" s="269"/>
      <c r="C104" s="134"/>
      <c r="D104" s="270" t="s">
        <v>4426</v>
      </c>
      <c r="E104" s="271"/>
      <c r="F104" s="271"/>
      <c r="G104" s="271"/>
      <c r="H104" s="271"/>
      <c r="I104" s="272"/>
      <c r="J104" s="273">
        <f>J204</f>
        <v>0</v>
      </c>
      <c r="K104" s="134"/>
      <c r="L104" s="274"/>
      <c r="S104" s="12"/>
      <c r="T104" s="12"/>
      <c r="U104" s="12"/>
      <c r="V104" s="12"/>
      <c r="W104" s="12"/>
      <c r="X104" s="12"/>
      <c r="Y104" s="12"/>
      <c r="Z104" s="12"/>
      <c r="AA104" s="12"/>
      <c r="AB104" s="12"/>
      <c r="AC104" s="12"/>
      <c r="AD104" s="12"/>
      <c r="AE104" s="12"/>
    </row>
    <row r="105" hidden="1" s="12" customFormat="1" ht="19.92" customHeight="1">
      <c r="A105" s="12"/>
      <c r="B105" s="269"/>
      <c r="C105" s="134"/>
      <c r="D105" s="270" t="s">
        <v>4427</v>
      </c>
      <c r="E105" s="271"/>
      <c r="F105" s="271"/>
      <c r="G105" s="271"/>
      <c r="H105" s="271"/>
      <c r="I105" s="272"/>
      <c r="J105" s="273">
        <f>J213</f>
        <v>0</v>
      </c>
      <c r="K105" s="134"/>
      <c r="L105" s="274"/>
      <c r="S105" s="12"/>
      <c r="T105" s="12"/>
      <c r="U105" s="12"/>
      <c r="V105" s="12"/>
      <c r="W105" s="12"/>
      <c r="X105" s="12"/>
      <c r="Y105" s="12"/>
      <c r="Z105" s="12"/>
      <c r="AA105" s="12"/>
      <c r="AB105" s="12"/>
      <c r="AC105" s="12"/>
      <c r="AD105" s="12"/>
      <c r="AE105" s="12"/>
    </row>
    <row r="106" hidden="1" s="10" customFormat="1" ht="24.96" customHeight="1">
      <c r="A106" s="10"/>
      <c r="B106" s="247"/>
      <c r="C106" s="248"/>
      <c r="D106" s="249" t="s">
        <v>4428</v>
      </c>
      <c r="E106" s="250"/>
      <c r="F106" s="250"/>
      <c r="G106" s="250"/>
      <c r="H106" s="250"/>
      <c r="I106" s="251"/>
      <c r="J106" s="252">
        <f>J216</f>
        <v>0</v>
      </c>
      <c r="K106" s="248"/>
      <c r="L106" s="253"/>
      <c r="S106" s="10"/>
      <c r="T106" s="10"/>
      <c r="U106" s="10"/>
      <c r="V106" s="10"/>
      <c r="W106" s="10"/>
      <c r="X106" s="10"/>
      <c r="Y106" s="10"/>
      <c r="Z106" s="10"/>
      <c r="AA106" s="10"/>
      <c r="AB106" s="10"/>
      <c r="AC106" s="10"/>
      <c r="AD106" s="10"/>
      <c r="AE106" s="10"/>
    </row>
    <row r="107" hidden="1" s="2" customFormat="1" ht="21.84" customHeight="1">
      <c r="A107" s="39"/>
      <c r="B107" s="40"/>
      <c r="C107" s="41"/>
      <c r="D107" s="41"/>
      <c r="E107" s="41"/>
      <c r="F107" s="41"/>
      <c r="G107" s="41"/>
      <c r="H107" s="41"/>
      <c r="I107" s="156"/>
      <c r="J107" s="41"/>
      <c r="K107" s="41"/>
      <c r="L107" s="64"/>
      <c r="S107" s="39"/>
      <c r="T107" s="39"/>
      <c r="U107" s="39"/>
      <c r="V107" s="39"/>
      <c r="W107" s="39"/>
      <c r="X107" s="39"/>
      <c r="Y107" s="39"/>
      <c r="Z107" s="39"/>
      <c r="AA107" s="39"/>
      <c r="AB107" s="39"/>
      <c r="AC107" s="39"/>
      <c r="AD107" s="39"/>
      <c r="AE107" s="39"/>
    </row>
    <row r="108" hidden="1" s="2" customFormat="1" ht="6.96" customHeight="1">
      <c r="A108" s="39"/>
      <c r="B108" s="67"/>
      <c r="C108" s="68"/>
      <c r="D108" s="68"/>
      <c r="E108" s="68"/>
      <c r="F108" s="68"/>
      <c r="G108" s="68"/>
      <c r="H108" s="68"/>
      <c r="I108" s="194"/>
      <c r="J108" s="68"/>
      <c r="K108" s="68"/>
      <c r="L108" s="64"/>
      <c r="S108" s="39"/>
      <c r="T108" s="39"/>
      <c r="U108" s="39"/>
      <c r="V108" s="39"/>
      <c r="W108" s="39"/>
      <c r="X108" s="39"/>
      <c r="Y108" s="39"/>
      <c r="Z108" s="39"/>
      <c r="AA108" s="39"/>
      <c r="AB108" s="39"/>
      <c r="AC108" s="39"/>
      <c r="AD108" s="39"/>
      <c r="AE108" s="39"/>
    </row>
    <row r="109" hidden="1"/>
    <row r="110" hidden="1"/>
    <row r="111" hidden="1"/>
    <row r="112" s="2" customFormat="1" ht="6.96" customHeight="1">
      <c r="A112" s="39"/>
      <c r="B112" s="69"/>
      <c r="C112" s="70"/>
      <c r="D112" s="70"/>
      <c r="E112" s="70"/>
      <c r="F112" s="70"/>
      <c r="G112" s="70"/>
      <c r="H112" s="70"/>
      <c r="I112" s="197"/>
      <c r="J112" s="70"/>
      <c r="K112" s="70"/>
      <c r="L112" s="64"/>
      <c r="S112" s="39"/>
      <c r="T112" s="39"/>
      <c r="U112" s="39"/>
      <c r="V112" s="39"/>
      <c r="W112" s="39"/>
      <c r="X112" s="39"/>
      <c r="Y112" s="39"/>
      <c r="Z112" s="39"/>
      <c r="AA112" s="39"/>
      <c r="AB112" s="39"/>
      <c r="AC112" s="39"/>
      <c r="AD112" s="39"/>
      <c r="AE112" s="39"/>
    </row>
    <row r="113" s="2" customFormat="1" ht="24.96" customHeight="1">
      <c r="A113" s="39"/>
      <c r="B113" s="40"/>
      <c r="C113" s="24" t="s">
        <v>396</v>
      </c>
      <c r="D113" s="41"/>
      <c r="E113" s="41"/>
      <c r="F113" s="41"/>
      <c r="G113" s="41"/>
      <c r="H113" s="41"/>
      <c r="I113" s="156"/>
      <c r="J113" s="41"/>
      <c r="K113" s="41"/>
      <c r="L113" s="64"/>
      <c r="S113" s="39"/>
      <c r="T113" s="39"/>
      <c r="U113" s="39"/>
      <c r="V113" s="39"/>
      <c r="W113" s="39"/>
      <c r="X113" s="39"/>
      <c r="Y113" s="39"/>
      <c r="Z113" s="39"/>
      <c r="AA113" s="39"/>
      <c r="AB113" s="39"/>
      <c r="AC113" s="39"/>
      <c r="AD113" s="39"/>
      <c r="AE113" s="39"/>
    </row>
    <row r="114" s="2" customFormat="1" ht="6.96" customHeight="1">
      <c r="A114" s="39"/>
      <c r="B114" s="40"/>
      <c r="C114" s="41"/>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2" customFormat="1" ht="12" customHeight="1">
      <c r="A115" s="39"/>
      <c r="B115" s="40"/>
      <c r="C115" s="33" t="s">
        <v>16</v>
      </c>
      <c r="D115" s="41"/>
      <c r="E115" s="41"/>
      <c r="F115" s="41"/>
      <c r="G115" s="41"/>
      <c r="H115" s="41"/>
      <c r="I115" s="156"/>
      <c r="J115" s="41"/>
      <c r="K115" s="41"/>
      <c r="L115" s="64"/>
      <c r="S115" s="39"/>
      <c r="T115" s="39"/>
      <c r="U115" s="39"/>
      <c r="V115" s="39"/>
      <c r="W115" s="39"/>
      <c r="X115" s="39"/>
      <c r="Y115" s="39"/>
      <c r="Z115" s="39"/>
      <c r="AA115" s="39"/>
      <c r="AB115" s="39"/>
      <c r="AC115" s="39"/>
      <c r="AD115" s="39"/>
      <c r="AE115" s="39"/>
    </row>
    <row r="116" s="2" customFormat="1" ht="23.25" customHeight="1">
      <c r="A116" s="39"/>
      <c r="B116" s="40"/>
      <c r="C116" s="41"/>
      <c r="D116" s="41"/>
      <c r="E116" s="198" t="str">
        <f>E7</f>
        <v>Oprava trati v úseku 1.TK a 2.TK Děčín Prostřední Žleb - Dolní Žleb_OPRAVA č. 2</v>
      </c>
      <c r="F116" s="33"/>
      <c r="G116" s="33"/>
      <c r="H116" s="33"/>
      <c r="I116" s="156"/>
      <c r="J116" s="41"/>
      <c r="K116" s="41"/>
      <c r="L116" s="64"/>
      <c r="S116" s="39"/>
      <c r="T116" s="39"/>
      <c r="U116" s="39"/>
      <c r="V116" s="39"/>
      <c r="W116" s="39"/>
      <c r="X116" s="39"/>
      <c r="Y116" s="39"/>
      <c r="Z116" s="39"/>
      <c r="AA116" s="39"/>
      <c r="AB116" s="39"/>
      <c r="AC116" s="39"/>
      <c r="AD116" s="39"/>
      <c r="AE116" s="39"/>
    </row>
    <row r="117" s="1" customFormat="1" ht="12" customHeight="1">
      <c r="B117" s="22"/>
      <c r="C117" s="33" t="s">
        <v>389</v>
      </c>
      <c r="D117" s="23"/>
      <c r="E117" s="23"/>
      <c r="F117" s="23"/>
      <c r="G117" s="23"/>
      <c r="H117" s="23"/>
      <c r="I117" s="148"/>
      <c r="J117" s="23"/>
      <c r="K117" s="23"/>
      <c r="L117" s="21"/>
    </row>
    <row r="118" s="2" customFormat="1" ht="16.5" customHeight="1">
      <c r="A118" s="39"/>
      <c r="B118" s="40"/>
      <c r="C118" s="41"/>
      <c r="D118" s="41"/>
      <c r="E118" s="198" t="s">
        <v>4419</v>
      </c>
      <c r="F118" s="41"/>
      <c r="G118" s="41"/>
      <c r="H118" s="41"/>
      <c r="I118" s="156"/>
      <c r="J118" s="41"/>
      <c r="K118" s="41"/>
      <c r="L118" s="64"/>
      <c r="S118" s="39"/>
      <c r="T118" s="39"/>
      <c r="U118" s="39"/>
      <c r="V118" s="39"/>
      <c r="W118" s="39"/>
      <c r="X118" s="39"/>
      <c r="Y118" s="39"/>
      <c r="Z118" s="39"/>
      <c r="AA118" s="39"/>
      <c r="AB118" s="39"/>
      <c r="AC118" s="39"/>
      <c r="AD118" s="39"/>
      <c r="AE118" s="39"/>
    </row>
    <row r="119" s="2" customFormat="1" ht="12" customHeight="1">
      <c r="A119" s="39"/>
      <c r="B119" s="40"/>
      <c r="C119" s="33" t="s">
        <v>715</v>
      </c>
      <c r="D119" s="41"/>
      <c r="E119" s="41"/>
      <c r="F119" s="41"/>
      <c r="G119" s="41"/>
      <c r="H119" s="41"/>
      <c r="I119" s="156"/>
      <c r="J119" s="41"/>
      <c r="K119" s="41"/>
      <c r="L119" s="64"/>
      <c r="S119" s="39"/>
      <c r="T119" s="39"/>
      <c r="U119" s="39"/>
      <c r="V119" s="39"/>
      <c r="W119" s="39"/>
      <c r="X119" s="39"/>
      <c r="Y119" s="39"/>
      <c r="Z119" s="39"/>
      <c r="AA119" s="39"/>
      <c r="AB119" s="39"/>
      <c r="AC119" s="39"/>
      <c r="AD119" s="39"/>
      <c r="AE119" s="39"/>
    </row>
    <row r="120" s="2" customFormat="1" ht="16.5" customHeight="1">
      <c r="A120" s="39"/>
      <c r="B120" s="40"/>
      <c r="C120" s="41"/>
      <c r="D120" s="41"/>
      <c r="E120" s="77" t="str">
        <f>E11</f>
        <v>04.1 - Lávka v km 6,320 - URS</v>
      </c>
      <c r="F120" s="41"/>
      <c r="G120" s="41"/>
      <c r="H120" s="41"/>
      <c r="I120" s="156"/>
      <c r="J120" s="41"/>
      <c r="K120" s="41"/>
      <c r="L120" s="64"/>
      <c r="S120" s="39"/>
      <c r="T120" s="39"/>
      <c r="U120" s="39"/>
      <c r="V120" s="39"/>
      <c r="W120" s="39"/>
      <c r="X120" s="39"/>
      <c r="Y120" s="39"/>
      <c r="Z120" s="39"/>
      <c r="AA120" s="39"/>
      <c r="AB120" s="39"/>
      <c r="AC120" s="39"/>
      <c r="AD120" s="39"/>
      <c r="AE120" s="39"/>
    </row>
    <row r="121" s="2" customFormat="1" ht="6.96" customHeight="1">
      <c r="A121" s="39"/>
      <c r="B121" s="40"/>
      <c r="C121" s="41"/>
      <c r="D121" s="41"/>
      <c r="E121" s="41"/>
      <c r="F121" s="41"/>
      <c r="G121" s="41"/>
      <c r="H121" s="41"/>
      <c r="I121" s="156"/>
      <c r="J121" s="41"/>
      <c r="K121" s="41"/>
      <c r="L121" s="64"/>
      <c r="S121" s="39"/>
      <c r="T121" s="39"/>
      <c r="U121" s="39"/>
      <c r="V121" s="39"/>
      <c r="W121" s="39"/>
      <c r="X121" s="39"/>
      <c r="Y121" s="39"/>
      <c r="Z121" s="39"/>
      <c r="AA121" s="39"/>
      <c r="AB121" s="39"/>
      <c r="AC121" s="39"/>
      <c r="AD121" s="39"/>
      <c r="AE121" s="39"/>
    </row>
    <row r="122" s="2" customFormat="1" ht="12" customHeight="1">
      <c r="A122" s="39"/>
      <c r="B122" s="40"/>
      <c r="C122" s="33" t="s">
        <v>20</v>
      </c>
      <c r="D122" s="41"/>
      <c r="E122" s="41"/>
      <c r="F122" s="28" t="str">
        <f>F14</f>
        <v xml:space="preserve"> </v>
      </c>
      <c r="G122" s="41"/>
      <c r="H122" s="41"/>
      <c r="I122" s="158" t="s">
        <v>22</v>
      </c>
      <c r="J122" s="80" t="str">
        <f>IF(J14="","",J14)</f>
        <v>21. 11. 2019</v>
      </c>
      <c r="K122" s="41"/>
      <c r="L122" s="64"/>
      <c r="S122" s="39"/>
      <c r="T122" s="39"/>
      <c r="U122" s="39"/>
      <c r="V122" s="39"/>
      <c r="W122" s="39"/>
      <c r="X122" s="39"/>
      <c r="Y122" s="39"/>
      <c r="Z122" s="39"/>
      <c r="AA122" s="39"/>
      <c r="AB122" s="39"/>
      <c r="AC122" s="39"/>
      <c r="AD122" s="39"/>
      <c r="AE122" s="39"/>
    </row>
    <row r="123" s="2" customFormat="1" ht="6.96" customHeight="1">
      <c r="A123" s="39"/>
      <c r="B123" s="40"/>
      <c r="C123" s="41"/>
      <c r="D123" s="41"/>
      <c r="E123" s="41"/>
      <c r="F123" s="41"/>
      <c r="G123" s="41"/>
      <c r="H123" s="41"/>
      <c r="I123" s="156"/>
      <c r="J123" s="41"/>
      <c r="K123" s="41"/>
      <c r="L123" s="64"/>
      <c r="S123" s="39"/>
      <c r="T123" s="39"/>
      <c r="U123" s="39"/>
      <c r="V123" s="39"/>
      <c r="W123" s="39"/>
      <c r="X123" s="39"/>
      <c r="Y123" s="39"/>
      <c r="Z123" s="39"/>
      <c r="AA123" s="39"/>
      <c r="AB123" s="39"/>
      <c r="AC123" s="39"/>
      <c r="AD123" s="39"/>
      <c r="AE123" s="39"/>
    </row>
    <row r="124" s="2" customFormat="1" ht="15.15" customHeight="1">
      <c r="A124" s="39"/>
      <c r="B124" s="40"/>
      <c r="C124" s="33" t="s">
        <v>24</v>
      </c>
      <c r="D124" s="41"/>
      <c r="E124" s="41"/>
      <c r="F124" s="28" t="str">
        <f>E17</f>
        <v/>
      </c>
      <c r="G124" s="41"/>
      <c r="H124" s="41"/>
      <c r="I124" s="158" t="s">
        <v>32</v>
      </c>
      <c r="J124" s="37" t="str">
        <f>E23</f>
        <v xml:space="preserve"> </v>
      </c>
      <c r="K124" s="41"/>
      <c r="L124" s="64"/>
      <c r="S124" s="39"/>
      <c r="T124" s="39"/>
      <c r="U124" s="39"/>
      <c r="V124" s="39"/>
      <c r="W124" s="39"/>
      <c r="X124" s="39"/>
      <c r="Y124" s="39"/>
      <c r="Z124" s="39"/>
      <c r="AA124" s="39"/>
      <c r="AB124" s="39"/>
      <c r="AC124" s="39"/>
      <c r="AD124" s="39"/>
      <c r="AE124" s="39"/>
    </row>
    <row r="125" s="2" customFormat="1" ht="15.15" customHeight="1">
      <c r="A125" s="39"/>
      <c r="B125" s="40"/>
      <c r="C125" s="33" t="s">
        <v>30</v>
      </c>
      <c r="D125" s="41"/>
      <c r="E125" s="41"/>
      <c r="F125" s="28" t="str">
        <f>IF(E20="","",E20)</f>
        <v>Vyplň údaj</v>
      </c>
      <c r="G125" s="41"/>
      <c r="H125" s="41"/>
      <c r="I125" s="158" t="s">
        <v>34</v>
      </c>
      <c r="J125" s="37" t="str">
        <f>E26</f>
        <v xml:space="preserve"> </v>
      </c>
      <c r="K125" s="41"/>
      <c r="L125" s="64"/>
      <c r="S125" s="39"/>
      <c r="T125" s="39"/>
      <c r="U125" s="39"/>
      <c r="V125" s="39"/>
      <c r="W125" s="39"/>
      <c r="X125" s="39"/>
      <c r="Y125" s="39"/>
      <c r="Z125" s="39"/>
      <c r="AA125" s="39"/>
      <c r="AB125" s="39"/>
      <c r="AC125" s="39"/>
      <c r="AD125" s="39"/>
      <c r="AE125" s="39"/>
    </row>
    <row r="126" s="2" customFormat="1" ht="10.32" customHeight="1">
      <c r="A126" s="39"/>
      <c r="B126" s="40"/>
      <c r="C126" s="41"/>
      <c r="D126" s="41"/>
      <c r="E126" s="41"/>
      <c r="F126" s="41"/>
      <c r="G126" s="41"/>
      <c r="H126" s="41"/>
      <c r="I126" s="156"/>
      <c r="J126" s="41"/>
      <c r="K126" s="41"/>
      <c r="L126" s="64"/>
      <c r="S126" s="39"/>
      <c r="T126" s="39"/>
      <c r="U126" s="39"/>
      <c r="V126" s="39"/>
      <c r="W126" s="39"/>
      <c r="X126" s="39"/>
      <c r="Y126" s="39"/>
      <c r="Z126" s="39"/>
      <c r="AA126" s="39"/>
      <c r="AB126" s="39"/>
      <c r="AC126" s="39"/>
      <c r="AD126" s="39"/>
      <c r="AE126" s="39"/>
    </row>
    <row r="127" s="9" customFormat="1" ht="29.28" customHeight="1">
      <c r="A127" s="204"/>
      <c r="B127" s="205"/>
      <c r="C127" s="206" t="s">
        <v>397</v>
      </c>
      <c r="D127" s="207" t="s">
        <v>61</v>
      </c>
      <c r="E127" s="207" t="s">
        <v>57</v>
      </c>
      <c r="F127" s="207" t="s">
        <v>58</v>
      </c>
      <c r="G127" s="207" t="s">
        <v>398</v>
      </c>
      <c r="H127" s="207" t="s">
        <v>399</v>
      </c>
      <c r="I127" s="208" t="s">
        <v>400</v>
      </c>
      <c r="J127" s="207" t="s">
        <v>393</v>
      </c>
      <c r="K127" s="209" t="s">
        <v>401</v>
      </c>
      <c r="L127" s="210"/>
      <c r="M127" s="101" t="s">
        <v>1</v>
      </c>
      <c r="N127" s="102" t="s">
        <v>40</v>
      </c>
      <c r="O127" s="102" t="s">
        <v>402</v>
      </c>
      <c r="P127" s="102" t="s">
        <v>403</v>
      </c>
      <c r="Q127" s="102" t="s">
        <v>404</v>
      </c>
      <c r="R127" s="102" t="s">
        <v>405</v>
      </c>
      <c r="S127" s="102" t="s">
        <v>406</v>
      </c>
      <c r="T127" s="103" t="s">
        <v>407</v>
      </c>
      <c r="U127" s="204"/>
      <c r="V127" s="204"/>
      <c r="W127" s="204"/>
      <c r="X127" s="204"/>
      <c r="Y127" s="204"/>
      <c r="Z127" s="204"/>
      <c r="AA127" s="204"/>
      <c r="AB127" s="204"/>
      <c r="AC127" s="204"/>
      <c r="AD127" s="204"/>
      <c r="AE127" s="204"/>
    </row>
    <row r="128" s="2" customFormat="1" ht="22.8" customHeight="1">
      <c r="A128" s="39"/>
      <c r="B128" s="40"/>
      <c r="C128" s="108" t="s">
        <v>408</v>
      </c>
      <c r="D128" s="41"/>
      <c r="E128" s="41"/>
      <c r="F128" s="41"/>
      <c r="G128" s="41"/>
      <c r="H128" s="41"/>
      <c r="I128" s="156"/>
      <c r="J128" s="211">
        <f>BK128</f>
        <v>0</v>
      </c>
      <c r="K128" s="41"/>
      <c r="L128" s="45"/>
      <c r="M128" s="104"/>
      <c r="N128" s="212"/>
      <c r="O128" s="105"/>
      <c r="P128" s="213">
        <f>P129+P203+P216</f>
        <v>0</v>
      </c>
      <c r="Q128" s="105"/>
      <c r="R128" s="213">
        <f>R129+R203+R216</f>
        <v>0.22788000000000003</v>
      </c>
      <c r="S128" s="105"/>
      <c r="T128" s="214">
        <f>T129+T203+T216</f>
        <v>0</v>
      </c>
      <c r="U128" s="39"/>
      <c r="V128" s="39"/>
      <c r="W128" s="39"/>
      <c r="X128" s="39"/>
      <c r="Y128" s="39"/>
      <c r="Z128" s="39"/>
      <c r="AA128" s="39"/>
      <c r="AB128" s="39"/>
      <c r="AC128" s="39"/>
      <c r="AD128" s="39"/>
      <c r="AE128" s="39"/>
      <c r="AT128" s="18" t="s">
        <v>75</v>
      </c>
      <c r="AU128" s="18" t="s">
        <v>395</v>
      </c>
      <c r="BK128" s="215">
        <f>BK129+BK203+BK216</f>
        <v>0</v>
      </c>
    </row>
    <row r="129" s="11" customFormat="1" ht="25.92" customHeight="1">
      <c r="A129" s="11"/>
      <c r="B129" s="254"/>
      <c r="C129" s="255"/>
      <c r="D129" s="256" t="s">
        <v>75</v>
      </c>
      <c r="E129" s="257" t="s">
        <v>750</v>
      </c>
      <c r="F129" s="257" t="s">
        <v>4429</v>
      </c>
      <c r="G129" s="255"/>
      <c r="H129" s="255"/>
      <c r="I129" s="258"/>
      <c r="J129" s="259">
        <f>BK129</f>
        <v>0</v>
      </c>
      <c r="K129" s="255"/>
      <c r="L129" s="260"/>
      <c r="M129" s="261"/>
      <c r="N129" s="262"/>
      <c r="O129" s="262"/>
      <c r="P129" s="263">
        <f>P130+P141+P157</f>
        <v>0</v>
      </c>
      <c r="Q129" s="262"/>
      <c r="R129" s="263">
        <f>R130+R141+R157</f>
        <v>0.22788000000000003</v>
      </c>
      <c r="S129" s="262"/>
      <c r="T129" s="264">
        <f>T130+T141+T157</f>
        <v>0</v>
      </c>
      <c r="U129" s="11"/>
      <c r="V129" s="11"/>
      <c r="W129" s="11"/>
      <c r="X129" s="11"/>
      <c r="Y129" s="11"/>
      <c r="Z129" s="11"/>
      <c r="AA129" s="11"/>
      <c r="AB129" s="11"/>
      <c r="AC129" s="11"/>
      <c r="AD129" s="11"/>
      <c r="AE129" s="11"/>
      <c r="AR129" s="265" t="s">
        <v>84</v>
      </c>
      <c r="AT129" s="266" t="s">
        <v>75</v>
      </c>
      <c r="AU129" s="266" t="s">
        <v>76</v>
      </c>
      <c r="AY129" s="265" t="s">
        <v>414</v>
      </c>
      <c r="BK129" s="267">
        <f>BK130+BK141+BK157</f>
        <v>0</v>
      </c>
    </row>
    <row r="130" s="11" customFormat="1" ht="22.8" customHeight="1">
      <c r="A130" s="11"/>
      <c r="B130" s="254"/>
      <c r="C130" s="255"/>
      <c r="D130" s="256" t="s">
        <v>75</v>
      </c>
      <c r="E130" s="275" t="s">
        <v>84</v>
      </c>
      <c r="F130" s="275" t="s">
        <v>4430</v>
      </c>
      <c r="G130" s="255"/>
      <c r="H130" s="255"/>
      <c r="I130" s="258"/>
      <c r="J130" s="276">
        <f>BK130</f>
        <v>0</v>
      </c>
      <c r="K130" s="255"/>
      <c r="L130" s="260"/>
      <c r="M130" s="261"/>
      <c r="N130" s="262"/>
      <c r="O130" s="262"/>
      <c r="P130" s="263">
        <f>SUM(P131:P140)</f>
        <v>0</v>
      </c>
      <c r="Q130" s="262"/>
      <c r="R130" s="263">
        <f>SUM(R131:R140)</f>
        <v>0</v>
      </c>
      <c r="S130" s="262"/>
      <c r="T130" s="264">
        <f>SUM(T131:T140)</f>
        <v>0</v>
      </c>
      <c r="U130" s="11"/>
      <c r="V130" s="11"/>
      <c r="W130" s="11"/>
      <c r="X130" s="11"/>
      <c r="Y130" s="11"/>
      <c r="Z130" s="11"/>
      <c r="AA130" s="11"/>
      <c r="AB130" s="11"/>
      <c r="AC130" s="11"/>
      <c r="AD130" s="11"/>
      <c r="AE130" s="11"/>
      <c r="AR130" s="265" t="s">
        <v>84</v>
      </c>
      <c r="AT130" s="266" t="s">
        <v>75</v>
      </c>
      <c r="AU130" s="266" t="s">
        <v>84</v>
      </c>
      <c r="AY130" s="265" t="s">
        <v>414</v>
      </c>
      <c r="BK130" s="267">
        <f>SUM(BK131:BK140)</f>
        <v>0</v>
      </c>
    </row>
    <row r="131" s="2" customFormat="1" ht="21.75" customHeight="1">
      <c r="A131" s="39"/>
      <c r="B131" s="40"/>
      <c r="C131" s="234" t="s">
        <v>84</v>
      </c>
      <c r="D131" s="234" t="s">
        <v>443</v>
      </c>
      <c r="E131" s="235" t="s">
        <v>4431</v>
      </c>
      <c r="F131" s="236" t="s">
        <v>4432</v>
      </c>
      <c r="G131" s="237" t="s">
        <v>755</v>
      </c>
      <c r="H131" s="238">
        <v>1.3999999999999999</v>
      </c>
      <c r="I131" s="239"/>
      <c r="J131" s="240">
        <f>ROUND(I131*H131,2)</f>
        <v>0</v>
      </c>
      <c r="K131" s="236" t="s">
        <v>4433</v>
      </c>
      <c r="L131" s="45"/>
      <c r="M131" s="241" t="s">
        <v>1</v>
      </c>
      <c r="N131" s="242" t="s">
        <v>41</v>
      </c>
      <c r="O131" s="92"/>
      <c r="P131" s="226">
        <f>O131*H131</f>
        <v>0</v>
      </c>
      <c r="Q131" s="226">
        <v>0</v>
      </c>
      <c r="R131" s="226">
        <f>Q131*H131</f>
        <v>0</v>
      </c>
      <c r="S131" s="226">
        <v>0</v>
      </c>
      <c r="T131" s="227">
        <f>S131*H131</f>
        <v>0</v>
      </c>
      <c r="U131" s="39"/>
      <c r="V131" s="39"/>
      <c r="W131" s="39"/>
      <c r="X131" s="39"/>
      <c r="Y131" s="39"/>
      <c r="Z131" s="39"/>
      <c r="AA131" s="39"/>
      <c r="AB131" s="39"/>
      <c r="AC131" s="39"/>
      <c r="AD131" s="39"/>
      <c r="AE131" s="39"/>
      <c r="AR131" s="228" t="s">
        <v>415</v>
      </c>
      <c r="AT131" s="228" t="s">
        <v>443</v>
      </c>
      <c r="AU131" s="228" t="s">
        <v>86</v>
      </c>
      <c r="AY131" s="18" t="s">
        <v>414</v>
      </c>
      <c r="BE131" s="229">
        <f>IF(N131="základní",J131,0)</f>
        <v>0</v>
      </c>
      <c r="BF131" s="229">
        <f>IF(N131="snížená",J131,0)</f>
        <v>0</v>
      </c>
      <c r="BG131" s="229">
        <f>IF(N131="zákl. přenesená",J131,0)</f>
        <v>0</v>
      </c>
      <c r="BH131" s="229">
        <f>IF(N131="sníž. přenesená",J131,0)</f>
        <v>0</v>
      </c>
      <c r="BI131" s="229">
        <f>IF(N131="nulová",J131,0)</f>
        <v>0</v>
      </c>
      <c r="BJ131" s="18" t="s">
        <v>84</v>
      </c>
      <c r="BK131" s="229">
        <f>ROUND(I131*H131,2)</f>
        <v>0</v>
      </c>
      <c r="BL131" s="18" t="s">
        <v>415</v>
      </c>
      <c r="BM131" s="228" t="s">
        <v>4434</v>
      </c>
    </row>
    <row r="132" s="2" customFormat="1">
      <c r="A132" s="39"/>
      <c r="B132" s="40"/>
      <c r="C132" s="41"/>
      <c r="D132" s="230" t="s">
        <v>417</v>
      </c>
      <c r="E132" s="41"/>
      <c r="F132" s="231" t="s">
        <v>4432</v>
      </c>
      <c r="G132" s="41"/>
      <c r="H132" s="41"/>
      <c r="I132" s="156"/>
      <c r="J132" s="41"/>
      <c r="K132" s="41"/>
      <c r="L132" s="45"/>
      <c r="M132" s="232"/>
      <c r="N132" s="233"/>
      <c r="O132" s="92"/>
      <c r="P132" s="92"/>
      <c r="Q132" s="92"/>
      <c r="R132" s="92"/>
      <c r="S132" s="92"/>
      <c r="T132" s="93"/>
      <c r="U132" s="39"/>
      <c r="V132" s="39"/>
      <c r="W132" s="39"/>
      <c r="X132" s="39"/>
      <c r="Y132" s="39"/>
      <c r="Z132" s="39"/>
      <c r="AA132" s="39"/>
      <c r="AB132" s="39"/>
      <c r="AC132" s="39"/>
      <c r="AD132" s="39"/>
      <c r="AE132" s="39"/>
      <c r="AT132" s="18" t="s">
        <v>417</v>
      </c>
      <c r="AU132" s="18" t="s">
        <v>86</v>
      </c>
    </row>
    <row r="133" s="2" customFormat="1" ht="21.75" customHeight="1">
      <c r="A133" s="39"/>
      <c r="B133" s="40"/>
      <c r="C133" s="234" t="s">
        <v>86</v>
      </c>
      <c r="D133" s="234" t="s">
        <v>443</v>
      </c>
      <c r="E133" s="235" t="s">
        <v>4435</v>
      </c>
      <c r="F133" s="236" t="s">
        <v>4436</v>
      </c>
      <c r="G133" s="237" t="s">
        <v>755</v>
      </c>
      <c r="H133" s="238">
        <v>1.3999999999999999</v>
      </c>
      <c r="I133" s="239"/>
      <c r="J133" s="240">
        <f>ROUND(I133*H133,2)</f>
        <v>0</v>
      </c>
      <c r="K133" s="236" t="s">
        <v>4433</v>
      </c>
      <c r="L133" s="45"/>
      <c r="M133" s="241" t="s">
        <v>1</v>
      </c>
      <c r="N133" s="242" t="s">
        <v>41</v>
      </c>
      <c r="O133" s="92"/>
      <c r="P133" s="226">
        <f>O133*H133</f>
        <v>0</v>
      </c>
      <c r="Q133" s="226">
        <v>0</v>
      </c>
      <c r="R133" s="226">
        <f>Q133*H133</f>
        <v>0</v>
      </c>
      <c r="S133" s="226">
        <v>0</v>
      </c>
      <c r="T133" s="227">
        <f>S133*H133</f>
        <v>0</v>
      </c>
      <c r="U133" s="39"/>
      <c r="V133" s="39"/>
      <c r="W133" s="39"/>
      <c r="X133" s="39"/>
      <c r="Y133" s="39"/>
      <c r="Z133" s="39"/>
      <c r="AA133" s="39"/>
      <c r="AB133" s="39"/>
      <c r="AC133" s="39"/>
      <c r="AD133" s="39"/>
      <c r="AE133" s="39"/>
      <c r="AR133" s="228" t="s">
        <v>415</v>
      </c>
      <c r="AT133" s="228" t="s">
        <v>443</v>
      </c>
      <c r="AU133" s="228" t="s">
        <v>86</v>
      </c>
      <c r="AY133" s="18" t="s">
        <v>414</v>
      </c>
      <c r="BE133" s="229">
        <f>IF(N133="základní",J133,0)</f>
        <v>0</v>
      </c>
      <c r="BF133" s="229">
        <f>IF(N133="snížená",J133,0)</f>
        <v>0</v>
      </c>
      <c r="BG133" s="229">
        <f>IF(N133="zákl. přenesená",J133,0)</f>
        <v>0</v>
      </c>
      <c r="BH133" s="229">
        <f>IF(N133="sníž. přenesená",J133,0)</f>
        <v>0</v>
      </c>
      <c r="BI133" s="229">
        <f>IF(N133="nulová",J133,0)</f>
        <v>0</v>
      </c>
      <c r="BJ133" s="18" t="s">
        <v>84</v>
      </c>
      <c r="BK133" s="229">
        <f>ROUND(I133*H133,2)</f>
        <v>0</v>
      </c>
      <c r="BL133" s="18" t="s">
        <v>415</v>
      </c>
      <c r="BM133" s="228" t="s">
        <v>4437</v>
      </c>
    </row>
    <row r="134" s="2" customFormat="1">
      <c r="A134" s="39"/>
      <c r="B134" s="40"/>
      <c r="C134" s="41"/>
      <c r="D134" s="230" t="s">
        <v>417</v>
      </c>
      <c r="E134" s="41"/>
      <c r="F134" s="231" t="s">
        <v>4436</v>
      </c>
      <c r="G134" s="41"/>
      <c r="H134" s="41"/>
      <c r="I134" s="156"/>
      <c r="J134" s="41"/>
      <c r="K134" s="41"/>
      <c r="L134" s="45"/>
      <c r="M134" s="232"/>
      <c r="N134" s="233"/>
      <c r="O134" s="92"/>
      <c r="P134" s="92"/>
      <c r="Q134" s="92"/>
      <c r="R134" s="92"/>
      <c r="S134" s="92"/>
      <c r="T134" s="93"/>
      <c r="U134" s="39"/>
      <c r="V134" s="39"/>
      <c r="W134" s="39"/>
      <c r="X134" s="39"/>
      <c r="Y134" s="39"/>
      <c r="Z134" s="39"/>
      <c r="AA134" s="39"/>
      <c r="AB134" s="39"/>
      <c r="AC134" s="39"/>
      <c r="AD134" s="39"/>
      <c r="AE134" s="39"/>
      <c r="AT134" s="18" t="s">
        <v>417</v>
      </c>
      <c r="AU134" s="18" t="s">
        <v>86</v>
      </c>
    </row>
    <row r="135" s="2" customFormat="1" ht="21.75" customHeight="1">
      <c r="A135" s="39"/>
      <c r="B135" s="40"/>
      <c r="C135" s="234" t="s">
        <v>114</v>
      </c>
      <c r="D135" s="234" t="s">
        <v>443</v>
      </c>
      <c r="E135" s="235" t="s">
        <v>4438</v>
      </c>
      <c r="F135" s="236" t="s">
        <v>4439</v>
      </c>
      <c r="G135" s="237" t="s">
        <v>755</v>
      </c>
      <c r="H135" s="238">
        <v>1.3999999999999999</v>
      </c>
      <c r="I135" s="239"/>
      <c r="J135" s="240">
        <f>ROUND(I135*H135,2)</f>
        <v>0</v>
      </c>
      <c r="K135" s="236" t="s">
        <v>4433</v>
      </c>
      <c r="L135" s="45"/>
      <c r="M135" s="241" t="s">
        <v>1</v>
      </c>
      <c r="N135" s="242" t="s">
        <v>41</v>
      </c>
      <c r="O135" s="92"/>
      <c r="P135" s="226">
        <f>O135*H135</f>
        <v>0</v>
      </c>
      <c r="Q135" s="226">
        <v>0</v>
      </c>
      <c r="R135" s="226">
        <f>Q135*H135</f>
        <v>0</v>
      </c>
      <c r="S135" s="226">
        <v>0</v>
      </c>
      <c r="T135" s="227">
        <f>S135*H135</f>
        <v>0</v>
      </c>
      <c r="U135" s="39"/>
      <c r="V135" s="39"/>
      <c r="W135" s="39"/>
      <c r="X135" s="39"/>
      <c r="Y135" s="39"/>
      <c r="Z135" s="39"/>
      <c r="AA135" s="39"/>
      <c r="AB135" s="39"/>
      <c r="AC135" s="39"/>
      <c r="AD135" s="39"/>
      <c r="AE135" s="39"/>
      <c r="AR135" s="228" t="s">
        <v>415</v>
      </c>
      <c r="AT135" s="228" t="s">
        <v>443</v>
      </c>
      <c r="AU135" s="228" t="s">
        <v>86</v>
      </c>
      <c r="AY135" s="18" t="s">
        <v>414</v>
      </c>
      <c r="BE135" s="229">
        <f>IF(N135="základní",J135,0)</f>
        <v>0</v>
      </c>
      <c r="BF135" s="229">
        <f>IF(N135="snížená",J135,0)</f>
        <v>0</v>
      </c>
      <c r="BG135" s="229">
        <f>IF(N135="zákl. přenesená",J135,0)</f>
        <v>0</v>
      </c>
      <c r="BH135" s="229">
        <f>IF(N135="sníž. přenesená",J135,0)</f>
        <v>0</v>
      </c>
      <c r="BI135" s="229">
        <f>IF(N135="nulová",J135,0)</f>
        <v>0</v>
      </c>
      <c r="BJ135" s="18" t="s">
        <v>84</v>
      </c>
      <c r="BK135" s="229">
        <f>ROUND(I135*H135,2)</f>
        <v>0</v>
      </c>
      <c r="BL135" s="18" t="s">
        <v>415</v>
      </c>
      <c r="BM135" s="228" t="s">
        <v>4440</v>
      </c>
    </row>
    <row r="136" s="2" customFormat="1">
      <c r="A136" s="39"/>
      <c r="B136" s="40"/>
      <c r="C136" s="41"/>
      <c r="D136" s="230" t="s">
        <v>417</v>
      </c>
      <c r="E136" s="41"/>
      <c r="F136" s="231" t="s">
        <v>4439</v>
      </c>
      <c r="G136" s="41"/>
      <c r="H136" s="41"/>
      <c r="I136" s="156"/>
      <c r="J136" s="41"/>
      <c r="K136" s="41"/>
      <c r="L136" s="45"/>
      <c r="M136" s="232"/>
      <c r="N136" s="233"/>
      <c r="O136" s="92"/>
      <c r="P136" s="92"/>
      <c r="Q136" s="92"/>
      <c r="R136" s="92"/>
      <c r="S136" s="92"/>
      <c r="T136" s="93"/>
      <c r="U136" s="39"/>
      <c r="V136" s="39"/>
      <c r="W136" s="39"/>
      <c r="X136" s="39"/>
      <c r="Y136" s="39"/>
      <c r="Z136" s="39"/>
      <c r="AA136" s="39"/>
      <c r="AB136" s="39"/>
      <c r="AC136" s="39"/>
      <c r="AD136" s="39"/>
      <c r="AE136" s="39"/>
      <c r="AT136" s="18" t="s">
        <v>417</v>
      </c>
      <c r="AU136" s="18" t="s">
        <v>86</v>
      </c>
    </row>
    <row r="137" s="2" customFormat="1" ht="21.75" customHeight="1">
      <c r="A137" s="39"/>
      <c r="B137" s="40"/>
      <c r="C137" s="234" t="s">
        <v>415</v>
      </c>
      <c r="D137" s="234" t="s">
        <v>443</v>
      </c>
      <c r="E137" s="235" t="s">
        <v>1329</v>
      </c>
      <c r="F137" s="236" t="s">
        <v>4441</v>
      </c>
      <c r="G137" s="237" t="s">
        <v>755</v>
      </c>
      <c r="H137" s="238">
        <v>1.3999999999999999</v>
      </c>
      <c r="I137" s="239"/>
      <c r="J137" s="240">
        <f>ROUND(I137*H137,2)</f>
        <v>0</v>
      </c>
      <c r="K137" s="236" t="s">
        <v>4433</v>
      </c>
      <c r="L137" s="45"/>
      <c r="M137" s="241" t="s">
        <v>1</v>
      </c>
      <c r="N137" s="242" t="s">
        <v>41</v>
      </c>
      <c r="O137" s="92"/>
      <c r="P137" s="226">
        <f>O137*H137</f>
        <v>0</v>
      </c>
      <c r="Q137" s="226">
        <v>0</v>
      </c>
      <c r="R137" s="226">
        <f>Q137*H137</f>
        <v>0</v>
      </c>
      <c r="S137" s="226">
        <v>0</v>
      </c>
      <c r="T137" s="227">
        <f>S137*H137</f>
        <v>0</v>
      </c>
      <c r="U137" s="39"/>
      <c r="V137" s="39"/>
      <c r="W137" s="39"/>
      <c r="X137" s="39"/>
      <c r="Y137" s="39"/>
      <c r="Z137" s="39"/>
      <c r="AA137" s="39"/>
      <c r="AB137" s="39"/>
      <c r="AC137" s="39"/>
      <c r="AD137" s="39"/>
      <c r="AE137" s="39"/>
      <c r="AR137" s="228" t="s">
        <v>415</v>
      </c>
      <c r="AT137" s="228" t="s">
        <v>443</v>
      </c>
      <c r="AU137" s="228" t="s">
        <v>86</v>
      </c>
      <c r="AY137" s="18" t="s">
        <v>414</v>
      </c>
      <c r="BE137" s="229">
        <f>IF(N137="základní",J137,0)</f>
        <v>0</v>
      </c>
      <c r="BF137" s="229">
        <f>IF(N137="snížená",J137,0)</f>
        <v>0</v>
      </c>
      <c r="BG137" s="229">
        <f>IF(N137="zákl. přenesená",J137,0)</f>
        <v>0</v>
      </c>
      <c r="BH137" s="229">
        <f>IF(N137="sníž. přenesená",J137,0)</f>
        <v>0</v>
      </c>
      <c r="BI137" s="229">
        <f>IF(N137="nulová",J137,0)</f>
        <v>0</v>
      </c>
      <c r="BJ137" s="18" t="s">
        <v>84</v>
      </c>
      <c r="BK137" s="229">
        <f>ROUND(I137*H137,2)</f>
        <v>0</v>
      </c>
      <c r="BL137" s="18" t="s">
        <v>415</v>
      </c>
      <c r="BM137" s="228" t="s">
        <v>4442</v>
      </c>
    </row>
    <row r="138" s="2" customFormat="1">
      <c r="A138" s="39"/>
      <c r="B138" s="40"/>
      <c r="C138" s="41"/>
      <c r="D138" s="230" t="s">
        <v>417</v>
      </c>
      <c r="E138" s="41"/>
      <c r="F138" s="231" t="s">
        <v>4441</v>
      </c>
      <c r="G138" s="41"/>
      <c r="H138" s="41"/>
      <c r="I138" s="156"/>
      <c r="J138" s="41"/>
      <c r="K138" s="41"/>
      <c r="L138" s="45"/>
      <c r="M138" s="232"/>
      <c r="N138" s="233"/>
      <c r="O138" s="92"/>
      <c r="P138" s="92"/>
      <c r="Q138" s="92"/>
      <c r="R138" s="92"/>
      <c r="S138" s="92"/>
      <c r="T138" s="93"/>
      <c r="U138" s="39"/>
      <c r="V138" s="39"/>
      <c r="W138" s="39"/>
      <c r="X138" s="39"/>
      <c r="Y138" s="39"/>
      <c r="Z138" s="39"/>
      <c r="AA138" s="39"/>
      <c r="AB138" s="39"/>
      <c r="AC138" s="39"/>
      <c r="AD138" s="39"/>
      <c r="AE138" s="39"/>
      <c r="AT138" s="18" t="s">
        <v>417</v>
      </c>
      <c r="AU138" s="18" t="s">
        <v>86</v>
      </c>
    </row>
    <row r="139" s="2" customFormat="1" ht="16.5" customHeight="1">
      <c r="A139" s="39"/>
      <c r="B139" s="40"/>
      <c r="C139" s="234" t="s">
        <v>427</v>
      </c>
      <c r="D139" s="234" t="s">
        <v>443</v>
      </c>
      <c r="E139" s="235" t="s">
        <v>1332</v>
      </c>
      <c r="F139" s="236" t="s">
        <v>4443</v>
      </c>
      <c r="G139" s="237" t="s">
        <v>632</v>
      </c>
      <c r="H139" s="238">
        <v>1.3999999999999999</v>
      </c>
      <c r="I139" s="239"/>
      <c r="J139" s="240">
        <f>ROUND(I139*H139,2)</f>
        <v>0</v>
      </c>
      <c r="K139" s="236" t="s">
        <v>4433</v>
      </c>
      <c r="L139" s="45"/>
      <c r="M139" s="241" t="s">
        <v>1</v>
      </c>
      <c r="N139" s="242" t="s">
        <v>41</v>
      </c>
      <c r="O139" s="92"/>
      <c r="P139" s="226">
        <f>O139*H139</f>
        <v>0</v>
      </c>
      <c r="Q139" s="226">
        <v>0</v>
      </c>
      <c r="R139" s="226">
        <f>Q139*H139</f>
        <v>0</v>
      </c>
      <c r="S139" s="226">
        <v>0</v>
      </c>
      <c r="T139" s="227">
        <f>S139*H139</f>
        <v>0</v>
      </c>
      <c r="U139" s="39"/>
      <c r="V139" s="39"/>
      <c r="W139" s="39"/>
      <c r="X139" s="39"/>
      <c r="Y139" s="39"/>
      <c r="Z139" s="39"/>
      <c r="AA139" s="39"/>
      <c r="AB139" s="39"/>
      <c r="AC139" s="39"/>
      <c r="AD139" s="39"/>
      <c r="AE139" s="39"/>
      <c r="AR139" s="228" t="s">
        <v>415</v>
      </c>
      <c r="AT139" s="228" t="s">
        <v>443</v>
      </c>
      <c r="AU139" s="228" t="s">
        <v>86</v>
      </c>
      <c r="AY139" s="18" t="s">
        <v>414</v>
      </c>
      <c r="BE139" s="229">
        <f>IF(N139="základní",J139,0)</f>
        <v>0</v>
      </c>
      <c r="BF139" s="229">
        <f>IF(N139="snížená",J139,0)</f>
        <v>0</v>
      </c>
      <c r="BG139" s="229">
        <f>IF(N139="zákl. přenesená",J139,0)</f>
        <v>0</v>
      </c>
      <c r="BH139" s="229">
        <f>IF(N139="sníž. přenesená",J139,0)</f>
        <v>0</v>
      </c>
      <c r="BI139" s="229">
        <f>IF(N139="nulová",J139,0)</f>
        <v>0</v>
      </c>
      <c r="BJ139" s="18" t="s">
        <v>84</v>
      </c>
      <c r="BK139" s="229">
        <f>ROUND(I139*H139,2)</f>
        <v>0</v>
      </c>
      <c r="BL139" s="18" t="s">
        <v>415</v>
      </c>
      <c r="BM139" s="228" t="s">
        <v>4444</v>
      </c>
    </row>
    <row r="140" s="2" customFormat="1">
      <c r="A140" s="39"/>
      <c r="B140" s="40"/>
      <c r="C140" s="41"/>
      <c r="D140" s="230" t="s">
        <v>417</v>
      </c>
      <c r="E140" s="41"/>
      <c r="F140" s="231" t="s">
        <v>4443</v>
      </c>
      <c r="G140" s="41"/>
      <c r="H140" s="41"/>
      <c r="I140" s="156"/>
      <c r="J140" s="41"/>
      <c r="K140" s="41"/>
      <c r="L140" s="45"/>
      <c r="M140" s="232"/>
      <c r="N140" s="233"/>
      <c r="O140" s="92"/>
      <c r="P140" s="92"/>
      <c r="Q140" s="92"/>
      <c r="R140" s="92"/>
      <c r="S140" s="92"/>
      <c r="T140" s="93"/>
      <c r="U140" s="39"/>
      <c r="V140" s="39"/>
      <c r="W140" s="39"/>
      <c r="X140" s="39"/>
      <c r="Y140" s="39"/>
      <c r="Z140" s="39"/>
      <c r="AA140" s="39"/>
      <c r="AB140" s="39"/>
      <c r="AC140" s="39"/>
      <c r="AD140" s="39"/>
      <c r="AE140" s="39"/>
      <c r="AT140" s="18" t="s">
        <v>417</v>
      </c>
      <c r="AU140" s="18" t="s">
        <v>86</v>
      </c>
    </row>
    <row r="141" s="11" customFormat="1" ht="22.8" customHeight="1">
      <c r="A141" s="11"/>
      <c r="B141" s="254"/>
      <c r="C141" s="255"/>
      <c r="D141" s="256" t="s">
        <v>75</v>
      </c>
      <c r="E141" s="275" t="s">
        <v>415</v>
      </c>
      <c r="F141" s="275" t="s">
        <v>4445</v>
      </c>
      <c r="G141" s="255"/>
      <c r="H141" s="255"/>
      <c r="I141" s="258"/>
      <c r="J141" s="276">
        <f>BK141</f>
        <v>0</v>
      </c>
      <c r="K141" s="255"/>
      <c r="L141" s="260"/>
      <c r="M141" s="261"/>
      <c r="N141" s="262"/>
      <c r="O141" s="262"/>
      <c r="P141" s="263">
        <f>SUM(P142:P156)</f>
        <v>0</v>
      </c>
      <c r="Q141" s="262"/>
      <c r="R141" s="263">
        <f>SUM(R142:R156)</f>
        <v>0.20000000000000001</v>
      </c>
      <c r="S141" s="262"/>
      <c r="T141" s="264">
        <f>SUM(T142:T156)</f>
        <v>0</v>
      </c>
      <c r="U141" s="11"/>
      <c r="V141" s="11"/>
      <c r="W141" s="11"/>
      <c r="X141" s="11"/>
      <c r="Y141" s="11"/>
      <c r="Z141" s="11"/>
      <c r="AA141" s="11"/>
      <c r="AB141" s="11"/>
      <c r="AC141" s="11"/>
      <c r="AD141" s="11"/>
      <c r="AE141" s="11"/>
      <c r="AR141" s="265" t="s">
        <v>84</v>
      </c>
      <c r="AT141" s="266" t="s">
        <v>75</v>
      </c>
      <c r="AU141" s="266" t="s">
        <v>84</v>
      </c>
      <c r="AY141" s="265" t="s">
        <v>414</v>
      </c>
      <c r="BK141" s="267">
        <f>SUM(BK142:BK156)</f>
        <v>0</v>
      </c>
    </row>
    <row r="142" s="2" customFormat="1" ht="21.75" customHeight="1">
      <c r="A142" s="39"/>
      <c r="B142" s="40"/>
      <c r="C142" s="234" t="s">
        <v>431</v>
      </c>
      <c r="D142" s="234" t="s">
        <v>443</v>
      </c>
      <c r="E142" s="235" t="s">
        <v>4446</v>
      </c>
      <c r="F142" s="236" t="s">
        <v>4447</v>
      </c>
      <c r="G142" s="237" t="s">
        <v>632</v>
      </c>
      <c r="H142" s="238">
        <v>50</v>
      </c>
      <c r="I142" s="239"/>
      <c r="J142" s="240">
        <f>ROUND(I142*H142,2)</f>
        <v>0</v>
      </c>
      <c r="K142" s="236" t="s">
        <v>4433</v>
      </c>
      <c r="L142" s="45"/>
      <c r="M142" s="241" t="s">
        <v>1</v>
      </c>
      <c r="N142" s="242" t="s">
        <v>41</v>
      </c>
      <c r="O142" s="92"/>
      <c r="P142" s="226">
        <f>O142*H142</f>
        <v>0</v>
      </c>
      <c r="Q142" s="226">
        <v>0</v>
      </c>
      <c r="R142" s="226">
        <f>Q142*H142</f>
        <v>0</v>
      </c>
      <c r="S142" s="226">
        <v>0</v>
      </c>
      <c r="T142" s="227">
        <f>S142*H142</f>
        <v>0</v>
      </c>
      <c r="U142" s="39"/>
      <c r="V142" s="39"/>
      <c r="W142" s="39"/>
      <c r="X142" s="39"/>
      <c r="Y142" s="39"/>
      <c r="Z142" s="39"/>
      <c r="AA142" s="39"/>
      <c r="AB142" s="39"/>
      <c r="AC142" s="39"/>
      <c r="AD142" s="39"/>
      <c r="AE142" s="39"/>
      <c r="AR142" s="228" t="s">
        <v>415</v>
      </c>
      <c r="AT142" s="228" t="s">
        <v>443</v>
      </c>
      <c r="AU142" s="228" t="s">
        <v>86</v>
      </c>
      <c r="AY142" s="18" t="s">
        <v>414</v>
      </c>
      <c r="BE142" s="229">
        <f>IF(N142="základní",J142,0)</f>
        <v>0</v>
      </c>
      <c r="BF142" s="229">
        <f>IF(N142="snížená",J142,0)</f>
        <v>0</v>
      </c>
      <c r="BG142" s="229">
        <f>IF(N142="zákl. přenesená",J142,0)</f>
        <v>0</v>
      </c>
      <c r="BH142" s="229">
        <f>IF(N142="sníž. přenesená",J142,0)</f>
        <v>0</v>
      </c>
      <c r="BI142" s="229">
        <f>IF(N142="nulová",J142,0)</f>
        <v>0</v>
      </c>
      <c r="BJ142" s="18" t="s">
        <v>84</v>
      </c>
      <c r="BK142" s="229">
        <f>ROUND(I142*H142,2)</f>
        <v>0</v>
      </c>
      <c r="BL142" s="18" t="s">
        <v>415</v>
      </c>
      <c r="BM142" s="228" t="s">
        <v>4448</v>
      </c>
    </row>
    <row r="143" s="2" customFormat="1">
      <c r="A143" s="39"/>
      <c r="B143" s="40"/>
      <c r="C143" s="41"/>
      <c r="D143" s="230" t="s">
        <v>417</v>
      </c>
      <c r="E143" s="41"/>
      <c r="F143" s="231" t="s">
        <v>4447</v>
      </c>
      <c r="G143" s="41"/>
      <c r="H143" s="41"/>
      <c r="I143" s="156"/>
      <c r="J143" s="41"/>
      <c r="K143" s="41"/>
      <c r="L143" s="45"/>
      <c r="M143" s="232"/>
      <c r="N143" s="233"/>
      <c r="O143" s="92"/>
      <c r="P143" s="92"/>
      <c r="Q143" s="92"/>
      <c r="R143" s="92"/>
      <c r="S143" s="92"/>
      <c r="T143" s="93"/>
      <c r="U143" s="39"/>
      <c r="V143" s="39"/>
      <c r="W143" s="39"/>
      <c r="X143" s="39"/>
      <c r="Y143" s="39"/>
      <c r="Z143" s="39"/>
      <c r="AA143" s="39"/>
      <c r="AB143" s="39"/>
      <c r="AC143" s="39"/>
      <c r="AD143" s="39"/>
      <c r="AE143" s="39"/>
      <c r="AT143" s="18" t="s">
        <v>417</v>
      </c>
      <c r="AU143" s="18" t="s">
        <v>86</v>
      </c>
    </row>
    <row r="144" s="2" customFormat="1" ht="21.75" customHeight="1">
      <c r="A144" s="39"/>
      <c r="B144" s="40"/>
      <c r="C144" s="234" t="s">
        <v>435</v>
      </c>
      <c r="D144" s="234" t="s">
        <v>443</v>
      </c>
      <c r="E144" s="235" t="s">
        <v>4449</v>
      </c>
      <c r="F144" s="236" t="s">
        <v>4450</v>
      </c>
      <c r="G144" s="237" t="s">
        <v>632</v>
      </c>
      <c r="H144" s="238">
        <v>750</v>
      </c>
      <c r="I144" s="239"/>
      <c r="J144" s="240">
        <f>ROUND(I144*H144,2)</f>
        <v>0</v>
      </c>
      <c r="K144" s="236" t="s">
        <v>4433</v>
      </c>
      <c r="L144" s="45"/>
      <c r="M144" s="241" t="s">
        <v>1</v>
      </c>
      <c r="N144" s="242" t="s">
        <v>41</v>
      </c>
      <c r="O144" s="92"/>
      <c r="P144" s="226">
        <f>O144*H144</f>
        <v>0</v>
      </c>
      <c r="Q144" s="226">
        <v>0</v>
      </c>
      <c r="R144" s="226">
        <f>Q144*H144</f>
        <v>0</v>
      </c>
      <c r="S144" s="226">
        <v>0</v>
      </c>
      <c r="T144" s="227">
        <f>S144*H144</f>
        <v>0</v>
      </c>
      <c r="U144" s="39"/>
      <c r="V144" s="39"/>
      <c r="W144" s="39"/>
      <c r="X144" s="39"/>
      <c r="Y144" s="39"/>
      <c r="Z144" s="39"/>
      <c r="AA144" s="39"/>
      <c r="AB144" s="39"/>
      <c r="AC144" s="39"/>
      <c r="AD144" s="39"/>
      <c r="AE144" s="39"/>
      <c r="AR144" s="228" t="s">
        <v>415</v>
      </c>
      <c r="AT144" s="228" t="s">
        <v>443</v>
      </c>
      <c r="AU144" s="228" t="s">
        <v>86</v>
      </c>
      <c r="AY144" s="18" t="s">
        <v>414</v>
      </c>
      <c r="BE144" s="229">
        <f>IF(N144="základní",J144,0)</f>
        <v>0</v>
      </c>
      <c r="BF144" s="229">
        <f>IF(N144="snížená",J144,0)</f>
        <v>0</v>
      </c>
      <c r="BG144" s="229">
        <f>IF(N144="zákl. přenesená",J144,0)</f>
        <v>0</v>
      </c>
      <c r="BH144" s="229">
        <f>IF(N144="sníž. přenesená",J144,0)</f>
        <v>0</v>
      </c>
      <c r="BI144" s="229">
        <f>IF(N144="nulová",J144,0)</f>
        <v>0</v>
      </c>
      <c r="BJ144" s="18" t="s">
        <v>84</v>
      </c>
      <c r="BK144" s="229">
        <f>ROUND(I144*H144,2)</f>
        <v>0</v>
      </c>
      <c r="BL144" s="18" t="s">
        <v>415</v>
      </c>
      <c r="BM144" s="228" t="s">
        <v>4451</v>
      </c>
    </row>
    <row r="145" s="2" customFormat="1">
      <c r="A145" s="39"/>
      <c r="B145" s="40"/>
      <c r="C145" s="41"/>
      <c r="D145" s="230" t="s">
        <v>417</v>
      </c>
      <c r="E145" s="41"/>
      <c r="F145" s="231" t="s">
        <v>4450</v>
      </c>
      <c r="G145" s="41"/>
      <c r="H145" s="41"/>
      <c r="I145" s="156"/>
      <c r="J145" s="41"/>
      <c r="K145" s="41"/>
      <c r="L145" s="45"/>
      <c r="M145" s="232"/>
      <c r="N145" s="233"/>
      <c r="O145" s="92"/>
      <c r="P145" s="92"/>
      <c r="Q145" s="92"/>
      <c r="R145" s="92"/>
      <c r="S145" s="92"/>
      <c r="T145" s="93"/>
      <c r="U145" s="39"/>
      <c r="V145" s="39"/>
      <c r="W145" s="39"/>
      <c r="X145" s="39"/>
      <c r="Y145" s="39"/>
      <c r="Z145" s="39"/>
      <c r="AA145" s="39"/>
      <c r="AB145" s="39"/>
      <c r="AC145" s="39"/>
      <c r="AD145" s="39"/>
      <c r="AE145" s="39"/>
      <c r="AT145" s="18" t="s">
        <v>417</v>
      </c>
      <c r="AU145" s="18" t="s">
        <v>86</v>
      </c>
    </row>
    <row r="146" s="2" customFormat="1" ht="16.5" customHeight="1">
      <c r="A146" s="39"/>
      <c r="B146" s="40"/>
      <c r="C146" s="216" t="s">
        <v>413</v>
      </c>
      <c r="D146" s="216" t="s">
        <v>409</v>
      </c>
      <c r="E146" s="217" t="s">
        <v>4452</v>
      </c>
      <c r="F146" s="218" t="s">
        <v>4453</v>
      </c>
      <c r="G146" s="219" t="s">
        <v>4454</v>
      </c>
      <c r="H146" s="220">
        <v>2</v>
      </c>
      <c r="I146" s="221"/>
      <c r="J146" s="222">
        <f>ROUND(I146*H146,2)</f>
        <v>0</v>
      </c>
      <c r="K146" s="218" t="s">
        <v>4433</v>
      </c>
      <c r="L146" s="223"/>
      <c r="M146" s="224" t="s">
        <v>1</v>
      </c>
      <c r="N146" s="225" t="s">
        <v>41</v>
      </c>
      <c r="O146" s="92"/>
      <c r="P146" s="226">
        <f>O146*H146</f>
        <v>0</v>
      </c>
      <c r="Q146" s="226">
        <v>0</v>
      </c>
      <c r="R146" s="226">
        <f>Q146*H146</f>
        <v>0</v>
      </c>
      <c r="S146" s="226">
        <v>0</v>
      </c>
      <c r="T146" s="227">
        <f>S146*H146</f>
        <v>0</v>
      </c>
      <c r="U146" s="39"/>
      <c r="V146" s="39"/>
      <c r="W146" s="39"/>
      <c r="X146" s="39"/>
      <c r="Y146" s="39"/>
      <c r="Z146" s="39"/>
      <c r="AA146" s="39"/>
      <c r="AB146" s="39"/>
      <c r="AC146" s="39"/>
      <c r="AD146" s="39"/>
      <c r="AE146" s="39"/>
      <c r="AR146" s="228" t="s">
        <v>413</v>
      </c>
      <c r="AT146" s="228" t="s">
        <v>409</v>
      </c>
      <c r="AU146" s="228" t="s">
        <v>86</v>
      </c>
      <c r="AY146" s="18" t="s">
        <v>414</v>
      </c>
      <c r="BE146" s="229">
        <f>IF(N146="základní",J146,0)</f>
        <v>0</v>
      </c>
      <c r="BF146" s="229">
        <f>IF(N146="snížená",J146,0)</f>
        <v>0</v>
      </c>
      <c r="BG146" s="229">
        <f>IF(N146="zákl. přenesená",J146,0)</f>
        <v>0</v>
      </c>
      <c r="BH146" s="229">
        <f>IF(N146="sníž. přenesená",J146,0)</f>
        <v>0</v>
      </c>
      <c r="BI146" s="229">
        <f>IF(N146="nulová",J146,0)</f>
        <v>0</v>
      </c>
      <c r="BJ146" s="18" t="s">
        <v>84</v>
      </c>
      <c r="BK146" s="229">
        <f>ROUND(I146*H146,2)</f>
        <v>0</v>
      </c>
      <c r="BL146" s="18" t="s">
        <v>415</v>
      </c>
      <c r="BM146" s="228" t="s">
        <v>4455</v>
      </c>
    </row>
    <row r="147" s="2" customFormat="1">
      <c r="A147" s="39"/>
      <c r="B147" s="40"/>
      <c r="C147" s="41"/>
      <c r="D147" s="230" t="s">
        <v>417</v>
      </c>
      <c r="E147" s="41"/>
      <c r="F147" s="231" t="s">
        <v>4453</v>
      </c>
      <c r="G147" s="41"/>
      <c r="H147" s="41"/>
      <c r="I147" s="156"/>
      <c r="J147" s="41"/>
      <c r="K147" s="41"/>
      <c r="L147" s="45"/>
      <c r="M147" s="232"/>
      <c r="N147" s="233"/>
      <c r="O147" s="92"/>
      <c r="P147" s="92"/>
      <c r="Q147" s="92"/>
      <c r="R147" s="92"/>
      <c r="S147" s="92"/>
      <c r="T147" s="93"/>
      <c r="U147" s="39"/>
      <c r="V147" s="39"/>
      <c r="W147" s="39"/>
      <c r="X147" s="39"/>
      <c r="Y147" s="39"/>
      <c r="Z147" s="39"/>
      <c r="AA147" s="39"/>
      <c r="AB147" s="39"/>
      <c r="AC147" s="39"/>
      <c r="AD147" s="39"/>
      <c r="AE147" s="39"/>
      <c r="AT147" s="18" t="s">
        <v>417</v>
      </c>
      <c r="AU147" s="18" t="s">
        <v>86</v>
      </c>
    </row>
    <row r="148" s="2" customFormat="1">
      <c r="A148" s="39"/>
      <c r="B148" s="40"/>
      <c r="C148" s="41"/>
      <c r="D148" s="230" t="s">
        <v>722</v>
      </c>
      <c r="E148" s="41"/>
      <c r="F148" s="268" t="s">
        <v>4456</v>
      </c>
      <c r="G148" s="41"/>
      <c r="H148" s="41"/>
      <c r="I148" s="156"/>
      <c r="J148" s="41"/>
      <c r="K148" s="41"/>
      <c r="L148" s="45"/>
      <c r="M148" s="232"/>
      <c r="N148" s="233"/>
      <c r="O148" s="92"/>
      <c r="P148" s="92"/>
      <c r="Q148" s="92"/>
      <c r="R148" s="92"/>
      <c r="S148" s="92"/>
      <c r="T148" s="93"/>
      <c r="U148" s="39"/>
      <c r="V148" s="39"/>
      <c r="W148" s="39"/>
      <c r="X148" s="39"/>
      <c r="Y148" s="39"/>
      <c r="Z148" s="39"/>
      <c r="AA148" s="39"/>
      <c r="AB148" s="39"/>
      <c r="AC148" s="39"/>
      <c r="AD148" s="39"/>
      <c r="AE148" s="39"/>
      <c r="AT148" s="18" t="s">
        <v>722</v>
      </c>
      <c r="AU148" s="18" t="s">
        <v>86</v>
      </c>
    </row>
    <row r="149" s="2" customFormat="1" ht="16.5" customHeight="1">
      <c r="A149" s="39"/>
      <c r="B149" s="40"/>
      <c r="C149" s="234" t="s">
        <v>442</v>
      </c>
      <c r="D149" s="234" t="s">
        <v>443</v>
      </c>
      <c r="E149" s="235" t="s">
        <v>4457</v>
      </c>
      <c r="F149" s="236" t="s">
        <v>4458</v>
      </c>
      <c r="G149" s="237" t="s">
        <v>632</v>
      </c>
      <c r="H149" s="238">
        <v>4</v>
      </c>
      <c r="I149" s="239"/>
      <c r="J149" s="240">
        <f>ROUND(I149*H149,2)</f>
        <v>0</v>
      </c>
      <c r="K149" s="236" t="s">
        <v>4433</v>
      </c>
      <c r="L149" s="45"/>
      <c r="M149" s="241" t="s">
        <v>1</v>
      </c>
      <c r="N149" s="242" t="s">
        <v>41</v>
      </c>
      <c r="O149" s="92"/>
      <c r="P149" s="226">
        <f>O149*H149</f>
        <v>0</v>
      </c>
      <c r="Q149" s="226">
        <v>0</v>
      </c>
      <c r="R149" s="226">
        <f>Q149*H149</f>
        <v>0</v>
      </c>
      <c r="S149" s="226">
        <v>0</v>
      </c>
      <c r="T149" s="227">
        <f>S149*H149</f>
        <v>0</v>
      </c>
      <c r="U149" s="39"/>
      <c r="V149" s="39"/>
      <c r="W149" s="39"/>
      <c r="X149" s="39"/>
      <c r="Y149" s="39"/>
      <c r="Z149" s="39"/>
      <c r="AA149" s="39"/>
      <c r="AB149" s="39"/>
      <c r="AC149" s="39"/>
      <c r="AD149" s="39"/>
      <c r="AE149" s="39"/>
      <c r="AR149" s="228" t="s">
        <v>415</v>
      </c>
      <c r="AT149" s="228" t="s">
        <v>443</v>
      </c>
      <c r="AU149" s="228" t="s">
        <v>86</v>
      </c>
      <c r="AY149" s="18" t="s">
        <v>414</v>
      </c>
      <c r="BE149" s="229">
        <f>IF(N149="základní",J149,0)</f>
        <v>0</v>
      </c>
      <c r="BF149" s="229">
        <f>IF(N149="snížená",J149,0)</f>
        <v>0</v>
      </c>
      <c r="BG149" s="229">
        <f>IF(N149="zákl. přenesená",J149,0)</f>
        <v>0</v>
      </c>
      <c r="BH149" s="229">
        <f>IF(N149="sníž. přenesená",J149,0)</f>
        <v>0</v>
      </c>
      <c r="BI149" s="229">
        <f>IF(N149="nulová",J149,0)</f>
        <v>0</v>
      </c>
      <c r="BJ149" s="18" t="s">
        <v>84</v>
      </c>
      <c r="BK149" s="229">
        <f>ROUND(I149*H149,2)</f>
        <v>0</v>
      </c>
      <c r="BL149" s="18" t="s">
        <v>415</v>
      </c>
      <c r="BM149" s="228" t="s">
        <v>4459</v>
      </c>
    </row>
    <row r="150" s="2" customFormat="1">
      <c r="A150" s="39"/>
      <c r="B150" s="40"/>
      <c r="C150" s="41"/>
      <c r="D150" s="230" t="s">
        <v>417</v>
      </c>
      <c r="E150" s="41"/>
      <c r="F150" s="231" t="s">
        <v>4458</v>
      </c>
      <c r="G150" s="41"/>
      <c r="H150" s="41"/>
      <c r="I150" s="156"/>
      <c r="J150" s="41"/>
      <c r="K150" s="41"/>
      <c r="L150" s="45"/>
      <c r="M150" s="232"/>
      <c r="N150" s="233"/>
      <c r="O150" s="92"/>
      <c r="P150" s="92"/>
      <c r="Q150" s="92"/>
      <c r="R150" s="92"/>
      <c r="S150" s="92"/>
      <c r="T150" s="93"/>
      <c r="U150" s="39"/>
      <c r="V150" s="39"/>
      <c r="W150" s="39"/>
      <c r="X150" s="39"/>
      <c r="Y150" s="39"/>
      <c r="Z150" s="39"/>
      <c r="AA150" s="39"/>
      <c r="AB150" s="39"/>
      <c r="AC150" s="39"/>
      <c r="AD150" s="39"/>
      <c r="AE150" s="39"/>
      <c r="AT150" s="18" t="s">
        <v>417</v>
      </c>
      <c r="AU150" s="18" t="s">
        <v>86</v>
      </c>
    </row>
    <row r="151" s="2" customFormat="1" ht="21.75" customHeight="1">
      <c r="A151" s="39"/>
      <c r="B151" s="40"/>
      <c r="C151" s="216" t="s">
        <v>447</v>
      </c>
      <c r="D151" s="216" t="s">
        <v>409</v>
      </c>
      <c r="E151" s="217" t="s">
        <v>4460</v>
      </c>
      <c r="F151" s="218" t="s">
        <v>4461</v>
      </c>
      <c r="G151" s="219" t="s">
        <v>632</v>
      </c>
      <c r="H151" s="220">
        <v>4</v>
      </c>
      <c r="I151" s="221"/>
      <c r="J151" s="222">
        <f>ROUND(I151*H151,2)</f>
        <v>0</v>
      </c>
      <c r="K151" s="218" t="s">
        <v>4433</v>
      </c>
      <c r="L151" s="223"/>
      <c r="M151" s="224" t="s">
        <v>1</v>
      </c>
      <c r="N151" s="225" t="s">
        <v>41</v>
      </c>
      <c r="O151" s="92"/>
      <c r="P151" s="226">
        <f>O151*H151</f>
        <v>0</v>
      </c>
      <c r="Q151" s="226">
        <v>0</v>
      </c>
      <c r="R151" s="226">
        <f>Q151*H151</f>
        <v>0</v>
      </c>
      <c r="S151" s="226">
        <v>0</v>
      </c>
      <c r="T151" s="227">
        <f>S151*H151</f>
        <v>0</v>
      </c>
      <c r="U151" s="39"/>
      <c r="V151" s="39"/>
      <c r="W151" s="39"/>
      <c r="X151" s="39"/>
      <c r="Y151" s="39"/>
      <c r="Z151" s="39"/>
      <c r="AA151" s="39"/>
      <c r="AB151" s="39"/>
      <c r="AC151" s="39"/>
      <c r="AD151" s="39"/>
      <c r="AE151" s="39"/>
      <c r="AR151" s="228" t="s">
        <v>413</v>
      </c>
      <c r="AT151" s="228" t="s">
        <v>409</v>
      </c>
      <c r="AU151" s="228" t="s">
        <v>86</v>
      </c>
      <c r="AY151" s="18" t="s">
        <v>414</v>
      </c>
      <c r="BE151" s="229">
        <f>IF(N151="základní",J151,0)</f>
        <v>0</v>
      </c>
      <c r="BF151" s="229">
        <f>IF(N151="snížená",J151,0)</f>
        <v>0</v>
      </c>
      <c r="BG151" s="229">
        <f>IF(N151="zákl. přenesená",J151,0)</f>
        <v>0</v>
      </c>
      <c r="BH151" s="229">
        <f>IF(N151="sníž. přenesená",J151,0)</f>
        <v>0</v>
      </c>
      <c r="BI151" s="229">
        <f>IF(N151="nulová",J151,0)</f>
        <v>0</v>
      </c>
      <c r="BJ151" s="18" t="s">
        <v>84</v>
      </c>
      <c r="BK151" s="229">
        <f>ROUND(I151*H151,2)</f>
        <v>0</v>
      </c>
      <c r="BL151" s="18" t="s">
        <v>415</v>
      </c>
      <c r="BM151" s="228" t="s">
        <v>4462</v>
      </c>
    </row>
    <row r="152" s="2" customFormat="1">
      <c r="A152" s="39"/>
      <c r="B152" s="40"/>
      <c r="C152" s="41"/>
      <c r="D152" s="230" t="s">
        <v>417</v>
      </c>
      <c r="E152" s="41"/>
      <c r="F152" s="231" t="s">
        <v>4461</v>
      </c>
      <c r="G152" s="41"/>
      <c r="H152" s="41"/>
      <c r="I152" s="156"/>
      <c r="J152" s="41"/>
      <c r="K152" s="41"/>
      <c r="L152" s="45"/>
      <c r="M152" s="232"/>
      <c r="N152" s="233"/>
      <c r="O152" s="92"/>
      <c r="P152" s="92"/>
      <c r="Q152" s="92"/>
      <c r="R152" s="92"/>
      <c r="S152" s="92"/>
      <c r="T152" s="93"/>
      <c r="U152" s="39"/>
      <c r="V152" s="39"/>
      <c r="W152" s="39"/>
      <c r="X152" s="39"/>
      <c r="Y152" s="39"/>
      <c r="Z152" s="39"/>
      <c r="AA152" s="39"/>
      <c r="AB152" s="39"/>
      <c r="AC152" s="39"/>
      <c r="AD152" s="39"/>
      <c r="AE152" s="39"/>
      <c r="AT152" s="18" t="s">
        <v>417</v>
      </c>
      <c r="AU152" s="18" t="s">
        <v>86</v>
      </c>
    </row>
    <row r="153" s="2" customFormat="1" ht="21.75" customHeight="1">
      <c r="A153" s="39"/>
      <c r="B153" s="40"/>
      <c r="C153" s="234" t="s">
        <v>451</v>
      </c>
      <c r="D153" s="234" t="s">
        <v>443</v>
      </c>
      <c r="E153" s="235" t="s">
        <v>4463</v>
      </c>
      <c r="F153" s="236" t="s">
        <v>4464</v>
      </c>
      <c r="G153" s="237" t="s">
        <v>897</v>
      </c>
      <c r="H153" s="238">
        <v>0.20000000000000001</v>
      </c>
      <c r="I153" s="239"/>
      <c r="J153" s="240">
        <f>ROUND(I153*H153,2)</f>
        <v>0</v>
      </c>
      <c r="K153" s="236" t="s">
        <v>4433</v>
      </c>
      <c r="L153" s="45"/>
      <c r="M153" s="241" t="s">
        <v>1</v>
      </c>
      <c r="N153" s="242" t="s">
        <v>41</v>
      </c>
      <c r="O153" s="92"/>
      <c r="P153" s="226">
        <f>O153*H153</f>
        <v>0</v>
      </c>
      <c r="Q153" s="226">
        <v>0</v>
      </c>
      <c r="R153" s="226">
        <f>Q153*H153</f>
        <v>0</v>
      </c>
      <c r="S153" s="226">
        <v>0</v>
      </c>
      <c r="T153" s="227">
        <f>S153*H153</f>
        <v>0</v>
      </c>
      <c r="U153" s="39"/>
      <c r="V153" s="39"/>
      <c r="W153" s="39"/>
      <c r="X153" s="39"/>
      <c r="Y153" s="39"/>
      <c r="Z153" s="39"/>
      <c r="AA153" s="39"/>
      <c r="AB153" s="39"/>
      <c r="AC153" s="39"/>
      <c r="AD153" s="39"/>
      <c r="AE153" s="39"/>
      <c r="AR153" s="228" t="s">
        <v>415</v>
      </c>
      <c r="AT153" s="228" t="s">
        <v>443</v>
      </c>
      <c r="AU153" s="228" t="s">
        <v>86</v>
      </c>
      <c r="AY153" s="18" t="s">
        <v>414</v>
      </c>
      <c r="BE153" s="229">
        <f>IF(N153="základní",J153,0)</f>
        <v>0</v>
      </c>
      <c r="BF153" s="229">
        <f>IF(N153="snížená",J153,0)</f>
        <v>0</v>
      </c>
      <c r="BG153" s="229">
        <f>IF(N153="zákl. přenesená",J153,0)</f>
        <v>0</v>
      </c>
      <c r="BH153" s="229">
        <f>IF(N153="sníž. přenesená",J153,0)</f>
        <v>0</v>
      </c>
      <c r="BI153" s="229">
        <f>IF(N153="nulová",J153,0)</f>
        <v>0</v>
      </c>
      <c r="BJ153" s="18" t="s">
        <v>84</v>
      </c>
      <c r="BK153" s="229">
        <f>ROUND(I153*H153,2)</f>
        <v>0</v>
      </c>
      <c r="BL153" s="18" t="s">
        <v>415</v>
      </c>
      <c r="BM153" s="228" t="s">
        <v>4465</v>
      </c>
    </row>
    <row r="154" s="2" customFormat="1">
      <c r="A154" s="39"/>
      <c r="B154" s="40"/>
      <c r="C154" s="41"/>
      <c r="D154" s="230" t="s">
        <v>417</v>
      </c>
      <c r="E154" s="41"/>
      <c r="F154" s="231" t="s">
        <v>4464</v>
      </c>
      <c r="G154" s="41"/>
      <c r="H154" s="41"/>
      <c r="I154" s="156"/>
      <c r="J154" s="41"/>
      <c r="K154" s="41"/>
      <c r="L154" s="45"/>
      <c r="M154" s="232"/>
      <c r="N154" s="233"/>
      <c r="O154" s="92"/>
      <c r="P154" s="92"/>
      <c r="Q154" s="92"/>
      <c r="R154" s="92"/>
      <c r="S154" s="92"/>
      <c r="T154" s="93"/>
      <c r="U154" s="39"/>
      <c r="V154" s="39"/>
      <c r="W154" s="39"/>
      <c r="X154" s="39"/>
      <c r="Y154" s="39"/>
      <c r="Z154" s="39"/>
      <c r="AA154" s="39"/>
      <c r="AB154" s="39"/>
      <c r="AC154" s="39"/>
      <c r="AD154" s="39"/>
      <c r="AE154" s="39"/>
      <c r="AT154" s="18" t="s">
        <v>417</v>
      </c>
      <c r="AU154" s="18" t="s">
        <v>86</v>
      </c>
    </row>
    <row r="155" s="2" customFormat="1" ht="21.75" customHeight="1">
      <c r="A155" s="39"/>
      <c r="B155" s="40"/>
      <c r="C155" s="216" t="s">
        <v>455</v>
      </c>
      <c r="D155" s="216" t="s">
        <v>409</v>
      </c>
      <c r="E155" s="217" t="s">
        <v>4466</v>
      </c>
      <c r="F155" s="218" t="s">
        <v>4467</v>
      </c>
      <c r="G155" s="219" t="s">
        <v>897</v>
      </c>
      <c r="H155" s="220">
        <v>0.20000000000000001</v>
      </c>
      <c r="I155" s="221"/>
      <c r="J155" s="222">
        <f>ROUND(I155*H155,2)</f>
        <v>0</v>
      </c>
      <c r="K155" s="218" t="s">
        <v>4433</v>
      </c>
      <c r="L155" s="223"/>
      <c r="M155" s="224" t="s">
        <v>1</v>
      </c>
      <c r="N155" s="225" t="s">
        <v>41</v>
      </c>
      <c r="O155" s="92"/>
      <c r="P155" s="226">
        <f>O155*H155</f>
        <v>0</v>
      </c>
      <c r="Q155" s="226">
        <v>1</v>
      </c>
      <c r="R155" s="226">
        <f>Q155*H155</f>
        <v>0.20000000000000001</v>
      </c>
      <c r="S155" s="226">
        <v>0</v>
      </c>
      <c r="T155" s="227">
        <f>S155*H155</f>
        <v>0</v>
      </c>
      <c r="U155" s="39"/>
      <c r="V155" s="39"/>
      <c r="W155" s="39"/>
      <c r="X155" s="39"/>
      <c r="Y155" s="39"/>
      <c r="Z155" s="39"/>
      <c r="AA155" s="39"/>
      <c r="AB155" s="39"/>
      <c r="AC155" s="39"/>
      <c r="AD155" s="39"/>
      <c r="AE155" s="39"/>
      <c r="AR155" s="228" t="s">
        <v>413</v>
      </c>
      <c r="AT155" s="228" t="s">
        <v>409</v>
      </c>
      <c r="AU155" s="228" t="s">
        <v>86</v>
      </c>
      <c r="AY155" s="18" t="s">
        <v>414</v>
      </c>
      <c r="BE155" s="229">
        <f>IF(N155="základní",J155,0)</f>
        <v>0</v>
      </c>
      <c r="BF155" s="229">
        <f>IF(N155="snížená",J155,0)</f>
        <v>0</v>
      </c>
      <c r="BG155" s="229">
        <f>IF(N155="zákl. přenesená",J155,0)</f>
        <v>0</v>
      </c>
      <c r="BH155" s="229">
        <f>IF(N155="sníž. přenesená",J155,0)</f>
        <v>0</v>
      </c>
      <c r="BI155" s="229">
        <f>IF(N155="nulová",J155,0)</f>
        <v>0</v>
      </c>
      <c r="BJ155" s="18" t="s">
        <v>84</v>
      </c>
      <c r="BK155" s="229">
        <f>ROUND(I155*H155,2)</f>
        <v>0</v>
      </c>
      <c r="BL155" s="18" t="s">
        <v>415</v>
      </c>
      <c r="BM155" s="228" t="s">
        <v>4468</v>
      </c>
    </row>
    <row r="156" s="2" customFormat="1">
      <c r="A156" s="39"/>
      <c r="B156" s="40"/>
      <c r="C156" s="41"/>
      <c r="D156" s="230" t="s">
        <v>417</v>
      </c>
      <c r="E156" s="41"/>
      <c r="F156" s="231" t="s">
        <v>4467</v>
      </c>
      <c r="G156" s="41"/>
      <c r="H156" s="41"/>
      <c r="I156" s="156"/>
      <c r="J156" s="41"/>
      <c r="K156" s="41"/>
      <c r="L156" s="45"/>
      <c r="M156" s="232"/>
      <c r="N156" s="233"/>
      <c r="O156" s="92"/>
      <c r="P156" s="92"/>
      <c r="Q156" s="92"/>
      <c r="R156" s="92"/>
      <c r="S156" s="92"/>
      <c r="T156" s="93"/>
      <c r="U156" s="39"/>
      <c r="V156" s="39"/>
      <c r="W156" s="39"/>
      <c r="X156" s="39"/>
      <c r="Y156" s="39"/>
      <c r="Z156" s="39"/>
      <c r="AA156" s="39"/>
      <c r="AB156" s="39"/>
      <c r="AC156" s="39"/>
      <c r="AD156" s="39"/>
      <c r="AE156" s="39"/>
      <c r="AT156" s="18" t="s">
        <v>417</v>
      </c>
      <c r="AU156" s="18" t="s">
        <v>86</v>
      </c>
    </row>
    <row r="157" s="11" customFormat="1" ht="22.8" customHeight="1">
      <c r="A157" s="11"/>
      <c r="B157" s="254"/>
      <c r="C157" s="255"/>
      <c r="D157" s="256" t="s">
        <v>75</v>
      </c>
      <c r="E157" s="275" t="s">
        <v>442</v>
      </c>
      <c r="F157" s="275" t="s">
        <v>4469</v>
      </c>
      <c r="G157" s="255"/>
      <c r="H157" s="255"/>
      <c r="I157" s="258"/>
      <c r="J157" s="276">
        <f>BK157</f>
        <v>0</v>
      </c>
      <c r="K157" s="255"/>
      <c r="L157" s="260"/>
      <c r="M157" s="261"/>
      <c r="N157" s="262"/>
      <c r="O157" s="262"/>
      <c r="P157" s="263">
        <f>SUM(P158:P202)</f>
        <v>0</v>
      </c>
      <c r="Q157" s="262"/>
      <c r="R157" s="263">
        <f>SUM(R158:R202)</f>
        <v>0.027880000000000002</v>
      </c>
      <c r="S157" s="262"/>
      <c r="T157" s="264">
        <f>SUM(T158:T202)</f>
        <v>0</v>
      </c>
      <c r="U157" s="11"/>
      <c r="V157" s="11"/>
      <c r="W157" s="11"/>
      <c r="X157" s="11"/>
      <c r="Y157" s="11"/>
      <c r="Z157" s="11"/>
      <c r="AA157" s="11"/>
      <c r="AB157" s="11"/>
      <c r="AC157" s="11"/>
      <c r="AD157" s="11"/>
      <c r="AE157" s="11"/>
      <c r="AR157" s="265" t="s">
        <v>84</v>
      </c>
      <c r="AT157" s="266" t="s">
        <v>75</v>
      </c>
      <c r="AU157" s="266" t="s">
        <v>84</v>
      </c>
      <c r="AY157" s="265" t="s">
        <v>414</v>
      </c>
      <c r="BK157" s="267">
        <f>SUM(BK158:BK202)</f>
        <v>0</v>
      </c>
    </row>
    <row r="158" s="2" customFormat="1" ht="16.5" customHeight="1">
      <c r="A158" s="39"/>
      <c r="B158" s="40"/>
      <c r="C158" s="234" t="s">
        <v>459</v>
      </c>
      <c r="D158" s="234" t="s">
        <v>443</v>
      </c>
      <c r="E158" s="235" t="s">
        <v>4470</v>
      </c>
      <c r="F158" s="236" t="s">
        <v>4471</v>
      </c>
      <c r="G158" s="237" t="s">
        <v>632</v>
      </c>
      <c r="H158" s="238">
        <v>16</v>
      </c>
      <c r="I158" s="239"/>
      <c r="J158" s="240">
        <f>ROUND(I158*H158,2)</f>
        <v>0</v>
      </c>
      <c r="K158" s="236" t="s">
        <v>4433</v>
      </c>
      <c r="L158" s="45"/>
      <c r="M158" s="241" t="s">
        <v>1</v>
      </c>
      <c r="N158" s="242" t="s">
        <v>41</v>
      </c>
      <c r="O158" s="92"/>
      <c r="P158" s="226">
        <f>O158*H158</f>
        <v>0</v>
      </c>
      <c r="Q158" s="226">
        <v>0</v>
      </c>
      <c r="R158" s="226">
        <f>Q158*H158</f>
        <v>0</v>
      </c>
      <c r="S158" s="226">
        <v>0</v>
      </c>
      <c r="T158" s="227">
        <f>S158*H158</f>
        <v>0</v>
      </c>
      <c r="U158" s="39"/>
      <c r="V158" s="39"/>
      <c r="W158" s="39"/>
      <c r="X158" s="39"/>
      <c r="Y158" s="39"/>
      <c r="Z158" s="39"/>
      <c r="AA158" s="39"/>
      <c r="AB158" s="39"/>
      <c r="AC158" s="39"/>
      <c r="AD158" s="39"/>
      <c r="AE158" s="39"/>
      <c r="AR158" s="228" t="s">
        <v>415</v>
      </c>
      <c r="AT158" s="228" t="s">
        <v>443</v>
      </c>
      <c r="AU158" s="228" t="s">
        <v>86</v>
      </c>
      <c r="AY158" s="18" t="s">
        <v>414</v>
      </c>
      <c r="BE158" s="229">
        <f>IF(N158="základní",J158,0)</f>
        <v>0</v>
      </c>
      <c r="BF158" s="229">
        <f>IF(N158="snížená",J158,0)</f>
        <v>0</v>
      </c>
      <c r="BG158" s="229">
        <f>IF(N158="zákl. přenesená",J158,0)</f>
        <v>0</v>
      </c>
      <c r="BH158" s="229">
        <f>IF(N158="sníž. přenesená",J158,0)</f>
        <v>0</v>
      </c>
      <c r="BI158" s="229">
        <f>IF(N158="nulová",J158,0)</f>
        <v>0</v>
      </c>
      <c r="BJ158" s="18" t="s">
        <v>84</v>
      </c>
      <c r="BK158" s="229">
        <f>ROUND(I158*H158,2)</f>
        <v>0</v>
      </c>
      <c r="BL158" s="18" t="s">
        <v>415</v>
      </c>
      <c r="BM158" s="228" t="s">
        <v>4472</v>
      </c>
    </row>
    <row r="159" s="2" customFormat="1">
      <c r="A159" s="39"/>
      <c r="B159" s="40"/>
      <c r="C159" s="41"/>
      <c r="D159" s="230" t="s">
        <v>417</v>
      </c>
      <c r="E159" s="41"/>
      <c r="F159" s="231" t="s">
        <v>4471</v>
      </c>
      <c r="G159" s="41"/>
      <c r="H159" s="41"/>
      <c r="I159" s="156"/>
      <c r="J159" s="41"/>
      <c r="K159" s="41"/>
      <c r="L159" s="45"/>
      <c r="M159" s="232"/>
      <c r="N159" s="233"/>
      <c r="O159" s="92"/>
      <c r="P159" s="92"/>
      <c r="Q159" s="92"/>
      <c r="R159" s="92"/>
      <c r="S159" s="92"/>
      <c r="T159" s="93"/>
      <c r="U159" s="39"/>
      <c r="V159" s="39"/>
      <c r="W159" s="39"/>
      <c r="X159" s="39"/>
      <c r="Y159" s="39"/>
      <c r="Z159" s="39"/>
      <c r="AA159" s="39"/>
      <c r="AB159" s="39"/>
      <c r="AC159" s="39"/>
      <c r="AD159" s="39"/>
      <c r="AE159" s="39"/>
      <c r="AT159" s="18" t="s">
        <v>417</v>
      </c>
      <c r="AU159" s="18" t="s">
        <v>86</v>
      </c>
    </row>
    <row r="160" s="2" customFormat="1" ht="21.75" customHeight="1">
      <c r="A160" s="39"/>
      <c r="B160" s="40"/>
      <c r="C160" s="234" t="s">
        <v>463</v>
      </c>
      <c r="D160" s="234" t="s">
        <v>443</v>
      </c>
      <c r="E160" s="235" t="s">
        <v>4100</v>
      </c>
      <c r="F160" s="236" t="s">
        <v>4101</v>
      </c>
      <c r="G160" s="237" t="s">
        <v>632</v>
      </c>
      <c r="H160" s="238">
        <v>16</v>
      </c>
      <c r="I160" s="239"/>
      <c r="J160" s="240">
        <f>ROUND(I160*H160,2)</f>
        <v>0</v>
      </c>
      <c r="K160" s="236" t="s">
        <v>4433</v>
      </c>
      <c r="L160" s="45"/>
      <c r="M160" s="241" t="s">
        <v>1</v>
      </c>
      <c r="N160" s="242" t="s">
        <v>41</v>
      </c>
      <c r="O160" s="92"/>
      <c r="P160" s="226">
        <f>O160*H160</f>
        <v>0</v>
      </c>
      <c r="Q160" s="226">
        <v>0</v>
      </c>
      <c r="R160" s="226">
        <f>Q160*H160</f>
        <v>0</v>
      </c>
      <c r="S160" s="226">
        <v>0</v>
      </c>
      <c r="T160" s="227">
        <f>S160*H160</f>
        <v>0</v>
      </c>
      <c r="U160" s="39"/>
      <c r="V160" s="39"/>
      <c r="W160" s="39"/>
      <c r="X160" s="39"/>
      <c r="Y160" s="39"/>
      <c r="Z160" s="39"/>
      <c r="AA160" s="39"/>
      <c r="AB160" s="39"/>
      <c r="AC160" s="39"/>
      <c r="AD160" s="39"/>
      <c r="AE160" s="39"/>
      <c r="AR160" s="228" t="s">
        <v>415</v>
      </c>
      <c r="AT160" s="228" t="s">
        <v>443</v>
      </c>
      <c r="AU160" s="228" t="s">
        <v>86</v>
      </c>
      <c r="AY160" s="18" t="s">
        <v>414</v>
      </c>
      <c r="BE160" s="229">
        <f>IF(N160="základní",J160,0)</f>
        <v>0</v>
      </c>
      <c r="BF160" s="229">
        <f>IF(N160="snížená",J160,0)</f>
        <v>0</v>
      </c>
      <c r="BG160" s="229">
        <f>IF(N160="zákl. přenesená",J160,0)</f>
        <v>0</v>
      </c>
      <c r="BH160" s="229">
        <f>IF(N160="sníž. přenesená",J160,0)</f>
        <v>0</v>
      </c>
      <c r="BI160" s="229">
        <f>IF(N160="nulová",J160,0)</f>
        <v>0</v>
      </c>
      <c r="BJ160" s="18" t="s">
        <v>84</v>
      </c>
      <c r="BK160" s="229">
        <f>ROUND(I160*H160,2)</f>
        <v>0</v>
      </c>
      <c r="BL160" s="18" t="s">
        <v>415</v>
      </c>
      <c r="BM160" s="228" t="s">
        <v>4473</v>
      </c>
    </row>
    <row r="161" s="2" customFormat="1">
      <c r="A161" s="39"/>
      <c r="B161" s="40"/>
      <c r="C161" s="41"/>
      <c r="D161" s="230" t="s">
        <v>417</v>
      </c>
      <c r="E161" s="41"/>
      <c r="F161" s="231" t="s">
        <v>4101</v>
      </c>
      <c r="G161" s="41"/>
      <c r="H161" s="41"/>
      <c r="I161" s="156"/>
      <c r="J161" s="41"/>
      <c r="K161" s="41"/>
      <c r="L161" s="45"/>
      <c r="M161" s="232"/>
      <c r="N161" s="233"/>
      <c r="O161" s="92"/>
      <c r="P161" s="92"/>
      <c r="Q161" s="92"/>
      <c r="R161" s="92"/>
      <c r="S161" s="92"/>
      <c r="T161" s="93"/>
      <c r="U161" s="39"/>
      <c r="V161" s="39"/>
      <c r="W161" s="39"/>
      <c r="X161" s="39"/>
      <c r="Y161" s="39"/>
      <c r="Z161" s="39"/>
      <c r="AA161" s="39"/>
      <c r="AB161" s="39"/>
      <c r="AC161" s="39"/>
      <c r="AD161" s="39"/>
      <c r="AE161" s="39"/>
      <c r="AT161" s="18" t="s">
        <v>417</v>
      </c>
      <c r="AU161" s="18" t="s">
        <v>86</v>
      </c>
    </row>
    <row r="162" s="2" customFormat="1" ht="21.75" customHeight="1">
      <c r="A162" s="39"/>
      <c r="B162" s="40"/>
      <c r="C162" s="216" t="s">
        <v>8</v>
      </c>
      <c r="D162" s="216" t="s">
        <v>409</v>
      </c>
      <c r="E162" s="217" t="s">
        <v>4474</v>
      </c>
      <c r="F162" s="218" t="s">
        <v>4475</v>
      </c>
      <c r="G162" s="219" t="s">
        <v>4476</v>
      </c>
      <c r="H162" s="220">
        <v>39.393999999999998</v>
      </c>
      <c r="I162" s="221"/>
      <c r="J162" s="222">
        <f>ROUND(I162*H162,2)</f>
        <v>0</v>
      </c>
      <c r="K162" s="218" t="s">
        <v>4433</v>
      </c>
      <c r="L162" s="223"/>
      <c r="M162" s="224" t="s">
        <v>1</v>
      </c>
      <c r="N162" s="225" t="s">
        <v>41</v>
      </c>
      <c r="O162" s="92"/>
      <c r="P162" s="226">
        <f>O162*H162</f>
        <v>0</v>
      </c>
      <c r="Q162" s="226">
        <v>0</v>
      </c>
      <c r="R162" s="226">
        <f>Q162*H162</f>
        <v>0</v>
      </c>
      <c r="S162" s="226">
        <v>0</v>
      </c>
      <c r="T162" s="227">
        <f>S162*H162</f>
        <v>0</v>
      </c>
      <c r="U162" s="39"/>
      <c r="V162" s="39"/>
      <c r="W162" s="39"/>
      <c r="X162" s="39"/>
      <c r="Y162" s="39"/>
      <c r="Z162" s="39"/>
      <c r="AA162" s="39"/>
      <c r="AB162" s="39"/>
      <c r="AC162" s="39"/>
      <c r="AD162" s="39"/>
      <c r="AE162" s="39"/>
      <c r="AR162" s="228" t="s">
        <v>413</v>
      </c>
      <c r="AT162" s="228" t="s">
        <v>409</v>
      </c>
      <c r="AU162" s="228" t="s">
        <v>86</v>
      </c>
      <c r="AY162" s="18" t="s">
        <v>414</v>
      </c>
      <c r="BE162" s="229">
        <f>IF(N162="základní",J162,0)</f>
        <v>0</v>
      </c>
      <c r="BF162" s="229">
        <f>IF(N162="snížená",J162,0)</f>
        <v>0</v>
      </c>
      <c r="BG162" s="229">
        <f>IF(N162="zákl. přenesená",J162,0)</f>
        <v>0</v>
      </c>
      <c r="BH162" s="229">
        <f>IF(N162="sníž. přenesená",J162,0)</f>
        <v>0</v>
      </c>
      <c r="BI162" s="229">
        <f>IF(N162="nulová",J162,0)</f>
        <v>0</v>
      </c>
      <c r="BJ162" s="18" t="s">
        <v>84</v>
      </c>
      <c r="BK162" s="229">
        <f>ROUND(I162*H162,2)</f>
        <v>0</v>
      </c>
      <c r="BL162" s="18" t="s">
        <v>415</v>
      </c>
      <c r="BM162" s="228" t="s">
        <v>4477</v>
      </c>
    </row>
    <row r="163" s="2" customFormat="1">
      <c r="A163" s="39"/>
      <c r="B163" s="40"/>
      <c r="C163" s="41"/>
      <c r="D163" s="230" t="s">
        <v>417</v>
      </c>
      <c r="E163" s="41"/>
      <c r="F163" s="231" t="s">
        <v>4475</v>
      </c>
      <c r="G163" s="41"/>
      <c r="H163" s="41"/>
      <c r="I163" s="156"/>
      <c r="J163" s="41"/>
      <c r="K163" s="41"/>
      <c r="L163" s="45"/>
      <c r="M163" s="232"/>
      <c r="N163" s="233"/>
      <c r="O163" s="92"/>
      <c r="P163" s="92"/>
      <c r="Q163" s="92"/>
      <c r="R163" s="92"/>
      <c r="S163" s="92"/>
      <c r="T163" s="93"/>
      <c r="U163" s="39"/>
      <c r="V163" s="39"/>
      <c r="W163" s="39"/>
      <c r="X163" s="39"/>
      <c r="Y163" s="39"/>
      <c r="Z163" s="39"/>
      <c r="AA163" s="39"/>
      <c r="AB163" s="39"/>
      <c r="AC163" s="39"/>
      <c r="AD163" s="39"/>
      <c r="AE163" s="39"/>
      <c r="AT163" s="18" t="s">
        <v>417</v>
      </c>
      <c r="AU163" s="18" t="s">
        <v>86</v>
      </c>
    </row>
    <row r="164" s="2" customFormat="1">
      <c r="A164" s="39"/>
      <c r="B164" s="40"/>
      <c r="C164" s="41"/>
      <c r="D164" s="230" t="s">
        <v>722</v>
      </c>
      <c r="E164" s="41"/>
      <c r="F164" s="268" t="s">
        <v>4478</v>
      </c>
      <c r="G164" s="41"/>
      <c r="H164" s="41"/>
      <c r="I164" s="156"/>
      <c r="J164" s="41"/>
      <c r="K164" s="41"/>
      <c r="L164" s="45"/>
      <c r="M164" s="232"/>
      <c r="N164" s="233"/>
      <c r="O164" s="92"/>
      <c r="P164" s="92"/>
      <c r="Q164" s="92"/>
      <c r="R164" s="92"/>
      <c r="S164" s="92"/>
      <c r="T164" s="93"/>
      <c r="U164" s="39"/>
      <c r="V164" s="39"/>
      <c r="W164" s="39"/>
      <c r="X164" s="39"/>
      <c r="Y164" s="39"/>
      <c r="Z164" s="39"/>
      <c r="AA164" s="39"/>
      <c r="AB164" s="39"/>
      <c r="AC164" s="39"/>
      <c r="AD164" s="39"/>
      <c r="AE164" s="39"/>
      <c r="AT164" s="18" t="s">
        <v>722</v>
      </c>
      <c r="AU164" s="18" t="s">
        <v>86</v>
      </c>
    </row>
    <row r="165" s="13" customFormat="1">
      <c r="A165" s="13"/>
      <c r="B165" s="277"/>
      <c r="C165" s="278"/>
      <c r="D165" s="230" t="s">
        <v>758</v>
      </c>
      <c r="E165" s="279" t="s">
        <v>1</v>
      </c>
      <c r="F165" s="280" t="s">
        <v>4479</v>
      </c>
      <c r="G165" s="278"/>
      <c r="H165" s="281">
        <v>39.393999999999998</v>
      </c>
      <c r="I165" s="282"/>
      <c r="J165" s="278"/>
      <c r="K165" s="278"/>
      <c r="L165" s="283"/>
      <c r="M165" s="284"/>
      <c r="N165" s="285"/>
      <c r="O165" s="285"/>
      <c r="P165" s="285"/>
      <c r="Q165" s="285"/>
      <c r="R165" s="285"/>
      <c r="S165" s="285"/>
      <c r="T165" s="286"/>
      <c r="U165" s="13"/>
      <c r="V165" s="13"/>
      <c r="W165" s="13"/>
      <c r="X165" s="13"/>
      <c r="Y165" s="13"/>
      <c r="Z165" s="13"/>
      <c r="AA165" s="13"/>
      <c r="AB165" s="13"/>
      <c r="AC165" s="13"/>
      <c r="AD165" s="13"/>
      <c r="AE165" s="13"/>
      <c r="AT165" s="287" t="s">
        <v>758</v>
      </c>
      <c r="AU165" s="287" t="s">
        <v>86</v>
      </c>
      <c r="AV165" s="13" t="s">
        <v>86</v>
      </c>
      <c r="AW165" s="13" t="s">
        <v>33</v>
      </c>
      <c r="AX165" s="13" t="s">
        <v>76</v>
      </c>
      <c r="AY165" s="287" t="s">
        <v>414</v>
      </c>
    </row>
    <row r="166" s="14" customFormat="1">
      <c r="A166" s="14"/>
      <c r="B166" s="288"/>
      <c r="C166" s="289"/>
      <c r="D166" s="230" t="s">
        <v>758</v>
      </c>
      <c r="E166" s="290" t="s">
        <v>1</v>
      </c>
      <c r="F166" s="291" t="s">
        <v>760</v>
      </c>
      <c r="G166" s="289"/>
      <c r="H166" s="292">
        <v>39.393999999999998</v>
      </c>
      <c r="I166" s="293"/>
      <c r="J166" s="289"/>
      <c r="K166" s="289"/>
      <c r="L166" s="294"/>
      <c r="M166" s="295"/>
      <c r="N166" s="296"/>
      <c r="O166" s="296"/>
      <c r="P166" s="296"/>
      <c r="Q166" s="296"/>
      <c r="R166" s="296"/>
      <c r="S166" s="296"/>
      <c r="T166" s="297"/>
      <c r="U166" s="14"/>
      <c r="V166" s="14"/>
      <c r="W166" s="14"/>
      <c r="X166" s="14"/>
      <c r="Y166" s="14"/>
      <c r="Z166" s="14"/>
      <c r="AA166" s="14"/>
      <c r="AB166" s="14"/>
      <c r="AC166" s="14"/>
      <c r="AD166" s="14"/>
      <c r="AE166" s="14"/>
      <c r="AT166" s="298" t="s">
        <v>758</v>
      </c>
      <c r="AU166" s="298" t="s">
        <v>86</v>
      </c>
      <c r="AV166" s="14" t="s">
        <v>415</v>
      </c>
      <c r="AW166" s="14" t="s">
        <v>33</v>
      </c>
      <c r="AX166" s="14" t="s">
        <v>84</v>
      </c>
      <c r="AY166" s="298" t="s">
        <v>414</v>
      </c>
    </row>
    <row r="167" s="2" customFormat="1" ht="16.5" customHeight="1">
      <c r="A167" s="39"/>
      <c r="B167" s="40"/>
      <c r="C167" s="216" t="s">
        <v>470</v>
      </c>
      <c r="D167" s="216" t="s">
        <v>409</v>
      </c>
      <c r="E167" s="217" t="s">
        <v>4480</v>
      </c>
      <c r="F167" s="218" t="s">
        <v>4481</v>
      </c>
      <c r="G167" s="219" t="s">
        <v>4476</v>
      </c>
      <c r="H167" s="220">
        <v>20.312999999999999</v>
      </c>
      <c r="I167" s="221"/>
      <c r="J167" s="222">
        <f>ROUND(I167*H167,2)</f>
        <v>0</v>
      </c>
      <c r="K167" s="218" t="s">
        <v>4433</v>
      </c>
      <c r="L167" s="223"/>
      <c r="M167" s="224" t="s">
        <v>1</v>
      </c>
      <c r="N167" s="225" t="s">
        <v>41</v>
      </c>
      <c r="O167" s="92"/>
      <c r="P167" s="226">
        <f>O167*H167</f>
        <v>0</v>
      </c>
      <c r="Q167" s="226">
        <v>0</v>
      </c>
      <c r="R167" s="226">
        <f>Q167*H167</f>
        <v>0</v>
      </c>
      <c r="S167" s="226">
        <v>0</v>
      </c>
      <c r="T167" s="227">
        <f>S167*H167</f>
        <v>0</v>
      </c>
      <c r="U167" s="39"/>
      <c r="V167" s="39"/>
      <c r="W167" s="39"/>
      <c r="X167" s="39"/>
      <c r="Y167" s="39"/>
      <c r="Z167" s="39"/>
      <c r="AA167" s="39"/>
      <c r="AB167" s="39"/>
      <c r="AC167" s="39"/>
      <c r="AD167" s="39"/>
      <c r="AE167" s="39"/>
      <c r="AR167" s="228" t="s">
        <v>413</v>
      </c>
      <c r="AT167" s="228" t="s">
        <v>409</v>
      </c>
      <c r="AU167" s="228" t="s">
        <v>86</v>
      </c>
      <c r="AY167" s="18" t="s">
        <v>414</v>
      </c>
      <c r="BE167" s="229">
        <f>IF(N167="základní",J167,0)</f>
        <v>0</v>
      </c>
      <c r="BF167" s="229">
        <f>IF(N167="snížená",J167,0)</f>
        <v>0</v>
      </c>
      <c r="BG167" s="229">
        <f>IF(N167="zákl. přenesená",J167,0)</f>
        <v>0</v>
      </c>
      <c r="BH167" s="229">
        <f>IF(N167="sníž. přenesená",J167,0)</f>
        <v>0</v>
      </c>
      <c r="BI167" s="229">
        <f>IF(N167="nulová",J167,0)</f>
        <v>0</v>
      </c>
      <c r="BJ167" s="18" t="s">
        <v>84</v>
      </c>
      <c r="BK167" s="229">
        <f>ROUND(I167*H167,2)</f>
        <v>0</v>
      </c>
      <c r="BL167" s="18" t="s">
        <v>415</v>
      </c>
      <c r="BM167" s="228" t="s">
        <v>4482</v>
      </c>
    </row>
    <row r="168" s="2" customFormat="1">
      <c r="A168" s="39"/>
      <c r="B168" s="40"/>
      <c r="C168" s="41"/>
      <c r="D168" s="230" t="s">
        <v>417</v>
      </c>
      <c r="E168" s="41"/>
      <c r="F168" s="231" t="s">
        <v>4481</v>
      </c>
      <c r="G168" s="41"/>
      <c r="H168" s="41"/>
      <c r="I168" s="156"/>
      <c r="J168" s="41"/>
      <c r="K168" s="41"/>
      <c r="L168" s="45"/>
      <c r="M168" s="232"/>
      <c r="N168" s="233"/>
      <c r="O168" s="92"/>
      <c r="P168" s="92"/>
      <c r="Q168" s="92"/>
      <c r="R168" s="92"/>
      <c r="S168" s="92"/>
      <c r="T168" s="93"/>
      <c r="U168" s="39"/>
      <c r="V168" s="39"/>
      <c r="W168" s="39"/>
      <c r="X168" s="39"/>
      <c r="Y168" s="39"/>
      <c r="Z168" s="39"/>
      <c r="AA168" s="39"/>
      <c r="AB168" s="39"/>
      <c r="AC168" s="39"/>
      <c r="AD168" s="39"/>
      <c r="AE168" s="39"/>
      <c r="AT168" s="18" t="s">
        <v>417</v>
      </c>
      <c r="AU168" s="18" t="s">
        <v>86</v>
      </c>
    </row>
    <row r="169" s="2" customFormat="1">
      <c r="A169" s="39"/>
      <c r="B169" s="40"/>
      <c r="C169" s="41"/>
      <c r="D169" s="230" t="s">
        <v>722</v>
      </c>
      <c r="E169" s="41"/>
      <c r="F169" s="268" t="s">
        <v>4483</v>
      </c>
      <c r="G169" s="41"/>
      <c r="H169" s="41"/>
      <c r="I169" s="156"/>
      <c r="J169" s="41"/>
      <c r="K169" s="41"/>
      <c r="L169" s="45"/>
      <c r="M169" s="232"/>
      <c r="N169" s="233"/>
      <c r="O169" s="92"/>
      <c r="P169" s="92"/>
      <c r="Q169" s="92"/>
      <c r="R169" s="92"/>
      <c r="S169" s="92"/>
      <c r="T169" s="93"/>
      <c r="U169" s="39"/>
      <c r="V169" s="39"/>
      <c r="W169" s="39"/>
      <c r="X169" s="39"/>
      <c r="Y169" s="39"/>
      <c r="Z169" s="39"/>
      <c r="AA169" s="39"/>
      <c r="AB169" s="39"/>
      <c r="AC169" s="39"/>
      <c r="AD169" s="39"/>
      <c r="AE169" s="39"/>
      <c r="AT169" s="18" t="s">
        <v>722</v>
      </c>
      <c r="AU169" s="18" t="s">
        <v>86</v>
      </c>
    </row>
    <row r="170" s="13" customFormat="1">
      <c r="A170" s="13"/>
      <c r="B170" s="277"/>
      <c r="C170" s="278"/>
      <c r="D170" s="230" t="s">
        <v>758</v>
      </c>
      <c r="E170" s="279" t="s">
        <v>1</v>
      </c>
      <c r="F170" s="280" t="s">
        <v>4484</v>
      </c>
      <c r="G170" s="278"/>
      <c r="H170" s="281">
        <v>20.312999999999999</v>
      </c>
      <c r="I170" s="282"/>
      <c r="J170" s="278"/>
      <c r="K170" s="278"/>
      <c r="L170" s="283"/>
      <c r="M170" s="284"/>
      <c r="N170" s="285"/>
      <c r="O170" s="285"/>
      <c r="P170" s="285"/>
      <c r="Q170" s="285"/>
      <c r="R170" s="285"/>
      <c r="S170" s="285"/>
      <c r="T170" s="286"/>
      <c r="U170" s="13"/>
      <c r="V170" s="13"/>
      <c r="W170" s="13"/>
      <c r="X170" s="13"/>
      <c r="Y170" s="13"/>
      <c r="Z170" s="13"/>
      <c r="AA170" s="13"/>
      <c r="AB170" s="13"/>
      <c r="AC170" s="13"/>
      <c r="AD170" s="13"/>
      <c r="AE170" s="13"/>
      <c r="AT170" s="287" t="s">
        <v>758</v>
      </c>
      <c r="AU170" s="287" t="s">
        <v>86</v>
      </c>
      <c r="AV170" s="13" t="s">
        <v>86</v>
      </c>
      <c r="AW170" s="13" t="s">
        <v>33</v>
      </c>
      <c r="AX170" s="13" t="s">
        <v>76</v>
      </c>
      <c r="AY170" s="287" t="s">
        <v>414</v>
      </c>
    </row>
    <row r="171" s="14" customFormat="1">
      <c r="A171" s="14"/>
      <c r="B171" s="288"/>
      <c r="C171" s="289"/>
      <c r="D171" s="230" t="s">
        <v>758</v>
      </c>
      <c r="E171" s="290" t="s">
        <v>1</v>
      </c>
      <c r="F171" s="291" t="s">
        <v>760</v>
      </c>
      <c r="G171" s="289"/>
      <c r="H171" s="292">
        <v>20.312999999999999</v>
      </c>
      <c r="I171" s="293"/>
      <c r="J171" s="289"/>
      <c r="K171" s="289"/>
      <c r="L171" s="294"/>
      <c r="M171" s="295"/>
      <c r="N171" s="296"/>
      <c r="O171" s="296"/>
      <c r="P171" s="296"/>
      <c r="Q171" s="296"/>
      <c r="R171" s="296"/>
      <c r="S171" s="296"/>
      <c r="T171" s="297"/>
      <c r="U171" s="14"/>
      <c r="V171" s="14"/>
      <c r="W171" s="14"/>
      <c r="X171" s="14"/>
      <c r="Y171" s="14"/>
      <c r="Z171" s="14"/>
      <c r="AA171" s="14"/>
      <c r="AB171" s="14"/>
      <c r="AC171" s="14"/>
      <c r="AD171" s="14"/>
      <c r="AE171" s="14"/>
      <c r="AT171" s="298" t="s">
        <v>758</v>
      </c>
      <c r="AU171" s="298" t="s">
        <v>86</v>
      </c>
      <c r="AV171" s="14" t="s">
        <v>415</v>
      </c>
      <c r="AW171" s="14" t="s">
        <v>33</v>
      </c>
      <c r="AX171" s="14" t="s">
        <v>84</v>
      </c>
      <c r="AY171" s="298" t="s">
        <v>414</v>
      </c>
    </row>
    <row r="172" s="2" customFormat="1" ht="16.5" customHeight="1">
      <c r="A172" s="39"/>
      <c r="B172" s="40"/>
      <c r="C172" s="216" t="s">
        <v>475</v>
      </c>
      <c r="D172" s="216" t="s">
        <v>409</v>
      </c>
      <c r="E172" s="217" t="s">
        <v>4485</v>
      </c>
      <c r="F172" s="218" t="s">
        <v>4486</v>
      </c>
      <c r="G172" s="219" t="s">
        <v>984</v>
      </c>
      <c r="H172" s="220">
        <v>23.809999999999999</v>
      </c>
      <c r="I172" s="221"/>
      <c r="J172" s="222">
        <f>ROUND(I172*H172,2)</f>
        <v>0</v>
      </c>
      <c r="K172" s="218" t="s">
        <v>4433</v>
      </c>
      <c r="L172" s="223"/>
      <c r="M172" s="224" t="s">
        <v>1</v>
      </c>
      <c r="N172" s="225" t="s">
        <v>41</v>
      </c>
      <c r="O172" s="92"/>
      <c r="P172" s="226">
        <f>O172*H172</f>
        <v>0</v>
      </c>
      <c r="Q172" s="226">
        <v>0</v>
      </c>
      <c r="R172" s="226">
        <f>Q172*H172</f>
        <v>0</v>
      </c>
      <c r="S172" s="226">
        <v>0</v>
      </c>
      <c r="T172" s="227">
        <f>S172*H172</f>
        <v>0</v>
      </c>
      <c r="U172" s="39"/>
      <c r="V172" s="39"/>
      <c r="W172" s="39"/>
      <c r="X172" s="39"/>
      <c r="Y172" s="39"/>
      <c r="Z172" s="39"/>
      <c r="AA172" s="39"/>
      <c r="AB172" s="39"/>
      <c r="AC172" s="39"/>
      <c r="AD172" s="39"/>
      <c r="AE172" s="39"/>
      <c r="AR172" s="228" t="s">
        <v>413</v>
      </c>
      <c r="AT172" s="228" t="s">
        <v>409</v>
      </c>
      <c r="AU172" s="228" t="s">
        <v>86</v>
      </c>
      <c r="AY172" s="18" t="s">
        <v>414</v>
      </c>
      <c r="BE172" s="229">
        <f>IF(N172="základní",J172,0)</f>
        <v>0</v>
      </c>
      <c r="BF172" s="229">
        <f>IF(N172="snížená",J172,0)</f>
        <v>0</v>
      </c>
      <c r="BG172" s="229">
        <f>IF(N172="zákl. přenesená",J172,0)</f>
        <v>0</v>
      </c>
      <c r="BH172" s="229">
        <f>IF(N172="sníž. přenesená",J172,0)</f>
        <v>0</v>
      </c>
      <c r="BI172" s="229">
        <f>IF(N172="nulová",J172,0)</f>
        <v>0</v>
      </c>
      <c r="BJ172" s="18" t="s">
        <v>84</v>
      </c>
      <c r="BK172" s="229">
        <f>ROUND(I172*H172,2)</f>
        <v>0</v>
      </c>
      <c r="BL172" s="18" t="s">
        <v>415</v>
      </c>
      <c r="BM172" s="228" t="s">
        <v>4487</v>
      </c>
    </row>
    <row r="173" s="2" customFormat="1">
      <c r="A173" s="39"/>
      <c r="B173" s="40"/>
      <c r="C173" s="41"/>
      <c r="D173" s="230" t="s">
        <v>417</v>
      </c>
      <c r="E173" s="41"/>
      <c r="F173" s="231" t="s">
        <v>4486</v>
      </c>
      <c r="G173" s="41"/>
      <c r="H173" s="41"/>
      <c r="I173" s="156"/>
      <c r="J173" s="41"/>
      <c r="K173" s="41"/>
      <c r="L173" s="45"/>
      <c r="M173" s="232"/>
      <c r="N173" s="233"/>
      <c r="O173" s="92"/>
      <c r="P173" s="92"/>
      <c r="Q173" s="92"/>
      <c r="R173" s="92"/>
      <c r="S173" s="92"/>
      <c r="T173" s="93"/>
      <c r="U173" s="39"/>
      <c r="V173" s="39"/>
      <c r="W173" s="39"/>
      <c r="X173" s="39"/>
      <c r="Y173" s="39"/>
      <c r="Z173" s="39"/>
      <c r="AA173" s="39"/>
      <c r="AB173" s="39"/>
      <c r="AC173" s="39"/>
      <c r="AD173" s="39"/>
      <c r="AE173" s="39"/>
      <c r="AT173" s="18" t="s">
        <v>417</v>
      </c>
      <c r="AU173" s="18" t="s">
        <v>86</v>
      </c>
    </row>
    <row r="174" s="2" customFormat="1">
      <c r="A174" s="39"/>
      <c r="B174" s="40"/>
      <c r="C174" s="41"/>
      <c r="D174" s="230" t="s">
        <v>722</v>
      </c>
      <c r="E174" s="41"/>
      <c r="F174" s="268" t="s">
        <v>4488</v>
      </c>
      <c r="G174" s="41"/>
      <c r="H174" s="41"/>
      <c r="I174" s="156"/>
      <c r="J174" s="41"/>
      <c r="K174" s="41"/>
      <c r="L174" s="45"/>
      <c r="M174" s="232"/>
      <c r="N174" s="233"/>
      <c r="O174" s="92"/>
      <c r="P174" s="92"/>
      <c r="Q174" s="92"/>
      <c r="R174" s="92"/>
      <c r="S174" s="92"/>
      <c r="T174" s="93"/>
      <c r="U174" s="39"/>
      <c r="V174" s="39"/>
      <c r="W174" s="39"/>
      <c r="X174" s="39"/>
      <c r="Y174" s="39"/>
      <c r="Z174" s="39"/>
      <c r="AA174" s="39"/>
      <c r="AB174" s="39"/>
      <c r="AC174" s="39"/>
      <c r="AD174" s="39"/>
      <c r="AE174" s="39"/>
      <c r="AT174" s="18" t="s">
        <v>722</v>
      </c>
      <c r="AU174" s="18" t="s">
        <v>86</v>
      </c>
    </row>
    <row r="175" s="13" customFormat="1">
      <c r="A175" s="13"/>
      <c r="B175" s="277"/>
      <c r="C175" s="278"/>
      <c r="D175" s="230" t="s">
        <v>758</v>
      </c>
      <c r="E175" s="279" t="s">
        <v>1</v>
      </c>
      <c r="F175" s="280" t="s">
        <v>4489</v>
      </c>
      <c r="G175" s="278"/>
      <c r="H175" s="281">
        <v>23.809999999999999</v>
      </c>
      <c r="I175" s="282"/>
      <c r="J175" s="278"/>
      <c r="K175" s="278"/>
      <c r="L175" s="283"/>
      <c r="M175" s="284"/>
      <c r="N175" s="285"/>
      <c r="O175" s="285"/>
      <c r="P175" s="285"/>
      <c r="Q175" s="285"/>
      <c r="R175" s="285"/>
      <c r="S175" s="285"/>
      <c r="T175" s="286"/>
      <c r="U175" s="13"/>
      <c r="V175" s="13"/>
      <c r="W175" s="13"/>
      <c r="X175" s="13"/>
      <c r="Y175" s="13"/>
      <c r="Z175" s="13"/>
      <c r="AA175" s="13"/>
      <c r="AB175" s="13"/>
      <c r="AC175" s="13"/>
      <c r="AD175" s="13"/>
      <c r="AE175" s="13"/>
      <c r="AT175" s="287" t="s">
        <v>758</v>
      </c>
      <c r="AU175" s="287" t="s">
        <v>86</v>
      </c>
      <c r="AV175" s="13" t="s">
        <v>86</v>
      </c>
      <c r="AW175" s="13" t="s">
        <v>33</v>
      </c>
      <c r="AX175" s="13" t="s">
        <v>76</v>
      </c>
      <c r="AY175" s="287" t="s">
        <v>414</v>
      </c>
    </row>
    <row r="176" s="14" customFormat="1">
      <c r="A176" s="14"/>
      <c r="B176" s="288"/>
      <c r="C176" s="289"/>
      <c r="D176" s="230" t="s">
        <v>758</v>
      </c>
      <c r="E176" s="290" t="s">
        <v>1</v>
      </c>
      <c r="F176" s="291" t="s">
        <v>760</v>
      </c>
      <c r="G176" s="289"/>
      <c r="H176" s="292">
        <v>23.809999999999999</v>
      </c>
      <c r="I176" s="293"/>
      <c r="J176" s="289"/>
      <c r="K176" s="289"/>
      <c r="L176" s="294"/>
      <c r="M176" s="295"/>
      <c r="N176" s="296"/>
      <c r="O176" s="296"/>
      <c r="P176" s="296"/>
      <c r="Q176" s="296"/>
      <c r="R176" s="296"/>
      <c r="S176" s="296"/>
      <c r="T176" s="297"/>
      <c r="U176" s="14"/>
      <c r="V176" s="14"/>
      <c r="W176" s="14"/>
      <c r="X176" s="14"/>
      <c r="Y176" s="14"/>
      <c r="Z176" s="14"/>
      <c r="AA176" s="14"/>
      <c r="AB176" s="14"/>
      <c r="AC176" s="14"/>
      <c r="AD176" s="14"/>
      <c r="AE176" s="14"/>
      <c r="AT176" s="298" t="s">
        <v>758</v>
      </c>
      <c r="AU176" s="298" t="s">
        <v>86</v>
      </c>
      <c r="AV176" s="14" t="s">
        <v>415</v>
      </c>
      <c r="AW176" s="14" t="s">
        <v>33</v>
      </c>
      <c r="AX176" s="14" t="s">
        <v>84</v>
      </c>
      <c r="AY176" s="298" t="s">
        <v>414</v>
      </c>
    </row>
    <row r="177" s="2" customFormat="1" ht="16.5" customHeight="1">
      <c r="A177" s="39"/>
      <c r="B177" s="40"/>
      <c r="C177" s="216" t="s">
        <v>479</v>
      </c>
      <c r="D177" s="216" t="s">
        <v>409</v>
      </c>
      <c r="E177" s="217" t="s">
        <v>4490</v>
      </c>
      <c r="F177" s="218" t="s">
        <v>4491</v>
      </c>
      <c r="G177" s="219" t="s">
        <v>984</v>
      </c>
      <c r="H177" s="220">
        <v>11.904999999999999</v>
      </c>
      <c r="I177" s="221"/>
      <c r="J177" s="222">
        <f>ROUND(I177*H177,2)</f>
        <v>0</v>
      </c>
      <c r="K177" s="218" t="s">
        <v>4433</v>
      </c>
      <c r="L177" s="223"/>
      <c r="M177" s="224" t="s">
        <v>1</v>
      </c>
      <c r="N177" s="225" t="s">
        <v>41</v>
      </c>
      <c r="O177" s="92"/>
      <c r="P177" s="226">
        <f>O177*H177</f>
        <v>0</v>
      </c>
      <c r="Q177" s="226">
        <v>0</v>
      </c>
      <c r="R177" s="226">
        <f>Q177*H177</f>
        <v>0</v>
      </c>
      <c r="S177" s="226">
        <v>0</v>
      </c>
      <c r="T177" s="227">
        <f>S177*H177</f>
        <v>0</v>
      </c>
      <c r="U177" s="39"/>
      <c r="V177" s="39"/>
      <c r="W177" s="39"/>
      <c r="X177" s="39"/>
      <c r="Y177" s="39"/>
      <c r="Z177" s="39"/>
      <c r="AA177" s="39"/>
      <c r="AB177" s="39"/>
      <c r="AC177" s="39"/>
      <c r="AD177" s="39"/>
      <c r="AE177" s="39"/>
      <c r="AR177" s="228" t="s">
        <v>413</v>
      </c>
      <c r="AT177" s="228" t="s">
        <v>409</v>
      </c>
      <c r="AU177" s="228" t="s">
        <v>86</v>
      </c>
      <c r="AY177" s="18" t="s">
        <v>414</v>
      </c>
      <c r="BE177" s="229">
        <f>IF(N177="základní",J177,0)</f>
        <v>0</v>
      </c>
      <c r="BF177" s="229">
        <f>IF(N177="snížená",J177,0)</f>
        <v>0</v>
      </c>
      <c r="BG177" s="229">
        <f>IF(N177="zákl. přenesená",J177,0)</f>
        <v>0</v>
      </c>
      <c r="BH177" s="229">
        <f>IF(N177="sníž. přenesená",J177,0)</f>
        <v>0</v>
      </c>
      <c r="BI177" s="229">
        <f>IF(N177="nulová",J177,0)</f>
        <v>0</v>
      </c>
      <c r="BJ177" s="18" t="s">
        <v>84</v>
      </c>
      <c r="BK177" s="229">
        <f>ROUND(I177*H177,2)</f>
        <v>0</v>
      </c>
      <c r="BL177" s="18" t="s">
        <v>415</v>
      </c>
      <c r="BM177" s="228" t="s">
        <v>4492</v>
      </c>
    </row>
    <row r="178" s="2" customFormat="1">
      <c r="A178" s="39"/>
      <c r="B178" s="40"/>
      <c r="C178" s="41"/>
      <c r="D178" s="230" t="s">
        <v>417</v>
      </c>
      <c r="E178" s="41"/>
      <c r="F178" s="231" t="s">
        <v>4491</v>
      </c>
      <c r="G178" s="41"/>
      <c r="H178" s="41"/>
      <c r="I178" s="156"/>
      <c r="J178" s="41"/>
      <c r="K178" s="41"/>
      <c r="L178" s="45"/>
      <c r="M178" s="232"/>
      <c r="N178" s="233"/>
      <c r="O178" s="92"/>
      <c r="P178" s="92"/>
      <c r="Q178" s="92"/>
      <c r="R178" s="92"/>
      <c r="S178" s="92"/>
      <c r="T178" s="93"/>
      <c r="U178" s="39"/>
      <c r="V178" s="39"/>
      <c r="W178" s="39"/>
      <c r="X178" s="39"/>
      <c r="Y178" s="39"/>
      <c r="Z178" s="39"/>
      <c r="AA178" s="39"/>
      <c r="AB178" s="39"/>
      <c r="AC178" s="39"/>
      <c r="AD178" s="39"/>
      <c r="AE178" s="39"/>
      <c r="AT178" s="18" t="s">
        <v>417</v>
      </c>
      <c r="AU178" s="18" t="s">
        <v>86</v>
      </c>
    </row>
    <row r="179" s="2" customFormat="1">
      <c r="A179" s="39"/>
      <c r="B179" s="40"/>
      <c r="C179" s="41"/>
      <c r="D179" s="230" t="s">
        <v>722</v>
      </c>
      <c r="E179" s="41"/>
      <c r="F179" s="268" t="s">
        <v>4493</v>
      </c>
      <c r="G179" s="41"/>
      <c r="H179" s="41"/>
      <c r="I179" s="156"/>
      <c r="J179" s="41"/>
      <c r="K179" s="41"/>
      <c r="L179" s="45"/>
      <c r="M179" s="232"/>
      <c r="N179" s="233"/>
      <c r="O179" s="92"/>
      <c r="P179" s="92"/>
      <c r="Q179" s="92"/>
      <c r="R179" s="92"/>
      <c r="S179" s="92"/>
      <c r="T179" s="93"/>
      <c r="U179" s="39"/>
      <c r="V179" s="39"/>
      <c r="W179" s="39"/>
      <c r="X179" s="39"/>
      <c r="Y179" s="39"/>
      <c r="Z179" s="39"/>
      <c r="AA179" s="39"/>
      <c r="AB179" s="39"/>
      <c r="AC179" s="39"/>
      <c r="AD179" s="39"/>
      <c r="AE179" s="39"/>
      <c r="AT179" s="18" t="s">
        <v>722</v>
      </c>
      <c r="AU179" s="18" t="s">
        <v>86</v>
      </c>
    </row>
    <row r="180" s="13" customFormat="1">
      <c r="A180" s="13"/>
      <c r="B180" s="277"/>
      <c r="C180" s="278"/>
      <c r="D180" s="230" t="s">
        <v>758</v>
      </c>
      <c r="E180" s="279" t="s">
        <v>1</v>
      </c>
      <c r="F180" s="280" t="s">
        <v>4494</v>
      </c>
      <c r="G180" s="278"/>
      <c r="H180" s="281">
        <v>11.904999999999999</v>
      </c>
      <c r="I180" s="282"/>
      <c r="J180" s="278"/>
      <c r="K180" s="278"/>
      <c r="L180" s="283"/>
      <c r="M180" s="284"/>
      <c r="N180" s="285"/>
      <c r="O180" s="285"/>
      <c r="P180" s="285"/>
      <c r="Q180" s="285"/>
      <c r="R180" s="285"/>
      <c r="S180" s="285"/>
      <c r="T180" s="286"/>
      <c r="U180" s="13"/>
      <c r="V180" s="13"/>
      <c r="W180" s="13"/>
      <c r="X180" s="13"/>
      <c r="Y180" s="13"/>
      <c r="Z180" s="13"/>
      <c r="AA180" s="13"/>
      <c r="AB180" s="13"/>
      <c r="AC180" s="13"/>
      <c r="AD180" s="13"/>
      <c r="AE180" s="13"/>
      <c r="AT180" s="287" t="s">
        <v>758</v>
      </c>
      <c r="AU180" s="287" t="s">
        <v>86</v>
      </c>
      <c r="AV180" s="13" t="s">
        <v>86</v>
      </c>
      <c r="AW180" s="13" t="s">
        <v>33</v>
      </c>
      <c r="AX180" s="13" t="s">
        <v>76</v>
      </c>
      <c r="AY180" s="287" t="s">
        <v>414</v>
      </c>
    </row>
    <row r="181" s="14" customFormat="1">
      <c r="A181" s="14"/>
      <c r="B181" s="288"/>
      <c r="C181" s="289"/>
      <c r="D181" s="230" t="s">
        <v>758</v>
      </c>
      <c r="E181" s="290" t="s">
        <v>1</v>
      </c>
      <c r="F181" s="291" t="s">
        <v>760</v>
      </c>
      <c r="G181" s="289"/>
      <c r="H181" s="292">
        <v>11.904999999999999</v>
      </c>
      <c r="I181" s="293"/>
      <c r="J181" s="289"/>
      <c r="K181" s="289"/>
      <c r="L181" s="294"/>
      <c r="M181" s="295"/>
      <c r="N181" s="296"/>
      <c r="O181" s="296"/>
      <c r="P181" s="296"/>
      <c r="Q181" s="296"/>
      <c r="R181" s="296"/>
      <c r="S181" s="296"/>
      <c r="T181" s="297"/>
      <c r="U181" s="14"/>
      <c r="V181" s="14"/>
      <c r="W181" s="14"/>
      <c r="X181" s="14"/>
      <c r="Y181" s="14"/>
      <c r="Z181" s="14"/>
      <c r="AA181" s="14"/>
      <c r="AB181" s="14"/>
      <c r="AC181" s="14"/>
      <c r="AD181" s="14"/>
      <c r="AE181" s="14"/>
      <c r="AT181" s="298" t="s">
        <v>758</v>
      </c>
      <c r="AU181" s="298" t="s">
        <v>86</v>
      </c>
      <c r="AV181" s="14" t="s">
        <v>415</v>
      </c>
      <c r="AW181" s="14" t="s">
        <v>33</v>
      </c>
      <c r="AX181" s="14" t="s">
        <v>84</v>
      </c>
      <c r="AY181" s="298" t="s">
        <v>414</v>
      </c>
    </row>
    <row r="182" s="2" customFormat="1" ht="16.5" customHeight="1">
      <c r="A182" s="39"/>
      <c r="B182" s="40"/>
      <c r="C182" s="216" t="s">
        <v>483</v>
      </c>
      <c r="D182" s="216" t="s">
        <v>409</v>
      </c>
      <c r="E182" s="217" t="s">
        <v>4495</v>
      </c>
      <c r="F182" s="218" t="s">
        <v>4496</v>
      </c>
      <c r="G182" s="219" t="s">
        <v>984</v>
      </c>
      <c r="H182" s="220">
        <v>2.3999999999999999</v>
      </c>
      <c r="I182" s="221"/>
      <c r="J182" s="222">
        <f>ROUND(I182*H182,2)</f>
        <v>0</v>
      </c>
      <c r="K182" s="218" t="s">
        <v>4433</v>
      </c>
      <c r="L182" s="223"/>
      <c r="M182" s="224" t="s">
        <v>1</v>
      </c>
      <c r="N182" s="225" t="s">
        <v>41</v>
      </c>
      <c r="O182" s="92"/>
      <c r="P182" s="226">
        <f>O182*H182</f>
        <v>0</v>
      </c>
      <c r="Q182" s="226">
        <v>0.001</v>
      </c>
      <c r="R182" s="226">
        <f>Q182*H182</f>
        <v>0.0023999999999999998</v>
      </c>
      <c r="S182" s="226">
        <v>0</v>
      </c>
      <c r="T182" s="227">
        <f>S182*H182</f>
        <v>0</v>
      </c>
      <c r="U182" s="39"/>
      <c r="V182" s="39"/>
      <c r="W182" s="39"/>
      <c r="X182" s="39"/>
      <c r="Y182" s="39"/>
      <c r="Z182" s="39"/>
      <c r="AA182" s="39"/>
      <c r="AB182" s="39"/>
      <c r="AC182" s="39"/>
      <c r="AD182" s="39"/>
      <c r="AE182" s="39"/>
      <c r="AR182" s="228" t="s">
        <v>413</v>
      </c>
      <c r="AT182" s="228" t="s">
        <v>409</v>
      </c>
      <c r="AU182" s="228" t="s">
        <v>86</v>
      </c>
      <c r="AY182" s="18" t="s">
        <v>414</v>
      </c>
      <c r="BE182" s="229">
        <f>IF(N182="základní",J182,0)</f>
        <v>0</v>
      </c>
      <c r="BF182" s="229">
        <f>IF(N182="snížená",J182,0)</f>
        <v>0</v>
      </c>
      <c r="BG182" s="229">
        <f>IF(N182="zákl. přenesená",J182,0)</f>
        <v>0</v>
      </c>
      <c r="BH182" s="229">
        <f>IF(N182="sníž. přenesená",J182,0)</f>
        <v>0</v>
      </c>
      <c r="BI182" s="229">
        <f>IF(N182="nulová",J182,0)</f>
        <v>0</v>
      </c>
      <c r="BJ182" s="18" t="s">
        <v>84</v>
      </c>
      <c r="BK182" s="229">
        <f>ROUND(I182*H182,2)</f>
        <v>0</v>
      </c>
      <c r="BL182" s="18" t="s">
        <v>415</v>
      </c>
      <c r="BM182" s="228" t="s">
        <v>4497</v>
      </c>
    </row>
    <row r="183" s="2" customFormat="1">
      <c r="A183" s="39"/>
      <c r="B183" s="40"/>
      <c r="C183" s="41"/>
      <c r="D183" s="230" t="s">
        <v>417</v>
      </c>
      <c r="E183" s="41"/>
      <c r="F183" s="231" t="s">
        <v>4496</v>
      </c>
      <c r="G183" s="41"/>
      <c r="H183" s="41"/>
      <c r="I183" s="156"/>
      <c r="J183" s="41"/>
      <c r="K183" s="41"/>
      <c r="L183" s="45"/>
      <c r="M183" s="232"/>
      <c r="N183" s="233"/>
      <c r="O183" s="92"/>
      <c r="P183" s="92"/>
      <c r="Q183" s="92"/>
      <c r="R183" s="92"/>
      <c r="S183" s="92"/>
      <c r="T183" s="93"/>
      <c r="U183" s="39"/>
      <c r="V183" s="39"/>
      <c r="W183" s="39"/>
      <c r="X183" s="39"/>
      <c r="Y183" s="39"/>
      <c r="Z183" s="39"/>
      <c r="AA183" s="39"/>
      <c r="AB183" s="39"/>
      <c r="AC183" s="39"/>
      <c r="AD183" s="39"/>
      <c r="AE183" s="39"/>
      <c r="AT183" s="18" t="s">
        <v>417</v>
      </c>
      <c r="AU183" s="18" t="s">
        <v>86</v>
      </c>
    </row>
    <row r="184" s="15" customFormat="1">
      <c r="A184" s="15"/>
      <c r="B184" s="299"/>
      <c r="C184" s="300"/>
      <c r="D184" s="230" t="s">
        <v>758</v>
      </c>
      <c r="E184" s="301" t="s">
        <v>1</v>
      </c>
      <c r="F184" s="302" t="s">
        <v>4498</v>
      </c>
      <c r="G184" s="300"/>
      <c r="H184" s="301" t="s">
        <v>1</v>
      </c>
      <c r="I184" s="303"/>
      <c r="J184" s="300"/>
      <c r="K184" s="300"/>
      <c r="L184" s="304"/>
      <c r="M184" s="305"/>
      <c r="N184" s="306"/>
      <c r="O184" s="306"/>
      <c r="P184" s="306"/>
      <c r="Q184" s="306"/>
      <c r="R184" s="306"/>
      <c r="S184" s="306"/>
      <c r="T184" s="307"/>
      <c r="U184" s="15"/>
      <c r="V184" s="15"/>
      <c r="W184" s="15"/>
      <c r="X184" s="15"/>
      <c r="Y184" s="15"/>
      <c r="Z184" s="15"/>
      <c r="AA184" s="15"/>
      <c r="AB184" s="15"/>
      <c r="AC184" s="15"/>
      <c r="AD184" s="15"/>
      <c r="AE184" s="15"/>
      <c r="AT184" s="308" t="s">
        <v>758</v>
      </c>
      <c r="AU184" s="308" t="s">
        <v>86</v>
      </c>
      <c r="AV184" s="15" t="s">
        <v>84</v>
      </c>
      <c r="AW184" s="15" t="s">
        <v>33</v>
      </c>
      <c r="AX184" s="15" t="s">
        <v>76</v>
      </c>
      <c r="AY184" s="308" t="s">
        <v>414</v>
      </c>
    </row>
    <row r="185" s="13" customFormat="1">
      <c r="A185" s="13"/>
      <c r="B185" s="277"/>
      <c r="C185" s="278"/>
      <c r="D185" s="230" t="s">
        <v>758</v>
      </c>
      <c r="E185" s="279" t="s">
        <v>1</v>
      </c>
      <c r="F185" s="280" t="s">
        <v>4499</v>
      </c>
      <c r="G185" s="278"/>
      <c r="H185" s="281">
        <v>2.3999999999999999</v>
      </c>
      <c r="I185" s="282"/>
      <c r="J185" s="278"/>
      <c r="K185" s="278"/>
      <c r="L185" s="283"/>
      <c r="M185" s="284"/>
      <c r="N185" s="285"/>
      <c r="O185" s="285"/>
      <c r="P185" s="285"/>
      <c r="Q185" s="285"/>
      <c r="R185" s="285"/>
      <c r="S185" s="285"/>
      <c r="T185" s="286"/>
      <c r="U185" s="13"/>
      <c r="V185" s="13"/>
      <c r="W185" s="13"/>
      <c r="X185" s="13"/>
      <c r="Y185" s="13"/>
      <c r="Z185" s="13"/>
      <c r="AA185" s="13"/>
      <c r="AB185" s="13"/>
      <c r="AC185" s="13"/>
      <c r="AD185" s="13"/>
      <c r="AE185" s="13"/>
      <c r="AT185" s="287" t="s">
        <v>758</v>
      </c>
      <c r="AU185" s="287" t="s">
        <v>86</v>
      </c>
      <c r="AV185" s="13" t="s">
        <v>86</v>
      </c>
      <c r="AW185" s="13" t="s">
        <v>33</v>
      </c>
      <c r="AX185" s="13" t="s">
        <v>84</v>
      </c>
      <c r="AY185" s="287" t="s">
        <v>414</v>
      </c>
    </row>
    <row r="186" s="2" customFormat="1" ht="21.75" customHeight="1">
      <c r="A186" s="39"/>
      <c r="B186" s="40"/>
      <c r="C186" s="216" t="s">
        <v>487</v>
      </c>
      <c r="D186" s="216" t="s">
        <v>409</v>
      </c>
      <c r="E186" s="217" t="s">
        <v>4500</v>
      </c>
      <c r="F186" s="218" t="s">
        <v>4501</v>
      </c>
      <c r="G186" s="219" t="s">
        <v>984</v>
      </c>
      <c r="H186" s="220">
        <v>6</v>
      </c>
      <c r="I186" s="221"/>
      <c r="J186" s="222">
        <f>ROUND(I186*H186,2)</f>
        <v>0</v>
      </c>
      <c r="K186" s="218" t="s">
        <v>4433</v>
      </c>
      <c r="L186" s="223"/>
      <c r="M186" s="224" t="s">
        <v>1</v>
      </c>
      <c r="N186" s="225" t="s">
        <v>41</v>
      </c>
      <c r="O186" s="92"/>
      <c r="P186" s="226">
        <f>O186*H186</f>
        <v>0</v>
      </c>
      <c r="Q186" s="226">
        <v>0.001</v>
      </c>
      <c r="R186" s="226">
        <f>Q186*H186</f>
        <v>0.0060000000000000001</v>
      </c>
      <c r="S186" s="226">
        <v>0</v>
      </c>
      <c r="T186" s="227">
        <f>S186*H186</f>
        <v>0</v>
      </c>
      <c r="U186" s="39"/>
      <c r="V186" s="39"/>
      <c r="W186" s="39"/>
      <c r="X186" s="39"/>
      <c r="Y186" s="39"/>
      <c r="Z186" s="39"/>
      <c r="AA186" s="39"/>
      <c r="AB186" s="39"/>
      <c r="AC186" s="39"/>
      <c r="AD186" s="39"/>
      <c r="AE186" s="39"/>
      <c r="AR186" s="228" t="s">
        <v>413</v>
      </c>
      <c r="AT186" s="228" t="s">
        <v>409</v>
      </c>
      <c r="AU186" s="228" t="s">
        <v>86</v>
      </c>
      <c r="AY186" s="18" t="s">
        <v>414</v>
      </c>
      <c r="BE186" s="229">
        <f>IF(N186="základní",J186,0)</f>
        <v>0</v>
      </c>
      <c r="BF186" s="229">
        <f>IF(N186="snížená",J186,0)</f>
        <v>0</v>
      </c>
      <c r="BG186" s="229">
        <f>IF(N186="zákl. přenesená",J186,0)</f>
        <v>0</v>
      </c>
      <c r="BH186" s="229">
        <f>IF(N186="sníž. přenesená",J186,0)</f>
        <v>0</v>
      </c>
      <c r="BI186" s="229">
        <f>IF(N186="nulová",J186,0)</f>
        <v>0</v>
      </c>
      <c r="BJ186" s="18" t="s">
        <v>84</v>
      </c>
      <c r="BK186" s="229">
        <f>ROUND(I186*H186,2)</f>
        <v>0</v>
      </c>
      <c r="BL186" s="18" t="s">
        <v>415</v>
      </c>
      <c r="BM186" s="228" t="s">
        <v>4502</v>
      </c>
    </row>
    <row r="187" s="2" customFormat="1">
      <c r="A187" s="39"/>
      <c r="B187" s="40"/>
      <c r="C187" s="41"/>
      <c r="D187" s="230" t="s">
        <v>417</v>
      </c>
      <c r="E187" s="41"/>
      <c r="F187" s="231" t="s">
        <v>4501</v>
      </c>
      <c r="G187" s="41"/>
      <c r="H187" s="41"/>
      <c r="I187" s="156"/>
      <c r="J187" s="41"/>
      <c r="K187" s="41"/>
      <c r="L187" s="45"/>
      <c r="M187" s="232"/>
      <c r="N187" s="233"/>
      <c r="O187" s="92"/>
      <c r="P187" s="92"/>
      <c r="Q187" s="92"/>
      <c r="R187" s="92"/>
      <c r="S187" s="92"/>
      <c r="T187" s="93"/>
      <c r="U187" s="39"/>
      <c r="V187" s="39"/>
      <c r="W187" s="39"/>
      <c r="X187" s="39"/>
      <c r="Y187" s="39"/>
      <c r="Z187" s="39"/>
      <c r="AA187" s="39"/>
      <c r="AB187" s="39"/>
      <c r="AC187" s="39"/>
      <c r="AD187" s="39"/>
      <c r="AE187" s="39"/>
      <c r="AT187" s="18" t="s">
        <v>417</v>
      </c>
      <c r="AU187" s="18" t="s">
        <v>86</v>
      </c>
    </row>
    <row r="188" s="15" customFormat="1">
      <c r="A188" s="15"/>
      <c r="B188" s="299"/>
      <c r="C188" s="300"/>
      <c r="D188" s="230" t="s">
        <v>758</v>
      </c>
      <c r="E188" s="301" t="s">
        <v>1</v>
      </c>
      <c r="F188" s="302" t="s">
        <v>4503</v>
      </c>
      <c r="G188" s="300"/>
      <c r="H188" s="301" t="s">
        <v>1</v>
      </c>
      <c r="I188" s="303"/>
      <c r="J188" s="300"/>
      <c r="K188" s="300"/>
      <c r="L188" s="304"/>
      <c r="M188" s="305"/>
      <c r="N188" s="306"/>
      <c r="O188" s="306"/>
      <c r="P188" s="306"/>
      <c r="Q188" s="306"/>
      <c r="R188" s="306"/>
      <c r="S188" s="306"/>
      <c r="T188" s="307"/>
      <c r="U188" s="15"/>
      <c r="V188" s="15"/>
      <c r="W188" s="15"/>
      <c r="X188" s="15"/>
      <c r="Y188" s="15"/>
      <c r="Z188" s="15"/>
      <c r="AA188" s="15"/>
      <c r="AB188" s="15"/>
      <c r="AC188" s="15"/>
      <c r="AD188" s="15"/>
      <c r="AE188" s="15"/>
      <c r="AT188" s="308" t="s">
        <v>758</v>
      </c>
      <c r="AU188" s="308" t="s">
        <v>86</v>
      </c>
      <c r="AV188" s="15" t="s">
        <v>84</v>
      </c>
      <c r="AW188" s="15" t="s">
        <v>33</v>
      </c>
      <c r="AX188" s="15" t="s">
        <v>76</v>
      </c>
      <c r="AY188" s="308" t="s">
        <v>414</v>
      </c>
    </row>
    <row r="189" s="13" customFormat="1">
      <c r="A189" s="13"/>
      <c r="B189" s="277"/>
      <c r="C189" s="278"/>
      <c r="D189" s="230" t="s">
        <v>758</v>
      </c>
      <c r="E189" s="279" t="s">
        <v>1</v>
      </c>
      <c r="F189" s="280" t="s">
        <v>4504</v>
      </c>
      <c r="G189" s="278"/>
      <c r="H189" s="281">
        <v>6</v>
      </c>
      <c r="I189" s="282"/>
      <c r="J189" s="278"/>
      <c r="K189" s="278"/>
      <c r="L189" s="283"/>
      <c r="M189" s="284"/>
      <c r="N189" s="285"/>
      <c r="O189" s="285"/>
      <c r="P189" s="285"/>
      <c r="Q189" s="285"/>
      <c r="R189" s="285"/>
      <c r="S189" s="285"/>
      <c r="T189" s="286"/>
      <c r="U189" s="13"/>
      <c r="V189" s="13"/>
      <c r="W189" s="13"/>
      <c r="X189" s="13"/>
      <c r="Y189" s="13"/>
      <c r="Z189" s="13"/>
      <c r="AA189" s="13"/>
      <c r="AB189" s="13"/>
      <c r="AC189" s="13"/>
      <c r="AD189" s="13"/>
      <c r="AE189" s="13"/>
      <c r="AT189" s="287" t="s">
        <v>758</v>
      </c>
      <c r="AU189" s="287" t="s">
        <v>86</v>
      </c>
      <c r="AV189" s="13" t="s">
        <v>86</v>
      </c>
      <c r="AW189" s="13" t="s">
        <v>33</v>
      </c>
      <c r="AX189" s="13" t="s">
        <v>84</v>
      </c>
      <c r="AY189" s="287" t="s">
        <v>414</v>
      </c>
    </row>
    <row r="190" s="2" customFormat="1" ht="16.5" customHeight="1">
      <c r="A190" s="39"/>
      <c r="B190" s="40"/>
      <c r="C190" s="216" t="s">
        <v>7</v>
      </c>
      <c r="D190" s="216" t="s">
        <v>409</v>
      </c>
      <c r="E190" s="217" t="s">
        <v>4505</v>
      </c>
      <c r="F190" s="218" t="s">
        <v>4506</v>
      </c>
      <c r="G190" s="219" t="s">
        <v>984</v>
      </c>
      <c r="H190" s="220">
        <v>12</v>
      </c>
      <c r="I190" s="221"/>
      <c r="J190" s="222">
        <f>ROUND(I190*H190,2)</f>
        <v>0</v>
      </c>
      <c r="K190" s="218" t="s">
        <v>4433</v>
      </c>
      <c r="L190" s="223"/>
      <c r="M190" s="224" t="s">
        <v>1</v>
      </c>
      <c r="N190" s="225" t="s">
        <v>41</v>
      </c>
      <c r="O190" s="92"/>
      <c r="P190" s="226">
        <f>O190*H190</f>
        <v>0</v>
      </c>
      <c r="Q190" s="226">
        <v>0.001</v>
      </c>
      <c r="R190" s="226">
        <f>Q190*H190</f>
        <v>0.012</v>
      </c>
      <c r="S190" s="226">
        <v>0</v>
      </c>
      <c r="T190" s="227">
        <f>S190*H190</f>
        <v>0</v>
      </c>
      <c r="U190" s="39"/>
      <c r="V190" s="39"/>
      <c r="W190" s="39"/>
      <c r="X190" s="39"/>
      <c r="Y190" s="39"/>
      <c r="Z190" s="39"/>
      <c r="AA190" s="39"/>
      <c r="AB190" s="39"/>
      <c r="AC190" s="39"/>
      <c r="AD190" s="39"/>
      <c r="AE190" s="39"/>
      <c r="AR190" s="228" t="s">
        <v>413</v>
      </c>
      <c r="AT190" s="228" t="s">
        <v>409</v>
      </c>
      <c r="AU190" s="228" t="s">
        <v>86</v>
      </c>
      <c r="AY190" s="18" t="s">
        <v>414</v>
      </c>
      <c r="BE190" s="229">
        <f>IF(N190="základní",J190,0)</f>
        <v>0</v>
      </c>
      <c r="BF190" s="229">
        <f>IF(N190="snížená",J190,0)</f>
        <v>0</v>
      </c>
      <c r="BG190" s="229">
        <f>IF(N190="zákl. přenesená",J190,0)</f>
        <v>0</v>
      </c>
      <c r="BH190" s="229">
        <f>IF(N190="sníž. přenesená",J190,0)</f>
        <v>0</v>
      </c>
      <c r="BI190" s="229">
        <f>IF(N190="nulová",J190,0)</f>
        <v>0</v>
      </c>
      <c r="BJ190" s="18" t="s">
        <v>84</v>
      </c>
      <c r="BK190" s="229">
        <f>ROUND(I190*H190,2)</f>
        <v>0</v>
      </c>
      <c r="BL190" s="18" t="s">
        <v>415</v>
      </c>
      <c r="BM190" s="228" t="s">
        <v>4507</v>
      </c>
    </row>
    <row r="191" s="2" customFormat="1">
      <c r="A191" s="39"/>
      <c r="B191" s="40"/>
      <c r="C191" s="41"/>
      <c r="D191" s="230" t="s">
        <v>417</v>
      </c>
      <c r="E191" s="41"/>
      <c r="F191" s="231" t="s">
        <v>4506</v>
      </c>
      <c r="G191" s="41"/>
      <c r="H191" s="41"/>
      <c r="I191" s="156"/>
      <c r="J191" s="41"/>
      <c r="K191" s="41"/>
      <c r="L191" s="45"/>
      <c r="M191" s="232"/>
      <c r="N191" s="233"/>
      <c r="O191" s="92"/>
      <c r="P191" s="92"/>
      <c r="Q191" s="92"/>
      <c r="R191" s="92"/>
      <c r="S191" s="92"/>
      <c r="T191" s="93"/>
      <c r="U191" s="39"/>
      <c r="V191" s="39"/>
      <c r="W191" s="39"/>
      <c r="X191" s="39"/>
      <c r="Y191" s="39"/>
      <c r="Z191" s="39"/>
      <c r="AA191" s="39"/>
      <c r="AB191" s="39"/>
      <c r="AC191" s="39"/>
      <c r="AD191" s="39"/>
      <c r="AE191" s="39"/>
      <c r="AT191" s="18" t="s">
        <v>417</v>
      </c>
      <c r="AU191" s="18" t="s">
        <v>86</v>
      </c>
    </row>
    <row r="192" s="15" customFormat="1">
      <c r="A192" s="15"/>
      <c r="B192" s="299"/>
      <c r="C192" s="300"/>
      <c r="D192" s="230" t="s">
        <v>758</v>
      </c>
      <c r="E192" s="301" t="s">
        <v>1</v>
      </c>
      <c r="F192" s="302" t="s">
        <v>4508</v>
      </c>
      <c r="G192" s="300"/>
      <c r="H192" s="301" t="s">
        <v>1</v>
      </c>
      <c r="I192" s="303"/>
      <c r="J192" s="300"/>
      <c r="K192" s="300"/>
      <c r="L192" s="304"/>
      <c r="M192" s="305"/>
      <c r="N192" s="306"/>
      <c r="O192" s="306"/>
      <c r="P192" s="306"/>
      <c r="Q192" s="306"/>
      <c r="R192" s="306"/>
      <c r="S192" s="306"/>
      <c r="T192" s="307"/>
      <c r="U192" s="15"/>
      <c r="V192" s="15"/>
      <c r="W192" s="15"/>
      <c r="X192" s="15"/>
      <c r="Y192" s="15"/>
      <c r="Z192" s="15"/>
      <c r="AA192" s="15"/>
      <c r="AB192" s="15"/>
      <c r="AC192" s="15"/>
      <c r="AD192" s="15"/>
      <c r="AE192" s="15"/>
      <c r="AT192" s="308" t="s">
        <v>758</v>
      </c>
      <c r="AU192" s="308" t="s">
        <v>86</v>
      </c>
      <c r="AV192" s="15" t="s">
        <v>84</v>
      </c>
      <c r="AW192" s="15" t="s">
        <v>33</v>
      </c>
      <c r="AX192" s="15" t="s">
        <v>76</v>
      </c>
      <c r="AY192" s="308" t="s">
        <v>414</v>
      </c>
    </row>
    <row r="193" s="13" customFormat="1">
      <c r="A193" s="13"/>
      <c r="B193" s="277"/>
      <c r="C193" s="278"/>
      <c r="D193" s="230" t="s">
        <v>758</v>
      </c>
      <c r="E193" s="279" t="s">
        <v>1</v>
      </c>
      <c r="F193" s="280" t="s">
        <v>4509</v>
      </c>
      <c r="G193" s="278"/>
      <c r="H193" s="281">
        <v>12</v>
      </c>
      <c r="I193" s="282"/>
      <c r="J193" s="278"/>
      <c r="K193" s="278"/>
      <c r="L193" s="283"/>
      <c r="M193" s="284"/>
      <c r="N193" s="285"/>
      <c r="O193" s="285"/>
      <c r="P193" s="285"/>
      <c r="Q193" s="285"/>
      <c r="R193" s="285"/>
      <c r="S193" s="285"/>
      <c r="T193" s="286"/>
      <c r="U193" s="13"/>
      <c r="V193" s="13"/>
      <c r="W193" s="13"/>
      <c r="X193" s="13"/>
      <c r="Y193" s="13"/>
      <c r="Z193" s="13"/>
      <c r="AA193" s="13"/>
      <c r="AB193" s="13"/>
      <c r="AC193" s="13"/>
      <c r="AD193" s="13"/>
      <c r="AE193" s="13"/>
      <c r="AT193" s="287" t="s">
        <v>758</v>
      </c>
      <c r="AU193" s="287" t="s">
        <v>86</v>
      </c>
      <c r="AV193" s="13" t="s">
        <v>86</v>
      </c>
      <c r="AW193" s="13" t="s">
        <v>33</v>
      </c>
      <c r="AX193" s="13" t="s">
        <v>84</v>
      </c>
      <c r="AY193" s="287" t="s">
        <v>414</v>
      </c>
    </row>
    <row r="194" s="2" customFormat="1" ht="16.5" customHeight="1">
      <c r="A194" s="39"/>
      <c r="B194" s="40"/>
      <c r="C194" s="216" t="s">
        <v>494</v>
      </c>
      <c r="D194" s="216" t="s">
        <v>409</v>
      </c>
      <c r="E194" s="217" t="s">
        <v>4510</v>
      </c>
      <c r="F194" s="218" t="s">
        <v>4511</v>
      </c>
      <c r="G194" s="219" t="s">
        <v>984</v>
      </c>
      <c r="H194" s="220">
        <v>4.7999999999999998</v>
      </c>
      <c r="I194" s="221"/>
      <c r="J194" s="222">
        <f>ROUND(I194*H194,2)</f>
        <v>0</v>
      </c>
      <c r="K194" s="218" t="s">
        <v>4433</v>
      </c>
      <c r="L194" s="223"/>
      <c r="M194" s="224" t="s">
        <v>1</v>
      </c>
      <c r="N194" s="225" t="s">
        <v>41</v>
      </c>
      <c r="O194" s="92"/>
      <c r="P194" s="226">
        <f>O194*H194</f>
        <v>0</v>
      </c>
      <c r="Q194" s="226">
        <v>0.001</v>
      </c>
      <c r="R194" s="226">
        <f>Q194*H194</f>
        <v>0.0047999999999999996</v>
      </c>
      <c r="S194" s="226">
        <v>0</v>
      </c>
      <c r="T194" s="227">
        <f>S194*H194</f>
        <v>0</v>
      </c>
      <c r="U194" s="39"/>
      <c r="V194" s="39"/>
      <c r="W194" s="39"/>
      <c r="X194" s="39"/>
      <c r="Y194" s="39"/>
      <c r="Z194" s="39"/>
      <c r="AA194" s="39"/>
      <c r="AB194" s="39"/>
      <c r="AC194" s="39"/>
      <c r="AD194" s="39"/>
      <c r="AE194" s="39"/>
      <c r="AR194" s="228" t="s">
        <v>413</v>
      </c>
      <c r="AT194" s="228" t="s">
        <v>409</v>
      </c>
      <c r="AU194" s="228" t="s">
        <v>86</v>
      </c>
      <c r="AY194" s="18" t="s">
        <v>414</v>
      </c>
      <c r="BE194" s="229">
        <f>IF(N194="základní",J194,0)</f>
        <v>0</v>
      </c>
      <c r="BF194" s="229">
        <f>IF(N194="snížená",J194,0)</f>
        <v>0</v>
      </c>
      <c r="BG194" s="229">
        <f>IF(N194="zákl. přenesená",J194,0)</f>
        <v>0</v>
      </c>
      <c r="BH194" s="229">
        <f>IF(N194="sníž. přenesená",J194,0)</f>
        <v>0</v>
      </c>
      <c r="BI194" s="229">
        <f>IF(N194="nulová",J194,0)</f>
        <v>0</v>
      </c>
      <c r="BJ194" s="18" t="s">
        <v>84</v>
      </c>
      <c r="BK194" s="229">
        <f>ROUND(I194*H194,2)</f>
        <v>0</v>
      </c>
      <c r="BL194" s="18" t="s">
        <v>415</v>
      </c>
      <c r="BM194" s="228" t="s">
        <v>4512</v>
      </c>
    </row>
    <row r="195" s="2" customFormat="1">
      <c r="A195" s="39"/>
      <c r="B195" s="40"/>
      <c r="C195" s="41"/>
      <c r="D195" s="230" t="s">
        <v>417</v>
      </c>
      <c r="E195" s="41"/>
      <c r="F195" s="231" t="s">
        <v>4511</v>
      </c>
      <c r="G195" s="41"/>
      <c r="H195" s="41"/>
      <c r="I195" s="156"/>
      <c r="J195" s="41"/>
      <c r="K195" s="41"/>
      <c r="L195" s="45"/>
      <c r="M195" s="232"/>
      <c r="N195" s="233"/>
      <c r="O195" s="92"/>
      <c r="P195" s="92"/>
      <c r="Q195" s="92"/>
      <c r="R195" s="92"/>
      <c r="S195" s="92"/>
      <c r="T195" s="93"/>
      <c r="U195" s="39"/>
      <c r="V195" s="39"/>
      <c r="W195" s="39"/>
      <c r="X195" s="39"/>
      <c r="Y195" s="39"/>
      <c r="Z195" s="39"/>
      <c r="AA195" s="39"/>
      <c r="AB195" s="39"/>
      <c r="AC195" s="39"/>
      <c r="AD195" s="39"/>
      <c r="AE195" s="39"/>
      <c r="AT195" s="18" t="s">
        <v>417</v>
      </c>
      <c r="AU195" s="18" t="s">
        <v>86</v>
      </c>
    </row>
    <row r="196" s="13" customFormat="1">
      <c r="A196" s="13"/>
      <c r="B196" s="277"/>
      <c r="C196" s="278"/>
      <c r="D196" s="230" t="s">
        <v>758</v>
      </c>
      <c r="E196" s="279" t="s">
        <v>1</v>
      </c>
      <c r="F196" s="280" t="s">
        <v>4513</v>
      </c>
      <c r="G196" s="278"/>
      <c r="H196" s="281">
        <v>4.7999999999999998</v>
      </c>
      <c r="I196" s="282"/>
      <c r="J196" s="278"/>
      <c r="K196" s="278"/>
      <c r="L196" s="283"/>
      <c r="M196" s="284"/>
      <c r="N196" s="285"/>
      <c r="O196" s="285"/>
      <c r="P196" s="285"/>
      <c r="Q196" s="285"/>
      <c r="R196" s="285"/>
      <c r="S196" s="285"/>
      <c r="T196" s="286"/>
      <c r="U196" s="13"/>
      <c r="V196" s="13"/>
      <c r="W196" s="13"/>
      <c r="X196" s="13"/>
      <c r="Y196" s="13"/>
      <c r="Z196" s="13"/>
      <c r="AA196" s="13"/>
      <c r="AB196" s="13"/>
      <c r="AC196" s="13"/>
      <c r="AD196" s="13"/>
      <c r="AE196" s="13"/>
      <c r="AT196" s="287" t="s">
        <v>758</v>
      </c>
      <c r="AU196" s="287" t="s">
        <v>86</v>
      </c>
      <c r="AV196" s="13" t="s">
        <v>86</v>
      </c>
      <c r="AW196" s="13" t="s">
        <v>33</v>
      </c>
      <c r="AX196" s="13" t="s">
        <v>84</v>
      </c>
      <c r="AY196" s="287" t="s">
        <v>414</v>
      </c>
    </row>
    <row r="197" s="2" customFormat="1" ht="21.75" customHeight="1">
      <c r="A197" s="39"/>
      <c r="B197" s="40"/>
      <c r="C197" s="216" t="s">
        <v>498</v>
      </c>
      <c r="D197" s="216" t="s">
        <v>409</v>
      </c>
      <c r="E197" s="217" t="s">
        <v>4514</v>
      </c>
      <c r="F197" s="218" t="s">
        <v>4515</v>
      </c>
      <c r="G197" s="219" t="s">
        <v>984</v>
      </c>
      <c r="H197" s="220">
        <v>1.6799999999999999</v>
      </c>
      <c r="I197" s="221"/>
      <c r="J197" s="222">
        <f>ROUND(I197*H197,2)</f>
        <v>0</v>
      </c>
      <c r="K197" s="218" t="s">
        <v>4433</v>
      </c>
      <c r="L197" s="223"/>
      <c r="M197" s="224" t="s">
        <v>1</v>
      </c>
      <c r="N197" s="225" t="s">
        <v>41</v>
      </c>
      <c r="O197" s="92"/>
      <c r="P197" s="226">
        <f>O197*H197</f>
        <v>0</v>
      </c>
      <c r="Q197" s="226">
        <v>0.001</v>
      </c>
      <c r="R197" s="226">
        <f>Q197*H197</f>
        <v>0.0016800000000000001</v>
      </c>
      <c r="S197" s="226">
        <v>0</v>
      </c>
      <c r="T197" s="227">
        <f>S197*H197</f>
        <v>0</v>
      </c>
      <c r="U197" s="39"/>
      <c r="V197" s="39"/>
      <c r="W197" s="39"/>
      <c r="X197" s="39"/>
      <c r="Y197" s="39"/>
      <c r="Z197" s="39"/>
      <c r="AA197" s="39"/>
      <c r="AB197" s="39"/>
      <c r="AC197" s="39"/>
      <c r="AD197" s="39"/>
      <c r="AE197" s="39"/>
      <c r="AR197" s="228" t="s">
        <v>413</v>
      </c>
      <c r="AT197" s="228" t="s">
        <v>409</v>
      </c>
      <c r="AU197" s="228" t="s">
        <v>86</v>
      </c>
      <c r="AY197" s="18" t="s">
        <v>414</v>
      </c>
      <c r="BE197" s="229">
        <f>IF(N197="základní",J197,0)</f>
        <v>0</v>
      </c>
      <c r="BF197" s="229">
        <f>IF(N197="snížená",J197,0)</f>
        <v>0</v>
      </c>
      <c r="BG197" s="229">
        <f>IF(N197="zákl. přenesená",J197,0)</f>
        <v>0</v>
      </c>
      <c r="BH197" s="229">
        <f>IF(N197="sníž. přenesená",J197,0)</f>
        <v>0</v>
      </c>
      <c r="BI197" s="229">
        <f>IF(N197="nulová",J197,0)</f>
        <v>0</v>
      </c>
      <c r="BJ197" s="18" t="s">
        <v>84</v>
      </c>
      <c r="BK197" s="229">
        <f>ROUND(I197*H197,2)</f>
        <v>0</v>
      </c>
      <c r="BL197" s="18" t="s">
        <v>415</v>
      </c>
      <c r="BM197" s="228" t="s">
        <v>4516</v>
      </c>
    </row>
    <row r="198" s="2" customFormat="1">
      <c r="A198" s="39"/>
      <c r="B198" s="40"/>
      <c r="C198" s="41"/>
      <c r="D198" s="230" t="s">
        <v>417</v>
      </c>
      <c r="E198" s="41"/>
      <c r="F198" s="231" t="s">
        <v>4515</v>
      </c>
      <c r="G198" s="41"/>
      <c r="H198" s="41"/>
      <c r="I198" s="156"/>
      <c r="J198" s="41"/>
      <c r="K198" s="41"/>
      <c r="L198" s="45"/>
      <c r="M198" s="232"/>
      <c r="N198" s="233"/>
      <c r="O198" s="92"/>
      <c r="P198" s="92"/>
      <c r="Q198" s="92"/>
      <c r="R198" s="92"/>
      <c r="S198" s="92"/>
      <c r="T198" s="93"/>
      <c r="U198" s="39"/>
      <c r="V198" s="39"/>
      <c r="W198" s="39"/>
      <c r="X198" s="39"/>
      <c r="Y198" s="39"/>
      <c r="Z198" s="39"/>
      <c r="AA198" s="39"/>
      <c r="AB198" s="39"/>
      <c r="AC198" s="39"/>
      <c r="AD198" s="39"/>
      <c r="AE198" s="39"/>
      <c r="AT198" s="18" t="s">
        <v>417</v>
      </c>
      <c r="AU198" s="18" t="s">
        <v>86</v>
      </c>
    </row>
    <row r="199" s="13" customFormat="1">
      <c r="A199" s="13"/>
      <c r="B199" s="277"/>
      <c r="C199" s="278"/>
      <c r="D199" s="230" t="s">
        <v>758</v>
      </c>
      <c r="E199" s="279" t="s">
        <v>1</v>
      </c>
      <c r="F199" s="280" t="s">
        <v>4517</v>
      </c>
      <c r="G199" s="278"/>
      <c r="H199" s="281">
        <v>1.6799999999999999</v>
      </c>
      <c r="I199" s="282"/>
      <c r="J199" s="278"/>
      <c r="K199" s="278"/>
      <c r="L199" s="283"/>
      <c r="M199" s="284"/>
      <c r="N199" s="285"/>
      <c r="O199" s="285"/>
      <c r="P199" s="285"/>
      <c r="Q199" s="285"/>
      <c r="R199" s="285"/>
      <c r="S199" s="285"/>
      <c r="T199" s="286"/>
      <c r="U199" s="13"/>
      <c r="V199" s="13"/>
      <c r="W199" s="13"/>
      <c r="X199" s="13"/>
      <c r="Y199" s="13"/>
      <c r="Z199" s="13"/>
      <c r="AA199" s="13"/>
      <c r="AB199" s="13"/>
      <c r="AC199" s="13"/>
      <c r="AD199" s="13"/>
      <c r="AE199" s="13"/>
      <c r="AT199" s="287" t="s">
        <v>758</v>
      </c>
      <c r="AU199" s="287" t="s">
        <v>86</v>
      </c>
      <c r="AV199" s="13" t="s">
        <v>86</v>
      </c>
      <c r="AW199" s="13" t="s">
        <v>33</v>
      </c>
      <c r="AX199" s="13" t="s">
        <v>84</v>
      </c>
      <c r="AY199" s="287" t="s">
        <v>414</v>
      </c>
    </row>
    <row r="200" s="2" customFormat="1" ht="16.5" customHeight="1">
      <c r="A200" s="39"/>
      <c r="B200" s="40"/>
      <c r="C200" s="216" t="s">
        <v>502</v>
      </c>
      <c r="D200" s="216" t="s">
        <v>409</v>
      </c>
      <c r="E200" s="217" t="s">
        <v>4518</v>
      </c>
      <c r="F200" s="218" t="s">
        <v>4519</v>
      </c>
      <c r="G200" s="219" t="s">
        <v>984</v>
      </c>
      <c r="H200" s="220">
        <v>1</v>
      </c>
      <c r="I200" s="221"/>
      <c r="J200" s="222">
        <f>ROUND(I200*H200,2)</f>
        <v>0</v>
      </c>
      <c r="K200" s="218" t="s">
        <v>4433</v>
      </c>
      <c r="L200" s="223"/>
      <c r="M200" s="224" t="s">
        <v>1</v>
      </c>
      <c r="N200" s="225" t="s">
        <v>41</v>
      </c>
      <c r="O200" s="92"/>
      <c r="P200" s="226">
        <f>O200*H200</f>
        <v>0</v>
      </c>
      <c r="Q200" s="226">
        <v>0.001</v>
      </c>
      <c r="R200" s="226">
        <f>Q200*H200</f>
        <v>0.001</v>
      </c>
      <c r="S200" s="226">
        <v>0</v>
      </c>
      <c r="T200" s="227">
        <f>S200*H200</f>
        <v>0</v>
      </c>
      <c r="U200" s="39"/>
      <c r="V200" s="39"/>
      <c r="W200" s="39"/>
      <c r="X200" s="39"/>
      <c r="Y200" s="39"/>
      <c r="Z200" s="39"/>
      <c r="AA200" s="39"/>
      <c r="AB200" s="39"/>
      <c r="AC200" s="39"/>
      <c r="AD200" s="39"/>
      <c r="AE200" s="39"/>
      <c r="AR200" s="228" t="s">
        <v>413</v>
      </c>
      <c r="AT200" s="228" t="s">
        <v>409</v>
      </c>
      <c r="AU200" s="228" t="s">
        <v>86</v>
      </c>
      <c r="AY200" s="18" t="s">
        <v>414</v>
      </c>
      <c r="BE200" s="229">
        <f>IF(N200="základní",J200,0)</f>
        <v>0</v>
      </c>
      <c r="BF200" s="229">
        <f>IF(N200="snížená",J200,0)</f>
        <v>0</v>
      </c>
      <c r="BG200" s="229">
        <f>IF(N200="zákl. přenesená",J200,0)</f>
        <v>0</v>
      </c>
      <c r="BH200" s="229">
        <f>IF(N200="sníž. přenesená",J200,0)</f>
        <v>0</v>
      </c>
      <c r="BI200" s="229">
        <f>IF(N200="nulová",J200,0)</f>
        <v>0</v>
      </c>
      <c r="BJ200" s="18" t="s">
        <v>84</v>
      </c>
      <c r="BK200" s="229">
        <f>ROUND(I200*H200,2)</f>
        <v>0</v>
      </c>
      <c r="BL200" s="18" t="s">
        <v>415</v>
      </c>
      <c r="BM200" s="228" t="s">
        <v>4520</v>
      </c>
    </row>
    <row r="201" s="2" customFormat="1">
      <c r="A201" s="39"/>
      <c r="B201" s="40"/>
      <c r="C201" s="41"/>
      <c r="D201" s="230" t="s">
        <v>417</v>
      </c>
      <c r="E201" s="41"/>
      <c r="F201" s="231" t="s">
        <v>4519</v>
      </c>
      <c r="G201" s="41"/>
      <c r="H201" s="41"/>
      <c r="I201" s="156"/>
      <c r="J201" s="41"/>
      <c r="K201" s="41"/>
      <c r="L201" s="45"/>
      <c r="M201" s="232"/>
      <c r="N201" s="233"/>
      <c r="O201" s="92"/>
      <c r="P201" s="92"/>
      <c r="Q201" s="92"/>
      <c r="R201" s="92"/>
      <c r="S201" s="92"/>
      <c r="T201" s="93"/>
      <c r="U201" s="39"/>
      <c r="V201" s="39"/>
      <c r="W201" s="39"/>
      <c r="X201" s="39"/>
      <c r="Y201" s="39"/>
      <c r="Z201" s="39"/>
      <c r="AA201" s="39"/>
      <c r="AB201" s="39"/>
      <c r="AC201" s="39"/>
      <c r="AD201" s="39"/>
      <c r="AE201" s="39"/>
      <c r="AT201" s="18" t="s">
        <v>417</v>
      </c>
      <c r="AU201" s="18" t="s">
        <v>86</v>
      </c>
    </row>
    <row r="202" s="13" customFormat="1">
      <c r="A202" s="13"/>
      <c r="B202" s="277"/>
      <c r="C202" s="278"/>
      <c r="D202" s="230" t="s">
        <v>758</v>
      </c>
      <c r="E202" s="279" t="s">
        <v>1</v>
      </c>
      <c r="F202" s="280" t="s">
        <v>4521</v>
      </c>
      <c r="G202" s="278"/>
      <c r="H202" s="281">
        <v>1</v>
      </c>
      <c r="I202" s="282"/>
      <c r="J202" s="278"/>
      <c r="K202" s="278"/>
      <c r="L202" s="283"/>
      <c r="M202" s="284"/>
      <c r="N202" s="285"/>
      <c r="O202" s="285"/>
      <c r="P202" s="285"/>
      <c r="Q202" s="285"/>
      <c r="R202" s="285"/>
      <c r="S202" s="285"/>
      <c r="T202" s="286"/>
      <c r="U202" s="13"/>
      <c r="V202" s="13"/>
      <c r="W202" s="13"/>
      <c r="X202" s="13"/>
      <c r="Y202" s="13"/>
      <c r="Z202" s="13"/>
      <c r="AA202" s="13"/>
      <c r="AB202" s="13"/>
      <c r="AC202" s="13"/>
      <c r="AD202" s="13"/>
      <c r="AE202" s="13"/>
      <c r="AT202" s="287" t="s">
        <v>758</v>
      </c>
      <c r="AU202" s="287" t="s">
        <v>86</v>
      </c>
      <c r="AV202" s="13" t="s">
        <v>86</v>
      </c>
      <c r="AW202" s="13" t="s">
        <v>33</v>
      </c>
      <c r="AX202" s="13" t="s">
        <v>84</v>
      </c>
      <c r="AY202" s="287" t="s">
        <v>414</v>
      </c>
    </row>
    <row r="203" s="11" customFormat="1" ht="25.92" customHeight="1">
      <c r="A203" s="11"/>
      <c r="B203" s="254"/>
      <c r="C203" s="255"/>
      <c r="D203" s="256" t="s">
        <v>75</v>
      </c>
      <c r="E203" s="257" t="s">
        <v>918</v>
      </c>
      <c r="F203" s="257" t="s">
        <v>4522</v>
      </c>
      <c r="G203" s="255"/>
      <c r="H203" s="255"/>
      <c r="I203" s="258"/>
      <c r="J203" s="259">
        <f>BK203</f>
        <v>0</v>
      </c>
      <c r="K203" s="255"/>
      <c r="L203" s="260"/>
      <c r="M203" s="261"/>
      <c r="N203" s="262"/>
      <c r="O203" s="262"/>
      <c r="P203" s="263">
        <f>P204+P213</f>
        <v>0</v>
      </c>
      <c r="Q203" s="262"/>
      <c r="R203" s="263">
        <f>R204+R213</f>
        <v>0</v>
      </c>
      <c r="S203" s="262"/>
      <c r="T203" s="264">
        <f>T204+T213</f>
        <v>0</v>
      </c>
      <c r="U203" s="11"/>
      <c r="V203" s="11"/>
      <c r="W203" s="11"/>
      <c r="X203" s="11"/>
      <c r="Y203" s="11"/>
      <c r="Z203" s="11"/>
      <c r="AA203" s="11"/>
      <c r="AB203" s="11"/>
      <c r="AC203" s="11"/>
      <c r="AD203" s="11"/>
      <c r="AE203" s="11"/>
      <c r="AR203" s="265" t="s">
        <v>86</v>
      </c>
      <c r="AT203" s="266" t="s">
        <v>75</v>
      </c>
      <c r="AU203" s="266" t="s">
        <v>76</v>
      </c>
      <c r="AY203" s="265" t="s">
        <v>414</v>
      </c>
      <c r="BK203" s="267">
        <f>BK204+BK213</f>
        <v>0</v>
      </c>
    </row>
    <row r="204" s="11" customFormat="1" ht="22.8" customHeight="1">
      <c r="A204" s="11"/>
      <c r="B204" s="254"/>
      <c r="C204" s="255"/>
      <c r="D204" s="256" t="s">
        <v>75</v>
      </c>
      <c r="E204" s="275" t="s">
        <v>1049</v>
      </c>
      <c r="F204" s="275" t="s">
        <v>4523</v>
      </c>
      <c r="G204" s="255"/>
      <c r="H204" s="255"/>
      <c r="I204" s="258"/>
      <c r="J204" s="276">
        <f>BK204</f>
        <v>0</v>
      </c>
      <c r="K204" s="255"/>
      <c r="L204" s="260"/>
      <c r="M204" s="261"/>
      <c r="N204" s="262"/>
      <c r="O204" s="262"/>
      <c r="P204" s="263">
        <f>SUM(P205:P212)</f>
        <v>0</v>
      </c>
      <c r="Q204" s="262"/>
      <c r="R204" s="263">
        <f>SUM(R205:R212)</f>
        <v>0</v>
      </c>
      <c r="S204" s="262"/>
      <c r="T204" s="264">
        <f>SUM(T205:T212)</f>
        <v>0</v>
      </c>
      <c r="U204" s="11"/>
      <c r="V204" s="11"/>
      <c r="W204" s="11"/>
      <c r="X204" s="11"/>
      <c r="Y204" s="11"/>
      <c r="Z204" s="11"/>
      <c r="AA204" s="11"/>
      <c r="AB204" s="11"/>
      <c r="AC204" s="11"/>
      <c r="AD204" s="11"/>
      <c r="AE204" s="11"/>
      <c r="AR204" s="265" t="s">
        <v>86</v>
      </c>
      <c r="AT204" s="266" t="s">
        <v>75</v>
      </c>
      <c r="AU204" s="266" t="s">
        <v>84</v>
      </c>
      <c r="AY204" s="265" t="s">
        <v>414</v>
      </c>
      <c r="BK204" s="267">
        <f>SUM(BK205:BK212)</f>
        <v>0</v>
      </c>
    </row>
    <row r="205" s="2" customFormat="1" ht="21.75" customHeight="1">
      <c r="A205" s="39"/>
      <c r="B205" s="40"/>
      <c r="C205" s="234" t="s">
        <v>875</v>
      </c>
      <c r="D205" s="234" t="s">
        <v>443</v>
      </c>
      <c r="E205" s="235" t="s">
        <v>4524</v>
      </c>
      <c r="F205" s="236" t="s">
        <v>4525</v>
      </c>
      <c r="G205" s="237" t="s">
        <v>632</v>
      </c>
      <c r="H205" s="238">
        <v>130</v>
      </c>
      <c r="I205" s="239"/>
      <c r="J205" s="240">
        <f>ROUND(I205*H205,2)</f>
        <v>0</v>
      </c>
      <c r="K205" s="236" t="s">
        <v>4433</v>
      </c>
      <c r="L205" s="45"/>
      <c r="M205" s="241" t="s">
        <v>1</v>
      </c>
      <c r="N205" s="242" t="s">
        <v>41</v>
      </c>
      <c r="O205" s="92"/>
      <c r="P205" s="226">
        <f>O205*H205</f>
        <v>0</v>
      </c>
      <c r="Q205" s="226">
        <v>0</v>
      </c>
      <c r="R205" s="226">
        <f>Q205*H205</f>
        <v>0</v>
      </c>
      <c r="S205" s="226">
        <v>0</v>
      </c>
      <c r="T205" s="227">
        <f>S205*H205</f>
        <v>0</v>
      </c>
      <c r="U205" s="39"/>
      <c r="V205" s="39"/>
      <c r="W205" s="39"/>
      <c r="X205" s="39"/>
      <c r="Y205" s="39"/>
      <c r="Z205" s="39"/>
      <c r="AA205" s="39"/>
      <c r="AB205" s="39"/>
      <c r="AC205" s="39"/>
      <c r="AD205" s="39"/>
      <c r="AE205" s="39"/>
      <c r="AR205" s="228" t="s">
        <v>470</v>
      </c>
      <c r="AT205" s="228" t="s">
        <v>443</v>
      </c>
      <c r="AU205" s="228" t="s">
        <v>86</v>
      </c>
      <c r="AY205" s="18" t="s">
        <v>414</v>
      </c>
      <c r="BE205" s="229">
        <f>IF(N205="základní",J205,0)</f>
        <v>0</v>
      </c>
      <c r="BF205" s="229">
        <f>IF(N205="snížená",J205,0)</f>
        <v>0</v>
      </c>
      <c r="BG205" s="229">
        <f>IF(N205="zákl. přenesená",J205,0)</f>
        <v>0</v>
      </c>
      <c r="BH205" s="229">
        <f>IF(N205="sníž. přenesená",J205,0)</f>
        <v>0</v>
      </c>
      <c r="BI205" s="229">
        <f>IF(N205="nulová",J205,0)</f>
        <v>0</v>
      </c>
      <c r="BJ205" s="18" t="s">
        <v>84</v>
      </c>
      <c r="BK205" s="229">
        <f>ROUND(I205*H205,2)</f>
        <v>0</v>
      </c>
      <c r="BL205" s="18" t="s">
        <v>470</v>
      </c>
      <c r="BM205" s="228" t="s">
        <v>4526</v>
      </c>
    </row>
    <row r="206" s="2" customFormat="1">
      <c r="A206" s="39"/>
      <c r="B206" s="40"/>
      <c r="C206" s="41"/>
      <c r="D206" s="230" t="s">
        <v>417</v>
      </c>
      <c r="E206" s="41"/>
      <c r="F206" s="231" t="s">
        <v>4525</v>
      </c>
      <c r="G206" s="41"/>
      <c r="H206" s="41"/>
      <c r="I206" s="156"/>
      <c r="J206" s="41"/>
      <c r="K206" s="41"/>
      <c r="L206" s="45"/>
      <c r="M206" s="232"/>
      <c r="N206" s="233"/>
      <c r="O206" s="92"/>
      <c r="P206" s="92"/>
      <c r="Q206" s="92"/>
      <c r="R206" s="92"/>
      <c r="S206" s="92"/>
      <c r="T206" s="93"/>
      <c r="U206" s="39"/>
      <c r="V206" s="39"/>
      <c r="W206" s="39"/>
      <c r="X206" s="39"/>
      <c r="Y206" s="39"/>
      <c r="Z206" s="39"/>
      <c r="AA206" s="39"/>
      <c r="AB206" s="39"/>
      <c r="AC206" s="39"/>
      <c r="AD206" s="39"/>
      <c r="AE206" s="39"/>
      <c r="AT206" s="18" t="s">
        <v>417</v>
      </c>
      <c r="AU206" s="18" t="s">
        <v>86</v>
      </c>
    </row>
    <row r="207" s="2" customFormat="1" ht="21.75" customHeight="1">
      <c r="A207" s="39"/>
      <c r="B207" s="40"/>
      <c r="C207" s="234" t="s">
        <v>880</v>
      </c>
      <c r="D207" s="234" t="s">
        <v>443</v>
      </c>
      <c r="E207" s="235" t="s">
        <v>4527</v>
      </c>
      <c r="F207" s="236" t="s">
        <v>4528</v>
      </c>
      <c r="G207" s="237" t="s">
        <v>632</v>
      </c>
      <c r="H207" s="238">
        <v>130</v>
      </c>
      <c r="I207" s="239"/>
      <c r="J207" s="240">
        <f>ROUND(I207*H207,2)</f>
        <v>0</v>
      </c>
      <c r="K207" s="236" t="s">
        <v>4433</v>
      </c>
      <c r="L207" s="45"/>
      <c r="M207" s="241" t="s">
        <v>1</v>
      </c>
      <c r="N207" s="242" t="s">
        <v>41</v>
      </c>
      <c r="O207" s="92"/>
      <c r="P207" s="226">
        <f>O207*H207</f>
        <v>0</v>
      </c>
      <c r="Q207" s="226">
        <v>0</v>
      </c>
      <c r="R207" s="226">
        <f>Q207*H207</f>
        <v>0</v>
      </c>
      <c r="S207" s="226">
        <v>0</v>
      </c>
      <c r="T207" s="227">
        <f>S207*H207</f>
        <v>0</v>
      </c>
      <c r="U207" s="39"/>
      <c r="V207" s="39"/>
      <c r="W207" s="39"/>
      <c r="X207" s="39"/>
      <c r="Y207" s="39"/>
      <c r="Z207" s="39"/>
      <c r="AA207" s="39"/>
      <c r="AB207" s="39"/>
      <c r="AC207" s="39"/>
      <c r="AD207" s="39"/>
      <c r="AE207" s="39"/>
      <c r="AR207" s="228" t="s">
        <v>470</v>
      </c>
      <c r="AT207" s="228" t="s">
        <v>443</v>
      </c>
      <c r="AU207" s="228" t="s">
        <v>86</v>
      </c>
      <c r="AY207" s="18" t="s">
        <v>414</v>
      </c>
      <c r="BE207" s="229">
        <f>IF(N207="základní",J207,0)</f>
        <v>0</v>
      </c>
      <c r="BF207" s="229">
        <f>IF(N207="snížená",J207,0)</f>
        <v>0</v>
      </c>
      <c r="BG207" s="229">
        <f>IF(N207="zákl. přenesená",J207,0)</f>
        <v>0</v>
      </c>
      <c r="BH207" s="229">
        <f>IF(N207="sníž. přenesená",J207,0)</f>
        <v>0</v>
      </c>
      <c r="BI207" s="229">
        <f>IF(N207="nulová",J207,0)</f>
        <v>0</v>
      </c>
      <c r="BJ207" s="18" t="s">
        <v>84</v>
      </c>
      <c r="BK207" s="229">
        <f>ROUND(I207*H207,2)</f>
        <v>0</v>
      </c>
      <c r="BL207" s="18" t="s">
        <v>470</v>
      </c>
      <c r="BM207" s="228" t="s">
        <v>4529</v>
      </c>
    </row>
    <row r="208" s="2" customFormat="1">
      <c r="A208" s="39"/>
      <c r="B208" s="40"/>
      <c r="C208" s="41"/>
      <c r="D208" s="230" t="s">
        <v>417</v>
      </c>
      <c r="E208" s="41"/>
      <c r="F208" s="231" t="s">
        <v>4528</v>
      </c>
      <c r="G208" s="41"/>
      <c r="H208" s="41"/>
      <c r="I208" s="156"/>
      <c r="J208" s="41"/>
      <c r="K208" s="41"/>
      <c r="L208" s="45"/>
      <c r="M208" s="232"/>
      <c r="N208" s="233"/>
      <c r="O208" s="92"/>
      <c r="P208" s="92"/>
      <c r="Q208" s="92"/>
      <c r="R208" s="92"/>
      <c r="S208" s="92"/>
      <c r="T208" s="93"/>
      <c r="U208" s="39"/>
      <c r="V208" s="39"/>
      <c r="W208" s="39"/>
      <c r="X208" s="39"/>
      <c r="Y208" s="39"/>
      <c r="Z208" s="39"/>
      <c r="AA208" s="39"/>
      <c r="AB208" s="39"/>
      <c r="AC208" s="39"/>
      <c r="AD208" s="39"/>
      <c r="AE208" s="39"/>
      <c r="AT208" s="18" t="s">
        <v>417</v>
      </c>
      <c r="AU208" s="18" t="s">
        <v>86</v>
      </c>
    </row>
    <row r="209" s="2" customFormat="1" ht="21.75" customHeight="1">
      <c r="A209" s="39"/>
      <c r="B209" s="40"/>
      <c r="C209" s="234" t="s">
        <v>884</v>
      </c>
      <c r="D209" s="234" t="s">
        <v>443</v>
      </c>
      <c r="E209" s="235" t="s">
        <v>1064</v>
      </c>
      <c r="F209" s="236" t="s">
        <v>4530</v>
      </c>
      <c r="G209" s="237" t="s">
        <v>632</v>
      </c>
      <c r="H209" s="238">
        <v>130</v>
      </c>
      <c r="I209" s="239"/>
      <c r="J209" s="240">
        <f>ROUND(I209*H209,2)</f>
        <v>0</v>
      </c>
      <c r="K209" s="236" t="s">
        <v>4433</v>
      </c>
      <c r="L209" s="45"/>
      <c r="M209" s="241" t="s">
        <v>1</v>
      </c>
      <c r="N209" s="242" t="s">
        <v>41</v>
      </c>
      <c r="O209" s="92"/>
      <c r="P209" s="226">
        <f>O209*H209</f>
        <v>0</v>
      </c>
      <c r="Q209" s="226">
        <v>0</v>
      </c>
      <c r="R209" s="226">
        <f>Q209*H209</f>
        <v>0</v>
      </c>
      <c r="S209" s="226">
        <v>0</v>
      </c>
      <c r="T209" s="227">
        <f>S209*H209</f>
        <v>0</v>
      </c>
      <c r="U209" s="39"/>
      <c r="V209" s="39"/>
      <c r="W209" s="39"/>
      <c r="X209" s="39"/>
      <c r="Y209" s="39"/>
      <c r="Z209" s="39"/>
      <c r="AA209" s="39"/>
      <c r="AB209" s="39"/>
      <c r="AC209" s="39"/>
      <c r="AD209" s="39"/>
      <c r="AE209" s="39"/>
      <c r="AR209" s="228" t="s">
        <v>470</v>
      </c>
      <c r="AT209" s="228" t="s">
        <v>443</v>
      </c>
      <c r="AU209" s="228" t="s">
        <v>86</v>
      </c>
      <c r="AY209" s="18" t="s">
        <v>414</v>
      </c>
      <c r="BE209" s="229">
        <f>IF(N209="základní",J209,0)</f>
        <v>0</v>
      </c>
      <c r="BF209" s="229">
        <f>IF(N209="snížená",J209,0)</f>
        <v>0</v>
      </c>
      <c r="BG209" s="229">
        <f>IF(N209="zákl. přenesená",J209,0)</f>
        <v>0</v>
      </c>
      <c r="BH209" s="229">
        <f>IF(N209="sníž. přenesená",J209,0)</f>
        <v>0</v>
      </c>
      <c r="BI209" s="229">
        <f>IF(N209="nulová",J209,0)</f>
        <v>0</v>
      </c>
      <c r="BJ209" s="18" t="s">
        <v>84</v>
      </c>
      <c r="BK209" s="229">
        <f>ROUND(I209*H209,2)</f>
        <v>0</v>
      </c>
      <c r="BL209" s="18" t="s">
        <v>470</v>
      </c>
      <c r="BM209" s="228" t="s">
        <v>4531</v>
      </c>
    </row>
    <row r="210" s="2" customFormat="1">
      <c r="A210" s="39"/>
      <c r="B210" s="40"/>
      <c r="C210" s="41"/>
      <c r="D210" s="230" t="s">
        <v>417</v>
      </c>
      <c r="E210" s="41"/>
      <c r="F210" s="231" t="s">
        <v>4530</v>
      </c>
      <c r="G210" s="41"/>
      <c r="H210" s="41"/>
      <c r="I210" s="156"/>
      <c r="J210" s="41"/>
      <c r="K210" s="41"/>
      <c r="L210" s="45"/>
      <c r="M210" s="232"/>
      <c r="N210" s="233"/>
      <c r="O210" s="92"/>
      <c r="P210" s="92"/>
      <c r="Q210" s="92"/>
      <c r="R210" s="92"/>
      <c r="S210" s="92"/>
      <c r="T210" s="93"/>
      <c r="U210" s="39"/>
      <c r="V210" s="39"/>
      <c r="W210" s="39"/>
      <c r="X210" s="39"/>
      <c r="Y210" s="39"/>
      <c r="Z210" s="39"/>
      <c r="AA210" s="39"/>
      <c r="AB210" s="39"/>
      <c r="AC210" s="39"/>
      <c r="AD210" s="39"/>
      <c r="AE210" s="39"/>
      <c r="AT210" s="18" t="s">
        <v>417</v>
      </c>
      <c r="AU210" s="18" t="s">
        <v>86</v>
      </c>
    </row>
    <row r="211" s="2" customFormat="1" ht="21.75" customHeight="1">
      <c r="A211" s="39"/>
      <c r="B211" s="40"/>
      <c r="C211" s="234" t="s">
        <v>888</v>
      </c>
      <c r="D211" s="234" t="s">
        <v>443</v>
      </c>
      <c r="E211" s="235" t="s">
        <v>4532</v>
      </c>
      <c r="F211" s="236" t="s">
        <v>4533</v>
      </c>
      <c r="G211" s="237" t="s">
        <v>632</v>
      </c>
      <c r="H211" s="238">
        <v>130</v>
      </c>
      <c r="I211" s="239"/>
      <c r="J211" s="240">
        <f>ROUND(I211*H211,2)</f>
        <v>0</v>
      </c>
      <c r="K211" s="236" t="s">
        <v>4433</v>
      </c>
      <c r="L211" s="45"/>
      <c r="M211" s="241" t="s">
        <v>1</v>
      </c>
      <c r="N211" s="242" t="s">
        <v>41</v>
      </c>
      <c r="O211" s="92"/>
      <c r="P211" s="226">
        <f>O211*H211</f>
        <v>0</v>
      </c>
      <c r="Q211" s="226">
        <v>0</v>
      </c>
      <c r="R211" s="226">
        <f>Q211*H211</f>
        <v>0</v>
      </c>
      <c r="S211" s="226">
        <v>0</v>
      </c>
      <c r="T211" s="227">
        <f>S211*H211</f>
        <v>0</v>
      </c>
      <c r="U211" s="39"/>
      <c r="V211" s="39"/>
      <c r="W211" s="39"/>
      <c r="X211" s="39"/>
      <c r="Y211" s="39"/>
      <c r="Z211" s="39"/>
      <c r="AA211" s="39"/>
      <c r="AB211" s="39"/>
      <c r="AC211" s="39"/>
      <c r="AD211" s="39"/>
      <c r="AE211" s="39"/>
      <c r="AR211" s="228" t="s">
        <v>470</v>
      </c>
      <c r="AT211" s="228" t="s">
        <v>443</v>
      </c>
      <c r="AU211" s="228" t="s">
        <v>86</v>
      </c>
      <c r="AY211" s="18" t="s">
        <v>414</v>
      </c>
      <c r="BE211" s="229">
        <f>IF(N211="základní",J211,0)</f>
        <v>0</v>
      </c>
      <c r="BF211" s="229">
        <f>IF(N211="snížená",J211,0)</f>
        <v>0</v>
      </c>
      <c r="BG211" s="229">
        <f>IF(N211="zákl. přenesená",J211,0)</f>
        <v>0</v>
      </c>
      <c r="BH211" s="229">
        <f>IF(N211="sníž. přenesená",J211,0)</f>
        <v>0</v>
      </c>
      <c r="BI211" s="229">
        <f>IF(N211="nulová",J211,0)</f>
        <v>0</v>
      </c>
      <c r="BJ211" s="18" t="s">
        <v>84</v>
      </c>
      <c r="BK211" s="229">
        <f>ROUND(I211*H211,2)</f>
        <v>0</v>
      </c>
      <c r="BL211" s="18" t="s">
        <v>470</v>
      </c>
      <c r="BM211" s="228" t="s">
        <v>4534</v>
      </c>
    </row>
    <row r="212" s="2" customFormat="1">
      <c r="A212" s="39"/>
      <c r="B212" s="40"/>
      <c r="C212" s="41"/>
      <c r="D212" s="230" t="s">
        <v>417</v>
      </c>
      <c r="E212" s="41"/>
      <c r="F212" s="231" t="s">
        <v>4533</v>
      </c>
      <c r="G212" s="41"/>
      <c r="H212" s="41"/>
      <c r="I212" s="156"/>
      <c r="J212" s="41"/>
      <c r="K212" s="41"/>
      <c r="L212" s="45"/>
      <c r="M212" s="232"/>
      <c r="N212" s="233"/>
      <c r="O212" s="92"/>
      <c r="P212" s="92"/>
      <c r="Q212" s="92"/>
      <c r="R212" s="92"/>
      <c r="S212" s="92"/>
      <c r="T212" s="93"/>
      <c r="U212" s="39"/>
      <c r="V212" s="39"/>
      <c r="W212" s="39"/>
      <c r="X212" s="39"/>
      <c r="Y212" s="39"/>
      <c r="Z212" s="39"/>
      <c r="AA212" s="39"/>
      <c r="AB212" s="39"/>
      <c r="AC212" s="39"/>
      <c r="AD212" s="39"/>
      <c r="AE212" s="39"/>
      <c r="AT212" s="18" t="s">
        <v>417</v>
      </c>
      <c r="AU212" s="18" t="s">
        <v>86</v>
      </c>
    </row>
    <row r="213" s="11" customFormat="1" ht="22.8" customHeight="1">
      <c r="A213" s="11"/>
      <c r="B213" s="254"/>
      <c r="C213" s="255"/>
      <c r="D213" s="256" t="s">
        <v>75</v>
      </c>
      <c r="E213" s="275" t="s">
        <v>1878</v>
      </c>
      <c r="F213" s="275" t="s">
        <v>4535</v>
      </c>
      <c r="G213" s="255"/>
      <c r="H213" s="255"/>
      <c r="I213" s="258"/>
      <c r="J213" s="276">
        <f>BK213</f>
        <v>0</v>
      </c>
      <c r="K213" s="255"/>
      <c r="L213" s="260"/>
      <c r="M213" s="261"/>
      <c r="N213" s="262"/>
      <c r="O213" s="262"/>
      <c r="P213" s="263">
        <f>SUM(P214:P215)</f>
        <v>0</v>
      </c>
      <c r="Q213" s="262"/>
      <c r="R213" s="263">
        <f>SUM(R214:R215)</f>
        <v>0</v>
      </c>
      <c r="S213" s="262"/>
      <c r="T213" s="264">
        <f>SUM(T214:T215)</f>
        <v>0</v>
      </c>
      <c r="U213" s="11"/>
      <c r="V213" s="11"/>
      <c r="W213" s="11"/>
      <c r="X213" s="11"/>
      <c r="Y213" s="11"/>
      <c r="Z213" s="11"/>
      <c r="AA213" s="11"/>
      <c r="AB213" s="11"/>
      <c r="AC213" s="11"/>
      <c r="AD213" s="11"/>
      <c r="AE213" s="11"/>
      <c r="AR213" s="265" t="s">
        <v>86</v>
      </c>
      <c r="AT213" s="266" t="s">
        <v>75</v>
      </c>
      <c r="AU213" s="266" t="s">
        <v>84</v>
      </c>
      <c r="AY213" s="265" t="s">
        <v>414</v>
      </c>
      <c r="BK213" s="267">
        <f>SUM(BK214:BK215)</f>
        <v>0</v>
      </c>
    </row>
    <row r="214" s="2" customFormat="1" ht="21.75" customHeight="1">
      <c r="A214" s="39"/>
      <c r="B214" s="40"/>
      <c r="C214" s="234" t="s">
        <v>894</v>
      </c>
      <c r="D214" s="234" t="s">
        <v>443</v>
      </c>
      <c r="E214" s="235" t="s">
        <v>4536</v>
      </c>
      <c r="F214" s="236" t="s">
        <v>4537</v>
      </c>
      <c r="G214" s="237" t="s">
        <v>632</v>
      </c>
      <c r="H214" s="238">
        <v>130</v>
      </c>
      <c r="I214" s="239"/>
      <c r="J214" s="240">
        <f>ROUND(I214*H214,2)</f>
        <v>0</v>
      </c>
      <c r="K214" s="236" t="s">
        <v>4433</v>
      </c>
      <c r="L214" s="45"/>
      <c r="M214" s="241" t="s">
        <v>1</v>
      </c>
      <c r="N214" s="242" t="s">
        <v>41</v>
      </c>
      <c r="O214" s="92"/>
      <c r="P214" s="226">
        <f>O214*H214</f>
        <v>0</v>
      </c>
      <c r="Q214" s="226">
        <v>0</v>
      </c>
      <c r="R214" s="226">
        <f>Q214*H214</f>
        <v>0</v>
      </c>
      <c r="S214" s="226">
        <v>0</v>
      </c>
      <c r="T214" s="227">
        <f>S214*H214</f>
        <v>0</v>
      </c>
      <c r="U214" s="39"/>
      <c r="V214" s="39"/>
      <c r="W214" s="39"/>
      <c r="X214" s="39"/>
      <c r="Y214" s="39"/>
      <c r="Z214" s="39"/>
      <c r="AA214" s="39"/>
      <c r="AB214" s="39"/>
      <c r="AC214" s="39"/>
      <c r="AD214" s="39"/>
      <c r="AE214" s="39"/>
      <c r="AR214" s="228" t="s">
        <v>470</v>
      </c>
      <c r="AT214" s="228" t="s">
        <v>443</v>
      </c>
      <c r="AU214" s="228" t="s">
        <v>86</v>
      </c>
      <c r="AY214" s="18" t="s">
        <v>414</v>
      </c>
      <c r="BE214" s="229">
        <f>IF(N214="základní",J214,0)</f>
        <v>0</v>
      </c>
      <c r="BF214" s="229">
        <f>IF(N214="snížená",J214,0)</f>
        <v>0</v>
      </c>
      <c r="BG214" s="229">
        <f>IF(N214="zákl. přenesená",J214,0)</f>
        <v>0</v>
      </c>
      <c r="BH214" s="229">
        <f>IF(N214="sníž. přenesená",J214,0)</f>
        <v>0</v>
      </c>
      <c r="BI214" s="229">
        <f>IF(N214="nulová",J214,0)</f>
        <v>0</v>
      </c>
      <c r="BJ214" s="18" t="s">
        <v>84</v>
      </c>
      <c r="BK214" s="229">
        <f>ROUND(I214*H214,2)</f>
        <v>0</v>
      </c>
      <c r="BL214" s="18" t="s">
        <v>470</v>
      </c>
      <c r="BM214" s="228" t="s">
        <v>4538</v>
      </c>
    </row>
    <row r="215" s="2" customFormat="1">
      <c r="A215" s="39"/>
      <c r="B215" s="40"/>
      <c r="C215" s="41"/>
      <c r="D215" s="230" t="s">
        <v>417</v>
      </c>
      <c r="E215" s="41"/>
      <c r="F215" s="231" t="s">
        <v>4537</v>
      </c>
      <c r="G215" s="41"/>
      <c r="H215" s="41"/>
      <c r="I215" s="156"/>
      <c r="J215" s="41"/>
      <c r="K215" s="41"/>
      <c r="L215" s="45"/>
      <c r="M215" s="232"/>
      <c r="N215" s="233"/>
      <c r="O215" s="92"/>
      <c r="P215" s="92"/>
      <c r="Q215" s="92"/>
      <c r="R215" s="92"/>
      <c r="S215" s="92"/>
      <c r="T215" s="93"/>
      <c r="U215" s="39"/>
      <c r="V215" s="39"/>
      <c r="W215" s="39"/>
      <c r="X215" s="39"/>
      <c r="Y215" s="39"/>
      <c r="Z215" s="39"/>
      <c r="AA215" s="39"/>
      <c r="AB215" s="39"/>
      <c r="AC215" s="39"/>
      <c r="AD215" s="39"/>
      <c r="AE215" s="39"/>
      <c r="AT215" s="18" t="s">
        <v>417</v>
      </c>
      <c r="AU215" s="18" t="s">
        <v>86</v>
      </c>
    </row>
    <row r="216" s="11" customFormat="1" ht="25.92" customHeight="1">
      <c r="A216" s="11"/>
      <c r="B216" s="254"/>
      <c r="C216" s="255"/>
      <c r="D216" s="256" t="s">
        <v>75</v>
      </c>
      <c r="E216" s="257" t="s">
        <v>4539</v>
      </c>
      <c r="F216" s="257" t="s">
        <v>4540</v>
      </c>
      <c r="G216" s="255"/>
      <c r="H216" s="255"/>
      <c r="I216" s="258"/>
      <c r="J216" s="259">
        <f>BK216</f>
        <v>0</v>
      </c>
      <c r="K216" s="255"/>
      <c r="L216" s="260"/>
      <c r="M216" s="261"/>
      <c r="N216" s="262"/>
      <c r="O216" s="262"/>
      <c r="P216" s="263">
        <f>SUM(P217:P219)</f>
        <v>0</v>
      </c>
      <c r="Q216" s="262"/>
      <c r="R216" s="263">
        <f>SUM(R217:R219)</f>
        <v>0</v>
      </c>
      <c r="S216" s="262"/>
      <c r="T216" s="264">
        <f>SUM(T217:T219)</f>
        <v>0</v>
      </c>
      <c r="U216" s="11"/>
      <c r="V216" s="11"/>
      <c r="W216" s="11"/>
      <c r="X216" s="11"/>
      <c r="Y216" s="11"/>
      <c r="Z216" s="11"/>
      <c r="AA216" s="11"/>
      <c r="AB216" s="11"/>
      <c r="AC216" s="11"/>
      <c r="AD216" s="11"/>
      <c r="AE216" s="11"/>
      <c r="AR216" s="265" t="s">
        <v>415</v>
      </c>
      <c r="AT216" s="266" t="s">
        <v>75</v>
      </c>
      <c r="AU216" s="266" t="s">
        <v>76</v>
      </c>
      <c r="AY216" s="265" t="s">
        <v>414</v>
      </c>
      <c r="BK216" s="267">
        <f>SUM(BK217:BK219)</f>
        <v>0</v>
      </c>
    </row>
    <row r="217" s="2" customFormat="1" ht="16.5" customHeight="1">
      <c r="A217" s="39"/>
      <c r="B217" s="40"/>
      <c r="C217" s="234" t="s">
        <v>899</v>
      </c>
      <c r="D217" s="234" t="s">
        <v>443</v>
      </c>
      <c r="E217" s="235" t="s">
        <v>4541</v>
      </c>
      <c r="F217" s="236" t="s">
        <v>4542</v>
      </c>
      <c r="G217" s="237" t="s">
        <v>1258</v>
      </c>
      <c r="H217" s="238">
        <v>14</v>
      </c>
      <c r="I217" s="239"/>
      <c r="J217" s="240">
        <f>ROUND(I217*H217,2)</f>
        <v>0</v>
      </c>
      <c r="K217" s="236" t="s">
        <v>4433</v>
      </c>
      <c r="L217" s="45"/>
      <c r="M217" s="241" t="s">
        <v>1</v>
      </c>
      <c r="N217" s="242" t="s">
        <v>41</v>
      </c>
      <c r="O217" s="92"/>
      <c r="P217" s="226">
        <f>O217*H217</f>
        <v>0</v>
      </c>
      <c r="Q217" s="226">
        <v>0</v>
      </c>
      <c r="R217" s="226">
        <f>Q217*H217</f>
        <v>0</v>
      </c>
      <c r="S217" s="226">
        <v>0</v>
      </c>
      <c r="T217" s="227">
        <f>S217*H217</f>
        <v>0</v>
      </c>
      <c r="U217" s="39"/>
      <c r="V217" s="39"/>
      <c r="W217" s="39"/>
      <c r="X217" s="39"/>
      <c r="Y217" s="39"/>
      <c r="Z217" s="39"/>
      <c r="AA217" s="39"/>
      <c r="AB217" s="39"/>
      <c r="AC217" s="39"/>
      <c r="AD217" s="39"/>
      <c r="AE217" s="39"/>
      <c r="AR217" s="228" t="s">
        <v>695</v>
      </c>
      <c r="AT217" s="228" t="s">
        <v>443</v>
      </c>
      <c r="AU217" s="228" t="s">
        <v>84</v>
      </c>
      <c r="AY217" s="18" t="s">
        <v>414</v>
      </c>
      <c r="BE217" s="229">
        <f>IF(N217="základní",J217,0)</f>
        <v>0</v>
      </c>
      <c r="BF217" s="229">
        <f>IF(N217="snížená",J217,0)</f>
        <v>0</v>
      </c>
      <c r="BG217" s="229">
        <f>IF(N217="zákl. přenesená",J217,0)</f>
        <v>0</v>
      </c>
      <c r="BH217" s="229">
        <f>IF(N217="sníž. přenesená",J217,0)</f>
        <v>0</v>
      </c>
      <c r="BI217" s="229">
        <f>IF(N217="nulová",J217,0)</f>
        <v>0</v>
      </c>
      <c r="BJ217" s="18" t="s">
        <v>84</v>
      </c>
      <c r="BK217" s="229">
        <f>ROUND(I217*H217,2)</f>
        <v>0</v>
      </c>
      <c r="BL217" s="18" t="s">
        <v>695</v>
      </c>
      <c r="BM217" s="228" t="s">
        <v>4543</v>
      </c>
    </row>
    <row r="218" s="2" customFormat="1">
      <c r="A218" s="39"/>
      <c r="B218" s="40"/>
      <c r="C218" s="41"/>
      <c r="D218" s="230" t="s">
        <v>417</v>
      </c>
      <c r="E218" s="41"/>
      <c r="F218" s="231" t="s">
        <v>4542</v>
      </c>
      <c r="G218" s="41"/>
      <c r="H218" s="41"/>
      <c r="I218" s="156"/>
      <c r="J218" s="41"/>
      <c r="K218" s="41"/>
      <c r="L218" s="45"/>
      <c r="M218" s="232"/>
      <c r="N218" s="233"/>
      <c r="O218" s="92"/>
      <c r="P218" s="92"/>
      <c r="Q218" s="92"/>
      <c r="R218" s="92"/>
      <c r="S218" s="92"/>
      <c r="T218" s="93"/>
      <c r="U218" s="39"/>
      <c r="V218" s="39"/>
      <c r="W218" s="39"/>
      <c r="X218" s="39"/>
      <c r="Y218" s="39"/>
      <c r="Z218" s="39"/>
      <c r="AA218" s="39"/>
      <c r="AB218" s="39"/>
      <c r="AC218" s="39"/>
      <c r="AD218" s="39"/>
      <c r="AE218" s="39"/>
      <c r="AT218" s="18" t="s">
        <v>417</v>
      </c>
      <c r="AU218" s="18" t="s">
        <v>84</v>
      </c>
    </row>
    <row r="219" s="13" customFormat="1">
      <c r="A219" s="13"/>
      <c r="B219" s="277"/>
      <c r="C219" s="278"/>
      <c r="D219" s="230" t="s">
        <v>758</v>
      </c>
      <c r="E219" s="279" t="s">
        <v>1</v>
      </c>
      <c r="F219" s="280" t="s">
        <v>4544</v>
      </c>
      <c r="G219" s="278"/>
      <c r="H219" s="281">
        <v>14</v>
      </c>
      <c r="I219" s="282"/>
      <c r="J219" s="278"/>
      <c r="K219" s="278"/>
      <c r="L219" s="283"/>
      <c r="M219" s="311"/>
      <c r="N219" s="312"/>
      <c r="O219" s="312"/>
      <c r="P219" s="312"/>
      <c r="Q219" s="312"/>
      <c r="R219" s="312"/>
      <c r="S219" s="312"/>
      <c r="T219" s="313"/>
      <c r="U219" s="13"/>
      <c r="V219" s="13"/>
      <c r="W219" s="13"/>
      <c r="X219" s="13"/>
      <c r="Y219" s="13"/>
      <c r="Z219" s="13"/>
      <c r="AA219" s="13"/>
      <c r="AB219" s="13"/>
      <c r="AC219" s="13"/>
      <c r="AD219" s="13"/>
      <c r="AE219" s="13"/>
      <c r="AT219" s="287" t="s">
        <v>758</v>
      </c>
      <c r="AU219" s="287" t="s">
        <v>84</v>
      </c>
      <c r="AV219" s="13" t="s">
        <v>86</v>
      </c>
      <c r="AW219" s="13" t="s">
        <v>33</v>
      </c>
      <c r="AX219" s="13" t="s">
        <v>84</v>
      </c>
      <c r="AY219" s="287" t="s">
        <v>414</v>
      </c>
    </row>
    <row r="220" s="2" customFormat="1" ht="6.96" customHeight="1">
      <c r="A220" s="39"/>
      <c r="B220" s="67"/>
      <c r="C220" s="68"/>
      <c r="D220" s="68"/>
      <c r="E220" s="68"/>
      <c r="F220" s="68"/>
      <c r="G220" s="68"/>
      <c r="H220" s="68"/>
      <c r="I220" s="194"/>
      <c r="J220" s="68"/>
      <c r="K220" s="68"/>
      <c r="L220" s="45"/>
      <c r="M220" s="39"/>
      <c r="O220" s="39"/>
      <c r="P220" s="39"/>
      <c r="Q220" s="39"/>
      <c r="R220" s="39"/>
      <c r="S220" s="39"/>
      <c r="T220" s="39"/>
      <c r="U220" s="39"/>
      <c r="V220" s="39"/>
      <c r="W220" s="39"/>
      <c r="X220" s="39"/>
      <c r="Y220" s="39"/>
      <c r="Z220" s="39"/>
      <c r="AA220" s="39"/>
      <c r="AB220" s="39"/>
      <c r="AC220" s="39"/>
      <c r="AD220" s="39"/>
      <c r="AE220" s="39"/>
    </row>
  </sheetData>
  <sheetProtection sheet="1" autoFilter="0" formatColumns="0" formatRows="0" objects="1" scenarios="1" spinCount="100000" saltValue="hrXQqf4xjfw/JsXPJ1QPDAt7vV09P/v0349QWV2xSllzh2x3Pqizgj5w6viG4b5D9O3U/u2xXN97b1cr8Sj72Q==" hashValue="/x1CBpYjAV5X6a0sNcySsEYsbAk1ynN1ZdrndduexkjgvaWjZU8k2mp9iDXEHnu/I46sr4m6xka5b6GMu2fhjQ==" algorithmName="SHA-512" password="CC35"/>
  <autoFilter ref="C127:K219"/>
  <mergeCells count="12">
    <mergeCell ref="E7:H7"/>
    <mergeCell ref="E9:H9"/>
    <mergeCell ref="E11:H11"/>
    <mergeCell ref="E20:H20"/>
    <mergeCell ref="E29:H29"/>
    <mergeCell ref="E85:H85"/>
    <mergeCell ref="E87:H87"/>
    <mergeCell ref="E89:H89"/>
    <mergeCell ref="E116:H116"/>
    <mergeCell ref="E118:H118"/>
    <mergeCell ref="E120:H120"/>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80.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360</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4419</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4545</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ROUND(J121,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ROUND((SUM(BE121:BE138)),  2)</f>
        <v>0</v>
      </c>
      <c r="G35" s="39"/>
      <c r="H35" s="39"/>
      <c r="I35" s="173">
        <v>0.20999999999999999</v>
      </c>
      <c r="J35" s="172">
        <f>ROUND(((SUM(BE121:BE138))*I35),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ROUND((SUM(BF121:BF138)),  2)</f>
        <v>0</v>
      </c>
      <c r="G36" s="39"/>
      <c r="H36" s="39"/>
      <c r="I36" s="173">
        <v>0.14999999999999999</v>
      </c>
      <c r="J36" s="172">
        <f>ROUND(((SUM(BF121:BF138))*I36),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ROUND((SUM(BG121:BG138)),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ROUND((SUM(BH121:BH138)),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ROUND((SUM(BI121:BI138)),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4419</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04.2 - Lávka v km 6,320 - VON</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J121</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746</v>
      </c>
      <c r="E99" s="250"/>
      <c r="F99" s="250"/>
      <c r="G99" s="250"/>
      <c r="H99" s="250"/>
      <c r="I99" s="251"/>
      <c r="J99" s="252">
        <f>J122</f>
        <v>0</v>
      </c>
      <c r="K99" s="248"/>
      <c r="L99" s="253"/>
      <c r="S99" s="10"/>
      <c r="T99" s="10"/>
      <c r="U99" s="10"/>
      <c r="V99" s="10"/>
      <c r="W99" s="10"/>
      <c r="X99" s="10"/>
      <c r="Y99" s="10"/>
      <c r="Z99" s="10"/>
      <c r="AA99" s="10"/>
      <c r="AB99" s="10"/>
      <c r="AC99" s="10"/>
      <c r="AD99" s="10"/>
      <c r="AE99" s="10"/>
    </row>
    <row r="100" hidden="1" s="2" customFormat="1" ht="21.84" customHeight="1">
      <c r="A100" s="39"/>
      <c r="B100" s="40"/>
      <c r="C100" s="41"/>
      <c r="D100" s="41"/>
      <c r="E100" s="41"/>
      <c r="F100" s="41"/>
      <c r="G100" s="41"/>
      <c r="H100" s="41"/>
      <c r="I100" s="156"/>
      <c r="J100" s="41"/>
      <c r="K100" s="41"/>
      <c r="L100" s="64"/>
      <c r="S100" s="39"/>
      <c r="T100" s="39"/>
      <c r="U100" s="39"/>
      <c r="V100" s="39"/>
      <c r="W100" s="39"/>
      <c r="X100" s="39"/>
      <c r="Y100" s="39"/>
      <c r="Z100" s="39"/>
      <c r="AA100" s="39"/>
      <c r="AB100" s="39"/>
      <c r="AC100" s="39"/>
      <c r="AD100" s="39"/>
      <c r="AE100" s="39"/>
    </row>
    <row r="101" hidden="1" s="2" customFormat="1" ht="6.96" customHeight="1">
      <c r="A101" s="39"/>
      <c r="B101" s="67"/>
      <c r="C101" s="68"/>
      <c r="D101" s="68"/>
      <c r="E101" s="68"/>
      <c r="F101" s="68"/>
      <c r="G101" s="68"/>
      <c r="H101" s="68"/>
      <c r="I101" s="194"/>
      <c r="J101" s="68"/>
      <c r="K101" s="68"/>
      <c r="L101" s="64"/>
      <c r="S101" s="39"/>
      <c r="T101" s="39"/>
      <c r="U101" s="39"/>
      <c r="V101" s="39"/>
      <c r="W101" s="39"/>
      <c r="X101" s="39"/>
      <c r="Y101" s="39"/>
      <c r="Z101" s="39"/>
      <c r="AA101" s="39"/>
      <c r="AB101" s="39"/>
      <c r="AC101" s="39"/>
      <c r="AD101" s="39"/>
      <c r="AE101" s="39"/>
    </row>
    <row r="102" hidden="1"/>
    <row r="103" hidden="1"/>
    <row r="104" hidden="1"/>
    <row r="105" s="2" customFormat="1" ht="6.96" customHeight="1">
      <c r="A105" s="39"/>
      <c r="B105" s="69"/>
      <c r="C105" s="70"/>
      <c r="D105" s="70"/>
      <c r="E105" s="70"/>
      <c r="F105" s="70"/>
      <c r="G105" s="70"/>
      <c r="H105" s="70"/>
      <c r="I105" s="197"/>
      <c r="J105" s="70"/>
      <c r="K105" s="70"/>
      <c r="L105" s="64"/>
      <c r="S105" s="39"/>
      <c r="T105" s="39"/>
      <c r="U105" s="39"/>
      <c r="V105" s="39"/>
      <c r="W105" s="39"/>
      <c r="X105" s="39"/>
      <c r="Y105" s="39"/>
      <c r="Z105" s="39"/>
      <c r="AA105" s="39"/>
      <c r="AB105" s="39"/>
      <c r="AC105" s="39"/>
      <c r="AD105" s="39"/>
      <c r="AE105" s="39"/>
    </row>
    <row r="106" s="2" customFormat="1" ht="24.96" customHeight="1">
      <c r="A106" s="39"/>
      <c r="B106" s="40"/>
      <c r="C106" s="24" t="s">
        <v>396</v>
      </c>
      <c r="D106" s="41"/>
      <c r="E106" s="41"/>
      <c r="F106" s="41"/>
      <c r="G106" s="41"/>
      <c r="H106" s="41"/>
      <c r="I106" s="156"/>
      <c r="J106" s="41"/>
      <c r="K106" s="41"/>
      <c r="L106" s="64"/>
      <c r="S106" s="39"/>
      <c r="T106" s="39"/>
      <c r="U106" s="39"/>
      <c r="V106" s="39"/>
      <c r="W106" s="39"/>
      <c r="X106" s="39"/>
      <c r="Y106" s="39"/>
      <c r="Z106" s="39"/>
      <c r="AA106" s="39"/>
      <c r="AB106" s="39"/>
      <c r="AC106" s="39"/>
      <c r="AD106" s="39"/>
      <c r="AE106" s="39"/>
    </row>
    <row r="107" s="2" customFormat="1" ht="6.96" customHeight="1">
      <c r="A107" s="39"/>
      <c r="B107" s="40"/>
      <c r="C107" s="41"/>
      <c r="D107" s="41"/>
      <c r="E107" s="41"/>
      <c r="F107" s="41"/>
      <c r="G107" s="41"/>
      <c r="H107" s="41"/>
      <c r="I107" s="156"/>
      <c r="J107" s="41"/>
      <c r="K107" s="41"/>
      <c r="L107" s="64"/>
      <c r="S107" s="39"/>
      <c r="T107" s="39"/>
      <c r="U107" s="39"/>
      <c r="V107" s="39"/>
      <c r="W107" s="39"/>
      <c r="X107" s="39"/>
      <c r="Y107" s="39"/>
      <c r="Z107" s="39"/>
      <c r="AA107" s="39"/>
      <c r="AB107" s="39"/>
      <c r="AC107" s="39"/>
      <c r="AD107" s="39"/>
      <c r="AE107" s="39"/>
    </row>
    <row r="108" s="2" customFormat="1" ht="12" customHeight="1">
      <c r="A108" s="39"/>
      <c r="B108" s="40"/>
      <c r="C108" s="33" t="s">
        <v>16</v>
      </c>
      <c r="D108" s="41"/>
      <c r="E108" s="41"/>
      <c r="F108" s="41"/>
      <c r="G108" s="41"/>
      <c r="H108" s="41"/>
      <c r="I108" s="156"/>
      <c r="J108" s="41"/>
      <c r="K108" s="41"/>
      <c r="L108" s="64"/>
      <c r="S108" s="39"/>
      <c r="T108" s="39"/>
      <c r="U108" s="39"/>
      <c r="V108" s="39"/>
      <c r="W108" s="39"/>
      <c r="X108" s="39"/>
      <c r="Y108" s="39"/>
      <c r="Z108" s="39"/>
      <c r="AA108" s="39"/>
      <c r="AB108" s="39"/>
      <c r="AC108" s="39"/>
      <c r="AD108" s="39"/>
      <c r="AE108" s="39"/>
    </row>
    <row r="109" s="2" customFormat="1" ht="23.25" customHeight="1">
      <c r="A109" s="39"/>
      <c r="B109" s="40"/>
      <c r="C109" s="41"/>
      <c r="D109" s="41"/>
      <c r="E109" s="198" t="str">
        <f>E7</f>
        <v>Oprava trati v úseku 1.TK a 2.TK Děčín Prostřední Žleb - Dolní Žleb_OPRAVA č. 2</v>
      </c>
      <c r="F109" s="33"/>
      <c r="G109" s="33"/>
      <c r="H109" s="33"/>
      <c r="I109" s="156"/>
      <c r="J109" s="41"/>
      <c r="K109" s="41"/>
      <c r="L109" s="64"/>
      <c r="S109" s="39"/>
      <c r="T109" s="39"/>
      <c r="U109" s="39"/>
      <c r="V109" s="39"/>
      <c r="W109" s="39"/>
      <c r="X109" s="39"/>
      <c r="Y109" s="39"/>
      <c r="Z109" s="39"/>
      <c r="AA109" s="39"/>
      <c r="AB109" s="39"/>
      <c r="AC109" s="39"/>
      <c r="AD109" s="39"/>
      <c r="AE109" s="39"/>
    </row>
    <row r="110" s="1" customFormat="1" ht="12" customHeight="1">
      <c r="B110" s="22"/>
      <c r="C110" s="33" t="s">
        <v>389</v>
      </c>
      <c r="D110" s="23"/>
      <c r="E110" s="23"/>
      <c r="F110" s="23"/>
      <c r="G110" s="23"/>
      <c r="H110" s="23"/>
      <c r="I110" s="148"/>
      <c r="J110" s="23"/>
      <c r="K110" s="23"/>
      <c r="L110" s="21"/>
    </row>
    <row r="111" s="2" customFormat="1" ht="16.5" customHeight="1">
      <c r="A111" s="39"/>
      <c r="B111" s="40"/>
      <c r="C111" s="41"/>
      <c r="D111" s="41"/>
      <c r="E111" s="198" t="s">
        <v>4419</v>
      </c>
      <c r="F111" s="41"/>
      <c r="G111" s="41"/>
      <c r="H111" s="41"/>
      <c r="I111" s="156"/>
      <c r="J111" s="41"/>
      <c r="K111" s="41"/>
      <c r="L111" s="64"/>
      <c r="S111" s="39"/>
      <c r="T111" s="39"/>
      <c r="U111" s="39"/>
      <c r="V111" s="39"/>
      <c r="W111" s="39"/>
      <c r="X111" s="39"/>
      <c r="Y111" s="39"/>
      <c r="Z111" s="39"/>
      <c r="AA111" s="39"/>
      <c r="AB111" s="39"/>
      <c r="AC111" s="39"/>
      <c r="AD111" s="39"/>
      <c r="AE111" s="39"/>
    </row>
    <row r="112" s="2" customFormat="1" ht="12" customHeight="1">
      <c r="A112" s="39"/>
      <c r="B112" s="40"/>
      <c r="C112" s="33" t="s">
        <v>715</v>
      </c>
      <c r="D112" s="41"/>
      <c r="E112" s="41"/>
      <c r="F112" s="41"/>
      <c r="G112" s="41"/>
      <c r="H112" s="41"/>
      <c r="I112" s="156"/>
      <c r="J112" s="41"/>
      <c r="K112" s="41"/>
      <c r="L112" s="64"/>
      <c r="S112" s="39"/>
      <c r="T112" s="39"/>
      <c r="U112" s="39"/>
      <c r="V112" s="39"/>
      <c r="W112" s="39"/>
      <c r="X112" s="39"/>
      <c r="Y112" s="39"/>
      <c r="Z112" s="39"/>
      <c r="AA112" s="39"/>
      <c r="AB112" s="39"/>
      <c r="AC112" s="39"/>
      <c r="AD112" s="39"/>
      <c r="AE112" s="39"/>
    </row>
    <row r="113" s="2" customFormat="1" ht="16.5" customHeight="1">
      <c r="A113" s="39"/>
      <c r="B113" s="40"/>
      <c r="C113" s="41"/>
      <c r="D113" s="41"/>
      <c r="E113" s="77" t="str">
        <f>E11</f>
        <v>04.2 - Lávka v km 6,320 - VON</v>
      </c>
      <c r="F113" s="41"/>
      <c r="G113" s="41"/>
      <c r="H113" s="41"/>
      <c r="I113" s="156"/>
      <c r="J113" s="41"/>
      <c r="K113" s="41"/>
      <c r="L113" s="64"/>
      <c r="S113" s="39"/>
      <c r="T113" s="39"/>
      <c r="U113" s="39"/>
      <c r="V113" s="39"/>
      <c r="W113" s="39"/>
      <c r="X113" s="39"/>
      <c r="Y113" s="39"/>
      <c r="Z113" s="39"/>
      <c r="AA113" s="39"/>
      <c r="AB113" s="39"/>
      <c r="AC113" s="39"/>
      <c r="AD113" s="39"/>
      <c r="AE113" s="39"/>
    </row>
    <row r="114" s="2" customFormat="1" ht="6.96" customHeight="1">
      <c r="A114" s="39"/>
      <c r="B114" s="40"/>
      <c r="C114" s="41"/>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2" customFormat="1" ht="12" customHeight="1">
      <c r="A115" s="39"/>
      <c r="B115" s="40"/>
      <c r="C115" s="33" t="s">
        <v>20</v>
      </c>
      <c r="D115" s="41"/>
      <c r="E115" s="41"/>
      <c r="F115" s="28" t="str">
        <f>F14</f>
        <v xml:space="preserve"> </v>
      </c>
      <c r="G115" s="41"/>
      <c r="H115" s="41"/>
      <c r="I115" s="158" t="s">
        <v>22</v>
      </c>
      <c r="J115" s="80" t="str">
        <f>IF(J14="","",J14)</f>
        <v>21. 11. 2019</v>
      </c>
      <c r="K115" s="41"/>
      <c r="L115" s="64"/>
      <c r="S115" s="39"/>
      <c r="T115" s="39"/>
      <c r="U115" s="39"/>
      <c r="V115" s="39"/>
      <c r="W115" s="39"/>
      <c r="X115" s="39"/>
      <c r="Y115" s="39"/>
      <c r="Z115" s="39"/>
      <c r="AA115" s="39"/>
      <c r="AB115" s="39"/>
      <c r="AC115" s="39"/>
      <c r="AD115" s="39"/>
      <c r="AE115" s="39"/>
    </row>
    <row r="116" s="2" customFormat="1" ht="6.96" customHeight="1">
      <c r="A116" s="39"/>
      <c r="B116" s="40"/>
      <c r="C116" s="41"/>
      <c r="D116" s="41"/>
      <c r="E116" s="41"/>
      <c r="F116" s="41"/>
      <c r="G116" s="41"/>
      <c r="H116" s="41"/>
      <c r="I116" s="156"/>
      <c r="J116" s="41"/>
      <c r="K116" s="41"/>
      <c r="L116" s="64"/>
      <c r="S116" s="39"/>
      <c r="T116" s="39"/>
      <c r="U116" s="39"/>
      <c r="V116" s="39"/>
      <c r="W116" s="39"/>
      <c r="X116" s="39"/>
      <c r="Y116" s="39"/>
      <c r="Z116" s="39"/>
      <c r="AA116" s="39"/>
      <c r="AB116" s="39"/>
      <c r="AC116" s="39"/>
      <c r="AD116" s="39"/>
      <c r="AE116" s="39"/>
    </row>
    <row r="117" s="2" customFormat="1" ht="15.15" customHeight="1">
      <c r="A117" s="39"/>
      <c r="B117" s="40"/>
      <c r="C117" s="33" t="s">
        <v>24</v>
      </c>
      <c r="D117" s="41"/>
      <c r="E117" s="41"/>
      <c r="F117" s="28" t="str">
        <f>E17</f>
        <v/>
      </c>
      <c r="G117" s="41"/>
      <c r="H117" s="41"/>
      <c r="I117" s="158" t="s">
        <v>32</v>
      </c>
      <c r="J117" s="37" t="str">
        <f>E23</f>
        <v xml:space="preserve"> </v>
      </c>
      <c r="K117" s="41"/>
      <c r="L117" s="64"/>
      <c r="S117" s="39"/>
      <c r="T117" s="39"/>
      <c r="U117" s="39"/>
      <c r="V117" s="39"/>
      <c r="W117" s="39"/>
      <c r="X117" s="39"/>
      <c r="Y117" s="39"/>
      <c r="Z117" s="39"/>
      <c r="AA117" s="39"/>
      <c r="AB117" s="39"/>
      <c r="AC117" s="39"/>
      <c r="AD117" s="39"/>
      <c r="AE117" s="39"/>
    </row>
    <row r="118" s="2" customFormat="1" ht="15.15" customHeight="1">
      <c r="A118" s="39"/>
      <c r="B118" s="40"/>
      <c r="C118" s="33" t="s">
        <v>30</v>
      </c>
      <c r="D118" s="41"/>
      <c r="E118" s="41"/>
      <c r="F118" s="28" t="str">
        <f>IF(E20="","",E20)</f>
        <v>Vyplň údaj</v>
      </c>
      <c r="G118" s="41"/>
      <c r="H118" s="41"/>
      <c r="I118" s="158" t="s">
        <v>34</v>
      </c>
      <c r="J118" s="37" t="str">
        <f>E26</f>
        <v xml:space="preserve"> </v>
      </c>
      <c r="K118" s="41"/>
      <c r="L118" s="64"/>
      <c r="S118" s="39"/>
      <c r="T118" s="39"/>
      <c r="U118" s="39"/>
      <c r="V118" s="39"/>
      <c r="W118" s="39"/>
      <c r="X118" s="39"/>
      <c r="Y118" s="39"/>
      <c r="Z118" s="39"/>
      <c r="AA118" s="39"/>
      <c r="AB118" s="39"/>
      <c r="AC118" s="39"/>
      <c r="AD118" s="39"/>
      <c r="AE118" s="39"/>
    </row>
    <row r="119" s="2" customFormat="1" ht="10.32" customHeight="1">
      <c r="A119" s="39"/>
      <c r="B119" s="40"/>
      <c r="C119" s="41"/>
      <c r="D119" s="41"/>
      <c r="E119" s="41"/>
      <c r="F119" s="41"/>
      <c r="G119" s="41"/>
      <c r="H119" s="41"/>
      <c r="I119" s="156"/>
      <c r="J119" s="41"/>
      <c r="K119" s="41"/>
      <c r="L119" s="64"/>
      <c r="S119" s="39"/>
      <c r="T119" s="39"/>
      <c r="U119" s="39"/>
      <c r="V119" s="39"/>
      <c r="W119" s="39"/>
      <c r="X119" s="39"/>
      <c r="Y119" s="39"/>
      <c r="Z119" s="39"/>
      <c r="AA119" s="39"/>
      <c r="AB119" s="39"/>
      <c r="AC119" s="39"/>
      <c r="AD119" s="39"/>
      <c r="AE119" s="39"/>
    </row>
    <row r="120" s="9" customFormat="1" ht="29.28" customHeight="1">
      <c r="A120" s="204"/>
      <c r="B120" s="205"/>
      <c r="C120" s="206" t="s">
        <v>397</v>
      </c>
      <c r="D120" s="207" t="s">
        <v>61</v>
      </c>
      <c r="E120" s="207" t="s">
        <v>57</v>
      </c>
      <c r="F120" s="207" t="s">
        <v>58</v>
      </c>
      <c r="G120" s="207" t="s">
        <v>398</v>
      </c>
      <c r="H120" s="207" t="s">
        <v>399</v>
      </c>
      <c r="I120" s="208" t="s">
        <v>400</v>
      </c>
      <c r="J120" s="207" t="s">
        <v>393</v>
      </c>
      <c r="K120" s="209" t="s">
        <v>401</v>
      </c>
      <c r="L120" s="210"/>
      <c r="M120" s="101" t="s">
        <v>1</v>
      </c>
      <c r="N120" s="102" t="s">
        <v>40</v>
      </c>
      <c r="O120" s="102" t="s">
        <v>402</v>
      </c>
      <c r="P120" s="102" t="s">
        <v>403</v>
      </c>
      <c r="Q120" s="102" t="s">
        <v>404</v>
      </c>
      <c r="R120" s="102" t="s">
        <v>405</v>
      </c>
      <c r="S120" s="102" t="s">
        <v>406</v>
      </c>
      <c r="T120" s="103" t="s">
        <v>407</v>
      </c>
      <c r="U120" s="204"/>
      <c r="V120" s="204"/>
      <c r="W120" s="204"/>
      <c r="X120" s="204"/>
      <c r="Y120" s="204"/>
      <c r="Z120" s="204"/>
      <c r="AA120" s="204"/>
      <c r="AB120" s="204"/>
      <c r="AC120" s="204"/>
      <c r="AD120" s="204"/>
      <c r="AE120" s="204"/>
    </row>
    <row r="121" s="2" customFormat="1" ht="22.8" customHeight="1">
      <c r="A121" s="39"/>
      <c r="B121" s="40"/>
      <c r="C121" s="108" t="s">
        <v>408</v>
      </c>
      <c r="D121" s="41"/>
      <c r="E121" s="41"/>
      <c r="F121" s="41"/>
      <c r="G121" s="41"/>
      <c r="H121" s="41"/>
      <c r="I121" s="156"/>
      <c r="J121" s="211">
        <f>BK121</f>
        <v>0</v>
      </c>
      <c r="K121" s="41"/>
      <c r="L121" s="45"/>
      <c r="M121" s="104"/>
      <c r="N121" s="212"/>
      <c r="O121" s="105"/>
      <c r="P121" s="213">
        <f>P122</f>
        <v>0</v>
      </c>
      <c r="Q121" s="105"/>
      <c r="R121" s="213">
        <f>R122</f>
        <v>0</v>
      </c>
      <c r="S121" s="105"/>
      <c r="T121" s="214">
        <f>T122</f>
        <v>0</v>
      </c>
      <c r="U121" s="39"/>
      <c r="V121" s="39"/>
      <c r="W121" s="39"/>
      <c r="X121" s="39"/>
      <c r="Y121" s="39"/>
      <c r="Z121" s="39"/>
      <c r="AA121" s="39"/>
      <c r="AB121" s="39"/>
      <c r="AC121" s="39"/>
      <c r="AD121" s="39"/>
      <c r="AE121" s="39"/>
      <c r="AT121" s="18" t="s">
        <v>75</v>
      </c>
      <c r="AU121" s="18" t="s">
        <v>395</v>
      </c>
      <c r="BK121" s="215">
        <f>BK122</f>
        <v>0</v>
      </c>
    </row>
    <row r="122" s="11" customFormat="1" ht="25.92" customHeight="1">
      <c r="A122" s="11"/>
      <c r="B122" s="254"/>
      <c r="C122" s="255"/>
      <c r="D122" s="256" t="s">
        <v>75</v>
      </c>
      <c r="E122" s="257" t="s">
        <v>128</v>
      </c>
      <c r="F122" s="257" t="s">
        <v>1096</v>
      </c>
      <c r="G122" s="255"/>
      <c r="H122" s="255"/>
      <c r="I122" s="258"/>
      <c r="J122" s="259">
        <f>BK122</f>
        <v>0</v>
      </c>
      <c r="K122" s="255"/>
      <c r="L122" s="260"/>
      <c r="M122" s="261"/>
      <c r="N122" s="262"/>
      <c r="O122" s="262"/>
      <c r="P122" s="263">
        <f>SUM(P123:P138)</f>
        <v>0</v>
      </c>
      <c r="Q122" s="262"/>
      <c r="R122" s="263">
        <f>SUM(R123:R138)</f>
        <v>0</v>
      </c>
      <c r="S122" s="262"/>
      <c r="T122" s="264">
        <f>SUM(T123:T138)</f>
        <v>0</v>
      </c>
      <c r="U122" s="11"/>
      <c r="V122" s="11"/>
      <c r="W122" s="11"/>
      <c r="X122" s="11"/>
      <c r="Y122" s="11"/>
      <c r="Z122" s="11"/>
      <c r="AA122" s="11"/>
      <c r="AB122" s="11"/>
      <c r="AC122" s="11"/>
      <c r="AD122" s="11"/>
      <c r="AE122" s="11"/>
      <c r="AR122" s="265" t="s">
        <v>427</v>
      </c>
      <c r="AT122" s="266" t="s">
        <v>75</v>
      </c>
      <c r="AU122" s="266" t="s">
        <v>76</v>
      </c>
      <c r="AY122" s="265" t="s">
        <v>414</v>
      </c>
      <c r="BK122" s="267">
        <f>SUM(BK123:BK138)</f>
        <v>0</v>
      </c>
    </row>
    <row r="123" s="2" customFormat="1" ht="21.75" customHeight="1">
      <c r="A123" s="39"/>
      <c r="B123" s="40"/>
      <c r="C123" s="234" t="s">
        <v>84</v>
      </c>
      <c r="D123" s="234" t="s">
        <v>443</v>
      </c>
      <c r="E123" s="235" t="s">
        <v>4546</v>
      </c>
      <c r="F123" s="236" t="s">
        <v>4547</v>
      </c>
      <c r="G123" s="237" t="s">
        <v>961</v>
      </c>
      <c r="H123" s="309"/>
      <c r="I123" s="239"/>
      <c r="J123" s="240">
        <f>ROUND(I123*H123,2)</f>
        <v>0</v>
      </c>
      <c r="K123" s="236" t="s">
        <v>4548</v>
      </c>
      <c r="L123" s="45"/>
      <c r="M123" s="241" t="s">
        <v>1</v>
      </c>
      <c r="N123" s="242" t="s">
        <v>41</v>
      </c>
      <c r="O123" s="92"/>
      <c r="P123" s="226">
        <f>O123*H123</f>
        <v>0</v>
      </c>
      <c r="Q123" s="226">
        <v>0</v>
      </c>
      <c r="R123" s="226">
        <f>Q123*H123</f>
        <v>0</v>
      </c>
      <c r="S123" s="226">
        <v>0</v>
      </c>
      <c r="T123" s="227">
        <f>S123*H123</f>
        <v>0</v>
      </c>
      <c r="U123" s="39"/>
      <c r="V123" s="39"/>
      <c r="W123" s="39"/>
      <c r="X123" s="39"/>
      <c r="Y123" s="39"/>
      <c r="Z123" s="39"/>
      <c r="AA123" s="39"/>
      <c r="AB123" s="39"/>
      <c r="AC123" s="39"/>
      <c r="AD123" s="39"/>
      <c r="AE123" s="39"/>
      <c r="AR123" s="228" t="s">
        <v>1102</v>
      </c>
      <c r="AT123" s="228" t="s">
        <v>443</v>
      </c>
      <c r="AU123" s="228" t="s">
        <v>84</v>
      </c>
      <c r="AY123" s="18" t="s">
        <v>414</v>
      </c>
      <c r="BE123" s="229">
        <f>IF(N123="základní",J123,0)</f>
        <v>0</v>
      </c>
      <c r="BF123" s="229">
        <f>IF(N123="snížená",J123,0)</f>
        <v>0</v>
      </c>
      <c r="BG123" s="229">
        <f>IF(N123="zákl. přenesená",J123,0)</f>
        <v>0</v>
      </c>
      <c r="BH123" s="229">
        <f>IF(N123="sníž. přenesená",J123,0)</f>
        <v>0</v>
      </c>
      <c r="BI123" s="229">
        <f>IF(N123="nulová",J123,0)</f>
        <v>0</v>
      </c>
      <c r="BJ123" s="18" t="s">
        <v>84</v>
      </c>
      <c r="BK123" s="229">
        <f>ROUND(I123*H123,2)</f>
        <v>0</v>
      </c>
      <c r="BL123" s="18" t="s">
        <v>1102</v>
      </c>
      <c r="BM123" s="228" t="s">
        <v>4549</v>
      </c>
    </row>
    <row r="124" s="2" customFormat="1">
      <c r="A124" s="39"/>
      <c r="B124" s="40"/>
      <c r="C124" s="41"/>
      <c r="D124" s="230" t="s">
        <v>417</v>
      </c>
      <c r="E124" s="41"/>
      <c r="F124" s="231" t="s">
        <v>4547</v>
      </c>
      <c r="G124" s="41"/>
      <c r="H124" s="41"/>
      <c r="I124" s="156"/>
      <c r="J124" s="41"/>
      <c r="K124" s="41"/>
      <c r="L124" s="45"/>
      <c r="M124" s="232"/>
      <c r="N124" s="233"/>
      <c r="O124" s="92"/>
      <c r="P124" s="92"/>
      <c r="Q124" s="92"/>
      <c r="R124" s="92"/>
      <c r="S124" s="92"/>
      <c r="T124" s="93"/>
      <c r="U124" s="39"/>
      <c r="V124" s="39"/>
      <c r="W124" s="39"/>
      <c r="X124" s="39"/>
      <c r="Y124" s="39"/>
      <c r="Z124" s="39"/>
      <c r="AA124" s="39"/>
      <c r="AB124" s="39"/>
      <c r="AC124" s="39"/>
      <c r="AD124" s="39"/>
      <c r="AE124" s="39"/>
      <c r="AT124" s="18" t="s">
        <v>417</v>
      </c>
      <c r="AU124" s="18" t="s">
        <v>84</v>
      </c>
    </row>
    <row r="125" s="2" customFormat="1" ht="21.75" customHeight="1">
      <c r="A125" s="39"/>
      <c r="B125" s="40"/>
      <c r="C125" s="234" t="s">
        <v>86</v>
      </c>
      <c r="D125" s="234" t="s">
        <v>443</v>
      </c>
      <c r="E125" s="235" t="s">
        <v>4550</v>
      </c>
      <c r="F125" s="236" t="s">
        <v>4551</v>
      </c>
      <c r="G125" s="237" t="s">
        <v>961</v>
      </c>
      <c r="H125" s="309"/>
      <c r="I125" s="239"/>
      <c r="J125" s="240">
        <f>ROUND(I125*H125,2)</f>
        <v>0</v>
      </c>
      <c r="K125" s="236" t="s">
        <v>4548</v>
      </c>
      <c r="L125" s="45"/>
      <c r="M125" s="241" t="s">
        <v>1</v>
      </c>
      <c r="N125" s="242" t="s">
        <v>41</v>
      </c>
      <c r="O125" s="92"/>
      <c r="P125" s="226">
        <f>O125*H125</f>
        <v>0</v>
      </c>
      <c r="Q125" s="226">
        <v>0</v>
      </c>
      <c r="R125" s="226">
        <f>Q125*H125</f>
        <v>0</v>
      </c>
      <c r="S125" s="226">
        <v>0</v>
      </c>
      <c r="T125" s="227">
        <f>S125*H125</f>
        <v>0</v>
      </c>
      <c r="U125" s="39"/>
      <c r="V125" s="39"/>
      <c r="W125" s="39"/>
      <c r="X125" s="39"/>
      <c r="Y125" s="39"/>
      <c r="Z125" s="39"/>
      <c r="AA125" s="39"/>
      <c r="AB125" s="39"/>
      <c r="AC125" s="39"/>
      <c r="AD125" s="39"/>
      <c r="AE125" s="39"/>
      <c r="AR125" s="228" t="s">
        <v>1102</v>
      </c>
      <c r="AT125" s="228" t="s">
        <v>443</v>
      </c>
      <c r="AU125" s="228" t="s">
        <v>84</v>
      </c>
      <c r="AY125" s="18" t="s">
        <v>414</v>
      </c>
      <c r="BE125" s="229">
        <f>IF(N125="základní",J125,0)</f>
        <v>0</v>
      </c>
      <c r="BF125" s="229">
        <f>IF(N125="snížená",J125,0)</f>
        <v>0</v>
      </c>
      <c r="BG125" s="229">
        <f>IF(N125="zákl. přenesená",J125,0)</f>
        <v>0</v>
      </c>
      <c r="BH125" s="229">
        <f>IF(N125="sníž. přenesená",J125,0)</f>
        <v>0</v>
      </c>
      <c r="BI125" s="229">
        <f>IF(N125="nulová",J125,0)</f>
        <v>0</v>
      </c>
      <c r="BJ125" s="18" t="s">
        <v>84</v>
      </c>
      <c r="BK125" s="229">
        <f>ROUND(I125*H125,2)</f>
        <v>0</v>
      </c>
      <c r="BL125" s="18" t="s">
        <v>1102</v>
      </c>
      <c r="BM125" s="228" t="s">
        <v>4552</v>
      </c>
    </row>
    <row r="126" s="2" customFormat="1">
      <c r="A126" s="39"/>
      <c r="B126" s="40"/>
      <c r="C126" s="41"/>
      <c r="D126" s="230" t="s">
        <v>417</v>
      </c>
      <c r="E126" s="41"/>
      <c r="F126" s="231" t="s">
        <v>4551</v>
      </c>
      <c r="G126" s="41"/>
      <c r="H126" s="41"/>
      <c r="I126" s="156"/>
      <c r="J126" s="41"/>
      <c r="K126" s="41"/>
      <c r="L126" s="45"/>
      <c r="M126" s="232"/>
      <c r="N126" s="233"/>
      <c r="O126" s="92"/>
      <c r="P126" s="92"/>
      <c r="Q126" s="92"/>
      <c r="R126" s="92"/>
      <c r="S126" s="92"/>
      <c r="T126" s="93"/>
      <c r="U126" s="39"/>
      <c r="V126" s="39"/>
      <c r="W126" s="39"/>
      <c r="X126" s="39"/>
      <c r="Y126" s="39"/>
      <c r="Z126" s="39"/>
      <c r="AA126" s="39"/>
      <c r="AB126" s="39"/>
      <c r="AC126" s="39"/>
      <c r="AD126" s="39"/>
      <c r="AE126" s="39"/>
      <c r="AT126" s="18" t="s">
        <v>417</v>
      </c>
      <c r="AU126" s="18" t="s">
        <v>84</v>
      </c>
    </row>
    <row r="127" s="2" customFormat="1" ht="16.5" customHeight="1">
      <c r="A127" s="39"/>
      <c r="B127" s="40"/>
      <c r="C127" s="234" t="s">
        <v>114</v>
      </c>
      <c r="D127" s="234" t="s">
        <v>443</v>
      </c>
      <c r="E127" s="235" t="s">
        <v>4553</v>
      </c>
      <c r="F127" s="236" t="s">
        <v>4554</v>
      </c>
      <c r="G127" s="237" t="s">
        <v>961</v>
      </c>
      <c r="H127" s="309"/>
      <c r="I127" s="239"/>
      <c r="J127" s="240">
        <f>ROUND(I127*H127,2)</f>
        <v>0</v>
      </c>
      <c r="K127" s="236" t="s">
        <v>4548</v>
      </c>
      <c r="L127" s="45"/>
      <c r="M127" s="241" t="s">
        <v>1</v>
      </c>
      <c r="N127" s="242" t="s">
        <v>41</v>
      </c>
      <c r="O127" s="92"/>
      <c r="P127" s="226">
        <f>O127*H127</f>
        <v>0</v>
      </c>
      <c r="Q127" s="226">
        <v>0</v>
      </c>
      <c r="R127" s="226">
        <f>Q127*H127</f>
        <v>0</v>
      </c>
      <c r="S127" s="226">
        <v>0</v>
      </c>
      <c r="T127" s="227">
        <f>S127*H127</f>
        <v>0</v>
      </c>
      <c r="U127" s="39"/>
      <c r="V127" s="39"/>
      <c r="W127" s="39"/>
      <c r="X127" s="39"/>
      <c r="Y127" s="39"/>
      <c r="Z127" s="39"/>
      <c r="AA127" s="39"/>
      <c r="AB127" s="39"/>
      <c r="AC127" s="39"/>
      <c r="AD127" s="39"/>
      <c r="AE127" s="39"/>
      <c r="AR127" s="228" t="s">
        <v>1102</v>
      </c>
      <c r="AT127" s="228" t="s">
        <v>443</v>
      </c>
      <c r="AU127" s="228" t="s">
        <v>84</v>
      </c>
      <c r="AY127" s="18" t="s">
        <v>414</v>
      </c>
      <c r="BE127" s="229">
        <f>IF(N127="základní",J127,0)</f>
        <v>0</v>
      </c>
      <c r="BF127" s="229">
        <f>IF(N127="snížená",J127,0)</f>
        <v>0</v>
      </c>
      <c r="BG127" s="229">
        <f>IF(N127="zákl. přenesená",J127,0)</f>
        <v>0</v>
      </c>
      <c r="BH127" s="229">
        <f>IF(N127="sníž. přenesená",J127,0)</f>
        <v>0</v>
      </c>
      <c r="BI127" s="229">
        <f>IF(N127="nulová",J127,0)</f>
        <v>0</v>
      </c>
      <c r="BJ127" s="18" t="s">
        <v>84</v>
      </c>
      <c r="BK127" s="229">
        <f>ROUND(I127*H127,2)</f>
        <v>0</v>
      </c>
      <c r="BL127" s="18" t="s">
        <v>1102</v>
      </c>
      <c r="BM127" s="228" t="s">
        <v>4555</v>
      </c>
    </row>
    <row r="128" s="2" customFormat="1">
      <c r="A128" s="39"/>
      <c r="B128" s="40"/>
      <c r="C128" s="41"/>
      <c r="D128" s="230" t="s">
        <v>417</v>
      </c>
      <c r="E128" s="41"/>
      <c r="F128" s="231" t="s">
        <v>4554</v>
      </c>
      <c r="G128" s="41"/>
      <c r="H128" s="41"/>
      <c r="I128" s="156"/>
      <c r="J128" s="41"/>
      <c r="K128" s="41"/>
      <c r="L128" s="45"/>
      <c r="M128" s="232"/>
      <c r="N128" s="233"/>
      <c r="O128" s="92"/>
      <c r="P128" s="92"/>
      <c r="Q128" s="92"/>
      <c r="R128" s="92"/>
      <c r="S128" s="92"/>
      <c r="T128" s="93"/>
      <c r="U128" s="39"/>
      <c r="V128" s="39"/>
      <c r="W128" s="39"/>
      <c r="X128" s="39"/>
      <c r="Y128" s="39"/>
      <c r="Z128" s="39"/>
      <c r="AA128" s="39"/>
      <c r="AB128" s="39"/>
      <c r="AC128" s="39"/>
      <c r="AD128" s="39"/>
      <c r="AE128" s="39"/>
      <c r="AT128" s="18" t="s">
        <v>417</v>
      </c>
      <c r="AU128" s="18" t="s">
        <v>84</v>
      </c>
    </row>
    <row r="129" s="2" customFormat="1" ht="21.75" customHeight="1">
      <c r="A129" s="39"/>
      <c r="B129" s="40"/>
      <c r="C129" s="234" t="s">
        <v>415</v>
      </c>
      <c r="D129" s="234" t="s">
        <v>443</v>
      </c>
      <c r="E129" s="235" t="s">
        <v>4556</v>
      </c>
      <c r="F129" s="236" t="s">
        <v>4557</v>
      </c>
      <c r="G129" s="237" t="s">
        <v>961</v>
      </c>
      <c r="H129" s="309"/>
      <c r="I129" s="239"/>
      <c r="J129" s="240">
        <f>ROUND(I129*H129,2)</f>
        <v>0</v>
      </c>
      <c r="K129" s="236" t="s">
        <v>4548</v>
      </c>
      <c r="L129" s="45"/>
      <c r="M129" s="241" t="s">
        <v>1</v>
      </c>
      <c r="N129" s="242" t="s">
        <v>41</v>
      </c>
      <c r="O129" s="92"/>
      <c r="P129" s="226">
        <f>O129*H129</f>
        <v>0</v>
      </c>
      <c r="Q129" s="226">
        <v>0</v>
      </c>
      <c r="R129" s="226">
        <f>Q129*H129</f>
        <v>0</v>
      </c>
      <c r="S129" s="226">
        <v>0</v>
      </c>
      <c r="T129" s="227">
        <f>S129*H129</f>
        <v>0</v>
      </c>
      <c r="U129" s="39"/>
      <c r="V129" s="39"/>
      <c r="W129" s="39"/>
      <c r="X129" s="39"/>
      <c r="Y129" s="39"/>
      <c r="Z129" s="39"/>
      <c r="AA129" s="39"/>
      <c r="AB129" s="39"/>
      <c r="AC129" s="39"/>
      <c r="AD129" s="39"/>
      <c r="AE129" s="39"/>
      <c r="AR129" s="228" t="s">
        <v>1102</v>
      </c>
      <c r="AT129" s="228" t="s">
        <v>443</v>
      </c>
      <c r="AU129" s="228" t="s">
        <v>84</v>
      </c>
      <c r="AY129" s="18" t="s">
        <v>414</v>
      </c>
      <c r="BE129" s="229">
        <f>IF(N129="základní",J129,0)</f>
        <v>0</v>
      </c>
      <c r="BF129" s="229">
        <f>IF(N129="snížená",J129,0)</f>
        <v>0</v>
      </c>
      <c r="BG129" s="229">
        <f>IF(N129="zákl. přenesená",J129,0)</f>
        <v>0</v>
      </c>
      <c r="BH129" s="229">
        <f>IF(N129="sníž. přenesená",J129,0)</f>
        <v>0</v>
      </c>
      <c r="BI129" s="229">
        <f>IF(N129="nulová",J129,0)</f>
        <v>0</v>
      </c>
      <c r="BJ129" s="18" t="s">
        <v>84</v>
      </c>
      <c r="BK129" s="229">
        <f>ROUND(I129*H129,2)</f>
        <v>0</v>
      </c>
      <c r="BL129" s="18" t="s">
        <v>1102</v>
      </c>
      <c r="BM129" s="228" t="s">
        <v>4558</v>
      </c>
    </row>
    <row r="130" s="2" customFormat="1">
      <c r="A130" s="39"/>
      <c r="B130" s="40"/>
      <c r="C130" s="41"/>
      <c r="D130" s="230" t="s">
        <v>417</v>
      </c>
      <c r="E130" s="41"/>
      <c r="F130" s="231" t="s">
        <v>4557</v>
      </c>
      <c r="G130" s="41"/>
      <c r="H130" s="41"/>
      <c r="I130" s="156"/>
      <c r="J130" s="41"/>
      <c r="K130" s="41"/>
      <c r="L130" s="45"/>
      <c r="M130" s="232"/>
      <c r="N130" s="233"/>
      <c r="O130" s="92"/>
      <c r="P130" s="92"/>
      <c r="Q130" s="92"/>
      <c r="R130" s="92"/>
      <c r="S130" s="92"/>
      <c r="T130" s="93"/>
      <c r="U130" s="39"/>
      <c r="V130" s="39"/>
      <c r="W130" s="39"/>
      <c r="X130" s="39"/>
      <c r="Y130" s="39"/>
      <c r="Z130" s="39"/>
      <c r="AA130" s="39"/>
      <c r="AB130" s="39"/>
      <c r="AC130" s="39"/>
      <c r="AD130" s="39"/>
      <c r="AE130" s="39"/>
      <c r="AT130" s="18" t="s">
        <v>417</v>
      </c>
      <c r="AU130" s="18" t="s">
        <v>84</v>
      </c>
    </row>
    <row r="131" s="2" customFormat="1" ht="16.5" customHeight="1">
      <c r="A131" s="39"/>
      <c r="B131" s="40"/>
      <c r="C131" s="234" t="s">
        <v>427</v>
      </c>
      <c r="D131" s="234" t="s">
        <v>443</v>
      </c>
      <c r="E131" s="235" t="s">
        <v>4559</v>
      </c>
      <c r="F131" s="236" t="s">
        <v>4560</v>
      </c>
      <c r="G131" s="237" t="s">
        <v>961</v>
      </c>
      <c r="H131" s="309"/>
      <c r="I131" s="239"/>
      <c r="J131" s="240">
        <f>ROUND(I131*H131,2)</f>
        <v>0</v>
      </c>
      <c r="K131" s="236" t="s">
        <v>4548</v>
      </c>
      <c r="L131" s="45"/>
      <c r="M131" s="241" t="s">
        <v>1</v>
      </c>
      <c r="N131" s="242" t="s">
        <v>41</v>
      </c>
      <c r="O131" s="92"/>
      <c r="P131" s="226">
        <f>O131*H131</f>
        <v>0</v>
      </c>
      <c r="Q131" s="226">
        <v>0</v>
      </c>
      <c r="R131" s="226">
        <f>Q131*H131</f>
        <v>0</v>
      </c>
      <c r="S131" s="226">
        <v>0</v>
      </c>
      <c r="T131" s="227">
        <f>S131*H131</f>
        <v>0</v>
      </c>
      <c r="U131" s="39"/>
      <c r="V131" s="39"/>
      <c r="W131" s="39"/>
      <c r="X131" s="39"/>
      <c r="Y131" s="39"/>
      <c r="Z131" s="39"/>
      <c r="AA131" s="39"/>
      <c r="AB131" s="39"/>
      <c r="AC131" s="39"/>
      <c r="AD131" s="39"/>
      <c r="AE131" s="39"/>
      <c r="AR131" s="228" t="s">
        <v>1102</v>
      </c>
      <c r="AT131" s="228" t="s">
        <v>443</v>
      </c>
      <c r="AU131" s="228" t="s">
        <v>84</v>
      </c>
      <c r="AY131" s="18" t="s">
        <v>414</v>
      </c>
      <c r="BE131" s="229">
        <f>IF(N131="základní",J131,0)</f>
        <v>0</v>
      </c>
      <c r="BF131" s="229">
        <f>IF(N131="snížená",J131,0)</f>
        <v>0</v>
      </c>
      <c r="BG131" s="229">
        <f>IF(N131="zákl. přenesená",J131,0)</f>
        <v>0</v>
      </c>
      <c r="BH131" s="229">
        <f>IF(N131="sníž. přenesená",J131,0)</f>
        <v>0</v>
      </c>
      <c r="BI131" s="229">
        <f>IF(N131="nulová",J131,0)</f>
        <v>0</v>
      </c>
      <c r="BJ131" s="18" t="s">
        <v>84</v>
      </c>
      <c r="BK131" s="229">
        <f>ROUND(I131*H131,2)</f>
        <v>0</v>
      </c>
      <c r="BL131" s="18" t="s">
        <v>1102</v>
      </c>
      <c r="BM131" s="228" t="s">
        <v>4561</v>
      </c>
    </row>
    <row r="132" s="2" customFormat="1">
      <c r="A132" s="39"/>
      <c r="B132" s="40"/>
      <c r="C132" s="41"/>
      <c r="D132" s="230" t="s">
        <v>417</v>
      </c>
      <c r="E132" s="41"/>
      <c r="F132" s="231" t="s">
        <v>4560</v>
      </c>
      <c r="G132" s="41"/>
      <c r="H132" s="41"/>
      <c r="I132" s="156"/>
      <c r="J132" s="41"/>
      <c r="K132" s="41"/>
      <c r="L132" s="45"/>
      <c r="M132" s="232"/>
      <c r="N132" s="233"/>
      <c r="O132" s="92"/>
      <c r="P132" s="92"/>
      <c r="Q132" s="92"/>
      <c r="R132" s="92"/>
      <c r="S132" s="92"/>
      <c r="T132" s="93"/>
      <c r="U132" s="39"/>
      <c r="V132" s="39"/>
      <c r="W132" s="39"/>
      <c r="X132" s="39"/>
      <c r="Y132" s="39"/>
      <c r="Z132" s="39"/>
      <c r="AA132" s="39"/>
      <c r="AB132" s="39"/>
      <c r="AC132" s="39"/>
      <c r="AD132" s="39"/>
      <c r="AE132" s="39"/>
      <c r="AT132" s="18" t="s">
        <v>417</v>
      </c>
      <c r="AU132" s="18" t="s">
        <v>84</v>
      </c>
    </row>
    <row r="133" s="2" customFormat="1" ht="16.5" customHeight="1">
      <c r="A133" s="39"/>
      <c r="B133" s="40"/>
      <c r="C133" s="234" t="s">
        <v>431</v>
      </c>
      <c r="D133" s="234" t="s">
        <v>443</v>
      </c>
      <c r="E133" s="235" t="s">
        <v>4562</v>
      </c>
      <c r="F133" s="236" t="s">
        <v>4563</v>
      </c>
      <c r="G133" s="237" t="s">
        <v>961</v>
      </c>
      <c r="H133" s="309"/>
      <c r="I133" s="239"/>
      <c r="J133" s="240">
        <f>ROUND(I133*H133,2)</f>
        <v>0</v>
      </c>
      <c r="K133" s="236" t="s">
        <v>4548</v>
      </c>
      <c r="L133" s="45"/>
      <c r="M133" s="241" t="s">
        <v>1</v>
      </c>
      <c r="N133" s="242" t="s">
        <v>41</v>
      </c>
      <c r="O133" s="92"/>
      <c r="P133" s="226">
        <f>O133*H133</f>
        <v>0</v>
      </c>
      <c r="Q133" s="226">
        <v>0</v>
      </c>
      <c r="R133" s="226">
        <f>Q133*H133</f>
        <v>0</v>
      </c>
      <c r="S133" s="226">
        <v>0</v>
      </c>
      <c r="T133" s="227">
        <f>S133*H133</f>
        <v>0</v>
      </c>
      <c r="U133" s="39"/>
      <c r="V133" s="39"/>
      <c r="W133" s="39"/>
      <c r="X133" s="39"/>
      <c r="Y133" s="39"/>
      <c r="Z133" s="39"/>
      <c r="AA133" s="39"/>
      <c r="AB133" s="39"/>
      <c r="AC133" s="39"/>
      <c r="AD133" s="39"/>
      <c r="AE133" s="39"/>
      <c r="AR133" s="228" t="s">
        <v>1102</v>
      </c>
      <c r="AT133" s="228" t="s">
        <v>443</v>
      </c>
      <c r="AU133" s="228" t="s">
        <v>84</v>
      </c>
      <c r="AY133" s="18" t="s">
        <v>414</v>
      </c>
      <c r="BE133" s="229">
        <f>IF(N133="základní",J133,0)</f>
        <v>0</v>
      </c>
      <c r="BF133" s="229">
        <f>IF(N133="snížená",J133,0)</f>
        <v>0</v>
      </c>
      <c r="BG133" s="229">
        <f>IF(N133="zákl. přenesená",J133,0)</f>
        <v>0</v>
      </c>
      <c r="BH133" s="229">
        <f>IF(N133="sníž. přenesená",J133,0)</f>
        <v>0</v>
      </c>
      <c r="BI133" s="229">
        <f>IF(N133="nulová",J133,0)</f>
        <v>0</v>
      </c>
      <c r="BJ133" s="18" t="s">
        <v>84</v>
      </c>
      <c r="BK133" s="229">
        <f>ROUND(I133*H133,2)</f>
        <v>0</v>
      </c>
      <c r="BL133" s="18" t="s">
        <v>1102</v>
      </c>
      <c r="BM133" s="228" t="s">
        <v>4564</v>
      </c>
    </row>
    <row r="134" s="2" customFormat="1">
      <c r="A134" s="39"/>
      <c r="B134" s="40"/>
      <c r="C134" s="41"/>
      <c r="D134" s="230" t="s">
        <v>417</v>
      </c>
      <c r="E134" s="41"/>
      <c r="F134" s="231" t="s">
        <v>4563</v>
      </c>
      <c r="G134" s="41"/>
      <c r="H134" s="41"/>
      <c r="I134" s="156"/>
      <c r="J134" s="41"/>
      <c r="K134" s="41"/>
      <c r="L134" s="45"/>
      <c r="M134" s="232"/>
      <c r="N134" s="233"/>
      <c r="O134" s="92"/>
      <c r="P134" s="92"/>
      <c r="Q134" s="92"/>
      <c r="R134" s="92"/>
      <c r="S134" s="92"/>
      <c r="T134" s="93"/>
      <c r="U134" s="39"/>
      <c r="V134" s="39"/>
      <c r="W134" s="39"/>
      <c r="X134" s="39"/>
      <c r="Y134" s="39"/>
      <c r="Z134" s="39"/>
      <c r="AA134" s="39"/>
      <c r="AB134" s="39"/>
      <c r="AC134" s="39"/>
      <c r="AD134" s="39"/>
      <c r="AE134" s="39"/>
      <c r="AT134" s="18" t="s">
        <v>417</v>
      </c>
      <c r="AU134" s="18" t="s">
        <v>84</v>
      </c>
    </row>
    <row r="135" s="2" customFormat="1" ht="16.5" customHeight="1">
      <c r="A135" s="39"/>
      <c r="B135" s="40"/>
      <c r="C135" s="234" t="s">
        <v>435</v>
      </c>
      <c r="D135" s="234" t="s">
        <v>443</v>
      </c>
      <c r="E135" s="235" t="s">
        <v>4565</v>
      </c>
      <c r="F135" s="236" t="s">
        <v>4566</v>
      </c>
      <c r="G135" s="237" t="s">
        <v>961</v>
      </c>
      <c r="H135" s="309"/>
      <c r="I135" s="239"/>
      <c r="J135" s="240">
        <f>ROUND(I135*H135,2)</f>
        <v>0</v>
      </c>
      <c r="K135" s="236" t="s">
        <v>4548</v>
      </c>
      <c r="L135" s="45"/>
      <c r="M135" s="241" t="s">
        <v>1</v>
      </c>
      <c r="N135" s="242" t="s">
        <v>41</v>
      </c>
      <c r="O135" s="92"/>
      <c r="P135" s="226">
        <f>O135*H135</f>
        <v>0</v>
      </c>
      <c r="Q135" s="226">
        <v>0</v>
      </c>
      <c r="R135" s="226">
        <f>Q135*H135</f>
        <v>0</v>
      </c>
      <c r="S135" s="226">
        <v>0</v>
      </c>
      <c r="T135" s="227">
        <f>S135*H135</f>
        <v>0</v>
      </c>
      <c r="U135" s="39"/>
      <c r="V135" s="39"/>
      <c r="W135" s="39"/>
      <c r="X135" s="39"/>
      <c r="Y135" s="39"/>
      <c r="Z135" s="39"/>
      <c r="AA135" s="39"/>
      <c r="AB135" s="39"/>
      <c r="AC135" s="39"/>
      <c r="AD135" s="39"/>
      <c r="AE135" s="39"/>
      <c r="AR135" s="228" t="s">
        <v>1102</v>
      </c>
      <c r="AT135" s="228" t="s">
        <v>443</v>
      </c>
      <c r="AU135" s="228" t="s">
        <v>84</v>
      </c>
      <c r="AY135" s="18" t="s">
        <v>414</v>
      </c>
      <c r="BE135" s="229">
        <f>IF(N135="základní",J135,0)</f>
        <v>0</v>
      </c>
      <c r="BF135" s="229">
        <f>IF(N135="snížená",J135,0)</f>
        <v>0</v>
      </c>
      <c r="BG135" s="229">
        <f>IF(N135="zákl. přenesená",J135,0)</f>
        <v>0</v>
      </c>
      <c r="BH135" s="229">
        <f>IF(N135="sníž. přenesená",J135,0)</f>
        <v>0</v>
      </c>
      <c r="BI135" s="229">
        <f>IF(N135="nulová",J135,0)</f>
        <v>0</v>
      </c>
      <c r="BJ135" s="18" t="s">
        <v>84</v>
      </c>
      <c r="BK135" s="229">
        <f>ROUND(I135*H135,2)</f>
        <v>0</v>
      </c>
      <c r="BL135" s="18" t="s">
        <v>1102</v>
      </c>
      <c r="BM135" s="228" t="s">
        <v>4567</v>
      </c>
    </row>
    <row r="136" s="2" customFormat="1">
      <c r="A136" s="39"/>
      <c r="B136" s="40"/>
      <c r="C136" s="41"/>
      <c r="D136" s="230" t="s">
        <v>417</v>
      </c>
      <c r="E136" s="41"/>
      <c r="F136" s="231" t="s">
        <v>4566</v>
      </c>
      <c r="G136" s="41"/>
      <c r="H136" s="41"/>
      <c r="I136" s="156"/>
      <c r="J136" s="41"/>
      <c r="K136" s="41"/>
      <c r="L136" s="45"/>
      <c r="M136" s="232"/>
      <c r="N136" s="233"/>
      <c r="O136" s="92"/>
      <c r="P136" s="92"/>
      <c r="Q136" s="92"/>
      <c r="R136" s="92"/>
      <c r="S136" s="92"/>
      <c r="T136" s="93"/>
      <c r="U136" s="39"/>
      <c r="V136" s="39"/>
      <c r="W136" s="39"/>
      <c r="X136" s="39"/>
      <c r="Y136" s="39"/>
      <c r="Z136" s="39"/>
      <c r="AA136" s="39"/>
      <c r="AB136" s="39"/>
      <c r="AC136" s="39"/>
      <c r="AD136" s="39"/>
      <c r="AE136" s="39"/>
      <c r="AT136" s="18" t="s">
        <v>417</v>
      </c>
      <c r="AU136" s="18" t="s">
        <v>84</v>
      </c>
    </row>
    <row r="137" s="2" customFormat="1" ht="33" customHeight="1">
      <c r="A137" s="39"/>
      <c r="B137" s="40"/>
      <c r="C137" s="234" t="s">
        <v>413</v>
      </c>
      <c r="D137" s="234" t="s">
        <v>443</v>
      </c>
      <c r="E137" s="235" t="s">
        <v>4568</v>
      </c>
      <c r="F137" s="236" t="s">
        <v>4569</v>
      </c>
      <c r="G137" s="237" t="s">
        <v>961</v>
      </c>
      <c r="H137" s="309"/>
      <c r="I137" s="239"/>
      <c r="J137" s="240">
        <f>ROUND(I137*H137,2)</f>
        <v>0</v>
      </c>
      <c r="K137" s="236" t="s">
        <v>4548</v>
      </c>
      <c r="L137" s="45"/>
      <c r="M137" s="241" t="s">
        <v>1</v>
      </c>
      <c r="N137" s="242" t="s">
        <v>41</v>
      </c>
      <c r="O137" s="92"/>
      <c r="P137" s="226">
        <f>O137*H137</f>
        <v>0</v>
      </c>
      <c r="Q137" s="226">
        <v>0</v>
      </c>
      <c r="R137" s="226">
        <f>Q137*H137</f>
        <v>0</v>
      </c>
      <c r="S137" s="226">
        <v>0</v>
      </c>
      <c r="T137" s="227">
        <f>S137*H137</f>
        <v>0</v>
      </c>
      <c r="U137" s="39"/>
      <c r="V137" s="39"/>
      <c r="W137" s="39"/>
      <c r="X137" s="39"/>
      <c r="Y137" s="39"/>
      <c r="Z137" s="39"/>
      <c r="AA137" s="39"/>
      <c r="AB137" s="39"/>
      <c r="AC137" s="39"/>
      <c r="AD137" s="39"/>
      <c r="AE137" s="39"/>
      <c r="AR137" s="228" t="s">
        <v>1102</v>
      </c>
      <c r="AT137" s="228" t="s">
        <v>443</v>
      </c>
      <c r="AU137" s="228" t="s">
        <v>84</v>
      </c>
      <c r="AY137" s="18" t="s">
        <v>414</v>
      </c>
      <c r="BE137" s="229">
        <f>IF(N137="základní",J137,0)</f>
        <v>0</v>
      </c>
      <c r="BF137" s="229">
        <f>IF(N137="snížená",J137,0)</f>
        <v>0</v>
      </c>
      <c r="BG137" s="229">
        <f>IF(N137="zákl. přenesená",J137,0)</f>
        <v>0</v>
      </c>
      <c r="BH137" s="229">
        <f>IF(N137="sníž. přenesená",J137,0)</f>
        <v>0</v>
      </c>
      <c r="BI137" s="229">
        <f>IF(N137="nulová",J137,0)</f>
        <v>0</v>
      </c>
      <c r="BJ137" s="18" t="s">
        <v>84</v>
      </c>
      <c r="BK137" s="229">
        <f>ROUND(I137*H137,2)</f>
        <v>0</v>
      </c>
      <c r="BL137" s="18" t="s">
        <v>1102</v>
      </c>
      <c r="BM137" s="228" t="s">
        <v>4570</v>
      </c>
    </row>
    <row r="138" s="2" customFormat="1">
      <c r="A138" s="39"/>
      <c r="B138" s="40"/>
      <c r="C138" s="41"/>
      <c r="D138" s="230" t="s">
        <v>417</v>
      </c>
      <c r="E138" s="41"/>
      <c r="F138" s="231" t="s">
        <v>4569</v>
      </c>
      <c r="G138" s="41"/>
      <c r="H138" s="41"/>
      <c r="I138" s="156"/>
      <c r="J138" s="41"/>
      <c r="K138" s="41"/>
      <c r="L138" s="45"/>
      <c r="M138" s="243"/>
      <c r="N138" s="244"/>
      <c r="O138" s="245"/>
      <c r="P138" s="245"/>
      <c r="Q138" s="245"/>
      <c r="R138" s="245"/>
      <c r="S138" s="245"/>
      <c r="T138" s="246"/>
      <c r="U138" s="39"/>
      <c r="V138" s="39"/>
      <c r="W138" s="39"/>
      <c r="X138" s="39"/>
      <c r="Y138" s="39"/>
      <c r="Z138" s="39"/>
      <c r="AA138" s="39"/>
      <c r="AB138" s="39"/>
      <c r="AC138" s="39"/>
      <c r="AD138" s="39"/>
      <c r="AE138" s="39"/>
      <c r="AT138" s="18" t="s">
        <v>417</v>
      </c>
      <c r="AU138" s="18" t="s">
        <v>84</v>
      </c>
    </row>
    <row r="139" s="2" customFormat="1" ht="6.96" customHeight="1">
      <c r="A139" s="39"/>
      <c r="B139" s="67"/>
      <c r="C139" s="68"/>
      <c r="D139" s="68"/>
      <c r="E139" s="68"/>
      <c r="F139" s="68"/>
      <c r="G139" s="68"/>
      <c r="H139" s="68"/>
      <c r="I139" s="194"/>
      <c r="J139" s="68"/>
      <c r="K139" s="68"/>
      <c r="L139" s="45"/>
      <c r="M139" s="39"/>
      <c r="O139" s="39"/>
      <c r="P139" s="39"/>
      <c r="Q139" s="39"/>
      <c r="R139" s="39"/>
      <c r="S139" s="39"/>
      <c r="T139" s="39"/>
      <c r="U139" s="39"/>
      <c r="V139" s="39"/>
      <c r="W139" s="39"/>
      <c r="X139" s="39"/>
      <c r="Y139" s="39"/>
      <c r="Z139" s="39"/>
      <c r="AA139" s="39"/>
      <c r="AB139" s="39"/>
      <c r="AC139" s="39"/>
      <c r="AD139" s="39"/>
      <c r="AE139" s="39"/>
    </row>
  </sheetData>
  <sheetProtection sheet="1" autoFilter="0" formatColumns="0" formatRows="0" objects="1" scenarios="1" spinCount="100000" saltValue="Z7Z3NVvu5BKZ4YySjzzc8ebl1CMVwgQUqJNKhknaEuGQvzv5lMJ0jbNA6ZO83eWpu65i2mAR0aWnirFI40A3LA==" hashValue="rDoeX6XMocHmFhHhTUOxP9aWGId9nRwb6BSajrqXkJOAvnblB8OpaR4LcMNBc6+wNOi9HGNV0CxU2nWtm7uQFQ==" algorithmName="SHA-512" password="CC35"/>
  <autoFilter ref="C120:K138"/>
  <mergeCells count="12">
    <mergeCell ref="E7:H7"/>
    <mergeCell ref="E9:H9"/>
    <mergeCell ref="E11:H11"/>
    <mergeCell ref="E20:H20"/>
    <mergeCell ref="E29:H29"/>
    <mergeCell ref="E85:H85"/>
    <mergeCell ref="E87:H87"/>
    <mergeCell ref="E89:H89"/>
    <mergeCell ref="E109:H109"/>
    <mergeCell ref="E111:H111"/>
    <mergeCell ref="E113:H113"/>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81.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363</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4419</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4571</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ROUND(J121,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ROUND((SUM(BE121:BE128)),  2)</f>
        <v>0</v>
      </c>
      <c r="G35" s="39"/>
      <c r="H35" s="39"/>
      <c r="I35" s="173">
        <v>0.20999999999999999</v>
      </c>
      <c r="J35" s="172">
        <f>ROUND(((SUM(BE121:BE128))*I35),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ROUND((SUM(BF121:BF128)),  2)</f>
        <v>0</v>
      </c>
      <c r="G36" s="39"/>
      <c r="H36" s="39"/>
      <c r="I36" s="173">
        <v>0.14999999999999999</v>
      </c>
      <c r="J36" s="172">
        <f>ROUND(((SUM(BF121:BF128))*I36),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ROUND((SUM(BG121:BG128)),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ROUND((SUM(BH121:BH128)),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ROUND((SUM(BI121:BI128)),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4419</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04.3 - Lávka v km 6,320 - Doprava</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J121</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662</v>
      </c>
      <c r="E99" s="250"/>
      <c r="F99" s="250"/>
      <c r="G99" s="250"/>
      <c r="H99" s="250"/>
      <c r="I99" s="251"/>
      <c r="J99" s="252">
        <f>J122</f>
        <v>0</v>
      </c>
      <c r="K99" s="248"/>
      <c r="L99" s="253"/>
      <c r="S99" s="10"/>
      <c r="T99" s="10"/>
      <c r="U99" s="10"/>
      <c r="V99" s="10"/>
      <c r="W99" s="10"/>
      <c r="X99" s="10"/>
      <c r="Y99" s="10"/>
      <c r="Z99" s="10"/>
      <c r="AA99" s="10"/>
      <c r="AB99" s="10"/>
      <c r="AC99" s="10"/>
      <c r="AD99" s="10"/>
      <c r="AE99" s="10"/>
    </row>
    <row r="100" hidden="1" s="2" customFormat="1" ht="21.84" customHeight="1">
      <c r="A100" s="39"/>
      <c r="B100" s="40"/>
      <c r="C100" s="41"/>
      <c r="D100" s="41"/>
      <c r="E100" s="41"/>
      <c r="F100" s="41"/>
      <c r="G100" s="41"/>
      <c r="H100" s="41"/>
      <c r="I100" s="156"/>
      <c r="J100" s="41"/>
      <c r="K100" s="41"/>
      <c r="L100" s="64"/>
      <c r="S100" s="39"/>
      <c r="T100" s="39"/>
      <c r="U100" s="39"/>
      <c r="V100" s="39"/>
      <c r="W100" s="39"/>
      <c r="X100" s="39"/>
      <c r="Y100" s="39"/>
      <c r="Z100" s="39"/>
      <c r="AA100" s="39"/>
      <c r="AB100" s="39"/>
      <c r="AC100" s="39"/>
      <c r="AD100" s="39"/>
      <c r="AE100" s="39"/>
    </row>
    <row r="101" hidden="1" s="2" customFormat="1" ht="6.96" customHeight="1">
      <c r="A101" s="39"/>
      <c r="B101" s="67"/>
      <c r="C101" s="68"/>
      <c r="D101" s="68"/>
      <c r="E101" s="68"/>
      <c r="F101" s="68"/>
      <c r="G101" s="68"/>
      <c r="H101" s="68"/>
      <c r="I101" s="194"/>
      <c r="J101" s="68"/>
      <c r="K101" s="68"/>
      <c r="L101" s="64"/>
      <c r="S101" s="39"/>
      <c r="T101" s="39"/>
      <c r="U101" s="39"/>
      <c r="V101" s="39"/>
      <c r="W101" s="39"/>
      <c r="X101" s="39"/>
      <c r="Y101" s="39"/>
      <c r="Z101" s="39"/>
      <c r="AA101" s="39"/>
      <c r="AB101" s="39"/>
      <c r="AC101" s="39"/>
      <c r="AD101" s="39"/>
      <c r="AE101" s="39"/>
    </row>
    <row r="102" hidden="1"/>
    <row r="103" hidden="1"/>
    <row r="104" hidden="1"/>
    <row r="105" s="2" customFormat="1" ht="6.96" customHeight="1">
      <c r="A105" s="39"/>
      <c r="B105" s="69"/>
      <c r="C105" s="70"/>
      <c r="D105" s="70"/>
      <c r="E105" s="70"/>
      <c r="F105" s="70"/>
      <c r="G105" s="70"/>
      <c r="H105" s="70"/>
      <c r="I105" s="197"/>
      <c r="J105" s="70"/>
      <c r="K105" s="70"/>
      <c r="L105" s="64"/>
      <c r="S105" s="39"/>
      <c r="T105" s="39"/>
      <c r="U105" s="39"/>
      <c r="V105" s="39"/>
      <c r="W105" s="39"/>
      <c r="X105" s="39"/>
      <c r="Y105" s="39"/>
      <c r="Z105" s="39"/>
      <c r="AA105" s="39"/>
      <c r="AB105" s="39"/>
      <c r="AC105" s="39"/>
      <c r="AD105" s="39"/>
      <c r="AE105" s="39"/>
    </row>
    <row r="106" s="2" customFormat="1" ht="24.96" customHeight="1">
      <c r="A106" s="39"/>
      <c r="B106" s="40"/>
      <c r="C106" s="24" t="s">
        <v>396</v>
      </c>
      <c r="D106" s="41"/>
      <c r="E106" s="41"/>
      <c r="F106" s="41"/>
      <c r="G106" s="41"/>
      <c r="H106" s="41"/>
      <c r="I106" s="156"/>
      <c r="J106" s="41"/>
      <c r="K106" s="41"/>
      <c r="L106" s="64"/>
      <c r="S106" s="39"/>
      <c r="T106" s="39"/>
      <c r="U106" s="39"/>
      <c r="V106" s="39"/>
      <c r="W106" s="39"/>
      <c r="X106" s="39"/>
      <c r="Y106" s="39"/>
      <c r="Z106" s="39"/>
      <c r="AA106" s="39"/>
      <c r="AB106" s="39"/>
      <c r="AC106" s="39"/>
      <c r="AD106" s="39"/>
      <c r="AE106" s="39"/>
    </row>
    <row r="107" s="2" customFormat="1" ht="6.96" customHeight="1">
      <c r="A107" s="39"/>
      <c r="B107" s="40"/>
      <c r="C107" s="41"/>
      <c r="D107" s="41"/>
      <c r="E107" s="41"/>
      <c r="F107" s="41"/>
      <c r="G107" s="41"/>
      <c r="H107" s="41"/>
      <c r="I107" s="156"/>
      <c r="J107" s="41"/>
      <c r="K107" s="41"/>
      <c r="L107" s="64"/>
      <c r="S107" s="39"/>
      <c r="T107" s="39"/>
      <c r="U107" s="39"/>
      <c r="V107" s="39"/>
      <c r="W107" s="39"/>
      <c r="X107" s="39"/>
      <c r="Y107" s="39"/>
      <c r="Z107" s="39"/>
      <c r="AA107" s="39"/>
      <c r="AB107" s="39"/>
      <c r="AC107" s="39"/>
      <c r="AD107" s="39"/>
      <c r="AE107" s="39"/>
    </row>
    <row r="108" s="2" customFormat="1" ht="12" customHeight="1">
      <c r="A108" s="39"/>
      <c r="B108" s="40"/>
      <c r="C108" s="33" t="s">
        <v>16</v>
      </c>
      <c r="D108" s="41"/>
      <c r="E108" s="41"/>
      <c r="F108" s="41"/>
      <c r="G108" s="41"/>
      <c r="H108" s="41"/>
      <c r="I108" s="156"/>
      <c r="J108" s="41"/>
      <c r="K108" s="41"/>
      <c r="L108" s="64"/>
      <c r="S108" s="39"/>
      <c r="T108" s="39"/>
      <c r="U108" s="39"/>
      <c r="V108" s="39"/>
      <c r="W108" s="39"/>
      <c r="X108" s="39"/>
      <c r="Y108" s="39"/>
      <c r="Z108" s="39"/>
      <c r="AA108" s="39"/>
      <c r="AB108" s="39"/>
      <c r="AC108" s="39"/>
      <c r="AD108" s="39"/>
      <c r="AE108" s="39"/>
    </row>
    <row r="109" s="2" customFormat="1" ht="23.25" customHeight="1">
      <c r="A109" s="39"/>
      <c r="B109" s="40"/>
      <c r="C109" s="41"/>
      <c r="D109" s="41"/>
      <c r="E109" s="198" t="str">
        <f>E7</f>
        <v>Oprava trati v úseku 1.TK a 2.TK Děčín Prostřední Žleb - Dolní Žleb_OPRAVA č. 2</v>
      </c>
      <c r="F109" s="33"/>
      <c r="G109" s="33"/>
      <c r="H109" s="33"/>
      <c r="I109" s="156"/>
      <c r="J109" s="41"/>
      <c r="K109" s="41"/>
      <c r="L109" s="64"/>
      <c r="S109" s="39"/>
      <c r="T109" s="39"/>
      <c r="U109" s="39"/>
      <c r="V109" s="39"/>
      <c r="W109" s="39"/>
      <c r="X109" s="39"/>
      <c r="Y109" s="39"/>
      <c r="Z109" s="39"/>
      <c r="AA109" s="39"/>
      <c r="AB109" s="39"/>
      <c r="AC109" s="39"/>
      <c r="AD109" s="39"/>
      <c r="AE109" s="39"/>
    </row>
    <row r="110" s="1" customFormat="1" ht="12" customHeight="1">
      <c r="B110" s="22"/>
      <c r="C110" s="33" t="s">
        <v>389</v>
      </c>
      <c r="D110" s="23"/>
      <c r="E110" s="23"/>
      <c r="F110" s="23"/>
      <c r="G110" s="23"/>
      <c r="H110" s="23"/>
      <c r="I110" s="148"/>
      <c r="J110" s="23"/>
      <c r="K110" s="23"/>
      <c r="L110" s="21"/>
    </row>
    <row r="111" s="2" customFormat="1" ht="16.5" customHeight="1">
      <c r="A111" s="39"/>
      <c r="B111" s="40"/>
      <c r="C111" s="41"/>
      <c r="D111" s="41"/>
      <c r="E111" s="198" t="s">
        <v>4419</v>
      </c>
      <c r="F111" s="41"/>
      <c r="G111" s="41"/>
      <c r="H111" s="41"/>
      <c r="I111" s="156"/>
      <c r="J111" s="41"/>
      <c r="K111" s="41"/>
      <c r="L111" s="64"/>
      <c r="S111" s="39"/>
      <c r="T111" s="39"/>
      <c r="U111" s="39"/>
      <c r="V111" s="39"/>
      <c r="W111" s="39"/>
      <c r="X111" s="39"/>
      <c r="Y111" s="39"/>
      <c r="Z111" s="39"/>
      <c r="AA111" s="39"/>
      <c r="AB111" s="39"/>
      <c r="AC111" s="39"/>
      <c r="AD111" s="39"/>
      <c r="AE111" s="39"/>
    </row>
    <row r="112" s="2" customFormat="1" ht="12" customHeight="1">
      <c r="A112" s="39"/>
      <c r="B112" s="40"/>
      <c r="C112" s="33" t="s">
        <v>715</v>
      </c>
      <c r="D112" s="41"/>
      <c r="E112" s="41"/>
      <c r="F112" s="41"/>
      <c r="G112" s="41"/>
      <c r="H112" s="41"/>
      <c r="I112" s="156"/>
      <c r="J112" s="41"/>
      <c r="K112" s="41"/>
      <c r="L112" s="64"/>
      <c r="S112" s="39"/>
      <c r="T112" s="39"/>
      <c r="U112" s="39"/>
      <c r="V112" s="39"/>
      <c r="W112" s="39"/>
      <c r="X112" s="39"/>
      <c r="Y112" s="39"/>
      <c r="Z112" s="39"/>
      <c r="AA112" s="39"/>
      <c r="AB112" s="39"/>
      <c r="AC112" s="39"/>
      <c r="AD112" s="39"/>
      <c r="AE112" s="39"/>
    </row>
    <row r="113" s="2" customFormat="1" ht="16.5" customHeight="1">
      <c r="A113" s="39"/>
      <c r="B113" s="40"/>
      <c r="C113" s="41"/>
      <c r="D113" s="41"/>
      <c r="E113" s="77" t="str">
        <f>E11</f>
        <v>04.3 - Lávka v km 6,320 - Doprava</v>
      </c>
      <c r="F113" s="41"/>
      <c r="G113" s="41"/>
      <c r="H113" s="41"/>
      <c r="I113" s="156"/>
      <c r="J113" s="41"/>
      <c r="K113" s="41"/>
      <c r="L113" s="64"/>
      <c r="S113" s="39"/>
      <c r="T113" s="39"/>
      <c r="U113" s="39"/>
      <c r="V113" s="39"/>
      <c r="W113" s="39"/>
      <c r="X113" s="39"/>
      <c r="Y113" s="39"/>
      <c r="Z113" s="39"/>
      <c r="AA113" s="39"/>
      <c r="AB113" s="39"/>
      <c r="AC113" s="39"/>
      <c r="AD113" s="39"/>
      <c r="AE113" s="39"/>
    </row>
    <row r="114" s="2" customFormat="1" ht="6.96" customHeight="1">
      <c r="A114" s="39"/>
      <c r="B114" s="40"/>
      <c r="C114" s="41"/>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2" customFormat="1" ht="12" customHeight="1">
      <c r="A115" s="39"/>
      <c r="B115" s="40"/>
      <c r="C115" s="33" t="s">
        <v>20</v>
      </c>
      <c r="D115" s="41"/>
      <c r="E115" s="41"/>
      <c r="F115" s="28" t="str">
        <f>F14</f>
        <v xml:space="preserve"> </v>
      </c>
      <c r="G115" s="41"/>
      <c r="H115" s="41"/>
      <c r="I115" s="158" t="s">
        <v>22</v>
      </c>
      <c r="J115" s="80" t="str">
        <f>IF(J14="","",J14)</f>
        <v>21. 11. 2019</v>
      </c>
      <c r="K115" s="41"/>
      <c r="L115" s="64"/>
      <c r="S115" s="39"/>
      <c r="T115" s="39"/>
      <c r="U115" s="39"/>
      <c r="V115" s="39"/>
      <c r="W115" s="39"/>
      <c r="X115" s="39"/>
      <c r="Y115" s="39"/>
      <c r="Z115" s="39"/>
      <c r="AA115" s="39"/>
      <c r="AB115" s="39"/>
      <c r="AC115" s="39"/>
      <c r="AD115" s="39"/>
      <c r="AE115" s="39"/>
    </row>
    <row r="116" s="2" customFormat="1" ht="6.96" customHeight="1">
      <c r="A116" s="39"/>
      <c r="B116" s="40"/>
      <c r="C116" s="41"/>
      <c r="D116" s="41"/>
      <c r="E116" s="41"/>
      <c r="F116" s="41"/>
      <c r="G116" s="41"/>
      <c r="H116" s="41"/>
      <c r="I116" s="156"/>
      <c r="J116" s="41"/>
      <c r="K116" s="41"/>
      <c r="L116" s="64"/>
      <c r="S116" s="39"/>
      <c r="T116" s="39"/>
      <c r="U116" s="39"/>
      <c r="V116" s="39"/>
      <c r="W116" s="39"/>
      <c r="X116" s="39"/>
      <c r="Y116" s="39"/>
      <c r="Z116" s="39"/>
      <c r="AA116" s="39"/>
      <c r="AB116" s="39"/>
      <c r="AC116" s="39"/>
      <c r="AD116" s="39"/>
      <c r="AE116" s="39"/>
    </row>
    <row r="117" s="2" customFormat="1" ht="15.15" customHeight="1">
      <c r="A117" s="39"/>
      <c r="B117" s="40"/>
      <c r="C117" s="33" t="s">
        <v>24</v>
      </c>
      <c r="D117" s="41"/>
      <c r="E117" s="41"/>
      <c r="F117" s="28" t="str">
        <f>E17</f>
        <v/>
      </c>
      <c r="G117" s="41"/>
      <c r="H117" s="41"/>
      <c r="I117" s="158" t="s">
        <v>32</v>
      </c>
      <c r="J117" s="37" t="str">
        <f>E23</f>
        <v xml:space="preserve"> </v>
      </c>
      <c r="K117" s="41"/>
      <c r="L117" s="64"/>
      <c r="S117" s="39"/>
      <c r="T117" s="39"/>
      <c r="U117" s="39"/>
      <c r="V117" s="39"/>
      <c r="W117" s="39"/>
      <c r="X117" s="39"/>
      <c r="Y117" s="39"/>
      <c r="Z117" s="39"/>
      <c r="AA117" s="39"/>
      <c r="AB117" s="39"/>
      <c r="AC117" s="39"/>
      <c r="AD117" s="39"/>
      <c r="AE117" s="39"/>
    </row>
    <row r="118" s="2" customFormat="1" ht="15.15" customHeight="1">
      <c r="A118" s="39"/>
      <c r="B118" s="40"/>
      <c r="C118" s="33" t="s">
        <v>30</v>
      </c>
      <c r="D118" s="41"/>
      <c r="E118" s="41"/>
      <c r="F118" s="28" t="str">
        <f>IF(E20="","",E20)</f>
        <v>Vyplň údaj</v>
      </c>
      <c r="G118" s="41"/>
      <c r="H118" s="41"/>
      <c r="I118" s="158" t="s">
        <v>34</v>
      </c>
      <c r="J118" s="37" t="str">
        <f>E26</f>
        <v xml:space="preserve"> </v>
      </c>
      <c r="K118" s="41"/>
      <c r="L118" s="64"/>
      <c r="S118" s="39"/>
      <c r="T118" s="39"/>
      <c r="U118" s="39"/>
      <c r="V118" s="39"/>
      <c r="W118" s="39"/>
      <c r="X118" s="39"/>
      <c r="Y118" s="39"/>
      <c r="Z118" s="39"/>
      <c r="AA118" s="39"/>
      <c r="AB118" s="39"/>
      <c r="AC118" s="39"/>
      <c r="AD118" s="39"/>
      <c r="AE118" s="39"/>
    </row>
    <row r="119" s="2" customFormat="1" ht="10.32" customHeight="1">
      <c r="A119" s="39"/>
      <c r="B119" s="40"/>
      <c r="C119" s="41"/>
      <c r="D119" s="41"/>
      <c r="E119" s="41"/>
      <c r="F119" s="41"/>
      <c r="G119" s="41"/>
      <c r="H119" s="41"/>
      <c r="I119" s="156"/>
      <c r="J119" s="41"/>
      <c r="K119" s="41"/>
      <c r="L119" s="64"/>
      <c r="S119" s="39"/>
      <c r="T119" s="39"/>
      <c r="U119" s="39"/>
      <c r="V119" s="39"/>
      <c r="W119" s="39"/>
      <c r="X119" s="39"/>
      <c r="Y119" s="39"/>
      <c r="Z119" s="39"/>
      <c r="AA119" s="39"/>
      <c r="AB119" s="39"/>
      <c r="AC119" s="39"/>
      <c r="AD119" s="39"/>
      <c r="AE119" s="39"/>
    </row>
    <row r="120" s="9" customFormat="1" ht="29.28" customHeight="1">
      <c r="A120" s="204"/>
      <c r="B120" s="205"/>
      <c r="C120" s="206" t="s">
        <v>397</v>
      </c>
      <c r="D120" s="207" t="s">
        <v>61</v>
      </c>
      <c r="E120" s="207" t="s">
        <v>57</v>
      </c>
      <c r="F120" s="207" t="s">
        <v>58</v>
      </c>
      <c r="G120" s="207" t="s">
        <v>398</v>
      </c>
      <c r="H120" s="207" t="s">
        <v>399</v>
      </c>
      <c r="I120" s="208" t="s">
        <v>400</v>
      </c>
      <c r="J120" s="207" t="s">
        <v>393</v>
      </c>
      <c r="K120" s="209" t="s">
        <v>401</v>
      </c>
      <c r="L120" s="210"/>
      <c r="M120" s="101" t="s">
        <v>1</v>
      </c>
      <c r="N120" s="102" t="s">
        <v>40</v>
      </c>
      <c r="O120" s="102" t="s">
        <v>402</v>
      </c>
      <c r="P120" s="102" t="s">
        <v>403</v>
      </c>
      <c r="Q120" s="102" t="s">
        <v>404</v>
      </c>
      <c r="R120" s="102" t="s">
        <v>405</v>
      </c>
      <c r="S120" s="102" t="s">
        <v>406</v>
      </c>
      <c r="T120" s="103" t="s">
        <v>407</v>
      </c>
      <c r="U120" s="204"/>
      <c r="V120" s="204"/>
      <c r="W120" s="204"/>
      <c r="X120" s="204"/>
      <c r="Y120" s="204"/>
      <c r="Z120" s="204"/>
      <c r="AA120" s="204"/>
      <c r="AB120" s="204"/>
      <c r="AC120" s="204"/>
      <c r="AD120" s="204"/>
      <c r="AE120" s="204"/>
    </row>
    <row r="121" s="2" customFormat="1" ht="22.8" customHeight="1">
      <c r="A121" s="39"/>
      <c r="B121" s="40"/>
      <c r="C121" s="108" t="s">
        <v>408</v>
      </c>
      <c r="D121" s="41"/>
      <c r="E121" s="41"/>
      <c r="F121" s="41"/>
      <c r="G121" s="41"/>
      <c r="H121" s="41"/>
      <c r="I121" s="156"/>
      <c r="J121" s="211">
        <f>BK121</f>
        <v>0</v>
      </c>
      <c r="K121" s="41"/>
      <c r="L121" s="45"/>
      <c r="M121" s="104"/>
      <c r="N121" s="212"/>
      <c r="O121" s="105"/>
      <c r="P121" s="213">
        <f>P122</f>
        <v>0</v>
      </c>
      <c r="Q121" s="105"/>
      <c r="R121" s="213">
        <f>R122</f>
        <v>0</v>
      </c>
      <c r="S121" s="105"/>
      <c r="T121" s="214">
        <f>T122</f>
        <v>0</v>
      </c>
      <c r="U121" s="39"/>
      <c r="V121" s="39"/>
      <c r="W121" s="39"/>
      <c r="X121" s="39"/>
      <c r="Y121" s="39"/>
      <c r="Z121" s="39"/>
      <c r="AA121" s="39"/>
      <c r="AB121" s="39"/>
      <c r="AC121" s="39"/>
      <c r="AD121" s="39"/>
      <c r="AE121" s="39"/>
      <c r="AT121" s="18" t="s">
        <v>75</v>
      </c>
      <c r="AU121" s="18" t="s">
        <v>395</v>
      </c>
      <c r="BK121" s="215">
        <f>BK122</f>
        <v>0</v>
      </c>
    </row>
    <row r="122" s="11" customFormat="1" ht="25.92" customHeight="1">
      <c r="A122" s="11"/>
      <c r="B122" s="254"/>
      <c r="C122" s="255"/>
      <c r="D122" s="256" t="s">
        <v>75</v>
      </c>
      <c r="E122" s="257" t="s">
        <v>691</v>
      </c>
      <c r="F122" s="257" t="s">
        <v>692</v>
      </c>
      <c r="G122" s="255"/>
      <c r="H122" s="255"/>
      <c r="I122" s="258"/>
      <c r="J122" s="259">
        <f>BK122</f>
        <v>0</v>
      </c>
      <c r="K122" s="255"/>
      <c r="L122" s="260"/>
      <c r="M122" s="261"/>
      <c r="N122" s="262"/>
      <c r="O122" s="262"/>
      <c r="P122" s="263">
        <f>SUM(P123:P128)</f>
        <v>0</v>
      </c>
      <c r="Q122" s="262"/>
      <c r="R122" s="263">
        <f>SUM(R123:R128)</f>
        <v>0</v>
      </c>
      <c r="S122" s="262"/>
      <c r="T122" s="264">
        <f>SUM(T123:T128)</f>
        <v>0</v>
      </c>
      <c r="U122" s="11"/>
      <c r="V122" s="11"/>
      <c r="W122" s="11"/>
      <c r="X122" s="11"/>
      <c r="Y122" s="11"/>
      <c r="Z122" s="11"/>
      <c r="AA122" s="11"/>
      <c r="AB122" s="11"/>
      <c r="AC122" s="11"/>
      <c r="AD122" s="11"/>
      <c r="AE122" s="11"/>
      <c r="AR122" s="265" t="s">
        <v>415</v>
      </c>
      <c r="AT122" s="266" t="s">
        <v>75</v>
      </c>
      <c r="AU122" s="266" t="s">
        <v>76</v>
      </c>
      <c r="AY122" s="265" t="s">
        <v>414</v>
      </c>
      <c r="BK122" s="267">
        <f>SUM(BK123:BK128)</f>
        <v>0</v>
      </c>
    </row>
    <row r="123" s="2" customFormat="1" ht="21.75" customHeight="1">
      <c r="A123" s="39"/>
      <c r="B123" s="40"/>
      <c r="C123" s="234" t="s">
        <v>84</v>
      </c>
      <c r="D123" s="234" t="s">
        <v>443</v>
      </c>
      <c r="E123" s="235" t="s">
        <v>4572</v>
      </c>
      <c r="F123" s="236" t="s">
        <v>4573</v>
      </c>
      <c r="G123" s="237" t="s">
        <v>509</v>
      </c>
      <c r="H123" s="238">
        <v>10</v>
      </c>
      <c r="I123" s="239"/>
      <c r="J123" s="240">
        <f>ROUND(I123*H123,2)</f>
        <v>0</v>
      </c>
      <c r="K123" s="236" t="s">
        <v>4548</v>
      </c>
      <c r="L123" s="45"/>
      <c r="M123" s="241" t="s">
        <v>1</v>
      </c>
      <c r="N123" s="242" t="s">
        <v>41</v>
      </c>
      <c r="O123" s="92"/>
      <c r="P123" s="226">
        <f>O123*H123</f>
        <v>0</v>
      </c>
      <c r="Q123" s="226">
        <v>0</v>
      </c>
      <c r="R123" s="226">
        <f>Q123*H123</f>
        <v>0</v>
      </c>
      <c r="S123" s="226">
        <v>0</v>
      </c>
      <c r="T123" s="227">
        <f>S123*H123</f>
        <v>0</v>
      </c>
      <c r="U123" s="39"/>
      <c r="V123" s="39"/>
      <c r="W123" s="39"/>
      <c r="X123" s="39"/>
      <c r="Y123" s="39"/>
      <c r="Z123" s="39"/>
      <c r="AA123" s="39"/>
      <c r="AB123" s="39"/>
      <c r="AC123" s="39"/>
      <c r="AD123" s="39"/>
      <c r="AE123" s="39"/>
      <c r="AR123" s="228" t="s">
        <v>4574</v>
      </c>
      <c r="AT123" s="228" t="s">
        <v>443</v>
      </c>
      <c r="AU123" s="228" t="s">
        <v>84</v>
      </c>
      <c r="AY123" s="18" t="s">
        <v>414</v>
      </c>
      <c r="BE123" s="229">
        <f>IF(N123="základní",J123,0)</f>
        <v>0</v>
      </c>
      <c r="BF123" s="229">
        <f>IF(N123="snížená",J123,0)</f>
        <v>0</v>
      </c>
      <c r="BG123" s="229">
        <f>IF(N123="zákl. přenesená",J123,0)</f>
        <v>0</v>
      </c>
      <c r="BH123" s="229">
        <f>IF(N123="sníž. přenesená",J123,0)</f>
        <v>0</v>
      </c>
      <c r="BI123" s="229">
        <f>IF(N123="nulová",J123,0)</f>
        <v>0</v>
      </c>
      <c r="BJ123" s="18" t="s">
        <v>84</v>
      </c>
      <c r="BK123" s="229">
        <f>ROUND(I123*H123,2)</f>
        <v>0</v>
      </c>
      <c r="BL123" s="18" t="s">
        <v>4574</v>
      </c>
      <c r="BM123" s="228" t="s">
        <v>4575</v>
      </c>
    </row>
    <row r="124" s="2" customFormat="1">
      <c r="A124" s="39"/>
      <c r="B124" s="40"/>
      <c r="C124" s="41"/>
      <c r="D124" s="230" t="s">
        <v>417</v>
      </c>
      <c r="E124" s="41"/>
      <c r="F124" s="231" t="s">
        <v>4573</v>
      </c>
      <c r="G124" s="41"/>
      <c r="H124" s="41"/>
      <c r="I124" s="156"/>
      <c r="J124" s="41"/>
      <c r="K124" s="41"/>
      <c r="L124" s="45"/>
      <c r="M124" s="232"/>
      <c r="N124" s="233"/>
      <c r="O124" s="92"/>
      <c r="P124" s="92"/>
      <c r="Q124" s="92"/>
      <c r="R124" s="92"/>
      <c r="S124" s="92"/>
      <c r="T124" s="93"/>
      <c r="U124" s="39"/>
      <c r="V124" s="39"/>
      <c r="W124" s="39"/>
      <c r="X124" s="39"/>
      <c r="Y124" s="39"/>
      <c r="Z124" s="39"/>
      <c r="AA124" s="39"/>
      <c r="AB124" s="39"/>
      <c r="AC124" s="39"/>
      <c r="AD124" s="39"/>
      <c r="AE124" s="39"/>
      <c r="AT124" s="18" t="s">
        <v>417</v>
      </c>
      <c r="AU124" s="18" t="s">
        <v>84</v>
      </c>
    </row>
    <row r="125" s="2" customFormat="1" ht="33" customHeight="1">
      <c r="A125" s="39"/>
      <c r="B125" s="40"/>
      <c r="C125" s="234" t="s">
        <v>86</v>
      </c>
      <c r="D125" s="234" t="s">
        <v>443</v>
      </c>
      <c r="E125" s="235" t="s">
        <v>4576</v>
      </c>
      <c r="F125" s="236" t="s">
        <v>4577</v>
      </c>
      <c r="G125" s="237" t="s">
        <v>897</v>
      </c>
      <c r="H125" s="238">
        <v>0.10000000000000001</v>
      </c>
      <c r="I125" s="239"/>
      <c r="J125" s="240">
        <f>ROUND(I125*H125,2)</f>
        <v>0</v>
      </c>
      <c r="K125" s="236" t="s">
        <v>4548</v>
      </c>
      <c r="L125" s="45"/>
      <c r="M125" s="241" t="s">
        <v>1</v>
      </c>
      <c r="N125" s="242" t="s">
        <v>41</v>
      </c>
      <c r="O125" s="92"/>
      <c r="P125" s="226">
        <f>O125*H125</f>
        <v>0</v>
      </c>
      <c r="Q125" s="226">
        <v>0</v>
      </c>
      <c r="R125" s="226">
        <f>Q125*H125</f>
        <v>0</v>
      </c>
      <c r="S125" s="226">
        <v>0</v>
      </c>
      <c r="T125" s="227">
        <f>S125*H125</f>
        <v>0</v>
      </c>
      <c r="U125" s="39"/>
      <c r="V125" s="39"/>
      <c r="W125" s="39"/>
      <c r="X125" s="39"/>
      <c r="Y125" s="39"/>
      <c r="Z125" s="39"/>
      <c r="AA125" s="39"/>
      <c r="AB125" s="39"/>
      <c r="AC125" s="39"/>
      <c r="AD125" s="39"/>
      <c r="AE125" s="39"/>
      <c r="AR125" s="228" t="s">
        <v>4574</v>
      </c>
      <c r="AT125" s="228" t="s">
        <v>443</v>
      </c>
      <c r="AU125" s="228" t="s">
        <v>84</v>
      </c>
      <c r="AY125" s="18" t="s">
        <v>414</v>
      </c>
      <c r="BE125" s="229">
        <f>IF(N125="základní",J125,0)</f>
        <v>0</v>
      </c>
      <c r="BF125" s="229">
        <f>IF(N125="snížená",J125,0)</f>
        <v>0</v>
      </c>
      <c r="BG125" s="229">
        <f>IF(N125="zákl. přenesená",J125,0)</f>
        <v>0</v>
      </c>
      <c r="BH125" s="229">
        <f>IF(N125="sníž. přenesená",J125,0)</f>
        <v>0</v>
      </c>
      <c r="BI125" s="229">
        <f>IF(N125="nulová",J125,0)</f>
        <v>0</v>
      </c>
      <c r="BJ125" s="18" t="s">
        <v>84</v>
      </c>
      <c r="BK125" s="229">
        <f>ROUND(I125*H125,2)</f>
        <v>0</v>
      </c>
      <c r="BL125" s="18" t="s">
        <v>4574</v>
      </c>
      <c r="BM125" s="228" t="s">
        <v>4578</v>
      </c>
    </row>
    <row r="126" s="2" customFormat="1">
      <c r="A126" s="39"/>
      <c r="B126" s="40"/>
      <c r="C126" s="41"/>
      <c r="D126" s="230" t="s">
        <v>417</v>
      </c>
      <c r="E126" s="41"/>
      <c r="F126" s="231" t="s">
        <v>4577</v>
      </c>
      <c r="G126" s="41"/>
      <c r="H126" s="41"/>
      <c r="I126" s="156"/>
      <c r="J126" s="41"/>
      <c r="K126" s="41"/>
      <c r="L126" s="45"/>
      <c r="M126" s="232"/>
      <c r="N126" s="233"/>
      <c r="O126" s="92"/>
      <c r="P126" s="92"/>
      <c r="Q126" s="92"/>
      <c r="R126" s="92"/>
      <c r="S126" s="92"/>
      <c r="T126" s="93"/>
      <c r="U126" s="39"/>
      <c r="V126" s="39"/>
      <c r="W126" s="39"/>
      <c r="X126" s="39"/>
      <c r="Y126" s="39"/>
      <c r="Z126" s="39"/>
      <c r="AA126" s="39"/>
      <c r="AB126" s="39"/>
      <c r="AC126" s="39"/>
      <c r="AD126" s="39"/>
      <c r="AE126" s="39"/>
      <c r="AT126" s="18" t="s">
        <v>417</v>
      </c>
      <c r="AU126" s="18" t="s">
        <v>84</v>
      </c>
    </row>
    <row r="127" s="2" customFormat="1" ht="21.75" customHeight="1">
      <c r="A127" s="39"/>
      <c r="B127" s="40"/>
      <c r="C127" s="234" t="s">
        <v>114</v>
      </c>
      <c r="D127" s="234" t="s">
        <v>443</v>
      </c>
      <c r="E127" s="235" t="s">
        <v>1519</v>
      </c>
      <c r="F127" s="236" t="s">
        <v>1520</v>
      </c>
      <c r="G127" s="237" t="s">
        <v>897</v>
      </c>
      <c r="H127" s="238">
        <v>0.10000000000000001</v>
      </c>
      <c r="I127" s="239"/>
      <c r="J127" s="240">
        <f>ROUND(I127*H127,2)</f>
        <v>0</v>
      </c>
      <c r="K127" s="236" t="s">
        <v>4548</v>
      </c>
      <c r="L127" s="45"/>
      <c r="M127" s="241" t="s">
        <v>1</v>
      </c>
      <c r="N127" s="242" t="s">
        <v>41</v>
      </c>
      <c r="O127" s="92"/>
      <c r="P127" s="226">
        <f>O127*H127</f>
        <v>0</v>
      </c>
      <c r="Q127" s="226">
        <v>0</v>
      </c>
      <c r="R127" s="226">
        <f>Q127*H127</f>
        <v>0</v>
      </c>
      <c r="S127" s="226">
        <v>0</v>
      </c>
      <c r="T127" s="227">
        <f>S127*H127</f>
        <v>0</v>
      </c>
      <c r="U127" s="39"/>
      <c r="V127" s="39"/>
      <c r="W127" s="39"/>
      <c r="X127" s="39"/>
      <c r="Y127" s="39"/>
      <c r="Z127" s="39"/>
      <c r="AA127" s="39"/>
      <c r="AB127" s="39"/>
      <c r="AC127" s="39"/>
      <c r="AD127" s="39"/>
      <c r="AE127" s="39"/>
      <c r="AR127" s="228" t="s">
        <v>4574</v>
      </c>
      <c r="AT127" s="228" t="s">
        <v>443</v>
      </c>
      <c r="AU127" s="228" t="s">
        <v>84</v>
      </c>
      <c r="AY127" s="18" t="s">
        <v>414</v>
      </c>
      <c r="BE127" s="229">
        <f>IF(N127="základní",J127,0)</f>
        <v>0</v>
      </c>
      <c r="BF127" s="229">
        <f>IF(N127="snížená",J127,0)</f>
        <v>0</v>
      </c>
      <c r="BG127" s="229">
        <f>IF(N127="zákl. přenesená",J127,0)</f>
        <v>0</v>
      </c>
      <c r="BH127" s="229">
        <f>IF(N127="sníž. přenesená",J127,0)</f>
        <v>0</v>
      </c>
      <c r="BI127" s="229">
        <f>IF(N127="nulová",J127,0)</f>
        <v>0</v>
      </c>
      <c r="BJ127" s="18" t="s">
        <v>84</v>
      </c>
      <c r="BK127" s="229">
        <f>ROUND(I127*H127,2)</f>
        <v>0</v>
      </c>
      <c r="BL127" s="18" t="s">
        <v>4574</v>
      </c>
      <c r="BM127" s="228" t="s">
        <v>4579</v>
      </c>
    </row>
    <row r="128" s="2" customFormat="1">
      <c r="A128" s="39"/>
      <c r="B128" s="40"/>
      <c r="C128" s="41"/>
      <c r="D128" s="230" t="s">
        <v>417</v>
      </c>
      <c r="E128" s="41"/>
      <c r="F128" s="231" t="s">
        <v>1520</v>
      </c>
      <c r="G128" s="41"/>
      <c r="H128" s="41"/>
      <c r="I128" s="156"/>
      <c r="J128" s="41"/>
      <c r="K128" s="41"/>
      <c r="L128" s="45"/>
      <c r="M128" s="243"/>
      <c r="N128" s="244"/>
      <c r="O128" s="245"/>
      <c r="P128" s="245"/>
      <c r="Q128" s="245"/>
      <c r="R128" s="245"/>
      <c r="S128" s="245"/>
      <c r="T128" s="246"/>
      <c r="U128" s="39"/>
      <c r="V128" s="39"/>
      <c r="W128" s="39"/>
      <c r="X128" s="39"/>
      <c r="Y128" s="39"/>
      <c r="Z128" s="39"/>
      <c r="AA128" s="39"/>
      <c r="AB128" s="39"/>
      <c r="AC128" s="39"/>
      <c r="AD128" s="39"/>
      <c r="AE128" s="39"/>
      <c r="AT128" s="18" t="s">
        <v>417</v>
      </c>
      <c r="AU128" s="18" t="s">
        <v>84</v>
      </c>
    </row>
    <row r="129" s="2" customFormat="1" ht="6.96" customHeight="1">
      <c r="A129" s="39"/>
      <c r="B129" s="67"/>
      <c r="C129" s="68"/>
      <c r="D129" s="68"/>
      <c r="E129" s="68"/>
      <c r="F129" s="68"/>
      <c r="G129" s="68"/>
      <c r="H129" s="68"/>
      <c r="I129" s="194"/>
      <c r="J129" s="68"/>
      <c r="K129" s="68"/>
      <c r="L129" s="45"/>
      <c r="M129" s="39"/>
      <c r="O129" s="39"/>
      <c r="P129" s="39"/>
      <c r="Q129" s="39"/>
      <c r="R129" s="39"/>
      <c r="S129" s="39"/>
      <c r="T129" s="39"/>
      <c r="U129" s="39"/>
      <c r="V129" s="39"/>
      <c r="W129" s="39"/>
      <c r="X129" s="39"/>
      <c r="Y129" s="39"/>
      <c r="Z129" s="39"/>
      <c r="AA129" s="39"/>
      <c r="AB129" s="39"/>
      <c r="AC129" s="39"/>
      <c r="AD129" s="39"/>
      <c r="AE129" s="39"/>
    </row>
  </sheetData>
  <sheetProtection sheet="1" autoFilter="0" formatColumns="0" formatRows="0" objects="1" scenarios="1" spinCount="100000" saltValue="nXqCUZeDwYy7Fw4Tn9ROi1Lkz43WGTrivOaQqcbBa/78HnasTnciWPKM42XkHnfIqTATaFn52ZvrsU5P89YYjw==" hashValue="a1M+bq/DhRr44+HvKOwuapXSX2Unq5c03OU+GcnNH9fkvGMYE3rFZwmjNdnTJrobgZ7OlyMYQHkGgPg266s5qg==" algorithmName="SHA-512" password="CC35"/>
  <autoFilter ref="C120:K128"/>
  <mergeCells count="12">
    <mergeCell ref="E7:H7"/>
    <mergeCell ref="E9:H9"/>
    <mergeCell ref="E11:H11"/>
    <mergeCell ref="E20:H20"/>
    <mergeCell ref="E29:H29"/>
    <mergeCell ref="E85:H85"/>
    <mergeCell ref="E87:H87"/>
    <mergeCell ref="E89:H89"/>
    <mergeCell ref="E109:H109"/>
    <mergeCell ref="E111:H111"/>
    <mergeCell ref="E113:H113"/>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8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369</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4580</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4581</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ROUND(J128,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ROUND((SUM(BE128:BE219)),  2)</f>
        <v>0</v>
      </c>
      <c r="G35" s="39"/>
      <c r="H35" s="39"/>
      <c r="I35" s="173">
        <v>0.20999999999999999</v>
      </c>
      <c r="J35" s="172">
        <f>ROUND(((SUM(BE128:BE219))*I35),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ROUND((SUM(BF128:BF219)),  2)</f>
        <v>0</v>
      </c>
      <c r="G36" s="39"/>
      <c r="H36" s="39"/>
      <c r="I36" s="173">
        <v>0.14999999999999999</v>
      </c>
      <c r="J36" s="172">
        <f>ROUND(((SUM(BF128:BF219))*I36),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ROUND((SUM(BG128:BG219)),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ROUND((SUM(BH128:BH219)),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ROUND((SUM(BI128:BI219)),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4580</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03.1 - Lávka v km 8,100 - URS</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J128</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4421</v>
      </c>
      <c r="E99" s="250"/>
      <c r="F99" s="250"/>
      <c r="G99" s="250"/>
      <c r="H99" s="250"/>
      <c r="I99" s="251"/>
      <c r="J99" s="252">
        <f>J129</f>
        <v>0</v>
      </c>
      <c r="K99" s="248"/>
      <c r="L99" s="253"/>
      <c r="S99" s="10"/>
      <c r="T99" s="10"/>
      <c r="U99" s="10"/>
      <c r="V99" s="10"/>
      <c r="W99" s="10"/>
      <c r="X99" s="10"/>
      <c r="Y99" s="10"/>
      <c r="Z99" s="10"/>
      <c r="AA99" s="10"/>
      <c r="AB99" s="10"/>
      <c r="AC99" s="10"/>
      <c r="AD99" s="10"/>
      <c r="AE99" s="10"/>
    </row>
    <row r="100" hidden="1" s="12" customFormat="1" ht="19.92" customHeight="1">
      <c r="A100" s="12"/>
      <c r="B100" s="269"/>
      <c r="C100" s="134"/>
      <c r="D100" s="270" t="s">
        <v>4422</v>
      </c>
      <c r="E100" s="271"/>
      <c r="F100" s="271"/>
      <c r="G100" s="271"/>
      <c r="H100" s="271"/>
      <c r="I100" s="272"/>
      <c r="J100" s="273">
        <f>J130</f>
        <v>0</v>
      </c>
      <c r="K100" s="134"/>
      <c r="L100" s="274"/>
      <c r="S100" s="12"/>
      <c r="T100" s="12"/>
      <c r="U100" s="12"/>
      <c r="V100" s="12"/>
      <c r="W100" s="12"/>
      <c r="X100" s="12"/>
      <c r="Y100" s="12"/>
      <c r="Z100" s="12"/>
      <c r="AA100" s="12"/>
      <c r="AB100" s="12"/>
      <c r="AC100" s="12"/>
      <c r="AD100" s="12"/>
      <c r="AE100" s="12"/>
    </row>
    <row r="101" hidden="1" s="12" customFormat="1" ht="19.92" customHeight="1">
      <c r="A101" s="12"/>
      <c r="B101" s="269"/>
      <c r="C101" s="134"/>
      <c r="D101" s="270" t="s">
        <v>4423</v>
      </c>
      <c r="E101" s="271"/>
      <c r="F101" s="271"/>
      <c r="G101" s="271"/>
      <c r="H101" s="271"/>
      <c r="I101" s="272"/>
      <c r="J101" s="273">
        <f>J141</f>
        <v>0</v>
      </c>
      <c r="K101" s="134"/>
      <c r="L101" s="274"/>
      <c r="S101" s="12"/>
      <c r="T101" s="12"/>
      <c r="U101" s="12"/>
      <c r="V101" s="12"/>
      <c r="W101" s="12"/>
      <c r="X101" s="12"/>
      <c r="Y101" s="12"/>
      <c r="Z101" s="12"/>
      <c r="AA101" s="12"/>
      <c r="AB101" s="12"/>
      <c r="AC101" s="12"/>
      <c r="AD101" s="12"/>
      <c r="AE101" s="12"/>
    </row>
    <row r="102" hidden="1" s="12" customFormat="1" ht="19.92" customHeight="1">
      <c r="A102" s="12"/>
      <c r="B102" s="269"/>
      <c r="C102" s="134"/>
      <c r="D102" s="270" t="s">
        <v>4424</v>
      </c>
      <c r="E102" s="271"/>
      <c r="F102" s="271"/>
      <c r="G102" s="271"/>
      <c r="H102" s="271"/>
      <c r="I102" s="272"/>
      <c r="J102" s="273">
        <f>J157</f>
        <v>0</v>
      </c>
      <c r="K102" s="134"/>
      <c r="L102" s="274"/>
      <c r="S102" s="12"/>
      <c r="T102" s="12"/>
      <c r="U102" s="12"/>
      <c r="V102" s="12"/>
      <c r="W102" s="12"/>
      <c r="X102" s="12"/>
      <c r="Y102" s="12"/>
      <c r="Z102" s="12"/>
      <c r="AA102" s="12"/>
      <c r="AB102" s="12"/>
      <c r="AC102" s="12"/>
      <c r="AD102" s="12"/>
      <c r="AE102" s="12"/>
    </row>
    <row r="103" hidden="1" s="10" customFormat="1" ht="24.96" customHeight="1">
      <c r="A103" s="10"/>
      <c r="B103" s="247"/>
      <c r="C103" s="248"/>
      <c r="D103" s="249" t="s">
        <v>4425</v>
      </c>
      <c r="E103" s="250"/>
      <c r="F103" s="250"/>
      <c r="G103" s="250"/>
      <c r="H103" s="250"/>
      <c r="I103" s="251"/>
      <c r="J103" s="252">
        <f>J203</f>
        <v>0</v>
      </c>
      <c r="K103" s="248"/>
      <c r="L103" s="253"/>
      <c r="S103" s="10"/>
      <c r="T103" s="10"/>
      <c r="U103" s="10"/>
      <c r="V103" s="10"/>
      <c r="W103" s="10"/>
      <c r="X103" s="10"/>
      <c r="Y103" s="10"/>
      <c r="Z103" s="10"/>
      <c r="AA103" s="10"/>
      <c r="AB103" s="10"/>
      <c r="AC103" s="10"/>
      <c r="AD103" s="10"/>
      <c r="AE103" s="10"/>
    </row>
    <row r="104" hidden="1" s="12" customFormat="1" ht="19.92" customHeight="1">
      <c r="A104" s="12"/>
      <c r="B104" s="269"/>
      <c r="C104" s="134"/>
      <c r="D104" s="270" t="s">
        <v>4426</v>
      </c>
      <c r="E104" s="271"/>
      <c r="F104" s="271"/>
      <c r="G104" s="271"/>
      <c r="H104" s="271"/>
      <c r="I104" s="272"/>
      <c r="J104" s="273">
        <f>J204</f>
        <v>0</v>
      </c>
      <c r="K104" s="134"/>
      <c r="L104" s="274"/>
      <c r="S104" s="12"/>
      <c r="T104" s="12"/>
      <c r="U104" s="12"/>
      <c r="V104" s="12"/>
      <c r="W104" s="12"/>
      <c r="X104" s="12"/>
      <c r="Y104" s="12"/>
      <c r="Z104" s="12"/>
      <c r="AA104" s="12"/>
      <c r="AB104" s="12"/>
      <c r="AC104" s="12"/>
      <c r="AD104" s="12"/>
      <c r="AE104" s="12"/>
    </row>
    <row r="105" hidden="1" s="12" customFormat="1" ht="19.92" customHeight="1">
      <c r="A105" s="12"/>
      <c r="B105" s="269"/>
      <c r="C105" s="134"/>
      <c r="D105" s="270" t="s">
        <v>4427</v>
      </c>
      <c r="E105" s="271"/>
      <c r="F105" s="271"/>
      <c r="G105" s="271"/>
      <c r="H105" s="271"/>
      <c r="I105" s="272"/>
      <c r="J105" s="273">
        <f>J213</f>
        <v>0</v>
      </c>
      <c r="K105" s="134"/>
      <c r="L105" s="274"/>
      <c r="S105" s="12"/>
      <c r="T105" s="12"/>
      <c r="U105" s="12"/>
      <c r="V105" s="12"/>
      <c r="W105" s="12"/>
      <c r="X105" s="12"/>
      <c r="Y105" s="12"/>
      <c r="Z105" s="12"/>
      <c r="AA105" s="12"/>
      <c r="AB105" s="12"/>
      <c r="AC105" s="12"/>
      <c r="AD105" s="12"/>
      <c r="AE105" s="12"/>
    </row>
    <row r="106" hidden="1" s="10" customFormat="1" ht="24.96" customHeight="1">
      <c r="A106" s="10"/>
      <c r="B106" s="247"/>
      <c r="C106" s="248"/>
      <c r="D106" s="249" t="s">
        <v>4428</v>
      </c>
      <c r="E106" s="250"/>
      <c r="F106" s="250"/>
      <c r="G106" s="250"/>
      <c r="H106" s="250"/>
      <c r="I106" s="251"/>
      <c r="J106" s="252">
        <f>J216</f>
        <v>0</v>
      </c>
      <c r="K106" s="248"/>
      <c r="L106" s="253"/>
      <c r="S106" s="10"/>
      <c r="T106" s="10"/>
      <c r="U106" s="10"/>
      <c r="V106" s="10"/>
      <c r="W106" s="10"/>
      <c r="X106" s="10"/>
      <c r="Y106" s="10"/>
      <c r="Z106" s="10"/>
      <c r="AA106" s="10"/>
      <c r="AB106" s="10"/>
      <c r="AC106" s="10"/>
      <c r="AD106" s="10"/>
      <c r="AE106" s="10"/>
    </row>
    <row r="107" hidden="1" s="2" customFormat="1" ht="21.84" customHeight="1">
      <c r="A107" s="39"/>
      <c r="B107" s="40"/>
      <c r="C107" s="41"/>
      <c r="D107" s="41"/>
      <c r="E107" s="41"/>
      <c r="F107" s="41"/>
      <c r="G107" s="41"/>
      <c r="H107" s="41"/>
      <c r="I107" s="156"/>
      <c r="J107" s="41"/>
      <c r="K107" s="41"/>
      <c r="L107" s="64"/>
      <c r="S107" s="39"/>
      <c r="T107" s="39"/>
      <c r="U107" s="39"/>
      <c r="V107" s="39"/>
      <c r="W107" s="39"/>
      <c r="X107" s="39"/>
      <c r="Y107" s="39"/>
      <c r="Z107" s="39"/>
      <c r="AA107" s="39"/>
      <c r="AB107" s="39"/>
      <c r="AC107" s="39"/>
      <c r="AD107" s="39"/>
      <c r="AE107" s="39"/>
    </row>
    <row r="108" hidden="1" s="2" customFormat="1" ht="6.96" customHeight="1">
      <c r="A108" s="39"/>
      <c r="B108" s="67"/>
      <c r="C108" s="68"/>
      <c r="D108" s="68"/>
      <c r="E108" s="68"/>
      <c r="F108" s="68"/>
      <c r="G108" s="68"/>
      <c r="H108" s="68"/>
      <c r="I108" s="194"/>
      <c r="J108" s="68"/>
      <c r="K108" s="68"/>
      <c r="L108" s="64"/>
      <c r="S108" s="39"/>
      <c r="T108" s="39"/>
      <c r="U108" s="39"/>
      <c r="V108" s="39"/>
      <c r="W108" s="39"/>
      <c r="X108" s="39"/>
      <c r="Y108" s="39"/>
      <c r="Z108" s="39"/>
      <c r="AA108" s="39"/>
      <c r="AB108" s="39"/>
      <c r="AC108" s="39"/>
      <c r="AD108" s="39"/>
      <c r="AE108" s="39"/>
    </row>
    <row r="109" hidden="1"/>
    <row r="110" hidden="1"/>
    <row r="111" hidden="1"/>
    <row r="112" s="2" customFormat="1" ht="6.96" customHeight="1">
      <c r="A112" s="39"/>
      <c r="B112" s="69"/>
      <c r="C112" s="70"/>
      <c r="D112" s="70"/>
      <c r="E112" s="70"/>
      <c r="F112" s="70"/>
      <c r="G112" s="70"/>
      <c r="H112" s="70"/>
      <c r="I112" s="197"/>
      <c r="J112" s="70"/>
      <c r="K112" s="70"/>
      <c r="L112" s="64"/>
      <c r="S112" s="39"/>
      <c r="T112" s="39"/>
      <c r="U112" s="39"/>
      <c r="V112" s="39"/>
      <c r="W112" s="39"/>
      <c r="X112" s="39"/>
      <c r="Y112" s="39"/>
      <c r="Z112" s="39"/>
      <c r="AA112" s="39"/>
      <c r="AB112" s="39"/>
      <c r="AC112" s="39"/>
      <c r="AD112" s="39"/>
      <c r="AE112" s="39"/>
    </row>
    <row r="113" s="2" customFormat="1" ht="24.96" customHeight="1">
      <c r="A113" s="39"/>
      <c r="B113" s="40"/>
      <c r="C113" s="24" t="s">
        <v>396</v>
      </c>
      <c r="D113" s="41"/>
      <c r="E113" s="41"/>
      <c r="F113" s="41"/>
      <c r="G113" s="41"/>
      <c r="H113" s="41"/>
      <c r="I113" s="156"/>
      <c r="J113" s="41"/>
      <c r="K113" s="41"/>
      <c r="L113" s="64"/>
      <c r="S113" s="39"/>
      <c r="T113" s="39"/>
      <c r="U113" s="39"/>
      <c r="V113" s="39"/>
      <c r="W113" s="39"/>
      <c r="X113" s="39"/>
      <c r="Y113" s="39"/>
      <c r="Z113" s="39"/>
      <c r="AA113" s="39"/>
      <c r="AB113" s="39"/>
      <c r="AC113" s="39"/>
      <c r="AD113" s="39"/>
      <c r="AE113" s="39"/>
    </row>
    <row r="114" s="2" customFormat="1" ht="6.96" customHeight="1">
      <c r="A114" s="39"/>
      <c r="B114" s="40"/>
      <c r="C114" s="41"/>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2" customFormat="1" ht="12" customHeight="1">
      <c r="A115" s="39"/>
      <c r="B115" s="40"/>
      <c r="C115" s="33" t="s">
        <v>16</v>
      </c>
      <c r="D115" s="41"/>
      <c r="E115" s="41"/>
      <c r="F115" s="41"/>
      <c r="G115" s="41"/>
      <c r="H115" s="41"/>
      <c r="I115" s="156"/>
      <c r="J115" s="41"/>
      <c r="K115" s="41"/>
      <c r="L115" s="64"/>
      <c r="S115" s="39"/>
      <c r="T115" s="39"/>
      <c r="U115" s="39"/>
      <c r="V115" s="39"/>
      <c r="W115" s="39"/>
      <c r="X115" s="39"/>
      <c r="Y115" s="39"/>
      <c r="Z115" s="39"/>
      <c r="AA115" s="39"/>
      <c r="AB115" s="39"/>
      <c r="AC115" s="39"/>
      <c r="AD115" s="39"/>
      <c r="AE115" s="39"/>
    </row>
    <row r="116" s="2" customFormat="1" ht="23.25" customHeight="1">
      <c r="A116" s="39"/>
      <c r="B116" s="40"/>
      <c r="C116" s="41"/>
      <c r="D116" s="41"/>
      <c r="E116" s="198" t="str">
        <f>E7</f>
        <v>Oprava trati v úseku 1.TK a 2.TK Děčín Prostřední Žleb - Dolní Žleb_OPRAVA č. 2</v>
      </c>
      <c r="F116" s="33"/>
      <c r="G116" s="33"/>
      <c r="H116" s="33"/>
      <c r="I116" s="156"/>
      <c r="J116" s="41"/>
      <c r="K116" s="41"/>
      <c r="L116" s="64"/>
      <c r="S116" s="39"/>
      <c r="T116" s="39"/>
      <c r="U116" s="39"/>
      <c r="V116" s="39"/>
      <c r="W116" s="39"/>
      <c r="X116" s="39"/>
      <c r="Y116" s="39"/>
      <c r="Z116" s="39"/>
      <c r="AA116" s="39"/>
      <c r="AB116" s="39"/>
      <c r="AC116" s="39"/>
      <c r="AD116" s="39"/>
      <c r="AE116" s="39"/>
    </row>
    <row r="117" s="1" customFormat="1" ht="12" customHeight="1">
      <c r="B117" s="22"/>
      <c r="C117" s="33" t="s">
        <v>389</v>
      </c>
      <c r="D117" s="23"/>
      <c r="E117" s="23"/>
      <c r="F117" s="23"/>
      <c r="G117" s="23"/>
      <c r="H117" s="23"/>
      <c r="I117" s="148"/>
      <c r="J117" s="23"/>
      <c r="K117" s="23"/>
      <c r="L117" s="21"/>
    </row>
    <row r="118" s="2" customFormat="1" ht="16.5" customHeight="1">
      <c r="A118" s="39"/>
      <c r="B118" s="40"/>
      <c r="C118" s="41"/>
      <c r="D118" s="41"/>
      <c r="E118" s="198" t="s">
        <v>4580</v>
      </c>
      <c r="F118" s="41"/>
      <c r="G118" s="41"/>
      <c r="H118" s="41"/>
      <c r="I118" s="156"/>
      <c r="J118" s="41"/>
      <c r="K118" s="41"/>
      <c r="L118" s="64"/>
      <c r="S118" s="39"/>
      <c r="T118" s="39"/>
      <c r="U118" s="39"/>
      <c r="V118" s="39"/>
      <c r="W118" s="39"/>
      <c r="X118" s="39"/>
      <c r="Y118" s="39"/>
      <c r="Z118" s="39"/>
      <c r="AA118" s="39"/>
      <c r="AB118" s="39"/>
      <c r="AC118" s="39"/>
      <c r="AD118" s="39"/>
      <c r="AE118" s="39"/>
    </row>
    <row r="119" s="2" customFormat="1" ht="12" customHeight="1">
      <c r="A119" s="39"/>
      <c r="B119" s="40"/>
      <c r="C119" s="33" t="s">
        <v>715</v>
      </c>
      <c r="D119" s="41"/>
      <c r="E119" s="41"/>
      <c r="F119" s="41"/>
      <c r="G119" s="41"/>
      <c r="H119" s="41"/>
      <c r="I119" s="156"/>
      <c r="J119" s="41"/>
      <c r="K119" s="41"/>
      <c r="L119" s="64"/>
      <c r="S119" s="39"/>
      <c r="T119" s="39"/>
      <c r="U119" s="39"/>
      <c r="V119" s="39"/>
      <c r="W119" s="39"/>
      <c r="X119" s="39"/>
      <c r="Y119" s="39"/>
      <c r="Z119" s="39"/>
      <c r="AA119" s="39"/>
      <c r="AB119" s="39"/>
      <c r="AC119" s="39"/>
      <c r="AD119" s="39"/>
      <c r="AE119" s="39"/>
    </row>
    <row r="120" s="2" customFormat="1" ht="16.5" customHeight="1">
      <c r="A120" s="39"/>
      <c r="B120" s="40"/>
      <c r="C120" s="41"/>
      <c r="D120" s="41"/>
      <c r="E120" s="77" t="str">
        <f>E11</f>
        <v>03.1 - Lávka v km 8,100 - URS</v>
      </c>
      <c r="F120" s="41"/>
      <c r="G120" s="41"/>
      <c r="H120" s="41"/>
      <c r="I120" s="156"/>
      <c r="J120" s="41"/>
      <c r="K120" s="41"/>
      <c r="L120" s="64"/>
      <c r="S120" s="39"/>
      <c r="T120" s="39"/>
      <c r="U120" s="39"/>
      <c r="V120" s="39"/>
      <c r="W120" s="39"/>
      <c r="X120" s="39"/>
      <c r="Y120" s="39"/>
      <c r="Z120" s="39"/>
      <c r="AA120" s="39"/>
      <c r="AB120" s="39"/>
      <c r="AC120" s="39"/>
      <c r="AD120" s="39"/>
      <c r="AE120" s="39"/>
    </row>
    <row r="121" s="2" customFormat="1" ht="6.96" customHeight="1">
      <c r="A121" s="39"/>
      <c r="B121" s="40"/>
      <c r="C121" s="41"/>
      <c r="D121" s="41"/>
      <c r="E121" s="41"/>
      <c r="F121" s="41"/>
      <c r="G121" s="41"/>
      <c r="H121" s="41"/>
      <c r="I121" s="156"/>
      <c r="J121" s="41"/>
      <c r="K121" s="41"/>
      <c r="L121" s="64"/>
      <c r="S121" s="39"/>
      <c r="T121" s="39"/>
      <c r="U121" s="39"/>
      <c r="V121" s="39"/>
      <c r="W121" s="39"/>
      <c r="X121" s="39"/>
      <c r="Y121" s="39"/>
      <c r="Z121" s="39"/>
      <c r="AA121" s="39"/>
      <c r="AB121" s="39"/>
      <c r="AC121" s="39"/>
      <c r="AD121" s="39"/>
      <c r="AE121" s="39"/>
    </row>
    <row r="122" s="2" customFormat="1" ht="12" customHeight="1">
      <c r="A122" s="39"/>
      <c r="B122" s="40"/>
      <c r="C122" s="33" t="s">
        <v>20</v>
      </c>
      <c r="D122" s="41"/>
      <c r="E122" s="41"/>
      <c r="F122" s="28" t="str">
        <f>F14</f>
        <v xml:space="preserve"> </v>
      </c>
      <c r="G122" s="41"/>
      <c r="H122" s="41"/>
      <c r="I122" s="158" t="s">
        <v>22</v>
      </c>
      <c r="J122" s="80" t="str">
        <f>IF(J14="","",J14)</f>
        <v>21. 11. 2019</v>
      </c>
      <c r="K122" s="41"/>
      <c r="L122" s="64"/>
      <c r="S122" s="39"/>
      <c r="T122" s="39"/>
      <c r="U122" s="39"/>
      <c r="V122" s="39"/>
      <c r="W122" s="39"/>
      <c r="X122" s="39"/>
      <c r="Y122" s="39"/>
      <c r="Z122" s="39"/>
      <c r="AA122" s="39"/>
      <c r="AB122" s="39"/>
      <c r="AC122" s="39"/>
      <c r="AD122" s="39"/>
      <c r="AE122" s="39"/>
    </row>
    <row r="123" s="2" customFormat="1" ht="6.96" customHeight="1">
      <c r="A123" s="39"/>
      <c r="B123" s="40"/>
      <c r="C123" s="41"/>
      <c r="D123" s="41"/>
      <c r="E123" s="41"/>
      <c r="F123" s="41"/>
      <c r="G123" s="41"/>
      <c r="H123" s="41"/>
      <c r="I123" s="156"/>
      <c r="J123" s="41"/>
      <c r="K123" s="41"/>
      <c r="L123" s="64"/>
      <c r="S123" s="39"/>
      <c r="T123" s="39"/>
      <c r="U123" s="39"/>
      <c r="V123" s="39"/>
      <c r="W123" s="39"/>
      <c r="X123" s="39"/>
      <c r="Y123" s="39"/>
      <c r="Z123" s="39"/>
      <c r="AA123" s="39"/>
      <c r="AB123" s="39"/>
      <c r="AC123" s="39"/>
      <c r="AD123" s="39"/>
      <c r="AE123" s="39"/>
    </row>
    <row r="124" s="2" customFormat="1" ht="15.15" customHeight="1">
      <c r="A124" s="39"/>
      <c r="B124" s="40"/>
      <c r="C124" s="33" t="s">
        <v>24</v>
      </c>
      <c r="D124" s="41"/>
      <c r="E124" s="41"/>
      <c r="F124" s="28" t="str">
        <f>E17</f>
        <v/>
      </c>
      <c r="G124" s="41"/>
      <c r="H124" s="41"/>
      <c r="I124" s="158" t="s">
        <v>32</v>
      </c>
      <c r="J124" s="37" t="str">
        <f>E23</f>
        <v xml:space="preserve"> </v>
      </c>
      <c r="K124" s="41"/>
      <c r="L124" s="64"/>
      <c r="S124" s="39"/>
      <c r="T124" s="39"/>
      <c r="U124" s="39"/>
      <c r="V124" s="39"/>
      <c r="W124" s="39"/>
      <c r="X124" s="39"/>
      <c r="Y124" s="39"/>
      <c r="Z124" s="39"/>
      <c r="AA124" s="39"/>
      <c r="AB124" s="39"/>
      <c r="AC124" s="39"/>
      <c r="AD124" s="39"/>
      <c r="AE124" s="39"/>
    </row>
    <row r="125" s="2" customFormat="1" ht="15.15" customHeight="1">
      <c r="A125" s="39"/>
      <c r="B125" s="40"/>
      <c r="C125" s="33" t="s">
        <v>30</v>
      </c>
      <c r="D125" s="41"/>
      <c r="E125" s="41"/>
      <c r="F125" s="28" t="str">
        <f>IF(E20="","",E20)</f>
        <v>Vyplň údaj</v>
      </c>
      <c r="G125" s="41"/>
      <c r="H125" s="41"/>
      <c r="I125" s="158" t="s">
        <v>34</v>
      </c>
      <c r="J125" s="37" t="str">
        <f>E26</f>
        <v xml:space="preserve"> </v>
      </c>
      <c r="K125" s="41"/>
      <c r="L125" s="64"/>
      <c r="S125" s="39"/>
      <c r="T125" s="39"/>
      <c r="U125" s="39"/>
      <c r="V125" s="39"/>
      <c r="W125" s="39"/>
      <c r="X125" s="39"/>
      <c r="Y125" s="39"/>
      <c r="Z125" s="39"/>
      <c r="AA125" s="39"/>
      <c r="AB125" s="39"/>
      <c r="AC125" s="39"/>
      <c r="AD125" s="39"/>
      <c r="AE125" s="39"/>
    </row>
    <row r="126" s="2" customFormat="1" ht="10.32" customHeight="1">
      <c r="A126" s="39"/>
      <c r="B126" s="40"/>
      <c r="C126" s="41"/>
      <c r="D126" s="41"/>
      <c r="E126" s="41"/>
      <c r="F126" s="41"/>
      <c r="G126" s="41"/>
      <c r="H126" s="41"/>
      <c r="I126" s="156"/>
      <c r="J126" s="41"/>
      <c r="K126" s="41"/>
      <c r="L126" s="64"/>
      <c r="S126" s="39"/>
      <c r="T126" s="39"/>
      <c r="U126" s="39"/>
      <c r="V126" s="39"/>
      <c r="W126" s="39"/>
      <c r="X126" s="39"/>
      <c r="Y126" s="39"/>
      <c r="Z126" s="39"/>
      <c r="AA126" s="39"/>
      <c r="AB126" s="39"/>
      <c r="AC126" s="39"/>
      <c r="AD126" s="39"/>
      <c r="AE126" s="39"/>
    </row>
    <row r="127" s="9" customFormat="1" ht="29.28" customHeight="1">
      <c r="A127" s="204"/>
      <c r="B127" s="205"/>
      <c r="C127" s="206" t="s">
        <v>397</v>
      </c>
      <c r="D127" s="207" t="s">
        <v>61</v>
      </c>
      <c r="E127" s="207" t="s">
        <v>57</v>
      </c>
      <c r="F127" s="207" t="s">
        <v>58</v>
      </c>
      <c r="G127" s="207" t="s">
        <v>398</v>
      </c>
      <c r="H127" s="207" t="s">
        <v>399</v>
      </c>
      <c r="I127" s="208" t="s">
        <v>400</v>
      </c>
      <c r="J127" s="207" t="s">
        <v>393</v>
      </c>
      <c r="K127" s="209" t="s">
        <v>401</v>
      </c>
      <c r="L127" s="210"/>
      <c r="M127" s="101" t="s">
        <v>1</v>
      </c>
      <c r="N127" s="102" t="s">
        <v>40</v>
      </c>
      <c r="O127" s="102" t="s">
        <v>402</v>
      </c>
      <c r="P127" s="102" t="s">
        <v>403</v>
      </c>
      <c r="Q127" s="102" t="s">
        <v>404</v>
      </c>
      <c r="R127" s="102" t="s">
        <v>405</v>
      </c>
      <c r="S127" s="102" t="s">
        <v>406</v>
      </c>
      <c r="T127" s="103" t="s">
        <v>407</v>
      </c>
      <c r="U127" s="204"/>
      <c r="V127" s="204"/>
      <c r="W127" s="204"/>
      <c r="X127" s="204"/>
      <c r="Y127" s="204"/>
      <c r="Z127" s="204"/>
      <c r="AA127" s="204"/>
      <c r="AB127" s="204"/>
      <c r="AC127" s="204"/>
      <c r="AD127" s="204"/>
      <c r="AE127" s="204"/>
    </row>
    <row r="128" s="2" customFormat="1" ht="22.8" customHeight="1">
      <c r="A128" s="39"/>
      <c r="B128" s="40"/>
      <c r="C128" s="108" t="s">
        <v>408</v>
      </c>
      <c r="D128" s="41"/>
      <c r="E128" s="41"/>
      <c r="F128" s="41"/>
      <c r="G128" s="41"/>
      <c r="H128" s="41"/>
      <c r="I128" s="156"/>
      <c r="J128" s="211">
        <f>BK128</f>
        <v>0</v>
      </c>
      <c r="K128" s="41"/>
      <c r="L128" s="45"/>
      <c r="M128" s="104"/>
      <c r="N128" s="212"/>
      <c r="O128" s="105"/>
      <c r="P128" s="213">
        <f>P129+P203+P216</f>
        <v>0</v>
      </c>
      <c r="Q128" s="105"/>
      <c r="R128" s="213">
        <f>R129+R203+R216</f>
        <v>0.22788000000000003</v>
      </c>
      <c r="S128" s="105"/>
      <c r="T128" s="214">
        <f>T129+T203+T216</f>
        <v>0</v>
      </c>
      <c r="U128" s="39"/>
      <c r="V128" s="39"/>
      <c r="W128" s="39"/>
      <c r="X128" s="39"/>
      <c r="Y128" s="39"/>
      <c r="Z128" s="39"/>
      <c r="AA128" s="39"/>
      <c r="AB128" s="39"/>
      <c r="AC128" s="39"/>
      <c r="AD128" s="39"/>
      <c r="AE128" s="39"/>
      <c r="AT128" s="18" t="s">
        <v>75</v>
      </c>
      <c r="AU128" s="18" t="s">
        <v>395</v>
      </c>
      <c r="BK128" s="215">
        <f>BK129+BK203+BK216</f>
        <v>0</v>
      </c>
    </row>
    <row r="129" s="11" customFormat="1" ht="25.92" customHeight="1">
      <c r="A129" s="11"/>
      <c r="B129" s="254"/>
      <c r="C129" s="255"/>
      <c r="D129" s="256" t="s">
        <v>75</v>
      </c>
      <c r="E129" s="257" t="s">
        <v>750</v>
      </c>
      <c r="F129" s="257" t="s">
        <v>4429</v>
      </c>
      <c r="G129" s="255"/>
      <c r="H129" s="255"/>
      <c r="I129" s="258"/>
      <c r="J129" s="259">
        <f>BK129</f>
        <v>0</v>
      </c>
      <c r="K129" s="255"/>
      <c r="L129" s="260"/>
      <c r="M129" s="261"/>
      <c r="N129" s="262"/>
      <c r="O129" s="262"/>
      <c r="P129" s="263">
        <f>P130+P141+P157</f>
        <v>0</v>
      </c>
      <c r="Q129" s="262"/>
      <c r="R129" s="263">
        <f>R130+R141+R157</f>
        <v>0.22788000000000003</v>
      </c>
      <c r="S129" s="262"/>
      <c r="T129" s="264">
        <f>T130+T141+T157</f>
        <v>0</v>
      </c>
      <c r="U129" s="11"/>
      <c r="V129" s="11"/>
      <c r="W129" s="11"/>
      <c r="X129" s="11"/>
      <c r="Y129" s="11"/>
      <c r="Z129" s="11"/>
      <c r="AA129" s="11"/>
      <c r="AB129" s="11"/>
      <c r="AC129" s="11"/>
      <c r="AD129" s="11"/>
      <c r="AE129" s="11"/>
      <c r="AR129" s="265" t="s">
        <v>84</v>
      </c>
      <c r="AT129" s="266" t="s">
        <v>75</v>
      </c>
      <c r="AU129" s="266" t="s">
        <v>76</v>
      </c>
      <c r="AY129" s="265" t="s">
        <v>414</v>
      </c>
      <c r="BK129" s="267">
        <f>BK130+BK141+BK157</f>
        <v>0</v>
      </c>
    </row>
    <row r="130" s="11" customFormat="1" ht="22.8" customHeight="1">
      <c r="A130" s="11"/>
      <c r="B130" s="254"/>
      <c r="C130" s="255"/>
      <c r="D130" s="256" t="s">
        <v>75</v>
      </c>
      <c r="E130" s="275" t="s">
        <v>84</v>
      </c>
      <c r="F130" s="275" t="s">
        <v>4430</v>
      </c>
      <c r="G130" s="255"/>
      <c r="H130" s="255"/>
      <c r="I130" s="258"/>
      <c r="J130" s="276">
        <f>BK130</f>
        <v>0</v>
      </c>
      <c r="K130" s="255"/>
      <c r="L130" s="260"/>
      <c r="M130" s="261"/>
      <c r="N130" s="262"/>
      <c r="O130" s="262"/>
      <c r="P130" s="263">
        <f>SUM(P131:P140)</f>
        <v>0</v>
      </c>
      <c r="Q130" s="262"/>
      <c r="R130" s="263">
        <f>SUM(R131:R140)</f>
        <v>0</v>
      </c>
      <c r="S130" s="262"/>
      <c r="T130" s="264">
        <f>SUM(T131:T140)</f>
        <v>0</v>
      </c>
      <c r="U130" s="11"/>
      <c r="V130" s="11"/>
      <c r="W130" s="11"/>
      <c r="X130" s="11"/>
      <c r="Y130" s="11"/>
      <c r="Z130" s="11"/>
      <c r="AA130" s="11"/>
      <c r="AB130" s="11"/>
      <c r="AC130" s="11"/>
      <c r="AD130" s="11"/>
      <c r="AE130" s="11"/>
      <c r="AR130" s="265" t="s">
        <v>84</v>
      </c>
      <c r="AT130" s="266" t="s">
        <v>75</v>
      </c>
      <c r="AU130" s="266" t="s">
        <v>84</v>
      </c>
      <c r="AY130" s="265" t="s">
        <v>414</v>
      </c>
      <c r="BK130" s="267">
        <f>SUM(BK131:BK140)</f>
        <v>0</v>
      </c>
    </row>
    <row r="131" s="2" customFormat="1" ht="21.75" customHeight="1">
      <c r="A131" s="39"/>
      <c r="B131" s="40"/>
      <c r="C131" s="234" t="s">
        <v>84</v>
      </c>
      <c r="D131" s="234" t="s">
        <v>443</v>
      </c>
      <c r="E131" s="235" t="s">
        <v>4431</v>
      </c>
      <c r="F131" s="236" t="s">
        <v>4432</v>
      </c>
      <c r="G131" s="237" t="s">
        <v>755</v>
      </c>
      <c r="H131" s="238">
        <v>1.3999999999999999</v>
      </c>
      <c r="I131" s="239"/>
      <c r="J131" s="240">
        <f>ROUND(I131*H131,2)</f>
        <v>0</v>
      </c>
      <c r="K131" s="236" t="s">
        <v>4433</v>
      </c>
      <c r="L131" s="45"/>
      <c r="M131" s="241" t="s">
        <v>1</v>
      </c>
      <c r="N131" s="242" t="s">
        <v>41</v>
      </c>
      <c r="O131" s="92"/>
      <c r="P131" s="226">
        <f>O131*H131</f>
        <v>0</v>
      </c>
      <c r="Q131" s="226">
        <v>0</v>
      </c>
      <c r="R131" s="226">
        <f>Q131*H131</f>
        <v>0</v>
      </c>
      <c r="S131" s="226">
        <v>0</v>
      </c>
      <c r="T131" s="227">
        <f>S131*H131</f>
        <v>0</v>
      </c>
      <c r="U131" s="39"/>
      <c r="V131" s="39"/>
      <c r="W131" s="39"/>
      <c r="X131" s="39"/>
      <c r="Y131" s="39"/>
      <c r="Z131" s="39"/>
      <c r="AA131" s="39"/>
      <c r="AB131" s="39"/>
      <c r="AC131" s="39"/>
      <c r="AD131" s="39"/>
      <c r="AE131" s="39"/>
      <c r="AR131" s="228" t="s">
        <v>415</v>
      </c>
      <c r="AT131" s="228" t="s">
        <v>443</v>
      </c>
      <c r="AU131" s="228" t="s">
        <v>86</v>
      </c>
      <c r="AY131" s="18" t="s">
        <v>414</v>
      </c>
      <c r="BE131" s="229">
        <f>IF(N131="základní",J131,0)</f>
        <v>0</v>
      </c>
      <c r="BF131" s="229">
        <f>IF(N131="snížená",J131,0)</f>
        <v>0</v>
      </c>
      <c r="BG131" s="229">
        <f>IF(N131="zákl. přenesená",J131,0)</f>
        <v>0</v>
      </c>
      <c r="BH131" s="229">
        <f>IF(N131="sníž. přenesená",J131,0)</f>
        <v>0</v>
      </c>
      <c r="BI131" s="229">
        <f>IF(N131="nulová",J131,0)</f>
        <v>0</v>
      </c>
      <c r="BJ131" s="18" t="s">
        <v>84</v>
      </c>
      <c r="BK131" s="229">
        <f>ROUND(I131*H131,2)</f>
        <v>0</v>
      </c>
      <c r="BL131" s="18" t="s">
        <v>415</v>
      </c>
      <c r="BM131" s="228" t="s">
        <v>4582</v>
      </c>
    </row>
    <row r="132" s="2" customFormat="1">
      <c r="A132" s="39"/>
      <c r="B132" s="40"/>
      <c r="C132" s="41"/>
      <c r="D132" s="230" t="s">
        <v>417</v>
      </c>
      <c r="E132" s="41"/>
      <c r="F132" s="231" t="s">
        <v>4432</v>
      </c>
      <c r="G132" s="41"/>
      <c r="H132" s="41"/>
      <c r="I132" s="156"/>
      <c r="J132" s="41"/>
      <c r="K132" s="41"/>
      <c r="L132" s="45"/>
      <c r="M132" s="232"/>
      <c r="N132" s="233"/>
      <c r="O132" s="92"/>
      <c r="P132" s="92"/>
      <c r="Q132" s="92"/>
      <c r="R132" s="92"/>
      <c r="S132" s="92"/>
      <c r="T132" s="93"/>
      <c r="U132" s="39"/>
      <c r="V132" s="39"/>
      <c r="W132" s="39"/>
      <c r="X132" s="39"/>
      <c r="Y132" s="39"/>
      <c r="Z132" s="39"/>
      <c r="AA132" s="39"/>
      <c r="AB132" s="39"/>
      <c r="AC132" s="39"/>
      <c r="AD132" s="39"/>
      <c r="AE132" s="39"/>
      <c r="AT132" s="18" t="s">
        <v>417</v>
      </c>
      <c r="AU132" s="18" t="s">
        <v>86</v>
      </c>
    </row>
    <row r="133" s="2" customFormat="1" ht="21.75" customHeight="1">
      <c r="A133" s="39"/>
      <c r="B133" s="40"/>
      <c r="C133" s="234" t="s">
        <v>86</v>
      </c>
      <c r="D133" s="234" t="s">
        <v>443</v>
      </c>
      <c r="E133" s="235" t="s">
        <v>4435</v>
      </c>
      <c r="F133" s="236" t="s">
        <v>4436</v>
      </c>
      <c r="G133" s="237" t="s">
        <v>755</v>
      </c>
      <c r="H133" s="238">
        <v>1.3999999999999999</v>
      </c>
      <c r="I133" s="239"/>
      <c r="J133" s="240">
        <f>ROUND(I133*H133,2)</f>
        <v>0</v>
      </c>
      <c r="K133" s="236" t="s">
        <v>4433</v>
      </c>
      <c r="L133" s="45"/>
      <c r="M133" s="241" t="s">
        <v>1</v>
      </c>
      <c r="N133" s="242" t="s">
        <v>41</v>
      </c>
      <c r="O133" s="92"/>
      <c r="P133" s="226">
        <f>O133*H133</f>
        <v>0</v>
      </c>
      <c r="Q133" s="226">
        <v>0</v>
      </c>
      <c r="R133" s="226">
        <f>Q133*H133</f>
        <v>0</v>
      </c>
      <c r="S133" s="226">
        <v>0</v>
      </c>
      <c r="T133" s="227">
        <f>S133*H133</f>
        <v>0</v>
      </c>
      <c r="U133" s="39"/>
      <c r="V133" s="39"/>
      <c r="W133" s="39"/>
      <c r="X133" s="39"/>
      <c r="Y133" s="39"/>
      <c r="Z133" s="39"/>
      <c r="AA133" s="39"/>
      <c r="AB133" s="39"/>
      <c r="AC133" s="39"/>
      <c r="AD133" s="39"/>
      <c r="AE133" s="39"/>
      <c r="AR133" s="228" t="s">
        <v>415</v>
      </c>
      <c r="AT133" s="228" t="s">
        <v>443</v>
      </c>
      <c r="AU133" s="228" t="s">
        <v>86</v>
      </c>
      <c r="AY133" s="18" t="s">
        <v>414</v>
      </c>
      <c r="BE133" s="229">
        <f>IF(N133="základní",J133,0)</f>
        <v>0</v>
      </c>
      <c r="BF133" s="229">
        <f>IF(N133="snížená",J133,0)</f>
        <v>0</v>
      </c>
      <c r="BG133" s="229">
        <f>IF(N133="zákl. přenesená",J133,0)</f>
        <v>0</v>
      </c>
      <c r="BH133" s="229">
        <f>IF(N133="sníž. přenesená",J133,0)</f>
        <v>0</v>
      </c>
      <c r="BI133" s="229">
        <f>IF(N133="nulová",J133,0)</f>
        <v>0</v>
      </c>
      <c r="BJ133" s="18" t="s">
        <v>84</v>
      </c>
      <c r="BK133" s="229">
        <f>ROUND(I133*H133,2)</f>
        <v>0</v>
      </c>
      <c r="BL133" s="18" t="s">
        <v>415</v>
      </c>
      <c r="BM133" s="228" t="s">
        <v>4583</v>
      </c>
    </row>
    <row r="134" s="2" customFormat="1">
      <c r="A134" s="39"/>
      <c r="B134" s="40"/>
      <c r="C134" s="41"/>
      <c r="D134" s="230" t="s">
        <v>417</v>
      </c>
      <c r="E134" s="41"/>
      <c r="F134" s="231" t="s">
        <v>4436</v>
      </c>
      <c r="G134" s="41"/>
      <c r="H134" s="41"/>
      <c r="I134" s="156"/>
      <c r="J134" s="41"/>
      <c r="K134" s="41"/>
      <c r="L134" s="45"/>
      <c r="M134" s="232"/>
      <c r="N134" s="233"/>
      <c r="O134" s="92"/>
      <c r="P134" s="92"/>
      <c r="Q134" s="92"/>
      <c r="R134" s="92"/>
      <c r="S134" s="92"/>
      <c r="T134" s="93"/>
      <c r="U134" s="39"/>
      <c r="V134" s="39"/>
      <c r="W134" s="39"/>
      <c r="X134" s="39"/>
      <c r="Y134" s="39"/>
      <c r="Z134" s="39"/>
      <c r="AA134" s="39"/>
      <c r="AB134" s="39"/>
      <c r="AC134" s="39"/>
      <c r="AD134" s="39"/>
      <c r="AE134" s="39"/>
      <c r="AT134" s="18" t="s">
        <v>417</v>
      </c>
      <c r="AU134" s="18" t="s">
        <v>86</v>
      </c>
    </row>
    <row r="135" s="2" customFormat="1" ht="21.75" customHeight="1">
      <c r="A135" s="39"/>
      <c r="B135" s="40"/>
      <c r="C135" s="234" t="s">
        <v>114</v>
      </c>
      <c r="D135" s="234" t="s">
        <v>443</v>
      </c>
      <c r="E135" s="235" t="s">
        <v>4438</v>
      </c>
      <c r="F135" s="236" t="s">
        <v>4439</v>
      </c>
      <c r="G135" s="237" t="s">
        <v>755</v>
      </c>
      <c r="H135" s="238">
        <v>1.3999999999999999</v>
      </c>
      <c r="I135" s="239"/>
      <c r="J135" s="240">
        <f>ROUND(I135*H135,2)</f>
        <v>0</v>
      </c>
      <c r="K135" s="236" t="s">
        <v>4433</v>
      </c>
      <c r="L135" s="45"/>
      <c r="M135" s="241" t="s">
        <v>1</v>
      </c>
      <c r="N135" s="242" t="s">
        <v>41</v>
      </c>
      <c r="O135" s="92"/>
      <c r="P135" s="226">
        <f>O135*H135</f>
        <v>0</v>
      </c>
      <c r="Q135" s="226">
        <v>0</v>
      </c>
      <c r="R135" s="226">
        <f>Q135*H135</f>
        <v>0</v>
      </c>
      <c r="S135" s="226">
        <v>0</v>
      </c>
      <c r="T135" s="227">
        <f>S135*H135</f>
        <v>0</v>
      </c>
      <c r="U135" s="39"/>
      <c r="V135" s="39"/>
      <c r="W135" s="39"/>
      <c r="X135" s="39"/>
      <c r="Y135" s="39"/>
      <c r="Z135" s="39"/>
      <c r="AA135" s="39"/>
      <c r="AB135" s="39"/>
      <c r="AC135" s="39"/>
      <c r="AD135" s="39"/>
      <c r="AE135" s="39"/>
      <c r="AR135" s="228" t="s">
        <v>415</v>
      </c>
      <c r="AT135" s="228" t="s">
        <v>443</v>
      </c>
      <c r="AU135" s="228" t="s">
        <v>86</v>
      </c>
      <c r="AY135" s="18" t="s">
        <v>414</v>
      </c>
      <c r="BE135" s="229">
        <f>IF(N135="základní",J135,0)</f>
        <v>0</v>
      </c>
      <c r="BF135" s="229">
        <f>IF(N135="snížená",J135,0)</f>
        <v>0</v>
      </c>
      <c r="BG135" s="229">
        <f>IF(N135="zákl. přenesená",J135,0)</f>
        <v>0</v>
      </c>
      <c r="BH135" s="229">
        <f>IF(N135="sníž. přenesená",J135,0)</f>
        <v>0</v>
      </c>
      <c r="BI135" s="229">
        <f>IF(N135="nulová",J135,0)</f>
        <v>0</v>
      </c>
      <c r="BJ135" s="18" t="s">
        <v>84</v>
      </c>
      <c r="BK135" s="229">
        <f>ROUND(I135*H135,2)</f>
        <v>0</v>
      </c>
      <c r="BL135" s="18" t="s">
        <v>415</v>
      </c>
      <c r="BM135" s="228" t="s">
        <v>4584</v>
      </c>
    </row>
    <row r="136" s="2" customFormat="1">
      <c r="A136" s="39"/>
      <c r="B136" s="40"/>
      <c r="C136" s="41"/>
      <c r="D136" s="230" t="s">
        <v>417</v>
      </c>
      <c r="E136" s="41"/>
      <c r="F136" s="231" t="s">
        <v>4439</v>
      </c>
      <c r="G136" s="41"/>
      <c r="H136" s="41"/>
      <c r="I136" s="156"/>
      <c r="J136" s="41"/>
      <c r="K136" s="41"/>
      <c r="L136" s="45"/>
      <c r="M136" s="232"/>
      <c r="N136" s="233"/>
      <c r="O136" s="92"/>
      <c r="P136" s="92"/>
      <c r="Q136" s="92"/>
      <c r="R136" s="92"/>
      <c r="S136" s="92"/>
      <c r="T136" s="93"/>
      <c r="U136" s="39"/>
      <c r="V136" s="39"/>
      <c r="W136" s="39"/>
      <c r="X136" s="39"/>
      <c r="Y136" s="39"/>
      <c r="Z136" s="39"/>
      <c r="AA136" s="39"/>
      <c r="AB136" s="39"/>
      <c r="AC136" s="39"/>
      <c r="AD136" s="39"/>
      <c r="AE136" s="39"/>
      <c r="AT136" s="18" t="s">
        <v>417</v>
      </c>
      <c r="AU136" s="18" t="s">
        <v>86</v>
      </c>
    </row>
    <row r="137" s="2" customFormat="1" ht="21.75" customHeight="1">
      <c r="A137" s="39"/>
      <c r="B137" s="40"/>
      <c r="C137" s="234" t="s">
        <v>415</v>
      </c>
      <c r="D137" s="234" t="s">
        <v>443</v>
      </c>
      <c r="E137" s="235" t="s">
        <v>1329</v>
      </c>
      <c r="F137" s="236" t="s">
        <v>4441</v>
      </c>
      <c r="G137" s="237" t="s">
        <v>755</v>
      </c>
      <c r="H137" s="238">
        <v>1.3999999999999999</v>
      </c>
      <c r="I137" s="239"/>
      <c r="J137" s="240">
        <f>ROUND(I137*H137,2)</f>
        <v>0</v>
      </c>
      <c r="K137" s="236" t="s">
        <v>4433</v>
      </c>
      <c r="L137" s="45"/>
      <c r="M137" s="241" t="s">
        <v>1</v>
      </c>
      <c r="N137" s="242" t="s">
        <v>41</v>
      </c>
      <c r="O137" s="92"/>
      <c r="P137" s="226">
        <f>O137*H137</f>
        <v>0</v>
      </c>
      <c r="Q137" s="226">
        <v>0</v>
      </c>
      <c r="R137" s="226">
        <f>Q137*H137</f>
        <v>0</v>
      </c>
      <c r="S137" s="226">
        <v>0</v>
      </c>
      <c r="T137" s="227">
        <f>S137*H137</f>
        <v>0</v>
      </c>
      <c r="U137" s="39"/>
      <c r="V137" s="39"/>
      <c r="W137" s="39"/>
      <c r="X137" s="39"/>
      <c r="Y137" s="39"/>
      <c r="Z137" s="39"/>
      <c r="AA137" s="39"/>
      <c r="AB137" s="39"/>
      <c r="AC137" s="39"/>
      <c r="AD137" s="39"/>
      <c r="AE137" s="39"/>
      <c r="AR137" s="228" t="s">
        <v>415</v>
      </c>
      <c r="AT137" s="228" t="s">
        <v>443</v>
      </c>
      <c r="AU137" s="228" t="s">
        <v>86</v>
      </c>
      <c r="AY137" s="18" t="s">
        <v>414</v>
      </c>
      <c r="BE137" s="229">
        <f>IF(N137="základní",J137,0)</f>
        <v>0</v>
      </c>
      <c r="BF137" s="229">
        <f>IF(N137="snížená",J137,0)</f>
        <v>0</v>
      </c>
      <c r="BG137" s="229">
        <f>IF(N137="zákl. přenesená",J137,0)</f>
        <v>0</v>
      </c>
      <c r="BH137" s="229">
        <f>IF(N137="sníž. přenesená",J137,0)</f>
        <v>0</v>
      </c>
      <c r="BI137" s="229">
        <f>IF(N137="nulová",J137,0)</f>
        <v>0</v>
      </c>
      <c r="BJ137" s="18" t="s">
        <v>84</v>
      </c>
      <c r="BK137" s="229">
        <f>ROUND(I137*H137,2)</f>
        <v>0</v>
      </c>
      <c r="BL137" s="18" t="s">
        <v>415</v>
      </c>
      <c r="BM137" s="228" t="s">
        <v>4585</v>
      </c>
    </row>
    <row r="138" s="2" customFormat="1">
      <c r="A138" s="39"/>
      <c r="B138" s="40"/>
      <c r="C138" s="41"/>
      <c r="D138" s="230" t="s">
        <v>417</v>
      </c>
      <c r="E138" s="41"/>
      <c r="F138" s="231" t="s">
        <v>4441</v>
      </c>
      <c r="G138" s="41"/>
      <c r="H138" s="41"/>
      <c r="I138" s="156"/>
      <c r="J138" s="41"/>
      <c r="K138" s="41"/>
      <c r="L138" s="45"/>
      <c r="M138" s="232"/>
      <c r="N138" s="233"/>
      <c r="O138" s="92"/>
      <c r="P138" s="92"/>
      <c r="Q138" s="92"/>
      <c r="R138" s="92"/>
      <c r="S138" s="92"/>
      <c r="T138" s="93"/>
      <c r="U138" s="39"/>
      <c r="V138" s="39"/>
      <c r="W138" s="39"/>
      <c r="X138" s="39"/>
      <c r="Y138" s="39"/>
      <c r="Z138" s="39"/>
      <c r="AA138" s="39"/>
      <c r="AB138" s="39"/>
      <c r="AC138" s="39"/>
      <c r="AD138" s="39"/>
      <c r="AE138" s="39"/>
      <c r="AT138" s="18" t="s">
        <v>417</v>
      </c>
      <c r="AU138" s="18" t="s">
        <v>86</v>
      </c>
    </row>
    <row r="139" s="2" customFormat="1" ht="16.5" customHeight="1">
      <c r="A139" s="39"/>
      <c r="B139" s="40"/>
      <c r="C139" s="234" t="s">
        <v>427</v>
      </c>
      <c r="D139" s="234" t="s">
        <v>443</v>
      </c>
      <c r="E139" s="235" t="s">
        <v>1332</v>
      </c>
      <c r="F139" s="236" t="s">
        <v>4443</v>
      </c>
      <c r="G139" s="237" t="s">
        <v>632</v>
      </c>
      <c r="H139" s="238">
        <v>1.3999999999999999</v>
      </c>
      <c r="I139" s="239"/>
      <c r="J139" s="240">
        <f>ROUND(I139*H139,2)</f>
        <v>0</v>
      </c>
      <c r="K139" s="236" t="s">
        <v>4433</v>
      </c>
      <c r="L139" s="45"/>
      <c r="M139" s="241" t="s">
        <v>1</v>
      </c>
      <c r="N139" s="242" t="s">
        <v>41</v>
      </c>
      <c r="O139" s="92"/>
      <c r="P139" s="226">
        <f>O139*H139</f>
        <v>0</v>
      </c>
      <c r="Q139" s="226">
        <v>0</v>
      </c>
      <c r="R139" s="226">
        <f>Q139*H139</f>
        <v>0</v>
      </c>
      <c r="S139" s="226">
        <v>0</v>
      </c>
      <c r="T139" s="227">
        <f>S139*H139</f>
        <v>0</v>
      </c>
      <c r="U139" s="39"/>
      <c r="V139" s="39"/>
      <c r="W139" s="39"/>
      <c r="X139" s="39"/>
      <c r="Y139" s="39"/>
      <c r="Z139" s="39"/>
      <c r="AA139" s="39"/>
      <c r="AB139" s="39"/>
      <c r="AC139" s="39"/>
      <c r="AD139" s="39"/>
      <c r="AE139" s="39"/>
      <c r="AR139" s="228" t="s">
        <v>415</v>
      </c>
      <c r="AT139" s="228" t="s">
        <v>443</v>
      </c>
      <c r="AU139" s="228" t="s">
        <v>86</v>
      </c>
      <c r="AY139" s="18" t="s">
        <v>414</v>
      </c>
      <c r="BE139" s="229">
        <f>IF(N139="základní",J139,0)</f>
        <v>0</v>
      </c>
      <c r="BF139" s="229">
        <f>IF(N139="snížená",J139,0)</f>
        <v>0</v>
      </c>
      <c r="BG139" s="229">
        <f>IF(N139="zákl. přenesená",J139,0)</f>
        <v>0</v>
      </c>
      <c r="BH139" s="229">
        <f>IF(N139="sníž. přenesená",J139,0)</f>
        <v>0</v>
      </c>
      <c r="BI139" s="229">
        <f>IF(N139="nulová",J139,0)</f>
        <v>0</v>
      </c>
      <c r="BJ139" s="18" t="s">
        <v>84</v>
      </c>
      <c r="BK139" s="229">
        <f>ROUND(I139*H139,2)</f>
        <v>0</v>
      </c>
      <c r="BL139" s="18" t="s">
        <v>415</v>
      </c>
      <c r="BM139" s="228" t="s">
        <v>4586</v>
      </c>
    </row>
    <row r="140" s="2" customFormat="1">
      <c r="A140" s="39"/>
      <c r="B140" s="40"/>
      <c r="C140" s="41"/>
      <c r="D140" s="230" t="s">
        <v>417</v>
      </c>
      <c r="E140" s="41"/>
      <c r="F140" s="231" t="s">
        <v>4443</v>
      </c>
      <c r="G140" s="41"/>
      <c r="H140" s="41"/>
      <c r="I140" s="156"/>
      <c r="J140" s="41"/>
      <c r="K140" s="41"/>
      <c r="L140" s="45"/>
      <c r="M140" s="232"/>
      <c r="N140" s="233"/>
      <c r="O140" s="92"/>
      <c r="P140" s="92"/>
      <c r="Q140" s="92"/>
      <c r="R140" s="92"/>
      <c r="S140" s="92"/>
      <c r="T140" s="93"/>
      <c r="U140" s="39"/>
      <c r="V140" s="39"/>
      <c r="W140" s="39"/>
      <c r="X140" s="39"/>
      <c r="Y140" s="39"/>
      <c r="Z140" s="39"/>
      <c r="AA140" s="39"/>
      <c r="AB140" s="39"/>
      <c r="AC140" s="39"/>
      <c r="AD140" s="39"/>
      <c r="AE140" s="39"/>
      <c r="AT140" s="18" t="s">
        <v>417</v>
      </c>
      <c r="AU140" s="18" t="s">
        <v>86</v>
      </c>
    </row>
    <row r="141" s="11" customFormat="1" ht="22.8" customHeight="1">
      <c r="A141" s="11"/>
      <c r="B141" s="254"/>
      <c r="C141" s="255"/>
      <c r="D141" s="256" t="s">
        <v>75</v>
      </c>
      <c r="E141" s="275" t="s">
        <v>415</v>
      </c>
      <c r="F141" s="275" t="s">
        <v>4445</v>
      </c>
      <c r="G141" s="255"/>
      <c r="H141" s="255"/>
      <c r="I141" s="258"/>
      <c r="J141" s="276">
        <f>BK141</f>
        <v>0</v>
      </c>
      <c r="K141" s="255"/>
      <c r="L141" s="260"/>
      <c r="M141" s="261"/>
      <c r="N141" s="262"/>
      <c r="O141" s="262"/>
      <c r="P141" s="263">
        <f>SUM(P142:P156)</f>
        <v>0</v>
      </c>
      <c r="Q141" s="262"/>
      <c r="R141" s="263">
        <f>SUM(R142:R156)</f>
        <v>0.20000000000000001</v>
      </c>
      <c r="S141" s="262"/>
      <c r="T141" s="264">
        <f>SUM(T142:T156)</f>
        <v>0</v>
      </c>
      <c r="U141" s="11"/>
      <c r="V141" s="11"/>
      <c r="W141" s="11"/>
      <c r="X141" s="11"/>
      <c r="Y141" s="11"/>
      <c r="Z141" s="11"/>
      <c r="AA141" s="11"/>
      <c r="AB141" s="11"/>
      <c r="AC141" s="11"/>
      <c r="AD141" s="11"/>
      <c r="AE141" s="11"/>
      <c r="AR141" s="265" t="s">
        <v>84</v>
      </c>
      <c r="AT141" s="266" t="s">
        <v>75</v>
      </c>
      <c r="AU141" s="266" t="s">
        <v>84</v>
      </c>
      <c r="AY141" s="265" t="s">
        <v>414</v>
      </c>
      <c r="BK141" s="267">
        <f>SUM(BK142:BK156)</f>
        <v>0</v>
      </c>
    </row>
    <row r="142" s="2" customFormat="1" ht="21.75" customHeight="1">
      <c r="A142" s="39"/>
      <c r="B142" s="40"/>
      <c r="C142" s="234" t="s">
        <v>431</v>
      </c>
      <c r="D142" s="234" t="s">
        <v>443</v>
      </c>
      <c r="E142" s="235" t="s">
        <v>4446</v>
      </c>
      <c r="F142" s="236" t="s">
        <v>4447</v>
      </c>
      <c r="G142" s="237" t="s">
        <v>632</v>
      </c>
      <c r="H142" s="238">
        <v>50</v>
      </c>
      <c r="I142" s="239"/>
      <c r="J142" s="240">
        <f>ROUND(I142*H142,2)</f>
        <v>0</v>
      </c>
      <c r="K142" s="236" t="s">
        <v>4433</v>
      </c>
      <c r="L142" s="45"/>
      <c r="M142" s="241" t="s">
        <v>1</v>
      </c>
      <c r="N142" s="242" t="s">
        <v>41</v>
      </c>
      <c r="O142" s="92"/>
      <c r="P142" s="226">
        <f>O142*H142</f>
        <v>0</v>
      </c>
      <c r="Q142" s="226">
        <v>0</v>
      </c>
      <c r="R142" s="226">
        <f>Q142*H142</f>
        <v>0</v>
      </c>
      <c r="S142" s="226">
        <v>0</v>
      </c>
      <c r="T142" s="227">
        <f>S142*H142</f>
        <v>0</v>
      </c>
      <c r="U142" s="39"/>
      <c r="V142" s="39"/>
      <c r="W142" s="39"/>
      <c r="X142" s="39"/>
      <c r="Y142" s="39"/>
      <c r="Z142" s="39"/>
      <c r="AA142" s="39"/>
      <c r="AB142" s="39"/>
      <c r="AC142" s="39"/>
      <c r="AD142" s="39"/>
      <c r="AE142" s="39"/>
      <c r="AR142" s="228" t="s">
        <v>415</v>
      </c>
      <c r="AT142" s="228" t="s">
        <v>443</v>
      </c>
      <c r="AU142" s="228" t="s">
        <v>86</v>
      </c>
      <c r="AY142" s="18" t="s">
        <v>414</v>
      </c>
      <c r="BE142" s="229">
        <f>IF(N142="základní",J142,0)</f>
        <v>0</v>
      </c>
      <c r="BF142" s="229">
        <f>IF(N142="snížená",J142,0)</f>
        <v>0</v>
      </c>
      <c r="BG142" s="229">
        <f>IF(N142="zákl. přenesená",J142,0)</f>
        <v>0</v>
      </c>
      <c r="BH142" s="229">
        <f>IF(N142="sníž. přenesená",J142,0)</f>
        <v>0</v>
      </c>
      <c r="BI142" s="229">
        <f>IF(N142="nulová",J142,0)</f>
        <v>0</v>
      </c>
      <c r="BJ142" s="18" t="s">
        <v>84</v>
      </c>
      <c r="BK142" s="229">
        <f>ROUND(I142*H142,2)</f>
        <v>0</v>
      </c>
      <c r="BL142" s="18" t="s">
        <v>415</v>
      </c>
      <c r="BM142" s="228" t="s">
        <v>4587</v>
      </c>
    </row>
    <row r="143" s="2" customFormat="1">
      <c r="A143" s="39"/>
      <c r="B143" s="40"/>
      <c r="C143" s="41"/>
      <c r="D143" s="230" t="s">
        <v>417</v>
      </c>
      <c r="E143" s="41"/>
      <c r="F143" s="231" t="s">
        <v>4447</v>
      </c>
      <c r="G143" s="41"/>
      <c r="H143" s="41"/>
      <c r="I143" s="156"/>
      <c r="J143" s="41"/>
      <c r="K143" s="41"/>
      <c r="L143" s="45"/>
      <c r="M143" s="232"/>
      <c r="N143" s="233"/>
      <c r="O143" s="92"/>
      <c r="P143" s="92"/>
      <c r="Q143" s="92"/>
      <c r="R143" s="92"/>
      <c r="S143" s="92"/>
      <c r="T143" s="93"/>
      <c r="U143" s="39"/>
      <c r="V143" s="39"/>
      <c r="W143" s="39"/>
      <c r="X143" s="39"/>
      <c r="Y143" s="39"/>
      <c r="Z143" s="39"/>
      <c r="AA143" s="39"/>
      <c r="AB143" s="39"/>
      <c r="AC143" s="39"/>
      <c r="AD143" s="39"/>
      <c r="AE143" s="39"/>
      <c r="AT143" s="18" t="s">
        <v>417</v>
      </c>
      <c r="AU143" s="18" t="s">
        <v>86</v>
      </c>
    </row>
    <row r="144" s="2" customFormat="1" ht="21.75" customHeight="1">
      <c r="A144" s="39"/>
      <c r="B144" s="40"/>
      <c r="C144" s="234" t="s">
        <v>435</v>
      </c>
      <c r="D144" s="234" t="s">
        <v>443</v>
      </c>
      <c r="E144" s="235" t="s">
        <v>4449</v>
      </c>
      <c r="F144" s="236" t="s">
        <v>4450</v>
      </c>
      <c r="G144" s="237" t="s">
        <v>632</v>
      </c>
      <c r="H144" s="238">
        <v>750</v>
      </c>
      <c r="I144" s="239"/>
      <c r="J144" s="240">
        <f>ROUND(I144*H144,2)</f>
        <v>0</v>
      </c>
      <c r="K144" s="236" t="s">
        <v>4433</v>
      </c>
      <c r="L144" s="45"/>
      <c r="M144" s="241" t="s">
        <v>1</v>
      </c>
      <c r="N144" s="242" t="s">
        <v>41</v>
      </c>
      <c r="O144" s="92"/>
      <c r="P144" s="226">
        <f>O144*H144</f>
        <v>0</v>
      </c>
      <c r="Q144" s="226">
        <v>0</v>
      </c>
      <c r="R144" s="226">
        <f>Q144*H144</f>
        <v>0</v>
      </c>
      <c r="S144" s="226">
        <v>0</v>
      </c>
      <c r="T144" s="227">
        <f>S144*H144</f>
        <v>0</v>
      </c>
      <c r="U144" s="39"/>
      <c r="V144" s="39"/>
      <c r="W144" s="39"/>
      <c r="X144" s="39"/>
      <c r="Y144" s="39"/>
      <c r="Z144" s="39"/>
      <c r="AA144" s="39"/>
      <c r="AB144" s="39"/>
      <c r="AC144" s="39"/>
      <c r="AD144" s="39"/>
      <c r="AE144" s="39"/>
      <c r="AR144" s="228" t="s">
        <v>415</v>
      </c>
      <c r="AT144" s="228" t="s">
        <v>443</v>
      </c>
      <c r="AU144" s="228" t="s">
        <v>86</v>
      </c>
      <c r="AY144" s="18" t="s">
        <v>414</v>
      </c>
      <c r="BE144" s="229">
        <f>IF(N144="základní",J144,0)</f>
        <v>0</v>
      </c>
      <c r="BF144" s="229">
        <f>IF(N144="snížená",J144,0)</f>
        <v>0</v>
      </c>
      <c r="BG144" s="229">
        <f>IF(N144="zákl. přenesená",J144,0)</f>
        <v>0</v>
      </c>
      <c r="BH144" s="229">
        <f>IF(N144="sníž. přenesená",J144,0)</f>
        <v>0</v>
      </c>
      <c r="BI144" s="229">
        <f>IF(N144="nulová",J144,0)</f>
        <v>0</v>
      </c>
      <c r="BJ144" s="18" t="s">
        <v>84</v>
      </c>
      <c r="BK144" s="229">
        <f>ROUND(I144*H144,2)</f>
        <v>0</v>
      </c>
      <c r="BL144" s="18" t="s">
        <v>415</v>
      </c>
      <c r="BM144" s="228" t="s">
        <v>4588</v>
      </c>
    </row>
    <row r="145" s="2" customFormat="1">
      <c r="A145" s="39"/>
      <c r="B145" s="40"/>
      <c r="C145" s="41"/>
      <c r="D145" s="230" t="s">
        <v>417</v>
      </c>
      <c r="E145" s="41"/>
      <c r="F145" s="231" t="s">
        <v>4450</v>
      </c>
      <c r="G145" s="41"/>
      <c r="H145" s="41"/>
      <c r="I145" s="156"/>
      <c r="J145" s="41"/>
      <c r="K145" s="41"/>
      <c r="L145" s="45"/>
      <c r="M145" s="232"/>
      <c r="N145" s="233"/>
      <c r="O145" s="92"/>
      <c r="P145" s="92"/>
      <c r="Q145" s="92"/>
      <c r="R145" s="92"/>
      <c r="S145" s="92"/>
      <c r="T145" s="93"/>
      <c r="U145" s="39"/>
      <c r="V145" s="39"/>
      <c r="W145" s="39"/>
      <c r="X145" s="39"/>
      <c r="Y145" s="39"/>
      <c r="Z145" s="39"/>
      <c r="AA145" s="39"/>
      <c r="AB145" s="39"/>
      <c r="AC145" s="39"/>
      <c r="AD145" s="39"/>
      <c r="AE145" s="39"/>
      <c r="AT145" s="18" t="s">
        <v>417</v>
      </c>
      <c r="AU145" s="18" t="s">
        <v>86</v>
      </c>
    </row>
    <row r="146" s="2" customFormat="1" ht="16.5" customHeight="1">
      <c r="A146" s="39"/>
      <c r="B146" s="40"/>
      <c r="C146" s="216" t="s">
        <v>413</v>
      </c>
      <c r="D146" s="216" t="s">
        <v>409</v>
      </c>
      <c r="E146" s="217" t="s">
        <v>4452</v>
      </c>
      <c r="F146" s="218" t="s">
        <v>4453</v>
      </c>
      <c r="G146" s="219" t="s">
        <v>4454</v>
      </c>
      <c r="H146" s="220">
        <v>2</v>
      </c>
      <c r="I146" s="221"/>
      <c r="J146" s="222">
        <f>ROUND(I146*H146,2)</f>
        <v>0</v>
      </c>
      <c r="K146" s="218" t="s">
        <v>4433</v>
      </c>
      <c r="L146" s="223"/>
      <c r="M146" s="224" t="s">
        <v>1</v>
      </c>
      <c r="N146" s="225" t="s">
        <v>41</v>
      </c>
      <c r="O146" s="92"/>
      <c r="P146" s="226">
        <f>O146*H146</f>
        <v>0</v>
      </c>
      <c r="Q146" s="226">
        <v>0</v>
      </c>
      <c r="R146" s="226">
        <f>Q146*H146</f>
        <v>0</v>
      </c>
      <c r="S146" s="226">
        <v>0</v>
      </c>
      <c r="T146" s="227">
        <f>S146*H146</f>
        <v>0</v>
      </c>
      <c r="U146" s="39"/>
      <c r="V146" s="39"/>
      <c r="W146" s="39"/>
      <c r="X146" s="39"/>
      <c r="Y146" s="39"/>
      <c r="Z146" s="39"/>
      <c r="AA146" s="39"/>
      <c r="AB146" s="39"/>
      <c r="AC146" s="39"/>
      <c r="AD146" s="39"/>
      <c r="AE146" s="39"/>
      <c r="AR146" s="228" t="s">
        <v>413</v>
      </c>
      <c r="AT146" s="228" t="s">
        <v>409</v>
      </c>
      <c r="AU146" s="228" t="s">
        <v>86</v>
      </c>
      <c r="AY146" s="18" t="s">
        <v>414</v>
      </c>
      <c r="BE146" s="229">
        <f>IF(N146="základní",J146,0)</f>
        <v>0</v>
      </c>
      <c r="BF146" s="229">
        <f>IF(N146="snížená",J146,0)</f>
        <v>0</v>
      </c>
      <c r="BG146" s="229">
        <f>IF(N146="zákl. přenesená",J146,0)</f>
        <v>0</v>
      </c>
      <c r="BH146" s="229">
        <f>IF(N146="sníž. přenesená",J146,0)</f>
        <v>0</v>
      </c>
      <c r="BI146" s="229">
        <f>IF(N146="nulová",J146,0)</f>
        <v>0</v>
      </c>
      <c r="BJ146" s="18" t="s">
        <v>84</v>
      </c>
      <c r="BK146" s="229">
        <f>ROUND(I146*H146,2)</f>
        <v>0</v>
      </c>
      <c r="BL146" s="18" t="s">
        <v>415</v>
      </c>
      <c r="BM146" s="228" t="s">
        <v>4589</v>
      </c>
    </row>
    <row r="147" s="2" customFormat="1">
      <c r="A147" s="39"/>
      <c r="B147" s="40"/>
      <c r="C147" s="41"/>
      <c r="D147" s="230" t="s">
        <v>417</v>
      </c>
      <c r="E147" s="41"/>
      <c r="F147" s="231" t="s">
        <v>4453</v>
      </c>
      <c r="G147" s="41"/>
      <c r="H147" s="41"/>
      <c r="I147" s="156"/>
      <c r="J147" s="41"/>
      <c r="K147" s="41"/>
      <c r="L147" s="45"/>
      <c r="M147" s="232"/>
      <c r="N147" s="233"/>
      <c r="O147" s="92"/>
      <c r="P147" s="92"/>
      <c r="Q147" s="92"/>
      <c r="R147" s="92"/>
      <c r="S147" s="92"/>
      <c r="T147" s="93"/>
      <c r="U147" s="39"/>
      <c r="V147" s="39"/>
      <c r="W147" s="39"/>
      <c r="X147" s="39"/>
      <c r="Y147" s="39"/>
      <c r="Z147" s="39"/>
      <c r="AA147" s="39"/>
      <c r="AB147" s="39"/>
      <c r="AC147" s="39"/>
      <c r="AD147" s="39"/>
      <c r="AE147" s="39"/>
      <c r="AT147" s="18" t="s">
        <v>417</v>
      </c>
      <c r="AU147" s="18" t="s">
        <v>86</v>
      </c>
    </row>
    <row r="148" s="2" customFormat="1">
      <c r="A148" s="39"/>
      <c r="B148" s="40"/>
      <c r="C148" s="41"/>
      <c r="D148" s="230" t="s">
        <v>722</v>
      </c>
      <c r="E148" s="41"/>
      <c r="F148" s="268" t="s">
        <v>4456</v>
      </c>
      <c r="G148" s="41"/>
      <c r="H148" s="41"/>
      <c r="I148" s="156"/>
      <c r="J148" s="41"/>
      <c r="K148" s="41"/>
      <c r="L148" s="45"/>
      <c r="M148" s="232"/>
      <c r="N148" s="233"/>
      <c r="O148" s="92"/>
      <c r="P148" s="92"/>
      <c r="Q148" s="92"/>
      <c r="R148" s="92"/>
      <c r="S148" s="92"/>
      <c r="T148" s="93"/>
      <c r="U148" s="39"/>
      <c r="V148" s="39"/>
      <c r="W148" s="39"/>
      <c r="X148" s="39"/>
      <c r="Y148" s="39"/>
      <c r="Z148" s="39"/>
      <c r="AA148" s="39"/>
      <c r="AB148" s="39"/>
      <c r="AC148" s="39"/>
      <c r="AD148" s="39"/>
      <c r="AE148" s="39"/>
      <c r="AT148" s="18" t="s">
        <v>722</v>
      </c>
      <c r="AU148" s="18" t="s">
        <v>86</v>
      </c>
    </row>
    <row r="149" s="2" customFormat="1" ht="16.5" customHeight="1">
      <c r="A149" s="39"/>
      <c r="B149" s="40"/>
      <c r="C149" s="234" t="s">
        <v>442</v>
      </c>
      <c r="D149" s="234" t="s">
        <v>443</v>
      </c>
      <c r="E149" s="235" t="s">
        <v>4457</v>
      </c>
      <c r="F149" s="236" t="s">
        <v>4458</v>
      </c>
      <c r="G149" s="237" t="s">
        <v>632</v>
      </c>
      <c r="H149" s="238">
        <v>4</v>
      </c>
      <c r="I149" s="239"/>
      <c r="J149" s="240">
        <f>ROUND(I149*H149,2)</f>
        <v>0</v>
      </c>
      <c r="K149" s="236" t="s">
        <v>4433</v>
      </c>
      <c r="L149" s="45"/>
      <c r="M149" s="241" t="s">
        <v>1</v>
      </c>
      <c r="N149" s="242" t="s">
        <v>41</v>
      </c>
      <c r="O149" s="92"/>
      <c r="P149" s="226">
        <f>O149*H149</f>
        <v>0</v>
      </c>
      <c r="Q149" s="226">
        <v>0</v>
      </c>
      <c r="R149" s="226">
        <f>Q149*H149</f>
        <v>0</v>
      </c>
      <c r="S149" s="226">
        <v>0</v>
      </c>
      <c r="T149" s="227">
        <f>S149*H149</f>
        <v>0</v>
      </c>
      <c r="U149" s="39"/>
      <c r="V149" s="39"/>
      <c r="W149" s="39"/>
      <c r="X149" s="39"/>
      <c r="Y149" s="39"/>
      <c r="Z149" s="39"/>
      <c r="AA149" s="39"/>
      <c r="AB149" s="39"/>
      <c r="AC149" s="39"/>
      <c r="AD149" s="39"/>
      <c r="AE149" s="39"/>
      <c r="AR149" s="228" t="s">
        <v>415</v>
      </c>
      <c r="AT149" s="228" t="s">
        <v>443</v>
      </c>
      <c r="AU149" s="228" t="s">
        <v>86</v>
      </c>
      <c r="AY149" s="18" t="s">
        <v>414</v>
      </c>
      <c r="BE149" s="229">
        <f>IF(N149="základní",J149,0)</f>
        <v>0</v>
      </c>
      <c r="BF149" s="229">
        <f>IF(N149="snížená",J149,0)</f>
        <v>0</v>
      </c>
      <c r="BG149" s="229">
        <f>IF(N149="zákl. přenesená",J149,0)</f>
        <v>0</v>
      </c>
      <c r="BH149" s="229">
        <f>IF(N149="sníž. přenesená",J149,0)</f>
        <v>0</v>
      </c>
      <c r="BI149" s="229">
        <f>IF(N149="nulová",J149,0)</f>
        <v>0</v>
      </c>
      <c r="BJ149" s="18" t="s">
        <v>84</v>
      </c>
      <c r="BK149" s="229">
        <f>ROUND(I149*H149,2)</f>
        <v>0</v>
      </c>
      <c r="BL149" s="18" t="s">
        <v>415</v>
      </c>
      <c r="BM149" s="228" t="s">
        <v>4590</v>
      </c>
    </row>
    <row r="150" s="2" customFormat="1">
      <c r="A150" s="39"/>
      <c r="B150" s="40"/>
      <c r="C150" s="41"/>
      <c r="D150" s="230" t="s">
        <v>417</v>
      </c>
      <c r="E150" s="41"/>
      <c r="F150" s="231" t="s">
        <v>4458</v>
      </c>
      <c r="G150" s="41"/>
      <c r="H150" s="41"/>
      <c r="I150" s="156"/>
      <c r="J150" s="41"/>
      <c r="K150" s="41"/>
      <c r="L150" s="45"/>
      <c r="M150" s="232"/>
      <c r="N150" s="233"/>
      <c r="O150" s="92"/>
      <c r="P150" s="92"/>
      <c r="Q150" s="92"/>
      <c r="R150" s="92"/>
      <c r="S150" s="92"/>
      <c r="T150" s="93"/>
      <c r="U150" s="39"/>
      <c r="V150" s="39"/>
      <c r="W150" s="39"/>
      <c r="X150" s="39"/>
      <c r="Y150" s="39"/>
      <c r="Z150" s="39"/>
      <c r="AA150" s="39"/>
      <c r="AB150" s="39"/>
      <c r="AC150" s="39"/>
      <c r="AD150" s="39"/>
      <c r="AE150" s="39"/>
      <c r="AT150" s="18" t="s">
        <v>417</v>
      </c>
      <c r="AU150" s="18" t="s">
        <v>86</v>
      </c>
    </row>
    <row r="151" s="2" customFormat="1" ht="21.75" customHeight="1">
      <c r="A151" s="39"/>
      <c r="B151" s="40"/>
      <c r="C151" s="216" t="s">
        <v>447</v>
      </c>
      <c r="D151" s="216" t="s">
        <v>409</v>
      </c>
      <c r="E151" s="217" t="s">
        <v>4460</v>
      </c>
      <c r="F151" s="218" t="s">
        <v>4461</v>
      </c>
      <c r="G151" s="219" t="s">
        <v>632</v>
      </c>
      <c r="H151" s="220">
        <v>4</v>
      </c>
      <c r="I151" s="221"/>
      <c r="J151" s="222">
        <f>ROUND(I151*H151,2)</f>
        <v>0</v>
      </c>
      <c r="K151" s="218" t="s">
        <v>4433</v>
      </c>
      <c r="L151" s="223"/>
      <c r="M151" s="224" t="s">
        <v>1</v>
      </c>
      <c r="N151" s="225" t="s">
        <v>41</v>
      </c>
      <c r="O151" s="92"/>
      <c r="P151" s="226">
        <f>O151*H151</f>
        <v>0</v>
      </c>
      <c r="Q151" s="226">
        <v>0</v>
      </c>
      <c r="R151" s="226">
        <f>Q151*H151</f>
        <v>0</v>
      </c>
      <c r="S151" s="226">
        <v>0</v>
      </c>
      <c r="T151" s="227">
        <f>S151*H151</f>
        <v>0</v>
      </c>
      <c r="U151" s="39"/>
      <c r="V151" s="39"/>
      <c r="W151" s="39"/>
      <c r="X151" s="39"/>
      <c r="Y151" s="39"/>
      <c r="Z151" s="39"/>
      <c r="AA151" s="39"/>
      <c r="AB151" s="39"/>
      <c r="AC151" s="39"/>
      <c r="AD151" s="39"/>
      <c r="AE151" s="39"/>
      <c r="AR151" s="228" t="s">
        <v>413</v>
      </c>
      <c r="AT151" s="228" t="s">
        <v>409</v>
      </c>
      <c r="AU151" s="228" t="s">
        <v>86</v>
      </c>
      <c r="AY151" s="18" t="s">
        <v>414</v>
      </c>
      <c r="BE151" s="229">
        <f>IF(N151="základní",J151,0)</f>
        <v>0</v>
      </c>
      <c r="BF151" s="229">
        <f>IF(N151="snížená",J151,0)</f>
        <v>0</v>
      </c>
      <c r="BG151" s="229">
        <f>IF(N151="zákl. přenesená",J151,0)</f>
        <v>0</v>
      </c>
      <c r="BH151" s="229">
        <f>IF(N151="sníž. přenesená",J151,0)</f>
        <v>0</v>
      </c>
      <c r="BI151" s="229">
        <f>IF(N151="nulová",J151,0)</f>
        <v>0</v>
      </c>
      <c r="BJ151" s="18" t="s">
        <v>84</v>
      </c>
      <c r="BK151" s="229">
        <f>ROUND(I151*H151,2)</f>
        <v>0</v>
      </c>
      <c r="BL151" s="18" t="s">
        <v>415</v>
      </c>
      <c r="BM151" s="228" t="s">
        <v>4591</v>
      </c>
    </row>
    <row r="152" s="2" customFormat="1">
      <c r="A152" s="39"/>
      <c r="B152" s="40"/>
      <c r="C152" s="41"/>
      <c r="D152" s="230" t="s">
        <v>417</v>
      </c>
      <c r="E152" s="41"/>
      <c r="F152" s="231" t="s">
        <v>4461</v>
      </c>
      <c r="G152" s="41"/>
      <c r="H152" s="41"/>
      <c r="I152" s="156"/>
      <c r="J152" s="41"/>
      <c r="K152" s="41"/>
      <c r="L152" s="45"/>
      <c r="M152" s="232"/>
      <c r="N152" s="233"/>
      <c r="O152" s="92"/>
      <c r="P152" s="92"/>
      <c r="Q152" s="92"/>
      <c r="R152" s="92"/>
      <c r="S152" s="92"/>
      <c r="T152" s="93"/>
      <c r="U152" s="39"/>
      <c r="V152" s="39"/>
      <c r="W152" s="39"/>
      <c r="X152" s="39"/>
      <c r="Y152" s="39"/>
      <c r="Z152" s="39"/>
      <c r="AA152" s="39"/>
      <c r="AB152" s="39"/>
      <c r="AC152" s="39"/>
      <c r="AD152" s="39"/>
      <c r="AE152" s="39"/>
      <c r="AT152" s="18" t="s">
        <v>417</v>
      </c>
      <c r="AU152" s="18" t="s">
        <v>86</v>
      </c>
    </row>
    <row r="153" s="2" customFormat="1" ht="21.75" customHeight="1">
      <c r="A153" s="39"/>
      <c r="B153" s="40"/>
      <c r="C153" s="234" t="s">
        <v>451</v>
      </c>
      <c r="D153" s="234" t="s">
        <v>443</v>
      </c>
      <c r="E153" s="235" t="s">
        <v>4463</v>
      </c>
      <c r="F153" s="236" t="s">
        <v>4464</v>
      </c>
      <c r="G153" s="237" t="s">
        <v>897</v>
      </c>
      <c r="H153" s="238">
        <v>0.20000000000000001</v>
      </c>
      <c r="I153" s="239"/>
      <c r="J153" s="240">
        <f>ROUND(I153*H153,2)</f>
        <v>0</v>
      </c>
      <c r="K153" s="236" t="s">
        <v>4433</v>
      </c>
      <c r="L153" s="45"/>
      <c r="M153" s="241" t="s">
        <v>1</v>
      </c>
      <c r="N153" s="242" t="s">
        <v>41</v>
      </c>
      <c r="O153" s="92"/>
      <c r="P153" s="226">
        <f>O153*H153</f>
        <v>0</v>
      </c>
      <c r="Q153" s="226">
        <v>0</v>
      </c>
      <c r="R153" s="226">
        <f>Q153*H153</f>
        <v>0</v>
      </c>
      <c r="S153" s="226">
        <v>0</v>
      </c>
      <c r="T153" s="227">
        <f>S153*H153</f>
        <v>0</v>
      </c>
      <c r="U153" s="39"/>
      <c r="V153" s="39"/>
      <c r="W153" s="39"/>
      <c r="X153" s="39"/>
      <c r="Y153" s="39"/>
      <c r="Z153" s="39"/>
      <c r="AA153" s="39"/>
      <c r="AB153" s="39"/>
      <c r="AC153" s="39"/>
      <c r="AD153" s="39"/>
      <c r="AE153" s="39"/>
      <c r="AR153" s="228" t="s">
        <v>415</v>
      </c>
      <c r="AT153" s="228" t="s">
        <v>443</v>
      </c>
      <c r="AU153" s="228" t="s">
        <v>86</v>
      </c>
      <c r="AY153" s="18" t="s">
        <v>414</v>
      </c>
      <c r="BE153" s="229">
        <f>IF(N153="základní",J153,0)</f>
        <v>0</v>
      </c>
      <c r="BF153" s="229">
        <f>IF(N153="snížená",J153,0)</f>
        <v>0</v>
      </c>
      <c r="BG153" s="229">
        <f>IF(N153="zákl. přenesená",J153,0)</f>
        <v>0</v>
      </c>
      <c r="BH153" s="229">
        <f>IF(N153="sníž. přenesená",J153,0)</f>
        <v>0</v>
      </c>
      <c r="BI153" s="229">
        <f>IF(N153="nulová",J153,0)</f>
        <v>0</v>
      </c>
      <c r="BJ153" s="18" t="s">
        <v>84</v>
      </c>
      <c r="BK153" s="229">
        <f>ROUND(I153*H153,2)</f>
        <v>0</v>
      </c>
      <c r="BL153" s="18" t="s">
        <v>415</v>
      </c>
      <c r="BM153" s="228" t="s">
        <v>4592</v>
      </c>
    </row>
    <row r="154" s="2" customFormat="1">
      <c r="A154" s="39"/>
      <c r="B154" s="40"/>
      <c r="C154" s="41"/>
      <c r="D154" s="230" t="s">
        <v>417</v>
      </c>
      <c r="E154" s="41"/>
      <c r="F154" s="231" t="s">
        <v>4464</v>
      </c>
      <c r="G154" s="41"/>
      <c r="H154" s="41"/>
      <c r="I154" s="156"/>
      <c r="J154" s="41"/>
      <c r="K154" s="41"/>
      <c r="L154" s="45"/>
      <c r="M154" s="232"/>
      <c r="N154" s="233"/>
      <c r="O154" s="92"/>
      <c r="P154" s="92"/>
      <c r="Q154" s="92"/>
      <c r="R154" s="92"/>
      <c r="S154" s="92"/>
      <c r="T154" s="93"/>
      <c r="U154" s="39"/>
      <c r="V154" s="39"/>
      <c r="W154" s="39"/>
      <c r="X154" s="39"/>
      <c r="Y154" s="39"/>
      <c r="Z154" s="39"/>
      <c r="AA154" s="39"/>
      <c r="AB154" s="39"/>
      <c r="AC154" s="39"/>
      <c r="AD154" s="39"/>
      <c r="AE154" s="39"/>
      <c r="AT154" s="18" t="s">
        <v>417</v>
      </c>
      <c r="AU154" s="18" t="s">
        <v>86</v>
      </c>
    </row>
    <row r="155" s="2" customFormat="1" ht="21.75" customHeight="1">
      <c r="A155" s="39"/>
      <c r="B155" s="40"/>
      <c r="C155" s="216" t="s">
        <v>455</v>
      </c>
      <c r="D155" s="216" t="s">
        <v>409</v>
      </c>
      <c r="E155" s="217" t="s">
        <v>4466</v>
      </c>
      <c r="F155" s="218" t="s">
        <v>4467</v>
      </c>
      <c r="G155" s="219" t="s">
        <v>897</v>
      </c>
      <c r="H155" s="220">
        <v>0.20000000000000001</v>
      </c>
      <c r="I155" s="221"/>
      <c r="J155" s="222">
        <f>ROUND(I155*H155,2)</f>
        <v>0</v>
      </c>
      <c r="K155" s="218" t="s">
        <v>4433</v>
      </c>
      <c r="L155" s="223"/>
      <c r="M155" s="224" t="s">
        <v>1</v>
      </c>
      <c r="N155" s="225" t="s">
        <v>41</v>
      </c>
      <c r="O155" s="92"/>
      <c r="P155" s="226">
        <f>O155*H155</f>
        <v>0</v>
      </c>
      <c r="Q155" s="226">
        <v>1</v>
      </c>
      <c r="R155" s="226">
        <f>Q155*H155</f>
        <v>0.20000000000000001</v>
      </c>
      <c r="S155" s="226">
        <v>0</v>
      </c>
      <c r="T155" s="227">
        <f>S155*H155</f>
        <v>0</v>
      </c>
      <c r="U155" s="39"/>
      <c r="V155" s="39"/>
      <c r="W155" s="39"/>
      <c r="X155" s="39"/>
      <c r="Y155" s="39"/>
      <c r="Z155" s="39"/>
      <c r="AA155" s="39"/>
      <c r="AB155" s="39"/>
      <c r="AC155" s="39"/>
      <c r="AD155" s="39"/>
      <c r="AE155" s="39"/>
      <c r="AR155" s="228" t="s">
        <v>413</v>
      </c>
      <c r="AT155" s="228" t="s">
        <v>409</v>
      </c>
      <c r="AU155" s="228" t="s">
        <v>86</v>
      </c>
      <c r="AY155" s="18" t="s">
        <v>414</v>
      </c>
      <c r="BE155" s="229">
        <f>IF(N155="základní",J155,0)</f>
        <v>0</v>
      </c>
      <c r="BF155" s="229">
        <f>IF(N155="snížená",J155,0)</f>
        <v>0</v>
      </c>
      <c r="BG155" s="229">
        <f>IF(N155="zákl. přenesená",J155,0)</f>
        <v>0</v>
      </c>
      <c r="BH155" s="229">
        <f>IF(N155="sníž. přenesená",J155,0)</f>
        <v>0</v>
      </c>
      <c r="BI155" s="229">
        <f>IF(N155="nulová",J155,0)</f>
        <v>0</v>
      </c>
      <c r="BJ155" s="18" t="s">
        <v>84</v>
      </c>
      <c r="BK155" s="229">
        <f>ROUND(I155*H155,2)</f>
        <v>0</v>
      </c>
      <c r="BL155" s="18" t="s">
        <v>415</v>
      </c>
      <c r="BM155" s="228" t="s">
        <v>4593</v>
      </c>
    </row>
    <row r="156" s="2" customFormat="1">
      <c r="A156" s="39"/>
      <c r="B156" s="40"/>
      <c r="C156" s="41"/>
      <c r="D156" s="230" t="s">
        <v>417</v>
      </c>
      <c r="E156" s="41"/>
      <c r="F156" s="231" t="s">
        <v>4467</v>
      </c>
      <c r="G156" s="41"/>
      <c r="H156" s="41"/>
      <c r="I156" s="156"/>
      <c r="J156" s="41"/>
      <c r="K156" s="41"/>
      <c r="L156" s="45"/>
      <c r="M156" s="232"/>
      <c r="N156" s="233"/>
      <c r="O156" s="92"/>
      <c r="P156" s="92"/>
      <c r="Q156" s="92"/>
      <c r="R156" s="92"/>
      <c r="S156" s="92"/>
      <c r="T156" s="93"/>
      <c r="U156" s="39"/>
      <c r="V156" s="39"/>
      <c r="W156" s="39"/>
      <c r="X156" s="39"/>
      <c r="Y156" s="39"/>
      <c r="Z156" s="39"/>
      <c r="AA156" s="39"/>
      <c r="AB156" s="39"/>
      <c r="AC156" s="39"/>
      <c r="AD156" s="39"/>
      <c r="AE156" s="39"/>
      <c r="AT156" s="18" t="s">
        <v>417</v>
      </c>
      <c r="AU156" s="18" t="s">
        <v>86</v>
      </c>
    </row>
    <row r="157" s="11" customFormat="1" ht="22.8" customHeight="1">
      <c r="A157" s="11"/>
      <c r="B157" s="254"/>
      <c r="C157" s="255"/>
      <c r="D157" s="256" t="s">
        <v>75</v>
      </c>
      <c r="E157" s="275" t="s">
        <v>442</v>
      </c>
      <c r="F157" s="275" t="s">
        <v>4469</v>
      </c>
      <c r="G157" s="255"/>
      <c r="H157" s="255"/>
      <c r="I157" s="258"/>
      <c r="J157" s="276">
        <f>BK157</f>
        <v>0</v>
      </c>
      <c r="K157" s="255"/>
      <c r="L157" s="260"/>
      <c r="M157" s="261"/>
      <c r="N157" s="262"/>
      <c r="O157" s="262"/>
      <c r="P157" s="263">
        <f>SUM(P158:P202)</f>
        <v>0</v>
      </c>
      <c r="Q157" s="262"/>
      <c r="R157" s="263">
        <f>SUM(R158:R202)</f>
        <v>0.027880000000000002</v>
      </c>
      <c r="S157" s="262"/>
      <c r="T157" s="264">
        <f>SUM(T158:T202)</f>
        <v>0</v>
      </c>
      <c r="U157" s="11"/>
      <c r="V157" s="11"/>
      <c r="W157" s="11"/>
      <c r="X157" s="11"/>
      <c r="Y157" s="11"/>
      <c r="Z157" s="11"/>
      <c r="AA157" s="11"/>
      <c r="AB157" s="11"/>
      <c r="AC157" s="11"/>
      <c r="AD157" s="11"/>
      <c r="AE157" s="11"/>
      <c r="AR157" s="265" t="s">
        <v>84</v>
      </c>
      <c r="AT157" s="266" t="s">
        <v>75</v>
      </c>
      <c r="AU157" s="266" t="s">
        <v>84</v>
      </c>
      <c r="AY157" s="265" t="s">
        <v>414</v>
      </c>
      <c r="BK157" s="267">
        <f>SUM(BK158:BK202)</f>
        <v>0</v>
      </c>
    </row>
    <row r="158" s="2" customFormat="1" ht="16.5" customHeight="1">
      <c r="A158" s="39"/>
      <c r="B158" s="40"/>
      <c r="C158" s="234" t="s">
        <v>459</v>
      </c>
      <c r="D158" s="234" t="s">
        <v>443</v>
      </c>
      <c r="E158" s="235" t="s">
        <v>4470</v>
      </c>
      <c r="F158" s="236" t="s">
        <v>4471</v>
      </c>
      <c r="G158" s="237" t="s">
        <v>632</v>
      </c>
      <c r="H158" s="238">
        <v>16</v>
      </c>
      <c r="I158" s="239"/>
      <c r="J158" s="240">
        <f>ROUND(I158*H158,2)</f>
        <v>0</v>
      </c>
      <c r="K158" s="236" t="s">
        <v>4433</v>
      </c>
      <c r="L158" s="45"/>
      <c r="M158" s="241" t="s">
        <v>1</v>
      </c>
      <c r="N158" s="242" t="s">
        <v>41</v>
      </c>
      <c r="O158" s="92"/>
      <c r="P158" s="226">
        <f>O158*H158</f>
        <v>0</v>
      </c>
      <c r="Q158" s="226">
        <v>0</v>
      </c>
      <c r="R158" s="226">
        <f>Q158*H158</f>
        <v>0</v>
      </c>
      <c r="S158" s="226">
        <v>0</v>
      </c>
      <c r="T158" s="227">
        <f>S158*H158</f>
        <v>0</v>
      </c>
      <c r="U158" s="39"/>
      <c r="V158" s="39"/>
      <c r="W158" s="39"/>
      <c r="X158" s="39"/>
      <c r="Y158" s="39"/>
      <c r="Z158" s="39"/>
      <c r="AA158" s="39"/>
      <c r="AB158" s="39"/>
      <c r="AC158" s="39"/>
      <c r="AD158" s="39"/>
      <c r="AE158" s="39"/>
      <c r="AR158" s="228" t="s">
        <v>415</v>
      </c>
      <c r="AT158" s="228" t="s">
        <v>443</v>
      </c>
      <c r="AU158" s="228" t="s">
        <v>86</v>
      </c>
      <c r="AY158" s="18" t="s">
        <v>414</v>
      </c>
      <c r="BE158" s="229">
        <f>IF(N158="základní",J158,0)</f>
        <v>0</v>
      </c>
      <c r="BF158" s="229">
        <f>IF(N158="snížená",J158,0)</f>
        <v>0</v>
      </c>
      <c r="BG158" s="229">
        <f>IF(N158="zákl. přenesená",J158,0)</f>
        <v>0</v>
      </c>
      <c r="BH158" s="229">
        <f>IF(N158="sníž. přenesená",J158,0)</f>
        <v>0</v>
      </c>
      <c r="BI158" s="229">
        <f>IF(N158="nulová",J158,0)</f>
        <v>0</v>
      </c>
      <c r="BJ158" s="18" t="s">
        <v>84</v>
      </c>
      <c r="BK158" s="229">
        <f>ROUND(I158*H158,2)</f>
        <v>0</v>
      </c>
      <c r="BL158" s="18" t="s">
        <v>415</v>
      </c>
      <c r="BM158" s="228" t="s">
        <v>4594</v>
      </c>
    </row>
    <row r="159" s="2" customFormat="1">
      <c r="A159" s="39"/>
      <c r="B159" s="40"/>
      <c r="C159" s="41"/>
      <c r="D159" s="230" t="s">
        <v>417</v>
      </c>
      <c r="E159" s="41"/>
      <c r="F159" s="231" t="s">
        <v>4471</v>
      </c>
      <c r="G159" s="41"/>
      <c r="H159" s="41"/>
      <c r="I159" s="156"/>
      <c r="J159" s="41"/>
      <c r="K159" s="41"/>
      <c r="L159" s="45"/>
      <c r="M159" s="232"/>
      <c r="N159" s="233"/>
      <c r="O159" s="92"/>
      <c r="P159" s="92"/>
      <c r="Q159" s="92"/>
      <c r="R159" s="92"/>
      <c r="S159" s="92"/>
      <c r="T159" s="93"/>
      <c r="U159" s="39"/>
      <c r="V159" s="39"/>
      <c r="W159" s="39"/>
      <c r="X159" s="39"/>
      <c r="Y159" s="39"/>
      <c r="Z159" s="39"/>
      <c r="AA159" s="39"/>
      <c r="AB159" s="39"/>
      <c r="AC159" s="39"/>
      <c r="AD159" s="39"/>
      <c r="AE159" s="39"/>
      <c r="AT159" s="18" t="s">
        <v>417</v>
      </c>
      <c r="AU159" s="18" t="s">
        <v>86</v>
      </c>
    </row>
    <row r="160" s="2" customFormat="1" ht="21.75" customHeight="1">
      <c r="A160" s="39"/>
      <c r="B160" s="40"/>
      <c r="C160" s="234" t="s">
        <v>463</v>
      </c>
      <c r="D160" s="234" t="s">
        <v>443</v>
      </c>
      <c r="E160" s="235" t="s">
        <v>4100</v>
      </c>
      <c r="F160" s="236" t="s">
        <v>4101</v>
      </c>
      <c r="G160" s="237" t="s">
        <v>632</v>
      </c>
      <c r="H160" s="238">
        <v>16</v>
      </c>
      <c r="I160" s="239"/>
      <c r="J160" s="240">
        <f>ROUND(I160*H160,2)</f>
        <v>0</v>
      </c>
      <c r="K160" s="236" t="s">
        <v>4433</v>
      </c>
      <c r="L160" s="45"/>
      <c r="M160" s="241" t="s">
        <v>1</v>
      </c>
      <c r="N160" s="242" t="s">
        <v>41</v>
      </c>
      <c r="O160" s="92"/>
      <c r="P160" s="226">
        <f>O160*H160</f>
        <v>0</v>
      </c>
      <c r="Q160" s="226">
        <v>0</v>
      </c>
      <c r="R160" s="226">
        <f>Q160*H160</f>
        <v>0</v>
      </c>
      <c r="S160" s="226">
        <v>0</v>
      </c>
      <c r="T160" s="227">
        <f>S160*H160</f>
        <v>0</v>
      </c>
      <c r="U160" s="39"/>
      <c r="V160" s="39"/>
      <c r="W160" s="39"/>
      <c r="X160" s="39"/>
      <c r="Y160" s="39"/>
      <c r="Z160" s="39"/>
      <c r="AA160" s="39"/>
      <c r="AB160" s="39"/>
      <c r="AC160" s="39"/>
      <c r="AD160" s="39"/>
      <c r="AE160" s="39"/>
      <c r="AR160" s="228" t="s">
        <v>415</v>
      </c>
      <c r="AT160" s="228" t="s">
        <v>443</v>
      </c>
      <c r="AU160" s="228" t="s">
        <v>86</v>
      </c>
      <c r="AY160" s="18" t="s">
        <v>414</v>
      </c>
      <c r="BE160" s="229">
        <f>IF(N160="základní",J160,0)</f>
        <v>0</v>
      </c>
      <c r="BF160" s="229">
        <f>IF(N160="snížená",J160,0)</f>
        <v>0</v>
      </c>
      <c r="BG160" s="229">
        <f>IF(N160="zákl. přenesená",J160,0)</f>
        <v>0</v>
      </c>
      <c r="BH160" s="229">
        <f>IF(N160="sníž. přenesená",J160,0)</f>
        <v>0</v>
      </c>
      <c r="BI160" s="229">
        <f>IF(N160="nulová",J160,0)</f>
        <v>0</v>
      </c>
      <c r="BJ160" s="18" t="s">
        <v>84</v>
      </c>
      <c r="BK160" s="229">
        <f>ROUND(I160*H160,2)</f>
        <v>0</v>
      </c>
      <c r="BL160" s="18" t="s">
        <v>415</v>
      </c>
      <c r="BM160" s="228" t="s">
        <v>4595</v>
      </c>
    </row>
    <row r="161" s="2" customFormat="1">
      <c r="A161" s="39"/>
      <c r="B161" s="40"/>
      <c r="C161" s="41"/>
      <c r="D161" s="230" t="s">
        <v>417</v>
      </c>
      <c r="E161" s="41"/>
      <c r="F161" s="231" t="s">
        <v>4101</v>
      </c>
      <c r="G161" s="41"/>
      <c r="H161" s="41"/>
      <c r="I161" s="156"/>
      <c r="J161" s="41"/>
      <c r="K161" s="41"/>
      <c r="L161" s="45"/>
      <c r="M161" s="232"/>
      <c r="N161" s="233"/>
      <c r="O161" s="92"/>
      <c r="P161" s="92"/>
      <c r="Q161" s="92"/>
      <c r="R161" s="92"/>
      <c r="S161" s="92"/>
      <c r="T161" s="93"/>
      <c r="U161" s="39"/>
      <c r="V161" s="39"/>
      <c r="W161" s="39"/>
      <c r="X161" s="39"/>
      <c r="Y161" s="39"/>
      <c r="Z161" s="39"/>
      <c r="AA161" s="39"/>
      <c r="AB161" s="39"/>
      <c r="AC161" s="39"/>
      <c r="AD161" s="39"/>
      <c r="AE161" s="39"/>
      <c r="AT161" s="18" t="s">
        <v>417</v>
      </c>
      <c r="AU161" s="18" t="s">
        <v>86</v>
      </c>
    </row>
    <row r="162" s="2" customFormat="1" ht="21.75" customHeight="1">
      <c r="A162" s="39"/>
      <c r="B162" s="40"/>
      <c r="C162" s="216" t="s">
        <v>8</v>
      </c>
      <c r="D162" s="216" t="s">
        <v>409</v>
      </c>
      <c r="E162" s="217" t="s">
        <v>4474</v>
      </c>
      <c r="F162" s="218" t="s">
        <v>4475</v>
      </c>
      <c r="G162" s="219" t="s">
        <v>4476</v>
      </c>
      <c r="H162" s="220">
        <v>39.393999999999998</v>
      </c>
      <c r="I162" s="221"/>
      <c r="J162" s="222">
        <f>ROUND(I162*H162,2)</f>
        <v>0</v>
      </c>
      <c r="K162" s="218" t="s">
        <v>4433</v>
      </c>
      <c r="L162" s="223"/>
      <c r="M162" s="224" t="s">
        <v>1</v>
      </c>
      <c r="N162" s="225" t="s">
        <v>41</v>
      </c>
      <c r="O162" s="92"/>
      <c r="P162" s="226">
        <f>O162*H162</f>
        <v>0</v>
      </c>
      <c r="Q162" s="226">
        <v>0</v>
      </c>
      <c r="R162" s="226">
        <f>Q162*H162</f>
        <v>0</v>
      </c>
      <c r="S162" s="226">
        <v>0</v>
      </c>
      <c r="T162" s="227">
        <f>S162*H162</f>
        <v>0</v>
      </c>
      <c r="U162" s="39"/>
      <c r="V162" s="39"/>
      <c r="W162" s="39"/>
      <c r="X162" s="39"/>
      <c r="Y162" s="39"/>
      <c r="Z162" s="39"/>
      <c r="AA162" s="39"/>
      <c r="AB162" s="39"/>
      <c r="AC162" s="39"/>
      <c r="AD162" s="39"/>
      <c r="AE162" s="39"/>
      <c r="AR162" s="228" t="s">
        <v>413</v>
      </c>
      <c r="AT162" s="228" t="s">
        <v>409</v>
      </c>
      <c r="AU162" s="228" t="s">
        <v>86</v>
      </c>
      <c r="AY162" s="18" t="s">
        <v>414</v>
      </c>
      <c r="BE162" s="229">
        <f>IF(N162="základní",J162,0)</f>
        <v>0</v>
      </c>
      <c r="BF162" s="229">
        <f>IF(N162="snížená",J162,0)</f>
        <v>0</v>
      </c>
      <c r="BG162" s="229">
        <f>IF(N162="zákl. přenesená",J162,0)</f>
        <v>0</v>
      </c>
      <c r="BH162" s="229">
        <f>IF(N162="sníž. přenesená",J162,0)</f>
        <v>0</v>
      </c>
      <c r="BI162" s="229">
        <f>IF(N162="nulová",J162,0)</f>
        <v>0</v>
      </c>
      <c r="BJ162" s="18" t="s">
        <v>84</v>
      </c>
      <c r="BK162" s="229">
        <f>ROUND(I162*H162,2)</f>
        <v>0</v>
      </c>
      <c r="BL162" s="18" t="s">
        <v>415</v>
      </c>
      <c r="BM162" s="228" t="s">
        <v>4596</v>
      </c>
    </row>
    <row r="163" s="2" customFormat="1">
      <c r="A163" s="39"/>
      <c r="B163" s="40"/>
      <c r="C163" s="41"/>
      <c r="D163" s="230" t="s">
        <v>417</v>
      </c>
      <c r="E163" s="41"/>
      <c r="F163" s="231" t="s">
        <v>4475</v>
      </c>
      <c r="G163" s="41"/>
      <c r="H163" s="41"/>
      <c r="I163" s="156"/>
      <c r="J163" s="41"/>
      <c r="K163" s="41"/>
      <c r="L163" s="45"/>
      <c r="M163" s="232"/>
      <c r="N163" s="233"/>
      <c r="O163" s="92"/>
      <c r="P163" s="92"/>
      <c r="Q163" s="92"/>
      <c r="R163" s="92"/>
      <c r="S163" s="92"/>
      <c r="T163" s="93"/>
      <c r="U163" s="39"/>
      <c r="V163" s="39"/>
      <c r="W163" s="39"/>
      <c r="X163" s="39"/>
      <c r="Y163" s="39"/>
      <c r="Z163" s="39"/>
      <c r="AA163" s="39"/>
      <c r="AB163" s="39"/>
      <c r="AC163" s="39"/>
      <c r="AD163" s="39"/>
      <c r="AE163" s="39"/>
      <c r="AT163" s="18" t="s">
        <v>417</v>
      </c>
      <c r="AU163" s="18" t="s">
        <v>86</v>
      </c>
    </row>
    <row r="164" s="2" customFormat="1">
      <c r="A164" s="39"/>
      <c r="B164" s="40"/>
      <c r="C164" s="41"/>
      <c r="D164" s="230" t="s">
        <v>722</v>
      </c>
      <c r="E164" s="41"/>
      <c r="F164" s="268" t="s">
        <v>4478</v>
      </c>
      <c r="G164" s="41"/>
      <c r="H164" s="41"/>
      <c r="I164" s="156"/>
      <c r="J164" s="41"/>
      <c r="K164" s="41"/>
      <c r="L164" s="45"/>
      <c r="M164" s="232"/>
      <c r="N164" s="233"/>
      <c r="O164" s="92"/>
      <c r="P164" s="92"/>
      <c r="Q164" s="92"/>
      <c r="R164" s="92"/>
      <c r="S164" s="92"/>
      <c r="T164" s="93"/>
      <c r="U164" s="39"/>
      <c r="V164" s="39"/>
      <c r="W164" s="39"/>
      <c r="X164" s="39"/>
      <c r="Y164" s="39"/>
      <c r="Z164" s="39"/>
      <c r="AA164" s="39"/>
      <c r="AB164" s="39"/>
      <c r="AC164" s="39"/>
      <c r="AD164" s="39"/>
      <c r="AE164" s="39"/>
      <c r="AT164" s="18" t="s">
        <v>722</v>
      </c>
      <c r="AU164" s="18" t="s">
        <v>86</v>
      </c>
    </row>
    <row r="165" s="13" customFormat="1">
      <c r="A165" s="13"/>
      <c r="B165" s="277"/>
      <c r="C165" s="278"/>
      <c r="D165" s="230" t="s">
        <v>758</v>
      </c>
      <c r="E165" s="279" t="s">
        <v>1</v>
      </c>
      <c r="F165" s="280" t="s">
        <v>4479</v>
      </c>
      <c r="G165" s="278"/>
      <c r="H165" s="281">
        <v>39.393999999999998</v>
      </c>
      <c r="I165" s="282"/>
      <c r="J165" s="278"/>
      <c r="K165" s="278"/>
      <c r="L165" s="283"/>
      <c r="M165" s="284"/>
      <c r="N165" s="285"/>
      <c r="O165" s="285"/>
      <c r="P165" s="285"/>
      <c r="Q165" s="285"/>
      <c r="R165" s="285"/>
      <c r="S165" s="285"/>
      <c r="T165" s="286"/>
      <c r="U165" s="13"/>
      <c r="V165" s="13"/>
      <c r="W165" s="13"/>
      <c r="X165" s="13"/>
      <c r="Y165" s="13"/>
      <c r="Z165" s="13"/>
      <c r="AA165" s="13"/>
      <c r="AB165" s="13"/>
      <c r="AC165" s="13"/>
      <c r="AD165" s="13"/>
      <c r="AE165" s="13"/>
      <c r="AT165" s="287" t="s">
        <v>758</v>
      </c>
      <c r="AU165" s="287" t="s">
        <v>86</v>
      </c>
      <c r="AV165" s="13" t="s">
        <v>86</v>
      </c>
      <c r="AW165" s="13" t="s">
        <v>33</v>
      </c>
      <c r="AX165" s="13" t="s">
        <v>76</v>
      </c>
      <c r="AY165" s="287" t="s">
        <v>414</v>
      </c>
    </row>
    <row r="166" s="14" customFormat="1">
      <c r="A166" s="14"/>
      <c r="B166" s="288"/>
      <c r="C166" s="289"/>
      <c r="D166" s="230" t="s">
        <v>758</v>
      </c>
      <c r="E166" s="290" t="s">
        <v>1</v>
      </c>
      <c r="F166" s="291" t="s">
        <v>760</v>
      </c>
      <c r="G166" s="289"/>
      <c r="H166" s="292">
        <v>39.393999999999998</v>
      </c>
      <c r="I166" s="293"/>
      <c r="J166" s="289"/>
      <c r="K166" s="289"/>
      <c r="L166" s="294"/>
      <c r="M166" s="295"/>
      <c r="N166" s="296"/>
      <c r="O166" s="296"/>
      <c r="P166" s="296"/>
      <c r="Q166" s="296"/>
      <c r="R166" s="296"/>
      <c r="S166" s="296"/>
      <c r="T166" s="297"/>
      <c r="U166" s="14"/>
      <c r="V166" s="14"/>
      <c r="W166" s="14"/>
      <c r="X166" s="14"/>
      <c r="Y166" s="14"/>
      <c r="Z166" s="14"/>
      <c r="AA166" s="14"/>
      <c r="AB166" s="14"/>
      <c r="AC166" s="14"/>
      <c r="AD166" s="14"/>
      <c r="AE166" s="14"/>
      <c r="AT166" s="298" t="s">
        <v>758</v>
      </c>
      <c r="AU166" s="298" t="s">
        <v>86</v>
      </c>
      <c r="AV166" s="14" t="s">
        <v>415</v>
      </c>
      <c r="AW166" s="14" t="s">
        <v>33</v>
      </c>
      <c r="AX166" s="14" t="s">
        <v>84</v>
      </c>
      <c r="AY166" s="298" t="s">
        <v>414</v>
      </c>
    </row>
    <row r="167" s="2" customFormat="1" ht="16.5" customHeight="1">
      <c r="A167" s="39"/>
      <c r="B167" s="40"/>
      <c r="C167" s="216" t="s">
        <v>470</v>
      </c>
      <c r="D167" s="216" t="s">
        <v>409</v>
      </c>
      <c r="E167" s="217" t="s">
        <v>4480</v>
      </c>
      <c r="F167" s="218" t="s">
        <v>4481</v>
      </c>
      <c r="G167" s="219" t="s">
        <v>4476</v>
      </c>
      <c r="H167" s="220">
        <v>20.312999999999999</v>
      </c>
      <c r="I167" s="221"/>
      <c r="J167" s="222">
        <f>ROUND(I167*H167,2)</f>
        <v>0</v>
      </c>
      <c r="K167" s="218" t="s">
        <v>4433</v>
      </c>
      <c r="L167" s="223"/>
      <c r="M167" s="224" t="s">
        <v>1</v>
      </c>
      <c r="N167" s="225" t="s">
        <v>41</v>
      </c>
      <c r="O167" s="92"/>
      <c r="P167" s="226">
        <f>O167*H167</f>
        <v>0</v>
      </c>
      <c r="Q167" s="226">
        <v>0</v>
      </c>
      <c r="R167" s="226">
        <f>Q167*H167</f>
        <v>0</v>
      </c>
      <c r="S167" s="226">
        <v>0</v>
      </c>
      <c r="T167" s="227">
        <f>S167*H167</f>
        <v>0</v>
      </c>
      <c r="U167" s="39"/>
      <c r="V167" s="39"/>
      <c r="W167" s="39"/>
      <c r="X167" s="39"/>
      <c r="Y167" s="39"/>
      <c r="Z167" s="39"/>
      <c r="AA167" s="39"/>
      <c r="AB167" s="39"/>
      <c r="AC167" s="39"/>
      <c r="AD167" s="39"/>
      <c r="AE167" s="39"/>
      <c r="AR167" s="228" t="s">
        <v>413</v>
      </c>
      <c r="AT167" s="228" t="s">
        <v>409</v>
      </c>
      <c r="AU167" s="228" t="s">
        <v>86</v>
      </c>
      <c r="AY167" s="18" t="s">
        <v>414</v>
      </c>
      <c r="BE167" s="229">
        <f>IF(N167="základní",J167,0)</f>
        <v>0</v>
      </c>
      <c r="BF167" s="229">
        <f>IF(N167="snížená",J167,0)</f>
        <v>0</v>
      </c>
      <c r="BG167" s="229">
        <f>IF(N167="zákl. přenesená",J167,0)</f>
        <v>0</v>
      </c>
      <c r="BH167" s="229">
        <f>IF(N167="sníž. přenesená",J167,0)</f>
        <v>0</v>
      </c>
      <c r="BI167" s="229">
        <f>IF(N167="nulová",J167,0)</f>
        <v>0</v>
      </c>
      <c r="BJ167" s="18" t="s">
        <v>84</v>
      </c>
      <c r="BK167" s="229">
        <f>ROUND(I167*H167,2)</f>
        <v>0</v>
      </c>
      <c r="BL167" s="18" t="s">
        <v>415</v>
      </c>
      <c r="BM167" s="228" t="s">
        <v>4597</v>
      </c>
    </row>
    <row r="168" s="2" customFormat="1">
      <c r="A168" s="39"/>
      <c r="B168" s="40"/>
      <c r="C168" s="41"/>
      <c r="D168" s="230" t="s">
        <v>417</v>
      </c>
      <c r="E168" s="41"/>
      <c r="F168" s="231" t="s">
        <v>4481</v>
      </c>
      <c r="G168" s="41"/>
      <c r="H168" s="41"/>
      <c r="I168" s="156"/>
      <c r="J168" s="41"/>
      <c r="K168" s="41"/>
      <c r="L168" s="45"/>
      <c r="M168" s="232"/>
      <c r="N168" s="233"/>
      <c r="O168" s="92"/>
      <c r="P168" s="92"/>
      <c r="Q168" s="92"/>
      <c r="R168" s="92"/>
      <c r="S168" s="92"/>
      <c r="T168" s="93"/>
      <c r="U168" s="39"/>
      <c r="V168" s="39"/>
      <c r="W168" s="39"/>
      <c r="X168" s="39"/>
      <c r="Y168" s="39"/>
      <c r="Z168" s="39"/>
      <c r="AA168" s="39"/>
      <c r="AB168" s="39"/>
      <c r="AC168" s="39"/>
      <c r="AD168" s="39"/>
      <c r="AE168" s="39"/>
      <c r="AT168" s="18" t="s">
        <v>417</v>
      </c>
      <c r="AU168" s="18" t="s">
        <v>86</v>
      </c>
    </row>
    <row r="169" s="2" customFormat="1">
      <c r="A169" s="39"/>
      <c r="B169" s="40"/>
      <c r="C169" s="41"/>
      <c r="D169" s="230" t="s">
        <v>722</v>
      </c>
      <c r="E169" s="41"/>
      <c r="F169" s="268" t="s">
        <v>4483</v>
      </c>
      <c r="G169" s="41"/>
      <c r="H169" s="41"/>
      <c r="I169" s="156"/>
      <c r="J169" s="41"/>
      <c r="K169" s="41"/>
      <c r="L169" s="45"/>
      <c r="M169" s="232"/>
      <c r="N169" s="233"/>
      <c r="O169" s="92"/>
      <c r="P169" s="92"/>
      <c r="Q169" s="92"/>
      <c r="R169" s="92"/>
      <c r="S169" s="92"/>
      <c r="T169" s="93"/>
      <c r="U169" s="39"/>
      <c r="V169" s="39"/>
      <c r="W169" s="39"/>
      <c r="X169" s="39"/>
      <c r="Y169" s="39"/>
      <c r="Z169" s="39"/>
      <c r="AA169" s="39"/>
      <c r="AB169" s="39"/>
      <c r="AC169" s="39"/>
      <c r="AD169" s="39"/>
      <c r="AE169" s="39"/>
      <c r="AT169" s="18" t="s">
        <v>722</v>
      </c>
      <c r="AU169" s="18" t="s">
        <v>86</v>
      </c>
    </row>
    <row r="170" s="13" customFormat="1">
      <c r="A170" s="13"/>
      <c r="B170" s="277"/>
      <c r="C170" s="278"/>
      <c r="D170" s="230" t="s">
        <v>758</v>
      </c>
      <c r="E170" s="279" t="s">
        <v>1</v>
      </c>
      <c r="F170" s="280" t="s">
        <v>4484</v>
      </c>
      <c r="G170" s="278"/>
      <c r="H170" s="281">
        <v>20.312999999999999</v>
      </c>
      <c r="I170" s="282"/>
      <c r="J170" s="278"/>
      <c r="K170" s="278"/>
      <c r="L170" s="283"/>
      <c r="M170" s="284"/>
      <c r="N170" s="285"/>
      <c r="O170" s="285"/>
      <c r="P170" s="285"/>
      <c r="Q170" s="285"/>
      <c r="R170" s="285"/>
      <c r="S170" s="285"/>
      <c r="T170" s="286"/>
      <c r="U170" s="13"/>
      <c r="V170" s="13"/>
      <c r="W170" s="13"/>
      <c r="X170" s="13"/>
      <c r="Y170" s="13"/>
      <c r="Z170" s="13"/>
      <c r="AA170" s="13"/>
      <c r="AB170" s="13"/>
      <c r="AC170" s="13"/>
      <c r="AD170" s="13"/>
      <c r="AE170" s="13"/>
      <c r="AT170" s="287" t="s">
        <v>758</v>
      </c>
      <c r="AU170" s="287" t="s">
        <v>86</v>
      </c>
      <c r="AV170" s="13" t="s">
        <v>86</v>
      </c>
      <c r="AW170" s="13" t="s">
        <v>33</v>
      </c>
      <c r="AX170" s="13" t="s">
        <v>76</v>
      </c>
      <c r="AY170" s="287" t="s">
        <v>414</v>
      </c>
    </row>
    <row r="171" s="14" customFormat="1">
      <c r="A171" s="14"/>
      <c r="B171" s="288"/>
      <c r="C171" s="289"/>
      <c r="D171" s="230" t="s">
        <v>758</v>
      </c>
      <c r="E171" s="290" t="s">
        <v>1</v>
      </c>
      <c r="F171" s="291" t="s">
        <v>760</v>
      </c>
      <c r="G171" s="289"/>
      <c r="H171" s="292">
        <v>20.312999999999999</v>
      </c>
      <c r="I171" s="293"/>
      <c r="J171" s="289"/>
      <c r="K171" s="289"/>
      <c r="L171" s="294"/>
      <c r="M171" s="295"/>
      <c r="N171" s="296"/>
      <c r="O171" s="296"/>
      <c r="P171" s="296"/>
      <c r="Q171" s="296"/>
      <c r="R171" s="296"/>
      <c r="S171" s="296"/>
      <c r="T171" s="297"/>
      <c r="U171" s="14"/>
      <c r="V171" s="14"/>
      <c r="W171" s="14"/>
      <c r="X171" s="14"/>
      <c r="Y171" s="14"/>
      <c r="Z171" s="14"/>
      <c r="AA171" s="14"/>
      <c r="AB171" s="14"/>
      <c r="AC171" s="14"/>
      <c r="AD171" s="14"/>
      <c r="AE171" s="14"/>
      <c r="AT171" s="298" t="s">
        <v>758</v>
      </c>
      <c r="AU171" s="298" t="s">
        <v>86</v>
      </c>
      <c r="AV171" s="14" t="s">
        <v>415</v>
      </c>
      <c r="AW171" s="14" t="s">
        <v>33</v>
      </c>
      <c r="AX171" s="14" t="s">
        <v>84</v>
      </c>
      <c r="AY171" s="298" t="s">
        <v>414</v>
      </c>
    </row>
    <row r="172" s="2" customFormat="1" ht="16.5" customHeight="1">
      <c r="A172" s="39"/>
      <c r="B172" s="40"/>
      <c r="C172" s="216" t="s">
        <v>475</v>
      </c>
      <c r="D172" s="216" t="s">
        <v>409</v>
      </c>
      <c r="E172" s="217" t="s">
        <v>4485</v>
      </c>
      <c r="F172" s="218" t="s">
        <v>4486</v>
      </c>
      <c r="G172" s="219" t="s">
        <v>984</v>
      </c>
      <c r="H172" s="220">
        <v>23.809999999999999</v>
      </c>
      <c r="I172" s="221"/>
      <c r="J172" s="222">
        <f>ROUND(I172*H172,2)</f>
        <v>0</v>
      </c>
      <c r="K172" s="218" t="s">
        <v>4433</v>
      </c>
      <c r="L172" s="223"/>
      <c r="M172" s="224" t="s">
        <v>1</v>
      </c>
      <c r="N172" s="225" t="s">
        <v>41</v>
      </c>
      <c r="O172" s="92"/>
      <c r="P172" s="226">
        <f>O172*H172</f>
        <v>0</v>
      </c>
      <c r="Q172" s="226">
        <v>0</v>
      </c>
      <c r="R172" s="226">
        <f>Q172*H172</f>
        <v>0</v>
      </c>
      <c r="S172" s="226">
        <v>0</v>
      </c>
      <c r="T172" s="227">
        <f>S172*H172</f>
        <v>0</v>
      </c>
      <c r="U172" s="39"/>
      <c r="V172" s="39"/>
      <c r="W172" s="39"/>
      <c r="X172" s="39"/>
      <c r="Y172" s="39"/>
      <c r="Z172" s="39"/>
      <c r="AA172" s="39"/>
      <c r="AB172" s="39"/>
      <c r="AC172" s="39"/>
      <c r="AD172" s="39"/>
      <c r="AE172" s="39"/>
      <c r="AR172" s="228" t="s">
        <v>413</v>
      </c>
      <c r="AT172" s="228" t="s">
        <v>409</v>
      </c>
      <c r="AU172" s="228" t="s">
        <v>86</v>
      </c>
      <c r="AY172" s="18" t="s">
        <v>414</v>
      </c>
      <c r="BE172" s="229">
        <f>IF(N172="základní",J172,0)</f>
        <v>0</v>
      </c>
      <c r="BF172" s="229">
        <f>IF(N172="snížená",J172,0)</f>
        <v>0</v>
      </c>
      <c r="BG172" s="229">
        <f>IF(N172="zákl. přenesená",J172,0)</f>
        <v>0</v>
      </c>
      <c r="BH172" s="229">
        <f>IF(N172="sníž. přenesená",J172,0)</f>
        <v>0</v>
      </c>
      <c r="BI172" s="229">
        <f>IF(N172="nulová",J172,0)</f>
        <v>0</v>
      </c>
      <c r="BJ172" s="18" t="s">
        <v>84</v>
      </c>
      <c r="BK172" s="229">
        <f>ROUND(I172*H172,2)</f>
        <v>0</v>
      </c>
      <c r="BL172" s="18" t="s">
        <v>415</v>
      </c>
      <c r="BM172" s="228" t="s">
        <v>4598</v>
      </c>
    </row>
    <row r="173" s="2" customFormat="1">
      <c r="A173" s="39"/>
      <c r="B173" s="40"/>
      <c r="C173" s="41"/>
      <c r="D173" s="230" t="s">
        <v>417</v>
      </c>
      <c r="E173" s="41"/>
      <c r="F173" s="231" t="s">
        <v>4486</v>
      </c>
      <c r="G173" s="41"/>
      <c r="H173" s="41"/>
      <c r="I173" s="156"/>
      <c r="J173" s="41"/>
      <c r="K173" s="41"/>
      <c r="L173" s="45"/>
      <c r="M173" s="232"/>
      <c r="N173" s="233"/>
      <c r="O173" s="92"/>
      <c r="P173" s="92"/>
      <c r="Q173" s="92"/>
      <c r="R173" s="92"/>
      <c r="S173" s="92"/>
      <c r="T173" s="93"/>
      <c r="U173" s="39"/>
      <c r="V173" s="39"/>
      <c r="W173" s="39"/>
      <c r="X173" s="39"/>
      <c r="Y173" s="39"/>
      <c r="Z173" s="39"/>
      <c r="AA173" s="39"/>
      <c r="AB173" s="39"/>
      <c r="AC173" s="39"/>
      <c r="AD173" s="39"/>
      <c r="AE173" s="39"/>
      <c r="AT173" s="18" t="s">
        <v>417</v>
      </c>
      <c r="AU173" s="18" t="s">
        <v>86</v>
      </c>
    </row>
    <row r="174" s="2" customFormat="1">
      <c r="A174" s="39"/>
      <c r="B174" s="40"/>
      <c r="C174" s="41"/>
      <c r="D174" s="230" t="s">
        <v>722</v>
      </c>
      <c r="E174" s="41"/>
      <c r="F174" s="268" t="s">
        <v>4488</v>
      </c>
      <c r="G174" s="41"/>
      <c r="H174" s="41"/>
      <c r="I174" s="156"/>
      <c r="J174" s="41"/>
      <c r="K174" s="41"/>
      <c r="L174" s="45"/>
      <c r="M174" s="232"/>
      <c r="N174" s="233"/>
      <c r="O174" s="92"/>
      <c r="P174" s="92"/>
      <c r="Q174" s="92"/>
      <c r="R174" s="92"/>
      <c r="S174" s="92"/>
      <c r="T174" s="93"/>
      <c r="U174" s="39"/>
      <c r="V174" s="39"/>
      <c r="W174" s="39"/>
      <c r="X174" s="39"/>
      <c r="Y174" s="39"/>
      <c r="Z174" s="39"/>
      <c r="AA174" s="39"/>
      <c r="AB174" s="39"/>
      <c r="AC174" s="39"/>
      <c r="AD174" s="39"/>
      <c r="AE174" s="39"/>
      <c r="AT174" s="18" t="s">
        <v>722</v>
      </c>
      <c r="AU174" s="18" t="s">
        <v>86</v>
      </c>
    </row>
    <row r="175" s="13" customFormat="1">
      <c r="A175" s="13"/>
      <c r="B175" s="277"/>
      <c r="C175" s="278"/>
      <c r="D175" s="230" t="s">
        <v>758</v>
      </c>
      <c r="E175" s="279" t="s">
        <v>1</v>
      </c>
      <c r="F175" s="280" t="s">
        <v>4489</v>
      </c>
      <c r="G175" s="278"/>
      <c r="H175" s="281">
        <v>23.809999999999999</v>
      </c>
      <c r="I175" s="282"/>
      <c r="J175" s="278"/>
      <c r="K175" s="278"/>
      <c r="L175" s="283"/>
      <c r="M175" s="284"/>
      <c r="N175" s="285"/>
      <c r="O175" s="285"/>
      <c r="P175" s="285"/>
      <c r="Q175" s="285"/>
      <c r="R175" s="285"/>
      <c r="S175" s="285"/>
      <c r="T175" s="286"/>
      <c r="U175" s="13"/>
      <c r="V175" s="13"/>
      <c r="W175" s="13"/>
      <c r="X175" s="13"/>
      <c r="Y175" s="13"/>
      <c r="Z175" s="13"/>
      <c r="AA175" s="13"/>
      <c r="AB175" s="13"/>
      <c r="AC175" s="13"/>
      <c r="AD175" s="13"/>
      <c r="AE175" s="13"/>
      <c r="AT175" s="287" t="s">
        <v>758</v>
      </c>
      <c r="AU175" s="287" t="s">
        <v>86</v>
      </c>
      <c r="AV175" s="13" t="s">
        <v>86</v>
      </c>
      <c r="AW175" s="13" t="s">
        <v>33</v>
      </c>
      <c r="AX175" s="13" t="s">
        <v>76</v>
      </c>
      <c r="AY175" s="287" t="s">
        <v>414</v>
      </c>
    </row>
    <row r="176" s="14" customFormat="1">
      <c r="A176" s="14"/>
      <c r="B176" s="288"/>
      <c r="C176" s="289"/>
      <c r="D176" s="230" t="s">
        <v>758</v>
      </c>
      <c r="E176" s="290" t="s">
        <v>1</v>
      </c>
      <c r="F176" s="291" t="s">
        <v>760</v>
      </c>
      <c r="G176" s="289"/>
      <c r="H176" s="292">
        <v>23.809999999999999</v>
      </c>
      <c r="I176" s="293"/>
      <c r="J176" s="289"/>
      <c r="K176" s="289"/>
      <c r="L176" s="294"/>
      <c r="M176" s="295"/>
      <c r="N176" s="296"/>
      <c r="O176" s="296"/>
      <c r="P176" s="296"/>
      <c r="Q176" s="296"/>
      <c r="R176" s="296"/>
      <c r="S176" s="296"/>
      <c r="T176" s="297"/>
      <c r="U176" s="14"/>
      <c r="V176" s="14"/>
      <c r="W176" s="14"/>
      <c r="X176" s="14"/>
      <c r="Y176" s="14"/>
      <c r="Z176" s="14"/>
      <c r="AA176" s="14"/>
      <c r="AB176" s="14"/>
      <c r="AC176" s="14"/>
      <c r="AD176" s="14"/>
      <c r="AE176" s="14"/>
      <c r="AT176" s="298" t="s">
        <v>758</v>
      </c>
      <c r="AU176" s="298" t="s">
        <v>86</v>
      </c>
      <c r="AV176" s="14" t="s">
        <v>415</v>
      </c>
      <c r="AW176" s="14" t="s">
        <v>33</v>
      </c>
      <c r="AX176" s="14" t="s">
        <v>84</v>
      </c>
      <c r="AY176" s="298" t="s">
        <v>414</v>
      </c>
    </row>
    <row r="177" s="2" customFormat="1" ht="16.5" customHeight="1">
      <c r="A177" s="39"/>
      <c r="B177" s="40"/>
      <c r="C177" s="216" t="s">
        <v>479</v>
      </c>
      <c r="D177" s="216" t="s">
        <v>409</v>
      </c>
      <c r="E177" s="217" t="s">
        <v>4490</v>
      </c>
      <c r="F177" s="218" t="s">
        <v>4491</v>
      </c>
      <c r="G177" s="219" t="s">
        <v>984</v>
      </c>
      <c r="H177" s="220">
        <v>11.904999999999999</v>
      </c>
      <c r="I177" s="221"/>
      <c r="J177" s="222">
        <f>ROUND(I177*H177,2)</f>
        <v>0</v>
      </c>
      <c r="K177" s="218" t="s">
        <v>4433</v>
      </c>
      <c r="L177" s="223"/>
      <c r="M177" s="224" t="s">
        <v>1</v>
      </c>
      <c r="N177" s="225" t="s">
        <v>41</v>
      </c>
      <c r="O177" s="92"/>
      <c r="P177" s="226">
        <f>O177*H177</f>
        <v>0</v>
      </c>
      <c r="Q177" s="226">
        <v>0</v>
      </c>
      <c r="R177" s="226">
        <f>Q177*H177</f>
        <v>0</v>
      </c>
      <c r="S177" s="226">
        <v>0</v>
      </c>
      <c r="T177" s="227">
        <f>S177*H177</f>
        <v>0</v>
      </c>
      <c r="U177" s="39"/>
      <c r="V177" s="39"/>
      <c r="W177" s="39"/>
      <c r="X177" s="39"/>
      <c r="Y177" s="39"/>
      <c r="Z177" s="39"/>
      <c r="AA177" s="39"/>
      <c r="AB177" s="39"/>
      <c r="AC177" s="39"/>
      <c r="AD177" s="39"/>
      <c r="AE177" s="39"/>
      <c r="AR177" s="228" t="s">
        <v>413</v>
      </c>
      <c r="AT177" s="228" t="s">
        <v>409</v>
      </c>
      <c r="AU177" s="228" t="s">
        <v>86</v>
      </c>
      <c r="AY177" s="18" t="s">
        <v>414</v>
      </c>
      <c r="BE177" s="229">
        <f>IF(N177="základní",J177,0)</f>
        <v>0</v>
      </c>
      <c r="BF177" s="229">
        <f>IF(N177="snížená",J177,0)</f>
        <v>0</v>
      </c>
      <c r="BG177" s="229">
        <f>IF(N177="zákl. přenesená",J177,0)</f>
        <v>0</v>
      </c>
      <c r="BH177" s="229">
        <f>IF(N177="sníž. přenesená",J177,0)</f>
        <v>0</v>
      </c>
      <c r="BI177" s="229">
        <f>IF(N177="nulová",J177,0)</f>
        <v>0</v>
      </c>
      <c r="BJ177" s="18" t="s">
        <v>84</v>
      </c>
      <c r="BK177" s="229">
        <f>ROUND(I177*H177,2)</f>
        <v>0</v>
      </c>
      <c r="BL177" s="18" t="s">
        <v>415</v>
      </c>
      <c r="BM177" s="228" t="s">
        <v>4599</v>
      </c>
    </row>
    <row r="178" s="2" customFormat="1">
      <c r="A178" s="39"/>
      <c r="B178" s="40"/>
      <c r="C178" s="41"/>
      <c r="D178" s="230" t="s">
        <v>417</v>
      </c>
      <c r="E178" s="41"/>
      <c r="F178" s="231" t="s">
        <v>4491</v>
      </c>
      <c r="G178" s="41"/>
      <c r="H178" s="41"/>
      <c r="I178" s="156"/>
      <c r="J178" s="41"/>
      <c r="K178" s="41"/>
      <c r="L178" s="45"/>
      <c r="M178" s="232"/>
      <c r="N178" s="233"/>
      <c r="O178" s="92"/>
      <c r="P178" s="92"/>
      <c r="Q178" s="92"/>
      <c r="R178" s="92"/>
      <c r="S178" s="92"/>
      <c r="T178" s="93"/>
      <c r="U178" s="39"/>
      <c r="V178" s="39"/>
      <c r="W178" s="39"/>
      <c r="X178" s="39"/>
      <c r="Y178" s="39"/>
      <c r="Z178" s="39"/>
      <c r="AA178" s="39"/>
      <c r="AB178" s="39"/>
      <c r="AC178" s="39"/>
      <c r="AD178" s="39"/>
      <c r="AE178" s="39"/>
      <c r="AT178" s="18" t="s">
        <v>417</v>
      </c>
      <c r="AU178" s="18" t="s">
        <v>86</v>
      </c>
    </row>
    <row r="179" s="2" customFormat="1">
      <c r="A179" s="39"/>
      <c r="B179" s="40"/>
      <c r="C179" s="41"/>
      <c r="D179" s="230" t="s">
        <v>722</v>
      </c>
      <c r="E179" s="41"/>
      <c r="F179" s="268" t="s">
        <v>4493</v>
      </c>
      <c r="G179" s="41"/>
      <c r="H179" s="41"/>
      <c r="I179" s="156"/>
      <c r="J179" s="41"/>
      <c r="K179" s="41"/>
      <c r="L179" s="45"/>
      <c r="M179" s="232"/>
      <c r="N179" s="233"/>
      <c r="O179" s="92"/>
      <c r="P179" s="92"/>
      <c r="Q179" s="92"/>
      <c r="R179" s="92"/>
      <c r="S179" s="92"/>
      <c r="T179" s="93"/>
      <c r="U179" s="39"/>
      <c r="V179" s="39"/>
      <c r="W179" s="39"/>
      <c r="X179" s="39"/>
      <c r="Y179" s="39"/>
      <c r="Z179" s="39"/>
      <c r="AA179" s="39"/>
      <c r="AB179" s="39"/>
      <c r="AC179" s="39"/>
      <c r="AD179" s="39"/>
      <c r="AE179" s="39"/>
      <c r="AT179" s="18" t="s">
        <v>722</v>
      </c>
      <c r="AU179" s="18" t="s">
        <v>86</v>
      </c>
    </row>
    <row r="180" s="13" customFormat="1">
      <c r="A180" s="13"/>
      <c r="B180" s="277"/>
      <c r="C180" s="278"/>
      <c r="D180" s="230" t="s">
        <v>758</v>
      </c>
      <c r="E180" s="279" t="s">
        <v>1</v>
      </c>
      <c r="F180" s="280" t="s">
        <v>4494</v>
      </c>
      <c r="G180" s="278"/>
      <c r="H180" s="281">
        <v>11.904999999999999</v>
      </c>
      <c r="I180" s="282"/>
      <c r="J180" s="278"/>
      <c r="K180" s="278"/>
      <c r="L180" s="283"/>
      <c r="M180" s="284"/>
      <c r="N180" s="285"/>
      <c r="O180" s="285"/>
      <c r="P180" s="285"/>
      <c r="Q180" s="285"/>
      <c r="R180" s="285"/>
      <c r="S180" s="285"/>
      <c r="T180" s="286"/>
      <c r="U180" s="13"/>
      <c r="V180" s="13"/>
      <c r="W180" s="13"/>
      <c r="X180" s="13"/>
      <c r="Y180" s="13"/>
      <c r="Z180" s="13"/>
      <c r="AA180" s="13"/>
      <c r="AB180" s="13"/>
      <c r="AC180" s="13"/>
      <c r="AD180" s="13"/>
      <c r="AE180" s="13"/>
      <c r="AT180" s="287" t="s">
        <v>758</v>
      </c>
      <c r="AU180" s="287" t="s">
        <v>86</v>
      </c>
      <c r="AV180" s="13" t="s">
        <v>86</v>
      </c>
      <c r="AW180" s="13" t="s">
        <v>33</v>
      </c>
      <c r="AX180" s="13" t="s">
        <v>76</v>
      </c>
      <c r="AY180" s="287" t="s">
        <v>414</v>
      </c>
    </row>
    <row r="181" s="14" customFormat="1">
      <c r="A181" s="14"/>
      <c r="B181" s="288"/>
      <c r="C181" s="289"/>
      <c r="D181" s="230" t="s">
        <v>758</v>
      </c>
      <c r="E181" s="290" t="s">
        <v>1</v>
      </c>
      <c r="F181" s="291" t="s">
        <v>760</v>
      </c>
      <c r="G181" s="289"/>
      <c r="H181" s="292">
        <v>11.904999999999999</v>
      </c>
      <c r="I181" s="293"/>
      <c r="J181" s="289"/>
      <c r="K181" s="289"/>
      <c r="L181" s="294"/>
      <c r="M181" s="295"/>
      <c r="N181" s="296"/>
      <c r="O181" s="296"/>
      <c r="P181" s="296"/>
      <c r="Q181" s="296"/>
      <c r="R181" s="296"/>
      <c r="S181" s="296"/>
      <c r="T181" s="297"/>
      <c r="U181" s="14"/>
      <c r="V181" s="14"/>
      <c r="W181" s="14"/>
      <c r="X181" s="14"/>
      <c r="Y181" s="14"/>
      <c r="Z181" s="14"/>
      <c r="AA181" s="14"/>
      <c r="AB181" s="14"/>
      <c r="AC181" s="14"/>
      <c r="AD181" s="14"/>
      <c r="AE181" s="14"/>
      <c r="AT181" s="298" t="s">
        <v>758</v>
      </c>
      <c r="AU181" s="298" t="s">
        <v>86</v>
      </c>
      <c r="AV181" s="14" t="s">
        <v>415</v>
      </c>
      <c r="AW181" s="14" t="s">
        <v>33</v>
      </c>
      <c r="AX181" s="14" t="s">
        <v>84</v>
      </c>
      <c r="AY181" s="298" t="s">
        <v>414</v>
      </c>
    </row>
    <row r="182" s="2" customFormat="1" ht="16.5" customHeight="1">
      <c r="A182" s="39"/>
      <c r="B182" s="40"/>
      <c r="C182" s="216" t="s">
        <v>483</v>
      </c>
      <c r="D182" s="216" t="s">
        <v>409</v>
      </c>
      <c r="E182" s="217" t="s">
        <v>4495</v>
      </c>
      <c r="F182" s="218" t="s">
        <v>4496</v>
      </c>
      <c r="G182" s="219" t="s">
        <v>984</v>
      </c>
      <c r="H182" s="220">
        <v>2.3999999999999999</v>
      </c>
      <c r="I182" s="221"/>
      <c r="J182" s="222">
        <f>ROUND(I182*H182,2)</f>
        <v>0</v>
      </c>
      <c r="K182" s="218" t="s">
        <v>4433</v>
      </c>
      <c r="L182" s="223"/>
      <c r="M182" s="224" t="s">
        <v>1</v>
      </c>
      <c r="N182" s="225" t="s">
        <v>41</v>
      </c>
      <c r="O182" s="92"/>
      <c r="P182" s="226">
        <f>O182*H182</f>
        <v>0</v>
      </c>
      <c r="Q182" s="226">
        <v>0.001</v>
      </c>
      <c r="R182" s="226">
        <f>Q182*H182</f>
        <v>0.0023999999999999998</v>
      </c>
      <c r="S182" s="226">
        <v>0</v>
      </c>
      <c r="T182" s="227">
        <f>S182*H182</f>
        <v>0</v>
      </c>
      <c r="U182" s="39"/>
      <c r="V182" s="39"/>
      <c r="W182" s="39"/>
      <c r="X182" s="39"/>
      <c r="Y182" s="39"/>
      <c r="Z182" s="39"/>
      <c r="AA182" s="39"/>
      <c r="AB182" s="39"/>
      <c r="AC182" s="39"/>
      <c r="AD182" s="39"/>
      <c r="AE182" s="39"/>
      <c r="AR182" s="228" t="s">
        <v>413</v>
      </c>
      <c r="AT182" s="228" t="s">
        <v>409</v>
      </c>
      <c r="AU182" s="228" t="s">
        <v>86</v>
      </c>
      <c r="AY182" s="18" t="s">
        <v>414</v>
      </c>
      <c r="BE182" s="229">
        <f>IF(N182="základní",J182,0)</f>
        <v>0</v>
      </c>
      <c r="BF182" s="229">
        <f>IF(N182="snížená",J182,0)</f>
        <v>0</v>
      </c>
      <c r="BG182" s="229">
        <f>IF(N182="zákl. přenesená",J182,0)</f>
        <v>0</v>
      </c>
      <c r="BH182" s="229">
        <f>IF(N182="sníž. přenesená",J182,0)</f>
        <v>0</v>
      </c>
      <c r="BI182" s="229">
        <f>IF(N182="nulová",J182,0)</f>
        <v>0</v>
      </c>
      <c r="BJ182" s="18" t="s">
        <v>84</v>
      </c>
      <c r="BK182" s="229">
        <f>ROUND(I182*H182,2)</f>
        <v>0</v>
      </c>
      <c r="BL182" s="18" t="s">
        <v>415</v>
      </c>
      <c r="BM182" s="228" t="s">
        <v>4600</v>
      </c>
    </row>
    <row r="183" s="2" customFormat="1">
      <c r="A183" s="39"/>
      <c r="B183" s="40"/>
      <c r="C183" s="41"/>
      <c r="D183" s="230" t="s">
        <v>417</v>
      </c>
      <c r="E183" s="41"/>
      <c r="F183" s="231" t="s">
        <v>4496</v>
      </c>
      <c r="G183" s="41"/>
      <c r="H183" s="41"/>
      <c r="I183" s="156"/>
      <c r="J183" s="41"/>
      <c r="K183" s="41"/>
      <c r="L183" s="45"/>
      <c r="M183" s="232"/>
      <c r="N183" s="233"/>
      <c r="O183" s="92"/>
      <c r="P183" s="92"/>
      <c r="Q183" s="92"/>
      <c r="R183" s="92"/>
      <c r="S183" s="92"/>
      <c r="T183" s="93"/>
      <c r="U183" s="39"/>
      <c r="V183" s="39"/>
      <c r="W183" s="39"/>
      <c r="X183" s="39"/>
      <c r="Y183" s="39"/>
      <c r="Z183" s="39"/>
      <c r="AA183" s="39"/>
      <c r="AB183" s="39"/>
      <c r="AC183" s="39"/>
      <c r="AD183" s="39"/>
      <c r="AE183" s="39"/>
      <c r="AT183" s="18" t="s">
        <v>417</v>
      </c>
      <c r="AU183" s="18" t="s">
        <v>86</v>
      </c>
    </row>
    <row r="184" s="15" customFormat="1">
      <c r="A184" s="15"/>
      <c r="B184" s="299"/>
      <c r="C184" s="300"/>
      <c r="D184" s="230" t="s">
        <v>758</v>
      </c>
      <c r="E184" s="301" t="s">
        <v>1</v>
      </c>
      <c r="F184" s="302" t="s">
        <v>4498</v>
      </c>
      <c r="G184" s="300"/>
      <c r="H184" s="301" t="s">
        <v>1</v>
      </c>
      <c r="I184" s="303"/>
      <c r="J184" s="300"/>
      <c r="K184" s="300"/>
      <c r="L184" s="304"/>
      <c r="M184" s="305"/>
      <c r="N184" s="306"/>
      <c r="O184" s="306"/>
      <c r="P184" s="306"/>
      <c r="Q184" s="306"/>
      <c r="R184" s="306"/>
      <c r="S184" s="306"/>
      <c r="T184" s="307"/>
      <c r="U184" s="15"/>
      <c r="V184" s="15"/>
      <c r="W184" s="15"/>
      <c r="X184" s="15"/>
      <c r="Y184" s="15"/>
      <c r="Z184" s="15"/>
      <c r="AA184" s="15"/>
      <c r="AB184" s="15"/>
      <c r="AC184" s="15"/>
      <c r="AD184" s="15"/>
      <c r="AE184" s="15"/>
      <c r="AT184" s="308" t="s">
        <v>758</v>
      </c>
      <c r="AU184" s="308" t="s">
        <v>86</v>
      </c>
      <c r="AV184" s="15" t="s">
        <v>84</v>
      </c>
      <c r="AW184" s="15" t="s">
        <v>33</v>
      </c>
      <c r="AX184" s="15" t="s">
        <v>76</v>
      </c>
      <c r="AY184" s="308" t="s">
        <v>414</v>
      </c>
    </row>
    <row r="185" s="13" customFormat="1">
      <c r="A185" s="13"/>
      <c r="B185" s="277"/>
      <c r="C185" s="278"/>
      <c r="D185" s="230" t="s">
        <v>758</v>
      </c>
      <c r="E185" s="279" t="s">
        <v>1</v>
      </c>
      <c r="F185" s="280" t="s">
        <v>4499</v>
      </c>
      <c r="G185" s="278"/>
      <c r="H185" s="281">
        <v>2.3999999999999999</v>
      </c>
      <c r="I185" s="282"/>
      <c r="J185" s="278"/>
      <c r="K185" s="278"/>
      <c r="L185" s="283"/>
      <c r="M185" s="284"/>
      <c r="N185" s="285"/>
      <c r="O185" s="285"/>
      <c r="P185" s="285"/>
      <c r="Q185" s="285"/>
      <c r="R185" s="285"/>
      <c r="S185" s="285"/>
      <c r="T185" s="286"/>
      <c r="U185" s="13"/>
      <c r="V185" s="13"/>
      <c r="W185" s="13"/>
      <c r="X185" s="13"/>
      <c r="Y185" s="13"/>
      <c r="Z185" s="13"/>
      <c r="AA185" s="13"/>
      <c r="AB185" s="13"/>
      <c r="AC185" s="13"/>
      <c r="AD185" s="13"/>
      <c r="AE185" s="13"/>
      <c r="AT185" s="287" t="s">
        <v>758</v>
      </c>
      <c r="AU185" s="287" t="s">
        <v>86</v>
      </c>
      <c r="AV185" s="13" t="s">
        <v>86</v>
      </c>
      <c r="AW185" s="13" t="s">
        <v>33</v>
      </c>
      <c r="AX185" s="13" t="s">
        <v>84</v>
      </c>
      <c r="AY185" s="287" t="s">
        <v>414</v>
      </c>
    </row>
    <row r="186" s="2" customFormat="1" ht="21.75" customHeight="1">
      <c r="A186" s="39"/>
      <c r="B186" s="40"/>
      <c r="C186" s="216" t="s">
        <v>487</v>
      </c>
      <c r="D186" s="216" t="s">
        <v>409</v>
      </c>
      <c r="E186" s="217" t="s">
        <v>4500</v>
      </c>
      <c r="F186" s="218" t="s">
        <v>4501</v>
      </c>
      <c r="G186" s="219" t="s">
        <v>984</v>
      </c>
      <c r="H186" s="220">
        <v>6</v>
      </c>
      <c r="I186" s="221"/>
      <c r="J186" s="222">
        <f>ROUND(I186*H186,2)</f>
        <v>0</v>
      </c>
      <c r="K186" s="218" t="s">
        <v>4433</v>
      </c>
      <c r="L186" s="223"/>
      <c r="M186" s="224" t="s">
        <v>1</v>
      </c>
      <c r="N186" s="225" t="s">
        <v>41</v>
      </c>
      <c r="O186" s="92"/>
      <c r="P186" s="226">
        <f>O186*H186</f>
        <v>0</v>
      </c>
      <c r="Q186" s="226">
        <v>0.001</v>
      </c>
      <c r="R186" s="226">
        <f>Q186*H186</f>
        <v>0.0060000000000000001</v>
      </c>
      <c r="S186" s="226">
        <v>0</v>
      </c>
      <c r="T186" s="227">
        <f>S186*H186</f>
        <v>0</v>
      </c>
      <c r="U186" s="39"/>
      <c r="V186" s="39"/>
      <c r="W186" s="39"/>
      <c r="X186" s="39"/>
      <c r="Y186" s="39"/>
      <c r="Z186" s="39"/>
      <c r="AA186" s="39"/>
      <c r="AB186" s="39"/>
      <c r="AC186" s="39"/>
      <c r="AD186" s="39"/>
      <c r="AE186" s="39"/>
      <c r="AR186" s="228" t="s">
        <v>413</v>
      </c>
      <c r="AT186" s="228" t="s">
        <v>409</v>
      </c>
      <c r="AU186" s="228" t="s">
        <v>86</v>
      </c>
      <c r="AY186" s="18" t="s">
        <v>414</v>
      </c>
      <c r="BE186" s="229">
        <f>IF(N186="základní",J186,0)</f>
        <v>0</v>
      </c>
      <c r="BF186" s="229">
        <f>IF(N186="snížená",J186,0)</f>
        <v>0</v>
      </c>
      <c r="BG186" s="229">
        <f>IF(N186="zákl. přenesená",J186,0)</f>
        <v>0</v>
      </c>
      <c r="BH186" s="229">
        <f>IF(N186="sníž. přenesená",J186,0)</f>
        <v>0</v>
      </c>
      <c r="BI186" s="229">
        <f>IF(N186="nulová",J186,0)</f>
        <v>0</v>
      </c>
      <c r="BJ186" s="18" t="s">
        <v>84</v>
      </c>
      <c r="BK186" s="229">
        <f>ROUND(I186*H186,2)</f>
        <v>0</v>
      </c>
      <c r="BL186" s="18" t="s">
        <v>415</v>
      </c>
      <c r="BM186" s="228" t="s">
        <v>4601</v>
      </c>
    </row>
    <row r="187" s="2" customFormat="1">
      <c r="A187" s="39"/>
      <c r="B187" s="40"/>
      <c r="C187" s="41"/>
      <c r="D187" s="230" t="s">
        <v>417</v>
      </c>
      <c r="E187" s="41"/>
      <c r="F187" s="231" t="s">
        <v>4501</v>
      </c>
      <c r="G187" s="41"/>
      <c r="H187" s="41"/>
      <c r="I187" s="156"/>
      <c r="J187" s="41"/>
      <c r="K187" s="41"/>
      <c r="L187" s="45"/>
      <c r="M187" s="232"/>
      <c r="N187" s="233"/>
      <c r="O187" s="92"/>
      <c r="P187" s="92"/>
      <c r="Q187" s="92"/>
      <c r="R187" s="92"/>
      <c r="S187" s="92"/>
      <c r="T187" s="93"/>
      <c r="U187" s="39"/>
      <c r="V187" s="39"/>
      <c r="W187" s="39"/>
      <c r="X187" s="39"/>
      <c r="Y187" s="39"/>
      <c r="Z187" s="39"/>
      <c r="AA187" s="39"/>
      <c r="AB187" s="39"/>
      <c r="AC187" s="39"/>
      <c r="AD187" s="39"/>
      <c r="AE187" s="39"/>
      <c r="AT187" s="18" t="s">
        <v>417</v>
      </c>
      <c r="AU187" s="18" t="s">
        <v>86</v>
      </c>
    </row>
    <row r="188" s="15" customFormat="1">
      <c r="A188" s="15"/>
      <c r="B188" s="299"/>
      <c r="C188" s="300"/>
      <c r="D188" s="230" t="s">
        <v>758</v>
      </c>
      <c r="E188" s="301" t="s">
        <v>1</v>
      </c>
      <c r="F188" s="302" t="s">
        <v>4503</v>
      </c>
      <c r="G188" s="300"/>
      <c r="H188" s="301" t="s">
        <v>1</v>
      </c>
      <c r="I188" s="303"/>
      <c r="J188" s="300"/>
      <c r="K188" s="300"/>
      <c r="L188" s="304"/>
      <c r="M188" s="305"/>
      <c r="N188" s="306"/>
      <c r="O188" s="306"/>
      <c r="P188" s="306"/>
      <c r="Q188" s="306"/>
      <c r="R188" s="306"/>
      <c r="S188" s="306"/>
      <c r="T188" s="307"/>
      <c r="U188" s="15"/>
      <c r="V188" s="15"/>
      <c r="W188" s="15"/>
      <c r="X188" s="15"/>
      <c r="Y188" s="15"/>
      <c r="Z188" s="15"/>
      <c r="AA188" s="15"/>
      <c r="AB188" s="15"/>
      <c r="AC188" s="15"/>
      <c r="AD188" s="15"/>
      <c r="AE188" s="15"/>
      <c r="AT188" s="308" t="s">
        <v>758</v>
      </c>
      <c r="AU188" s="308" t="s">
        <v>86</v>
      </c>
      <c r="AV188" s="15" t="s">
        <v>84</v>
      </c>
      <c r="AW188" s="15" t="s">
        <v>33</v>
      </c>
      <c r="AX188" s="15" t="s">
        <v>76</v>
      </c>
      <c r="AY188" s="308" t="s">
        <v>414</v>
      </c>
    </row>
    <row r="189" s="13" customFormat="1">
      <c r="A189" s="13"/>
      <c r="B189" s="277"/>
      <c r="C189" s="278"/>
      <c r="D189" s="230" t="s">
        <v>758</v>
      </c>
      <c r="E189" s="279" t="s">
        <v>1</v>
      </c>
      <c r="F189" s="280" t="s">
        <v>4504</v>
      </c>
      <c r="G189" s="278"/>
      <c r="H189" s="281">
        <v>6</v>
      </c>
      <c r="I189" s="282"/>
      <c r="J189" s="278"/>
      <c r="K189" s="278"/>
      <c r="L189" s="283"/>
      <c r="M189" s="284"/>
      <c r="N189" s="285"/>
      <c r="O189" s="285"/>
      <c r="P189" s="285"/>
      <c r="Q189" s="285"/>
      <c r="R189" s="285"/>
      <c r="S189" s="285"/>
      <c r="T189" s="286"/>
      <c r="U189" s="13"/>
      <c r="V189" s="13"/>
      <c r="W189" s="13"/>
      <c r="X189" s="13"/>
      <c r="Y189" s="13"/>
      <c r="Z189" s="13"/>
      <c r="AA189" s="13"/>
      <c r="AB189" s="13"/>
      <c r="AC189" s="13"/>
      <c r="AD189" s="13"/>
      <c r="AE189" s="13"/>
      <c r="AT189" s="287" t="s">
        <v>758</v>
      </c>
      <c r="AU189" s="287" t="s">
        <v>86</v>
      </c>
      <c r="AV189" s="13" t="s">
        <v>86</v>
      </c>
      <c r="AW189" s="13" t="s">
        <v>33</v>
      </c>
      <c r="AX189" s="13" t="s">
        <v>84</v>
      </c>
      <c r="AY189" s="287" t="s">
        <v>414</v>
      </c>
    </row>
    <row r="190" s="2" customFormat="1" ht="16.5" customHeight="1">
      <c r="A190" s="39"/>
      <c r="B190" s="40"/>
      <c r="C190" s="216" t="s">
        <v>7</v>
      </c>
      <c r="D190" s="216" t="s">
        <v>409</v>
      </c>
      <c r="E190" s="217" t="s">
        <v>4505</v>
      </c>
      <c r="F190" s="218" t="s">
        <v>4506</v>
      </c>
      <c r="G190" s="219" t="s">
        <v>984</v>
      </c>
      <c r="H190" s="220">
        <v>12</v>
      </c>
      <c r="I190" s="221"/>
      <c r="J190" s="222">
        <f>ROUND(I190*H190,2)</f>
        <v>0</v>
      </c>
      <c r="K190" s="218" t="s">
        <v>4433</v>
      </c>
      <c r="L190" s="223"/>
      <c r="M190" s="224" t="s">
        <v>1</v>
      </c>
      <c r="N190" s="225" t="s">
        <v>41</v>
      </c>
      <c r="O190" s="92"/>
      <c r="P190" s="226">
        <f>O190*H190</f>
        <v>0</v>
      </c>
      <c r="Q190" s="226">
        <v>0.001</v>
      </c>
      <c r="R190" s="226">
        <f>Q190*H190</f>
        <v>0.012</v>
      </c>
      <c r="S190" s="226">
        <v>0</v>
      </c>
      <c r="T190" s="227">
        <f>S190*H190</f>
        <v>0</v>
      </c>
      <c r="U190" s="39"/>
      <c r="V190" s="39"/>
      <c r="W190" s="39"/>
      <c r="X190" s="39"/>
      <c r="Y190" s="39"/>
      <c r="Z190" s="39"/>
      <c r="AA190" s="39"/>
      <c r="AB190" s="39"/>
      <c r="AC190" s="39"/>
      <c r="AD190" s="39"/>
      <c r="AE190" s="39"/>
      <c r="AR190" s="228" t="s">
        <v>413</v>
      </c>
      <c r="AT190" s="228" t="s">
        <v>409</v>
      </c>
      <c r="AU190" s="228" t="s">
        <v>86</v>
      </c>
      <c r="AY190" s="18" t="s">
        <v>414</v>
      </c>
      <c r="BE190" s="229">
        <f>IF(N190="základní",J190,0)</f>
        <v>0</v>
      </c>
      <c r="BF190" s="229">
        <f>IF(N190="snížená",J190,0)</f>
        <v>0</v>
      </c>
      <c r="BG190" s="229">
        <f>IF(N190="zákl. přenesená",J190,0)</f>
        <v>0</v>
      </c>
      <c r="BH190" s="229">
        <f>IF(N190="sníž. přenesená",J190,0)</f>
        <v>0</v>
      </c>
      <c r="BI190" s="229">
        <f>IF(N190="nulová",J190,0)</f>
        <v>0</v>
      </c>
      <c r="BJ190" s="18" t="s">
        <v>84</v>
      </c>
      <c r="BK190" s="229">
        <f>ROUND(I190*H190,2)</f>
        <v>0</v>
      </c>
      <c r="BL190" s="18" t="s">
        <v>415</v>
      </c>
      <c r="BM190" s="228" t="s">
        <v>4602</v>
      </c>
    </row>
    <row r="191" s="2" customFormat="1">
      <c r="A191" s="39"/>
      <c r="B191" s="40"/>
      <c r="C191" s="41"/>
      <c r="D191" s="230" t="s">
        <v>417</v>
      </c>
      <c r="E191" s="41"/>
      <c r="F191" s="231" t="s">
        <v>4506</v>
      </c>
      <c r="G191" s="41"/>
      <c r="H191" s="41"/>
      <c r="I191" s="156"/>
      <c r="J191" s="41"/>
      <c r="K191" s="41"/>
      <c r="L191" s="45"/>
      <c r="M191" s="232"/>
      <c r="N191" s="233"/>
      <c r="O191" s="92"/>
      <c r="P191" s="92"/>
      <c r="Q191" s="92"/>
      <c r="R191" s="92"/>
      <c r="S191" s="92"/>
      <c r="T191" s="93"/>
      <c r="U191" s="39"/>
      <c r="V191" s="39"/>
      <c r="W191" s="39"/>
      <c r="X191" s="39"/>
      <c r="Y191" s="39"/>
      <c r="Z191" s="39"/>
      <c r="AA191" s="39"/>
      <c r="AB191" s="39"/>
      <c r="AC191" s="39"/>
      <c r="AD191" s="39"/>
      <c r="AE191" s="39"/>
      <c r="AT191" s="18" t="s">
        <v>417</v>
      </c>
      <c r="AU191" s="18" t="s">
        <v>86</v>
      </c>
    </row>
    <row r="192" s="15" customFormat="1">
      <c r="A192" s="15"/>
      <c r="B192" s="299"/>
      <c r="C192" s="300"/>
      <c r="D192" s="230" t="s">
        <v>758</v>
      </c>
      <c r="E192" s="301" t="s">
        <v>1</v>
      </c>
      <c r="F192" s="302" t="s">
        <v>4508</v>
      </c>
      <c r="G192" s="300"/>
      <c r="H192" s="301" t="s">
        <v>1</v>
      </c>
      <c r="I192" s="303"/>
      <c r="J192" s="300"/>
      <c r="K192" s="300"/>
      <c r="L192" s="304"/>
      <c r="M192" s="305"/>
      <c r="N192" s="306"/>
      <c r="O192" s="306"/>
      <c r="P192" s="306"/>
      <c r="Q192" s="306"/>
      <c r="R192" s="306"/>
      <c r="S192" s="306"/>
      <c r="T192" s="307"/>
      <c r="U192" s="15"/>
      <c r="V192" s="15"/>
      <c r="W192" s="15"/>
      <c r="X192" s="15"/>
      <c r="Y192" s="15"/>
      <c r="Z192" s="15"/>
      <c r="AA192" s="15"/>
      <c r="AB192" s="15"/>
      <c r="AC192" s="15"/>
      <c r="AD192" s="15"/>
      <c r="AE192" s="15"/>
      <c r="AT192" s="308" t="s">
        <v>758</v>
      </c>
      <c r="AU192" s="308" t="s">
        <v>86</v>
      </c>
      <c r="AV192" s="15" t="s">
        <v>84</v>
      </c>
      <c r="AW192" s="15" t="s">
        <v>33</v>
      </c>
      <c r="AX192" s="15" t="s">
        <v>76</v>
      </c>
      <c r="AY192" s="308" t="s">
        <v>414</v>
      </c>
    </row>
    <row r="193" s="13" customFormat="1">
      <c r="A193" s="13"/>
      <c r="B193" s="277"/>
      <c r="C193" s="278"/>
      <c r="D193" s="230" t="s">
        <v>758</v>
      </c>
      <c r="E193" s="279" t="s">
        <v>1</v>
      </c>
      <c r="F193" s="280" t="s">
        <v>4509</v>
      </c>
      <c r="G193" s="278"/>
      <c r="H193" s="281">
        <v>12</v>
      </c>
      <c r="I193" s="282"/>
      <c r="J193" s="278"/>
      <c r="K193" s="278"/>
      <c r="L193" s="283"/>
      <c r="M193" s="284"/>
      <c r="N193" s="285"/>
      <c r="O193" s="285"/>
      <c r="P193" s="285"/>
      <c r="Q193" s="285"/>
      <c r="R193" s="285"/>
      <c r="S193" s="285"/>
      <c r="T193" s="286"/>
      <c r="U193" s="13"/>
      <c r="V193" s="13"/>
      <c r="W193" s="13"/>
      <c r="X193" s="13"/>
      <c r="Y193" s="13"/>
      <c r="Z193" s="13"/>
      <c r="AA193" s="13"/>
      <c r="AB193" s="13"/>
      <c r="AC193" s="13"/>
      <c r="AD193" s="13"/>
      <c r="AE193" s="13"/>
      <c r="AT193" s="287" t="s">
        <v>758</v>
      </c>
      <c r="AU193" s="287" t="s">
        <v>86</v>
      </c>
      <c r="AV193" s="13" t="s">
        <v>86</v>
      </c>
      <c r="AW193" s="13" t="s">
        <v>33</v>
      </c>
      <c r="AX193" s="13" t="s">
        <v>84</v>
      </c>
      <c r="AY193" s="287" t="s">
        <v>414</v>
      </c>
    </row>
    <row r="194" s="2" customFormat="1" ht="16.5" customHeight="1">
      <c r="A194" s="39"/>
      <c r="B194" s="40"/>
      <c r="C194" s="216" t="s">
        <v>494</v>
      </c>
      <c r="D194" s="216" t="s">
        <v>409</v>
      </c>
      <c r="E194" s="217" t="s">
        <v>4510</v>
      </c>
      <c r="F194" s="218" t="s">
        <v>4511</v>
      </c>
      <c r="G194" s="219" t="s">
        <v>984</v>
      </c>
      <c r="H194" s="220">
        <v>4.7999999999999998</v>
      </c>
      <c r="I194" s="221"/>
      <c r="J194" s="222">
        <f>ROUND(I194*H194,2)</f>
        <v>0</v>
      </c>
      <c r="K194" s="218" t="s">
        <v>4433</v>
      </c>
      <c r="L194" s="223"/>
      <c r="M194" s="224" t="s">
        <v>1</v>
      </c>
      <c r="N194" s="225" t="s">
        <v>41</v>
      </c>
      <c r="O194" s="92"/>
      <c r="P194" s="226">
        <f>O194*H194</f>
        <v>0</v>
      </c>
      <c r="Q194" s="226">
        <v>0.001</v>
      </c>
      <c r="R194" s="226">
        <f>Q194*H194</f>
        <v>0.0047999999999999996</v>
      </c>
      <c r="S194" s="226">
        <v>0</v>
      </c>
      <c r="T194" s="227">
        <f>S194*H194</f>
        <v>0</v>
      </c>
      <c r="U194" s="39"/>
      <c r="V194" s="39"/>
      <c r="W194" s="39"/>
      <c r="X194" s="39"/>
      <c r="Y194" s="39"/>
      <c r="Z194" s="39"/>
      <c r="AA194" s="39"/>
      <c r="AB194" s="39"/>
      <c r="AC194" s="39"/>
      <c r="AD194" s="39"/>
      <c r="AE194" s="39"/>
      <c r="AR194" s="228" t="s">
        <v>413</v>
      </c>
      <c r="AT194" s="228" t="s">
        <v>409</v>
      </c>
      <c r="AU194" s="228" t="s">
        <v>86</v>
      </c>
      <c r="AY194" s="18" t="s">
        <v>414</v>
      </c>
      <c r="BE194" s="229">
        <f>IF(N194="základní",J194,0)</f>
        <v>0</v>
      </c>
      <c r="BF194" s="229">
        <f>IF(N194="snížená",J194,0)</f>
        <v>0</v>
      </c>
      <c r="BG194" s="229">
        <f>IF(N194="zákl. přenesená",J194,0)</f>
        <v>0</v>
      </c>
      <c r="BH194" s="229">
        <f>IF(N194="sníž. přenesená",J194,0)</f>
        <v>0</v>
      </c>
      <c r="BI194" s="229">
        <f>IF(N194="nulová",J194,0)</f>
        <v>0</v>
      </c>
      <c r="BJ194" s="18" t="s">
        <v>84</v>
      </c>
      <c r="BK194" s="229">
        <f>ROUND(I194*H194,2)</f>
        <v>0</v>
      </c>
      <c r="BL194" s="18" t="s">
        <v>415</v>
      </c>
      <c r="BM194" s="228" t="s">
        <v>4603</v>
      </c>
    </row>
    <row r="195" s="2" customFormat="1">
      <c r="A195" s="39"/>
      <c r="B195" s="40"/>
      <c r="C195" s="41"/>
      <c r="D195" s="230" t="s">
        <v>417</v>
      </c>
      <c r="E195" s="41"/>
      <c r="F195" s="231" t="s">
        <v>4511</v>
      </c>
      <c r="G195" s="41"/>
      <c r="H195" s="41"/>
      <c r="I195" s="156"/>
      <c r="J195" s="41"/>
      <c r="K195" s="41"/>
      <c r="L195" s="45"/>
      <c r="M195" s="232"/>
      <c r="N195" s="233"/>
      <c r="O195" s="92"/>
      <c r="P195" s="92"/>
      <c r="Q195" s="92"/>
      <c r="R195" s="92"/>
      <c r="S195" s="92"/>
      <c r="T195" s="93"/>
      <c r="U195" s="39"/>
      <c r="V195" s="39"/>
      <c r="W195" s="39"/>
      <c r="X195" s="39"/>
      <c r="Y195" s="39"/>
      <c r="Z195" s="39"/>
      <c r="AA195" s="39"/>
      <c r="AB195" s="39"/>
      <c r="AC195" s="39"/>
      <c r="AD195" s="39"/>
      <c r="AE195" s="39"/>
      <c r="AT195" s="18" t="s">
        <v>417</v>
      </c>
      <c r="AU195" s="18" t="s">
        <v>86</v>
      </c>
    </row>
    <row r="196" s="13" customFormat="1">
      <c r="A196" s="13"/>
      <c r="B196" s="277"/>
      <c r="C196" s="278"/>
      <c r="D196" s="230" t="s">
        <v>758</v>
      </c>
      <c r="E196" s="279" t="s">
        <v>1</v>
      </c>
      <c r="F196" s="280" t="s">
        <v>4513</v>
      </c>
      <c r="G196" s="278"/>
      <c r="H196" s="281">
        <v>4.7999999999999998</v>
      </c>
      <c r="I196" s="282"/>
      <c r="J196" s="278"/>
      <c r="K196" s="278"/>
      <c r="L196" s="283"/>
      <c r="M196" s="284"/>
      <c r="N196" s="285"/>
      <c r="O196" s="285"/>
      <c r="P196" s="285"/>
      <c r="Q196" s="285"/>
      <c r="R196" s="285"/>
      <c r="S196" s="285"/>
      <c r="T196" s="286"/>
      <c r="U196" s="13"/>
      <c r="V196" s="13"/>
      <c r="W196" s="13"/>
      <c r="X196" s="13"/>
      <c r="Y196" s="13"/>
      <c r="Z196" s="13"/>
      <c r="AA196" s="13"/>
      <c r="AB196" s="13"/>
      <c r="AC196" s="13"/>
      <c r="AD196" s="13"/>
      <c r="AE196" s="13"/>
      <c r="AT196" s="287" t="s">
        <v>758</v>
      </c>
      <c r="AU196" s="287" t="s">
        <v>86</v>
      </c>
      <c r="AV196" s="13" t="s">
        <v>86</v>
      </c>
      <c r="AW196" s="13" t="s">
        <v>33</v>
      </c>
      <c r="AX196" s="13" t="s">
        <v>84</v>
      </c>
      <c r="AY196" s="287" t="s">
        <v>414</v>
      </c>
    </row>
    <row r="197" s="2" customFormat="1" ht="21.75" customHeight="1">
      <c r="A197" s="39"/>
      <c r="B197" s="40"/>
      <c r="C197" s="216" t="s">
        <v>498</v>
      </c>
      <c r="D197" s="216" t="s">
        <v>409</v>
      </c>
      <c r="E197" s="217" t="s">
        <v>4514</v>
      </c>
      <c r="F197" s="218" t="s">
        <v>4515</v>
      </c>
      <c r="G197" s="219" t="s">
        <v>984</v>
      </c>
      <c r="H197" s="220">
        <v>1.6799999999999999</v>
      </c>
      <c r="I197" s="221"/>
      <c r="J197" s="222">
        <f>ROUND(I197*H197,2)</f>
        <v>0</v>
      </c>
      <c r="K197" s="218" t="s">
        <v>4433</v>
      </c>
      <c r="L197" s="223"/>
      <c r="M197" s="224" t="s">
        <v>1</v>
      </c>
      <c r="N197" s="225" t="s">
        <v>41</v>
      </c>
      <c r="O197" s="92"/>
      <c r="P197" s="226">
        <f>O197*H197</f>
        <v>0</v>
      </c>
      <c r="Q197" s="226">
        <v>0.001</v>
      </c>
      <c r="R197" s="226">
        <f>Q197*H197</f>
        <v>0.0016800000000000001</v>
      </c>
      <c r="S197" s="226">
        <v>0</v>
      </c>
      <c r="T197" s="227">
        <f>S197*H197</f>
        <v>0</v>
      </c>
      <c r="U197" s="39"/>
      <c r="V197" s="39"/>
      <c r="W197" s="39"/>
      <c r="X197" s="39"/>
      <c r="Y197" s="39"/>
      <c r="Z197" s="39"/>
      <c r="AA197" s="39"/>
      <c r="AB197" s="39"/>
      <c r="AC197" s="39"/>
      <c r="AD197" s="39"/>
      <c r="AE197" s="39"/>
      <c r="AR197" s="228" t="s">
        <v>413</v>
      </c>
      <c r="AT197" s="228" t="s">
        <v>409</v>
      </c>
      <c r="AU197" s="228" t="s">
        <v>86</v>
      </c>
      <c r="AY197" s="18" t="s">
        <v>414</v>
      </c>
      <c r="BE197" s="229">
        <f>IF(N197="základní",J197,0)</f>
        <v>0</v>
      </c>
      <c r="BF197" s="229">
        <f>IF(N197="snížená",J197,0)</f>
        <v>0</v>
      </c>
      <c r="BG197" s="229">
        <f>IF(N197="zákl. přenesená",J197,0)</f>
        <v>0</v>
      </c>
      <c r="BH197" s="229">
        <f>IF(N197="sníž. přenesená",J197,0)</f>
        <v>0</v>
      </c>
      <c r="BI197" s="229">
        <f>IF(N197="nulová",J197,0)</f>
        <v>0</v>
      </c>
      <c r="BJ197" s="18" t="s">
        <v>84</v>
      </c>
      <c r="BK197" s="229">
        <f>ROUND(I197*H197,2)</f>
        <v>0</v>
      </c>
      <c r="BL197" s="18" t="s">
        <v>415</v>
      </c>
      <c r="BM197" s="228" t="s">
        <v>4604</v>
      </c>
    </row>
    <row r="198" s="2" customFormat="1">
      <c r="A198" s="39"/>
      <c r="B198" s="40"/>
      <c r="C198" s="41"/>
      <c r="D198" s="230" t="s">
        <v>417</v>
      </c>
      <c r="E198" s="41"/>
      <c r="F198" s="231" t="s">
        <v>4515</v>
      </c>
      <c r="G198" s="41"/>
      <c r="H198" s="41"/>
      <c r="I198" s="156"/>
      <c r="J198" s="41"/>
      <c r="K198" s="41"/>
      <c r="L198" s="45"/>
      <c r="M198" s="232"/>
      <c r="N198" s="233"/>
      <c r="O198" s="92"/>
      <c r="P198" s="92"/>
      <c r="Q198" s="92"/>
      <c r="R198" s="92"/>
      <c r="S198" s="92"/>
      <c r="T198" s="93"/>
      <c r="U198" s="39"/>
      <c r="V198" s="39"/>
      <c r="W198" s="39"/>
      <c r="X198" s="39"/>
      <c r="Y198" s="39"/>
      <c r="Z198" s="39"/>
      <c r="AA198" s="39"/>
      <c r="AB198" s="39"/>
      <c r="AC198" s="39"/>
      <c r="AD198" s="39"/>
      <c r="AE198" s="39"/>
      <c r="AT198" s="18" t="s">
        <v>417</v>
      </c>
      <c r="AU198" s="18" t="s">
        <v>86</v>
      </c>
    </row>
    <row r="199" s="13" customFormat="1">
      <c r="A199" s="13"/>
      <c r="B199" s="277"/>
      <c r="C199" s="278"/>
      <c r="D199" s="230" t="s">
        <v>758</v>
      </c>
      <c r="E199" s="279" t="s">
        <v>1</v>
      </c>
      <c r="F199" s="280" t="s">
        <v>4517</v>
      </c>
      <c r="G199" s="278"/>
      <c r="H199" s="281">
        <v>1.6799999999999999</v>
      </c>
      <c r="I199" s="282"/>
      <c r="J199" s="278"/>
      <c r="K199" s="278"/>
      <c r="L199" s="283"/>
      <c r="M199" s="284"/>
      <c r="N199" s="285"/>
      <c r="O199" s="285"/>
      <c r="P199" s="285"/>
      <c r="Q199" s="285"/>
      <c r="R199" s="285"/>
      <c r="S199" s="285"/>
      <c r="T199" s="286"/>
      <c r="U199" s="13"/>
      <c r="V199" s="13"/>
      <c r="W199" s="13"/>
      <c r="X199" s="13"/>
      <c r="Y199" s="13"/>
      <c r="Z199" s="13"/>
      <c r="AA199" s="13"/>
      <c r="AB199" s="13"/>
      <c r="AC199" s="13"/>
      <c r="AD199" s="13"/>
      <c r="AE199" s="13"/>
      <c r="AT199" s="287" t="s">
        <v>758</v>
      </c>
      <c r="AU199" s="287" t="s">
        <v>86</v>
      </c>
      <c r="AV199" s="13" t="s">
        <v>86</v>
      </c>
      <c r="AW199" s="13" t="s">
        <v>33</v>
      </c>
      <c r="AX199" s="13" t="s">
        <v>84</v>
      </c>
      <c r="AY199" s="287" t="s">
        <v>414</v>
      </c>
    </row>
    <row r="200" s="2" customFormat="1" ht="16.5" customHeight="1">
      <c r="A200" s="39"/>
      <c r="B200" s="40"/>
      <c r="C200" s="216" t="s">
        <v>502</v>
      </c>
      <c r="D200" s="216" t="s">
        <v>409</v>
      </c>
      <c r="E200" s="217" t="s">
        <v>4518</v>
      </c>
      <c r="F200" s="218" t="s">
        <v>4519</v>
      </c>
      <c r="G200" s="219" t="s">
        <v>984</v>
      </c>
      <c r="H200" s="220">
        <v>1</v>
      </c>
      <c r="I200" s="221"/>
      <c r="J200" s="222">
        <f>ROUND(I200*H200,2)</f>
        <v>0</v>
      </c>
      <c r="K200" s="218" t="s">
        <v>4433</v>
      </c>
      <c r="L200" s="223"/>
      <c r="M200" s="224" t="s">
        <v>1</v>
      </c>
      <c r="N200" s="225" t="s">
        <v>41</v>
      </c>
      <c r="O200" s="92"/>
      <c r="P200" s="226">
        <f>O200*H200</f>
        <v>0</v>
      </c>
      <c r="Q200" s="226">
        <v>0.001</v>
      </c>
      <c r="R200" s="226">
        <f>Q200*H200</f>
        <v>0.001</v>
      </c>
      <c r="S200" s="226">
        <v>0</v>
      </c>
      <c r="T200" s="227">
        <f>S200*H200</f>
        <v>0</v>
      </c>
      <c r="U200" s="39"/>
      <c r="V200" s="39"/>
      <c r="W200" s="39"/>
      <c r="X200" s="39"/>
      <c r="Y200" s="39"/>
      <c r="Z200" s="39"/>
      <c r="AA200" s="39"/>
      <c r="AB200" s="39"/>
      <c r="AC200" s="39"/>
      <c r="AD200" s="39"/>
      <c r="AE200" s="39"/>
      <c r="AR200" s="228" t="s">
        <v>413</v>
      </c>
      <c r="AT200" s="228" t="s">
        <v>409</v>
      </c>
      <c r="AU200" s="228" t="s">
        <v>86</v>
      </c>
      <c r="AY200" s="18" t="s">
        <v>414</v>
      </c>
      <c r="BE200" s="229">
        <f>IF(N200="základní",J200,0)</f>
        <v>0</v>
      </c>
      <c r="BF200" s="229">
        <f>IF(N200="snížená",J200,0)</f>
        <v>0</v>
      </c>
      <c r="BG200" s="229">
        <f>IF(N200="zákl. přenesená",J200,0)</f>
        <v>0</v>
      </c>
      <c r="BH200" s="229">
        <f>IF(N200="sníž. přenesená",J200,0)</f>
        <v>0</v>
      </c>
      <c r="BI200" s="229">
        <f>IF(N200="nulová",J200,0)</f>
        <v>0</v>
      </c>
      <c r="BJ200" s="18" t="s">
        <v>84</v>
      </c>
      <c r="BK200" s="229">
        <f>ROUND(I200*H200,2)</f>
        <v>0</v>
      </c>
      <c r="BL200" s="18" t="s">
        <v>415</v>
      </c>
      <c r="BM200" s="228" t="s">
        <v>4605</v>
      </c>
    </row>
    <row r="201" s="2" customFormat="1">
      <c r="A201" s="39"/>
      <c r="B201" s="40"/>
      <c r="C201" s="41"/>
      <c r="D201" s="230" t="s">
        <v>417</v>
      </c>
      <c r="E201" s="41"/>
      <c r="F201" s="231" t="s">
        <v>4519</v>
      </c>
      <c r="G201" s="41"/>
      <c r="H201" s="41"/>
      <c r="I201" s="156"/>
      <c r="J201" s="41"/>
      <c r="K201" s="41"/>
      <c r="L201" s="45"/>
      <c r="M201" s="232"/>
      <c r="N201" s="233"/>
      <c r="O201" s="92"/>
      <c r="P201" s="92"/>
      <c r="Q201" s="92"/>
      <c r="R201" s="92"/>
      <c r="S201" s="92"/>
      <c r="T201" s="93"/>
      <c r="U201" s="39"/>
      <c r="V201" s="39"/>
      <c r="W201" s="39"/>
      <c r="X201" s="39"/>
      <c r="Y201" s="39"/>
      <c r="Z201" s="39"/>
      <c r="AA201" s="39"/>
      <c r="AB201" s="39"/>
      <c r="AC201" s="39"/>
      <c r="AD201" s="39"/>
      <c r="AE201" s="39"/>
      <c r="AT201" s="18" t="s">
        <v>417</v>
      </c>
      <c r="AU201" s="18" t="s">
        <v>86</v>
      </c>
    </row>
    <row r="202" s="13" customFormat="1">
      <c r="A202" s="13"/>
      <c r="B202" s="277"/>
      <c r="C202" s="278"/>
      <c r="D202" s="230" t="s">
        <v>758</v>
      </c>
      <c r="E202" s="279" t="s">
        <v>1</v>
      </c>
      <c r="F202" s="280" t="s">
        <v>4521</v>
      </c>
      <c r="G202" s="278"/>
      <c r="H202" s="281">
        <v>1</v>
      </c>
      <c r="I202" s="282"/>
      <c r="J202" s="278"/>
      <c r="K202" s="278"/>
      <c r="L202" s="283"/>
      <c r="M202" s="284"/>
      <c r="N202" s="285"/>
      <c r="O202" s="285"/>
      <c r="P202" s="285"/>
      <c r="Q202" s="285"/>
      <c r="R202" s="285"/>
      <c r="S202" s="285"/>
      <c r="T202" s="286"/>
      <c r="U202" s="13"/>
      <c r="V202" s="13"/>
      <c r="W202" s="13"/>
      <c r="X202" s="13"/>
      <c r="Y202" s="13"/>
      <c r="Z202" s="13"/>
      <c r="AA202" s="13"/>
      <c r="AB202" s="13"/>
      <c r="AC202" s="13"/>
      <c r="AD202" s="13"/>
      <c r="AE202" s="13"/>
      <c r="AT202" s="287" t="s">
        <v>758</v>
      </c>
      <c r="AU202" s="287" t="s">
        <v>86</v>
      </c>
      <c r="AV202" s="13" t="s">
        <v>86</v>
      </c>
      <c r="AW202" s="13" t="s">
        <v>33</v>
      </c>
      <c r="AX202" s="13" t="s">
        <v>84</v>
      </c>
      <c r="AY202" s="287" t="s">
        <v>414</v>
      </c>
    </row>
    <row r="203" s="11" customFormat="1" ht="25.92" customHeight="1">
      <c r="A203" s="11"/>
      <c r="B203" s="254"/>
      <c r="C203" s="255"/>
      <c r="D203" s="256" t="s">
        <v>75</v>
      </c>
      <c r="E203" s="257" t="s">
        <v>918</v>
      </c>
      <c r="F203" s="257" t="s">
        <v>4522</v>
      </c>
      <c r="G203" s="255"/>
      <c r="H203" s="255"/>
      <c r="I203" s="258"/>
      <c r="J203" s="259">
        <f>BK203</f>
        <v>0</v>
      </c>
      <c r="K203" s="255"/>
      <c r="L203" s="260"/>
      <c r="M203" s="261"/>
      <c r="N203" s="262"/>
      <c r="O203" s="262"/>
      <c r="P203" s="263">
        <f>P204+P213</f>
        <v>0</v>
      </c>
      <c r="Q203" s="262"/>
      <c r="R203" s="263">
        <f>R204+R213</f>
        <v>0</v>
      </c>
      <c r="S203" s="262"/>
      <c r="T203" s="264">
        <f>T204+T213</f>
        <v>0</v>
      </c>
      <c r="U203" s="11"/>
      <c r="V203" s="11"/>
      <c r="W203" s="11"/>
      <c r="X203" s="11"/>
      <c r="Y203" s="11"/>
      <c r="Z203" s="11"/>
      <c r="AA203" s="11"/>
      <c r="AB203" s="11"/>
      <c r="AC203" s="11"/>
      <c r="AD203" s="11"/>
      <c r="AE203" s="11"/>
      <c r="AR203" s="265" t="s">
        <v>86</v>
      </c>
      <c r="AT203" s="266" t="s">
        <v>75</v>
      </c>
      <c r="AU203" s="266" t="s">
        <v>76</v>
      </c>
      <c r="AY203" s="265" t="s">
        <v>414</v>
      </c>
      <c r="BK203" s="267">
        <f>BK204+BK213</f>
        <v>0</v>
      </c>
    </row>
    <row r="204" s="11" customFormat="1" ht="22.8" customHeight="1">
      <c r="A204" s="11"/>
      <c r="B204" s="254"/>
      <c r="C204" s="255"/>
      <c r="D204" s="256" t="s">
        <v>75</v>
      </c>
      <c r="E204" s="275" t="s">
        <v>1049</v>
      </c>
      <c r="F204" s="275" t="s">
        <v>4523</v>
      </c>
      <c r="G204" s="255"/>
      <c r="H204" s="255"/>
      <c r="I204" s="258"/>
      <c r="J204" s="276">
        <f>BK204</f>
        <v>0</v>
      </c>
      <c r="K204" s="255"/>
      <c r="L204" s="260"/>
      <c r="M204" s="261"/>
      <c r="N204" s="262"/>
      <c r="O204" s="262"/>
      <c r="P204" s="263">
        <f>SUM(P205:P212)</f>
        <v>0</v>
      </c>
      <c r="Q204" s="262"/>
      <c r="R204" s="263">
        <f>SUM(R205:R212)</f>
        <v>0</v>
      </c>
      <c r="S204" s="262"/>
      <c r="T204" s="264">
        <f>SUM(T205:T212)</f>
        <v>0</v>
      </c>
      <c r="U204" s="11"/>
      <c r="V204" s="11"/>
      <c r="W204" s="11"/>
      <c r="X204" s="11"/>
      <c r="Y204" s="11"/>
      <c r="Z204" s="11"/>
      <c r="AA204" s="11"/>
      <c r="AB204" s="11"/>
      <c r="AC204" s="11"/>
      <c r="AD204" s="11"/>
      <c r="AE204" s="11"/>
      <c r="AR204" s="265" t="s">
        <v>86</v>
      </c>
      <c r="AT204" s="266" t="s">
        <v>75</v>
      </c>
      <c r="AU204" s="266" t="s">
        <v>84</v>
      </c>
      <c r="AY204" s="265" t="s">
        <v>414</v>
      </c>
      <c r="BK204" s="267">
        <f>SUM(BK205:BK212)</f>
        <v>0</v>
      </c>
    </row>
    <row r="205" s="2" customFormat="1" ht="21.75" customHeight="1">
      <c r="A205" s="39"/>
      <c r="B205" s="40"/>
      <c r="C205" s="234" t="s">
        <v>875</v>
      </c>
      <c r="D205" s="234" t="s">
        <v>443</v>
      </c>
      <c r="E205" s="235" t="s">
        <v>4524</v>
      </c>
      <c r="F205" s="236" t="s">
        <v>4525</v>
      </c>
      <c r="G205" s="237" t="s">
        <v>632</v>
      </c>
      <c r="H205" s="238">
        <v>130</v>
      </c>
      <c r="I205" s="239"/>
      <c r="J205" s="240">
        <f>ROUND(I205*H205,2)</f>
        <v>0</v>
      </c>
      <c r="K205" s="236" t="s">
        <v>4433</v>
      </c>
      <c r="L205" s="45"/>
      <c r="M205" s="241" t="s">
        <v>1</v>
      </c>
      <c r="N205" s="242" t="s">
        <v>41</v>
      </c>
      <c r="O205" s="92"/>
      <c r="P205" s="226">
        <f>O205*H205</f>
        <v>0</v>
      </c>
      <c r="Q205" s="226">
        <v>0</v>
      </c>
      <c r="R205" s="226">
        <f>Q205*H205</f>
        <v>0</v>
      </c>
      <c r="S205" s="226">
        <v>0</v>
      </c>
      <c r="T205" s="227">
        <f>S205*H205</f>
        <v>0</v>
      </c>
      <c r="U205" s="39"/>
      <c r="V205" s="39"/>
      <c r="W205" s="39"/>
      <c r="X205" s="39"/>
      <c r="Y205" s="39"/>
      <c r="Z205" s="39"/>
      <c r="AA205" s="39"/>
      <c r="AB205" s="39"/>
      <c r="AC205" s="39"/>
      <c r="AD205" s="39"/>
      <c r="AE205" s="39"/>
      <c r="AR205" s="228" t="s">
        <v>470</v>
      </c>
      <c r="AT205" s="228" t="s">
        <v>443</v>
      </c>
      <c r="AU205" s="228" t="s">
        <v>86</v>
      </c>
      <c r="AY205" s="18" t="s">
        <v>414</v>
      </c>
      <c r="BE205" s="229">
        <f>IF(N205="základní",J205,0)</f>
        <v>0</v>
      </c>
      <c r="BF205" s="229">
        <f>IF(N205="snížená",J205,0)</f>
        <v>0</v>
      </c>
      <c r="BG205" s="229">
        <f>IF(N205="zákl. přenesená",J205,0)</f>
        <v>0</v>
      </c>
      <c r="BH205" s="229">
        <f>IF(N205="sníž. přenesená",J205,0)</f>
        <v>0</v>
      </c>
      <c r="BI205" s="229">
        <f>IF(N205="nulová",J205,0)</f>
        <v>0</v>
      </c>
      <c r="BJ205" s="18" t="s">
        <v>84</v>
      </c>
      <c r="BK205" s="229">
        <f>ROUND(I205*H205,2)</f>
        <v>0</v>
      </c>
      <c r="BL205" s="18" t="s">
        <v>470</v>
      </c>
      <c r="BM205" s="228" t="s">
        <v>4606</v>
      </c>
    </row>
    <row r="206" s="2" customFormat="1">
      <c r="A206" s="39"/>
      <c r="B206" s="40"/>
      <c r="C206" s="41"/>
      <c r="D206" s="230" t="s">
        <v>417</v>
      </c>
      <c r="E206" s="41"/>
      <c r="F206" s="231" t="s">
        <v>4525</v>
      </c>
      <c r="G206" s="41"/>
      <c r="H206" s="41"/>
      <c r="I206" s="156"/>
      <c r="J206" s="41"/>
      <c r="K206" s="41"/>
      <c r="L206" s="45"/>
      <c r="M206" s="232"/>
      <c r="N206" s="233"/>
      <c r="O206" s="92"/>
      <c r="P206" s="92"/>
      <c r="Q206" s="92"/>
      <c r="R206" s="92"/>
      <c r="S206" s="92"/>
      <c r="T206" s="93"/>
      <c r="U206" s="39"/>
      <c r="V206" s="39"/>
      <c r="W206" s="39"/>
      <c r="X206" s="39"/>
      <c r="Y206" s="39"/>
      <c r="Z206" s="39"/>
      <c r="AA206" s="39"/>
      <c r="AB206" s="39"/>
      <c r="AC206" s="39"/>
      <c r="AD206" s="39"/>
      <c r="AE206" s="39"/>
      <c r="AT206" s="18" t="s">
        <v>417</v>
      </c>
      <c r="AU206" s="18" t="s">
        <v>86</v>
      </c>
    </row>
    <row r="207" s="2" customFormat="1" ht="21.75" customHeight="1">
      <c r="A207" s="39"/>
      <c r="B207" s="40"/>
      <c r="C207" s="234" t="s">
        <v>880</v>
      </c>
      <c r="D207" s="234" t="s">
        <v>443</v>
      </c>
      <c r="E207" s="235" t="s">
        <v>4527</v>
      </c>
      <c r="F207" s="236" t="s">
        <v>4528</v>
      </c>
      <c r="G207" s="237" t="s">
        <v>632</v>
      </c>
      <c r="H207" s="238">
        <v>130</v>
      </c>
      <c r="I207" s="239"/>
      <c r="J207" s="240">
        <f>ROUND(I207*H207,2)</f>
        <v>0</v>
      </c>
      <c r="K207" s="236" t="s">
        <v>4433</v>
      </c>
      <c r="L207" s="45"/>
      <c r="M207" s="241" t="s">
        <v>1</v>
      </c>
      <c r="N207" s="242" t="s">
        <v>41</v>
      </c>
      <c r="O207" s="92"/>
      <c r="P207" s="226">
        <f>O207*H207</f>
        <v>0</v>
      </c>
      <c r="Q207" s="226">
        <v>0</v>
      </c>
      <c r="R207" s="226">
        <f>Q207*H207</f>
        <v>0</v>
      </c>
      <c r="S207" s="226">
        <v>0</v>
      </c>
      <c r="T207" s="227">
        <f>S207*H207</f>
        <v>0</v>
      </c>
      <c r="U207" s="39"/>
      <c r="V207" s="39"/>
      <c r="W207" s="39"/>
      <c r="X207" s="39"/>
      <c r="Y207" s="39"/>
      <c r="Z207" s="39"/>
      <c r="AA207" s="39"/>
      <c r="AB207" s="39"/>
      <c r="AC207" s="39"/>
      <c r="AD207" s="39"/>
      <c r="AE207" s="39"/>
      <c r="AR207" s="228" t="s">
        <v>470</v>
      </c>
      <c r="AT207" s="228" t="s">
        <v>443</v>
      </c>
      <c r="AU207" s="228" t="s">
        <v>86</v>
      </c>
      <c r="AY207" s="18" t="s">
        <v>414</v>
      </c>
      <c r="BE207" s="229">
        <f>IF(N207="základní",J207,0)</f>
        <v>0</v>
      </c>
      <c r="BF207" s="229">
        <f>IF(N207="snížená",J207,0)</f>
        <v>0</v>
      </c>
      <c r="BG207" s="229">
        <f>IF(N207="zákl. přenesená",J207,0)</f>
        <v>0</v>
      </c>
      <c r="BH207" s="229">
        <f>IF(N207="sníž. přenesená",J207,0)</f>
        <v>0</v>
      </c>
      <c r="BI207" s="229">
        <f>IF(N207="nulová",J207,0)</f>
        <v>0</v>
      </c>
      <c r="BJ207" s="18" t="s">
        <v>84</v>
      </c>
      <c r="BK207" s="229">
        <f>ROUND(I207*H207,2)</f>
        <v>0</v>
      </c>
      <c r="BL207" s="18" t="s">
        <v>470</v>
      </c>
      <c r="BM207" s="228" t="s">
        <v>4607</v>
      </c>
    </row>
    <row r="208" s="2" customFormat="1">
      <c r="A208" s="39"/>
      <c r="B208" s="40"/>
      <c r="C208" s="41"/>
      <c r="D208" s="230" t="s">
        <v>417</v>
      </c>
      <c r="E208" s="41"/>
      <c r="F208" s="231" t="s">
        <v>4528</v>
      </c>
      <c r="G208" s="41"/>
      <c r="H208" s="41"/>
      <c r="I208" s="156"/>
      <c r="J208" s="41"/>
      <c r="K208" s="41"/>
      <c r="L208" s="45"/>
      <c r="M208" s="232"/>
      <c r="N208" s="233"/>
      <c r="O208" s="92"/>
      <c r="P208" s="92"/>
      <c r="Q208" s="92"/>
      <c r="R208" s="92"/>
      <c r="S208" s="92"/>
      <c r="T208" s="93"/>
      <c r="U208" s="39"/>
      <c r="V208" s="39"/>
      <c r="W208" s="39"/>
      <c r="X208" s="39"/>
      <c r="Y208" s="39"/>
      <c r="Z208" s="39"/>
      <c r="AA208" s="39"/>
      <c r="AB208" s="39"/>
      <c r="AC208" s="39"/>
      <c r="AD208" s="39"/>
      <c r="AE208" s="39"/>
      <c r="AT208" s="18" t="s">
        <v>417</v>
      </c>
      <c r="AU208" s="18" t="s">
        <v>86</v>
      </c>
    </row>
    <row r="209" s="2" customFormat="1" ht="21.75" customHeight="1">
      <c r="A209" s="39"/>
      <c r="B209" s="40"/>
      <c r="C209" s="234" t="s">
        <v>884</v>
      </c>
      <c r="D209" s="234" t="s">
        <v>443</v>
      </c>
      <c r="E209" s="235" t="s">
        <v>1064</v>
      </c>
      <c r="F209" s="236" t="s">
        <v>4530</v>
      </c>
      <c r="G209" s="237" t="s">
        <v>632</v>
      </c>
      <c r="H209" s="238">
        <v>130</v>
      </c>
      <c r="I209" s="239"/>
      <c r="J209" s="240">
        <f>ROUND(I209*H209,2)</f>
        <v>0</v>
      </c>
      <c r="K209" s="236" t="s">
        <v>4433</v>
      </c>
      <c r="L209" s="45"/>
      <c r="M209" s="241" t="s">
        <v>1</v>
      </c>
      <c r="N209" s="242" t="s">
        <v>41</v>
      </c>
      <c r="O209" s="92"/>
      <c r="P209" s="226">
        <f>O209*H209</f>
        <v>0</v>
      </c>
      <c r="Q209" s="226">
        <v>0</v>
      </c>
      <c r="R209" s="226">
        <f>Q209*H209</f>
        <v>0</v>
      </c>
      <c r="S209" s="226">
        <v>0</v>
      </c>
      <c r="T209" s="227">
        <f>S209*H209</f>
        <v>0</v>
      </c>
      <c r="U209" s="39"/>
      <c r="V209" s="39"/>
      <c r="W209" s="39"/>
      <c r="X209" s="39"/>
      <c r="Y209" s="39"/>
      <c r="Z209" s="39"/>
      <c r="AA209" s="39"/>
      <c r="AB209" s="39"/>
      <c r="AC209" s="39"/>
      <c r="AD209" s="39"/>
      <c r="AE209" s="39"/>
      <c r="AR209" s="228" t="s">
        <v>470</v>
      </c>
      <c r="AT209" s="228" t="s">
        <v>443</v>
      </c>
      <c r="AU209" s="228" t="s">
        <v>86</v>
      </c>
      <c r="AY209" s="18" t="s">
        <v>414</v>
      </c>
      <c r="BE209" s="229">
        <f>IF(N209="základní",J209,0)</f>
        <v>0</v>
      </c>
      <c r="BF209" s="229">
        <f>IF(N209="snížená",J209,0)</f>
        <v>0</v>
      </c>
      <c r="BG209" s="229">
        <f>IF(N209="zákl. přenesená",J209,0)</f>
        <v>0</v>
      </c>
      <c r="BH209" s="229">
        <f>IF(N209="sníž. přenesená",J209,0)</f>
        <v>0</v>
      </c>
      <c r="BI209" s="229">
        <f>IF(N209="nulová",J209,0)</f>
        <v>0</v>
      </c>
      <c r="BJ209" s="18" t="s">
        <v>84</v>
      </c>
      <c r="BK209" s="229">
        <f>ROUND(I209*H209,2)</f>
        <v>0</v>
      </c>
      <c r="BL209" s="18" t="s">
        <v>470</v>
      </c>
      <c r="BM209" s="228" t="s">
        <v>4608</v>
      </c>
    </row>
    <row r="210" s="2" customFormat="1">
      <c r="A210" s="39"/>
      <c r="B210" s="40"/>
      <c r="C210" s="41"/>
      <c r="D210" s="230" t="s">
        <v>417</v>
      </c>
      <c r="E210" s="41"/>
      <c r="F210" s="231" t="s">
        <v>4530</v>
      </c>
      <c r="G210" s="41"/>
      <c r="H210" s="41"/>
      <c r="I210" s="156"/>
      <c r="J210" s="41"/>
      <c r="K210" s="41"/>
      <c r="L210" s="45"/>
      <c r="M210" s="232"/>
      <c r="N210" s="233"/>
      <c r="O210" s="92"/>
      <c r="P210" s="92"/>
      <c r="Q210" s="92"/>
      <c r="R210" s="92"/>
      <c r="S210" s="92"/>
      <c r="T210" s="93"/>
      <c r="U210" s="39"/>
      <c r="V210" s="39"/>
      <c r="W210" s="39"/>
      <c r="X210" s="39"/>
      <c r="Y210" s="39"/>
      <c r="Z210" s="39"/>
      <c r="AA210" s="39"/>
      <c r="AB210" s="39"/>
      <c r="AC210" s="39"/>
      <c r="AD210" s="39"/>
      <c r="AE210" s="39"/>
      <c r="AT210" s="18" t="s">
        <v>417</v>
      </c>
      <c r="AU210" s="18" t="s">
        <v>86</v>
      </c>
    </row>
    <row r="211" s="2" customFormat="1" ht="21.75" customHeight="1">
      <c r="A211" s="39"/>
      <c r="B211" s="40"/>
      <c r="C211" s="234" t="s">
        <v>888</v>
      </c>
      <c r="D211" s="234" t="s">
        <v>443</v>
      </c>
      <c r="E211" s="235" t="s">
        <v>4532</v>
      </c>
      <c r="F211" s="236" t="s">
        <v>4533</v>
      </c>
      <c r="G211" s="237" t="s">
        <v>632</v>
      </c>
      <c r="H211" s="238">
        <v>130</v>
      </c>
      <c r="I211" s="239"/>
      <c r="J211" s="240">
        <f>ROUND(I211*H211,2)</f>
        <v>0</v>
      </c>
      <c r="K211" s="236" t="s">
        <v>4433</v>
      </c>
      <c r="L211" s="45"/>
      <c r="M211" s="241" t="s">
        <v>1</v>
      </c>
      <c r="N211" s="242" t="s">
        <v>41</v>
      </c>
      <c r="O211" s="92"/>
      <c r="P211" s="226">
        <f>O211*H211</f>
        <v>0</v>
      </c>
      <c r="Q211" s="226">
        <v>0</v>
      </c>
      <c r="R211" s="226">
        <f>Q211*H211</f>
        <v>0</v>
      </c>
      <c r="S211" s="226">
        <v>0</v>
      </c>
      <c r="T211" s="227">
        <f>S211*H211</f>
        <v>0</v>
      </c>
      <c r="U211" s="39"/>
      <c r="V211" s="39"/>
      <c r="W211" s="39"/>
      <c r="X211" s="39"/>
      <c r="Y211" s="39"/>
      <c r="Z211" s="39"/>
      <c r="AA211" s="39"/>
      <c r="AB211" s="39"/>
      <c r="AC211" s="39"/>
      <c r="AD211" s="39"/>
      <c r="AE211" s="39"/>
      <c r="AR211" s="228" t="s">
        <v>470</v>
      </c>
      <c r="AT211" s="228" t="s">
        <v>443</v>
      </c>
      <c r="AU211" s="228" t="s">
        <v>86</v>
      </c>
      <c r="AY211" s="18" t="s">
        <v>414</v>
      </c>
      <c r="BE211" s="229">
        <f>IF(N211="základní",J211,0)</f>
        <v>0</v>
      </c>
      <c r="BF211" s="229">
        <f>IF(N211="snížená",J211,0)</f>
        <v>0</v>
      </c>
      <c r="BG211" s="229">
        <f>IF(N211="zákl. přenesená",J211,0)</f>
        <v>0</v>
      </c>
      <c r="BH211" s="229">
        <f>IF(N211="sníž. přenesená",J211,0)</f>
        <v>0</v>
      </c>
      <c r="BI211" s="229">
        <f>IF(N211="nulová",J211,0)</f>
        <v>0</v>
      </c>
      <c r="BJ211" s="18" t="s">
        <v>84</v>
      </c>
      <c r="BK211" s="229">
        <f>ROUND(I211*H211,2)</f>
        <v>0</v>
      </c>
      <c r="BL211" s="18" t="s">
        <v>470</v>
      </c>
      <c r="BM211" s="228" t="s">
        <v>4609</v>
      </c>
    </row>
    <row r="212" s="2" customFormat="1">
      <c r="A212" s="39"/>
      <c r="B212" s="40"/>
      <c r="C212" s="41"/>
      <c r="D212" s="230" t="s">
        <v>417</v>
      </c>
      <c r="E212" s="41"/>
      <c r="F212" s="231" t="s">
        <v>4533</v>
      </c>
      <c r="G212" s="41"/>
      <c r="H212" s="41"/>
      <c r="I212" s="156"/>
      <c r="J212" s="41"/>
      <c r="K212" s="41"/>
      <c r="L212" s="45"/>
      <c r="M212" s="232"/>
      <c r="N212" s="233"/>
      <c r="O212" s="92"/>
      <c r="P212" s="92"/>
      <c r="Q212" s="92"/>
      <c r="R212" s="92"/>
      <c r="S212" s="92"/>
      <c r="T212" s="93"/>
      <c r="U212" s="39"/>
      <c r="V212" s="39"/>
      <c r="W212" s="39"/>
      <c r="X212" s="39"/>
      <c r="Y212" s="39"/>
      <c r="Z212" s="39"/>
      <c r="AA212" s="39"/>
      <c r="AB212" s="39"/>
      <c r="AC212" s="39"/>
      <c r="AD212" s="39"/>
      <c r="AE212" s="39"/>
      <c r="AT212" s="18" t="s">
        <v>417</v>
      </c>
      <c r="AU212" s="18" t="s">
        <v>86</v>
      </c>
    </row>
    <row r="213" s="11" customFormat="1" ht="22.8" customHeight="1">
      <c r="A213" s="11"/>
      <c r="B213" s="254"/>
      <c r="C213" s="255"/>
      <c r="D213" s="256" t="s">
        <v>75</v>
      </c>
      <c r="E213" s="275" t="s">
        <v>1878</v>
      </c>
      <c r="F213" s="275" t="s">
        <v>4535</v>
      </c>
      <c r="G213" s="255"/>
      <c r="H213" s="255"/>
      <c r="I213" s="258"/>
      <c r="J213" s="276">
        <f>BK213</f>
        <v>0</v>
      </c>
      <c r="K213" s="255"/>
      <c r="L213" s="260"/>
      <c r="M213" s="261"/>
      <c r="N213" s="262"/>
      <c r="O213" s="262"/>
      <c r="P213" s="263">
        <f>SUM(P214:P215)</f>
        <v>0</v>
      </c>
      <c r="Q213" s="262"/>
      <c r="R213" s="263">
        <f>SUM(R214:R215)</f>
        <v>0</v>
      </c>
      <c r="S213" s="262"/>
      <c r="T213" s="264">
        <f>SUM(T214:T215)</f>
        <v>0</v>
      </c>
      <c r="U213" s="11"/>
      <c r="V213" s="11"/>
      <c r="W213" s="11"/>
      <c r="X213" s="11"/>
      <c r="Y213" s="11"/>
      <c r="Z213" s="11"/>
      <c r="AA213" s="11"/>
      <c r="AB213" s="11"/>
      <c r="AC213" s="11"/>
      <c r="AD213" s="11"/>
      <c r="AE213" s="11"/>
      <c r="AR213" s="265" t="s">
        <v>86</v>
      </c>
      <c r="AT213" s="266" t="s">
        <v>75</v>
      </c>
      <c r="AU213" s="266" t="s">
        <v>84</v>
      </c>
      <c r="AY213" s="265" t="s">
        <v>414</v>
      </c>
      <c r="BK213" s="267">
        <f>SUM(BK214:BK215)</f>
        <v>0</v>
      </c>
    </row>
    <row r="214" s="2" customFormat="1" ht="21.75" customHeight="1">
      <c r="A214" s="39"/>
      <c r="B214" s="40"/>
      <c r="C214" s="234" t="s">
        <v>894</v>
      </c>
      <c r="D214" s="234" t="s">
        <v>443</v>
      </c>
      <c r="E214" s="235" t="s">
        <v>4536</v>
      </c>
      <c r="F214" s="236" t="s">
        <v>4537</v>
      </c>
      <c r="G214" s="237" t="s">
        <v>632</v>
      </c>
      <c r="H214" s="238">
        <v>130</v>
      </c>
      <c r="I214" s="239"/>
      <c r="J214" s="240">
        <f>ROUND(I214*H214,2)</f>
        <v>0</v>
      </c>
      <c r="K214" s="236" t="s">
        <v>4433</v>
      </c>
      <c r="L214" s="45"/>
      <c r="M214" s="241" t="s">
        <v>1</v>
      </c>
      <c r="N214" s="242" t="s">
        <v>41</v>
      </c>
      <c r="O214" s="92"/>
      <c r="P214" s="226">
        <f>O214*H214</f>
        <v>0</v>
      </c>
      <c r="Q214" s="226">
        <v>0</v>
      </c>
      <c r="R214" s="226">
        <f>Q214*H214</f>
        <v>0</v>
      </c>
      <c r="S214" s="226">
        <v>0</v>
      </c>
      <c r="T214" s="227">
        <f>S214*H214</f>
        <v>0</v>
      </c>
      <c r="U214" s="39"/>
      <c r="V214" s="39"/>
      <c r="W214" s="39"/>
      <c r="X214" s="39"/>
      <c r="Y214" s="39"/>
      <c r="Z214" s="39"/>
      <c r="AA214" s="39"/>
      <c r="AB214" s="39"/>
      <c r="AC214" s="39"/>
      <c r="AD214" s="39"/>
      <c r="AE214" s="39"/>
      <c r="AR214" s="228" t="s">
        <v>470</v>
      </c>
      <c r="AT214" s="228" t="s">
        <v>443</v>
      </c>
      <c r="AU214" s="228" t="s">
        <v>86</v>
      </c>
      <c r="AY214" s="18" t="s">
        <v>414</v>
      </c>
      <c r="BE214" s="229">
        <f>IF(N214="základní",J214,0)</f>
        <v>0</v>
      </c>
      <c r="BF214" s="229">
        <f>IF(N214="snížená",J214,0)</f>
        <v>0</v>
      </c>
      <c r="BG214" s="229">
        <f>IF(N214="zákl. přenesená",J214,0)</f>
        <v>0</v>
      </c>
      <c r="BH214" s="229">
        <f>IF(N214="sníž. přenesená",J214,0)</f>
        <v>0</v>
      </c>
      <c r="BI214" s="229">
        <f>IF(N214="nulová",J214,0)</f>
        <v>0</v>
      </c>
      <c r="BJ214" s="18" t="s">
        <v>84</v>
      </c>
      <c r="BK214" s="229">
        <f>ROUND(I214*H214,2)</f>
        <v>0</v>
      </c>
      <c r="BL214" s="18" t="s">
        <v>470</v>
      </c>
      <c r="BM214" s="228" t="s">
        <v>4610</v>
      </c>
    </row>
    <row r="215" s="2" customFormat="1">
      <c r="A215" s="39"/>
      <c r="B215" s="40"/>
      <c r="C215" s="41"/>
      <c r="D215" s="230" t="s">
        <v>417</v>
      </c>
      <c r="E215" s="41"/>
      <c r="F215" s="231" t="s">
        <v>4537</v>
      </c>
      <c r="G215" s="41"/>
      <c r="H215" s="41"/>
      <c r="I215" s="156"/>
      <c r="J215" s="41"/>
      <c r="K215" s="41"/>
      <c r="L215" s="45"/>
      <c r="M215" s="232"/>
      <c r="N215" s="233"/>
      <c r="O215" s="92"/>
      <c r="P215" s="92"/>
      <c r="Q215" s="92"/>
      <c r="R215" s="92"/>
      <c r="S215" s="92"/>
      <c r="T215" s="93"/>
      <c r="U215" s="39"/>
      <c r="V215" s="39"/>
      <c r="W215" s="39"/>
      <c r="X215" s="39"/>
      <c r="Y215" s="39"/>
      <c r="Z215" s="39"/>
      <c r="AA215" s="39"/>
      <c r="AB215" s="39"/>
      <c r="AC215" s="39"/>
      <c r="AD215" s="39"/>
      <c r="AE215" s="39"/>
      <c r="AT215" s="18" t="s">
        <v>417</v>
      </c>
      <c r="AU215" s="18" t="s">
        <v>86</v>
      </c>
    </row>
    <row r="216" s="11" customFormat="1" ht="25.92" customHeight="1">
      <c r="A216" s="11"/>
      <c r="B216" s="254"/>
      <c r="C216" s="255"/>
      <c r="D216" s="256" t="s">
        <v>75</v>
      </c>
      <c r="E216" s="257" t="s">
        <v>4539</v>
      </c>
      <c r="F216" s="257" t="s">
        <v>4540</v>
      </c>
      <c r="G216" s="255"/>
      <c r="H216" s="255"/>
      <c r="I216" s="258"/>
      <c r="J216" s="259">
        <f>BK216</f>
        <v>0</v>
      </c>
      <c r="K216" s="255"/>
      <c r="L216" s="260"/>
      <c r="M216" s="261"/>
      <c r="N216" s="262"/>
      <c r="O216" s="262"/>
      <c r="P216" s="263">
        <f>SUM(P217:P219)</f>
        <v>0</v>
      </c>
      <c r="Q216" s="262"/>
      <c r="R216" s="263">
        <f>SUM(R217:R219)</f>
        <v>0</v>
      </c>
      <c r="S216" s="262"/>
      <c r="T216" s="264">
        <f>SUM(T217:T219)</f>
        <v>0</v>
      </c>
      <c r="U216" s="11"/>
      <c r="V216" s="11"/>
      <c r="W216" s="11"/>
      <c r="X216" s="11"/>
      <c r="Y216" s="11"/>
      <c r="Z216" s="11"/>
      <c r="AA216" s="11"/>
      <c r="AB216" s="11"/>
      <c r="AC216" s="11"/>
      <c r="AD216" s="11"/>
      <c r="AE216" s="11"/>
      <c r="AR216" s="265" t="s">
        <v>415</v>
      </c>
      <c r="AT216" s="266" t="s">
        <v>75</v>
      </c>
      <c r="AU216" s="266" t="s">
        <v>76</v>
      </c>
      <c r="AY216" s="265" t="s">
        <v>414</v>
      </c>
      <c r="BK216" s="267">
        <f>SUM(BK217:BK219)</f>
        <v>0</v>
      </c>
    </row>
    <row r="217" s="2" customFormat="1" ht="16.5" customHeight="1">
      <c r="A217" s="39"/>
      <c r="B217" s="40"/>
      <c r="C217" s="234" t="s">
        <v>899</v>
      </c>
      <c r="D217" s="234" t="s">
        <v>443</v>
      </c>
      <c r="E217" s="235" t="s">
        <v>4541</v>
      </c>
      <c r="F217" s="236" t="s">
        <v>4542</v>
      </c>
      <c r="G217" s="237" t="s">
        <v>1258</v>
      </c>
      <c r="H217" s="238">
        <v>14</v>
      </c>
      <c r="I217" s="239"/>
      <c r="J217" s="240">
        <f>ROUND(I217*H217,2)</f>
        <v>0</v>
      </c>
      <c r="K217" s="236" t="s">
        <v>4433</v>
      </c>
      <c r="L217" s="45"/>
      <c r="M217" s="241" t="s">
        <v>1</v>
      </c>
      <c r="N217" s="242" t="s">
        <v>41</v>
      </c>
      <c r="O217" s="92"/>
      <c r="P217" s="226">
        <f>O217*H217</f>
        <v>0</v>
      </c>
      <c r="Q217" s="226">
        <v>0</v>
      </c>
      <c r="R217" s="226">
        <f>Q217*H217</f>
        <v>0</v>
      </c>
      <c r="S217" s="226">
        <v>0</v>
      </c>
      <c r="T217" s="227">
        <f>S217*H217</f>
        <v>0</v>
      </c>
      <c r="U217" s="39"/>
      <c r="V217" s="39"/>
      <c r="W217" s="39"/>
      <c r="X217" s="39"/>
      <c r="Y217" s="39"/>
      <c r="Z217" s="39"/>
      <c r="AA217" s="39"/>
      <c r="AB217" s="39"/>
      <c r="AC217" s="39"/>
      <c r="AD217" s="39"/>
      <c r="AE217" s="39"/>
      <c r="AR217" s="228" t="s">
        <v>695</v>
      </c>
      <c r="AT217" s="228" t="s">
        <v>443</v>
      </c>
      <c r="AU217" s="228" t="s">
        <v>84</v>
      </c>
      <c r="AY217" s="18" t="s">
        <v>414</v>
      </c>
      <c r="BE217" s="229">
        <f>IF(N217="základní",J217,0)</f>
        <v>0</v>
      </c>
      <c r="BF217" s="229">
        <f>IF(N217="snížená",J217,0)</f>
        <v>0</v>
      </c>
      <c r="BG217" s="229">
        <f>IF(N217="zákl. přenesená",J217,0)</f>
        <v>0</v>
      </c>
      <c r="BH217" s="229">
        <f>IF(N217="sníž. přenesená",J217,0)</f>
        <v>0</v>
      </c>
      <c r="BI217" s="229">
        <f>IF(N217="nulová",J217,0)</f>
        <v>0</v>
      </c>
      <c r="BJ217" s="18" t="s">
        <v>84</v>
      </c>
      <c r="BK217" s="229">
        <f>ROUND(I217*H217,2)</f>
        <v>0</v>
      </c>
      <c r="BL217" s="18" t="s">
        <v>695</v>
      </c>
      <c r="BM217" s="228" t="s">
        <v>4611</v>
      </c>
    </row>
    <row r="218" s="2" customFormat="1">
      <c r="A218" s="39"/>
      <c r="B218" s="40"/>
      <c r="C218" s="41"/>
      <c r="D218" s="230" t="s">
        <v>417</v>
      </c>
      <c r="E218" s="41"/>
      <c r="F218" s="231" t="s">
        <v>4542</v>
      </c>
      <c r="G218" s="41"/>
      <c r="H218" s="41"/>
      <c r="I218" s="156"/>
      <c r="J218" s="41"/>
      <c r="K218" s="41"/>
      <c r="L218" s="45"/>
      <c r="M218" s="232"/>
      <c r="N218" s="233"/>
      <c r="O218" s="92"/>
      <c r="P218" s="92"/>
      <c r="Q218" s="92"/>
      <c r="R218" s="92"/>
      <c r="S218" s="92"/>
      <c r="T218" s="93"/>
      <c r="U218" s="39"/>
      <c r="V218" s="39"/>
      <c r="W218" s="39"/>
      <c r="X218" s="39"/>
      <c r="Y218" s="39"/>
      <c r="Z218" s="39"/>
      <c r="AA218" s="39"/>
      <c r="AB218" s="39"/>
      <c r="AC218" s="39"/>
      <c r="AD218" s="39"/>
      <c r="AE218" s="39"/>
      <c r="AT218" s="18" t="s">
        <v>417</v>
      </c>
      <c r="AU218" s="18" t="s">
        <v>84</v>
      </c>
    </row>
    <row r="219" s="13" customFormat="1">
      <c r="A219" s="13"/>
      <c r="B219" s="277"/>
      <c r="C219" s="278"/>
      <c r="D219" s="230" t="s">
        <v>758</v>
      </c>
      <c r="E219" s="279" t="s">
        <v>1</v>
      </c>
      <c r="F219" s="280" t="s">
        <v>4544</v>
      </c>
      <c r="G219" s="278"/>
      <c r="H219" s="281">
        <v>14</v>
      </c>
      <c r="I219" s="282"/>
      <c r="J219" s="278"/>
      <c r="K219" s="278"/>
      <c r="L219" s="283"/>
      <c r="M219" s="311"/>
      <c r="N219" s="312"/>
      <c r="O219" s="312"/>
      <c r="P219" s="312"/>
      <c r="Q219" s="312"/>
      <c r="R219" s="312"/>
      <c r="S219" s="312"/>
      <c r="T219" s="313"/>
      <c r="U219" s="13"/>
      <c r="V219" s="13"/>
      <c r="W219" s="13"/>
      <c r="X219" s="13"/>
      <c r="Y219" s="13"/>
      <c r="Z219" s="13"/>
      <c r="AA219" s="13"/>
      <c r="AB219" s="13"/>
      <c r="AC219" s="13"/>
      <c r="AD219" s="13"/>
      <c r="AE219" s="13"/>
      <c r="AT219" s="287" t="s">
        <v>758</v>
      </c>
      <c r="AU219" s="287" t="s">
        <v>84</v>
      </c>
      <c r="AV219" s="13" t="s">
        <v>86</v>
      </c>
      <c r="AW219" s="13" t="s">
        <v>33</v>
      </c>
      <c r="AX219" s="13" t="s">
        <v>84</v>
      </c>
      <c r="AY219" s="287" t="s">
        <v>414</v>
      </c>
    </row>
    <row r="220" s="2" customFormat="1" ht="6.96" customHeight="1">
      <c r="A220" s="39"/>
      <c r="B220" s="67"/>
      <c r="C220" s="68"/>
      <c r="D220" s="68"/>
      <c r="E220" s="68"/>
      <c r="F220" s="68"/>
      <c r="G220" s="68"/>
      <c r="H220" s="68"/>
      <c r="I220" s="194"/>
      <c r="J220" s="68"/>
      <c r="K220" s="68"/>
      <c r="L220" s="45"/>
      <c r="M220" s="39"/>
      <c r="O220" s="39"/>
      <c r="P220" s="39"/>
      <c r="Q220" s="39"/>
      <c r="R220" s="39"/>
      <c r="S220" s="39"/>
      <c r="T220" s="39"/>
      <c r="U220" s="39"/>
      <c r="V220" s="39"/>
      <c r="W220" s="39"/>
      <c r="X220" s="39"/>
      <c r="Y220" s="39"/>
      <c r="Z220" s="39"/>
      <c r="AA220" s="39"/>
      <c r="AB220" s="39"/>
      <c r="AC220" s="39"/>
      <c r="AD220" s="39"/>
      <c r="AE220" s="39"/>
    </row>
  </sheetData>
  <sheetProtection sheet="1" autoFilter="0" formatColumns="0" formatRows="0" objects="1" scenarios="1" spinCount="100000" saltValue="XO2/CyVAaFJC/A8mb8AUnT5WtH8hH5gjhS4SKGukFz+t+jPVs5ybNMSMPMXcw2smWAgyz63hs0Ovi2e/G4P97A==" hashValue="O+dQwaSKeABX0MkWx3CgNyGF7/PpZoc/kUymAAgf7nFOoFUk6JMS5B+9v/qwITNwEMo9VcfnMXBInB/RtPhFRw==" algorithmName="SHA-512" password="CC35"/>
  <autoFilter ref="C127:K219"/>
  <mergeCells count="12">
    <mergeCell ref="E7:H7"/>
    <mergeCell ref="E9:H9"/>
    <mergeCell ref="E11:H11"/>
    <mergeCell ref="E20:H20"/>
    <mergeCell ref="E29:H29"/>
    <mergeCell ref="E85:H85"/>
    <mergeCell ref="E87:H87"/>
    <mergeCell ref="E89:H89"/>
    <mergeCell ref="E116:H116"/>
    <mergeCell ref="E118:H118"/>
    <mergeCell ref="E120:H120"/>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8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372</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4580</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4612</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ROUND(J121,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ROUND((SUM(BE121:BE138)),  2)</f>
        <v>0</v>
      </c>
      <c r="G35" s="39"/>
      <c r="H35" s="39"/>
      <c r="I35" s="173">
        <v>0.20999999999999999</v>
      </c>
      <c r="J35" s="172">
        <f>ROUND(((SUM(BE121:BE138))*I35),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ROUND((SUM(BF121:BF138)),  2)</f>
        <v>0</v>
      </c>
      <c r="G36" s="39"/>
      <c r="H36" s="39"/>
      <c r="I36" s="173">
        <v>0.14999999999999999</v>
      </c>
      <c r="J36" s="172">
        <f>ROUND(((SUM(BF121:BF138))*I36),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ROUND((SUM(BG121:BG138)),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ROUND((SUM(BH121:BH138)),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ROUND((SUM(BI121:BI138)),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4580</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03.2 - Lávka v km 8,100 - VON</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J121</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746</v>
      </c>
      <c r="E99" s="250"/>
      <c r="F99" s="250"/>
      <c r="G99" s="250"/>
      <c r="H99" s="250"/>
      <c r="I99" s="251"/>
      <c r="J99" s="252">
        <f>J122</f>
        <v>0</v>
      </c>
      <c r="K99" s="248"/>
      <c r="L99" s="253"/>
      <c r="S99" s="10"/>
      <c r="T99" s="10"/>
      <c r="U99" s="10"/>
      <c r="V99" s="10"/>
      <c r="W99" s="10"/>
      <c r="X99" s="10"/>
      <c r="Y99" s="10"/>
      <c r="Z99" s="10"/>
      <c r="AA99" s="10"/>
      <c r="AB99" s="10"/>
      <c r="AC99" s="10"/>
      <c r="AD99" s="10"/>
      <c r="AE99" s="10"/>
    </row>
    <row r="100" hidden="1" s="2" customFormat="1" ht="21.84" customHeight="1">
      <c r="A100" s="39"/>
      <c r="B100" s="40"/>
      <c r="C100" s="41"/>
      <c r="D100" s="41"/>
      <c r="E100" s="41"/>
      <c r="F100" s="41"/>
      <c r="G100" s="41"/>
      <c r="H100" s="41"/>
      <c r="I100" s="156"/>
      <c r="J100" s="41"/>
      <c r="K100" s="41"/>
      <c r="L100" s="64"/>
      <c r="S100" s="39"/>
      <c r="T100" s="39"/>
      <c r="U100" s="39"/>
      <c r="V100" s="39"/>
      <c r="W100" s="39"/>
      <c r="X100" s="39"/>
      <c r="Y100" s="39"/>
      <c r="Z100" s="39"/>
      <c r="AA100" s="39"/>
      <c r="AB100" s="39"/>
      <c r="AC100" s="39"/>
      <c r="AD100" s="39"/>
      <c r="AE100" s="39"/>
    </row>
    <row r="101" hidden="1" s="2" customFormat="1" ht="6.96" customHeight="1">
      <c r="A101" s="39"/>
      <c r="B101" s="67"/>
      <c r="C101" s="68"/>
      <c r="D101" s="68"/>
      <c r="E101" s="68"/>
      <c r="F101" s="68"/>
      <c r="G101" s="68"/>
      <c r="H101" s="68"/>
      <c r="I101" s="194"/>
      <c r="J101" s="68"/>
      <c r="K101" s="68"/>
      <c r="L101" s="64"/>
      <c r="S101" s="39"/>
      <c r="T101" s="39"/>
      <c r="U101" s="39"/>
      <c r="V101" s="39"/>
      <c r="W101" s="39"/>
      <c r="X101" s="39"/>
      <c r="Y101" s="39"/>
      <c r="Z101" s="39"/>
      <c r="AA101" s="39"/>
      <c r="AB101" s="39"/>
      <c r="AC101" s="39"/>
      <c r="AD101" s="39"/>
      <c r="AE101" s="39"/>
    </row>
    <row r="102" hidden="1"/>
    <row r="103" hidden="1"/>
    <row r="104" hidden="1"/>
    <row r="105" s="2" customFormat="1" ht="6.96" customHeight="1">
      <c r="A105" s="39"/>
      <c r="B105" s="69"/>
      <c r="C105" s="70"/>
      <c r="D105" s="70"/>
      <c r="E105" s="70"/>
      <c r="F105" s="70"/>
      <c r="G105" s="70"/>
      <c r="H105" s="70"/>
      <c r="I105" s="197"/>
      <c r="J105" s="70"/>
      <c r="K105" s="70"/>
      <c r="L105" s="64"/>
      <c r="S105" s="39"/>
      <c r="T105" s="39"/>
      <c r="U105" s="39"/>
      <c r="V105" s="39"/>
      <c r="W105" s="39"/>
      <c r="X105" s="39"/>
      <c r="Y105" s="39"/>
      <c r="Z105" s="39"/>
      <c r="AA105" s="39"/>
      <c r="AB105" s="39"/>
      <c r="AC105" s="39"/>
      <c r="AD105" s="39"/>
      <c r="AE105" s="39"/>
    </row>
    <row r="106" s="2" customFormat="1" ht="24.96" customHeight="1">
      <c r="A106" s="39"/>
      <c r="B106" s="40"/>
      <c r="C106" s="24" t="s">
        <v>396</v>
      </c>
      <c r="D106" s="41"/>
      <c r="E106" s="41"/>
      <c r="F106" s="41"/>
      <c r="G106" s="41"/>
      <c r="H106" s="41"/>
      <c r="I106" s="156"/>
      <c r="J106" s="41"/>
      <c r="K106" s="41"/>
      <c r="L106" s="64"/>
      <c r="S106" s="39"/>
      <c r="T106" s="39"/>
      <c r="U106" s="39"/>
      <c r="V106" s="39"/>
      <c r="W106" s="39"/>
      <c r="X106" s="39"/>
      <c r="Y106" s="39"/>
      <c r="Z106" s="39"/>
      <c r="AA106" s="39"/>
      <c r="AB106" s="39"/>
      <c r="AC106" s="39"/>
      <c r="AD106" s="39"/>
      <c r="AE106" s="39"/>
    </row>
    <row r="107" s="2" customFormat="1" ht="6.96" customHeight="1">
      <c r="A107" s="39"/>
      <c r="B107" s="40"/>
      <c r="C107" s="41"/>
      <c r="D107" s="41"/>
      <c r="E107" s="41"/>
      <c r="F107" s="41"/>
      <c r="G107" s="41"/>
      <c r="H107" s="41"/>
      <c r="I107" s="156"/>
      <c r="J107" s="41"/>
      <c r="K107" s="41"/>
      <c r="L107" s="64"/>
      <c r="S107" s="39"/>
      <c r="T107" s="39"/>
      <c r="U107" s="39"/>
      <c r="V107" s="39"/>
      <c r="W107" s="39"/>
      <c r="X107" s="39"/>
      <c r="Y107" s="39"/>
      <c r="Z107" s="39"/>
      <c r="AA107" s="39"/>
      <c r="AB107" s="39"/>
      <c r="AC107" s="39"/>
      <c r="AD107" s="39"/>
      <c r="AE107" s="39"/>
    </row>
    <row r="108" s="2" customFormat="1" ht="12" customHeight="1">
      <c r="A108" s="39"/>
      <c r="B108" s="40"/>
      <c r="C108" s="33" t="s">
        <v>16</v>
      </c>
      <c r="D108" s="41"/>
      <c r="E108" s="41"/>
      <c r="F108" s="41"/>
      <c r="G108" s="41"/>
      <c r="H108" s="41"/>
      <c r="I108" s="156"/>
      <c r="J108" s="41"/>
      <c r="K108" s="41"/>
      <c r="L108" s="64"/>
      <c r="S108" s="39"/>
      <c r="T108" s="39"/>
      <c r="U108" s="39"/>
      <c r="V108" s="39"/>
      <c r="W108" s="39"/>
      <c r="X108" s="39"/>
      <c r="Y108" s="39"/>
      <c r="Z108" s="39"/>
      <c r="AA108" s="39"/>
      <c r="AB108" s="39"/>
      <c r="AC108" s="39"/>
      <c r="AD108" s="39"/>
      <c r="AE108" s="39"/>
    </row>
    <row r="109" s="2" customFormat="1" ht="23.25" customHeight="1">
      <c r="A109" s="39"/>
      <c r="B109" s="40"/>
      <c r="C109" s="41"/>
      <c r="D109" s="41"/>
      <c r="E109" s="198" t="str">
        <f>E7</f>
        <v>Oprava trati v úseku 1.TK a 2.TK Děčín Prostřední Žleb - Dolní Žleb_OPRAVA č. 2</v>
      </c>
      <c r="F109" s="33"/>
      <c r="G109" s="33"/>
      <c r="H109" s="33"/>
      <c r="I109" s="156"/>
      <c r="J109" s="41"/>
      <c r="K109" s="41"/>
      <c r="L109" s="64"/>
      <c r="S109" s="39"/>
      <c r="T109" s="39"/>
      <c r="U109" s="39"/>
      <c r="V109" s="39"/>
      <c r="W109" s="39"/>
      <c r="X109" s="39"/>
      <c r="Y109" s="39"/>
      <c r="Z109" s="39"/>
      <c r="AA109" s="39"/>
      <c r="AB109" s="39"/>
      <c r="AC109" s="39"/>
      <c r="AD109" s="39"/>
      <c r="AE109" s="39"/>
    </row>
    <row r="110" s="1" customFormat="1" ht="12" customHeight="1">
      <c r="B110" s="22"/>
      <c r="C110" s="33" t="s">
        <v>389</v>
      </c>
      <c r="D110" s="23"/>
      <c r="E110" s="23"/>
      <c r="F110" s="23"/>
      <c r="G110" s="23"/>
      <c r="H110" s="23"/>
      <c r="I110" s="148"/>
      <c r="J110" s="23"/>
      <c r="K110" s="23"/>
      <c r="L110" s="21"/>
    </row>
    <row r="111" s="2" customFormat="1" ht="16.5" customHeight="1">
      <c r="A111" s="39"/>
      <c r="B111" s="40"/>
      <c r="C111" s="41"/>
      <c r="D111" s="41"/>
      <c r="E111" s="198" t="s">
        <v>4580</v>
      </c>
      <c r="F111" s="41"/>
      <c r="G111" s="41"/>
      <c r="H111" s="41"/>
      <c r="I111" s="156"/>
      <c r="J111" s="41"/>
      <c r="K111" s="41"/>
      <c r="L111" s="64"/>
      <c r="S111" s="39"/>
      <c r="T111" s="39"/>
      <c r="U111" s="39"/>
      <c r="V111" s="39"/>
      <c r="W111" s="39"/>
      <c r="X111" s="39"/>
      <c r="Y111" s="39"/>
      <c r="Z111" s="39"/>
      <c r="AA111" s="39"/>
      <c r="AB111" s="39"/>
      <c r="AC111" s="39"/>
      <c r="AD111" s="39"/>
      <c r="AE111" s="39"/>
    </row>
    <row r="112" s="2" customFormat="1" ht="12" customHeight="1">
      <c r="A112" s="39"/>
      <c r="B112" s="40"/>
      <c r="C112" s="33" t="s">
        <v>715</v>
      </c>
      <c r="D112" s="41"/>
      <c r="E112" s="41"/>
      <c r="F112" s="41"/>
      <c r="G112" s="41"/>
      <c r="H112" s="41"/>
      <c r="I112" s="156"/>
      <c r="J112" s="41"/>
      <c r="K112" s="41"/>
      <c r="L112" s="64"/>
      <c r="S112" s="39"/>
      <c r="T112" s="39"/>
      <c r="U112" s="39"/>
      <c r="V112" s="39"/>
      <c r="W112" s="39"/>
      <c r="X112" s="39"/>
      <c r="Y112" s="39"/>
      <c r="Z112" s="39"/>
      <c r="AA112" s="39"/>
      <c r="AB112" s="39"/>
      <c r="AC112" s="39"/>
      <c r="AD112" s="39"/>
      <c r="AE112" s="39"/>
    </row>
    <row r="113" s="2" customFormat="1" ht="16.5" customHeight="1">
      <c r="A113" s="39"/>
      <c r="B113" s="40"/>
      <c r="C113" s="41"/>
      <c r="D113" s="41"/>
      <c r="E113" s="77" t="str">
        <f>E11</f>
        <v>03.2 - Lávka v km 8,100 - VON</v>
      </c>
      <c r="F113" s="41"/>
      <c r="G113" s="41"/>
      <c r="H113" s="41"/>
      <c r="I113" s="156"/>
      <c r="J113" s="41"/>
      <c r="K113" s="41"/>
      <c r="L113" s="64"/>
      <c r="S113" s="39"/>
      <c r="T113" s="39"/>
      <c r="U113" s="39"/>
      <c r="V113" s="39"/>
      <c r="W113" s="39"/>
      <c r="X113" s="39"/>
      <c r="Y113" s="39"/>
      <c r="Z113" s="39"/>
      <c r="AA113" s="39"/>
      <c r="AB113" s="39"/>
      <c r="AC113" s="39"/>
      <c r="AD113" s="39"/>
      <c r="AE113" s="39"/>
    </row>
    <row r="114" s="2" customFormat="1" ht="6.96" customHeight="1">
      <c r="A114" s="39"/>
      <c r="B114" s="40"/>
      <c r="C114" s="41"/>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2" customFormat="1" ht="12" customHeight="1">
      <c r="A115" s="39"/>
      <c r="B115" s="40"/>
      <c r="C115" s="33" t="s">
        <v>20</v>
      </c>
      <c r="D115" s="41"/>
      <c r="E115" s="41"/>
      <c r="F115" s="28" t="str">
        <f>F14</f>
        <v xml:space="preserve"> </v>
      </c>
      <c r="G115" s="41"/>
      <c r="H115" s="41"/>
      <c r="I115" s="158" t="s">
        <v>22</v>
      </c>
      <c r="J115" s="80" t="str">
        <f>IF(J14="","",J14)</f>
        <v>21. 11. 2019</v>
      </c>
      <c r="K115" s="41"/>
      <c r="L115" s="64"/>
      <c r="S115" s="39"/>
      <c r="T115" s="39"/>
      <c r="U115" s="39"/>
      <c r="V115" s="39"/>
      <c r="W115" s="39"/>
      <c r="X115" s="39"/>
      <c r="Y115" s="39"/>
      <c r="Z115" s="39"/>
      <c r="AA115" s="39"/>
      <c r="AB115" s="39"/>
      <c r="AC115" s="39"/>
      <c r="AD115" s="39"/>
      <c r="AE115" s="39"/>
    </row>
    <row r="116" s="2" customFormat="1" ht="6.96" customHeight="1">
      <c r="A116" s="39"/>
      <c r="B116" s="40"/>
      <c r="C116" s="41"/>
      <c r="D116" s="41"/>
      <c r="E116" s="41"/>
      <c r="F116" s="41"/>
      <c r="G116" s="41"/>
      <c r="H116" s="41"/>
      <c r="I116" s="156"/>
      <c r="J116" s="41"/>
      <c r="K116" s="41"/>
      <c r="L116" s="64"/>
      <c r="S116" s="39"/>
      <c r="T116" s="39"/>
      <c r="U116" s="39"/>
      <c r="V116" s="39"/>
      <c r="W116" s="39"/>
      <c r="X116" s="39"/>
      <c r="Y116" s="39"/>
      <c r="Z116" s="39"/>
      <c r="AA116" s="39"/>
      <c r="AB116" s="39"/>
      <c r="AC116" s="39"/>
      <c r="AD116" s="39"/>
      <c r="AE116" s="39"/>
    </row>
    <row r="117" s="2" customFormat="1" ht="15.15" customHeight="1">
      <c r="A117" s="39"/>
      <c r="B117" s="40"/>
      <c r="C117" s="33" t="s">
        <v>24</v>
      </c>
      <c r="D117" s="41"/>
      <c r="E117" s="41"/>
      <c r="F117" s="28" t="str">
        <f>E17</f>
        <v/>
      </c>
      <c r="G117" s="41"/>
      <c r="H117" s="41"/>
      <c r="I117" s="158" t="s">
        <v>32</v>
      </c>
      <c r="J117" s="37" t="str">
        <f>E23</f>
        <v xml:space="preserve"> </v>
      </c>
      <c r="K117" s="41"/>
      <c r="L117" s="64"/>
      <c r="S117" s="39"/>
      <c r="T117" s="39"/>
      <c r="U117" s="39"/>
      <c r="V117" s="39"/>
      <c r="W117" s="39"/>
      <c r="X117" s="39"/>
      <c r="Y117" s="39"/>
      <c r="Z117" s="39"/>
      <c r="AA117" s="39"/>
      <c r="AB117" s="39"/>
      <c r="AC117" s="39"/>
      <c r="AD117" s="39"/>
      <c r="AE117" s="39"/>
    </row>
    <row r="118" s="2" customFormat="1" ht="15.15" customHeight="1">
      <c r="A118" s="39"/>
      <c r="B118" s="40"/>
      <c r="C118" s="33" t="s">
        <v>30</v>
      </c>
      <c r="D118" s="41"/>
      <c r="E118" s="41"/>
      <c r="F118" s="28" t="str">
        <f>IF(E20="","",E20)</f>
        <v>Vyplň údaj</v>
      </c>
      <c r="G118" s="41"/>
      <c r="H118" s="41"/>
      <c r="I118" s="158" t="s">
        <v>34</v>
      </c>
      <c r="J118" s="37" t="str">
        <f>E26</f>
        <v xml:space="preserve"> </v>
      </c>
      <c r="K118" s="41"/>
      <c r="L118" s="64"/>
      <c r="S118" s="39"/>
      <c r="T118" s="39"/>
      <c r="U118" s="39"/>
      <c r="V118" s="39"/>
      <c r="W118" s="39"/>
      <c r="X118" s="39"/>
      <c r="Y118" s="39"/>
      <c r="Z118" s="39"/>
      <c r="AA118" s="39"/>
      <c r="AB118" s="39"/>
      <c r="AC118" s="39"/>
      <c r="AD118" s="39"/>
      <c r="AE118" s="39"/>
    </row>
    <row r="119" s="2" customFormat="1" ht="10.32" customHeight="1">
      <c r="A119" s="39"/>
      <c r="B119" s="40"/>
      <c r="C119" s="41"/>
      <c r="D119" s="41"/>
      <c r="E119" s="41"/>
      <c r="F119" s="41"/>
      <c r="G119" s="41"/>
      <c r="H119" s="41"/>
      <c r="I119" s="156"/>
      <c r="J119" s="41"/>
      <c r="K119" s="41"/>
      <c r="L119" s="64"/>
      <c r="S119" s="39"/>
      <c r="T119" s="39"/>
      <c r="U119" s="39"/>
      <c r="V119" s="39"/>
      <c r="W119" s="39"/>
      <c r="X119" s="39"/>
      <c r="Y119" s="39"/>
      <c r="Z119" s="39"/>
      <c r="AA119" s="39"/>
      <c r="AB119" s="39"/>
      <c r="AC119" s="39"/>
      <c r="AD119" s="39"/>
      <c r="AE119" s="39"/>
    </row>
    <row r="120" s="9" customFormat="1" ht="29.28" customHeight="1">
      <c r="A120" s="204"/>
      <c r="B120" s="205"/>
      <c r="C120" s="206" t="s">
        <v>397</v>
      </c>
      <c r="D120" s="207" t="s">
        <v>61</v>
      </c>
      <c r="E120" s="207" t="s">
        <v>57</v>
      </c>
      <c r="F120" s="207" t="s">
        <v>58</v>
      </c>
      <c r="G120" s="207" t="s">
        <v>398</v>
      </c>
      <c r="H120" s="207" t="s">
        <v>399</v>
      </c>
      <c r="I120" s="208" t="s">
        <v>400</v>
      </c>
      <c r="J120" s="207" t="s">
        <v>393</v>
      </c>
      <c r="K120" s="209" t="s">
        <v>401</v>
      </c>
      <c r="L120" s="210"/>
      <c r="M120" s="101" t="s">
        <v>1</v>
      </c>
      <c r="N120" s="102" t="s">
        <v>40</v>
      </c>
      <c r="O120" s="102" t="s">
        <v>402</v>
      </c>
      <c r="P120" s="102" t="s">
        <v>403</v>
      </c>
      <c r="Q120" s="102" t="s">
        <v>404</v>
      </c>
      <c r="R120" s="102" t="s">
        <v>405</v>
      </c>
      <c r="S120" s="102" t="s">
        <v>406</v>
      </c>
      <c r="T120" s="103" t="s">
        <v>407</v>
      </c>
      <c r="U120" s="204"/>
      <c r="V120" s="204"/>
      <c r="W120" s="204"/>
      <c r="X120" s="204"/>
      <c r="Y120" s="204"/>
      <c r="Z120" s="204"/>
      <c r="AA120" s="204"/>
      <c r="AB120" s="204"/>
      <c r="AC120" s="204"/>
      <c r="AD120" s="204"/>
      <c r="AE120" s="204"/>
    </row>
    <row r="121" s="2" customFormat="1" ht="22.8" customHeight="1">
      <c r="A121" s="39"/>
      <c r="B121" s="40"/>
      <c r="C121" s="108" t="s">
        <v>408</v>
      </c>
      <c r="D121" s="41"/>
      <c r="E121" s="41"/>
      <c r="F121" s="41"/>
      <c r="G121" s="41"/>
      <c r="H121" s="41"/>
      <c r="I121" s="156"/>
      <c r="J121" s="211">
        <f>BK121</f>
        <v>0</v>
      </c>
      <c r="K121" s="41"/>
      <c r="L121" s="45"/>
      <c r="M121" s="104"/>
      <c r="N121" s="212"/>
      <c r="O121" s="105"/>
      <c r="P121" s="213">
        <f>P122</f>
        <v>0</v>
      </c>
      <c r="Q121" s="105"/>
      <c r="R121" s="213">
        <f>R122</f>
        <v>0</v>
      </c>
      <c r="S121" s="105"/>
      <c r="T121" s="214">
        <f>T122</f>
        <v>0</v>
      </c>
      <c r="U121" s="39"/>
      <c r="V121" s="39"/>
      <c r="W121" s="39"/>
      <c r="X121" s="39"/>
      <c r="Y121" s="39"/>
      <c r="Z121" s="39"/>
      <c r="AA121" s="39"/>
      <c r="AB121" s="39"/>
      <c r="AC121" s="39"/>
      <c r="AD121" s="39"/>
      <c r="AE121" s="39"/>
      <c r="AT121" s="18" t="s">
        <v>75</v>
      </c>
      <c r="AU121" s="18" t="s">
        <v>395</v>
      </c>
      <c r="BK121" s="215">
        <f>BK122</f>
        <v>0</v>
      </c>
    </row>
    <row r="122" s="11" customFormat="1" ht="25.92" customHeight="1">
      <c r="A122" s="11"/>
      <c r="B122" s="254"/>
      <c r="C122" s="255"/>
      <c r="D122" s="256" t="s">
        <v>75</v>
      </c>
      <c r="E122" s="257" t="s">
        <v>128</v>
      </c>
      <c r="F122" s="257" t="s">
        <v>1096</v>
      </c>
      <c r="G122" s="255"/>
      <c r="H122" s="255"/>
      <c r="I122" s="258"/>
      <c r="J122" s="259">
        <f>BK122</f>
        <v>0</v>
      </c>
      <c r="K122" s="255"/>
      <c r="L122" s="260"/>
      <c r="M122" s="261"/>
      <c r="N122" s="262"/>
      <c r="O122" s="262"/>
      <c r="P122" s="263">
        <f>SUM(P123:P138)</f>
        <v>0</v>
      </c>
      <c r="Q122" s="262"/>
      <c r="R122" s="263">
        <f>SUM(R123:R138)</f>
        <v>0</v>
      </c>
      <c r="S122" s="262"/>
      <c r="T122" s="264">
        <f>SUM(T123:T138)</f>
        <v>0</v>
      </c>
      <c r="U122" s="11"/>
      <c r="V122" s="11"/>
      <c r="W122" s="11"/>
      <c r="X122" s="11"/>
      <c r="Y122" s="11"/>
      <c r="Z122" s="11"/>
      <c r="AA122" s="11"/>
      <c r="AB122" s="11"/>
      <c r="AC122" s="11"/>
      <c r="AD122" s="11"/>
      <c r="AE122" s="11"/>
      <c r="AR122" s="265" t="s">
        <v>427</v>
      </c>
      <c r="AT122" s="266" t="s">
        <v>75</v>
      </c>
      <c r="AU122" s="266" t="s">
        <v>76</v>
      </c>
      <c r="AY122" s="265" t="s">
        <v>414</v>
      </c>
      <c r="BK122" s="267">
        <f>SUM(BK123:BK138)</f>
        <v>0</v>
      </c>
    </row>
    <row r="123" s="2" customFormat="1" ht="21.75" customHeight="1">
      <c r="A123" s="39"/>
      <c r="B123" s="40"/>
      <c r="C123" s="234" t="s">
        <v>84</v>
      </c>
      <c r="D123" s="234" t="s">
        <v>443</v>
      </c>
      <c r="E123" s="235" t="s">
        <v>4546</v>
      </c>
      <c r="F123" s="236" t="s">
        <v>4547</v>
      </c>
      <c r="G123" s="237" t="s">
        <v>961</v>
      </c>
      <c r="H123" s="309"/>
      <c r="I123" s="239"/>
      <c r="J123" s="240">
        <f>ROUND(I123*H123,2)</f>
        <v>0</v>
      </c>
      <c r="K123" s="236" t="s">
        <v>4548</v>
      </c>
      <c r="L123" s="45"/>
      <c r="M123" s="241" t="s">
        <v>1</v>
      </c>
      <c r="N123" s="242" t="s">
        <v>41</v>
      </c>
      <c r="O123" s="92"/>
      <c r="P123" s="226">
        <f>O123*H123</f>
        <v>0</v>
      </c>
      <c r="Q123" s="226">
        <v>0</v>
      </c>
      <c r="R123" s="226">
        <f>Q123*H123</f>
        <v>0</v>
      </c>
      <c r="S123" s="226">
        <v>0</v>
      </c>
      <c r="T123" s="227">
        <f>S123*H123</f>
        <v>0</v>
      </c>
      <c r="U123" s="39"/>
      <c r="V123" s="39"/>
      <c r="W123" s="39"/>
      <c r="X123" s="39"/>
      <c r="Y123" s="39"/>
      <c r="Z123" s="39"/>
      <c r="AA123" s="39"/>
      <c r="AB123" s="39"/>
      <c r="AC123" s="39"/>
      <c r="AD123" s="39"/>
      <c r="AE123" s="39"/>
      <c r="AR123" s="228" t="s">
        <v>1102</v>
      </c>
      <c r="AT123" s="228" t="s">
        <v>443</v>
      </c>
      <c r="AU123" s="228" t="s">
        <v>84</v>
      </c>
      <c r="AY123" s="18" t="s">
        <v>414</v>
      </c>
      <c r="BE123" s="229">
        <f>IF(N123="základní",J123,0)</f>
        <v>0</v>
      </c>
      <c r="BF123" s="229">
        <f>IF(N123="snížená",J123,0)</f>
        <v>0</v>
      </c>
      <c r="BG123" s="229">
        <f>IF(N123="zákl. přenesená",J123,0)</f>
        <v>0</v>
      </c>
      <c r="BH123" s="229">
        <f>IF(N123="sníž. přenesená",J123,0)</f>
        <v>0</v>
      </c>
      <c r="BI123" s="229">
        <f>IF(N123="nulová",J123,0)</f>
        <v>0</v>
      </c>
      <c r="BJ123" s="18" t="s">
        <v>84</v>
      </c>
      <c r="BK123" s="229">
        <f>ROUND(I123*H123,2)</f>
        <v>0</v>
      </c>
      <c r="BL123" s="18" t="s">
        <v>1102</v>
      </c>
      <c r="BM123" s="228" t="s">
        <v>4613</v>
      </c>
    </row>
    <row r="124" s="2" customFormat="1">
      <c r="A124" s="39"/>
      <c r="B124" s="40"/>
      <c r="C124" s="41"/>
      <c r="D124" s="230" t="s">
        <v>417</v>
      </c>
      <c r="E124" s="41"/>
      <c r="F124" s="231" t="s">
        <v>4547</v>
      </c>
      <c r="G124" s="41"/>
      <c r="H124" s="41"/>
      <c r="I124" s="156"/>
      <c r="J124" s="41"/>
      <c r="K124" s="41"/>
      <c r="L124" s="45"/>
      <c r="M124" s="232"/>
      <c r="N124" s="233"/>
      <c r="O124" s="92"/>
      <c r="P124" s="92"/>
      <c r="Q124" s="92"/>
      <c r="R124" s="92"/>
      <c r="S124" s="92"/>
      <c r="T124" s="93"/>
      <c r="U124" s="39"/>
      <c r="V124" s="39"/>
      <c r="W124" s="39"/>
      <c r="X124" s="39"/>
      <c r="Y124" s="39"/>
      <c r="Z124" s="39"/>
      <c r="AA124" s="39"/>
      <c r="AB124" s="39"/>
      <c r="AC124" s="39"/>
      <c r="AD124" s="39"/>
      <c r="AE124" s="39"/>
      <c r="AT124" s="18" t="s">
        <v>417</v>
      </c>
      <c r="AU124" s="18" t="s">
        <v>84</v>
      </c>
    </row>
    <row r="125" s="2" customFormat="1" ht="21.75" customHeight="1">
      <c r="A125" s="39"/>
      <c r="B125" s="40"/>
      <c r="C125" s="234" t="s">
        <v>86</v>
      </c>
      <c r="D125" s="234" t="s">
        <v>443</v>
      </c>
      <c r="E125" s="235" t="s">
        <v>4550</v>
      </c>
      <c r="F125" s="236" t="s">
        <v>4551</v>
      </c>
      <c r="G125" s="237" t="s">
        <v>961</v>
      </c>
      <c r="H125" s="309"/>
      <c r="I125" s="239"/>
      <c r="J125" s="240">
        <f>ROUND(I125*H125,2)</f>
        <v>0</v>
      </c>
      <c r="K125" s="236" t="s">
        <v>4548</v>
      </c>
      <c r="L125" s="45"/>
      <c r="M125" s="241" t="s">
        <v>1</v>
      </c>
      <c r="N125" s="242" t="s">
        <v>41</v>
      </c>
      <c r="O125" s="92"/>
      <c r="P125" s="226">
        <f>O125*H125</f>
        <v>0</v>
      </c>
      <c r="Q125" s="226">
        <v>0</v>
      </c>
      <c r="R125" s="226">
        <f>Q125*H125</f>
        <v>0</v>
      </c>
      <c r="S125" s="226">
        <v>0</v>
      </c>
      <c r="T125" s="227">
        <f>S125*H125</f>
        <v>0</v>
      </c>
      <c r="U125" s="39"/>
      <c r="V125" s="39"/>
      <c r="W125" s="39"/>
      <c r="X125" s="39"/>
      <c r="Y125" s="39"/>
      <c r="Z125" s="39"/>
      <c r="AA125" s="39"/>
      <c r="AB125" s="39"/>
      <c r="AC125" s="39"/>
      <c r="AD125" s="39"/>
      <c r="AE125" s="39"/>
      <c r="AR125" s="228" t="s">
        <v>1102</v>
      </c>
      <c r="AT125" s="228" t="s">
        <v>443</v>
      </c>
      <c r="AU125" s="228" t="s">
        <v>84</v>
      </c>
      <c r="AY125" s="18" t="s">
        <v>414</v>
      </c>
      <c r="BE125" s="229">
        <f>IF(N125="základní",J125,0)</f>
        <v>0</v>
      </c>
      <c r="BF125" s="229">
        <f>IF(N125="snížená",J125,0)</f>
        <v>0</v>
      </c>
      <c r="BG125" s="229">
        <f>IF(N125="zákl. přenesená",J125,0)</f>
        <v>0</v>
      </c>
      <c r="BH125" s="229">
        <f>IF(N125="sníž. přenesená",J125,0)</f>
        <v>0</v>
      </c>
      <c r="BI125" s="229">
        <f>IF(N125="nulová",J125,0)</f>
        <v>0</v>
      </c>
      <c r="BJ125" s="18" t="s">
        <v>84</v>
      </c>
      <c r="BK125" s="229">
        <f>ROUND(I125*H125,2)</f>
        <v>0</v>
      </c>
      <c r="BL125" s="18" t="s">
        <v>1102</v>
      </c>
      <c r="BM125" s="228" t="s">
        <v>4614</v>
      </c>
    </row>
    <row r="126" s="2" customFormat="1">
      <c r="A126" s="39"/>
      <c r="B126" s="40"/>
      <c r="C126" s="41"/>
      <c r="D126" s="230" t="s">
        <v>417</v>
      </c>
      <c r="E126" s="41"/>
      <c r="F126" s="231" t="s">
        <v>4551</v>
      </c>
      <c r="G126" s="41"/>
      <c r="H126" s="41"/>
      <c r="I126" s="156"/>
      <c r="J126" s="41"/>
      <c r="K126" s="41"/>
      <c r="L126" s="45"/>
      <c r="M126" s="232"/>
      <c r="N126" s="233"/>
      <c r="O126" s="92"/>
      <c r="P126" s="92"/>
      <c r="Q126" s="92"/>
      <c r="R126" s="92"/>
      <c r="S126" s="92"/>
      <c r="T126" s="93"/>
      <c r="U126" s="39"/>
      <c r="V126" s="39"/>
      <c r="W126" s="39"/>
      <c r="X126" s="39"/>
      <c r="Y126" s="39"/>
      <c r="Z126" s="39"/>
      <c r="AA126" s="39"/>
      <c r="AB126" s="39"/>
      <c r="AC126" s="39"/>
      <c r="AD126" s="39"/>
      <c r="AE126" s="39"/>
      <c r="AT126" s="18" t="s">
        <v>417</v>
      </c>
      <c r="AU126" s="18" t="s">
        <v>84</v>
      </c>
    </row>
    <row r="127" s="2" customFormat="1" ht="16.5" customHeight="1">
      <c r="A127" s="39"/>
      <c r="B127" s="40"/>
      <c r="C127" s="234" t="s">
        <v>114</v>
      </c>
      <c r="D127" s="234" t="s">
        <v>443</v>
      </c>
      <c r="E127" s="235" t="s">
        <v>4553</v>
      </c>
      <c r="F127" s="236" t="s">
        <v>4554</v>
      </c>
      <c r="G127" s="237" t="s">
        <v>961</v>
      </c>
      <c r="H127" s="309"/>
      <c r="I127" s="239"/>
      <c r="J127" s="240">
        <f>ROUND(I127*H127,2)</f>
        <v>0</v>
      </c>
      <c r="K127" s="236" t="s">
        <v>4548</v>
      </c>
      <c r="L127" s="45"/>
      <c r="M127" s="241" t="s">
        <v>1</v>
      </c>
      <c r="N127" s="242" t="s">
        <v>41</v>
      </c>
      <c r="O127" s="92"/>
      <c r="P127" s="226">
        <f>O127*H127</f>
        <v>0</v>
      </c>
      <c r="Q127" s="226">
        <v>0</v>
      </c>
      <c r="R127" s="226">
        <f>Q127*H127</f>
        <v>0</v>
      </c>
      <c r="S127" s="226">
        <v>0</v>
      </c>
      <c r="T127" s="227">
        <f>S127*H127</f>
        <v>0</v>
      </c>
      <c r="U127" s="39"/>
      <c r="V127" s="39"/>
      <c r="W127" s="39"/>
      <c r="X127" s="39"/>
      <c r="Y127" s="39"/>
      <c r="Z127" s="39"/>
      <c r="AA127" s="39"/>
      <c r="AB127" s="39"/>
      <c r="AC127" s="39"/>
      <c r="AD127" s="39"/>
      <c r="AE127" s="39"/>
      <c r="AR127" s="228" t="s">
        <v>1102</v>
      </c>
      <c r="AT127" s="228" t="s">
        <v>443</v>
      </c>
      <c r="AU127" s="228" t="s">
        <v>84</v>
      </c>
      <c r="AY127" s="18" t="s">
        <v>414</v>
      </c>
      <c r="BE127" s="229">
        <f>IF(N127="základní",J127,0)</f>
        <v>0</v>
      </c>
      <c r="BF127" s="229">
        <f>IF(N127="snížená",J127,0)</f>
        <v>0</v>
      </c>
      <c r="BG127" s="229">
        <f>IF(N127="zákl. přenesená",J127,0)</f>
        <v>0</v>
      </c>
      <c r="BH127" s="229">
        <f>IF(N127="sníž. přenesená",J127,0)</f>
        <v>0</v>
      </c>
      <c r="BI127" s="229">
        <f>IF(N127="nulová",J127,0)</f>
        <v>0</v>
      </c>
      <c r="BJ127" s="18" t="s">
        <v>84</v>
      </c>
      <c r="BK127" s="229">
        <f>ROUND(I127*H127,2)</f>
        <v>0</v>
      </c>
      <c r="BL127" s="18" t="s">
        <v>1102</v>
      </c>
      <c r="BM127" s="228" t="s">
        <v>4615</v>
      </c>
    </row>
    <row r="128" s="2" customFormat="1">
      <c r="A128" s="39"/>
      <c r="B128" s="40"/>
      <c r="C128" s="41"/>
      <c r="D128" s="230" t="s">
        <v>417</v>
      </c>
      <c r="E128" s="41"/>
      <c r="F128" s="231" t="s">
        <v>4554</v>
      </c>
      <c r="G128" s="41"/>
      <c r="H128" s="41"/>
      <c r="I128" s="156"/>
      <c r="J128" s="41"/>
      <c r="K128" s="41"/>
      <c r="L128" s="45"/>
      <c r="M128" s="232"/>
      <c r="N128" s="233"/>
      <c r="O128" s="92"/>
      <c r="P128" s="92"/>
      <c r="Q128" s="92"/>
      <c r="R128" s="92"/>
      <c r="S128" s="92"/>
      <c r="T128" s="93"/>
      <c r="U128" s="39"/>
      <c r="V128" s="39"/>
      <c r="W128" s="39"/>
      <c r="X128" s="39"/>
      <c r="Y128" s="39"/>
      <c r="Z128" s="39"/>
      <c r="AA128" s="39"/>
      <c r="AB128" s="39"/>
      <c r="AC128" s="39"/>
      <c r="AD128" s="39"/>
      <c r="AE128" s="39"/>
      <c r="AT128" s="18" t="s">
        <v>417</v>
      </c>
      <c r="AU128" s="18" t="s">
        <v>84</v>
      </c>
    </row>
    <row r="129" s="2" customFormat="1" ht="21.75" customHeight="1">
      <c r="A129" s="39"/>
      <c r="B129" s="40"/>
      <c r="C129" s="234" t="s">
        <v>415</v>
      </c>
      <c r="D129" s="234" t="s">
        <v>443</v>
      </c>
      <c r="E129" s="235" t="s">
        <v>4556</v>
      </c>
      <c r="F129" s="236" t="s">
        <v>4557</v>
      </c>
      <c r="G129" s="237" t="s">
        <v>961</v>
      </c>
      <c r="H129" s="309"/>
      <c r="I129" s="239"/>
      <c r="J129" s="240">
        <f>ROUND(I129*H129,2)</f>
        <v>0</v>
      </c>
      <c r="K129" s="236" t="s">
        <v>4548</v>
      </c>
      <c r="L129" s="45"/>
      <c r="M129" s="241" t="s">
        <v>1</v>
      </c>
      <c r="N129" s="242" t="s">
        <v>41</v>
      </c>
      <c r="O129" s="92"/>
      <c r="P129" s="226">
        <f>O129*H129</f>
        <v>0</v>
      </c>
      <c r="Q129" s="226">
        <v>0</v>
      </c>
      <c r="R129" s="226">
        <f>Q129*H129</f>
        <v>0</v>
      </c>
      <c r="S129" s="226">
        <v>0</v>
      </c>
      <c r="T129" s="227">
        <f>S129*H129</f>
        <v>0</v>
      </c>
      <c r="U129" s="39"/>
      <c r="V129" s="39"/>
      <c r="W129" s="39"/>
      <c r="X129" s="39"/>
      <c r="Y129" s="39"/>
      <c r="Z129" s="39"/>
      <c r="AA129" s="39"/>
      <c r="AB129" s="39"/>
      <c r="AC129" s="39"/>
      <c r="AD129" s="39"/>
      <c r="AE129" s="39"/>
      <c r="AR129" s="228" t="s">
        <v>1102</v>
      </c>
      <c r="AT129" s="228" t="s">
        <v>443</v>
      </c>
      <c r="AU129" s="228" t="s">
        <v>84</v>
      </c>
      <c r="AY129" s="18" t="s">
        <v>414</v>
      </c>
      <c r="BE129" s="229">
        <f>IF(N129="základní",J129,0)</f>
        <v>0</v>
      </c>
      <c r="BF129" s="229">
        <f>IF(N129="snížená",J129,0)</f>
        <v>0</v>
      </c>
      <c r="BG129" s="229">
        <f>IF(N129="zákl. přenesená",J129,0)</f>
        <v>0</v>
      </c>
      <c r="BH129" s="229">
        <f>IF(N129="sníž. přenesená",J129,0)</f>
        <v>0</v>
      </c>
      <c r="BI129" s="229">
        <f>IF(N129="nulová",J129,0)</f>
        <v>0</v>
      </c>
      <c r="BJ129" s="18" t="s">
        <v>84</v>
      </c>
      <c r="BK129" s="229">
        <f>ROUND(I129*H129,2)</f>
        <v>0</v>
      </c>
      <c r="BL129" s="18" t="s">
        <v>1102</v>
      </c>
      <c r="BM129" s="228" t="s">
        <v>4616</v>
      </c>
    </row>
    <row r="130" s="2" customFormat="1">
      <c r="A130" s="39"/>
      <c r="B130" s="40"/>
      <c r="C130" s="41"/>
      <c r="D130" s="230" t="s">
        <v>417</v>
      </c>
      <c r="E130" s="41"/>
      <c r="F130" s="231" t="s">
        <v>4557</v>
      </c>
      <c r="G130" s="41"/>
      <c r="H130" s="41"/>
      <c r="I130" s="156"/>
      <c r="J130" s="41"/>
      <c r="K130" s="41"/>
      <c r="L130" s="45"/>
      <c r="M130" s="232"/>
      <c r="N130" s="233"/>
      <c r="O130" s="92"/>
      <c r="P130" s="92"/>
      <c r="Q130" s="92"/>
      <c r="R130" s="92"/>
      <c r="S130" s="92"/>
      <c r="T130" s="93"/>
      <c r="U130" s="39"/>
      <c r="V130" s="39"/>
      <c r="W130" s="39"/>
      <c r="X130" s="39"/>
      <c r="Y130" s="39"/>
      <c r="Z130" s="39"/>
      <c r="AA130" s="39"/>
      <c r="AB130" s="39"/>
      <c r="AC130" s="39"/>
      <c r="AD130" s="39"/>
      <c r="AE130" s="39"/>
      <c r="AT130" s="18" t="s">
        <v>417</v>
      </c>
      <c r="AU130" s="18" t="s">
        <v>84</v>
      </c>
    </row>
    <row r="131" s="2" customFormat="1" ht="16.5" customHeight="1">
      <c r="A131" s="39"/>
      <c r="B131" s="40"/>
      <c r="C131" s="234" t="s">
        <v>427</v>
      </c>
      <c r="D131" s="234" t="s">
        <v>443</v>
      </c>
      <c r="E131" s="235" t="s">
        <v>4559</v>
      </c>
      <c r="F131" s="236" t="s">
        <v>4560</v>
      </c>
      <c r="G131" s="237" t="s">
        <v>961</v>
      </c>
      <c r="H131" s="309"/>
      <c r="I131" s="239"/>
      <c r="J131" s="240">
        <f>ROUND(I131*H131,2)</f>
        <v>0</v>
      </c>
      <c r="K131" s="236" t="s">
        <v>4548</v>
      </c>
      <c r="L131" s="45"/>
      <c r="M131" s="241" t="s">
        <v>1</v>
      </c>
      <c r="N131" s="242" t="s">
        <v>41</v>
      </c>
      <c r="O131" s="92"/>
      <c r="P131" s="226">
        <f>O131*H131</f>
        <v>0</v>
      </c>
      <c r="Q131" s="226">
        <v>0</v>
      </c>
      <c r="R131" s="226">
        <f>Q131*H131</f>
        <v>0</v>
      </c>
      <c r="S131" s="226">
        <v>0</v>
      </c>
      <c r="T131" s="227">
        <f>S131*H131</f>
        <v>0</v>
      </c>
      <c r="U131" s="39"/>
      <c r="V131" s="39"/>
      <c r="W131" s="39"/>
      <c r="X131" s="39"/>
      <c r="Y131" s="39"/>
      <c r="Z131" s="39"/>
      <c r="AA131" s="39"/>
      <c r="AB131" s="39"/>
      <c r="AC131" s="39"/>
      <c r="AD131" s="39"/>
      <c r="AE131" s="39"/>
      <c r="AR131" s="228" t="s">
        <v>1102</v>
      </c>
      <c r="AT131" s="228" t="s">
        <v>443</v>
      </c>
      <c r="AU131" s="228" t="s">
        <v>84</v>
      </c>
      <c r="AY131" s="18" t="s">
        <v>414</v>
      </c>
      <c r="BE131" s="229">
        <f>IF(N131="základní",J131,0)</f>
        <v>0</v>
      </c>
      <c r="BF131" s="229">
        <f>IF(N131="snížená",J131,0)</f>
        <v>0</v>
      </c>
      <c r="BG131" s="229">
        <f>IF(N131="zákl. přenesená",J131,0)</f>
        <v>0</v>
      </c>
      <c r="BH131" s="229">
        <f>IF(N131="sníž. přenesená",J131,0)</f>
        <v>0</v>
      </c>
      <c r="BI131" s="229">
        <f>IF(N131="nulová",J131,0)</f>
        <v>0</v>
      </c>
      <c r="BJ131" s="18" t="s">
        <v>84</v>
      </c>
      <c r="BK131" s="229">
        <f>ROUND(I131*H131,2)</f>
        <v>0</v>
      </c>
      <c r="BL131" s="18" t="s">
        <v>1102</v>
      </c>
      <c r="BM131" s="228" t="s">
        <v>4617</v>
      </c>
    </row>
    <row r="132" s="2" customFormat="1">
      <c r="A132" s="39"/>
      <c r="B132" s="40"/>
      <c r="C132" s="41"/>
      <c r="D132" s="230" t="s">
        <v>417</v>
      </c>
      <c r="E132" s="41"/>
      <c r="F132" s="231" t="s">
        <v>4560</v>
      </c>
      <c r="G132" s="41"/>
      <c r="H132" s="41"/>
      <c r="I132" s="156"/>
      <c r="J132" s="41"/>
      <c r="K132" s="41"/>
      <c r="L132" s="45"/>
      <c r="M132" s="232"/>
      <c r="N132" s="233"/>
      <c r="O132" s="92"/>
      <c r="P132" s="92"/>
      <c r="Q132" s="92"/>
      <c r="R132" s="92"/>
      <c r="S132" s="92"/>
      <c r="T132" s="93"/>
      <c r="U132" s="39"/>
      <c r="V132" s="39"/>
      <c r="W132" s="39"/>
      <c r="X132" s="39"/>
      <c r="Y132" s="39"/>
      <c r="Z132" s="39"/>
      <c r="AA132" s="39"/>
      <c r="AB132" s="39"/>
      <c r="AC132" s="39"/>
      <c r="AD132" s="39"/>
      <c r="AE132" s="39"/>
      <c r="AT132" s="18" t="s">
        <v>417</v>
      </c>
      <c r="AU132" s="18" t="s">
        <v>84</v>
      </c>
    </row>
    <row r="133" s="2" customFormat="1" ht="16.5" customHeight="1">
      <c r="A133" s="39"/>
      <c r="B133" s="40"/>
      <c r="C133" s="234" t="s">
        <v>431</v>
      </c>
      <c r="D133" s="234" t="s">
        <v>443</v>
      </c>
      <c r="E133" s="235" t="s">
        <v>4562</v>
      </c>
      <c r="F133" s="236" t="s">
        <v>4563</v>
      </c>
      <c r="G133" s="237" t="s">
        <v>961</v>
      </c>
      <c r="H133" s="309"/>
      <c r="I133" s="239"/>
      <c r="J133" s="240">
        <f>ROUND(I133*H133,2)</f>
        <v>0</v>
      </c>
      <c r="K133" s="236" t="s">
        <v>4548</v>
      </c>
      <c r="L133" s="45"/>
      <c r="M133" s="241" t="s">
        <v>1</v>
      </c>
      <c r="N133" s="242" t="s">
        <v>41</v>
      </c>
      <c r="O133" s="92"/>
      <c r="P133" s="226">
        <f>O133*H133</f>
        <v>0</v>
      </c>
      <c r="Q133" s="226">
        <v>0</v>
      </c>
      <c r="R133" s="226">
        <f>Q133*H133</f>
        <v>0</v>
      </c>
      <c r="S133" s="226">
        <v>0</v>
      </c>
      <c r="T133" s="227">
        <f>S133*H133</f>
        <v>0</v>
      </c>
      <c r="U133" s="39"/>
      <c r="V133" s="39"/>
      <c r="W133" s="39"/>
      <c r="X133" s="39"/>
      <c r="Y133" s="39"/>
      <c r="Z133" s="39"/>
      <c r="AA133" s="39"/>
      <c r="AB133" s="39"/>
      <c r="AC133" s="39"/>
      <c r="AD133" s="39"/>
      <c r="AE133" s="39"/>
      <c r="AR133" s="228" t="s">
        <v>1102</v>
      </c>
      <c r="AT133" s="228" t="s">
        <v>443</v>
      </c>
      <c r="AU133" s="228" t="s">
        <v>84</v>
      </c>
      <c r="AY133" s="18" t="s">
        <v>414</v>
      </c>
      <c r="BE133" s="229">
        <f>IF(N133="základní",J133,0)</f>
        <v>0</v>
      </c>
      <c r="BF133" s="229">
        <f>IF(N133="snížená",J133,0)</f>
        <v>0</v>
      </c>
      <c r="BG133" s="229">
        <f>IF(N133="zákl. přenesená",J133,0)</f>
        <v>0</v>
      </c>
      <c r="BH133" s="229">
        <f>IF(N133="sníž. přenesená",J133,0)</f>
        <v>0</v>
      </c>
      <c r="BI133" s="229">
        <f>IF(N133="nulová",J133,0)</f>
        <v>0</v>
      </c>
      <c r="BJ133" s="18" t="s">
        <v>84</v>
      </c>
      <c r="BK133" s="229">
        <f>ROUND(I133*H133,2)</f>
        <v>0</v>
      </c>
      <c r="BL133" s="18" t="s">
        <v>1102</v>
      </c>
      <c r="BM133" s="228" t="s">
        <v>4618</v>
      </c>
    </row>
    <row r="134" s="2" customFormat="1">
      <c r="A134" s="39"/>
      <c r="B134" s="40"/>
      <c r="C134" s="41"/>
      <c r="D134" s="230" t="s">
        <v>417</v>
      </c>
      <c r="E134" s="41"/>
      <c r="F134" s="231" t="s">
        <v>4563</v>
      </c>
      <c r="G134" s="41"/>
      <c r="H134" s="41"/>
      <c r="I134" s="156"/>
      <c r="J134" s="41"/>
      <c r="K134" s="41"/>
      <c r="L134" s="45"/>
      <c r="M134" s="232"/>
      <c r="N134" s="233"/>
      <c r="O134" s="92"/>
      <c r="P134" s="92"/>
      <c r="Q134" s="92"/>
      <c r="R134" s="92"/>
      <c r="S134" s="92"/>
      <c r="T134" s="93"/>
      <c r="U134" s="39"/>
      <c r="V134" s="39"/>
      <c r="W134" s="39"/>
      <c r="X134" s="39"/>
      <c r="Y134" s="39"/>
      <c r="Z134" s="39"/>
      <c r="AA134" s="39"/>
      <c r="AB134" s="39"/>
      <c r="AC134" s="39"/>
      <c r="AD134" s="39"/>
      <c r="AE134" s="39"/>
      <c r="AT134" s="18" t="s">
        <v>417</v>
      </c>
      <c r="AU134" s="18" t="s">
        <v>84</v>
      </c>
    </row>
    <row r="135" s="2" customFormat="1" ht="16.5" customHeight="1">
      <c r="A135" s="39"/>
      <c r="B135" s="40"/>
      <c r="C135" s="234" t="s">
        <v>435</v>
      </c>
      <c r="D135" s="234" t="s">
        <v>443</v>
      </c>
      <c r="E135" s="235" t="s">
        <v>4565</v>
      </c>
      <c r="F135" s="236" t="s">
        <v>4566</v>
      </c>
      <c r="G135" s="237" t="s">
        <v>961</v>
      </c>
      <c r="H135" s="309"/>
      <c r="I135" s="239"/>
      <c r="J135" s="240">
        <f>ROUND(I135*H135,2)</f>
        <v>0</v>
      </c>
      <c r="K135" s="236" t="s">
        <v>4548</v>
      </c>
      <c r="L135" s="45"/>
      <c r="M135" s="241" t="s">
        <v>1</v>
      </c>
      <c r="N135" s="242" t="s">
        <v>41</v>
      </c>
      <c r="O135" s="92"/>
      <c r="P135" s="226">
        <f>O135*H135</f>
        <v>0</v>
      </c>
      <c r="Q135" s="226">
        <v>0</v>
      </c>
      <c r="R135" s="226">
        <f>Q135*H135</f>
        <v>0</v>
      </c>
      <c r="S135" s="226">
        <v>0</v>
      </c>
      <c r="T135" s="227">
        <f>S135*H135</f>
        <v>0</v>
      </c>
      <c r="U135" s="39"/>
      <c r="V135" s="39"/>
      <c r="W135" s="39"/>
      <c r="X135" s="39"/>
      <c r="Y135" s="39"/>
      <c r="Z135" s="39"/>
      <c r="AA135" s="39"/>
      <c r="AB135" s="39"/>
      <c r="AC135" s="39"/>
      <c r="AD135" s="39"/>
      <c r="AE135" s="39"/>
      <c r="AR135" s="228" t="s">
        <v>1102</v>
      </c>
      <c r="AT135" s="228" t="s">
        <v>443</v>
      </c>
      <c r="AU135" s="228" t="s">
        <v>84</v>
      </c>
      <c r="AY135" s="18" t="s">
        <v>414</v>
      </c>
      <c r="BE135" s="229">
        <f>IF(N135="základní",J135,0)</f>
        <v>0</v>
      </c>
      <c r="BF135" s="229">
        <f>IF(N135="snížená",J135,0)</f>
        <v>0</v>
      </c>
      <c r="BG135" s="229">
        <f>IF(N135="zákl. přenesená",J135,0)</f>
        <v>0</v>
      </c>
      <c r="BH135" s="229">
        <f>IF(N135="sníž. přenesená",J135,0)</f>
        <v>0</v>
      </c>
      <c r="BI135" s="229">
        <f>IF(N135="nulová",J135,0)</f>
        <v>0</v>
      </c>
      <c r="BJ135" s="18" t="s">
        <v>84</v>
      </c>
      <c r="BK135" s="229">
        <f>ROUND(I135*H135,2)</f>
        <v>0</v>
      </c>
      <c r="BL135" s="18" t="s">
        <v>1102</v>
      </c>
      <c r="BM135" s="228" t="s">
        <v>4619</v>
      </c>
    </row>
    <row r="136" s="2" customFormat="1">
      <c r="A136" s="39"/>
      <c r="B136" s="40"/>
      <c r="C136" s="41"/>
      <c r="D136" s="230" t="s">
        <v>417</v>
      </c>
      <c r="E136" s="41"/>
      <c r="F136" s="231" t="s">
        <v>4566</v>
      </c>
      <c r="G136" s="41"/>
      <c r="H136" s="41"/>
      <c r="I136" s="156"/>
      <c r="J136" s="41"/>
      <c r="K136" s="41"/>
      <c r="L136" s="45"/>
      <c r="M136" s="232"/>
      <c r="N136" s="233"/>
      <c r="O136" s="92"/>
      <c r="P136" s="92"/>
      <c r="Q136" s="92"/>
      <c r="R136" s="92"/>
      <c r="S136" s="92"/>
      <c r="T136" s="93"/>
      <c r="U136" s="39"/>
      <c r="V136" s="39"/>
      <c r="W136" s="39"/>
      <c r="X136" s="39"/>
      <c r="Y136" s="39"/>
      <c r="Z136" s="39"/>
      <c r="AA136" s="39"/>
      <c r="AB136" s="39"/>
      <c r="AC136" s="39"/>
      <c r="AD136" s="39"/>
      <c r="AE136" s="39"/>
      <c r="AT136" s="18" t="s">
        <v>417</v>
      </c>
      <c r="AU136" s="18" t="s">
        <v>84</v>
      </c>
    </row>
    <row r="137" s="2" customFormat="1" ht="33" customHeight="1">
      <c r="A137" s="39"/>
      <c r="B137" s="40"/>
      <c r="C137" s="234" t="s">
        <v>413</v>
      </c>
      <c r="D137" s="234" t="s">
        <v>443</v>
      </c>
      <c r="E137" s="235" t="s">
        <v>4568</v>
      </c>
      <c r="F137" s="236" t="s">
        <v>4569</v>
      </c>
      <c r="G137" s="237" t="s">
        <v>961</v>
      </c>
      <c r="H137" s="309"/>
      <c r="I137" s="239"/>
      <c r="J137" s="240">
        <f>ROUND(I137*H137,2)</f>
        <v>0</v>
      </c>
      <c r="K137" s="236" t="s">
        <v>4548</v>
      </c>
      <c r="L137" s="45"/>
      <c r="M137" s="241" t="s">
        <v>1</v>
      </c>
      <c r="N137" s="242" t="s">
        <v>41</v>
      </c>
      <c r="O137" s="92"/>
      <c r="P137" s="226">
        <f>O137*H137</f>
        <v>0</v>
      </c>
      <c r="Q137" s="226">
        <v>0</v>
      </c>
      <c r="R137" s="226">
        <f>Q137*H137</f>
        <v>0</v>
      </c>
      <c r="S137" s="226">
        <v>0</v>
      </c>
      <c r="T137" s="227">
        <f>S137*H137</f>
        <v>0</v>
      </c>
      <c r="U137" s="39"/>
      <c r="V137" s="39"/>
      <c r="W137" s="39"/>
      <c r="X137" s="39"/>
      <c r="Y137" s="39"/>
      <c r="Z137" s="39"/>
      <c r="AA137" s="39"/>
      <c r="AB137" s="39"/>
      <c r="AC137" s="39"/>
      <c r="AD137" s="39"/>
      <c r="AE137" s="39"/>
      <c r="AR137" s="228" t="s">
        <v>1102</v>
      </c>
      <c r="AT137" s="228" t="s">
        <v>443</v>
      </c>
      <c r="AU137" s="228" t="s">
        <v>84</v>
      </c>
      <c r="AY137" s="18" t="s">
        <v>414</v>
      </c>
      <c r="BE137" s="229">
        <f>IF(N137="základní",J137,0)</f>
        <v>0</v>
      </c>
      <c r="BF137" s="229">
        <f>IF(N137="snížená",J137,0)</f>
        <v>0</v>
      </c>
      <c r="BG137" s="229">
        <f>IF(N137="zákl. přenesená",J137,0)</f>
        <v>0</v>
      </c>
      <c r="BH137" s="229">
        <f>IF(N137="sníž. přenesená",J137,0)</f>
        <v>0</v>
      </c>
      <c r="BI137" s="229">
        <f>IF(N137="nulová",J137,0)</f>
        <v>0</v>
      </c>
      <c r="BJ137" s="18" t="s">
        <v>84</v>
      </c>
      <c r="BK137" s="229">
        <f>ROUND(I137*H137,2)</f>
        <v>0</v>
      </c>
      <c r="BL137" s="18" t="s">
        <v>1102</v>
      </c>
      <c r="BM137" s="228" t="s">
        <v>4620</v>
      </c>
    </row>
    <row r="138" s="2" customFormat="1">
      <c r="A138" s="39"/>
      <c r="B138" s="40"/>
      <c r="C138" s="41"/>
      <c r="D138" s="230" t="s">
        <v>417</v>
      </c>
      <c r="E138" s="41"/>
      <c r="F138" s="231" t="s">
        <v>4569</v>
      </c>
      <c r="G138" s="41"/>
      <c r="H138" s="41"/>
      <c r="I138" s="156"/>
      <c r="J138" s="41"/>
      <c r="K138" s="41"/>
      <c r="L138" s="45"/>
      <c r="M138" s="243"/>
      <c r="N138" s="244"/>
      <c r="O138" s="245"/>
      <c r="P138" s="245"/>
      <c r="Q138" s="245"/>
      <c r="R138" s="245"/>
      <c r="S138" s="245"/>
      <c r="T138" s="246"/>
      <c r="U138" s="39"/>
      <c r="V138" s="39"/>
      <c r="W138" s="39"/>
      <c r="X138" s="39"/>
      <c r="Y138" s="39"/>
      <c r="Z138" s="39"/>
      <c r="AA138" s="39"/>
      <c r="AB138" s="39"/>
      <c r="AC138" s="39"/>
      <c r="AD138" s="39"/>
      <c r="AE138" s="39"/>
      <c r="AT138" s="18" t="s">
        <v>417</v>
      </c>
      <c r="AU138" s="18" t="s">
        <v>84</v>
      </c>
    </row>
    <row r="139" s="2" customFormat="1" ht="6.96" customHeight="1">
      <c r="A139" s="39"/>
      <c r="B139" s="67"/>
      <c r="C139" s="68"/>
      <c r="D139" s="68"/>
      <c r="E139" s="68"/>
      <c r="F139" s="68"/>
      <c r="G139" s="68"/>
      <c r="H139" s="68"/>
      <c r="I139" s="194"/>
      <c r="J139" s="68"/>
      <c r="K139" s="68"/>
      <c r="L139" s="45"/>
      <c r="M139" s="39"/>
      <c r="O139" s="39"/>
      <c r="P139" s="39"/>
      <c r="Q139" s="39"/>
      <c r="R139" s="39"/>
      <c r="S139" s="39"/>
      <c r="T139" s="39"/>
      <c r="U139" s="39"/>
      <c r="V139" s="39"/>
      <c r="W139" s="39"/>
      <c r="X139" s="39"/>
      <c r="Y139" s="39"/>
      <c r="Z139" s="39"/>
      <c r="AA139" s="39"/>
      <c r="AB139" s="39"/>
      <c r="AC139" s="39"/>
      <c r="AD139" s="39"/>
      <c r="AE139" s="39"/>
    </row>
  </sheetData>
  <sheetProtection sheet="1" autoFilter="0" formatColumns="0" formatRows="0" objects="1" scenarios="1" spinCount="100000" saltValue="ku5ceKUtUVqOsWkikOO1CLab6piwj7ozMqGVpEiNenN10LLZq0vOUixggG5aTXWBWfi86t2QgrfVQjlW9tAURA==" hashValue="qZwnW5tBKUVYbr9Pj1WuAFQ+0dTs8PHY+PK3VWq47c8ALVM2WX+ByFBtjbXff3F39WFPEJtKLWr5HM6TuzgWmQ==" algorithmName="SHA-512" password="CC35"/>
  <autoFilter ref="C120:K138"/>
  <mergeCells count="12">
    <mergeCell ref="E7:H7"/>
    <mergeCell ref="E9:H9"/>
    <mergeCell ref="E11:H11"/>
    <mergeCell ref="E20:H20"/>
    <mergeCell ref="E29:H29"/>
    <mergeCell ref="E85:H85"/>
    <mergeCell ref="E87:H87"/>
    <mergeCell ref="E89:H89"/>
    <mergeCell ref="E109:H109"/>
    <mergeCell ref="E111:H111"/>
    <mergeCell ref="E113:H113"/>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84.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375</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1" customFormat="1" ht="12" customHeight="1">
      <c r="B8" s="21"/>
      <c r="D8" s="154" t="s">
        <v>389</v>
      </c>
      <c r="I8" s="148"/>
      <c r="L8" s="21"/>
    </row>
    <row r="9" s="2" customFormat="1" ht="16.5" customHeight="1">
      <c r="A9" s="39"/>
      <c r="B9" s="45"/>
      <c r="C9" s="39"/>
      <c r="D9" s="39"/>
      <c r="E9" s="155" t="s">
        <v>4580</v>
      </c>
      <c r="F9" s="39"/>
      <c r="G9" s="39"/>
      <c r="H9" s="39"/>
      <c r="I9" s="156"/>
      <c r="J9" s="39"/>
      <c r="K9" s="39"/>
      <c r="L9" s="64"/>
      <c r="S9" s="39"/>
      <c r="T9" s="39"/>
      <c r="U9" s="39"/>
      <c r="V9" s="39"/>
      <c r="W9" s="39"/>
      <c r="X9" s="39"/>
      <c r="Y9" s="39"/>
      <c r="Z9" s="39"/>
      <c r="AA9" s="39"/>
      <c r="AB9" s="39"/>
      <c r="AC9" s="39"/>
      <c r="AD9" s="39"/>
      <c r="AE9" s="39"/>
    </row>
    <row r="10" s="2" customFormat="1" ht="12" customHeight="1">
      <c r="A10" s="39"/>
      <c r="B10" s="45"/>
      <c r="C10" s="39"/>
      <c r="D10" s="154" t="s">
        <v>715</v>
      </c>
      <c r="E10" s="39"/>
      <c r="F10" s="39"/>
      <c r="G10" s="39"/>
      <c r="H10" s="39"/>
      <c r="I10" s="156"/>
      <c r="J10" s="39"/>
      <c r="K10" s="39"/>
      <c r="L10" s="64"/>
      <c r="S10" s="39"/>
      <c r="T10" s="39"/>
      <c r="U10" s="39"/>
      <c r="V10" s="39"/>
      <c r="W10" s="39"/>
      <c r="X10" s="39"/>
      <c r="Y10" s="39"/>
      <c r="Z10" s="39"/>
      <c r="AA10" s="39"/>
      <c r="AB10" s="39"/>
      <c r="AC10" s="39"/>
      <c r="AD10" s="39"/>
      <c r="AE10" s="39"/>
    </row>
    <row r="11" s="2" customFormat="1" ht="16.5" customHeight="1">
      <c r="A11" s="39"/>
      <c r="B11" s="45"/>
      <c r="C11" s="39"/>
      <c r="D11" s="39"/>
      <c r="E11" s="157" t="s">
        <v>4621</v>
      </c>
      <c r="F11" s="39"/>
      <c r="G11" s="39"/>
      <c r="H11" s="39"/>
      <c r="I11" s="156"/>
      <c r="J11" s="39"/>
      <c r="K11" s="39"/>
      <c r="L11" s="64"/>
      <c r="S11" s="39"/>
      <c r="T11" s="39"/>
      <c r="U11" s="39"/>
      <c r="V11" s="39"/>
      <c r="W11" s="39"/>
      <c r="X11" s="39"/>
      <c r="Y11" s="39"/>
      <c r="Z11" s="39"/>
      <c r="AA11" s="39"/>
      <c r="AB11" s="39"/>
      <c r="AC11" s="39"/>
      <c r="AD11" s="39"/>
      <c r="AE11" s="39"/>
    </row>
    <row r="12" s="2" customFormat="1">
      <c r="A12" s="39"/>
      <c r="B12" s="45"/>
      <c r="C12" s="39"/>
      <c r="D12" s="39"/>
      <c r="E12" s="39"/>
      <c r="F12" s="39"/>
      <c r="G12" s="39"/>
      <c r="H12" s="39"/>
      <c r="I12" s="156"/>
      <c r="J12" s="39"/>
      <c r="K12" s="39"/>
      <c r="L12" s="64"/>
      <c r="S12" s="39"/>
      <c r="T12" s="39"/>
      <c r="U12" s="39"/>
      <c r="V12" s="39"/>
      <c r="W12" s="39"/>
      <c r="X12" s="39"/>
      <c r="Y12" s="39"/>
      <c r="Z12" s="39"/>
      <c r="AA12" s="39"/>
      <c r="AB12" s="39"/>
      <c r="AC12" s="39"/>
      <c r="AD12" s="39"/>
      <c r="AE12" s="39"/>
    </row>
    <row r="13" s="2" customFormat="1" ht="12" customHeight="1">
      <c r="A13" s="39"/>
      <c r="B13" s="45"/>
      <c r="C13" s="39"/>
      <c r="D13" s="154" t="s">
        <v>18</v>
      </c>
      <c r="E13" s="39"/>
      <c r="F13" s="142" t="s">
        <v>1</v>
      </c>
      <c r="G13" s="39"/>
      <c r="H13" s="39"/>
      <c r="I13" s="158" t="s">
        <v>19</v>
      </c>
      <c r="J13" s="142" t="s">
        <v>1</v>
      </c>
      <c r="K13" s="39"/>
      <c r="L13" s="64"/>
      <c r="S13" s="39"/>
      <c r="T13" s="39"/>
      <c r="U13" s="39"/>
      <c r="V13" s="39"/>
      <c r="W13" s="39"/>
      <c r="X13" s="39"/>
      <c r="Y13" s="39"/>
      <c r="Z13" s="39"/>
      <c r="AA13" s="39"/>
      <c r="AB13" s="39"/>
      <c r="AC13" s="39"/>
      <c r="AD13" s="39"/>
      <c r="AE13" s="39"/>
    </row>
    <row r="14" s="2" customFormat="1" ht="12" customHeight="1">
      <c r="A14" s="39"/>
      <c r="B14" s="45"/>
      <c r="C14" s="39"/>
      <c r="D14" s="154" t="s">
        <v>20</v>
      </c>
      <c r="E14" s="39"/>
      <c r="F14" s="142" t="s">
        <v>21</v>
      </c>
      <c r="G14" s="39"/>
      <c r="H14" s="39"/>
      <c r="I14" s="158" t="s">
        <v>22</v>
      </c>
      <c r="J14" s="159" t="str">
        <f>'Rekapitulace stavby'!AN8</f>
        <v>21. 11. 2019</v>
      </c>
      <c r="K14" s="39"/>
      <c r="L14" s="64"/>
      <c r="S14" s="39"/>
      <c r="T14" s="39"/>
      <c r="U14" s="39"/>
      <c r="V14" s="39"/>
      <c r="W14" s="39"/>
      <c r="X14" s="39"/>
      <c r="Y14" s="39"/>
      <c r="Z14" s="39"/>
      <c r="AA14" s="39"/>
      <c r="AB14" s="39"/>
      <c r="AC14" s="39"/>
      <c r="AD14" s="39"/>
      <c r="AE14" s="39"/>
    </row>
    <row r="15" s="2" customFormat="1" ht="10.8" customHeight="1">
      <c r="A15" s="39"/>
      <c r="B15" s="45"/>
      <c r="C15" s="39"/>
      <c r="D15" s="39"/>
      <c r="E15" s="39"/>
      <c r="F15" s="39"/>
      <c r="G15" s="39"/>
      <c r="H15" s="39"/>
      <c r="I15" s="156"/>
      <c r="J15" s="39"/>
      <c r="K15" s="39"/>
      <c r="L15" s="64"/>
      <c r="S15" s="39"/>
      <c r="T15" s="39"/>
      <c r="U15" s="39"/>
      <c r="V15" s="39"/>
      <c r="W15" s="39"/>
      <c r="X15" s="39"/>
      <c r="Y15" s="39"/>
      <c r="Z15" s="39"/>
      <c r="AA15" s="39"/>
      <c r="AB15" s="39"/>
      <c r="AC15" s="39"/>
      <c r="AD15" s="39"/>
      <c r="AE15" s="39"/>
    </row>
    <row r="16" s="2" customFormat="1" ht="12" customHeight="1">
      <c r="A16" s="39"/>
      <c r="B16" s="45"/>
      <c r="C16" s="39"/>
      <c r="D16" s="154" t="s">
        <v>24</v>
      </c>
      <c r="E16" s="39"/>
      <c r="F16" s="39"/>
      <c r="G16" s="39"/>
      <c r="H16" s="39"/>
      <c r="I16" s="158" t="s">
        <v>25</v>
      </c>
      <c r="J16" s="142" t="s">
        <v>26</v>
      </c>
      <c r="K16" s="39"/>
      <c r="L16" s="64"/>
      <c r="S16" s="39"/>
      <c r="T16" s="39"/>
      <c r="U16" s="39"/>
      <c r="V16" s="39"/>
      <c r="W16" s="39"/>
      <c r="X16" s="39"/>
      <c r="Y16" s="39"/>
      <c r="Z16" s="39"/>
      <c r="AA16" s="39"/>
      <c r="AB16" s="39"/>
      <c r="AC16" s="39"/>
      <c r="AD16" s="39"/>
      <c r="AE16" s="39"/>
    </row>
    <row r="17" s="2" customFormat="1" ht="18" customHeight="1">
      <c r="A17" s="39"/>
      <c r="B17" s="45"/>
      <c r="C17" s="39"/>
      <c r="D17" s="39"/>
      <c r="E17" s="142" t="s">
        <v>1</v>
      </c>
      <c r="F17" s="39"/>
      <c r="G17" s="39"/>
      <c r="H17" s="39"/>
      <c r="I17" s="158" t="s">
        <v>28</v>
      </c>
      <c r="J17" s="142" t="s">
        <v>29</v>
      </c>
      <c r="K17" s="39"/>
      <c r="L17" s="64"/>
      <c r="S17" s="39"/>
      <c r="T17" s="39"/>
      <c r="U17" s="39"/>
      <c r="V17" s="39"/>
      <c r="W17" s="39"/>
      <c r="X17" s="39"/>
      <c r="Y17" s="39"/>
      <c r="Z17" s="39"/>
      <c r="AA17" s="39"/>
      <c r="AB17" s="39"/>
      <c r="AC17" s="39"/>
      <c r="AD17" s="39"/>
      <c r="AE17" s="39"/>
    </row>
    <row r="18" s="2" customFormat="1" ht="6.96" customHeight="1">
      <c r="A18" s="39"/>
      <c r="B18" s="45"/>
      <c r="C18" s="39"/>
      <c r="D18" s="39"/>
      <c r="E18" s="39"/>
      <c r="F18" s="39"/>
      <c r="G18" s="39"/>
      <c r="H18" s="39"/>
      <c r="I18" s="156"/>
      <c r="J18" s="39"/>
      <c r="K18" s="39"/>
      <c r="L18" s="64"/>
      <c r="S18" s="39"/>
      <c r="T18" s="39"/>
      <c r="U18" s="39"/>
      <c r="V18" s="39"/>
      <c r="W18" s="39"/>
      <c r="X18" s="39"/>
      <c r="Y18" s="39"/>
      <c r="Z18" s="39"/>
      <c r="AA18" s="39"/>
      <c r="AB18" s="39"/>
      <c r="AC18" s="39"/>
      <c r="AD18" s="39"/>
      <c r="AE18" s="39"/>
    </row>
    <row r="19" s="2" customFormat="1" ht="12" customHeight="1">
      <c r="A19" s="39"/>
      <c r="B19" s="45"/>
      <c r="C19" s="39"/>
      <c r="D19" s="154" t="s">
        <v>30</v>
      </c>
      <c r="E19" s="39"/>
      <c r="F19" s="39"/>
      <c r="G19" s="39"/>
      <c r="H19" s="39"/>
      <c r="I19" s="158" t="s">
        <v>25</v>
      </c>
      <c r="J19" s="34" t="str">
        <f>'Rekapitulace stavby'!AN13</f>
        <v>Vyplň údaj</v>
      </c>
      <c r="K19" s="39"/>
      <c r="L19" s="64"/>
      <c r="S19" s="39"/>
      <c r="T19" s="39"/>
      <c r="U19" s="39"/>
      <c r="V19" s="39"/>
      <c r="W19" s="39"/>
      <c r="X19" s="39"/>
      <c r="Y19" s="39"/>
      <c r="Z19" s="39"/>
      <c r="AA19" s="39"/>
      <c r="AB19" s="39"/>
      <c r="AC19" s="39"/>
      <c r="AD19" s="39"/>
      <c r="AE19" s="39"/>
    </row>
    <row r="20" s="2" customFormat="1" ht="18" customHeight="1">
      <c r="A20" s="39"/>
      <c r="B20" s="45"/>
      <c r="C20" s="39"/>
      <c r="D20" s="39"/>
      <c r="E20" s="34" t="str">
        <f>'Rekapitulace stavby'!E14</f>
        <v>Vyplň údaj</v>
      </c>
      <c r="F20" s="142"/>
      <c r="G20" s="142"/>
      <c r="H20" s="142"/>
      <c r="I20" s="158" t="s">
        <v>28</v>
      </c>
      <c r="J20" s="34" t="str">
        <f>'Rekapitulace stavby'!AN14</f>
        <v>Vyplň údaj</v>
      </c>
      <c r="K20" s="39"/>
      <c r="L20" s="64"/>
      <c r="S20" s="39"/>
      <c r="T20" s="39"/>
      <c r="U20" s="39"/>
      <c r="V20" s="39"/>
      <c r="W20" s="39"/>
      <c r="X20" s="39"/>
      <c r="Y20" s="39"/>
      <c r="Z20" s="39"/>
      <c r="AA20" s="39"/>
      <c r="AB20" s="39"/>
      <c r="AC20" s="39"/>
      <c r="AD20" s="39"/>
      <c r="AE20" s="39"/>
    </row>
    <row r="21" s="2" customFormat="1" ht="6.96" customHeight="1">
      <c r="A21" s="39"/>
      <c r="B21" s="45"/>
      <c r="C21" s="39"/>
      <c r="D21" s="39"/>
      <c r="E21" s="39"/>
      <c r="F21" s="39"/>
      <c r="G21" s="39"/>
      <c r="H21" s="39"/>
      <c r="I21" s="156"/>
      <c r="J21" s="39"/>
      <c r="K21" s="39"/>
      <c r="L21" s="64"/>
      <c r="S21" s="39"/>
      <c r="T21" s="39"/>
      <c r="U21" s="39"/>
      <c r="V21" s="39"/>
      <c r="W21" s="39"/>
      <c r="X21" s="39"/>
      <c r="Y21" s="39"/>
      <c r="Z21" s="39"/>
      <c r="AA21" s="39"/>
      <c r="AB21" s="39"/>
      <c r="AC21" s="39"/>
      <c r="AD21" s="39"/>
      <c r="AE21" s="39"/>
    </row>
    <row r="22" s="2" customFormat="1" ht="12" customHeight="1">
      <c r="A22" s="39"/>
      <c r="B22" s="45"/>
      <c r="C22" s="39"/>
      <c r="D22" s="154" t="s">
        <v>32</v>
      </c>
      <c r="E22" s="39"/>
      <c r="F22" s="39"/>
      <c r="G22" s="39"/>
      <c r="H22" s="39"/>
      <c r="I22" s="158" t="s">
        <v>25</v>
      </c>
      <c r="J22" s="142" t="s">
        <v>1</v>
      </c>
      <c r="K22" s="39"/>
      <c r="L22" s="64"/>
      <c r="S22" s="39"/>
      <c r="T22" s="39"/>
      <c r="U22" s="39"/>
      <c r="V22" s="39"/>
      <c r="W22" s="39"/>
      <c r="X22" s="39"/>
      <c r="Y22" s="39"/>
      <c r="Z22" s="39"/>
      <c r="AA22" s="39"/>
      <c r="AB22" s="39"/>
      <c r="AC22" s="39"/>
      <c r="AD22" s="39"/>
      <c r="AE22" s="39"/>
    </row>
    <row r="23" s="2" customFormat="1" ht="18" customHeight="1">
      <c r="A23" s="39"/>
      <c r="B23" s="45"/>
      <c r="C23" s="39"/>
      <c r="D23" s="39"/>
      <c r="E23" s="142" t="s">
        <v>21</v>
      </c>
      <c r="F23" s="39"/>
      <c r="G23" s="39"/>
      <c r="H23" s="39"/>
      <c r="I23" s="158" t="s">
        <v>28</v>
      </c>
      <c r="J23" s="142" t="s">
        <v>1</v>
      </c>
      <c r="K23" s="39"/>
      <c r="L23" s="64"/>
      <c r="S23" s="39"/>
      <c r="T23" s="39"/>
      <c r="U23" s="39"/>
      <c r="V23" s="39"/>
      <c r="W23" s="39"/>
      <c r="X23" s="39"/>
      <c r="Y23" s="39"/>
      <c r="Z23" s="39"/>
      <c r="AA23" s="39"/>
      <c r="AB23" s="39"/>
      <c r="AC23" s="39"/>
      <c r="AD23" s="39"/>
      <c r="AE23" s="39"/>
    </row>
    <row r="24" s="2" customFormat="1" ht="6.96" customHeight="1">
      <c r="A24" s="39"/>
      <c r="B24" s="45"/>
      <c r="C24" s="39"/>
      <c r="D24" s="39"/>
      <c r="E24" s="39"/>
      <c r="F24" s="39"/>
      <c r="G24" s="39"/>
      <c r="H24" s="39"/>
      <c r="I24" s="156"/>
      <c r="J24" s="39"/>
      <c r="K24" s="39"/>
      <c r="L24" s="64"/>
      <c r="S24" s="39"/>
      <c r="T24" s="39"/>
      <c r="U24" s="39"/>
      <c r="V24" s="39"/>
      <c r="W24" s="39"/>
      <c r="X24" s="39"/>
      <c r="Y24" s="39"/>
      <c r="Z24" s="39"/>
      <c r="AA24" s="39"/>
      <c r="AB24" s="39"/>
      <c r="AC24" s="39"/>
      <c r="AD24" s="39"/>
      <c r="AE24" s="39"/>
    </row>
    <row r="25" s="2" customFormat="1" ht="12" customHeight="1">
      <c r="A25" s="39"/>
      <c r="B25" s="45"/>
      <c r="C25" s="39"/>
      <c r="D25" s="154" t="s">
        <v>34</v>
      </c>
      <c r="E25" s="39"/>
      <c r="F25" s="39"/>
      <c r="G25" s="39"/>
      <c r="H25" s="39"/>
      <c r="I25" s="158" t="s">
        <v>25</v>
      </c>
      <c r="J25" s="142" t="s">
        <v>1</v>
      </c>
      <c r="K25" s="39"/>
      <c r="L25" s="64"/>
      <c r="S25" s="39"/>
      <c r="T25" s="39"/>
      <c r="U25" s="39"/>
      <c r="V25" s="39"/>
      <c r="W25" s="39"/>
      <c r="X25" s="39"/>
      <c r="Y25" s="39"/>
      <c r="Z25" s="39"/>
      <c r="AA25" s="39"/>
      <c r="AB25" s="39"/>
      <c r="AC25" s="39"/>
      <c r="AD25" s="39"/>
      <c r="AE25" s="39"/>
    </row>
    <row r="26" s="2" customFormat="1" ht="18" customHeight="1">
      <c r="A26" s="39"/>
      <c r="B26" s="45"/>
      <c r="C26" s="39"/>
      <c r="D26" s="39"/>
      <c r="E26" s="142" t="s">
        <v>21</v>
      </c>
      <c r="F26" s="39"/>
      <c r="G26" s="39"/>
      <c r="H26" s="39"/>
      <c r="I26" s="158" t="s">
        <v>28</v>
      </c>
      <c r="J26" s="142" t="s">
        <v>1</v>
      </c>
      <c r="K26" s="39"/>
      <c r="L26" s="64"/>
      <c r="S26" s="39"/>
      <c r="T26" s="39"/>
      <c r="U26" s="39"/>
      <c r="V26" s="39"/>
      <c r="W26" s="39"/>
      <c r="X26" s="39"/>
      <c r="Y26" s="39"/>
      <c r="Z26" s="39"/>
      <c r="AA26" s="39"/>
      <c r="AB26" s="39"/>
      <c r="AC26" s="39"/>
      <c r="AD26" s="39"/>
      <c r="AE26" s="39"/>
    </row>
    <row r="27" s="2" customFormat="1" ht="6.96" customHeight="1">
      <c r="A27" s="39"/>
      <c r="B27" s="45"/>
      <c r="C27" s="39"/>
      <c r="D27" s="39"/>
      <c r="E27" s="39"/>
      <c r="F27" s="39"/>
      <c r="G27" s="39"/>
      <c r="H27" s="39"/>
      <c r="I27" s="156"/>
      <c r="J27" s="39"/>
      <c r="K27" s="39"/>
      <c r="L27" s="64"/>
      <c r="S27" s="39"/>
      <c r="T27" s="39"/>
      <c r="U27" s="39"/>
      <c r="V27" s="39"/>
      <c r="W27" s="39"/>
      <c r="X27" s="39"/>
      <c r="Y27" s="39"/>
      <c r="Z27" s="39"/>
      <c r="AA27" s="39"/>
      <c r="AB27" s="39"/>
      <c r="AC27" s="39"/>
      <c r="AD27" s="39"/>
      <c r="AE27" s="39"/>
    </row>
    <row r="28" s="2" customFormat="1" ht="12" customHeight="1">
      <c r="A28" s="39"/>
      <c r="B28" s="45"/>
      <c r="C28" s="39"/>
      <c r="D28" s="154" t="s">
        <v>35</v>
      </c>
      <c r="E28" s="39"/>
      <c r="F28" s="39"/>
      <c r="G28" s="39"/>
      <c r="H28" s="39"/>
      <c r="I28" s="156"/>
      <c r="J28" s="39"/>
      <c r="K28" s="39"/>
      <c r="L28" s="64"/>
      <c r="S28" s="39"/>
      <c r="T28" s="39"/>
      <c r="U28" s="39"/>
      <c r="V28" s="39"/>
      <c r="W28" s="39"/>
      <c r="X28" s="39"/>
      <c r="Y28" s="39"/>
      <c r="Z28" s="39"/>
      <c r="AA28" s="39"/>
      <c r="AB28" s="39"/>
      <c r="AC28" s="39"/>
      <c r="AD28" s="39"/>
      <c r="AE28" s="39"/>
    </row>
    <row r="29" s="8" customFormat="1" ht="16.5" customHeight="1">
      <c r="A29" s="160"/>
      <c r="B29" s="161"/>
      <c r="C29" s="160"/>
      <c r="D29" s="160"/>
      <c r="E29" s="162" t="s">
        <v>1</v>
      </c>
      <c r="F29" s="162"/>
      <c r="G29" s="162"/>
      <c r="H29" s="162"/>
      <c r="I29" s="163"/>
      <c r="J29" s="160"/>
      <c r="K29" s="160"/>
      <c r="L29" s="164"/>
      <c r="S29" s="160"/>
      <c r="T29" s="160"/>
      <c r="U29" s="160"/>
      <c r="V29" s="160"/>
      <c r="W29" s="160"/>
      <c r="X29" s="160"/>
      <c r="Y29" s="160"/>
      <c r="Z29" s="160"/>
      <c r="AA29" s="160"/>
      <c r="AB29" s="160"/>
      <c r="AC29" s="160"/>
      <c r="AD29" s="160"/>
      <c r="AE29" s="160"/>
    </row>
    <row r="30" s="2" customFormat="1" ht="6.96" customHeight="1">
      <c r="A30" s="39"/>
      <c r="B30" s="45"/>
      <c r="C30" s="39"/>
      <c r="D30" s="39"/>
      <c r="E30" s="39"/>
      <c r="F30" s="39"/>
      <c r="G30" s="39"/>
      <c r="H30" s="39"/>
      <c r="I30" s="156"/>
      <c r="J30" s="39"/>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25.44" customHeight="1">
      <c r="A32" s="39"/>
      <c r="B32" s="45"/>
      <c r="C32" s="39"/>
      <c r="D32" s="167" t="s">
        <v>36</v>
      </c>
      <c r="E32" s="39"/>
      <c r="F32" s="39"/>
      <c r="G32" s="39"/>
      <c r="H32" s="39"/>
      <c r="I32" s="156"/>
      <c r="J32" s="168">
        <f>ROUND(J121, 2)</f>
        <v>0</v>
      </c>
      <c r="K32" s="39"/>
      <c r="L32" s="64"/>
      <c r="S32" s="39"/>
      <c r="T32" s="39"/>
      <c r="U32" s="39"/>
      <c r="V32" s="39"/>
      <c r="W32" s="39"/>
      <c r="X32" s="39"/>
      <c r="Y32" s="39"/>
      <c r="Z32" s="39"/>
      <c r="AA32" s="39"/>
      <c r="AB32" s="39"/>
      <c r="AC32" s="39"/>
      <c r="AD32" s="39"/>
      <c r="AE32" s="39"/>
    </row>
    <row r="33" s="2" customFormat="1" ht="6.96" customHeight="1">
      <c r="A33" s="39"/>
      <c r="B33" s="45"/>
      <c r="C33" s="39"/>
      <c r="D33" s="165"/>
      <c r="E33" s="165"/>
      <c r="F33" s="165"/>
      <c r="G33" s="165"/>
      <c r="H33" s="165"/>
      <c r="I33" s="166"/>
      <c r="J33" s="165"/>
      <c r="K33" s="165"/>
      <c r="L33" s="64"/>
      <c r="S33" s="39"/>
      <c r="T33" s="39"/>
      <c r="U33" s="39"/>
      <c r="V33" s="39"/>
      <c r="W33" s="39"/>
      <c r="X33" s="39"/>
      <c r="Y33" s="39"/>
      <c r="Z33" s="39"/>
      <c r="AA33" s="39"/>
      <c r="AB33" s="39"/>
      <c r="AC33" s="39"/>
      <c r="AD33" s="39"/>
      <c r="AE33" s="39"/>
    </row>
    <row r="34" s="2" customFormat="1" ht="14.4" customHeight="1">
      <c r="A34" s="39"/>
      <c r="B34" s="45"/>
      <c r="C34" s="39"/>
      <c r="D34" s="39"/>
      <c r="E34" s="39"/>
      <c r="F34" s="169" t="s">
        <v>38</v>
      </c>
      <c r="G34" s="39"/>
      <c r="H34" s="39"/>
      <c r="I34" s="170" t="s">
        <v>37</v>
      </c>
      <c r="J34" s="169" t="s">
        <v>39</v>
      </c>
      <c r="K34" s="39"/>
      <c r="L34" s="64"/>
      <c r="S34" s="39"/>
      <c r="T34" s="39"/>
      <c r="U34" s="39"/>
      <c r="V34" s="39"/>
      <c r="W34" s="39"/>
      <c r="X34" s="39"/>
      <c r="Y34" s="39"/>
      <c r="Z34" s="39"/>
      <c r="AA34" s="39"/>
      <c r="AB34" s="39"/>
      <c r="AC34" s="39"/>
      <c r="AD34" s="39"/>
      <c r="AE34" s="39"/>
    </row>
    <row r="35" s="2" customFormat="1" ht="14.4" customHeight="1">
      <c r="A35" s="39"/>
      <c r="B35" s="45"/>
      <c r="C35" s="39"/>
      <c r="D35" s="171" t="s">
        <v>40</v>
      </c>
      <c r="E35" s="154" t="s">
        <v>41</v>
      </c>
      <c r="F35" s="172">
        <f>ROUND((SUM(BE121:BE128)),  2)</f>
        <v>0</v>
      </c>
      <c r="G35" s="39"/>
      <c r="H35" s="39"/>
      <c r="I35" s="173">
        <v>0.20999999999999999</v>
      </c>
      <c r="J35" s="172">
        <f>ROUND(((SUM(BE121:BE128))*I35),  2)</f>
        <v>0</v>
      </c>
      <c r="K35" s="39"/>
      <c r="L35" s="64"/>
      <c r="S35" s="39"/>
      <c r="T35" s="39"/>
      <c r="U35" s="39"/>
      <c r="V35" s="39"/>
      <c r="W35" s="39"/>
      <c r="X35" s="39"/>
      <c r="Y35" s="39"/>
      <c r="Z35" s="39"/>
      <c r="AA35" s="39"/>
      <c r="AB35" s="39"/>
      <c r="AC35" s="39"/>
      <c r="AD35" s="39"/>
      <c r="AE35" s="39"/>
    </row>
    <row r="36" s="2" customFormat="1" ht="14.4" customHeight="1">
      <c r="A36" s="39"/>
      <c r="B36" s="45"/>
      <c r="C36" s="39"/>
      <c r="D36" s="39"/>
      <c r="E36" s="154" t="s">
        <v>42</v>
      </c>
      <c r="F36" s="172">
        <f>ROUND((SUM(BF121:BF128)),  2)</f>
        <v>0</v>
      </c>
      <c r="G36" s="39"/>
      <c r="H36" s="39"/>
      <c r="I36" s="173">
        <v>0.14999999999999999</v>
      </c>
      <c r="J36" s="172">
        <f>ROUND(((SUM(BF121:BF128))*I36),  2)</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43</v>
      </c>
      <c r="F37" s="172">
        <f>ROUND((SUM(BG121:BG128)),  2)</f>
        <v>0</v>
      </c>
      <c r="G37" s="39"/>
      <c r="H37" s="39"/>
      <c r="I37" s="173">
        <v>0.20999999999999999</v>
      </c>
      <c r="J37" s="172">
        <f>0</f>
        <v>0</v>
      </c>
      <c r="K37" s="39"/>
      <c r="L37" s="64"/>
      <c r="S37" s="39"/>
      <c r="T37" s="39"/>
      <c r="U37" s="39"/>
      <c r="V37" s="39"/>
      <c r="W37" s="39"/>
      <c r="X37" s="39"/>
      <c r="Y37" s="39"/>
      <c r="Z37" s="39"/>
      <c r="AA37" s="39"/>
      <c r="AB37" s="39"/>
      <c r="AC37" s="39"/>
      <c r="AD37" s="39"/>
      <c r="AE37" s="39"/>
    </row>
    <row r="38" hidden="1" s="2" customFormat="1" ht="14.4" customHeight="1">
      <c r="A38" s="39"/>
      <c r="B38" s="45"/>
      <c r="C38" s="39"/>
      <c r="D38" s="39"/>
      <c r="E38" s="154" t="s">
        <v>44</v>
      </c>
      <c r="F38" s="172">
        <f>ROUND((SUM(BH121:BH128)),  2)</f>
        <v>0</v>
      </c>
      <c r="G38" s="39"/>
      <c r="H38" s="39"/>
      <c r="I38" s="173">
        <v>0.14999999999999999</v>
      </c>
      <c r="J38" s="172">
        <f>0</f>
        <v>0</v>
      </c>
      <c r="K38" s="39"/>
      <c r="L38" s="64"/>
      <c r="S38" s="39"/>
      <c r="T38" s="39"/>
      <c r="U38" s="39"/>
      <c r="V38" s="39"/>
      <c r="W38" s="39"/>
      <c r="X38" s="39"/>
      <c r="Y38" s="39"/>
      <c r="Z38" s="39"/>
      <c r="AA38" s="39"/>
      <c r="AB38" s="39"/>
      <c r="AC38" s="39"/>
      <c r="AD38" s="39"/>
      <c r="AE38" s="39"/>
    </row>
    <row r="39" hidden="1" s="2" customFormat="1" ht="14.4" customHeight="1">
      <c r="A39" s="39"/>
      <c r="B39" s="45"/>
      <c r="C39" s="39"/>
      <c r="D39" s="39"/>
      <c r="E39" s="154" t="s">
        <v>45</v>
      </c>
      <c r="F39" s="172">
        <f>ROUND((SUM(BI121:BI128)),  2)</f>
        <v>0</v>
      </c>
      <c r="G39" s="39"/>
      <c r="H39" s="39"/>
      <c r="I39" s="173">
        <v>0</v>
      </c>
      <c r="J39" s="172">
        <f>0</f>
        <v>0</v>
      </c>
      <c r="K39" s="39"/>
      <c r="L39" s="64"/>
      <c r="S39" s="39"/>
      <c r="T39" s="39"/>
      <c r="U39" s="39"/>
      <c r="V39" s="39"/>
      <c r="W39" s="39"/>
      <c r="X39" s="39"/>
      <c r="Y39" s="39"/>
      <c r="Z39" s="39"/>
      <c r="AA39" s="39"/>
      <c r="AB39" s="39"/>
      <c r="AC39" s="39"/>
      <c r="AD39" s="39"/>
      <c r="AE39" s="39"/>
    </row>
    <row r="40" s="2" customFormat="1" ht="6.96"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2" customFormat="1" ht="25.44" customHeight="1">
      <c r="A41" s="39"/>
      <c r="B41" s="45"/>
      <c r="C41" s="174"/>
      <c r="D41" s="175" t="s">
        <v>46</v>
      </c>
      <c r="E41" s="176"/>
      <c r="F41" s="176"/>
      <c r="G41" s="177" t="s">
        <v>47</v>
      </c>
      <c r="H41" s="178" t="s">
        <v>48</v>
      </c>
      <c r="I41" s="179"/>
      <c r="J41" s="180">
        <f>SUM(J32:J39)</f>
        <v>0</v>
      </c>
      <c r="K41" s="181"/>
      <c r="L41" s="64"/>
      <c r="S41" s="39"/>
      <c r="T41" s="39"/>
      <c r="U41" s="39"/>
      <c r="V41" s="39"/>
      <c r="W41" s="39"/>
      <c r="X41" s="39"/>
      <c r="Y41" s="39"/>
      <c r="Z41" s="39"/>
      <c r="AA41" s="39"/>
      <c r="AB41" s="39"/>
      <c r="AC41" s="39"/>
      <c r="AD41" s="39"/>
      <c r="AE41" s="39"/>
    </row>
    <row r="42" s="2" customFormat="1" ht="14.4" customHeight="1">
      <c r="A42" s="39"/>
      <c r="B42" s="45"/>
      <c r="C42" s="39"/>
      <c r="D42" s="39"/>
      <c r="E42" s="39"/>
      <c r="F42" s="39"/>
      <c r="G42" s="39"/>
      <c r="H42" s="39"/>
      <c r="I42" s="156"/>
      <c r="J42" s="39"/>
      <c r="K42" s="39"/>
      <c r="L42" s="64"/>
      <c r="S42" s="39"/>
      <c r="T42" s="39"/>
      <c r="U42" s="39"/>
      <c r="V42" s="39"/>
      <c r="W42" s="39"/>
      <c r="X42" s="39"/>
      <c r="Y42" s="39"/>
      <c r="Z42" s="39"/>
      <c r="AA42" s="39"/>
      <c r="AB42" s="39"/>
      <c r="AC42" s="39"/>
      <c r="AD42" s="39"/>
      <c r="AE42" s="39"/>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1" customFormat="1" ht="12" customHeight="1">
      <c r="B86" s="22"/>
      <c r="C86" s="33" t="s">
        <v>389</v>
      </c>
      <c r="D86" s="23"/>
      <c r="E86" s="23"/>
      <c r="F86" s="23"/>
      <c r="G86" s="23"/>
      <c r="H86" s="23"/>
      <c r="I86" s="148"/>
      <c r="J86" s="23"/>
      <c r="K86" s="23"/>
      <c r="L86" s="21"/>
    </row>
    <row r="87" hidden="1" s="2" customFormat="1" ht="16.5" customHeight="1">
      <c r="A87" s="39"/>
      <c r="B87" s="40"/>
      <c r="C87" s="41"/>
      <c r="D87" s="41"/>
      <c r="E87" s="198" t="s">
        <v>4580</v>
      </c>
      <c r="F87" s="41"/>
      <c r="G87" s="41"/>
      <c r="H87" s="41"/>
      <c r="I87" s="156"/>
      <c r="J87" s="41"/>
      <c r="K87" s="41"/>
      <c r="L87" s="64"/>
      <c r="S87" s="39"/>
      <c r="T87" s="39"/>
      <c r="U87" s="39"/>
      <c r="V87" s="39"/>
      <c r="W87" s="39"/>
      <c r="X87" s="39"/>
      <c r="Y87" s="39"/>
      <c r="Z87" s="39"/>
      <c r="AA87" s="39"/>
      <c r="AB87" s="39"/>
      <c r="AC87" s="39"/>
      <c r="AD87" s="39"/>
      <c r="AE87" s="39"/>
    </row>
    <row r="88" hidden="1" s="2" customFormat="1" ht="12" customHeight="1">
      <c r="A88" s="39"/>
      <c r="B88" s="40"/>
      <c r="C88" s="33" t="s">
        <v>715</v>
      </c>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6.5" customHeight="1">
      <c r="A89" s="39"/>
      <c r="B89" s="40"/>
      <c r="C89" s="41"/>
      <c r="D89" s="41"/>
      <c r="E89" s="77" t="str">
        <f>E11</f>
        <v>03.3 - Lávka v km 8,100 - Doprava</v>
      </c>
      <c r="F89" s="41"/>
      <c r="G89" s="41"/>
      <c r="H89" s="41"/>
      <c r="I89" s="156"/>
      <c r="J89" s="41"/>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2" customHeight="1">
      <c r="A91" s="39"/>
      <c r="B91" s="40"/>
      <c r="C91" s="33" t="s">
        <v>20</v>
      </c>
      <c r="D91" s="41"/>
      <c r="E91" s="41"/>
      <c r="F91" s="28" t="str">
        <f>F14</f>
        <v xml:space="preserve"> </v>
      </c>
      <c r="G91" s="41"/>
      <c r="H91" s="41"/>
      <c r="I91" s="158" t="s">
        <v>22</v>
      </c>
      <c r="J91" s="80" t="str">
        <f>IF(J14="","",J14)</f>
        <v>21. 11. 2019</v>
      </c>
      <c r="K91" s="41"/>
      <c r="L91" s="64"/>
      <c r="S91" s="39"/>
      <c r="T91" s="39"/>
      <c r="U91" s="39"/>
      <c r="V91" s="39"/>
      <c r="W91" s="39"/>
      <c r="X91" s="39"/>
      <c r="Y91" s="39"/>
      <c r="Z91" s="39"/>
      <c r="AA91" s="39"/>
      <c r="AB91" s="39"/>
      <c r="AC91" s="39"/>
      <c r="AD91" s="39"/>
      <c r="AE91" s="39"/>
    </row>
    <row r="92" hidden="1" s="2" customFormat="1" ht="6.96" customHeight="1">
      <c r="A92" s="39"/>
      <c r="B92" s="40"/>
      <c r="C92" s="41"/>
      <c r="D92" s="41"/>
      <c r="E92" s="41"/>
      <c r="F92" s="41"/>
      <c r="G92" s="41"/>
      <c r="H92" s="41"/>
      <c r="I92" s="156"/>
      <c r="J92" s="41"/>
      <c r="K92" s="41"/>
      <c r="L92" s="64"/>
      <c r="S92" s="39"/>
      <c r="T92" s="39"/>
      <c r="U92" s="39"/>
      <c r="V92" s="39"/>
      <c r="W92" s="39"/>
      <c r="X92" s="39"/>
      <c r="Y92" s="39"/>
      <c r="Z92" s="39"/>
      <c r="AA92" s="39"/>
      <c r="AB92" s="39"/>
      <c r="AC92" s="39"/>
      <c r="AD92" s="39"/>
      <c r="AE92" s="39"/>
    </row>
    <row r="93" hidden="1" s="2" customFormat="1" ht="15.15" customHeight="1">
      <c r="A93" s="39"/>
      <c r="B93" s="40"/>
      <c r="C93" s="33" t="s">
        <v>24</v>
      </c>
      <c r="D93" s="41"/>
      <c r="E93" s="41"/>
      <c r="F93" s="28" t="str">
        <f>E17</f>
        <v/>
      </c>
      <c r="G93" s="41"/>
      <c r="H93" s="41"/>
      <c r="I93" s="158" t="s">
        <v>32</v>
      </c>
      <c r="J93" s="37" t="str">
        <f>E23</f>
        <v xml:space="preserve"> </v>
      </c>
      <c r="K93" s="41"/>
      <c r="L93" s="64"/>
      <c r="S93" s="39"/>
      <c r="T93" s="39"/>
      <c r="U93" s="39"/>
      <c r="V93" s="39"/>
      <c r="W93" s="39"/>
      <c r="X93" s="39"/>
      <c r="Y93" s="39"/>
      <c r="Z93" s="39"/>
      <c r="AA93" s="39"/>
      <c r="AB93" s="39"/>
      <c r="AC93" s="39"/>
      <c r="AD93" s="39"/>
      <c r="AE93" s="39"/>
    </row>
    <row r="94" hidden="1" s="2" customFormat="1" ht="15.15" customHeight="1">
      <c r="A94" s="39"/>
      <c r="B94" s="40"/>
      <c r="C94" s="33" t="s">
        <v>30</v>
      </c>
      <c r="D94" s="41"/>
      <c r="E94" s="41"/>
      <c r="F94" s="28" t="str">
        <f>IF(E20="","",E20)</f>
        <v>Vyplň údaj</v>
      </c>
      <c r="G94" s="41"/>
      <c r="H94" s="41"/>
      <c r="I94" s="158" t="s">
        <v>34</v>
      </c>
      <c r="J94" s="37" t="str">
        <f>E26</f>
        <v xml:space="preserve"> </v>
      </c>
      <c r="K94" s="41"/>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9.28" customHeight="1">
      <c r="A96" s="39"/>
      <c r="B96" s="40"/>
      <c r="C96" s="199" t="s">
        <v>392</v>
      </c>
      <c r="D96" s="200"/>
      <c r="E96" s="200"/>
      <c r="F96" s="200"/>
      <c r="G96" s="200"/>
      <c r="H96" s="200"/>
      <c r="I96" s="201"/>
      <c r="J96" s="202" t="s">
        <v>393</v>
      </c>
      <c r="K96" s="200"/>
      <c r="L96" s="64"/>
      <c r="S96" s="39"/>
      <c r="T96" s="39"/>
      <c r="U96" s="39"/>
      <c r="V96" s="39"/>
      <c r="W96" s="39"/>
      <c r="X96" s="39"/>
      <c r="Y96" s="39"/>
      <c r="Z96" s="39"/>
      <c r="AA96" s="39"/>
      <c r="AB96" s="39"/>
      <c r="AC96" s="39"/>
      <c r="AD96" s="39"/>
      <c r="AE96" s="39"/>
    </row>
    <row r="97" hidden="1" s="2" customFormat="1" ht="10.32"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22.8" customHeight="1">
      <c r="A98" s="39"/>
      <c r="B98" s="40"/>
      <c r="C98" s="203" t="s">
        <v>394</v>
      </c>
      <c r="D98" s="41"/>
      <c r="E98" s="41"/>
      <c r="F98" s="41"/>
      <c r="G98" s="41"/>
      <c r="H98" s="41"/>
      <c r="I98" s="156"/>
      <c r="J98" s="111">
        <f>J121</f>
        <v>0</v>
      </c>
      <c r="K98" s="41"/>
      <c r="L98" s="64"/>
      <c r="S98" s="39"/>
      <c r="T98" s="39"/>
      <c r="U98" s="39"/>
      <c r="V98" s="39"/>
      <c r="W98" s="39"/>
      <c r="X98" s="39"/>
      <c r="Y98" s="39"/>
      <c r="Z98" s="39"/>
      <c r="AA98" s="39"/>
      <c r="AB98" s="39"/>
      <c r="AC98" s="39"/>
      <c r="AD98" s="39"/>
      <c r="AE98" s="39"/>
      <c r="AU98" s="18" t="s">
        <v>395</v>
      </c>
    </row>
    <row r="99" hidden="1" s="10" customFormat="1" ht="24.96" customHeight="1">
      <c r="A99" s="10"/>
      <c r="B99" s="247"/>
      <c r="C99" s="248"/>
      <c r="D99" s="249" t="s">
        <v>662</v>
      </c>
      <c r="E99" s="250"/>
      <c r="F99" s="250"/>
      <c r="G99" s="250"/>
      <c r="H99" s="250"/>
      <c r="I99" s="251"/>
      <c r="J99" s="252">
        <f>J122</f>
        <v>0</v>
      </c>
      <c r="K99" s="248"/>
      <c r="L99" s="253"/>
      <c r="S99" s="10"/>
      <c r="T99" s="10"/>
      <c r="U99" s="10"/>
      <c r="V99" s="10"/>
      <c r="W99" s="10"/>
      <c r="X99" s="10"/>
      <c r="Y99" s="10"/>
      <c r="Z99" s="10"/>
      <c r="AA99" s="10"/>
      <c r="AB99" s="10"/>
      <c r="AC99" s="10"/>
      <c r="AD99" s="10"/>
      <c r="AE99" s="10"/>
    </row>
    <row r="100" hidden="1" s="2" customFormat="1" ht="21.84" customHeight="1">
      <c r="A100" s="39"/>
      <c r="B100" s="40"/>
      <c r="C100" s="41"/>
      <c r="D100" s="41"/>
      <c r="E100" s="41"/>
      <c r="F100" s="41"/>
      <c r="G100" s="41"/>
      <c r="H100" s="41"/>
      <c r="I100" s="156"/>
      <c r="J100" s="41"/>
      <c r="K100" s="41"/>
      <c r="L100" s="64"/>
      <c r="S100" s="39"/>
      <c r="T100" s="39"/>
      <c r="U100" s="39"/>
      <c r="V100" s="39"/>
      <c r="W100" s="39"/>
      <c r="X100" s="39"/>
      <c r="Y100" s="39"/>
      <c r="Z100" s="39"/>
      <c r="AA100" s="39"/>
      <c r="AB100" s="39"/>
      <c r="AC100" s="39"/>
      <c r="AD100" s="39"/>
      <c r="AE100" s="39"/>
    </row>
    <row r="101" hidden="1" s="2" customFormat="1" ht="6.96" customHeight="1">
      <c r="A101" s="39"/>
      <c r="B101" s="67"/>
      <c r="C101" s="68"/>
      <c r="D101" s="68"/>
      <c r="E101" s="68"/>
      <c r="F101" s="68"/>
      <c r="G101" s="68"/>
      <c r="H101" s="68"/>
      <c r="I101" s="194"/>
      <c r="J101" s="68"/>
      <c r="K101" s="68"/>
      <c r="L101" s="64"/>
      <c r="S101" s="39"/>
      <c r="T101" s="39"/>
      <c r="U101" s="39"/>
      <c r="V101" s="39"/>
      <c r="W101" s="39"/>
      <c r="X101" s="39"/>
      <c r="Y101" s="39"/>
      <c r="Z101" s="39"/>
      <c r="AA101" s="39"/>
      <c r="AB101" s="39"/>
      <c r="AC101" s="39"/>
      <c r="AD101" s="39"/>
      <c r="AE101" s="39"/>
    </row>
    <row r="102" hidden="1"/>
    <row r="103" hidden="1"/>
    <row r="104" hidden="1"/>
    <row r="105" s="2" customFormat="1" ht="6.96" customHeight="1">
      <c r="A105" s="39"/>
      <c r="B105" s="69"/>
      <c r="C105" s="70"/>
      <c r="D105" s="70"/>
      <c r="E105" s="70"/>
      <c r="F105" s="70"/>
      <c r="G105" s="70"/>
      <c r="H105" s="70"/>
      <c r="I105" s="197"/>
      <c r="J105" s="70"/>
      <c r="K105" s="70"/>
      <c r="L105" s="64"/>
      <c r="S105" s="39"/>
      <c r="T105" s="39"/>
      <c r="U105" s="39"/>
      <c r="V105" s="39"/>
      <c r="W105" s="39"/>
      <c r="X105" s="39"/>
      <c r="Y105" s="39"/>
      <c r="Z105" s="39"/>
      <c r="AA105" s="39"/>
      <c r="AB105" s="39"/>
      <c r="AC105" s="39"/>
      <c r="AD105" s="39"/>
      <c r="AE105" s="39"/>
    </row>
    <row r="106" s="2" customFormat="1" ht="24.96" customHeight="1">
      <c r="A106" s="39"/>
      <c r="B106" s="40"/>
      <c r="C106" s="24" t="s">
        <v>396</v>
      </c>
      <c r="D106" s="41"/>
      <c r="E106" s="41"/>
      <c r="F106" s="41"/>
      <c r="G106" s="41"/>
      <c r="H106" s="41"/>
      <c r="I106" s="156"/>
      <c r="J106" s="41"/>
      <c r="K106" s="41"/>
      <c r="L106" s="64"/>
      <c r="S106" s="39"/>
      <c r="T106" s="39"/>
      <c r="U106" s="39"/>
      <c r="V106" s="39"/>
      <c r="W106" s="39"/>
      <c r="X106" s="39"/>
      <c r="Y106" s="39"/>
      <c r="Z106" s="39"/>
      <c r="AA106" s="39"/>
      <c r="AB106" s="39"/>
      <c r="AC106" s="39"/>
      <c r="AD106" s="39"/>
      <c r="AE106" s="39"/>
    </row>
    <row r="107" s="2" customFormat="1" ht="6.96" customHeight="1">
      <c r="A107" s="39"/>
      <c r="B107" s="40"/>
      <c r="C107" s="41"/>
      <c r="D107" s="41"/>
      <c r="E107" s="41"/>
      <c r="F107" s="41"/>
      <c r="G107" s="41"/>
      <c r="H107" s="41"/>
      <c r="I107" s="156"/>
      <c r="J107" s="41"/>
      <c r="K107" s="41"/>
      <c r="L107" s="64"/>
      <c r="S107" s="39"/>
      <c r="T107" s="39"/>
      <c r="U107" s="39"/>
      <c r="V107" s="39"/>
      <c r="W107" s="39"/>
      <c r="X107" s="39"/>
      <c r="Y107" s="39"/>
      <c r="Z107" s="39"/>
      <c r="AA107" s="39"/>
      <c r="AB107" s="39"/>
      <c r="AC107" s="39"/>
      <c r="AD107" s="39"/>
      <c r="AE107" s="39"/>
    </row>
    <row r="108" s="2" customFormat="1" ht="12" customHeight="1">
      <c r="A108" s="39"/>
      <c r="B108" s="40"/>
      <c r="C108" s="33" t="s">
        <v>16</v>
      </c>
      <c r="D108" s="41"/>
      <c r="E108" s="41"/>
      <c r="F108" s="41"/>
      <c r="G108" s="41"/>
      <c r="H108" s="41"/>
      <c r="I108" s="156"/>
      <c r="J108" s="41"/>
      <c r="K108" s="41"/>
      <c r="L108" s="64"/>
      <c r="S108" s="39"/>
      <c r="T108" s="39"/>
      <c r="U108" s="39"/>
      <c r="V108" s="39"/>
      <c r="W108" s="39"/>
      <c r="X108" s="39"/>
      <c r="Y108" s="39"/>
      <c r="Z108" s="39"/>
      <c r="AA108" s="39"/>
      <c r="AB108" s="39"/>
      <c r="AC108" s="39"/>
      <c r="AD108" s="39"/>
      <c r="AE108" s="39"/>
    </row>
    <row r="109" s="2" customFormat="1" ht="23.25" customHeight="1">
      <c r="A109" s="39"/>
      <c r="B109" s="40"/>
      <c r="C109" s="41"/>
      <c r="D109" s="41"/>
      <c r="E109" s="198" t="str">
        <f>E7</f>
        <v>Oprava trati v úseku 1.TK a 2.TK Děčín Prostřední Žleb - Dolní Žleb_OPRAVA č. 2</v>
      </c>
      <c r="F109" s="33"/>
      <c r="G109" s="33"/>
      <c r="H109" s="33"/>
      <c r="I109" s="156"/>
      <c r="J109" s="41"/>
      <c r="K109" s="41"/>
      <c r="L109" s="64"/>
      <c r="S109" s="39"/>
      <c r="T109" s="39"/>
      <c r="U109" s="39"/>
      <c r="V109" s="39"/>
      <c r="W109" s="39"/>
      <c r="X109" s="39"/>
      <c r="Y109" s="39"/>
      <c r="Z109" s="39"/>
      <c r="AA109" s="39"/>
      <c r="AB109" s="39"/>
      <c r="AC109" s="39"/>
      <c r="AD109" s="39"/>
      <c r="AE109" s="39"/>
    </row>
    <row r="110" s="1" customFormat="1" ht="12" customHeight="1">
      <c r="B110" s="22"/>
      <c r="C110" s="33" t="s">
        <v>389</v>
      </c>
      <c r="D110" s="23"/>
      <c r="E110" s="23"/>
      <c r="F110" s="23"/>
      <c r="G110" s="23"/>
      <c r="H110" s="23"/>
      <c r="I110" s="148"/>
      <c r="J110" s="23"/>
      <c r="K110" s="23"/>
      <c r="L110" s="21"/>
    </row>
    <row r="111" s="2" customFormat="1" ht="16.5" customHeight="1">
      <c r="A111" s="39"/>
      <c r="B111" s="40"/>
      <c r="C111" s="41"/>
      <c r="D111" s="41"/>
      <c r="E111" s="198" t="s">
        <v>4580</v>
      </c>
      <c r="F111" s="41"/>
      <c r="G111" s="41"/>
      <c r="H111" s="41"/>
      <c r="I111" s="156"/>
      <c r="J111" s="41"/>
      <c r="K111" s="41"/>
      <c r="L111" s="64"/>
      <c r="S111" s="39"/>
      <c r="T111" s="39"/>
      <c r="U111" s="39"/>
      <c r="V111" s="39"/>
      <c r="W111" s="39"/>
      <c r="X111" s="39"/>
      <c r="Y111" s="39"/>
      <c r="Z111" s="39"/>
      <c r="AA111" s="39"/>
      <c r="AB111" s="39"/>
      <c r="AC111" s="39"/>
      <c r="AD111" s="39"/>
      <c r="AE111" s="39"/>
    </row>
    <row r="112" s="2" customFormat="1" ht="12" customHeight="1">
      <c r="A112" s="39"/>
      <c r="B112" s="40"/>
      <c r="C112" s="33" t="s">
        <v>715</v>
      </c>
      <c r="D112" s="41"/>
      <c r="E112" s="41"/>
      <c r="F112" s="41"/>
      <c r="G112" s="41"/>
      <c r="H112" s="41"/>
      <c r="I112" s="156"/>
      <c r="J112" s="41"/>
      <c r="K112" s="41"/>
      <c r="L112" s="64"/>
      <c r="S112" s="39"/>
      <c r="T112" s="39"/>
      <c r="U112" s="39"/>
      <c r="V112" s="39"/>
      <c r="W112" s="39"/>
      <c r="X112" s="39"/>
      <c r="Y112" s="39"/>
      <c r="Z112" s="39"/>
      <c r="AA112" s="39"/>
      <c r="AB112" s="39"/>
      <c r="AC112" s="39"/>
      <c r="AD112" s="39"/>
      <c r="AE112" s="39"/>
    </row>
    <row r="113" s="2" customFormat="1" ht="16.5" customHeight="1">
      <c r="A113" s="39"/>
      <c r="B113" s="40"/>
      <c r="C113" s="41"/>
      <c r="D113" s="41"/>
      <c r="E113" s="77" t="str">
        <f>E11</f>
        <v>03.3 - Lávka v km 8,100 - Doprava</v>
      </c>
      <c r="F113" s="41"/>
      <c r="G113" s="41"/>
      <c r="H113" s="41"/>
      <c r="I113" s="156"/>
      <c r="J113" s="41"/>
      <c r="K113" s="41"/>
      <c r="L113" s="64"/>
      <c r="S113" s="39"/>
      <c r="T113" s="39"/>
      <c r="U113" s="39"/>
      <c r="V113" s="39"/>
      <c r="W113" s="39"/>
      <c r="X113" s="39"/>
      <c r="Y113" s="39"/>
      <c r="Z113" s="39"/>
      <c r="AA113" s="39"/>
      <c r="AB113" s="39"/>
      <c r="AC113" s="39"/>
      <c r="AD113" s="39"/>
      <c r="AE113" s="39"/>
    </row>
    <row r="114" s="2" customFormat="1" ht="6.96" customHeight="1">
      <c r="A114" s="39"/>
      <c r="B114" s="40"/>
      <c r="C114" s="41"/>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2" customFormat="1" ht="12" customHeight="1">
      <c r="A115" s="39"/>
      <c r="B115" s="40"/>
      <c r="C115" s="33" t="s">
        <v>20</v>
      </c>
      <c r="D115" s="41"/>
      <c r="E115" s="41"/>
      <c r="F115" s="28" t="str">
        <f>F14</f>
        <v xml:space="preserve"> </v>
      </c>
      <c r="G115" s="41"/>
      <c r="H115" s="41"/>
      <c r="I115" s="158" t="s">
        <v>22</v>
      </c>
      <c r="J115" s="80" t="str">
        <f>IF(J14="","",J14)</f>
        <v>21. 11. 2019</v>
      </c>
      <c r="K115" s="41"/>
      <c r="L115" s="64"/>
      <c r="S115" s="39"/>
      <c r="T115" s="39"/>
      <c r="U115" s="39"/>
      <c r="V115" s="39"/>
      <c r="W115" s="39"/>
      <c r="X115" s="39"/>
      <c r="Y115" s="39"/>
      <c r="Z115" s="39"/>
      <c r="AA115" s="39"/>
      <c r="AB115" s="39"/>
      <c r="AC115" s="39"/>
      <c r="AD115" s="39"/>
      <c r="AE115" s="39"/>
    </row>
    <row r="116" s="2" customFormat="1" ht="6.96" customHeight="1">
      <c r="A116" s="39"/>
      <c r="B116" s="40"/>
      <c r="C116" s="41"/>
      <c r="D116" s="41"/>
      <c r="E116" s="41"/>
      <c r="F116" s="41"/>
      <c r="G116" s="41"/>
      <c r="H116" s="41"/>
      <c r="I116" s="156"/>
      <c r="J116" s="41"/>
      <c r="K116" s="41"/>
      <c r="L116" s="64"/>
      <c r="S116" s="39"/>
      <c r="T116" s="39"/>
      <c r="U116" s="39"/>
      <c r="V116" s="39"/>
      <c r="W116" s="39"/>
      <c r="X116" s="39"/>
      <c r="Y116" s="39"/>
      <c r="Z116" s="39"/>
      <c r="AA116" s="39"/>
      <c r="AB116" s="39"/>
      <c r="AC116" s="39"/>
      <c r="AD116" s="39"/>
      <c r="AE116" s="39"/>
    </row>
    <row r="117" s="2" customFormat="1" ht="15.15" customHeight="1">
      <c r="A117" s="39"/>
      <c r="B117" s="40"/>
      <c r="C117" s="33" t="s">
        <v>24</v>
      </c>
      <c r="D117" s="41"/>
      <c r="E117" s="41"/>
      <c r="F117" s="28" t="str">
        <f>E17</f>
        <v/>
      </c>
      <c r="G117" s="41"/>
      <c r="H117" s="41"/>
      <c r="I117" s="158" t="s">
        <v>32</v>
      </c>
      <c r="J117" s="37" t="str">
        <f>E23</f>
        <v xml:space="preserve"> </v>
      </c>
      <c r="K117" s="41"/>
      <c r="L117" s="64"/>
      <c r="S117" s="39"/>
      <c r="T117" s="39"/>
      <c r="U117" s="39"/>
      <c r="V117" s="39"/>
      <c r="W117" s="39"/>
      <c r="X117" s="39"/>
      <c r="Y117" s="39"/>
      <c r="Z117" s="39"/>
      <c r="AA117" s="39"/>
      <c r="AB117" s="39"/>
      <c r="AC117" s="39"/>
      <c r="AD117" s="39"/>
      <c r="AE117" s="39"/>
    </row>
    <row r="118" s="2" customFormat="1" ht="15.15" customHeight="1">
      <c r="A118" s="39"/>
      <c r="B118" s="40"/>
      <c r="C118" s="33" t="s">
        <v>30</v>
      </c>
      <c r="D118" s="41"/>
      <c r="E118" s="41"/>
      <c r="F118" s="28" t="str">
        <f>IF(E20="","",E20)</f>
        <v>Vyplň údaj</v>
      </c>
      <c r="G118" s="41"/>
      <c r="H118" s="41"/>
      <c r="I118" s="158" t="s">
        <v>34</v>
      </c>
      <c r="J118" s="37" t="str">
        <f>E26</f>
        <v xml:space="preserve"> </v>
      </c>
      <c r="K118" s="41"/>
      <c r="L118" s="64"/>
      <c r="S118" s="39"/>
      <c r="T118" s="39"/>
      <c r="U118" s="39"/>
      <c r="V118" s="39"/>
      <c r="W118" s="39"/>
      <c r="X118" s="39"/>
      <c r="Y118" s="39"/>
      <c r="Z118" s="39"/>
      <c r="AA118" s="39"/>
      <c r="AB118" s="39"/>
      <c r="AC118" s="39"/>
      <c r="AD118" s="39"/>
      <c r="AE118" s="39"/>
    </row>
    <row r="119" s="2" customFormat="1" ht="10.32" customHeight="1">
      <c r="A119" s="39"/>
      <c r="B119" s="40"/>
      <c r="C119" s="41"/>
      <c r="D119" s="41"/>
      <c r="E119" s="41"/>
      <c r="F119" s="41"/>
      <c r="G119" s="41"/>
      <c r="H119" s="41"/>
      <c r="I119" s="156"/>
      <c r="J119" s="41"/>
      <c r="K119" s="41"/>
      <c r="L119" s="64"/>
      <c r="S119" s="39"/>
      <c r="T119" s="39"/>
      <c r="U119" s="39"/>
      <c r="V119" s="39"/>
      <c r="W119" s="39"/>
      <c r="X119" s="39"/>
      <c r="Y119" s="39"/>
      <c r="Z119" s="39"/>
      <c r="AA119" s="39"/>
      <c r="AB119" s="39"/>
      <c r="AC119" s="39"/>
      <c r="AD119" s="39"/>
      <c r="AE119" s="39"/>
    </row>
    <row r="120" s="9" customFormat="1" ht="29.28" customHeight="1">
      <c r="A120" s="204"/>
      <c r="B120" s="205"/>
      <c r="C120" s="206" t="s">
        <v>397</v>
      </c>
      <c r="D120" s="207" t="s">
        <v>61</v>
      </c>
      <c r="E120" s="207" t="s">
        <v>57</v>
      </c>
      <c r="F120" s="207" t="s">
        <v>58</v>
      </c>
      <c r="G120" s="207" t="s">
        <v>398</v>
      </c>
      <c r="H120" s="207" t="s">
        <v>399</v>
      </c>
      <c r="I120" s="208" t="s">
        <v>400</v>
      </c>
      <c r="J120" s="207" t="s">
        <v>393</v>
      </c>
      <c r="K120" s="209" t="s">
        <v>401</v>
      </c>
      <c r="L120" s="210"/>
      <c r="M120" s="101" t="s">
        <v>1</v>
      </c>
      <c r="N120" s="102" t="s">
        <v>40</v>
      </c>
      <c r="O120" s="102" t="s">
        <v>402</v>
      </c>
      <c r="P120" s="102" t="s">
        <v>403</v>
      </c>
      <c r="Q120" s="102" t="s">
        <v>404</v>
      </c>
      <c r="R120" s="102" t="s">
        <v>405</v>
      </c>
      <c r="S120" s="102" t="s">
        <v>406</v>
      </c>
      <c r="T120" s="103" t="s">
        <v>407</v>
      </c>
      <c r="U120" s="204"/>
      <c r="V120" s="204"/>
      <c r="W120" s="204"/>
      <c r="X120" s="204"/>
      <c r="Y120" s="204"/>
      <c r="Z120" s="204"/>
      <c r="AA120" s="204"/>
      <c r="AB120" s="204"/>
      <c r="AC120" s="204"/>
      <c r="AD120" s="204"/>
      <c r="AE120" s="204"/>
    </row>
    <row r="121" s="2" customFormat="1" ht="22.8" customHeight="1">
      <c r="A121" s="39"/>
      <c r="B121" s="40"/>
      <c r="C121" s="108" t="s">
        <v>408</v>
      </c>
      <c r="D121" s="41"/>
      <c r="E121" s="41"/>
      <c r="F121" s="41"/>
      <c r="G121" s="41"/>
      <c r="H121" s="41"/>
      <c r="I121" s="156"/>
      <c r="J121" s="211">
        <f>BK121</f>
        <v>0</v>
      </c>
      <c r="K121" s="41"/>
      <c r="L121" s="45"/>
      <c r="M121" s="104"/>
      <c r="N121" s="212"/>
      <c r="O121" s="105"/>
      <c r="P121" s="213">
        <f>P122</f>
        <v>0</v>
      </c>
      <c r="Q121" s="105"/>
      <c r="R121" s="213">
        <f>R122</f>
        <v>0</v>
      </c>
      <c r="S121" s="105"/>
      <c r="T121" s="214">
        <f>T122</f>
        <v>0</v>
      </c>
      <c r="U121" s="39"/>
      <c r="V121" s="39"/>
      <c r="W121" s="39"/>
      <c r="X121" s="39"/>
      <c r="Y121" s="39"/>
      <c r="Z121" s="39"/>
      <c r="AA121" s="39"/>
      <c r="AB121" s="39"/>
      <c r="AC121" s="39"/>
      <c r="AD121" s="39"/>
      <c r="AE121" s="39"/>
      <c r="AT121" s="18" t="s">
        <v>75</v>
      </c>
      <c r="AU121" s="18" t="s">
        <v>395</v>
      </c>
      <c r="BK121" s="215">
        <f>BK122</f>
        <v>0</v>
      </c>
    </row>
    <row r="122" s="11" customFormat="1" ht="25.92" customHeight="1">
      <c r="A122" s="11"/>
      <c r="B122" s="254"/>
      <c r="C122" s="255"/>
      <c r="D122" s="256" t="s">
        <v>75</v>
      </c>
      <c r="E122" s="257" t="s">
        <v>691</v>
      </c>
      <c r="F122" s="257" t="s">
        <v>692</v>
      </c>
      <c r="G122" s="255"/>
      <c r="H122" s="255"/>
      <c r="I122" s="258"/>
      <c r="J122" s="259">
        <f>BK122</f>
        <v>0</v>
      </c>
      <c r="K122" s="255"/>
      <c r="L122" s="260"/>
      <c r="M122" s="261"/>
      <c r="N122" s="262"/>
      <c r="O122" s="262"/>
      <c r="P122" s="263">
        <f>SUM(P123:P128)</f>
        <v>0</v>
      </c>
      <c r="Q122" s="262"/>
      <c r="R122" s="263">
        <f>SUM(R123:R128)</f>
        <v>0</v>
      </c>
      <c r="S122" s="262"/>
      <c r="T122" s="264">
        <f>SUM(T123:T128)</f>
        <v>0</v>
      </c>
      <c r="U122" s="11"/>
      <c r="V122" s="11"/>
      <c r="W122" s="11"/>
      <c r="X122" s="11"/>
      <c r="Y122" s="11"/>
      <c r="Z122" s="11"/>
      <c r="AA122" s="11"/>
      <c r="AB122" s="11"/>
      <c r="AC122" s="11"/>
      <c r="AD122" s="11"/>
      <c r="AE122" s="11"/>
      <c r="AR122" s="265" t="s">
        <v>415</v>
      </c>
      <c r="AT122" s="266" t="s">
        <v>75</v>
      </c>
      <c r="AU122" s="266" t="s">
        <v>76</v>
      </c>
      <c r="AY122" s="265" t="s">
        <v>414</v>
      </c>
      <c r="BK122" s="267">
        <f>SUM(BK123:BK128)</f>
        <v>0</v>
      </c>
    </row>
    <row r="123" s="2" customFormat="1" ht="21.75" customHeight="1">
      <c r="A123" s="39"/>
      <c r="B123" s="40"/>
      <c r="C123" s="234" t="s">
        <v>84</v>
      </c>
      <c r="D123" s="234" t="s">
        <v>443</v>
      </c>
      <c r="E123" s="235" t="s">
        <v>4572</v>
      </c>
      <c r="F123" s="236" t="s">
        <v>4573</v>
      </c>
      <c r="G123" s="237" t="s">
        <v>509</v>
      </c>
      <c r="H123" s="238">
        <v>10</v>
      </c>
      <c r="I123" s="239"/>
      <c r="J123" s="240">
        <f>ROUND(I123*H123,2)</f>
        <v>0</v>
      </c>
      <c r="K123" s="236" t="s">
        <v>4548</v>
      </c>
      <c r="L123" s="45"/>
      <c r="M123" s="241" t="s">
        <v>1</v>
      </c>
      <c r="N123" s="242" t="s">
        <v>41</v>
      </c>
      <c r="O123" s="92"/>
      <c r="P123" s="226">
        <f>O123*H123</f>
        <v>0</v>
      </c>
      <c r="Q123" s="226">
        <v>0</v>
      </c>
      <c r="R123" s="226">
        <f>Q123*H123</f>
        <v>0</v>
      </c>
      <c r="S123" s="226">
        <v>0</v>
      </c>
      <c r="T123" s="227">
        <f>S123*H123</f>
        <v>0</v>
      </c>
      <c r="U123" s="39"/>
      <c r="V123" s="39"/>
      <c r="W123" s="39"/>
      <c r="X123" s="39"/>
      <c r="Y123" s="39"/>
      <c r="Z123" s="39"/>
      <c r="AA123" s="39"/>
      <c r="AB123" s="39"/>
      <c r="AC123" s="39"/>
      <c r="AD123" s="39"/>
      <c r="AE123" s="39"/>
      <c r="AR123" s="228" t="s">
        <v>4574</v>
      </c>
      <c r="AT123" s="228" t="s">
        <v>443</v>
      </c>
      <c r="AU123" s="228" t="s">
        <v>84</v>
      </c>
      <c r="AY123" s="18" t="s">
        <v>414</v>
      </c>
      <c r="BE123" s="229">
        <f>IF(N123="základní",J123,0)</f>
        <v>0</v>
      </c>
      <c r="BF123" s="229">
        <f>IF(N123="snížená",J123,0)</f>
        <v>0</v>
      </c>
      <c r="BG123" s="229">
        <f>IF(N123="zákl. přenesená",J123,0)</f>
        <v>0</v>
      </c>
      <c r="BH123" s="229">
        <f>IF(N123="sníž. přenesená",J123,0)</f>
        <v>0</v>
      </c>
      <c r="BI123" s="229">
        <f>IF(N123="nulová",J123,0)</f>
        <v>0</v>
      </c>
      <c r="BJ123" s="18" t="s">
        <v>84</v>
      </c>
      <c r="BK123" s="229">
        <f>ROUND(I123*H123,2)</f>
        <v>0</v>
      </c>
      <c r="BL123" s="18" t="s">
        <v>4574</v>
      </c>
      <c r="BM123" s="228" t="s">
        <v>4622</v>
      </c>
    </row>
    <row r="124" s="2" customFormat="1">
      <c r="A124" s="39"/>
      <c r="B124" s="40"/>
      <c r="C124" s="41"/>
      <c r="D124" s="230" t="s">
        <v>417</v>
      </c>
      <c r="E124" s="41"/>
      <c r="F124" s="231" t="s">
        <v>4573</v>
      </c>
      <c r="G124" s="41"/>
      <c r="H124" s="41"/>
      <c r="I124" s="156"/>
      <c r="J124" s="41"/>
      <c r="K124" s="41"/>
      <c r="L124" s="45"/>
      <c r="M124" s="232"/>
      <c r="N124" s="233"/>
      <c r="O124" s="92"/>
      <c r="P124" s="92"/>
      <c r="Q124" s="92"/>
      <c r="R124" s="92"/>
      <c r="S124" s="92"/>
      <c r="T124" s="93"/>
      <c r="U124" s="39"/>
      <c r="V124" s="39"/>
      <c r="W124" s="39"/>
      <c r="X124" s="39"/>
      <c r="Y124" s="39"/>
      <c r="Z124" s="39"/>
      <c r="AA124" s="39"/>
      <c r="AB124" s="39"/>
      <c r="AC124" s="39"/>
      <c r="AD124" s="39"/>
      <c r="AE124" s="39"/>
      <c r="AT124" s="18" t="s">
        <v>417</v>
      </c>
      <c r="AU124" s="18" t="s">
        <v>84</v>
      </c>
    </row>
    <row r="125" s="2" customFormat="1" ht="33" customHeight="1">
      <c r="A125" s="39"/>
      <c r="B125" s="40"/>
      <c r="C125" s="234" t="s">
        <v>86</v>
      </c>
      <c r="D125" s="234" t="s">
        <v>443</v>
      </c>
      <c r="E125" s="235" t="s">
        <v>4576</v>
      </c>
      <c r="F125" s="236" t="s">
        <v>4577</v>
      </c>
      <c r="G125" s="237" t="s">
        <v>897</v>
      </c>
      <c r="H125" s="238">
        <v>0.10000000000000001</v>
      </c>
      <c r="I125" s="239"/>
      <c r="J125" s="240">
        <f>ROUND(I125*H125,2)</f>
        <v>0</v>
      </c>
      <c r="K125" s="236" t="s">
        <v>4548</v>
      </c>
      <c r="L125" s="45"/>
      <c r="M125" s="241" t="s">
        <v>1</v>
      </c>
      <c r="N125" s="242" t="s">
        <v>41</v>
      </c>
      <c r="O125" s="92"/>
      <c r="P125" s="226">
        <f>O125*H125</f>
        <v>0</v>
      </c>
      <c r="Q125" s="226">
        <v>0</v>
      </c>
      <c r="R125" s="226">
        <f>Q125*H125</f>
        <v>0</v>
      </c>
      <c r="S125" s="226">
        <v>0</v>
      </c>
      <c r="T125" s="227">
        <f>S125*H125</f>
        <v>0</v>
      </c>
      <c r="U125" s="39"/>
      <c r="V125" s="39"/>
      <c r="W125" s="39"/>
      <c r="X125" s="39"/>
      <c r="Y125" s="39"/>
      <c r="Z125" s="39"/>
      <c r="AA125" s="39"/>
      <c r="AB125" s="39"/>
      <c r="AC125" s="39"/>
      <c r="AD125" s="39"/>
      <c r="AE125" s="39"/>
      <c r="AR125" s="228" t="s">
        <v>4574</v>
      </c>
      <c r="AT125" s="228" t="s">
        <v>443</v>
      </c>
      <c r="AU125" s="228" t="s">
        <v>84</v>
      </c>
      <c r="AY125" s="18" t="s">
        <v>414</v>
      </c>
      <c r="BE125" s="229">
        <f>IF(N125="základní",J125,0)</f>
        <v>0</v>
      </c>
      <c r="BF125" s="229">
        <f>IF(N125="snížená",J125,0)</f>
        <v>0</v>
      </c>
      <c r="BG125" s="229">
        <f>IF(N125="zákl. přenesená",J125,0)</f>
        <v>0</v>
      </c>
      <c r="BH125" s="229">
        <f>IF(N125="sníž. přenesená",J125,0)</f>
        <v>0</v>
      </c>
      <c r="BI125" s="229">
        <f>IF(N125="nulová",J125,0)</f>
        <v>0</v>
      </c>
      <c r="BJ125" s="18" t="s">
        <v>84</v>
      </c>
      <c r="BK125" s="229">
        <f>ROUND(I125*H125,2)</f>
        <v>0</v>
      </c>
      <c r="BL125" s="18" t="s">
        <v>4574</v>
      </c>
      <c r="BM125" s="228" t="s">
        <v>4623</v>
      </c>
    </row>
    <row r="126" s="2" customFormat="1">
      <c r="A126" s="39"/>
      <c r="B126" s="40"/>
      <c r="C126" s="41"/>
      <c r="D126" s="230" t="s">
        <v>417</v>
      </c>
      <c r="E126" s="41"/>
      <c r="F126" s="231" t="s">
        <v>4577</v>
      </c>
      <c r="G126" s="41"/>
      <c r="H126" s="41"/>
      <c r="I126" s="156"/>
      <c r="J126" s="41"/>
      <c r="K126" s="41"/>
      <c r="L126" s="45"/>
      <c r="M126" s="232"/>
      <c r="N126" s="233"/>
      <c r="O126" s="92"/>
      <c r="P126" s="92"/>
      <c r="Q126" s="92"/>
      <c r="R126" s="92"/>
      <c r="S126" s="92"/>
      <c r="T126" s="93"/>
      <c r="U126" s="39"/>
      <c r="V126" s="39"/>
      <c r="W126" s="39"/>
      <c r="X126" s="39"/>
      <c r="Y126" s="39"/>
      <c r="Z126" s="39"/>
      <c r="AA126" s="39"/>
      <c r="AB126" s="39"/>
      <c r="AC126" s="39"/>
      <c r="AD126" s="39"/>
      <c r="AE126" s="39"/>
      <c r="AT126" s="18" t="s">
        <v>417</v>
      </c>
      <c r="AU126" s="18" t="s">
        <v>84</v>
      </c>
    </row>
    <row r="127" s="2" customFormat="1" ht="21.75" customHeight="1">
      <c r="A127" s="39"/>
      <c r="B127" s="40"/>
      <c r="C127" s="234" t="s">
        <v>114</v>
      </c>
      <c r="D127" s="234" t="s">
        <v>443</v>
      </c>
      <c r="E127" s="235" t="s">
        <v>1519</v>
      </c>
      <c r="F127" s="236" t="s">
        <v>1520</v>
      </c>
      <c r="G127" s="237" t="s">
        <v>897</v>
      </c>
      <c r="H127" s="238">
        <v>0.10000000000000001</v>
      </c>
      <c r="I127" s="239"/>
      <c r="J127" s="240">
        <f>ROUND(I127*H127,2)</f>
        <v>0</v>
      </c>
      <c r="K127" s="236" t="s">
        <v>4548</v>
      </c>
      <c r="L127" s="45"/>
      <c r="M127" s="241" t="s">
        <v>1</v>
      </c>
      <c r="N127" s="242" t="s">
        <v>41</v>
      </c>
      <c r="O127" s="92"/>
      <c r="P127" s="226">
        <f>O127*H127</f>
        <v>0</v>
      </c>
      <c r="Q127" s="226">
        <v>0</v>
      </c>
      <c r="R127" s="226">
        <f>Q127*H127</f>
        <v>0</v>
      </c>
      <c r="S127" s="226">
        <v>0</v>
      </c>
      <c r="T127" s="227">
        <f>S127*H127</f>
        <v>0</v>
      </c>
      <c r="U127" s="39"/>
      <c r="V127" s="39"/>
      <c r="W127" s="39"/>
      <c r="X127" s="39"/>
      <c r="Y127" s="39"/>
      <c r="Z127" s="39"/>
      <c r="AA127" s="39"/>
      <c r="AB127" s="39"/>
      <c r="AC127" s="39"/>
      <c r="AD127" s="39"/>
      <c r="AE127" s="39"/>
      <c r="AR127" s="228" t="s">
        <v>4574</v>
      </c>
      <c r="AT127" s="228" t="s">
        <v>443</v>
      </c>
      <c r="AU127" s="228" t="s">
        <v>84</v>
      </c>
      <c r="AY127" s="18" t="s">
        <v>414</v>
      </c>
      <c r="BE127" s="229">
        <f>IF(N127="základní",J127,0)</f>
        <v>0</v>
      </c>
      <c r="BF127" s="229">
        <f>IF(N127="snížená",J127,0)</f>
        <v>0</v>
      </c>
      <c r="BG127" s="229">
        <f>IF(N127="zákl. přenesená",J127,0)</f>
        <v>0</v>
      </c>
      <c r="BH127" s="229">
        <f>IF(N127="sníž. přenesená",J127,0)</f>
        <v>0</v>
      </c>
      <c r="BI127" s="229">
        <f>IF(N127="nulová",J127,0)</f>
        <v>0</v>
      </c>
      <c r="BJ127" s="18" t="s">
        <v>84</v>
      </c>
      <c r="BK127" s="229">
        <f>ROUND(I127*H127,2)</f>
        <v>0</v>
      </c>
      <c r="BL127" s="18" t="s">
        <v>4574</v>
      </c>
      <c r="BM127" s="228" t="s">
        <v>4624</v>
      </c>
    </row>
    <row r="128" s="2" customFormat="1">
      <c r="A128" s="39"/>
      <c r="B128" s="40"/>
      <c r="C128" s="41"/>
      <c r="D128" s="230" t="s">
        <v>417</v>
      </c>
      <c r="E128" s="41"/>
      <c r="F128" s="231" t="s">
        <v>1520</v>
      </c>
      <c r="G128" s="41"/>
      <c r="H128" s="41"/>
      <c r="I128" s="156"/>
      <c r="J128" s="41"/>
      <c r="K128" s="41"/>
      <c r="L128" s="45"/>
      <c r="M128" s="243"/>
      <c r="N128" s="244"/>
      <c r="O128" s="245"/>
      <c r="P128" s="245"/>
      <c r="Q128" s="245"/>
      <c r="R128" s="245"/>
      <c r="S128" s="245"/>
      <c r="T128" s="246"/>
      <c r="U128" s="39"/>
      <c r="V128" s="39"/>
      <c r="W128" s="39"/>
      <c r="X128" s="39"/>
      <c r="Y128" s="39"/>
      <c r="Z128" s="39"/>
      <c r="AA128" s="39"/>
      <c r="AB128" s="39"/>
      <c r="AC128" s="39"/>
      <c r="AD128" s="39"/>
      <c r="AE128" s="39"/>
      <c r="AT128" s="18" t="s">
        <v>417</v>
      </c>
      <c r="AU128" s="18" t="s">
        <v>84</v>
      </c>
    </row>
    <row r="129" s="2" customFormat="1" ht="6.96" customHeight="1">
      <c r="A129" s="39"/>
      <c r="B129" s="67"/>
      <c r="C129" s="68"/>
      <c r="D129" s="68"/>
      <c r="E129" s="68"/>
      <c r="F129" s="68"/>
      <c r="G129" s="68"/>
      <c r="H129" s="68"/>
      <c r="I129" s="194"/>
      <c r="J129" s="68"/>
      <c r="K129" s="68"/>
      <c r="L129" s="45"/>
      <c r="M129" s="39"/>
      <c r="O129" s="39"/>
      <c r="P129" s="39"/>
      <c r="Q129" s="39"/>
      <c r="R129" s="39"/>
      <c r="S129" s="39"/>
      <c r="T129" s="39"/>
      <c r="U129" s="39"/>
      <c r="V129" s="39"/>
      <c r="W129" s="39"/>
      <c r="X129" s="39"/>
      <c r="Y129" s="39"/>
      <c r="Z129" s="39"/>
      <c r="AA129" s="39"/>
      <c r="AB129" s="39"/>
      <c r="AC129" s="39"/>
      <c r="AD129" s="39"/>
      <c r="AE129" s="39"/>
    </row>
  </sheetData>
  <sheetProtection sheet="1" autoFilter="0" formatColumns="0" formatRows="0" objects="1" scenarios="1" spinCount="100000" saltValue="Y5SewFaUqMSBvGu3dXJNzWXEAdp53wX82nsW4jGp8+mIO+XoCpEQ+lu+mwJ7tEY56YprwgI04CR6zOreX6P1hg==" hashValue="h4FESWYJieSs+MC841n2I8i8bvpmABLmQCtxFMu8a/tcGPMO7zIbnfc9+XZrlZEJvI3dnDmNuEGXEb4D/Ov1ZA==" algorithmName="SHA-512" password="CC35"/>
  <autoFilter ref="C120:K128"/>
  <mergeCells count="12">
    <mergeCell ref="E7:H7"/>
    <mergeCell ref="E9:H9"/>
    <mergeCell ref="E11:H11"/>
    <mergeCell ref="E20:H20"/>
    <mergeCell ref="E29:H29"/>
    <mergeCell ref="E85:H85"/>
    <mergeCell ref="E87:H87"/>
    <mergeCell ref="E89:H89"/>
    <mergeCell ref="E109:H109"/>
    <mergeCell ref="E111:H111"/>
    <mergeCell ref="E113:H113"/>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85.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378</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2" customFormat="1" ht="12" customHeight="1">
      <c r="A8" s="39"/>
      <c r="B8" s="45"/>
      <c r="C8" s="39"/>
      <c r="D8" s="154" t="s">
        <v>389</v>
      </c>
      <c r="E8" s="39"/>
      <c r="F8" s="39"/>
      <c r="G8" s="39"/>
      <c r="H8" s="39"/>
      <c r="I8" s="156"/>
      <c r="J8" s="39"/>
      <c r="K8" s="39"/>
      <c r="L8" s="64"/>
      <c r="S8" s="39"/>
      <c r="T8" s="39"/>
      <c r="U8" s="39"/>
      <c r="V8" s="39"/>
      <c r="W8" s="39"/>
      <c r="X8" s="39"/>
      <c r="Y8" s="39"/>
      <c r="Z8" s="39"/>
      <c r="AA8" s="39"/>
      <c r="AB8" s="39"/>
      <c r="AC8" s="39"/>
      <c r="AD8" s="39"/>
      <c r="AE8" s="39"/>
    </row>
    <row r="9" s="2" customFormat="1" ht="24.75" customHeight="1">
      <c r="A9" s="39"/>
      <c r="B9" s="45"/>
      <c r="C9" s="39"/>
      <c r="D9" s="39"/>
      <c r="E9" s="157" t="s">
        <v>4625</v>
      </c>
      <c r="F9" s="39"/>
      <c r="G9" s="39"/>
      <c r="H9" s="39"/>
      <c r="I9" s="156"/>
      <c r="J9" s="39"/>
      <c r="K9" s="39"/>
      <c r="L9" s="64"/>
      <c r="S9" s="39"/>
      <c r="T9" s="39"/>
      <c r="U9" s="39"/>
      <c r="V9" s="39"/>
      <c r="W9" s="39"/>
      <c r="X9" s="39"/>
      <c r="Y9" s="39"/>
      <c r="Z9" s="39"/>
      <c r="AA9" s="39"/>
      <c r="AB9" s="39"/>
      <c r="AC9" s="39"/>
      <c r="AD9" s="39"/>
      <c r="AE9" s="39"/>
    </row>
    <row r="10" s="2" customFormat="1">
      <c r="A10" s="39"/>
      <c r="B10" s="45"/>
      <c r="C10" s="39"/>
      <c r="D10" s="39"/>
      <c r="E10" s="39"/>
      <c r="F10" s="39"/>
      <c r="G10" s="39"/>
      <c r="H10" s="39"/>
      <c r="I10" s="156"/>
      <c r="J10" s="39"/>
      <c r="K10" s="39"/>
      <c r="L10" s="64"/>
      <c r="S10" s="39"/>
      <c r="T10" s="39"/>
      <c r="U10" s="39"/>
      <c r="V10" s="39"/>
      <c r="W10" s="39"/>
      <c r="X10" s="39"/>
      <c r="Y10" s="39"/>
      <c r="Z10" s="39"/>
      <c r="AA10" s="39"/>
      <c r="AB10" s="39"/>
      <c r="AC10" s="39"/>
      <c r="AD10" s="39"/>
      <c r="AE10" s="39"/>
    </row>
    <row r="11" s="2" customFormat="1" ht="12" customHeight="1">
      <c r="A11" s="39"/>
      <c r="B11" s="45"/>
      <c r="C11" s="39"/>
      <c r="D11" s="154" t="s">
        <v>18</v>
      </c>
      <c r="E11" s="39"/>
      <c r="F11" s="142" t="s">
        <v>1</v>
      </c>
      <c r="G11" s="39"/>
      <c r="H11" s="39"/>
      <c r="I11" s="158" t="s">
        <v>19</v>
      </c>
      <c r="J11" s="142" t="s">
        <v>1</v>
      </c>
      <c r="K11" s="39"/>
      <c r="L11" s="64"/>
      <c r="S11" s="39"/>
      <c r="T11" s="39"/>
      <c r="U11" s="39"/>
      <c r="V11" s="39"/>
      <c r="W11" s="39"/>
      <c r="X11" s="39"/>
      <c r="Y11" s="39"/>
      <c r="Z11" s="39"/>
      <c r="AA11" s="39"/>
      <c r="AB11" s="39"/>
      <c r="AC11" s="39"/>
      <c r="AD11" s="39"/>
      <c r="AE11" s="39"/>
    </row>
    <row r="12" s="2" customFormat="1" ht="12" customHeight="1">
      <c r="A12" s="39"/>
      <c r="B12" s="45"/>
      <c r="C12" s="39"/>
      <c r="D12" s="154" t="s">
        <v>20</v>
      </c>
      <c r="E12" s="39"/>
      <c r="F12" s="142" t="s">
        <v>21</v>
      </c>
      <c r="G12" s="39"/>
      <c r="H12" s="39"/>
      <c r="I12" s="158" t="s">
        <v>22</v>
      </c>
      <c r="J12" s="159" t="str">
        <f>'Rekapitulace stavby'!AN8</f>
        <v>21. 11. 2019</v>
      </c>
      <c r="K12" s="39"/>
      <c r="L12" s="64"/>
      <c r="S12" s="39"/>
      <c r="T12" s="39"/>
      <c r="U12" s="39"/>
      <c r="V12" s="39"/>
      <c r="W12" s="39"/>
      <c r="X12" s="39"/>
      <c r="Y12" s="39"/>
      <c r="Z12" s="39"/>
      <c r="AA12" s="39"/>
      <c r="AB12" s="39"/>
      <c r="AC12" s="39"/>
      <c r="AD12" s="39"/>
      <c r="AE12" s="39"/>
    </row>
    <row r="13" s="2" customFormat="1" ht="10.8" customHeight="1">
      <c r="A13" s="39"/>
      <c r="B13" s="45"/>
      <c r="C13" s="39"/>
      <c r="D13" s="39"/>
      <c r="E13" s="39"/>
      <c r="F13" s="39"/>
      <c r="G13" s="39"/>
      <c r="H13" s="39"/>
      <c r="I13" s="156"/>
      <c r="J13" s="39"/>
      <c r="K13" s="39"/>
      <c r="L13" s="64"/>
      <c r="S13" s="39"/>
      <c r="T13" s="39"/>
      <c r="U13" s="39"/>
      <c r="V13" s="39"/>
      <c r="W13" s="39"/>
      <c r="X13" s="39"/>
      <c r="Y13" s="39"/>
      <c r="Z13" s="39"/>
      <c r="AA13" s="39"/>
      <c r="AB13" s="39"/>
      <c r="AC13" s="39"/>
      <c r="AD13" s="39"/>
      <c r="AE13" s="39"/>
    </row>
    <row r="14" s="2" customFormat="1" ht="12" customHeight="1">
      <c r="A14" s="39"/>
      <c r="B14" s="45"/>
      <c r="C14" s="39"/>
      <c r="D14" s="154" t="s">
        <v>24</v>
      </c>
      <c r="E14" s="39"/>
      <c r="F14" s="39"/>
      <c r="G14" s="39"/>
      <c r="H14" s="39"/>
      <c r="I14" s="158" t="s">
        <v>25</v>
      </c>
      <c r="J14" s="142" t="s">
        <v>26</v>
      </c>
      <c r="K14" s="39"/>
      <c r="L14" s="64"/>
      <c r="S14" s="39"/>
      <c r="T14" s="39"/>
      <c r="U14" s="39"/>
      <c r="V14" s="39"/>
      <c r="W14" s="39"/>
      <c r="X14" s="39"/>
      <c r="Y14" s="39"/>
      <c r="Z14" s="39"/>
      <c r="AA14" s="39"/>
      <c r="AB14" s="39"/>
      <c r="AC14" s="39"/>
      <c r="AD14" s="39"/>
      <c r="AE14" s="39"/>
    </row>
    <row r="15" s="2" customFormat="1" ht="18" customHeight="1">
      <c r="A15" s="39"/>
      <c r="B15" s="45"/>
      <c r="C15" s="39"/>
      <c r="D15" s="39"/>
      <c r="E15" s="142" t="s">
        <v>1</v>
      </c>
      <c r="F15" s="39"/>
      <c r="G15" s="39"/>
      <c r="H15" s="39"/>
      <c r="I15" s="158" t="s">
        <v>28</v>
      </c>
      <c r="J15" s="142" t="s">
        <v>29</v>
      </c>
      <c r="K15" s="39"/>
      <c r="L15" s="64"/>
      <c r="S15" s="39"/>
      <c r="T15" s="39"/>
      <c r="U15" s="39"/>
      <c r="V15" s="39"/>
      <c r="W15" s="39"/>
      <c r="X15" s="39"/>
      <c r="Y15" s="39"/>
      <c r="Z15" s="39"/>
      <c r="AA15" s="39"/>
      <c r="AB15" s="39"/>
      <c r="AC15" s="39"/>
      <c r="AD15" s="39"/>
      <c r="AE15" s="39"/>
    </row>
    <row r="16" s="2" customFormat="1" ht="6.96" customHeight="1">
      <c r="A16" s="39"/>
      <c r="B16" s="45"/>
      <c r="C16" s="39"/>
      <c r="D16" s="39"/>
      <c r="E16" s="39"/>
      <c r="F16" s="39"/>
      <c r="G16" s="39"/>
      <c r="H16" s="39"/>
      <c r="I16" s="156"/>
      <c r="J16" s="39"/>
      <c r="K16" s="39"/>
      <c r="L16" s="64"/>
      <c r="S16" s="39"/>
      <c r="T16" s="39"/>
      <c r="U16" s="39"/>
      <c r="V16" s="39"/>
      <c r="W16" s="39"/>
      <c r="X16" s="39"/>
      <c r="Y16" s="39"/>
      <c r="Z16" s="39"/>
      <c r="AA16" s="39"/>
      <c r="AB16" s="39"/>
      <c r="AC16" s="39"/>
      <c r="AD16" s="39"/>
      <c r="AE16" s="39"/>
    </row>
    <row r="17" s="2" customFormat="1" ht="12" customHeight="1">
      <c r="A17" s="39"/>
      <c r="B17" s="45"/>
      <c r="C17" s="39"/>
      <c r="D17" s="154" t="s">
        <v>30</v>
      </c>
      <c r="E17" s="39"/>
      <c r="F17" s="39"/>
      <c r="G17" s="39"/>
      <c r="H17" s="39"/>
      <c r="I17" s="158" t="s">
        <v>25</v>
      </c>
      <c r="J17" s="34" t="str">
        <f>'Rekapitulace stavby'!AN13</f>
        <v>Vyplň údaj</v>
      </c>
      <c r="K17" s="39"/>
      <c r="L17" s="64"/>
      <c r="S17" s="39"/>
      <c r="T17" s="39"/>
      <c r="U17" s="39"/>
      <c r="V17" s="39"/>
      <c r="W17" s="39"/>
      <c r="X17" s="39"/>
      <c r="Y17" s="39"/>
      <c r="Z17" s="39"/>
      <c r="AA17" s="39"/>
      <c r="AB17" s="39"/>
      <c r="AC17" s="39"/>
      <c r="AD17" s="39"/>
      <c r="AE17" s="39"/>
    </row>
    <row r="18" s="2" customFormat="1" ht="18" customHeight="1">
      <c r="A18" s="39"/>
      <c r="B18" s="45"/>
      <c r="C18" s="39"/>
      <c r="D18" s="39"/>
      <c r="E18" s="34" t="str">
        <f>'Rekapitulace stavby'!E14</f>
        <v>Vyplň údaj</v>
      </c>
      <c r="F18" s="142"/>
      <c r="G18" s="142"/>
      <c r="H18" s="142"/>
      <c r="I18" s="158" t="s">
        <v>28</v>
      </c>
      <c r="J18" s="34" t="str">
        <f>'Rekapitulace stavby'!AN14</f>
        <v>Vyplň údaj</v>
      </c>
      <c r="K18" s="39"/>
      <c r="L18" s="64"/>
      <c r="S18" s="39"/>
      <c r="T18" s="39"/>
      <c r="U18" s="39"/>
      <c r="V18" s="39"/>
      <c r="W18" s="39"/>
      <c r="X18" s="39"/>
      <c r="Y18" s="39"/>
      <c r="Z18" s="39"/>
      <c r="AA18" s="39"/>
      <c r="AB18" s="39"/>
      <c r="AC18" s="39"/>
      <c r="AD18" s="39"/>
      <c r="AE18" s="39"/>
    </row>
    <row r="19" s="2" customFormat="1" ht="6.96" customHeight="1">
      <c r="A19" s="39"/>
      <c r="B19" s="45"/>
      <c r="C19" s="39"/>
      <c r="D19" s="39"/>
      <c r="E19" s="39"/>
      <c r="F19" s="39"/>
      <c r="G19" s="39"/>
      <c r="H19" s="39"/>
      <c r="I19" s="156"/>
      <c r="J19" s="39"/>
      <c r="K19" s="39"/>
      <c r="L19" s="64"/>
      <c r="S19" s="39"/>
      <c r="T19" s="39"/>
      <c r="U19" s="39"/>
      <c r="V19" s="39"/>
      <c r="W19" s="39"/>
      <c r="X19" s="39"/>
      <c r="Y19" s="39"/>
      <c r="Z19" s="39"/>
      <c r="AA19" s="39"/>
      <c r="AB19" s="39"/>
      <c r="AC19" s="39"/>
      <c r="AD19" s="39"/>
      <c r="AE19" s="39"/>
    </row>
    <row r="20" s="2" customFormat="1" ht="12" customHeight="1">
      <c r="A20" s="39"/>
      <c r="B20" s="45"/>
      <c r="C20" s="39"/>
      <c r="D20" s="154" t="s">
        <v>32</v>
      </c>
      <c r="E20" s="39"/>
      <c r="F20" s="39"/>
      <c r="G20" s="39"/>
      <c r="H20" s="39"/>
      <c r="I20" s="158" t="s">
        <v>25</v>
      </c>
      <c r="J20" s="142" t="s">
        <v>1</v>
      </c>
      <c r="K20" s="39"/>
      <c r="L20" s="64"/>
      <c r="S20" s="39"/>
      <c r="T20" s="39"/>
      <c r="U20" s="39"/>
      <c r="V20" s="39"/>
      <c r="W20" s="39"/>
      <c r="X20" s="39"/>
      <c r="Y20" s="39"/>
      <c r="Z20" s="39"/>
      <c r="AA20" s="39"/>
      <c r="AB20" s="39"/>
      <c r="AC20" s="39"/>
      <c r="AD20" s="39"/>
      <c r="AE20" s="39"/>
    </row>
    <row r="21" s="2" customFormat="1" ht="18" customHeight="1">
      <c r="A21" s="39"/>
      <c r="B21" s="45"/>
      <c r="C21" s="39"/>
      <c r="D21" s="39"/>
      <c r="E21" s="142" t="s">
        <v>21</v>
      </c>
      <c r="F21" s="39"/>
      <c r="G21" s="39"/>
      <c r="H21" s="39"/>
      <c r="I21" s="158" t="s">
        <v>28</v>
      </c>
      <c r="J21" s="142" t="s">
        <v>1</v>
      </c>
      <c r="K21" s="39"/>
      <c r="L21" s="64"/>
      <c r="S21" s="39"/>
      <c r="T21" s="39"/>
      <c r="U21" s="39"/>
      <c r="V21" s="39"/>
      <c r="W21" s="39"/>
      <c r="X21" s="39"/>
      <c r="Y21" s="39"/>
      <c r="Z21" s="39"/>
      <c r="AA21" s="39"/>
      <c r="AB21" s="39"/>
      <c r="AC21" s="39"/>
      <c r="AD21" s="39"/>
      <c r="AE21" s="39"/>
    </row>
    <row r="22" s="2" customFormat="1" ht="6.96" customHeight="1">
      <c r="A22" s="39"/>
      <c r="B22" s="45"/>
      <c r="C22" s="39"/>
      <c r="D22" s="39"/>
      <c r="E22" s="39"/>
      <c r="F22" s="39"/>
      <c r="G22" s="39"/>
      <c r="H22" s="39"/>
      <c r="I22" s="156"/>
      <c r="J22" s="39"/>
      <c r="K22" s="39"/>
      <c r="L22" s="64"/>
      <c r="S22" s="39"/>
      <c r="T22" s="39"/>
      <c r="U22" s="39"/>
      <c r="V22" s="39"/>
      <c r="W22" s="39"/>
      <c r="X22" s="39"/>
      <c r="Y22" s="39"/>
      <c r="Z22" s="39"/>
      <c r="AA22" s="39"/>
      <c r="AB22" s="39"/>
      <c r="AC22" s="39"/>
      <c r="AD22" s="39"/>
      <c r="AE22" s="39"/>
    </row>
    <row r="23" s="2" customFormat="1" ht="12" customHeight="1">
      <c r="A23" s="39"/>
      <c r="B23" s="45"/>
      <c r="C23" s="39"/>
      <c r="D23" s="154" t="s">
        <v>34</v>
      </c>
      <c r="E23" s="39"/>
      <c r="F23" s="39"/>
      <c r="G23" s="39"/>
      <c r="H23" s="39"/>
      <c r="I23" s="158" t="s">
        <v>25</v>
      </c>
      <c r="J23" s="142" t="s">
        <v>1</v>
      </c>
      <c r="K23" s="39"/>
      <c r="L23" s="64"/>
      <c r="S23" s="39"/>
      <c r="T23" s="39"/>
      <c r="U23" s="39"/>
      <c r="V23" s="39"/>
      <c r="W23" s="39"/>
      <c r="X23" s="39"/>
      <c r="Y23" s="39"/>
      <c r="Z23" s="39"/>
      <c r="AA23" s="39"/>
      <c r="AB23" s="39"/>
      <c r="AC23" s="39"/>
      <c r="AD23" s="39"/>
      <c r="AE23" s="39"/>
    </row>
    <row r="24" s="2" customFormat="1" ht="18" customHeight="1">
      <c r="A24" s="39"/>
      <c r="B24" s="45"/>
      <c r="C24" s="39"/>
      <c r="D24" s="39"/>
      <c r="E24" s="142" t="s">
        <v>21</v>
      </c>
      <c r="F24" s="39"/>
      <c r="G24" s="39"/>
      <c r="H24" s="39"/>
      <c r="I24" s="158" t="s">
        <v>28</v>
      </c>
      <c r="J24" s="142" t="s">
        <v>1</v>
      </c>
      <c r="K24" s="39"/>
      <c r="L24" s="64"/>
      <c r="S24" s="39"/>
      <c r="T24" s="39"/>
      <c r="U24" s="39"/>
      <c r="V24" s="39"/>
      <c r="W24" s="39"/>
      <c r="X24" s="39"/>
      <c r="Y24" s="39"/>
      <c r="Z24" s="39"/>
      <c r="AA24" s="39"/>
      <c r="AB24" s="39"/>
      <c r="AC24" s="39"/>
      <c r="AD24" s="39"/>
      <c r="AE24" s="39"/>
    </row>
    <row r="25" s="2" customFormat="1" ht="6.96" customHeight="1">
      <c r="A25" s="39"/>
      <c r="B25" s="45"/>
      <c r="C25" s="39"/>
      <c r="D25" s="39"/>
      <c r="E25" s="39"/>
      <c r="F25" s="39"/>
      <c r="G25" s="39"/>
      <c r="H25" s="39"/>
      <c r="I25" s="156"/>
      <c r="J25" s="39"/>
      <c r="K25" s="39"/>
      <c r="L25" s="64"/>
      <c r="S25" s="39"/>
      <c r="T25" s="39"/>
      <c r="U25" s="39"/>
      <c r="V25" s="39"/>
      <c r="W25" s="39"/>
      <c r="X25" s="39"/>
      <c r="Y25" s="39"/>
      <c r="Z25" s="39"/>
      <c r="AA25" s="39"/>
      <c r="AB25" s="39"/>
      <c r="AC25" s="39"/>
      <c r="AD25" s="39"/>
      <c r="AE25" s="39"/>
    </row>
    <row r="26" s="2" customFormat="1" ht="12" customHeight="1">
      <c r="A26" s="39"/>
      <c r="B26" s="45"/>
      <c r="C26" s="39"/>
      <c r="D26" s="154" t="s">
        <v>35</v>
      </c>
      <c r="E26" s="39"/>
      <c r="F26" s="39"/>
      <c r="G26" s="39"/>
      <c r="H26" s="39"/>
      <c r="I26" s="156"/>
      <c r="J26" s="39"/>
      <c r="K26" s="39"/>
      <c r="L26" s="64"/>
      <c r="S26" s="39"/>
      <c r="T26" s="39"/>
      <c r="U26" s="39"/>
      <c r="V26" s="39"/>
      <c r="W26" s="39"/>
      <c r="X26" s="39"/>
      <c r="Y26" s="39"/>
      <c r="Z26" s="39"/>
      <c r="AA26" s="39"/>
      <c r="AB26" s="39"/>
      <c r="AC26" s="39"/>
      <c r="AD26" s="39"/>
      <c r="AE26" s="39"/>
    </row>
    <row r="27" s="8" customFormat="1" ht="16.5" customHeight="1">
      <c r="A27" s="160"/>
      <c r="B27" s="161"/>
      <c r="C27" s="160"/>
      <c r="D27" s="160"/>
      <c r="E27" s="162" t="s">
        <v>1</v>
      </c>
      <c r="F27" s="162"/>
      <c r="G27" s="162"/>
      <c r="H27" s="162"/>
      <c r="I27" s="163"/>
      <c r="J27" s="160"/>
      <c r="K27" s="160"/>
      <c r="L27" s="164"/>
      <c r="S27" s="160"/>
      <c r="T27" s="160"/>
      <c r="U27" s="160"/>
      <c r="V27" s="160"/>
      <c r="W27" s="160"/>
      <c r="X27" s="160"/>
      <c r="Y27" s="160"/>
      <c r="Z27" s="160"/>
      <c r="AA27" s="160"/>
      <c r="AB27" s="160"/>
      <c r="AC27" s="160"/>
      <c r="AD27" s="160"/>
      <c r="AE27" s="160"/>
    </row>
    <row r="28" s="2" customFormat="1" ht="6.96" customHeight="1">
      <c r="A28" s="39"/>
      <c r="B28" s="45"/>
      <c r="C28" s="39"/>
      <c r="D28" s="39"/>
      <c r="E28" s="39"/>
      <c r="F28" s="39"/>
      <c r="G28" s="39"/>
      <c r="H28" s="39"/>
      <c r="I28" s="156"/>
      <c r="J28" s="39"/>
      <c r="K28" s="39"/>
      <c r="L28" s="64"/>
      <c r="S28" s="39"/>
      <c r="T28" s="39"/>
      <c r="U28" s="39"/>
      <c r="V28" s="39"/>
      <c r="W28" s="39"/>
      <c r="X28" s="39"/>
      <c r="Y28" s="39"/>
      <c r="Z28" s="39"/>
      <c r="AA28" s="39"/>
      <c r="AB28" s="39"/>
      <c r="AC28" s="39"/>
      <c r="AD28" s="39"/>
      <c r="AE28" s="39"/>
    </row>
    <row r="29" s="2" customFormat="1" ht="6.96" customHeight="1">
      <c r="A29" s="39"/>
      <c r="B29" s="45"/>
      <c r="C29" s="39"/>
      <c r="D29" s="165"/>
      <c r="E29" s="165"/>
      <c r="F29" s="165"/>
      <c r="G29" s="165"/>
      <c r="H29" s="165"/>
      <c r="I29" s="166"/>
      <c r="J29" s="165"/>
      <c r="K29" s="165"/>
      <c r="L29" s="64"/>
      <c r="S29" s="39"/>
      <c r="T29" s="39"/>
      <c r="U29" s="39"/>
      <c r="V29" s="39"/>
      <c r="W29" s="39"/>
      <c r="X29" s="39"/>
      <c r="Y29" s="39"/>
      <c r="Z29" s="39"/>
      <c r="AA29" s="39"/>
      <c r="AB29" s="39"/>
      <c r="AC29" s="39"/>
      <c r="AD29" s="39"/>
      <c r="AE29" s="39"/>
    </row>
    <row r="30" s="2" customFormat="1" ht="25.44" customHeight="1">
      <c r="A30" s="39"/>
      <c r="B30" s="45"/>
      <c r="C30" s="39"/>
      <c r="D30" s="167" t="s">
        <v>36</v>
      </c>
      <c r="E30" s="39"/>
      <c r="F30" s="39"/>
      <c r="G30" s="39"/>
      <c r="H30" s="39"/>
      <c r="I30" s="156"/>
      <c r="J30" s="168">
        <f>ROUND(J116, 2)</f>
        <v>0</v>
      </c>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14.4" customHeight="1">
      <c r="A32" s="39"/>
      <c r="B32" s="45"/>
      <c r="C32" s="39"/>
      <c r="D32" s="39"/>
      <c r="E32" s="39"/>
      <c r="F32" s="169" t="s">
        <v>38</v>
      </c>
      <c r="G32" s="39"/>
      <c r="H32" s="39"/>
      <c r="I32" s="170" t="s">
        <v>37</v>
      </c>
      <c r="J32" s="169" t="s">
        <v>39</v>
      </c>
      <c r="K32" s="39"/>
      <c r="L32" s="64"/>
      <c r="S32" s="39"/>
      <c r="T32" s="39"/>
      <c r="U32" s="39"/>
      <c r="V32" s="39"/>
      <c r="W32" s="39"/>
      <c r="X32" s="39"/>
      <c r="Y32" s="39"/>
      <c r="Z32" s="39"/>
      <c r="AA32" s="39"/>
      <c r="AB32" s="39"/>
      <c r="AC32" s="39"/>
      <c r="AD32" s="39"/>
      <c r="AE32" s="39"/>
    </row>
    <row r="33" s="2" customFormat="1" ht="14.4" customHeight="1">
      <c r="A33" s="39"/>
      <c r="B33" s="45"/>
      <c r="C33" s="39"/>
      <c r="D33" s="171" t="s">
        <v>40</v>
      </c>
      <c r="E33" s="154" t="s">
        <v>41</v>
      </c>
      <c r="F33" s="172">
        <f>ROUND((SUM(BE116:BE424)),  2)</f>
        <v>0</v>
      </c>
      <c r="G33" s="39"/>
      <c r="H33" s="39"/>
      <c r="I33" s="173">
        <v>0.20999999999999999</v>
      </c>
      <c r="J33" s="172">
        <f>ROUND(((SUM(BE116:BE424))*I33),  2)</f>
        <v>0</v>
      </c>
      <c r="K33" s="39"/>
      <c r="L33" s="64"/>
      <c r="S33" s="39"/>
      <c r="T33" s="39"/>
      <c r="U33" s="39"/>
      <c r="V33" s="39"/>
      <c r="W33" s="39"/>
      <c r="X33" s="39"/>
      <c r="Y33" s="39"/>
      <c r="Z33" s="39"/>
      <c r="AA33" s="39"/>
      <c r="AB33" s="39"/>
      <c r="AC33" s="39"/>
      <c r="AD33" s="39"/>
      <c r="AE33" s="39"/>
    </row>
    <row r="34" s="2" customFormat="1" ht="14.4" customHeight="1">
      <c r="A34" s="39"/>
      <c r="B34" s="45"/>
      <c r="C34" s="39"/>
      <c r="D34" s="39"/>
      <c r="E34" s="154" t="s">
        <v>42</v>
      </c>
      <c r="F34" s="172">
        <f>ROUND((SUM(BF116:BF424)),  2)</f>
        <v>0</v>
      </c>
      <c r="G34" s="39"/>
      <c r="H34" s="39"/>
      <c r="I34" s="173">
        <v>0.14999999999999999</v>
      </c>
      <c r="J34" s="172">
        <f>ROUND(((SUM(BF116:BF424))*I34),  2)</f>
        <v>0</v>
      </c>
      <c r="K34" s="39"/>
      <c r="L34" s="64"/>
      <c r="S34" s="39"/>
      <c r="T34" s="39"/>
      <c r="U34" s="39"/>
      <c r="V34" s="39"/>
      <c r="W34" s="39"/>
      <c r="X34" s="39"/>
      <c r="Y34" s="39"/>
      <c r="Z34" s="39"/>
      <c r="AA34" s="39"/>
      <c r="AB34" s="39"/>
      <c r="AC34" s="39"/>
      <c r="AD34" s="39"/>
      <c r="AE34" s="39"/>
    </row>
    <row r="35" hidden="1" s="2" customFormat="1" ht="14.4" customHeight="1">
      <c r="A35" s="39"/>
      <c r="B35" s="45"/>
      <c r="C35" s="39"/>
      <c r="D35" s="39"/>
      <c r="E35" s="154" t="s">
        <v>43</v>
      </c>
      <c r="F35" s="172">
        <f>ROUND((SUM(BG116:BG424)),  2)</f>
        <v>0</v>
      </c>
      <c r="G35" s="39"/>
      <c r="H35" s="39"/>
      <c r="I35" s="173">
        <v>0.20999999999999999</v>
      </c>
      <c r="J35" s="172">
        <f>0</f>
        <v>0</v>
      </c>
      <c r="K35" s="39"/>
      <c r="L35" s="64"/>
      <c r="S35" s="39"/>
      <c r="T35" s="39"/>
      <c r="U35" s="39"/>
      <c r="V35" s="39"/>
      <c r="W35" s="39"/>
      <c r="X35" s="39"/>
      <c r="Y35" s="39"/>
      <c r="Z35" s="39"/>
      <c r="AA35" s="39"/>
      <c r="AB35" s="39"/>
      <c r="AC35" s="39"/>
      <c r="AD35" s="39"/>
      <c r="AE35" s="39"/>
    </row>
    <row r="36" hidden="1" s="2" customFormat="1" ht="14.4" customHeight="1">
      <c r="A36" s="39"/>
      <c r="B36" s="45"/>
      <c r="C36" s="39"/>
      <c r="D36" s="39"/>
      <c r="E36" s="154" t="s">
        <v>44</v>
      </c>
      <c r="F36" s="172">
        <f>ROUND((SUM(BH116:BH424)),  2)</f>
        <v>0</v>
      </c>
      <c r="G36" s="39"/>
      <c r="H36" s="39"/>
      <c r="I36" s="173">
        <v>0.14999999999999999</v>
      </c>
      <c r="J36" s="172">
        <f>0</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45</v>
      </c>
      <c r="F37" s="172">
        <f>ROUND((SUM(BI116:BI424)),  2)</f>
        <v>0</v>
      </c>
      <c r="G37" s="39"/>
      <c r="H37" s="39"/>
      <c r="I37" s="173">
        <v>0</v>
      </c>
      <c r="J37" s="172">
        <f>0</f>
        <v>0</v>
      </c>
      <c r="K37" s="39"/>
      <c r="L37" s="64"/>
      <c r="S37" s="39"/>
      <c r="T37" s="39"/>
      <c r="U37" s="39"/>
      <c r="V37" s="39"/>
      <c r="W37" s="39"/>
      <c r="X37" s="39"/>
      <c r="Y37" s="39"/>
      <c r="Z37" s="39"/>
      <c r="AA37" s="39"/>
      <c r="AB37" s="39"/>
      <c r="AC37" s="39"/>
      <c r="AD37" s="39"/>
      <c r="AE37" s="39"/>
    </row>
    <row r="38" s="2" customFormat="1" ht="6.96" customHeight="1">
      <c r="A38" s="39"/>
      <c r="B38" s="45"/>
      <c r="C38" s="39"/>
      <c r="D38" s="39"/>
      <c r="E38" s="39"/>
      <c r="F38" s="39"/>
      <c r="G38" s="39"/>
      <c r="H38" s="39"/>
      <c r="I38" s="156"/>
      <c r="J38" s="39"/>
      <c r="K38" s="39"/>
      <c r="L38" s="64"/>
      <c r="S38" s="39"/>
      <c r="T38" s="39"/>
      <c r="U38" s="39"/>
      <c r="V38" s="39"/>
      <c r="W38" s="39"/>
      <c r="X38" s="39"/>
      <c r="Y38" s="39"/>
      <c r="Z38" s="39"/>
      <c r="AA38" s="39"/>
      <c r="AB38" s="39"/>
      <c r="AC38" s="39"/>
      <c r="AD38" s="39"/>
      <c r="AE38" s="39"/>
    </row>
    <row r="39" s="2" customFormat="1" ht="25.44" customHeight="1">
      <c r="A39" s="39"/>
      <c r="B39" s="45"/>
      <c r="C39" s="174"/>
      <c r="D39" s="175" t="s">
        <v>46</v>
      </c>
      <c r="E39" s="176"/>
      <c r="F39" s="176"/>
      <c r="G39" s="177" t="s">
        <v>47</v>
      </c>
      <c r="H39" s="178" t="s">
        <v>48</v>
      </c>
      <c r="I39" s="179"/>
      <c r="J39" s="180">
        <f>SUM(J30:J37)</f>
        <v>0</v>
      </c>
      <c r="K39" s="181"/>
      <c r="L39" s="64"/>
      <c r="S39" s="39"/>
      <c r="T39" s="39"/>
      <c r="U39" s="39"/>
      <c r="V39" s="39"/>
      <c r="W39" s="39"/>
      <c r="X39" s="39"/>
      <c r="Y39" s="39"/>
      <c r="Z39" s="39"/>
      <c r="AA39" s="39"/>
      <c r="AB39" s="39"/>
      <c r="AC39" s="39"/>
      <c r="AD39" s="39"/>
      <c r="AE39" s="39"/>
    </row>
    <row r="40" s="2" customFormat="1" ht="14.4"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1" customFormat="1" ht="14.4" customHeight="1">
      <c r="B41" s="21"/>
      <c r="I41" s="148"/>
      <c r="L41" s="21"/>
    </row>
    <row r="42" s="1" customFormat="1" ht="14.4" customHeight="1">
      <c r="B42" s="21"/>
      <c r="I42" s="148"/>
      <c r="L42" s="21"/>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2" customFormat="1" ht="12" customHeight="1">
      <c r="A86" s="39"/>
      <c r="B86" s="40"/>
      <c r="C86" s="33" t="s">
        <v>389</v>
      </c>
      <c r="D86" s="41"/>
      <c r="E86" s="41"/>
      <c r="F86" s="41"/>
      <c r="G86" s="41"/>
      <c r="H86" s="41"/>
      <c r="I86" s="156"/>
      <c r="J86" s="41"/>
      <c r="K86" s="41"/>
      <c r="L86" s="64"/>
      <c r="S86" s="39"/>
      <c r="T86" s="39"/>
      <c r="U86" s="39"/>
      <c r="V86" s="39"/>
      <c r="W86" s="39"/>
      <c r="X86" s="39"/>
      <c r="Y86" s="39"/>
      <c r="Z86" s="39"/>
      <c r="AA86" s="39"/>
      <c r="AB86" s="39"/>
      <c r="AC86" s="39"/>
      <c r="AD86" s="39"/>
      <c r="AE86" s="39"/>
    </row>
    <row r="87" hidden="1" s="2" customFormat="1" ht="24.75" customHeight="1">
      <c r="A87" s="39"/>
      <c r="B87" s="40"/>
      <c r="C87" s="41"/>
      <c r="D87" s="41"/>
      <c r="E87" s="77" t="str">
        <f>E9</f>
        <v>SO 93-71-01 - Děčín Prostřední Žleb - Dolní Žleb, oprava trakčního vedení</v>
      </c>
      <c r="F87" s="41"/>
      <c r="G87" s="41"/>
      <c r="H87" s="41"/>
      <c r="I87" s="156"/>
      <c r="J87" s="41"/>
      <c r="K87" s="41"/>
      <c r="L87" s="64"/>
      <c r="S87" s="39"/>
      <c r="T87" s="39"/>
      <c r="U87" s="39"/>
      <c r="V87" s="39"/>
      <c r="W87" s="39"/>
      <c r="X87" s="39"/>
      <c r="Y87" s="39"/>
      <c r="Z87" s="39"/>
      <c r="AA87" s="39"/>
      <c r="AB87" s="39"/>
      <c r="AC87" s="39"/>
      <c r="AD87" s="39"/>
      <c r="AE87" s="39"/>
    </row>
    <row r="88" hidden="1" s="2" customFormat="1" ht="6.96" customHeight="1">
      <c r="A88" s="39"/>
      <c r="B88" s="40"/>
      <c r="C88" s="41"/>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2" customHeight="1">
      <c r="A89" s="39"/>
      <c r="B89" s="40"/>
      <c r="C89" s="33" t="s">
        <v>20</v>
      </c>
      <c r="D89" s="41"/>
      <c r="E89" s="41"/>
      <c r="F89" s="28" t="str">
        <f>F12</f>
        <v xml:space="preserve"> </v>
      </c>
      <c r="G89" s="41"/>
      <c r="H89" s="41"/>
      <c r="I89" s="158" t="s">
        <v>22</v>
      </c>
      <c r="J89" s="80" t="str">
        <f>IF(J12="","",J12)</f>
        <v>21. 11. 2019</v>
      </c>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5.15" customHeight="1">
      <c r="A91" s="39"/>
      <c r="B91" s="40"/>
      <c r="C91" s="33" t="s">
        <v>24</v>
      </c>
      <c r="D91" s="41"/>
      <c r="E91" s="41"/>
      <c r="F91" s="28" t="str">
        <f>E15</f>
        <v/>
      </c>
      <c r="G91" s="41"/>
      <c r="H91" s="41"/>
      <c r="I91" s="158" t="s">
        <v>32</v>
      </c>
      <c r="J91" s="37" t="str">
        <f>E21</f>
        <v xml:space="preserve"> </v>
      </c>
      <c r="K91" s="41"/>
      <c r="L91" s="64"/>
      <c r="S91" s="39"/>
      <c r="T91" s="39"/>
      <c r="U91" s="39"/>
      <c r="V91" s="39"/>
      <c r="W91" s="39"/>
      <c r="X91" s="39"/>
      <c r="Y91" s="39"/>
      <c r="Z91" s="39"/>
      <c r="AA91" s="39"/>
      <c r="AB91" s="39"/>
      <c r="AC91" s="39"/>
      <c r="AD91" s="39"/>
      <c r="AE91" s="39"/>
    </row>
    <row r="92" hidden="1" s="2" customFormat="1" ht="15.15" customHeight="1">
      <c r="A92" s="39"/>
      <c r="B92" s="40"/>
      <c r="C92" s="33" t="s">
        <v>30</v>
      </c>
      <c r="D92" s="41"/>
      <c r="E92" s="41"/>
      <c r="F92" s="28" t="str">
        <f>IF(E18="","",E18)</f>
        <v>Vyplň údaj</v>
      </c>
      <c r="G92" s="41"/>
      <c r="H92" s="41"/>
      <c r="I92" s="158" t="s">
        <v>34</v>
      </c>
      <c r="J92" s="37" t="str">
        <f>E24</f>
        <v xml:space="preserve"> </v>
      </c>
      <c r="K92" s="41"/>
      <c r="L92" s="64"/>
      <c r="S92" s="39"/>
      <c r="T92" s="39"/>
      <c r="U92" s="39"/>
      <c r="V92" s="39"/>
      <c r="W92" s="39"/>
      <c r="X92" s="39"/>
      <c r="Y92" s="39"/>
      <c r="Z92" s="39"/>
      <c r="AA92" s="39"/>
      <c r="AB92" s="39"/>
      <c r="AC92" s="39"/>
      <c r="AD92" s="39"/>
      <c r="AE92" s="39"/>
    </row>
    <row r="93" hidden="1" s="2" customFormat="1" ht="10.32" customHeight="1">
      <c r="A93" s="39"/>
      <c r="B93" s="40"/>
      <c r="C93" s="41"/>
      <c r="D93" s="41"/>
      <c r="E93" s="41"/>
      <c r="F93" s="41"/>
      <c r="G93" s="41"/>
      <c r="H93" s="41"/>
      <c r="I93" s="156"/>
      <c r="J93" s="41"/>
      <c r="K93" s="41"/>
      <c r="L93" s="64"/>
      <c r="S93" s="39"/>
      <c r="T93" s="39"/>
      <c r="U93" s="39"/>
      <c r="V93" s="39"/>
      <c r="W93" s="39"/>
      <c r="X93" s="39"/>
      <c r="Y93" s="39"/>
      <c r="Z93" s="39"/>
      <c r="AA93" s="39"/>
      <c r="AB93" s="39"/>
      <c r="AC93" s="39"/>
      <c r="AD93" s="39"/>
      <c r="AE93" s="39"/>
    </row>
    <row r="94" hidden="1" s="2" customFormat="1" ht="29.28" customHeight="1">
      <c r="A94" s="39"/>
      <c r="B94" s="40"/>
      <c r="C94" s="199" t="s">
        <v>392</v>
      </c>
      <c r="D94" s="200"/>
      <c r="E94" s="200"/>
      <c r="F94" s="200"/>
      <c r="G94" s="200"/>
      <c r="H94" s="200"/>
      <c r="I94" s="201"/>
      <c r="J94" s="202" t="s">
        <v>393</v>
      </c>
      <c r="K94" s="200"/>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2.8" customHeight="1">
      <c r="A96" s="39"/>
      <c r="B96" s="40"/>
      <c r="C96" s="203" t="s">
        <v>394</v>
      </c>
      <c r="D96" s="41"/>
      <c r="E96" s="41"/>
      <c r="F96" s="41"/>
      <c r="G96" s="41"/>
      <c r="H96" s="41"/>
      <c r="I96" s="156"/>
      <c r="J96" s="111">
        <f>J116</f>
        <v>0</v>
      </c>
      <c r="K96" s="41"/>
      <c r="L96" s="64"/>
      <c r="S96" s="39"/>
      <c r="T96" s="39"/>
      <c r="U96" s="39"/>
      <c r="V96" s="39"/>
      <c r="W96" s="39"/>
      <c r="X96" s="39"/>
      <c r="Y96" s="39"/>
      <c r="Z96" s="39"/>
      <c r="AA96" s="39"/>
      <c r="AB96" s="39"/>
      <c r="AC96" s="39"/>
      <c r="AD96" s="39"/>
      <c r="AE96" s="39"/>
      <c r="AU96" s="18" t="s">
        <v>395</v>
      </c>
    </row>
    <row r="97" hidden="1" s="2" customFormat="1" ht="21.84"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6.96" customHeight="1">
      <c r="A98" s="39"/>
      <c r="B98" s="67"/>
      <c r="C98" s="68"/>
      <c r="D98" s="68"/>
      <c r="E98" s="68"/>
      <c r="F98" s="68"/>
      <c r="G98" s="68"/>
      <c r="H98" s="68"/>
      <c r="I98" s="194"/>
      <c r="J98" s="68"/>
      <c r="K98" s="68"/>
      <c r="L98" s="64"/>
      <c r="S98" s="39"/>
      <c r="T98" s="39"/>
      <c r="U98" s="39"/>
      <c r="V98" s="39"/>
      <c r="W98" s="39"/>
      <c r="X98" s="39"/>
      <c r="Y98" s="39"/>
      <c r="Z98" s="39"/>
      <c r="AA98" s="39"/>
      <c r="AB98" s="39"/>
      <c r="AC98" s="39"/>
      <c r="AD98" s="39"/>
      <c r="AE98" s="39"/>
    </row>
    <row r="99" hidden="1"/>
    <row r="100" hidden="1"/>
    <row r="101" hidden="1"/>
    <row r="102" s="2" customFormat="1" ht="6.96" customHeight="1">
      <c r="A102" s="39"/>
      <c r="B102" s="69"/>
      <c r="C102" s="70"/>
      <c r="D102" s="70"/>
      <c r="E102" s="70"/>
      <c r="F102" s="70"/>
      <c r="G102" s="70"/>
      <c r="H102" s="70"/>
      <c r="I102" s="197"/>
      <c r="J102" s="70"/>
      <c r="K102" s="70"/>
      <c r="L102" s="64"/>
      <c r="S102" s="39"/>
      <c r="T102" s="39"/>
      <c r="U102" s="39"/>
      <c r="V102" s="39"/>
      <c r="W102" s="39"/>
      <c r="X102" s="39"/>
      <c r="Y102" s="39"/>
      <c r="Z102" s="39"/>
      <c r="AA102" s="39"/>
      <c r="AB102" s="39"/>
      <c r="AC102" s="39"/>
      <c r="AD102" s="39"/>
      <c r="AE102" s="39"/>
    </row>
    <row r="103" s="2" customFormat="1" ht="24.96" customHeight="1">
      <c r="A103" s="39"/>
      <c r="B103" s="40"/>
      <c r="C103" s="24" t="s">
        <v>396</v>
      </c>
      <c r="D103" s="41"/>
      <c r="E103" s="41"/>
      <c r="F103" s="41"/>
      <c r="G103" s="41"/>
      <c r="H103" s="41"/>
      <c r="I103" s="156"/>
      <c r="J103" s="41"/>
      <c r="K103" s="41"/>
      <c r="L103" s="64"/>
      <c r="S103" s="39"/>
      <c r="T103" s="39"/>
      <c r="U103" s="39"/>
      <c r="V103" s="39"/>
      <c r="W103" s="39"/>
      <c r="X103" s="39"/>
      <c r="Y103" s="39"/>
      <c r="Z103" s="39"/>
      <c r="AA103" s="39"/>
      <c r="AB103" s="39"/>
      <c r="AC103" s="39"/>
      <c r="AD103" s="39"/>
      <c r="AE103" s="39"/>
    </row>
    <row r="104" s="2" customFormat="1" ht="6.96" customHeight="1">
      <c r="A104" s="39"/>
      <c r="B104" s="40"/>
      <c r="C104" s="41"/>
      <c r="D104" s="41"/>
      <c r="E104" s="41"/>
      <c r="F104" s="41"/>
      <c r="G104" s="41"/>
      <c r="H104" s="41"/>
      <c r="I104" s="156"/>
      <c r="J104" s="41"/>
      <c r="K104" s="41"/>
      <c r="L104" s="64"/>
      <c r="S104" s="39"/>
      <c r="T104" s="39"/>
      <c r="U104" s="39"/>
      <c r="V104" s="39"/>
      <c r="W104" s="39"/>
      <c r="X104" s="39"/>
      <c r="Y104" s="39"/>
      <c r="Z104" s="39"/>
      <c r="AA104" s="39"/>
      <c r="AB104" s="39"/>
      <c r="AC104" s="39"/>
      <c r="AD104" s="39"/>
      <c r="AE104" s="39"/>
    </row>
    <row r="105" s="2" customFormat="1" ht="12" customHeight="1">
      <c r="A105" s="39"/>
      <c r="B105" s="40"/>
      <c r="C105" s="33" t="s">
        <v>16</v>
      </c>
      <c r="D105" s="41"/>
      <c r="E105" s="41"/>
      <c r="F105" s="41"/>
      <c r="G105" s="41"/>
      <c r="H105" s="41"/>
      <c r="I105" s="156"/>
      <c r="J105" s="41"/>
      <c r="K105" s="41"/>
      <c r="L105" s="64"/>
      <c r="S105" s="39"/>
      <c r="T105" s="39"/>
      <c r="U105" s="39"/>
      <c r="V105" s="39"/>
      <c r="W105" s="39"/>
      <c r="X105" s="39"/>
      <c r="Y105" s="39"/>
      <c r="Z105" s="39"/>
      <c r="AA105" s="39"/>
      <c r="AB105" s="39"/>
      <c r="AC105" s="39"/>
      <c r="AD105" s="39"/>
      <c r="AE105" s="39"/>
    </row>
    <row r="106" s="2" customFormat="1" ht="23.25" customHeight="1">
      <c r="A106" s="39"/>
      <c r="B106" s="40"/>
      <c r="C106" s="41"/>
      <c r="D106" s="41"/>
      <c r="E106" s="198" t="str">
        <f>E7</f>
        <v>Oprava trati v úseku 1.TK a 2.TK Děčín Prostřední Žleb - Dolní Žleb_OPRAVA č. 2</v>
      </c>
      <c r="F106" s="33"/>
      <c r="G106" s="33"/>
      <c r="H106" s="33"/>
      <c r="I106" s="156"/>
      <c r="J106" s="41"/>
      <c r="K106" s="41"/>
      <c r="L106" s="64"/>
      <c r="S106" s="39"/>
      <c r="T106" s="39"/>
      <c r="U106" s="39"/>
      <c r="V106" s="39"/>
      <c r="W106" s="39"/>
      <c r="X106" s="39"/>
      <c r="Y106" s="39"/>
      <c r="Z106" s="39"/>
      <c r="AA106" s="39"/>
      <c r="AB106" s="39"/>
      <c r="AC106" s="39"/>
      <c r="AD106" s="39"/>
      <c r="AE106" s="39"/>
    </row>
    <row r="107" s="2" customFormat="1" ht="12" customHeight="1">
      <c r="A107" s="39"/>
      <c r="B107" s="40"/>
      <c r="C107" s="33" t="s">
        <v>389</v>
      </c>
      <c r="D107" s="41"/>
      <c r="E107" s="41"/>
      <c r="F107" s="41"/>
      <c r="G107" s="41"/>
      <c r="H107" s="41"/>
      <c r="I107" s="156"/>
      <c r="J107" s="41"/>
      <c r="K107" s="41"/>
      <c r="L107" s="64"/>
      <c r="S107" s="39"/>
      <c r="T107" s="39"/>
      <c r="U107" s="39"/>
      <c r="V107" s="39"/>
      <c r="W107" s="39"/>
      <c r="X107" s="39"/>
      <c r="Y107" s="39"/>
      <c r="Z107" s="39"/>
      <c r="AA107" s="39"/>
      <c r="AB107" s="39"/>
      <c r="AC107" s="39"/>
      <c r="AD107" s="39"/>
      <c r="AE107" s="39"/>
    </row>
    <row r="108" s="2" customFormat="1" ht="24.75" customHeight="1">
      <c r="A108" s="39"/>
      <c r="B108" s="40"/>
      <c r="C108" s="41"/>
      <c r="D108" s="41"/>
      <c r="E108" s="77" t="str">
        <f>E9</f>
        <v>SO 93-71-01 - Děčín Prostřední Žleb - Dolní Žleb, oprava trakčního vedení</v>
      </c>
      <c r="F108" s="41"/>
      <c r="G108" s="41"/>
      <c r="H108" s="41"/>
      <c r="I108" s="156"/>
      <c r="J108" s="41"/>
      <c r="K108" s="41"/>
      <c r="L108" s="64"/>
      <c r="S108" s="39"/>
      <c r="T108" s="39"/>
      <c r="U108" s="39"/>
      <c r="V108" s="39"/>
      <c r="W108" s="39"/>
      <c r="X108" s="39"/>
      <c r="Y108" s="39"/>
      <c r="Z108" s="39"/>
      <c r="AA108" s="39"/>
      <c r="AB108" s="39"/>
      <c r="AC108" s="39"/>
      <c r="AD108" s="39"/>
      <c r="AE108" s="39"/>
    </row>
    <row r="109" s="2" customFormat="1" ht="6.96" customHeight="1">
      <c r="A109" s="39"/>
      <c r="B109" s="40"/>
      <c r="C109" s="41"/>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s="2" customFormat="1" ht="12" customHeight="1">
      <c r="A110" s="39"/>
      <c r="B110" s="40"/>
      <c r="C110" s="33" t="s">
        <v>20</v>
      </c>
      <c r="D110" s="41"/>
      <c r="E110" s="41"/>
      <c r="F110" s="28" t="str">
        <f>F12</f>
        <v xml:space="preserve"> </v>
      </c>
      <c r="G110" s="41"/>
      <c r="H110" s="41"/>
      <c r="I110" s="158" t="s">
        <v>22</v>
      </c>
      <c r="J110" s="80" t="str">
        <f>IF(J12="","",J12)</f>
        <v>21. 11. 2019</v>
      </c>
      <c r="K110" s="41"/>
      <c r="L110" s="64"/>
      <c r="S110" s="39"/>
      <c r="T110" s="39"/>
      <c r="U110" s="39"/>
      <c r="V110" s="39"/>
      <c r="W110" s="39"/>
      <c r="X110" s="39"/>
      <c r="Y110" s="39"/>
      <c r="Z110" s="39"/>
      <c r="AA110" s="39"/>
      <c r="AB110" s="39"/>
      <c r="AC110" s="39"/>
      <c r="AD110" s="39"/>
      <c r="AE110" s="39"/>
    </row>
    <row r="111" s="2" customFormat="1" ht="6.96" customHeight="1">
      <c r="A111" s="39"/>
      <c r="B111" s="40"/>
      <c r="C111" s="41"/>
      <c r="D111" s="41"/>
      <c r="E111" s="41"/>
      <c r="F111" s="41"/>
      <c r="G111" s="41"/>
      <c r="H111" s="41"/>
      <c r="I111" s="156"/>
      <c r="J111" s="41"/>
      <c r="K111" s="41"/>
      <c r="L111" s="64"/>
      <c r="S111" s="39"/>
      <c r="T111" s="39"/>
      <c r="U111" s="39"/>
      <c r="V111" s="39"/>
      <c r="W111" s="39"/>
      <c r="X111" s="39"/>
      <c r="Y111" s="39"/>
      <c r="Z111" s="39"/>
      <c r="AA111" s="39"/>
      <c r="AB111" s="39"/>
      <c r="AC111" s="39"/>
      <c r="AD111" s="39"/>
      <c r="AE111" s="39"/>
    </row>
    <row r="112" s="2" customFormat="1" ht="15.15" customHeight="1">
      <c r="A112" s="39"/>
      <c r="B112" s="40"/>
      <c r="C112" s="33" t="s">
        <v>24</v>
      </c>
      <c r="D112" s="41"/>
      <c r="E112" s="41"/>
      <c r="F112" s="28" t="str">
        <f>E15</f>
        <v/>
      </c>
      <c r="G112" s="41"/>
      <c r="H112" s="41"/>
      <c r="I112" s="158" t="s">
        <v>32</v>
      </c>
      <c r="J112" s="37" t="str">
        <f>E21</f>
        <v xml:space="preserve"> </v>
      </c>
      <c r="K112" s="41"/>
      <c r="L112" s="64"/>
      <c r="S112" s="39"/>
      <c r="T112" s="39"/>
      <c r="U112" s="39"/>
      <c r="V112" s="39"/>
      <c r="W112" s="39"/>
      <c r="X112" s="39"/>
      <c r="Y112" s="39"/>
      <c r="Z112" s="39"/>
      <c r="AA112" s="39"/>
      <c r="AB112" s="39"/>
      <c r="AC112" s="39"/>
      <c r="AD112" s="39"/>
      <c r="AE112" s="39"/>
    </row>
    <row r="113" s="2" customFormat="1" ht="15.15" customHeight="1">
      <c r="A113" s="39"/>
      <c r="B113" s="40"/>
      <c r="C113" s="33" t="s">
        <v>30</v>
      </c>
      <c r="D113" s="41"/>
      <c r="E113" s="41"/>
      <c r="F113" s="28" t="str">
        <f>IF(E18="","",E18)</f>
        <v>Vyplň údaj</v>
      </c>
      <c r="G113" s="41"/>
      <c r="H113" s="41"/>
      <c r="I113" s="158" t="s">
        <v>34</v>
      </c>
      <c r="J113" s="37" t="str">
        <f>E24</f>
        <v xml:space="preserve"> </v>
      </c>
      <c r="K113" s="41"/>
      <c r="L113" s="64"/>
      <c r="S113" s="39"/>
      <c r="T113" s="39"/>
      <c r="U113" s="39"/>
      <c r="V113" s="39"/>
      <c r="W113" s="39"/>
      <c r="X113" s="39"/>
      <c r="Y113" s="39"/>
      <c r="Z113" s="39"/>
      <c r="AA113" s="39"/>
      <c r="AB113" s="39"/>
      <c r="AC113" s="39"/>
      <c r="AD113" s="39"/>
      <c r="AE113" s="39"/>
    </row>
    <row r="114" s="2" customFormat="1" ht="10.32" customHeight="1">
      <c r="A114" s="39"/>
      <c r="B114" s="40"/>
      <c r="C114" s="41"/>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9" customFormat="1" ht="29.28" customHeight="1">
      <c r="A115" s="204"/>
      <c r="B115" s="205"/>
      <c r="C115" s="206" t="s">
        <v>397</v>
      </c>
      <c r="D115" s="207" t="s">
        <v>61</v>
      </c>
      <c r="E115" s="207" t="s">
        <v>57</v>
      </c>
      <c r="F115" s="207" t="s">
        <v>58</v>
      </c>
      <c r="G115" s="207" t="s">
        <v>398</v>
      </c>
      <c r="H115" s="207" t="s">
        <v>399</v>
      </c>
      <c r="I115" s="208" t="s">
        <v>400</v>
      </c>
      <c r="J115" s="207" t="s">
        <v>393</v>
      </c>
      <c r="K115" s="209" t="s">
        <v>401</v>
      </c>
      <c r="L115" s="210"/>
      <c r="M115" s="101" t="s">
        <v>1</v>
      </c>
      <c r="N115" s="102" t="s">
        <v>40</v>
      </c>
      <c r="O115" s="102" t="s">
        <v>402</v>
      </c>
      <c r="P115" s="102" t="s">
        <v>403</v>
      </c>
      <c r="Q115" s="102" t="s">
        <v>404</v>
      </c>
      <c r="R115" s="102" t="s">
        <v>405</v>
      </c>
      <c r="S115" s="102" t="s">
        <v>406</v>
      </c>
      <c r="T115" s="103" t="s">
        <v>407</v>
      </c>
      <c r="U115" s="204"/>
      <c r="V115" s="204"/>
      <c r="W115" s="204"/>
      <c r="X115" s="204"/>
      <c r="Y115" s="204"/>
      <c r="Z115" s="204"/>
      <c r="AA115" s="204"/>
      <c r="AB115" s="204"/>
      <c r="AC115" s="204"/>
      <c r="AD115" s="204"/>
      <c r="AE115" s="204"/>
    </row>
    <row r="116" s="2" customFormat="1" ht="22.8" customHeight="1">
      <c r="A116" s="39"/>
      <c r="B116" s="40"/>
      <c r="C116" s="108" t="s">
        <v>408</v>
      </c>
      <c r="D116" s="41"/>
      <c r="E116" s="41"/>
      <c r="F116" s="41"/>
      <c r="G116" s="41"/>
      <c r="H116" s="41"/>
      <c r="I116" s="156"/>
      <c r="J116" s="211">
        <f>BK116</f>
        <v>0</v>
      </c>
      <c r="K116" s="41"/>
      <c r="L116" s="45"/>
      <c r="M116" s="104"/>
      <c r="N116" s="212"/>
      <c r="O116" s="105"/>
      <c r="P116" s="213">
        <f>SUM(P117:P424)</f>
        <v>0</v>
      </c>
      <c r="Q116" s="105"/>
      <c r="R116" s="213">
        <f>SUM(R117:R424)</f>
        <v>0</v>
      </c>
      <c r="S116" s="105"/>
      <c r="T116" s="214">
        <f>SUM(T117:T424)</f>
        <v>0</v>
      </c>
      <c r="U116" s="39"/>
      <c r="V116" s="39"/>
      <c r="W116" s="39"/>
      <c r="X116" s="39"/>
      <c r="Y116" s="39"/>
      <c r="Z116" s="39"/>
      <c r="AA116" s="39"/>
      <c r="AB116" s="39"/>
      <c r="AC116" s="39"/>
      <c r="AD116" s="39"/>
      <c r="AE116" s="39"/>
      <c r="AT116" s="18" t="s">
        <v>75</v>
      </c>
      <c r="AU116" s="18" t="s">
        <v>395</v>
      </c>
      <c r="BK116" s="215">
        <f>SUM(BK117:BK424)</f>
        <v>0</v>
      </c>
    </row>
    <row r="117" s="2" customFormat="1" ht="21.75" customHeight="1">
      <c r="A117" s="39"/>
      <c r="B117" s="40"/>
      <c r="C117" s="216" t="s">
        <v>84</v>
      </c>
      <c r="D117" s="216" t="s">
        <v>409</v>
      </c>
      <c r="E117" s="217" t="s">
        <v>1121</v>
      </c>
      <c r="F117" s="218" t="s">
        <v>1122</v>
      </c>
      <c r="G117" s="219" t="s">
        <v>509</v>
      </c>
      <c r="H117" s="220">
        <v>50</v>
      </c>
      <c r="I117" s="221"/>
      <c r="J117" s="222">
        <f>ROUND(I117*H117,2)</f>
        <v>0</v>
      </c>
      <c r="K117" s="218" t="s">
        <v>1</v>
      </c>
      <c r="L117" s="223"/>
      <c r="M117" s="224" t="s">
        <v>1</v>
      </c>
      <c r="N117" s="225" t="s">
        <v>41</v>
      </c>
      <c r="O117" s="92"/>
      <c r="P117" s="226">
        <f>O117*H117</f>
        <v>0</v>
      </c>
      <c r="Q117" s="226">
        <v>0</v>
      </c>
      <c r="R117" s="226">
        <f>Q117*H117</f>
        <v>0</v>
      </c>
      <c r="S117" s="226">
        <v>0</v>
      </c>
      <c r="T117" s="227">
        <f>S117*H117</f>
        <v>0</v>
      </c>
      <c r="U117" s="39"/>
      <c r="V117" s="39"/>
      <c r="W117" s="39"/>
      <c r="X117" s="39"/>
      <c r="Y117" s="39"/>
      <c r="Z117" s="39"/>
      <c r="AA117" s="39"/>
      <c r="AB117" s="39"/>
      <c r="AC117" s="39"/>
      <c r="AD117" s="39"/>
      <c r="AE117" s="39"/>
      <c r="AR117" s="228" t="s">
        <v>413</v>
      </c>
      <c r="AT117" s="228" t="s">
        <v>409</v>
      </c>
      <c r="AU117" s="228" t="s">
        <v>76</v>
      </c>
      <c r="AY117" s="18" t="s">
        <v>414</v>
      </c>
      <c r="BE117" s="229">
        <f>IF(N117="základní",J117,0)</f>
        <v>0</v>
      </c>
      <c r="BF117" s="229">
        <f>IF(N117="snížená",J117,0)</f>
        <v>0</v>
      </c>
      <c r="BG117" s="229">
        <f>IF(N117="zákl. přenesená",J117,0)</f>
        <v>0</v>
      </c>
      <c r="BH117" s="229">
        <f>IF(N117="sníž. přenesená",J117,0)</f>
        <v>0</v>
      </c>
      <c r="BI117" s="229">
        <f>IF(N117="nulová",J117,0)</f>
        <v>0</v>
      </c>
      <c r="BJ117" s="18" t="s">
        <v>84</v>
      </c>
      <c r="BK117" s="229">
        <f>ROUND(I117*H117,2)</f>
        <v>0</v>
      </c>
      <c r="BL117" s="18" t="s">
        <v>415</v>
      </c>
      <c r="BM117" s="228" t="s">
        <v>4626</v>
      </c>
    </row>
    <row r="118" s="2" customFormat="1">
      <c r="A118" s="39"/>
      <c r="B118" s="40"/>
      <c r="C118" s="41"/>
      <c r="D118" s="230" t="s">
        <v>417</v>
      </c>
      <c r="E118" s="41"/>
      <c r="F118" s="231" t="s">
        <v>1122</v>
      </c>
      <c r="G118" s="41"/>
      <c r="H118" s="41"/>
      <c r="I118" s="156"/>
      <c r="J118" s="41"/>
      <c r="K118" s="41"/>
      <c r="L118" s="45"/>
      <c r="M118" s="232"/>
      <c r="N118" s="233"/>
      <c r="O118" s="92"/>
      <c r="P118" s="92"/>
      <c r="Q118" s="92"/>
      <c r="R118" s="92"/>
      <c r="S118" s="92"/>
      <c r="T118" s="93"/>
      <c r="U118" s="39"/>
      <c r="V118" s="39"/>
      <c r="W118" s="39"/>
      <c r="X118" s="39"/>
      <c r="Y118" s="39"/>
      <c r="Z118" s="39"/>
      <c r="AA118" s="39"/>
      <c r="AB118" s="39"/>
      <c r="AC118" s="39"/>
      <c r="AD118" s="39"/>
      <c r="AE118" s="39"/>
      <c r="AT118" s="18" t="s">
        <v>417</v>
      </c>
      <c r="AU118" s="18" t="s">
        <v>76</v>
      </c>
    </row>
    <row r="119" s="2" customFormat="1" ht="16.5" customHeight="1">
      <c r="A119" s="39"/>
      <c r="B119" s="40"/>
      <c r="C119" s="216" t="s">
        <v>86</v>
      </c>
      <c r="D119" s="216" t="s">
        <v>409</v>
      </c>
      <c r="E119" s="217" t="s">
        <v>1124</v>
      </c>
      <c r="F119" s="218" t="s">
        <v>1125</v>
      </c>
      <c r="G119" s="219" t="s">
        <v>755</v>
      </c>
      <c r="H119" s="220">
        <v>800</v>
      </c>
      <c r="I119" s="221"/>
      <c r="J119" s="222">
        <f>ROUND(I119*H119,2)</f>
        <v>0</v>
      </c>
      <c r="K119" s="218" t="s">
        <v>1</v>
      </c>
      <c r="L119" s="223"/>
      <c r="M119" s="224" t="s">
        <v>1</v>
      </c>
      <c r="N119" s="225" t="s">
        <v>41</v>
      </c>
      <c r="O119" s="92"/>
      <c r="P119" s="226">
        <f>O119*H119</f>
        <v>0</v>
      </c>
      <c r="Q119" s="226">
        <v>0</v>
      </c>
      <c r="R119" s="226">
        <f>Q119*H119</f>
        <v>0</v>
      </c>
      <c r="S119" s="226">
        <v>0</v>
      </c>
      <c r="T119" s="227">
        <f>S119*H119</f>
        <v>0</v>
      </c>
      <c r="U119" s="39"/>
      <c r="V119" s="39"/>
      <c r="W119" s="39"/>
      <c r="X119" s="39"/>
      <c r="Y119" s="39"/>
      <c r="Z119" s="39"/>
      <c r="AA119" s="39"/>
      <c r="AB119" s="39"/>
      <c r="AC119" s="39"/>
      <c r="AD119" s="39"/>
      <c r="AE119" s="39"/>
      <c r="AR119" s="228" t="s">
        <v>413</v>
      </c>
      <c r="AT119" s="228" t="s">
        <v>409</v>
      </c>
      <c r="AU119" s="228" t="s">
        <v>76</v>
      </c>
      <c r="AY119" s="18" t="s">
        <v>414</v>
      </c>
      <c r="BE119" s="229">
        <f>IF(N119="základní",J119,0)</f>
        <v>0</v>
      </c>
      <c r="BF119" s="229">
        <f>IF(N119="snížená",J119,0)</f>
        <v>0</v>
      </c>
      <c r="BG119" s="229">
        <f>IF(N119="zákl. přenesená",J119,0)</f>
        <v>0</v>
      </c>
      <c r="BH119" s="229">
        <f>IF(N119="sníž. přenesená",J119,0)</f>
        <v>0</v>
      </c>
      <c r="BI119" s="229">
        <f>IF(N119="nulová",J119,0)</f>
        <v>0</v>
      </c>
      <c r="BJ119" s="18" t="s">
        <v>84</v>
      </c>
      <c r="BK119" s="229">
        <f>ROUND(I119*H119,2)</f>
        <v>0</v>
      </c>
      <c r="BL119" s="18" t="s">
        <v>415</v>
      </c>
      <c r="BM119" s="228" t="s">
        <v>4627</v>
      </c>
    </row>
    <row r="120" s="2" customFormat="1">
      <c r="A120" s="39"/>
      <c r="B120" s="40"/>
      <c r="C120" s="41"/>
      <c r="D120" s="230" t="s">
        <v>417</v>
      </c>
      <c r="E120" s="41"/>
      <c r="F120" s="231" t="s">
        <v>1125</v>
      </c>
      <c r="G120" s="41"/>
      <c r="H120" s="41"/>
      <c r="I120" s="156"/>
      <c r="J120" s="41"/>
      <c r="K120" s="41"/>
      <c r="L120" s="45"/>
      <c r="M120" s="232"/>
      <c r="N120" s="233"/>
      <c r="O120" s="92"/>
      <c r="P120" s="92"/>
      <c r="Q120" s="92"/>
      <c r="R120" s="92"/>
      <c r="S120" s="92"/>
      <c r="T120" s="93"/>
      <c r="U120" s="39"/>
      <c r="V120" s="39"/>
      <c r="W120" s="39"/>
      <c r="X120" s="39"/>
      <c r="Y120" s="39"/>
      <c r="Z120" s="39"/>
      <c r="AA120" s="39"/>
      <c r="AB120" s="39"/>
      <c r="AC120" s="39"/>
      <c r="AD120" s="39"/>
      <c r="AE120" s="39"/>
      <c r="AT120" s="18" t="s">
        <v>417</v>
      </c>
      <c r="AU120" s="18" t="s">
        <v>76</v>
      </c>
    </row>
    <row r="121" s="2" customFormat="1" ht="21.75" customHeight="1">
      <c r="A121" s="39"/>
      <c r="B121" s="40"/>
      <c r="C121" s="216" t="s">
        <v>114</v>
      </c>
      <c r="D121" s="216" t="s">
        <v>409</v>
      </c>
      <c r="E121" s="217" t="s">
        <v>1127</v>
      </c>
      <c r="F121" s="218" t="s">
        <v>1128</v>
      </c>
      <c r="G121" s="219" t="s">
        <v>509</v>
      </c>
      <c r="H121" s="220">
        <v>650</v>
      </c>
      <c r="I121" s="221"/>
      <c r="J121" s="222">
        <f>ROUND(I121*H121,2)</f>
        <v>0</v>
      </c>
      <c r="K121" s="218" t="s">
        <v>1</v>
      </c>
      <c r="L121" s="223"/>
      <c r="M121" s="224" t="s">
        <v>1</v>
      </c>
      <c r="N121" s="225" t="s">
        <v>41</v>
      </c>
      <c r="O121" s="92"/>
      <c r="P121" s="226">
        <f>O121*H121</f>
        <v>0</v>
      </c>
      <c r="Q121" s="226">
        <v>0</v>
      </c>
      <c r="R121" s="226">
        <f>Q121*H121</f>
        <v>0</v>
      </c>
      <c r="S121" s="226">
        <v>0</v>
      </c>
      <c r="T121" s="227">
        <f>S121*H121</f>
        <v>0</v>
      </c>
      <c r="U121" s="39"/>
      <c r="V121" s="39"/>
      <c r="W121" s="39"/>
      <c r="X121" s="39"/>
      <c r="Y121" s="39"/>
      <c r="Z121" s="39"/>
      <c r="AA121" s="39"/>
      <c r="AB121" s="39"/>
      <c r="AC121" s="39"/>
      <c r="AD121" s="39"/>
      <c r="AE121" s="39"/>
      <c r="AR121" s="228" t="s">
        <v>413</v>
      </c>
      <c r="AT121" s="228" t="s">
        <v>409</v>
      </c>
      <c r="AU121" s="228" t="s">
        <v>76</v>
      </c>
      <c r="AY121" s="18" t="s">
        <v>414</v>
      </c>
      <c r="BE121" s="229">
        <f>IF(N121="základní",J121,0)</f>
        <v>0</v>
      </c>
      <c r="BF121" s="229">
        <f>IF(N121="snížená",J121,0)</f>
        <v>0</v>
      </c>
      <c r="BG121" s="229">
        <f>IF(N121="zákl. přenesená",J121,0)</f>
        <v>0</v>
      </c>
      <c r="BH121" s="229">
        <f>IF(N121="sníž. přenesená",J121,0)</f>
        <v>0</v>
      </c>
      <c r="BI121" s="229">
        <f>IF(N121="nulová",J121,0)</f>
        <v>0</v>
      </c>
      <c r="BJ121" s="18" t="s">
        <v>84</v>
      </c>
      <c r="BK121" s="229">
        <f>ROUND(I121*H121,2)</f>
        <v>0</v>
      </c>
      <c r="BL121" s="18" t="s">
        <v>415</v>
      </c>
      <c r="BM121" s="228" t="s">
        <v>4628</v>
      </c>
    </row>
    <row r="122" s="2" customFormat="1">
      <c r="A122" s="39"/>
      <c r="B122" s="40"/>
      <c r="C122" s="41"/>
      <c r="D122" s="230" t="s">
        <v>417</v>
      </c>
      <c r="E122" s="41"/>
      <c r="F122" s="231" t="s">
        <v>1128</v>
      </c>
      <c r="G122" s="41"/>
      <c r="H122" s="41"/>
      <c r="I122" s="156"/>
      <c r="J122" s="41"/>
      <c r="K122" s="41"/>
      <c r="L122" s="45"/>
      <c r="M122" s="232"/>
      <c r="N122" s="233"/>
      <c r="O122" s="92"/>
      <c r="P122" s="92"/>
      <c r="Q122" s="92"/>
      <c r="R122" s="92"/>
      <c r="S122" s="92"/>
      <c r="T122" s="93"/>
      <c r="U122" s="39"/>
      <c r="V122" s="39"/>
      <c r="W122" s="39"/>
      <c r="X122" s="39"/>
      <c r="Y122" s="39"/>
      <c r="Z122" s="39"/>
      <c r="AA122" s="39"/>
      <c r="AB122" s="39"/>
      <c r="AC122" s="39"/>
      <c r="AD122" s="39"/>
      <c r="AE122" s="39"/>
      <c r="AT122" s="18" t="s">
        <v>417</v>
      </c>
      <c r="AU122" s="18" t="s">
        <v>76</v>
      </c>
    </row>
    <row r="123" s="2" customFormat="1" ht="21.75" customHeight="1">
      <c r="A123" s="39"/>
      <c r="B123" s="40"/>
      <c r="C123" s="216" t="s">
        <v>415</v>
      </c>
      <c r="D123" s="216" t="s">
        <v>409</v>
      </c>
      <c r="E123" s="217" t="s">
        <v>1130</v>
      </c>
      <c r="F123" s="218" t="s">
        <v>1131</v>
      </c>
      <c r="G123" s="219" t="s">
        <v>509</v>
      </c>
      <c r="H123" s="220">
        <v>290</v>
      </c>
      <c r="I123" s="221"/>
      <c r="J123" s="222">
        <f>ROUND(I123*H123,2)</f>
        <v>0</v>
      </c>
      <c r="K123" s="218" t="s">
        <v>1</v>
      </c>
      <c r="L123" s="223"/>
      <c r="M123" s="224" t="s">
        <v>1</v>
      </c>
      <c r="N123" s="225" t="s">
        <v>41</v>
      </c>
      <c r="O123" s="92"/>
      <c r="P123" s="226">
        <f>O123*H123</f>
        <v>0</v>
      </c>
      <c r="Q123" s="226">
        <v>0</v>
      </c>
      <c r="R123" s="226">
        <f>Q123*H123</f>
        <v>0</v>
      </c>
      <c r="S123" s="226">
        <v>0</v>
      </c>
      <c r="T123" s="227">
        <f>S123*H123</f>
        <v>0</v>
      </c>
      <c r="U123" s="39"/>
      <c r="V123" s="39"/>
      <c r="W123" s="39"/>
      <c r="X123" s="39"/>
      <c r="Y123" s="39"/>
      <c r="Z123" s="39"/>
      <c r="AA123" s="39"/>
      <c r="AB123" s="39"/>
      <c r="AC123" s="39"/>
      <c r="AD123" s="39"/>
      <c r="AE123" s="39"/>
      <c r="AR123" s="228" t="s">
        <v>413</v>
      </c>
      <c r="AT123" s="228" t="s">
        <v>409</v>
      </c>
      <c r="AU123" s="228" t="s">
        <v>76</v>
      </c>
      <c r="AY123" s="18" t="s">
        <v>414</v>
      </c>
      <c r="BE123" s="229">
        <f>IF(N123="základní",J123,0)</f>
        <v>0</v>
      </c>
      <c r="BF123" s="229">
        <f>IF(N123="snížená",J123,0)</f>
        <v>0</v>
      </c>
      <c r="BG123" s="229">
        <f>IF(N123="zákl. přenesená",J123,0)</f>
        <v>0</v>
      </c>
      <c r="BH123" s="229">
        <f>IF(N123="sníž. přenesená",J123,0)</f>
        <v>0</v>
      </c>
      <c r="BI123" s="229">
        <f>IF(N123="nulová",J123,0)</f>
        <v>0</v>
      </c>
      <c r="BJ123" s="18" t="s">
        <v>84</v>
      </c>
      <c r="BK123" s="229">
        <f>ROUND(I123*H123,2)</f>
        <v>0</v>
      </c>
      <c r="BL123" s="18" t="s">
        <v>415</v>
      </c>
      <c r="BM123" s="228" t="s">
        <v>4629</v>
      </c>
    </row>
    <row r="124" s="2" customFormat="1">
      <c r="A124" s="39"/>
      <c r="B124" s="40"/>
      <c r="C124" s="41"/>
      <c r="D124" s="230" t="s">
        <v>417</v>
      </c>
      <c r="E124" s="41"/>
      <c r="F124" s="231" t="s">
        <v>1131</v>
      </c>
      <c r="G124" s="41"/>
      <c r="H124" s="41"/>
      <c r="I124" s="156"/>
      <c r="J124" s="41"/>
      <c r="K124" s="41"/>
      <c r="L124" s="45"/>
      <c r="M124" s="232"/>
      <c r="N124" s="233"/>
      <c r="O124" s="92"/>
      <c r="P124" s="92"/>
      <c r="Q124" s="92"/>
      <c r="R124" s="92"/>
      <c r="S124" s="92"/>
      <c r="T124" s="93"/>
      <c r="U124" s="39"/>
      <c r="V124" s="39"/>
      <c r="W124" s="39"/>
      <c r="X124" s="39"/>
      <c r="Y124" s="39"/>
      <c r="Z124" s="39"/>
      <c r="AA124" s="39"/>
      <c r="AB124" s="39"/>
      <c r="AC124" s="39"/>
      <c r="AD124" s="39"/>
      <c r="AE124" s="39"/>
      <c r="AT124" s="18" t="s">
        <v>417</v>
      </c>
      <c r="AU124" s="18" t="s">
        <v>76</v>
      </c>
    </row>
    <row r="125" s="2" customFormat="1" ht="16.5" customHeight="1">
      <c r="A125" s="39"/>
      <c r="B125" s="40"/>
      <c r="C125" s="216" t="s">
        <v>427</v>
      </c>
      <c r="D125" s="216" t="s">
        <v>409</v>
      </c>
      <c r="E125" s="217" t="s">
        <v>4630</v>
      </c>
      <c r="F125" s="218" t="s">
        <v>4631</v>
      </c>
      <c r="G125" s="219" t="s">
        <v>509</v>
      </c>
      <c r="H125" s="220">
        <v>62</v>
      </c>
      <c r="I125" s="221"/>
      <c r="J125" s="222">
        <f>ROUND(I125*H125,2)</f>
        <v>0</v>
      </c>
      <c r="K125" s="218" t="s">
        <v>1</v>
      </c>
      <c r="L125" s="223"/>
      <c r="M125" s="224" t="s">
        <v>1</v>
      </c>
      <c r="N125" s="225" t="s">
        <v>41</v>
      </c>
      <c r="O125" s="92"/>
      <c r="P125" s="226">
        <f>O125*H125</f>
        <v>0</v>
      </c>
      <c r="Q125" s="226">
        <v>0</v>
      </c>
      <c r="R125" s="226">
        <f>Q125*H125</f>
        <v>0</v>
      </c>
      <c r="S125" s="226">
        <v>0</v>
      </c>
      <c r="T125" s="227">
        <f>S125*H125</f>
        <v>0</v>
      </c>
      <c r="U125" s="39"/>
      <c r="V125" s="39"/>
      <c r="W125" s="39"/>
      <c r="X125" s="39"/>
      <c r="Y125" s="39"/>
      <c r="Z125" s="39"/>
      <c r="AA125" s="39"/>
      <c r="AB125" s="39"/>
      <c r="AC125" s="39"/>
      <c r="AD125" s="39"/>
      <c r="AE125" s="39"/>
      <c r="AR125" s="228" t="s">
        <v>413</v>
      </c>
      <c r="AT125" s="228" t="s">
        <v>409</v>
      </c>
      <c r="AU125" s="228" t="s">
        <v>76</v>
      </c>
      <c r="AY125" s="18" t="s">
        <v>414</v>
      </c>
      <c r="BE125" s="229">
        <f>IF(N125="základní",J125,0)</f>
        <v>0</v>
      </c>
      <c r="BF125" s="229">
        <f>IF(N125="snížená",J125,0)</f>
        <v>0</v>
      </c>
      <c r="BG125" s="229">
        <f>IF(N125="zákl. přenesená",J125,0)</f>
        <v>0</v>
      </c>
      <c r="BH125" s="229">
        <f>IF(N125="sníž. přenesená",J125,0)</f>
        <v>0</v>
      </c>
      <c r="BI125" s="229">
        <f>IF(N125="nulová",J125,0)</f>
        <v>0</v>
      </c>
      <c r="BJ125" s="18" t="s">
        <v>84</v>
      </c>
      <c r="BK125" s="229">
        <f>ROUND(I125*H125,2)</f>
        <v>0</v>
      </c>
      <c r="BL125" s="18" t="s">
        <v>415</v>
      </c>
      <c r="BM125" s="228" t="s">
        <v>4632</v>
      </c>
    </row>
    <row r="126" s="2" customFormat="1">
      <c r="A126" s="39"/>
      <c r="B126" s="40"/>
      <c r="C126" s="41"/>
      <c r="D126" s="230" t="s">
        <v>417</v>
      </c>
      <c r="E126" s="41"/>
      <c r="F126" s="231" t="s">
        <v>4631</v>
      </c>
      <c r="G126" s="41"/>
      <c r="H126" s="41"/>
      <c r="I126" s="156"/>
      <c r="J126" s="41"/>
      <c r="K126" s="41"/>
      <c r="L126" s="45"/>
      <c r="M126" s="232"/>
      <c r="N126" s="233"/>
      <c r="O126" s="92"/>
      <c r="P126" s="92"/>
      <c r="Q126" s="92"/>
      <c r="R126" s="92"/>
      <c r="S126" s="92"/>
      <c r="T126" s="93"/>
      <c r="U126" s="39"/>
      <c r="V126" s="39"/>
      <c r="W126" s="39"/>
      <c r="X126" s="39"/>
      <c r="Y126" s="39"/>
      <c r="Z126" s="39"/>
      <c r="AA126" s="39"/>
      <c r="AB126" s="39"/>
      <c r="AC126" s="39"/>
      <c r="AD126" s="39"/>
      <c r="AE126" s="39"/>
      <c r="AT126" s="18" t="s">
        <v>417</v>
      </c>
      <c r="AU126" s="18" t="s">
        <v>76</v>
      </c>
    </row>
    <row r="127" s="2" customFormat="1" ht="16.5" customHeight="1">
      <c r="A127" s="39"/>
      <c r="B127" s="40"/>
      <c r="C127" s="216" t="s">
        <v>431</v>
      </c>
      <c r="D127" s="216" t="s">
        <v>409</v>
      </c>
      <c r="E127" s="217" t="s">
        <v>4633</v>
      </c>
      <c r="F127" s="218" t="s">
        <v>4634</v>
      </c>
      <c r="G127" s="219" t="s">
        <v>509</v>
      </c>
      <c r="H127" s="220">
        <v>2</v>
      </c>
      <c r="I127" s="221"/>
      <c r="J127" s="222">
        <f>ROUND(I127*H127,2)</f>
        <v>0</v>
      </c>
      <c r="K127" s="218" t="s">
        <v>1</v>
      </c>
      <c r="L127" s="223"/>
      <c r="M127" s="224" t="s">
        <v>1</v>
      </c>
      <c r="N127" s="225" t="s">
        <v>41</v>
      </c>
      <c r="O127" s="92"/>
      <c r="P127" s="226">
        <f>O127*H127</f>
        <v>0</v>
      </c>
      <c r="Q127" s="226">
        <v>0</v>
      </c>
      <c r="R127" s="226">
        <f>Q127*H127</f>
        <v>0</v>
      </c>
      <c r="S127" s="226">
        <v>0</v>
      </c>
      <c r="T127" s="227">
        <f>S127*H127</f>
        <v>0</v>
      </c>
      <c r="U127" s="39"/>
      <c r="V127" s="39"/>
      <c r="W127" s="39"/>
      <c r="X127" s="39"/>
      <c r="Y127" s="39"/>
      <c r="Z127" s="39"/>
      <c r="AA127" s="39"/>
      <c r="AB127" s="39"/>
      <c r="AC127" s="39"/>
      <c r="AD127" s="39"/>
      <c r="AE127" s="39"/>
      <c r="AR127" s="228" t="s">
        <v>413</v>
      </c>
      <c r="AT127" s="228" t="s">
        <v>409</v>
      </c>
      <c r="AU127" s="228" t="s">
        <v>76</v>
      </c>
      <c r="AY127" s="18" t="s">
        <v>414</v>
      </c>
      <c r="BE127" s="229">
        <f>IF(N127="základní",J127,0)</f>
        <v>0</v>
      </c>
      <c r="BF127" s="229">
        <f>IF(N127="snížená",J127,0)</f>
        <v>0</v>
      </c>
      <c r="BG127" s="229">
        <f>IF(N127="zákl. přenesená",J127,0)</f>
        <v>0</v>
      </c>
      <c r="BH127" s="229">
        <f>IF(N127="sníž. přenesená",J127,0)</f>
        <v>0</v>
      </c>
      <c r="BI127" s="229">
        <f>IF(N127="nulová",J127,0)</f>
        <v>0</v>
      </c>
      <c r="BJ127" s="18" t="s">
        <v>84</v>
      </c>
      <c r="BK127" s="229">
        <f>ROUND(I127*H127,2)</f>
        <v>0</v>
      </c>
      <c r="BL127" s="18" t="s">
        <v>415</v>
      </c>
      <c r="BM127" s="228" t="s">
        <v>4635</v>
      </c>
    </row>
    <row r="128" s="2" customFormat="1">
      <c r="A128" s="39"/>
      <c r="B128" s="40"/>
      <c r="C128" s="41"/>
      <c r="D128" s="230" t="s">
        <v>417</v>
      </c>
      <c r="E128" s="41"/>
      <c r="F128" s="231" t="s">
        <v>4634</v>
      </c>
      <c r="G128" s="41"/>
      <c r="H128" s="41"/>
      <c r="I128" s="156"/>
      <c r="J128" s="41"/>
      <c r="K128" s="41"/>
      <c r="L128" s="45"/>
      <c r="M128" s="232"/>
      <c r="N128" s="233"/>
      <c r="O128" s="92"/>
      <c r="P128" s="92"/>
      <c r="Q128" s="92"/>
      <c r="R128" s="92"/>
      <c r="S128" s="92"/>
      <c r="T128" s="93"/>
      <c r="U128" s="39"/>
      <c r="V128" s="39"/>
      <c r="W128" s="39"/>
      <c r="X128" s="39"/>
      <c r="Y128" s="39"/>
      <c r="Z128" s="39"/>
      <c r="AA128" s="39"/>
      <c r="AB128" s="39"/>
      <c r="AC128" s="39"/>
      <c r="AD128" s="39"/>
      <c r="AE128" s="39"/>
      <c r="AT128" s="18" t="s">
        <v>417</v>
      </c>
      <c r="AU128" s="18" t="s">
        <v>76</v>
      </c>
    </row>
    <row r="129" s="2" customFormat="1" ht="21.75" customHeight="1">
      <c r="A129" s="39"/>
      <c r="B129" s="40"/>
      <c r="C129" s="216" t="s">
        <v>435</v>
      </c>
      <c r="D129" s="216" t="s">
        <v>409</v>
      </c>
      <c r="E129" s="217" t="s">
        <v>4636</v>
      </c>
      <c r="F129" s="218" t="s">
        <v>4637</v>
      </c>
      <c r="G129" s="219" t="s">
        <v>632</v>
      </c>
      <c r="H129" s="220">
        <v>75</v>
      </c>
      <c r="I129" s="221"/>
      <c r="J129" s="222">
        <f>ROUND(I129*H129,2)</f>
        <v>0</v>
      </c>
      <c r="K129" s="218" t="s">
        <v>1</v>
      </c>
      <c r="L129" s="223"/>
      <c r="M129" s="224" t="s">
        <v>1</v>
      </c>
      <c r="N129" s="225" t="s">
        <v>41</v>
      </c>
      <c r="O129" s="92"/>
      <c r="P129" s="226">
        <f>O129*H129</f>
        <v>0</v>
      </c>
      <c r="Q129" s="226">
        <v>0</v>
      </c>
      <c r="R129" s="226">
        <f>Q129*H129</f>
        <v>0</v>
      </c>
      <c r="S129" s="226">
        <v>0</v>
      </c>
      <c r="T129" s="227">
        <f>S129*H129</f>
        <v>0</v>
      </c>
      <c r="U129" s="39"/>
      <c r="V129" s="39"/>
      <c r="W129" s="39"/>
      <c r="X129" s="39"/>
      <c r="Y129" s="39"/>
      <c r="Z129" s="39"/>
      <c r="AA129" s="39"/>
      <c r="AB129" s="39"/>
      <c r="AC129" s="39"/>
      <c r="AD129" s="39"/>
      <c r="AE129" s="39"/>
      <c r="AR129" s="228" t="s">
        <v>413</v>
      </c>
      <c r="AT129" s="228" t="s">
        <v>409</v>
      </c>
      <c r="AU129" s="228" t="s">
        <v>76</v>
      </c>
      <c r="AY129" s="18" t="s">
        <v>414</v>
      </c>
      <c r="BE129" s="229">
        <f>IF(N129="základní",J129,0)</f>
        <v>0</v>
      </c>
      <c r="BF129" s="229">
        <f>IF(N129="snížená",J129,0)</f>
        <v>0</v>
      </c>
      <c r="BG129" s="229">
        <f>IF(N129="zákl. přenesená",J129,0)</f>
        <v>0</v>
      </c>
      <c r="BH129" s="229">
        <f>IF(N129="sníž. přenesená",J129,0)</f>
        <v>0</v>
      </c>
      <c r="BI129" s="229">
        <f>IF(N129="nulová",J129,0)</f>
        <v>0</v>
      </c>
      <c r="BJ129" s="18" t="s">
        <v>84</v>
      </c>
      <c r="BK129" s="229">
        <f>ROUND(I129*H129,2)</f>
        <v>0</v>
      </c>
      <c r="BL129" s="18" t="s">
        <v>415</v>
      </c>
      <c r="BM129" s="228" t="s">
        <v>4638</v>
      </c>
    </row>
    <row r="130" s="2" customFormat="1">
      <c r="A130" s="39"/>
      <c r="B130" s="40"/>
      <c r="C130" s="41"/>
      <c r="D130" s="230" t="s">
        <v>417</v>
      </c>
      <c r="E130" s="41"/>
      <c r="F130" s="231" t="s">
        <v>4637</v>
      </c>
      <c r="G130" s="41"/>
      <c r="H130" s="41"/>
      <c r="I130" s="156"/>
      <c r="J130" s="41"/>
      <c r="K130" s="41"/>
      <c r="L130" s="45"/>
      <c r="M130" s="232"/>
      <c r="N130" s="233"/>
      <c r="O130" s="92"/>
      <c r="P130" s="92"/>
      <c r="Q130" s="92"/>
      <c r="R130" s="92"/>
      <c r="S130" s="92"/>
      <c r="T130" s="93"/>
      <c r="U130" s="39"/>
      <c r="V130" s="39"/>
      <c r="W130" s="39"/>
      <c r="X130" s="39"/>
      <c r="Y130" s="39"/>
      <c r="Z130" s="39"/>
      <c r="AA130" s="39"/>
      <c r="AB130" s="39"/>
      <c r="AC130" s="39"/>
      <c r="AD130" s="39"/>
      <c r="AE130" s="39"/>
      <c r="AT130" s="18" t="s">
        <v>417</v>
      </c>
      <c r="AU130" s="18" t="s">
        <v>76</v>
      </c>
    </row>
    <row r="131" s="2" customFormat="1" ht="21.75" customHeight="1">
      <c r="A131" s="39"/>
      <c r="B131" s="40"/>
      <c r="C131" s="216" t="s">
        <v>413</v>
      </c>
      <c r="D131" s="216" t="s">
        <v>409</v>
      </c>
      <c r="E131" s="217" t="s">
        <v>4639</v>
      </c>
      <c r="F131" s="218" t="s">
        <v>4640</v>
      </c>
      <c r="G131" s="219" t="s">
        <v>755</v>
      </c>
      <c r="H131" s="220">
        <v>20</v>
      </c>
      <c r="I131" s="221"/>
      <c r="J131" s="222">
        <f>ROUND(I131*H131,2)</f>
        <v>0</v>
      </c>
      <c r="K131" s="218" t="s">
        <v>1</v>
      </c>
      <c r="L131" s="223"/>
      <c r="M131" s="224" t="s">
        <v>1</v>
      </c>
      <c r="N131" s="225" t="s">
        <v>41</v>
      </c>
      <c r="O131" s="92"/>
      <c r="P131" s="226">
        <f>O131*H131</f>
        <v>0</v>
      </c>
      <c r="Q131" s="226">
        <v>0</v>
      </c>
      <c r="R131" s="226">
        <f>Q131*H131</f>
        <v>0</v>
      </c>
      <c r="S131" s="226">
        <v>0</v>
      </c>
      <c r="T131" s="227">
        <f>S131*H131</f>
        <v>0</v>
      </c>
      <c r="U131" s="39"/>
      <c r="V131" s="39"/>
      <c r="W131" s="39"/>
      <c r="X131" s="39"/>
      <c r="Y131" s="39"/>
      <c r="Z131" s="39"/>
      <c r="AA131" s="39"/>
      <c r="AB131" s="39"/>
      <c r="AC131" s="39"/>
      <c r="AD131" s="39"/>
      <c r="AE131" s="39"/>
      <c r="AR131" s="228" t="s">
        <v>413</v>
      </c>
      <c r="AT131" s="228" t="s">
        <v>409</v>
      </c>
      <c r="AU131" s="228" t="s">
        <v>76</v>
      </c>
      <c r="AY131" s="18" t="s">
        <v>414</v>
      </c>
      <c r="BE131" s="229">
        <f>IF(N131="základní",J131,0)</f>
        <v>0</v>
      </c>
      <c r="BF131" s="229">
        <f>IF(N131="snížená",J131,0)</f>
        <v>0</v>
      </c>
      <c r="BG131" s="229">
        <f>IF(N131="zákl. přenesená",J131,0)</f>
        <v>0</v>
      </c>
      <c r="BH131" s="229">
        <f>IF(N131="sníž. přenesená",J131,0)</f>
        <v>0</v>
      </c>
      <c r="BI131" s="229">
        <f>IF(N131="nulová",J131,0)</f>
        <v>0</v>
      </c>
      <c r="BJ131" s="18" t="s">
        <v>84</v>
      </c>
      <c r="BK131" s="229">
        <f>ROUND(I131*H131,2)</f>
        <v>0</v>
      </c>
      <c r="BL131" s="18" t="s">
        <v>415</v>
      </c>
      <c r="BM131" s="228" t="s">
        <v>4641</v>
      </c>
    </row>
    <row r="132" s="2" customFormat="1">
      <c r="A132" s="39"/>
      <c r="B132" s="40"/>
      <c r="C132" s="41"/>
      <c r="D132" s="230" t="s">
        <v>417</v>
      </c>
      <c r="E132" s="41"/>
      <c r="F132" s="231" t="s">
        <v>4640</v>
      </c>
      <c r="G132" s="41"/>
      <c r="H132" s="41"/>
      <c r="I132" s="156"/>
      <c r="J132" s="41"/>
      <c r="K132" s="41"/>
      <c r="L132" s="45"/>
      <c r="M132" s="232"/>
      <c r="N132" s="233"/>
      <c r="O132" s="92"/>
      <c r="P132" s="92"/>
      <c r="Q132" s="92"/>
      <c r="R132" s="92"/>
      <c r="S132" s="92"/>
      <c r="T132" s="93"/>
      <c r="U132" s="39"/>
      <c r="V132" s="39"/>
      <c r="W132" s="39"/>
      <c r="X132" s="39"/>
      <c r="Y132" s="39"/>
      <c r="Z132" s="39"/>
      <c r="AA132" s="39"/>
      <c r="AB132" s="39"/>
      <c r="AC132" s="39"/>
      <c r="AD132" s="39"/>
      <c r="AE132" s="39"/>
      <c r="AT132" s="18" t="s">
        <v>417</v>
      </c>
      <c r="AU132" s="18" t="s">
        <v>76</v>
      </c>
    </row>
    <row r="133" s="2" customFormat="1" ht="16.5" customHeight="1">
      <c r="A133" s="39"/>
      <c r="B133" s="40"/>
      <c r="C133" s="216" t="s">
        <v>442</v>
      </c>
      <c r="D133" s="216" t="s">
        <v>409</v>
      </c>
      <c r="E133" s="217" t="s">
        <v>4642</v>
      </c>
      <c r="F133" s="218" t="s">
        <v>4643</v>
      </c>
      <c r="G133" s="219" t="s">
        <v>509</v>
      </c>
      <c r="H133" s="220">
        <v>10</v>
      </c>
      <c r="I133" s="221"/>
      <c r="J133" s="222">
        <f>ROUND(I133*H133,2)</f>
        <v>0</v>
      </c>
      <c r="K133" s="218" t="s">
        <v>1</v>
      </c>
      <c r="L133" s="223"/>
      <c r="M133" s="224" t="s">
        <v>1</v>
      </c>
      <c r="N133" s="225" t="s">
        <v>41</v>
      </c>
      <c r="O133" s="92"/>
      <c r="P133" s="226">
        <f>O133*H133</f>
        <v>0</v>
      </c>
      <c r="Q133" s="226">
        <v>0</v>
      </c>
      <c r="R133" s="226">
        <f>Q133*H133</f>
        <v>0</v>
      </c>
      <c r="S133" s="226">
        <v>0</v>
      </c>
      <c r="T133" s="227">
        <f>S133*H133</f>
        <v>0</v>
      </c>
      <c r="U133" s="39"/>
      <c r="V133" s="39"/>
      <c r="W133" s="39"/>
      <c r="X133" s="39"/>
      <c r="Y133" s="39"/>
      <c r="Z133" s="39"/>
      <c r="AA133" s="39"/>
      <c r="AB133" s="39"/>
      <c r="AC133" s="39"/>
      <c r="AD133" s="39"/>
      <c r="AE133" s="39"/>
      <c r="AR133" s="228" t="s">
        <v>413</v>
      </c>
      <c r="AT133" s="228" t="s">
        <v>409</v>
      </c>
      <c r="AU133" s="228" t="s">
        <v>76</v>
      </c>
      <c r="AY133" s="18" t="s">
        <v>414</v>
      </c>
      <c r="BE133" s="229">
        <f>IF(N133="základní",J133,0)</f>
        <v>0</v>
      </c>
      <c r="BF133" s="229">
        <f>IF(N133="snížená",J133,0)</f>
        <v>0</v>
      </c>
      <c r="BG133" s="229">
        <f>IF(N133="zákl. přenesená",J133,0)</f>
        <v>0</v>
      </c>
      <c r="BH133" s="229">
        <f>IF(N133="sníž. přenesená",J133,0)</f>
        <v>0</v>
      </c>
      <c r="BI133" s="229">
        <f>IF(N133="nulová",J133,0)</f>
        <v>0</v>
      </c>
      <c r="BJ133" s="18" t="s">
        <v>84</v>
      </c>
      <c r="BK133" s="229">
        <f>ROUND(I133*H133,2)</f>
        <v>0</v>
      </c>
      <c r="BL133" s="18" t="s">
        <v>415</v>
      </c>
      <c r="BM133" s="228" t="s">
        <v>4644</v>
      </c>
    </row>
    <row r="134" s="2" customFormat="1">
      <c r="A134" s="39"/>
      <c r="B134" s="40"/>
      <c r="C134" s="41"/>
      <c r="D134" s="230" t="s">
        <v>417</v>
      </c>
      <c r="E134" s="41"/>
      <c r="F134" s="231" t="s">
        <v>4643</v>
      </c>
      <c r="G134" s="41"/>
      <c r="H134" s="41"/>
      <c r="I134" s="156"/>
      <c r="J134" s="41"/>
      <c r="K134" s="41"/>
      <c r="L134" s="45"/>
      <c r="M134" s="232"/>
      <c r="N134" s="233"/>
      <c r="O134" s="92"/>
      <c r="P134" s="92"/>
      <c r="Q134" s="92"/>
      <c r="R134" s="92"/>
      <c r="S134" s="92"/>
      <c r="T134" s="93"/>
      <c r="U134" s="39"/>
      <c r="V134" s="39"/>
      <c r="W134" s="39"/>
      <c r="X134" s="39"/>
      <c r="Y134" s="39"/>
      <c r="Z134" s="39"/>
      <c r="AA134" s="39"/>
      <c r="AB134" s="39"/>
      <c r="AC134" s="39"/>
      <c r="AD134" s="39"/>
      <c r="AE134" s="39"/>
      <c r="AT134" s="18" t="s">
        <v>417</v>
      </c>
      <c r="AU134" s="18" t="s">
        <v>76</v>
      </c>
    </row>
    <row r="135" s="2" customFormat="1" ht="16.5" customHeight="1">
      <c r="A135" s="39"/>
      <c r="B135" s="40"/>
      <c r="C135" s="216" t="s">
        <v>447</v>
      </c>
      <c r="D135" s="216" t="s">
        <v>409</v>
      </c>
      <c r="E135" s="217" t="s">
        <v>4645</v>
      </c>
      <c r="F135" s="218" t="s">
        <v>4646</v>
      </c>
      <c r="G135" s="219" t="s">
        <v>755</v>
      </c>
      <c r="H135" s="220">
        <v>20</v>
      </c>
      <c r="I135" s="221"/>
      <c r="J135" s="222">
        <f>ROUND(I135*H135,2)</f>
        <v>0</v>
      </c>
      <c r="K135" s="218" t="s">
        <v>1</v>
      </c>
      <c r="L135" s="223"/>
      <c r="M135" s="224" t="s">
        <v>1</v>
      </c>
      <c r="N135" s="225" t="s">
        <v>41</v>
      </c>
      <c r="O135" s="92"/>
      <c r="P135" s="226">
        <f>O135*H135</f>
        <v>0</v>
      </c>
      <c r="Q135" s="226">
        <v>0</v>
      </c>
      <c r="R135" s="226">
        <f>Q135*H135</f>
        <v>0</v>
      </c>
      <c r="S135" s="226">
        <v>0</v>
      </c>
      <c r="T135" s="227">
        <f>S135*H135</f>
        <v>0</v>
      </c>
      <c r="U135" s="39"/>
      <c r="V135" s="39"/>
      <c r="W135" s="39"/>
      <c r="X135" s="39"/>
      <c r="Y135" s="39"/>
      <c r="Z135" s="39"/>
      <c r="AA135" s="39"/>
      <c r="AB135" s="39"/>
      <c r="AC135" s="39"/>
      <c r="AD135" s="39"/>
      <c r="AE135" s="39"/>
      <c r="AR135" s="228" t="s">
        <v>413</v>
      </c>
      <c r="AT135" s="228" t="s">
        <v>409</v>
      </c>
      <c r="AU135" s="228" t="s">
        <v>76</v>
      </c>
      <c r="AY135" s="18" t="s">
        <v>414</v>
      </c>
      <c r="BE135" s="229">
        <f>IF(N135="základní",J135,0)</f>
        <v>0</v>
      </c>
      <c r="BF135" s="229">
        <f>IF(N135="snížená",J135,0)</f>
        <v>0</v>
      </c>
      <c r="BG135" s="229">
        <f>IF(N135="zákl. přenesená",J135,0)</f>
        <v>0</v>
      </c>
      <c r="BH135" s="229">
        <f>IF(N135="sníž. přenesená",J135,0)</f>
        <v>0</v>
      </c>
      <c r="BI135" s="229">
        <f>IF(N135="nulová",J135,0)</f>
        <v>0</v>
      </c>
      <c r="BJ135" s="18" t="s">
        <v>84</v>
      </c>
      <c r="BK135" s="229">
        <f>ROUND(I135*H135,2)</f>
        <v>0</v>
      </c>
      <c r="BL135" s="18" t="s">
        <v>415</v>
      </c>
      <c r="BM135" s="228" t="s">
        <v>4647</v>
      </c>
    </row>
    <row r="136" s="2" customFormat="1">
      <c r="A136" s="39"/>
      <c r="B136" s="40"/>
      <c r="C136" s="41"/>
      <c r="D136" s="230" t="s">
        <v>417</v>
      </c>
      <c r="E136" s="41"/>
      <c r="F136" s="231" t="s">
        <v>4646</v>
      </c>
      <c r="G136" s="41"/>
      <c r="H136" s="41"/>
      <c r="I136" s="156"/>
      <c r="J136" s="41"/>
      <c r="K136" s="41"/>
      <c r="L136" s="45"/>
      <c r="M136" s="232"/>
      <c r="N136" s="233"/>
      <c r="O136" s="92"/>
      <c r="P136" s="92"/>
      <c r="Q136" s="92"/>
      <c r="R136" s="92"/>
      <c r="S136" s="92"/>
      <c r="T136" s="93"/>
      <c r="U136" s="39"/>
      <c r="V136" s="39"/>
      <c r="W136" s="39"/>
      <c r="X136" s="39"/>
      <c r="Y136" s="39"/>
      <c r="Z136" s="39"/>
      <c r="AA136" s="39"/>
      <c r="AB136" s="39"/>
      <c r="AC136" s="39"/>
      <c r="AD136" s="39"/>
      <c r="AE136" s="39"/>
      <c r="AT136" s="18" t="s">
        <v>417</v>
      </c>
      <c r="AU136" s="18" t="s">
        <v>76</v>
      </c>
    </row>
    <row r="137" s="2" customFormat="1" ht="21.75" customHeight="1">
      <c r="A137" s="39"/>
      <c r="B137" s="40"/>
      <c r="C137" s="216" t="s">
        <v>451</v>
      </c>
      <c r="D137" s="216" t="s">
        <v>409</v>
      </c>
      <c r="E137" s="217" t="s">
        <v>4648</v>
      </c>
      <c r="F137" s="218" t="s">
        <v>4649</v>
      </c>
      <c r="G137" s="219" t="s">
        <v>509</v>
      </c>
      <c r="H137" s="220">
        <v>43</v>
      </c>
      <c r="I137" s="221"/>
      <c r="J137" s="222">
        <f>ROUND(I137*H137,2)</f>
        <v>0</v>
      </c>
      <c r="K137" s="218" t="s">
        <v>1</v>
      </c>
      <c r="L137" s="223"/>
      <c r="M137" s="224" t="s">
        <v>1</v>
      </c>
      <c r="N137" s="225" t="s">
        <v>41</v>
      </c>
      <c r="O137" s="92"/>
      <c r="P137" s="226">
        <f>O137*H137</f>
        <v>0</v>
      </c>
      <c r="Q137" s="226">
        <v>0</v>
      </c>
      <c r="R137" s="226">
        <f>Q137*H137</f>
        <v>0</v>
      </c>
      <c r="S137" s="226">
        <v>0</v>
      </c>
      <c r="T137" s="227">
        <f>S137*H137</f>
        <v>0</v>
      </c>
      <c r="U137" s="39"/>
      <c r="V137" s="39"/>
      <c r="W137" s="39"/>
      <c r="X137" s="39"/>
      <c r="Y137" s="39"/>
      <c r="Z137" s="39"/>
      <c r="AA137" s="39"/>
      <c r="AB137" s="39"/>
      <c r="AC137" s="39"/>
      <c r="AD137" s="39"/>
      <c r="AE137" s="39"/>
      <c r="AR137" s="228" t="s">
        <v>413</v>
      </c>
      <c r="AT137" s="228" t="s">
        <v>409</v>
      </c>
      <c r="AU137" s="228" t="s">
        <v>76</v>
      </c>
      <c r="AY137" s="18" t="s">
        <v>414</v>
      </c>
      <c r="BE137" s="229">
        <f>IF(N137="základní",J137,0)</f>
        <v>0</v>
      </c>
      <c r="BF137" s="229">
        <f>IF(N137="snížená",J137,0)</f>
        <v>0</v>
      </c>
      <c r="BG137" s="229">
        <f>IF(N137="zákl. přenesená",J137,0)</f>
        <v>0</v>
      </c>
      <c r="BH137" s="229">
        <f>IF(N137="sníž. přenesená",J137,0)</f>
        <v>0</v>
      </c>
      <c r="BI137" s="229">
        <f>IF(N137="nulová",J137,0)</f>
        <v>0</v>
      </c>
      <c r="BJ137" s="18" t="s">
        <v>84</v>
      </c>
      <c r="BK137" s="229">
        <f>ROUND(I137*H137,2)</f>
        <v>0</v>
      </c>
      <c r="BL137" s="18" t="s">
        <v>415</v>
      </c>
      <c r="BM137" s="228" t="s">
        <v>4650</v>
      </c>
    </row>
    <row r="138" s="2" customFormat="1">
      <c r="A138" s="39"/>
      <c r="B138" s="40"/>
      <c r="C138" s="41"/>
      <c r="D138" s="230" t="s">
        <v>417</v>
      </c>
      <c r="E138" s="41"/>
      <c r="F138" s="231" t="s">
        <v>4649</v>
      </c>
      <c r="G138" s="41"/>
      <c r="H138" s="41"/>
      <c r="I138" s="156"/>
      <c r="J138" s="41"/>
      <c r="K138" s="41"/>
      <c r="L138" s="45"/>
      <c r="M138" s="232"/>
      <c r="N138" s="233"/>
      <c r="O138" s="92"/>
      <c r="P138" s="92"/>
      <c r="Q138" s="92"/>
      <c r="R138" s="92"/>
      <c r="S138" s="92"/>
      <c r="T138" s="93"/>
      <c r="U138" s="39"/>
      <c r="V138" s="39"/>
      <c r="W138" s="39"/>
      <c r="X138" s="39"/>
      <c r="Y138" s="39"/>
      <c r="Z138" s="39"/>
      <c r="AA138" s="39"/>
      <c r="AB138" s="39"/>
      <c r="AC138" s="39"/>
      <c r="AD138" s="39"/>
      <c r="AE138" s="39"/>
      <c r="AT138" s="18" t="s">
        <v>417</v>
      </c>
      <c r="AU138" s="18" t="s">
        <v>76</v>
      </c>
    </row>
    <row r="139" s="2" customFormat="1" ht="21.75" customHeight="1">
      <c r="A139" s="39"/>
      <c r="B139" s="40"/>
      <c r="C139" s="216" t="s">
        <v>455</v>
      </c>
      <c r="D139" s="216" t="s">
        <v>409</v>
      </c>
      <c r="E139" s="217" t="s">
        <v>4651</v>
      </c>
      <c r="F139" s="218" t="s">
        <v>4652</v>
      </c>
      <c r="G139" s="219" t="s">
        <v>509</v>
      </c>
      <c r="H139" s="220">
        <v>2</v>
      </c>
      <c r="I139" s="221"/>
      <c r="J139" s="222">
        <f>ROUND(I139*H139,2)</f>
        <v>0</v>
      </c>
      <c r="K139" s="218" t="s">
        <v>1</v>
      </c>
      <c r="L139" s="223"/>
      <c r="M139" s="224" t="s">
        <v>1</v>
      </c>
      <c r="N139" s="225" t="s">
        <v>41</v>
      </c>
      <c r="O139" s="92"/>
      <c r="P139" s="226">
        <f>O139*H139</f>
        <v>0</v>
      </c>
      <c r="Q139" s="226">
        <v>0</v>
      </c>
      <c r="R139" s="226">
        <f>Q139*H139</f>
        <v>0</v>
      </c>
      <c r="S139" s="226">
        <v>0</v>
      </c>
      <c r="T139" s="227">
        <f>S139*H139</f>
        <v>0</v>
      </c>
      <c r="U139" s="39"/>
      <c r="V139" s="39"/>
      <c r="W139" s="39"/>
      <c r="X139" s="39"/>
      <c r="Y139" s="39"/>
      <c r="Z139" s="39"/>
      <c r="AA139" s="39"/>
      <c r="AB139" s="39"/>
      <c r="AC139" s="39"/>
      <c r="AD139" s="39"/>
      <c r="AE139" s="39"/>
      <c r="AR139" s="228" t="s">
        <v>413</v>
      </c>
      <c r="AT139" s="228" t="s">
        <v>409</v>
      </c>
      <c r="AU139" s="228" t="s">
        <v>76</v>
      </c>
      <c r="AY139" s="18" t="s">
        <v>414</v>
      </c>
      <c r="BE139" s="229">
        <f>IF(N139="základní",J139,0)</f>
        <v>0</v>
      </c>
      <c r="BF139" s="229">
        <f>IF(N139="snížená",J139,0)</f>
        <v>0</v>
      </c>
      <c r="BG139" s="229">
        <f>IF(N139="zákl. přenesená",J139,0)</f>
        <v>0</v>
      </c>
      <c r="BH139" s="229">
        <f>IF(N139="sníž. přenesená",J139,0)</f>
        <v>0</v>
      </c>
      <c r="BI139" s="229">
        <f>IF(N139="nulová",J139,0)</f>
        <v>0</v>
      </c>
      <c r="BJ139" s="18" t="s">
        <v>84</v>
      </c>
      <c r="BK139" s="229">
        <f>ROUND(I139*H139,2)</f>
        <v>0</v>
      </c>
      <c r="BL139" s="18" t="s">
        <v>415</v>
      </c>
      <c r="BM139" s="228" t="s">
        <v>4653</v>
      </c>
    </row>
    <row r="140" s="2" customFormat="1">
      <c r="A140" s="39"/>
      <c r="B140" s="40"/>
      <c r="C140" s="41"/>
      <c r="D140" s="230" t="s">
        <v>417</v>
      </c>
      <c r="E140" s="41"/>
      <c r="F140" s="231" t="s">
        <v>4652</v>
      </c>
      <c r="G140" s="41"/>
      <c r="H140" s="41"/>
      <c r="I140" s="156"/>
      <c r="J140" s="41"/>
      <c r="K140" s="41"/>
      <c r="L140" s="45"/>
      <c r="M140" s="232"/>
      <c r="N140" s="233"/>
      <c r="O140" s="92"/>
      <c r="P140" s="92"/>
      <c r="Q140" s="92"/>
      <c r="R140" s="92"/>
      <c r="S140" s="92"/>
      <c r="T140" s="93"/>
      <c r="U140" s="39"/>
      <c r="V140" s="39"/>
      <c r="W140" s="39"/>
      <c r="X140" s="39"/>
      <c r="Y140" s="39"/>
      <c r="Z140" s="39"/>
      <c r="AA140" s="39"/>
      <c r="AB140" s="39"/>
      <c r="AC140" s="39"/>
      <c r="AD140" s="39"/>
      <c r="AE140" s="39"/>
      <c r="AT140" s="18" t="s">
        <v>417</v>
      </c>
      <c r="AU140" s="18" t="s">
        <v>76</v>
      </c>
    </row>
    <row r="141" s="2" customFormat="1" ht="21.75" customHeight="1">
      <c r="A141" s="39"/>
      <c r="B141" s="40"/>
      <c r="C141" s="216" t="s">
        <v>459</v>
      </c>
      <c r="D141" s="216" t="s">
        <v>409</v>
      </c>
      <c r="E141" s="217" t="s">
        <v>4654</v>
      </c>
      <c r="F141" s="218" t="s">
        <v>4655</v>
      </c>
      <c r="G141" s="219" t="s">
        <v>509</v>
      </c>
      <c r="H141" s="220">
        <v>17</v>
      </c>
      <c r="I141" s="221"/>
      <c r="J141" s="222">
        <f>ROUND(I141*H141,2)</f>
        <v>0</v>
      </c>
      <c r="K141" s="218" t="s">
        <v>1</v>
      </c>
      <c r="L141" s="223"/>
      <c r="M141" s="224" t="s">
        <v>1</v>
      </c>
      <c r="N141" s="225" t="s">
        <v>41</v>
      </c>
      <c r="O141" s="92"/>
      <c r="P141" s="226">
        <f>O141*H141</f>
        <v>0</v>
      </c>
      <c r="Q141" s="226">
        <v>0</v>
      </c>
      <c r="R141" s="226">
        <f>Q141*H141</f>
        <v>0</v>
      </c>
      <c r="S141" s="226">
        <v>0</v>
      </c>
      <c r="T141" s="227">
        <f>S141*H141</f>
        <v>0</v>
      </c>
      <c r="U141" s="39"/>
      <c r="V141" s="39"/>
      <c r="W141" s="39"/>
      <c r="X141" s="39"/>
      <c r="Y141" s="39"/>
      <c r="Z141" s="39"/>
      <c r="AA141" s="39"/>
      <c r="AB141" s="39"/>
      <c r="AC141" s="39"/>
      <c r="AD141" s="39"/>
      <c r="AE141" s="39"/>
      <c r="AR141" s="228" t="s">
        <v>413</v>
      </c>
      <c r="AT141" s="228" t="s">
        <v>409</v>
      </c>
      <c r="AU141" s="228" t="s">
        <v>76</v>
      </c>
      <c r="AY141" s="18" t="s">
        <v>414</v>
      </c>
      <c r="BE141" s="229">
        <f>IF(N141="základní",J141,0)</f>
        <v>0</v>
      </c>
      <c r="BF141" s="229">
        <f>IF(N141="snížená",J141,0)</f>
        <v>0</v>
      </c>
      <c r="BG141" s="229">
        <f>IF(N141="zákl. přenesená",J141,0)</f>
        <v>0</v>
      </c>
      <c r="BH141" s="229">
        <f>IF(N141="sníž. přenesená",J141,0)</f>
        <v>0</v>
      </c>
      <c r="BI141" s="229">
        <f>IF(N141="nulová",J141,0)</f>
        <v>0</v>
      </c>
      <c r="BJ141" s="18" t="s">
        <v>84</v>
      </c>
      <c r="BK141" s="229">
        <f>ROUND(I141*H141,2)</f>
        <v>0</v>
      </c>
      <c r="BL141" s="18" t="s">
        <v>415</v>
      </c>
      <c r="BM141" s="228" t="s">
        <v>4656</v>
      </c>
    </row>
    <row r="142" s="2" customFormat="1">
      <c r="A142" s="39"/>
      <c r="B142" s="40"/>
      <c r="C142" s="41"/>
      <c r="D142" s="230" t="s">
        <v>417</v>
      </c>
      <c r="E142" s="41"/>
      <c r="F142" s="231" t="s">
        <v>4655</v>
      </c>
      <c r="G142" s="41"/>
      <c r="H142" s="41"/>
      <c r="I142" s="156"/>
      <c r="J142" s="41"/>
      <c r="K142" s="41"/>
      <c r="L142" s="45"/>
      <c r="M142" s="232"/>
      <c r="N142" s="233"/>
      <c r="O142" s="92"/>
      <c r="P142" s="92"/>
      <c r="Q142" s="92"/>
      <c r="R142" s="92"/>
      <c r="S142" s="92"/>
      <c r="T142" s="93"/>
      <c r="U142" s="39"/>
      <c r="V142" s="39"/>
      <c r="W142" s="39"/>
      <c r="X142" s="39"/>
      <c r="Y142" s="39"/>
      <c r="Z142" s="39"/>
      <c r="AA142" s="39"/>
      <c r="AB142" s="39"/>
      <c r="AC142" s="39"/>
      <c r="AD142" s="39"/>
      <c r="AE142" s="39"/>
      <c r="AT142" s="18" t="s">
        <v>417</v>
      </c>
      <c r="AU142" s="18" t="s">
        <v>76</v>
      </c>
    </row>
    <row r="143" s="2" customFormat="1" ht="21.75" customHeight="1">
      <c r="A143" s="39"/>
      <c r="B143" s="40"/>
      <c r="C143" s="216" t="s">
        <v>463</v>
      </c>
      <c r="D143" s="216" t="s">
        <v>409</v>
      </c>
      <c r="E143" s="217" t="s">
        <v>4657</v>
      </c>
      <c r="F143" s="218" t="s">
        <v>4658</v>
      </c>
      <c r="G143" s="219" t="s">
        <v>509</v>
      </c>
      <c r="H143" s="220">
        <v>13</v>
      </c>
      <c r="I143" s="221"/>
      <c r="J143" s="222">
        <f>ROUND(I143*H143,2)</f>
        <v>0</v>
      </c>
      <c r="K143" s="218" t="s">
        <v>1</v>
      </c>
      <c r="L143" s="223"/>
      <c r="M143" s="224" t="s">
        <v>1</v>
      </c>
      <c r="N143" s="225" t="s">
        <v>41</v>
      </c>
      <c r="O143" s="92"/>
      <c r="P143" s="226">
        <f>O143*H143</f>
        <v>0</v>
      </c>
      <c r="Q143" s="226">
        <v>0</v>
      </c>
      <c r="R143" s="226">
        <f>Q143*H143</f>
        <v>0</v>
      </c>
      <c r="S143" s="226">
        <v>0</v>
      </c>
      <c r="T143" s="227">
        <f>S143*H143</f>
        <v>0</v>
      </c>
      <c r="U143" s="39"/>
      <c r="V143" s="39"/>
      <c r="W143" s="39"/>
      <c r="X143" s="39"/>
      <c r="Y143" s="39"/>
      <c r="Z143" s="39"/>
      <c r="AA143" s="39"/>
      <c r="AB143" s="39"/>
      <c r="AC143" s="39"/>
      <c r="AD143" s="39"/>
      <c r="AE143" s="39"/>
      <c r="AR143" s="228" t="s">
        <v>413</v>
      </c>
      <c r="AT143" s="228" t="s">
        <v>409</v>
      </c>
      <c r="AU143" s="228" t="s">
        <v>76</v>
      </c>
      <c r="AY143" s="18" t="s">
        <v>414</v>
      </c>
      <c r="BE143" s="229">
        <f>IF(N143="základní",J143,0)</f>
        <v>0</v>
      </c>
      <c r="BF143" s="229">
        <f>IF(N143="snížená",J143,0)</f>
        <v>0</v>
      </c>
      <c r="BG143" s="229">
        <f>IF(N143="zákl. přenesená",J143,0)</f>
        <v>0</v>
      </c>
      <c r="BH143" s="229">
        <f>IF(N143="sníž. přenesená",J143,0)</f>
        <v>0</v>
      </c>
      <c r="BI143" s="229">
        <f>IF(N143="nulová",J143,0)</f>
        <v>0</v>
      </c>
      <c r="BJ143" s="18" t="s">
        <v>84</v>
      </c>
      <c r="BK143" s="229">
        <f>ROUND(I143*H143,2)</f>
        <v>0</v>
      </c>
      <c r="BL143" s="18" t="s">
        <v>415</v>
      </c>
      <c r="BM143" s="228" t="s">
        <v>4659</v>
      </c>
    </row>
    <row r="144" s="2" customFormat="1">
      <c r="A144" s="39"/>
      <c r="B144" s="40"/>
      <c r="C144" s="41"/>
      <c r="D144" s="230" t="s">
        <v>417</v>
      </c>
      <c r="E144" s="41"/>
      <c r="F144" s="231" t="s">
        <v>4658</v>
      </c>
      <c r="G144" s="41"/>
      <c r="H144" s="41"/>
      <c r="I144" s="156"/>
      <c r="J144" s="41"/>
      <c r="K144" s="41"/>
      <c r="L144" s="45"/>
      <c r="M144" s="232"/>
      <c r="N144" s="233"/>
      <c r="O144" s="92"/>
      <c r="P144" s="92"/>
      <c r="Q144" s="92"/>
      <c r="R144" s="92"/>
      <c r="S144" s="92"/>
      <c r="T144" s="93"/>
      <c r="U144" s="39"/>
      <c r="V144" s="39"/>
      <c r="W144" s="39"/>
      <c r="X144" s="39"/>
      <c r="Y144" s="39"/>
      <c r="Z144" s="39"/>
      <c r="AA144" s="39"/>
      <c r="AB144" s="39"/>
      <c r="AC144" s="39"/>
      <c r="AD144" s="39"/>
      <c r="AE144" s="39"/>
      <c r="AT144" s="18" t="s">
        <v>417</v>
      </c>
      <c r="AU144" s="18" t="s">
        <v>76</v>
      </c>
    </row>
    <row r="145" s="2" customFormat="1" ht="21.75" customHeight="1">
      <c r="A145" s="39"/>
      <c r="B145" s="40"/>
      <c r="C145" s="216" t="s">
        <v>8</v>
      </c>
      <c r="D145" s="216" t="s">
        <v>409</v>
      </c>
      <c r="E145" s="217" t="s">
        <v>1136</v>
      </c>
      <c r="F145" s="218" t="s">
        <v>1137</v>
      </c>
      <c r="G145" s="219" t="s">
        <v>509</v>
      </c>
      <c r="H145" s="220">
        <v>17</v>
      </c>
      <c r="I145" s="221"/>
      <c r="J145" s="222">
        <f>ROUND(I145*H145,2)</f>
        <v>0</v>
      </c>
      <c r="K145" s="218" t="s">
        <v>1</v>
      </c>
      <c r="L145" s="223"/>
      <c r="M145" s="224" t="s">
        <v>1</v>
      </c>
      <c r="N145" s="225" t="s">
        <v>41</v>
      </c>
      <c r="O145" s="92"/>
      <c r="P145" s="226">
        <f>O145*H145</f>
        <v>0</v>
      </c>
      <c r="Q145" s="226">
        <v>0</v>
      </c>
      <c r="R145" s="226">
        <f>Q145*H145</f>
        <v>0</v>
      </c>
      <c r="S145" s="226">
        <v>0</v>
      </c>
      <c r="T145" s="227">
        <f>S145*H145</f>
        <v>0</v>
      </c>
      <c r="U145" s="39"/>
      <c r="V145" s="39"/>
      <c r="W145" s="39"/>
      <c r="X145" s="39"/>
      <c r="Y145" s="39"/>
      <c r="Z145" s="39"/>
      <c r="AA145" s="39"/>
      <c r="AB145" s="39"/>
      <c r="AC145" s="39"/>
      <c r="AD145" s="39"/>
      <c r="AE145" s="39"/>
      <c r="AR145" s="228" t="s">
        <v>413</v>
      </c>
      <c r="AT145" s="228" t="s">
        <v>409</v>
      </c>
      <c r="AU145" s="228" t="s">
        <v>76</v>
      </c>
      <c r="AY145" s="18" t="s">
        <v>414</v>
      </c>
      <c r="BE145" s="229">
        <f>IF(N145="základní",J145,0)</f>
        <v>0</v>
      </c>
      <c r="BF145" s="229">
        <f>IF(N145="snížená",J145,0)</f>
        <v>0</v>
      </c>
      <c r="BG145" s="229">
        <f>IF(N145="zákl. přenesená",J145,0)</f>
        <v>0</v>
      </c>
      <c r="BH145" s="229">
        <f>IF(N145="sníž. přenesená",J145,0)</f>
        <v>0</v>
      </c>
      <c r="BI145" s="229">
        <f>IF(N145="nulová",J145,0)</f>
        <v>0</v>
      </c>
      <c r="BJ145" s="18" t="s">
        <v>84</v>
      </c>
      <c r="BK145" s="229">
        <f>ROUND(I145*H145,2)</f>
        <v>0</v>
      </c>
      <c r="BL145" s="18" t="s">
        <v>415</v>
      </c>
      <c r="BM145" s="228" t="s">
        <v>4660</v>
      </c>
    </row>
    <row r="146" s="2" customFormat="1">
      <c r="A146" s="39"/>
      <c r="B146" s="40"/>
      <c r="C146" s="41"/>
      <c r="D146" s="230" t="s">
        <v>417</v>
      </c>
      <c r="E146" s="41"/>
      <c r="F146" s="231" t="s">
        <v>1137</v>
      </c>
      <c r="G146" s="41"/>
      <c r="H146" s="41"/>
      <c r="I146" s="156"/>
      <c r="J146" s="41"/>
      <c r="K146" s="41"/>
      <c r="L146" s="45"/>
      <c r="M146" s="232"/>
      <c r="N146" s="233"/>
      <c r="O146" s="92"/>
      <c r="P146" s="92"/>
      <c r="Q146" s="92"/>
      <c r="R146" s="92"/>
      <c r="S146" s="92"/>
      <c r="T146" s="93"/>
      <c r="U146" s="39"/>
      <c r="V146" s="39"/>
      <c r="W146" s="39"/>
      <c r="X146" s="39"/>
      <c r="Y146" s="39"/>
      <c r="Z146" s="39"/>
      <c r="AA146" s="39"/>
      <c r="AB146" s="39"/>
      <c r="AC146" s="39"/>
      <c r="AD146" s="39"/>
      <c r="AE146" s="39"/>
      <c r="AT146" s="18" t="s">
        <v>417</v>
      </c>
      <c r="AU146" s="18" t="s">
        <v>76</v>
      </c>
    </row>
    <row r="147" s="2" customFormat="1" ht="16.5" customHeight="1">
      <c r="A147" s="39"/>
      <c r="B147" s="40"/>
      <c r="C147" s="216" t="s">
        <v>470</v>
      </c>
      <c r="D147" s="216" t="s">
        <v>409</v>
      </c>
      <c r="E147" s="217" t="s">
        <v>4661</v>
      </c>
      <c r="F147" s="218" t="s">
        <v>4662</v>
      </c>
      <c r="G147" s="219" t="s">
        <v>531</v>
      </c>
      <c r="H147" s="220">
        <v>474</v>
      </c>
      <c r="I147" s="221"/>
      <c r="J147" s="222">
        <f>ROUND(I147*H147,2)</f>
        <v>0</v>
      </c>
      <c r="K147" s="218" t="s">
        <v>1</v>
      </c>
      <c r="L147" s="223"/>
      <c r="M147" s="224" t="s">
        <v>1</v>
      </c>
      <c r="N147" s="225" t="s">
        <v>41</v>
      </c>
      <c r="O147" s="92"/>
      <c r="P147" s="226">
        <f>O147*H147</f>
        <v>0</v>
      </c>
      <c r="Q147" s="226">
        <v>0</v>
      </c>
      <c r="R147" s="226">
        <f>Q147*H147</f>
        <v>0</v>
      </c>
      <c r="S147" s="226">
        <v>0</v>
      </c>
      <c r="T147" s="227">
        <f>S147*H147</f>
        <v>0</v>
      </c>
      <c r="U147" s="39"/>
      <c r="V147" s="39"/>
      <c r="W147" s="39"/>
      <c r="X147" s="39"/>
      <c r="Y147" s="39"/>
      <c r="Z147" s="39"/>
      <c r="AA147" s="39"/>
      <c r="AB147" s="39"/>
      <c r="AC147" s="39"/>
      <c r="AD147" s="39"/>
      <c r="AE147" s="39"/>
      <c r="AR147" s="228" t="s">
        <v>413</v>
      </c>
      <c r="AT147" s="228" t="s">
        <v>409</v>
      </c>
      <c r="AU147" s="228" t="s">
        <v>76</v>
      </c>
      <c r="AY147" s="18" t="s">
        <v>414</v>
      </c>
      <c r="BE147" s="229">
        <f>IF(N147="základní",J147,0)</f>
        <v>0</v>
      </c>
      <c r="BF147" s="229">
        <f>IF(N147="snížená",J147,0)</f>
        <v>0</v>
      </c>
      <c r="BG147" s="229">
        <f>IF(N147="zákl. přenesená",J147,0)</f>
        <v>0</v>
      </c>
      <c r="BH147" s="229">
        <f>IF(N147="sníž. přenesená",J147,0)</f>
        <v>0</v>
      </c>
      <c r="BI147" s="229">
        <f>IF(N147="nulová",J147,0)</f>
        <v>0</v>
      </c>
      <c r="BJ147" s="18" t="s">
        <v>84</v>
      </c>
      <c r="BK147" s="229">
        <f>ROUND(I147*H147,2)</f>
        <v>0</v>
      </c>
      <c r="BL147" s="18" t="s">
        <v>415</v>
      </c>
      <c r="BM147" s="228" t="s">
        <v>4663</v>
      </c>
    </row>
    <row r="148" s="2" customFormat="1">
      <c r="A148" s="39"/>
      <c r="B148" s="40"/>
      <c r="C148" s="41"/>
      <c r="D148" s="230" t="s">
        <v>417</v>
      </c>
      <c r="E148" s="41"/>
      <c r="F148" s="231" t="s">
        <v>4662</v>
      </c>
      <c r="G148" s="41"/>
      <c r="H148" s="41"/>
      <c r="I148" s="156"/>
      <c r="J148" s="41"/>
      <c r="K148" s="41"/>
      <c r="L148" s="45"/>
      <c r="M148" s="232"/>
      <c r="N148" s="233"/>
      <c r="O148" s="92"/>
      <c r="P148" s="92"/>
      <c r="Q148" s="92"/>
      <c r="R148" s="92"/>
      <c r="S148" s="92"/>
      <c r="T148" s="93"/>
      <c r="U148" s="39"/>
      <c r="V148" s="39"/>
      <c r="W148" s="39"/>
      <c r="X148" s="39"/>
      <c r="Y148" s="39"/>
      <c r="Z148" s="39"/>
      <c r="AA148" s="39"/>
      <c r="AB148" s="39"/>
      <c r="AC148" s="39"/>
      <c r="AD148" s="39"/>
      <c r="AE148" s="39"/>
      <c r="AT148" s="18" t="s">
        <v>417</v>
      </c>
      <c r="AU148" s="18" t="s">
        <v>76</v>
      </c>
    </row>
    <row r="149" s="2" customFormat="1" ht="16.5" customHeight="1">
      <c r="A149" s="39"/>
      <c r="B149" s="40"/>
      <c r="C149" s="216" t="s">
        <v>475</v>
      </c>
      <c r="D149" s="216" t="s">
        <v>409</v>
      </c>
      <c r="E149" s="217" t="s">
        <v>4664</v>
      </c>
      <c r="F149" s="218" t="s">
        <v>4665</v>
      </c>
      <c r="G149" s="219" t="s">
        <v>531</v>
      </c>
      <c r="H149" s="220">
        <v>11</v>
      </c>
      <c r="I149" s="221"/>
      <c r="J149" s="222">
        <f>ROUND(I149*H149,2)</f>
        <v>0</v>
      </c>
      <c r="K149" s="218" t="s">
        <v>1</v>
      </c>
      <c r="L149" s="223"/>
      <c r="M149" s="224" t="s">
        <v>1</v>
      </c>
      <c r="N149" s="225" t="s">
        <v>41</v>
      </c>
      <c r="O149" s="92"/>
      <c r="P149" s="226">
        <f>O149*H149</f>
        <v>0</v>
      </c>
      <c r="Q149" s="226">
        <v>0</v>
      </c>
      <c r="R149" s="226">
        <f>Q149*H149</f>
        <v>0</v>
      </c>
      <c r="S149" s="226">
        <v>0</v>
      </c>
      <c r="T149" s="227">
        <f>S149*H149</f>
        <v>0</v>
      </c>
      <c r="U149" s="39"/>
      <c r="V149" s="39"/>
      <c r="W149" s="39"/>
      <c r="X149" s="39"/>
      <c r="Y149" s="39"/>
      <c r="Z149" s="39"/>
      <c r="AA149" s="39"/>
      <c r="AB149" s="39"/>
      <c r="AC149" s="39"/>
      <c r="AD149" s="39"/>
      <c r="AE149" s="39"/>
      <c r="AR149" s="228" t="s">
        <v>413</v>
      </c>
      <c r="AT149" s="228" t="s">
        <v>409</v>
      </c>
      <c r="AU149" s="228" t="s">
        <v>76</v>
      </c>
      <c r="AY149" s="18" t="s">
        <v>414</v>
      </c>
      <c r="BE149" s="229">
        <f>IF(N149="základní",J149,0)</f>
        <v>0</v>
      </c>
      <c r="BF149" s="229">
        <f>IF(N149="snížená",J149,0)</f>
        <v>0</v>
      </c>
      <c r="BG149" s="229">
        <f>IF(N149="zákl. přenesená",J149,0)</f>
        <v>0</v>
      </c>
      <c r="BH149" s="229">
        <f>IF(N149="sníž. přenesená",J149,0)</f>
        <v>0</v>
      </c>
      <c r="BI149" s="229">
        <f>IF(N149="nulová",J149,0)</f>
        <v>0</v>
      </c>
      <c r="BJ149" s="18" t="s">
        <v>84</v>
      </c>
      <c r="BK149" s="229">
        <f>ROUND(I149*H149,2)</f>
        <v>0</v>
      </c>
      <c r="BL149" s="18" t="s">
        <v>415</v>
      </c>
      <c r="BM149" s="228" t="s">
        <v>4666</v>
      </c>
    </row>
    <row r="150" s="2" customFormat="1">
      <c r="A150" s="39"/>
      <c r="B150" s="40"/>
      <c r="C150" s="41"/>
      <c r="D150" s="230" t="s">
        <v>417</v>
      </c>
      <c r="E150" s="41"/>
      <c r="F150" s="231" t="s">
        <v>4665</v>
      </c>
      <c r="G150" s="41"/>
      <c r="H150" s="41"/>
      <c r="I150" s="156"/>
      <c r="J150" s="41"/>
      <c r="K150" s="41"/>
      <c r="L150" s="45"/>
      <c r="M150" s="232"/>
      <c r="N150" s="233"/>
      <c r="O150" s="92"/>
      <c r="P150" s="92"/>
      <c r="Q150" s="92"/>
      <c r="R150" s="92"/>
      <c r="S150" s="92"/>
      <c r="T150" s="93"/>
      <c r="U150" s="39"/>
      <c r="V150" s="39"/>
      <c r="W150" s="39"/>
      <c r="X150" s="39"/>
      <c r="Y150" s="39"/>
      <c r="Z150" s="39"/>
      <c r="AA150" s="39"/>
      <c r="AB150" s="39"/>
      <c r="AC150" s="39"/>
      <c r="AD150" s="39"/>
      <c r="AE150" s="39"/>
      <c r="AT150" s="18" t="s">
        <v>417</v>
      </c>
      <c r="AU150" s="18" t="s">
        <v>76</v>
      </c>
    </row>
    <row r="151" s="2" customFormat="1" ht="21.75" customHeight="1">
      <c r="A151" s="39"/>
      <c r="B151" s="40"/>
      <c r="C151" s="216" t="s">
        <v>479</v>
      </c>
      <c r="D151" s="216" t="s">
        <v>409</v>
      </c>
      <c r="E151" s="217" t="s">
        <v>4667</v>
      </c>
      <c r="F151" s="218" t="s">
        <v>4668</v>
      </c>
      <c r="G151" s="219" t="s">
        <v>509</v>
      </c>
      <c r="H151" s="220">
        <v>42</v>
      </c>
      <c r="I151" s="221"/>
      <c r="J151" s="222">
        <f>ROUND(I151*H151,2)</f>
        <v>0</v>
      </c>
      <c r="K151" s="218" t="s">
        <v>1</v>
      </c>
      <c r="L151" s="223"/>
      <c r="M151" s="224" t="s">
        <v>1</v>
      </c>
      <c r="N151" s="225" t="s">
        <v>41</v>
      </c>
      <c r="O151" s="92"/>
      <c r="P151" s="226">
        <f>O151*H151</f>
        <v>0</v>
      </c>
      <c r="Q151" s="226">
        <v>0</v>
      </c>
      <c r="R151" s="226">
        <f>Q151*H151</f>
        <v>0</v>
      </c>
      <c r="S151" s="226">
        <v>0</v>
      </c>
      <c r="T151" s="227">
        <f>S151*H151</f>
        <v>0</v>
      </c>
      <c r="U151" s="39"/>
      <c r="V151" s="39"/>
      <c r="W151" s="39"/>
      <c r="X151" s="39"/>
      <c r="Y151" s="39"/>
      <c r="Z151" s="39"/>
      <c r="AA151" s="39"/>
      <c r="AB151" s="39"/>
      <c r="AC151" s="39"/>
      <c r="AD151" s="39"/>
      <c r="AE151" s="39"/>
      <c r="AR151" s="228" t="s">
        <v>413</v>
      </c>
      <c r="AT151" s="228" t="s">
        <v>409</v>
      </c>
      <c r="AU151" s="228" t="s">
        <v>76</v>
      </c>
      <c r="AY151" s="18" t="s">
        <v>414</v>
      </c>
      <c r="BE151" s="229">
        <f>IF(N151="základní",J151,0)</f>
        <v>0</v>
      </c>
      <c r="BF151" s="229">
        <f>IF(N151="snížená",J151,0)</f>
        <v>0</v>
      </c>
      <c r="BG151" s="229">
        <f>IF(N151="zákl. přenesená",J151,0)</f>
        <v>0</v>
      </c>
      <c r="BH151" s="229">
        <f>IF(N151="sníž. přenesená",J151,0)</f>
        <v>0</v>
      </c>
      <c r="BI151" s="229">
        <f>IF(N151="nulová",J151,0)</f>
        <v>0</v>
      </c>
      <c r="BJ151" s="18" t="s">
        <v>84</v>
      </c>
      <c r="BK151" s="229">
        <f>ROUND(I151*H151,2)</f>
        <v>0</v>
      </c>
      <c r="BL151" s="18" t="s">
        <v>415</v>
      </c>
      <c r="BM151" s="228" t="s">
        <v>4669</v>
      </c>
    </row>
    <row r="152" s="2" customFormat="1">
      <c r="A152" s="39"/>
      <c r="B152" s="40"/>
      <c r="C152" s="41"/>
      <c r="D152" s="230" t="s">
        <v>417</v>
      </c>
      <c r="E152" s="41"/>
      <c r="F152" s="231" t="s">
        <v>4668</v>
      </c>
      <c r="G152" s="41"/>
      <c r="H152" s="41"/>
      <c r="I152" s="156"/>
      <c r="J152" s="41"/>
      <c r="K152" s="41"/>
      <c r="L152" s="45"/>
      <c r="M152" s="232"/>
      <c r="N152" s="233"/>
      <c r="O152" s="92"/>
      <c r="P152" s="92"/>
      <c r="Q152" s="92"/>
      <c r="R152" s="92"/>
      <c r="S152" s="92"/>
      <c r="T152" s="93"/>
      <c r="U152" s="39"/>
      <c r="V152" s="39"/>
      <c r="W152" s="39"/>
      <c r="X152" s="39"/>
      <c r="Y152" s="39"/>
      <c r="Z152" s="39"/>
      <c r="AA152" s="39"/>
      <c r="AB152" s="39"/>
      <c r="AC152" s="39"/>
      <c r="AD152" s="39"/>
      <c r="AE152" s="39"/>
      <c r="AT152" s="18" t="s">
        <v>417</v>
      </c>
      <c r="AU152" s="18" t="s">
        <v>76</v>
      </c>
    </row>
    <row r="153" s="2" customFormat="1" ht="21.75" customHeight="1">
      <c r="A153" s="39"/>
      <c r="B153" s="40"/>
      <c r="C153" s="216" t="s">
        <v>483</v>
      </c>
      <c r="D153" s="216" t="s">
        <v>409</v>
      </c>
      <c r="E153" s="217" t="s">
        <v>4670</v>
      </c>
      <c r="F153" s="218" t="s">
        <v>4671</v>
      </c>
      <c r="G153" s="219" t="s">
        <v>509</v>
      </c>
      <c r="H153" s="220">
        <v>22</v>
      </c>
      <c r="I153" s="221"/>
      <c r="J153" s="222">
        <f>ROUND(I153*H153,2)</f>
        <v>0</v>
      </c>
      <c r="K153" s="218" t="s">
        <v>1</v>
      </c>
      <c r="L153" s="223"/>
      <c r="M153" s="224" t="s">
        <v>1</v>
      </c>
      <c r="N153" s="225" t="s">
        <v>41</v>
      </c>
      <c r="O153" s="92"/>
      <c r="P153" s="226">
        <f>O153*H153</f>
        <v>0</v>
      </c>
      <c r="Q153" s="226">
        <v>0</v>
      </c>
      <c r="R153" s="226">
        <f>Q153*H153</f>
        <v>0</v>
      </c>
      <c r="S153" s="226">
        <v>0</v>
      </c>
      <c r="T153" s="227">
        <f>S153*H153</f>
        <v>0</v>
      </c>
      <c r="U153" s="39"/>
      <c r="V153" s="39"/>
      <c r="W153" s="39"/>
      <c r="X153" s="39"/>
      <c r="Y153" s="39"/>
      <c r="Z153" s="39"/>
      <c r="AA153" s="39"/>
      <c r="AB153" s="39"/>
      <c r="AC153" s="39"/>
      <c r="AD153" s="39"/>
      <c r="AE153" s="39"/>
      <c r="AR153" s="228" t="s">
        <v>413</v>
      </c>
      <c r="AT153" s="228" t="s">
        <v>409</v>
      </c>
      <c r="AU153" s="228" t="s">
        <v>76</v>
      </c>
      <c r="AY153" s="18" t="s">
        <v>414</v>
      </c>
      <c r="BE153" s="229">
        <f>IF(N153="základní",J153,0)</f>
        <v>0</v>
      </c>
      <c r="BF153" s="229">
        <f>IF(N153="snížená",J153,0)</f>
        <v>0</v>
      </c>
      <c r="BG153" s="229">
        <f>IF(N153="zákl. přenesená",J153,0)</f>
        <v>0</v>
      </c>
      <c r="BH153" s="229">
        <f>IF(N153="sníž. přenesená",J153,0)</f>
        <v>0</v>
      </c>
      <c r="BI153" s="229">
        <f>IF(N153="nulová",J153,0)</f>
        <v>0</v>
      </c>
      <c r="BJ153" s="18" t="s">
        <v>84</v>
      </c>
      <c r="BK153" s="229">
        <f>ROUND(I153*H153,2)</f>
        <v>0</v>
      </c>
      <c r="BL153" s="18" t="s">
        <v>415</v>
      </c>
      <c r="BM153" s="228" t="s">
        <v>4672</v>
      </c>
    </row>
    <row r="154" s="2" customFormat="1">
      <c r="A154" s="39"/>
      <c r="B154" s="40"/>
      <c r="C154" s="41"/>
      <c r="D154" s="230" t="s">
        <v>417</v>
      </c>
      <c r="E154" s="41"/>
      <c r="F154" s="231" t="s">
        <v>4671</v>
      </c>
      <c r="G154" s="41"/>
      <c r="H154" s="41"/>
      <c r="I154" s="156"/>
      <c r="J154" s="41"/>
      <c r="K154" s="41"/>
      <c r="L154" s="45"/>
      <c r="M154" s="232"/>
      <c r="N154" s="233"/>
      <c r="O154" s="92"/>
      <c r="P154" s="92"/>
      <c r="Q154" s="92"/>
      <c r="R154" s="92"/>
      <c r="S154" s="92"/>
      <c r="T154" s="93"/>
      <c r="U154" s="39"/>
      <c r="V154" s="39"/>
      <c r="W154" s="39"/>
      <c r="X154" s="39"/>
      <c r="Y154" s="39"/>
      <c r="Z154" s="39"/>
      <c r="AA154" s="39"/>
      <c r="AB154" s="39"/>
      <c r="AC154" s="39"/>
      <c r="AD154" s="39"/>
      <c r="AE154" s="39"/>
      <c r="AT154" s="18" t="s">
        <v>417</v>
      </c>
      <c r="AU154" s="18" t="s">
        <v>76</v>
      </c>
    </row>
    <row r="155" s="2" customFormat="1" ht="21.75" customHeight="1">
      <c r="A155" s="39"/>
      <c r="B155" s="40"/>
      <c r="C155" s="216" t="s">
        <v>487</v>
      </c>
      <c r="D155" s="216" t="s">
        <v>409</v>
      </c>
      <c r="E155" s="217" t="s">
        <v>4673</v>
      </c>
      <c r="F155" s="218" t="s">
        <v>4674</v>
      </c>
      <c r="G155" s="219" t="s">
        <v>509</v>
      </c>
      <c r="H155" s="220">
        <v>22</v>
      </c>
      <c r="I155" s="221"/>
      <c r="J155" s="222">
        <f>ROUND(I155*H155,2)</f>
        <v>0</v>
      </c>
      <c r="K155" s="218" t="s">
        <v>1</v>
      </c>
      <c r="L155" s="223"/>
      <c r="M155" s="224" t="s">
        <v>1</v>
      </c>
      <c r="N155" s="225" t="s">
        <v>41</v>
      </c>
      <c r="O155" s="92"/>
      <c r="P155" s="226">
        <f>O155*H155</f>
        <v>0</v>
      </c>
      <c r="Q155" s="226">
        <v>0</v>
      </c>
      <c r="R155" s="226">
        <f>Q155*H155</f>
        <v>0</v>
      </c>
      <c r="S155" s="226">
        <v>0</v>
      </c>
      <c r="T155" s="227">
        <f>S155*H155</f>
        <v>0</v>
      </c>
      <c r="U155" s="39"/>
      <c r="V155" s="39"/>
      <c r="W155" s="39"/>
      <c r="X155" s="39"/>
      <c r="Y155" s="39"/>
      <c r="Z155" s="39"/>
      <c r="AA155" s="39"/>
      <c r="AB155" s="39"/>
      <c r="AC155" s="39"/>
      <c r="AD155" s="39"/>
      <c r="AE155" s="39"/>
      <c r="AR155" s="228" t="s">
        <v>413</v>
      </c>
      <c r="AT155" s="228" t="s">
        <v>409</v>
      </c>
      <c r="AU155" s="228" t="s">
        <v>76</v>
      </c>
      <c r="AY155" s="18" t="s">
        <v>414</v>
      </c>
      <c r="BE155" s="229">
        <f>IF(N155="základní",J155,0)</f>
        <v>0</v>
      </c>
      <c r="BF155" s="229">
        <f>IF(N155="snížená",J155,0)</f>
        <v>0</v>
      </c>
      <c r="BG155" s="229">
        <f>IF(N155="zákl. přenesená",J155,0)</f>
        <v>0</v>
      </c>
      <c r="BH155" s="229">
        <f>IF(N155="sníž. přenesená",J155,0)</f>
        <v>0</v>
      </c>
      <c r="BI155" s="229">
        <f>IF(N155="nulová",J155,0)</f>
        <v>0</v>
      </c>
      <c r="BJ155" s="18" t="s">
        <v>84</v>
      </c>
      <c r="BK155" s="229">
        <f>ROUND(I155*H155,2)</f>
        <v>0</v>
      </c>
      <c r="BL155" s="18" t="s">
        <v>415</v>
      </c>
      <c r="BM155" s="228" t="s">
        <v>4675</v>
      </c>
    </row>
    <row r="156" s="2" customFormat="1">
      <c r="A156" s="39"/>
      <c r="B156" s="40"/>
      <c r="C156" s="41"/>
      <c r="D156" s="230" t="s">
        <v>417</v>
      </c>
      <c r="E156" s="41"/>
      <c r="F156" s="231" t="s">
        <v>4674</v>
      </c>
      <c r="G156" s="41"/>
      <c r="H156" s="41"/>
      <c r="I156" s="156"/>
      <c r="J156" s="41"/>
      <c r="K156" s="41"/>
      <c r="L156" s="45"/>
      <c r="M156" s="232"/>
      <c r="N156" s="233"/>
      <c r="O156" s="92"/>
      <c r="P156" s="92"/>
      <c r="Q156" s="92"/>
      <c r="R156" s="92"/>
      <c r="S156" s="92"/>
      <c r="T156" s="93"/>
      <c r="U156" s="39"/>
      <c r="V156" s="39"/>
      <c r="W156" s="39"/>
      <c r="X156" s="39"/>
      <c r="Y156" s="39"/>
      <c r="Z156" s="39"/>
      <c r="AA156" s="39"/>
      <c r="AB156" s="39"/>
      <c r="AC156" s="39"/>
      <c r="AD156" s="39"/>
      <c r="AE156" s="39"/>
      <c r="AT156" s="18" t="s">
        <v>417</v>
      </c>
      <c r="AU156" s="18" t="s">
        <v>76</v>
      </c>
    </row>
    <row r="157" s="2" customFormat="1" ht="21.75" customHeight="1">
      <c r="A157" s="39"/>
      <c r="B157" s="40"/>
      <c r="C157" s="216" t="s">
        <v>7</v>
      </c>
      <c r="D157" s="216" t="s">
        <v>409</v>
      </c>
      <c r="E157" s="217" t="s">
        <v>4676</v>
      </c>
      <c r="F157" s="218" t="s">
        <v>4677</v>
      </c>
      <c r="G157" s="219" t="s">
        <v>509</v>
      </c>
      <c r="H157" s="220">
        <v>6</v>
      </c>
      <c r="I157" s="221"/>
      <c r="J157" s="222">
        <f>ROUND(I157*H157,2)</f>
        <v>0</v>
      </c>
      <c r="K157" s="218" t="s">
        <v>1</v>
      </c>
      <c r="L157" s="223"/>
      <c r="M157" s="224" t="s">
        <v>1</v>
      </c>
      <c r="N157" s="225" t="s">
        <v>41</v>
      </c>
      <c r="O157" s="92"/>
      <c r="P157" s="226">
        <f>O157*H157</f>
        <v>0</v>
      </c>
      <c r="Q157" s="226">
        <v>0</v>
      </c>
      <c r="R157" s="226">
        <f>Q157*H157</f>
        <v>0</v>
      </c>
      <c r="S157" s="226">
        <v>0</v>
      </c>
      <c r="T157" s="227">
        <f>S157*H157</f>
        <v>0</v>
      </c>
      <c r="U157" s="39"/>
      <c r="V157" s="39"/>
      <c r="W157" s="39"/>
      <c r="X157" s="39"/>
      <c r="Y157" s="39"/>
      <c r="Z157" s="39"/>
      <c r="AA157" s="39"/>
      <c r="AB157" s="39"/>
      <c r="AC157" s="39"/>
      <c r="AD157" s="39"/>
      <c r="AE157" s="39"/>
      <c r="AR157" s="228" t="s">
        <v>413</v>
      </c>
      <c r="AT157" s="228" t="s">
        <v>409</v>
      </c>
      <c r="AU157" s="228" t="s">
        <v>76</v>
      </c>
      <c r="AY157" s="18" t="s">
        <v>414</v>
      </c>
      <c r="BE157" s="229">
        <f>IF(N157="základní",J157,0)</f>
        <v>0</v>
      </c>
      <c r="BF157" s="229">
        <f>IF(N157="snížená",J157,0)</f>
        <v>0</v>
      </c>
      <c r="BG157" s="229">
        <f>IF(N157="zákl. přenesená",J157,0)</f>
        <v>0</v>
      </c>
      <c r="BH157" s="229">
        <f>IF(N157="sníž. přenesená",J157,0)</f>
        <v>0</v>
      </c>
      <c r="BI157" s="229">
        <f>IF(N157="nulová",J157,0)</f>
        <v>0</v>
      </c>
      <c r="BJ157" s="18" t="s">
        <v>84</v>
      </c>
      <c r="BK157" s="229">
        <f>ROUND(I157*H157,2)</f>
        <v>0</v>
      </c>
      <c r="BL157" s="18" t="s">
        <v>415</v>
      </c>
      <c r="BM157" s="228" t="s">
        <v>4678</v>
      </c>
    </row>
    <row r="158" s="2" customFormat="1">
      <c r="A158" s="39"/>
      <c r="B158" s="40"/>
      <c r="C158" s="41"/>
      <c r="D158" s="230" t="s">
        <v>417</v>
      </c>
      <c r="E158" s="41"/>
      <c r="F158" s="231" t="s">
        <v>4677</v>
      </c>
      <c r="G158" s="41"/>
      <c r="H158" s="41"/>
      <c r="I158" s="156"/>
      <c r="J158" s="41"/>
      <c r="K158" s="41"/>
      <c r="L158" s="45"/>
      <c r="M158" s="232"/>
      <c r="N158" s="233"/>
      <c r="O158" s="92"/>
      <c r="P158" s="92"/>
      <c r="Q158" s="92"/>
      <c r="R158" s="92"/>
      <c r="S158" s="92"/>
      <c r="T158" s="93"/>
      <c r="U158" s="39"/>
      <c r="V158" s="39"/>
      <c r="W158" s="39"/>
      <c r="X158" s="39"/>
      <c r="Y158" s="39"/>
      <c r="Z158" s="39"/>
      <c r="AA158" s="39"/>
      <c r="AB158" s="39"/>
      <c r="AC158" s="39"/>
      <c r="AD158" s="39"/>
      <c r="AE158" s="39"/>
      <c r="AT158" s="18" t="s">
        <v>417</v>
      </c>
      <c r="AU158" s="18" t="s">
        <v>76</v>
      </c>
    </row>
    <row r="159" s="2" customFormat="1" ht="21.75" customHeight="1">
      <c r="A159" s="39"/>
      <c r="B159" s="40"/>
      <c r="C159" s="216" t="s">
        <v>494</v>
      </c>
      <c r="D159" s="216" t="s">
        <v>409</v>
      </c>
      <c r="E159" s="217" t="s">
        <v>4679</v>
      </c>
      <c r="F159" s="218" t="s">
        <v>4680</v>
      </c>
      <c r="G159" s="219" t="s">
        <v>984</v>
      </c>
      <c r="H159" s="220">
        <v>500</v>
      </c>
      <c r="I159" s="221"/>
      <c r="J159" s="222">
        <f>ROUND(I159*H159,2)</f>
        <v>0</v>
      </c>
      <c r="K159" s="218" t="s">
        <v>1</v>
      </c>
      <c r="L159" s="223"/>
      <c r="M159" s="224" t="s">
        <v>1</v>
      </c>
      <c r="N159" s="225" t="s">
        <v>41</v>
      </c>
      <c r="O159" s="92"/>
      <c r="P159" s="226">
        <f>O159*H159</f>
        <v>0</v>
      </c>
      <c r="Q159" s="226">
        <v>0</v>
      </c>
      <c r="R159" s="226">
        <f>Q159*H159</f>
        <v>0</v>
      </c>
      <c r="S159" s="226">
        <v>0</v>
      </c>
      <c r="T159" s="227">
        <f>S159*H159</f>
        <v>0</v>
      </c>
      <c r="U159" s="39"/>
      <c r="V159" s="39"/>
      <c r="W159" s="39"/>
      <c r="X159" s="39"/>
      <c r="Y159" s="39"/>
      <c r="Z159" s="39"/>
      <c r="AA159" s="39"/>
      <c r="AB159" s="39"/>
      <c r="AC159" s="39"/>
      <c r="AD159" s="39"/>
      <c r="AE159" s="39"/>
      <c r="AR159" s="228" t="s">
        <v>413</v>
      </c>
      <c r="AT159" s="228" t="s">
        <v>409</v>
      </c>
      <c r="AU159" s="228" t="s">
        <v>76</v>
      </c>
      <c r="AY159" s="18" t="s">
        <v>414</v>
      </c>
      <c r="BE159" s="229">
        <f>IF(N159="základní",J159,0)</f>
        <v>0</v>
      </c>
      <c r="BF159" s="229">
        <f>IF(N159="snížená",J159,0)</f>
        <v>0</v>
      </c>
      <c r="BG159" s="229">
        <f>IF(N159="zákl. přenesená",J159,0)</f>
        <v>0</v>
      </c>
      <c r="BH159" s="229">
        <f>IF(N159="sníž. přenesená",J159,0)</f>
        <v>0</v>
      </c>
      <c r="BI159" s="229">
        <f>IF(N159="nulová",J159,0)</f>
        <v>0</v>
      </c>
      <c r="BJ159" s="18" t="s">
        <v>84</v>
      </c>
      <c r="BK159" s="229">
        <f>ROUND(I159*H159,2)</f>
        <v>0</v>
      </c>
      <c r="BL159" s="18" t="s">
        <v>415</v>
      </c>
      <c r="BM159" s="228" t="s">
        <v>4681</v>
      </c>
    </row>
    <row r="160" s="2" customFormat="1">
      <c r="A160" s="39"/>
      <c r="B160" s="40"/>
      <c r="C160" s="41"/>
      <c r="D160" s="230" t="s">
        <v>417</v>
      </c>
      <c r="E160" s="41"/>
      <c r="F160" s="231" t="s">
        <v>4680</v>
      </c>
      <c r="G160" s="41"/>
      <c r="H160" s="41"/>
      <c r="I160" s="156"/>
      <c r="J160" s="41"/>
      <c r="K160" s="41"/>
      <c r="L160" s="45"/>
      <c r="M160" s="232"/>
      <c r="N160" s="233"/>
      <c r="O160" s="92"/>
      <c r="P160" s="92"/>
      <c r="Q160" s="92"/>
      <c r="R160" s="92"/>
      <c r="S160" s="92"/>
      <c r="T160" s="93"/>
      <c r="U160" s="39"/>
      <c r="V160" s="39"/>
      <c r="W160" s="39"/>
      <c r="X160" s="39"/>
      <c r="Y160" s="39"/>
      <c r="Z160" s="39"/>
      <c r="AA160" s="39"/>
      <c r="AB160" s="39"/>
      <c r="AC160" s="39"/>
      <c r="AD160" s="39"/>
      <c r="AE160" s="39"/>
      <c r="AT160" s="18" t="s">
        <v>417</v>
      </c>
      <c r="AU160" s="18" t="s">
        <v>76</v>
      </c>
    </row>
    <row r="161" s="2" customFormat="1" ht="21.75" customHeight="1">
      <c r="A161" s="39"/>
      <c r="B161" s="40"/>
      <c r="C161" s="216" t="s">
        <v>498</v>
      </c>
      <c r="D161" s="216" t="s">
        <v>409</v>
      </c>
      <c r="E161" s="217" t="s">
        <v>4682</v>
      </c>
      <c r="F161" s="218" t="s">
        <v>4683</v>
      </c>
      <c r="G161" s="219" t="s">
        <v>509</v>
      </c>
      <c r="H161" s="220">
        <v>90</v>
      </c>
      <c r="I161" s="221"/>
      <c r="J161" s="222">
        <f>ROUND(I161*H161,2)</f>
        <v>0</v>
      </c>
      <c r="K161" s="218" t="s">
        <v>1</v>
      </c>
      <c r="L161" s="223"/>
      <c r="M161" s="224" t="s">
        <v>1</v>
      </c>
      <c r="N161" s="225" t="s">
        <v>41</v>
      </c>
      <c r="O161" s="92"/>
      <c r="P161" s="226">
        <f>O161*H161</f>
        <v>0</v>
      </c>
      <c r="Q161" s="226">
        <v>0</v>
      </c>
      <c r="R161" s="226">
        <f>Q161*H161</f>
        <v>0</v>
      </c>
      <c r="S161" s="226">
        <v>0</v>
      </c>
      <c r="T161" s="227">
        <f>S161*H161</f>
        <v>0</v>
      </c>
      <c r="U161" s="39"/>
      <c r="V161" s="39"/>
      <c r="W161" s="39"/>
      <c r="X161" s="39"/>
      <c r="Y161" s="39"/>
      <c r="Z161" s="39"/>
      <c r="AA161" s="39"/>
      <c r="AB161" s="39"/>
      <c r="AC161" s="39"/>
      <c r="AD161" s="39"/>
      <c r="AE161" s="39"/>
      <c r="AR161" s="228" t="s">
        <v>413</v>
      </c>
      <c r="AT161" s="228" t="s">
        <v>409</v>
      </c>
      <c r="AU161" s="228" t="s">
        <v>76</v>
      </c>
      <c r="AY161" s="18" t="s">
        <v>414</v>
      </c>
      <c r="BE161" s="229">
        <f>IF(N161="základní",J161,0)</f>
        <v>0</v>
      </c>
      <c r="BF161" s="229">
        <f>IF(N161="snížená",J161,0)</f>
        <v>0</v>
      </c>
      <c r="BG161" s="229">
        <f>IF(N161="zákl. přenesená",J161,0)</f>
        <v>0</v>
      </c>
      <c r="BH161" s="229">
        <f>IF(N161="sníž. přenesená",J161,0)</f>
        <v>0</v>
      </c>
      <c r="BI161" s="229">
        <f>IF(N161="nulová",J161,0)</f>
        <v>0</v>
      </c>
      <c r="BJ161" s="18" t="s">
        <v>84</v>
      </c>
      <c r="BK161" s="229">
        <f>ROUND(I161*H161,2)</f>
        <v>0</v>
      </c>
      <c r="BL161" s="18" t="s">
        <v>415</v>
      </c>
      <c r="BM161" s="228" t="s">
        <v>4684</v>
      </c>
    </row>
    <row r="162" s="2" customFormat="1">
      <c r="A162" s="39"/>
      <c r="B162" s="40"/>
      <c r="C162" s="41"/>
      <c r="D162" s="230" t="s">
        <v>417</v>
      </c>
      <c r="E162" s="41"/>
      <c r="F162" s="231" t="s">
        <v>4683</v>
      </c>
      <c r="G162" s="41"/>
      <c r="H162" s="41"/>
      <c r="I162" s="156"/>
      <c r="J162" s="41"/>
      <c r="K162" s="41"/>
      <c r="L162" s="45"/>
      <c r="M162" s="232"/>
      <c r="N162" s="233"/>
      <c r="O162" s="92"/>
      <c r="P162" s="92"/>
      <c r="Q162" s="92"/>
      <c r="R162" s="92"/>
      <c r="S162" s="92"/>
      <c r="T162" s="93"/>
      <c r="U162" s="39"/>
      <c r="V162" s="39"/>
      <c r="W162" s="39"/>
      <c r="X162" s="39"/>
      <c r="Y162" s="39"/>
      <c r="Z162" s="39"/>
      <c r="AA162" s="39"/>
      <c r="AB162" s="39"/>
      <c r="AC162" s="39"/>
      <c r="AD162" s="39"/>
      <c r="AE162" s="39"/>
      <c r="AT162" s="18" t="s">
        <v>417</v>
      </c>
      <c r="AU162" s="18" t="s">
        <v>76</v>
      </c>
    </row>
    <row r="163" s="2" customFormat="1" ht="21.75" customHeight="1">
      <c r="A163" s="39"/>
      <c r="B163" s="40"/>
      <c r="C163" s="216" t="s">
        <v>502</v>
      </c>
      <c r="D163" s="216" t="s">
        <v>409</v>
      </c>
      <c r="E163" s="217" t="s">
        <v>4685</v>
      </c>
      <c r="F163" s="218" t="s">
        <v>4686</v>
      </c>
      <c r="G163" s="219" t="s">
        <v>509</v>
      </c>
      <c r="H163" s="220">
        <v>164</v>
      </c>
      <c r="I163" s="221"/>
      <c r="J163" s="222">
        <f>ROUND(I163*H163,2)</f>
        <v>0</v>
      </c>
      <c r="K163" s="218" t="s">
        <v>1630</v>
      </c>
      <c r="L163" s="223"/>
      <c r="M163" s="224" t="s">
        <v>1</v>
      </c>
      <c r="N163" s="225" t="s">
        <v>41</v>
      </c>
      <c r="O163" s="92"/>
      <c r="P163" s="226">
        <f>O163*H163</f>
        <v>0</v>
      </c>
      <c r="Q163" s="226">
        <v>0</v>
      </c>
      <c r="R163" s="226">
        <f>Q163*H163</f>
        <v>0</v>
      </c>
      <c r="S163" s="226">
        <v>0</v>
      </c>
      <c r="T163" s="227">
        <f>S163*H163</f>
        <v>0</v>
      </c>
      <c r="U163" s="39"/>
      <c r="V163" s="39"/>
      <c r="W163" s="39"/>
      <c r="X163" s="39"/>
      <c r="Y163" s="39"/>
      <c r="Z163" s="39"/>
      <c r="AA163" s="39"/>
      <c r="AB163" s="39"/>
      <c r="AC163" s="39"/>
      <c r="AD163" s="39"/>
      <c r="AE163" s="39"/>
      <c r="AR163" s="228" t="s">
        <v>413</v>
      </c>
      <c r="AT163" s="228" t="s">
        <v>409</v>
      </c>
      <c r="AU163" s="228" t="s">
        <v>76</v>
      </c>
      <c r="AY163" s="18" t="s">
        <v>414</v>
      </c>
      <c r="BE163" s="229">
        <f>IF(N163="základní",J163,0)</f>
        <v>0</v>
      </c>
      <c r="BF163" s="229">
        <f>IF(N163="snížená",J163,0)</f>
        <v>0</v>
      </c>
      <c r="BG163" s="229">
        <f>IF(N163="zákl. přenesená",J163,0)</f>
        <v>0</v>
      </c>
      <c r="BH163" s="229">
        <f>IF(N163="sníž. přenesená",J163,0)</f>
        <v>0</v>
      </c>
      <c r="BI163" s="229">
        <f>IF(N163="nulová",J163,0)</f>
        <v>0</v>
      </c>
      <c r="BJ163" s="18" t="s">
        <v>84</v>
      </c>
      <c r="BK163" s="229">
        <f>ROUND(I163*H163,2)</f>
        <v>0</v>
      </c>
      <c r="BL163" s="18" t="s">
        <v>415</v>
      </c>
      <c r="BM163" s="228" t="s">
        <v>4687</v>
      </c>
    </row>
    <row r="164" s="2" customFormat="1">
      <c r="A164" s="39"/>
      <c r="B164" s="40"/>
      <c r="C164" s="41"/>
      <c r="D164" s="230" t="s">
        <v>417</v>
      </c>
      <c r="E164" s="41"/>
      <c r="F164" s="231" t="s">
        <v>4686</v>
      </c>
      <c r="G164" s="41"/>
      <c r="H164" s="41"/>
      <c r="I164" s="156"/>
      <c r="J164" s="41"/>
      <c r="K164" s="41"/>
      <c r="L164" s="45"/>
      <c r="M164" s="232"/>
      <c r="N164" s="233"/>
      <c r="O164" s="92"/>
      <c r="P164" s="92"/>
      <c r="Q164" s="92"/>
      <c r="R164" s="92"/>
      <c r="S164" s="92"/>
      <c r="T164" s="93"/>
      <c r="U164" s="39"/>
      <c r="V164" s="39"/>
      <c r="W164" s="39"/>
      <c r="X164" s="39"/>
      <c r="Y164" s="39"/>
      <c r="Z164" s="39"/>
      <c r="AA164" s="39"/>
      <c r="AB164" s="39"/>
      <c r="AC164" s="39"/>
      <c r="AD164" s="39"/>
      <c r="AE164" s="39"/>
      <c r="AT164" s="18" t="s">
        <v>417</v>
      </c>
      <c r="AU164" s="18" t="s">
        <v>76</v>
      </c>
    </row>
    <row r="165" s="2" customFormat="1" ht="21.75" customHeight="1">
      <c r="A165" s="39"/>
      <c r="B165" s="40"/>
      <c r="C165" s="216" t="s">
        <v>875</v>
      </c>
      <c r="D165" s="216" t="s">
        <v>409</v>
      </c>
      <c r="E165" s="217" t="s">
        <v>4688</v>
      </c>
      <c r="F165" s="218" t="s">
        <v>4689</v>
      </c>
      <c r="G165" s="219" t="s">
        <v>509</v>
      </c>
      <c r="H165" s="220">
        <v>56</v>
      </c>
      <c r="I165" s="221"/>
      <c r="J165" s="222">
        <f>ROUND(I165*H165,2)</f>
        <v>0</v>
      </c>
      <c r="K165" s="218" t="s">
        <v>1</v>
      </c>
      <c r="L165" s="223"/>
      <c r="M165" s="224" t="s">
        <v>1</v>
      </c>
      <c r="N165" s="225" t="s">
        <v>41</v>
      </c>
      <c r="O165" s="92"/>
      <c r="P165" s="226">
        <f>O165*H165</f>
        <v>0</v>
      </c>
      <c r="Q165" s="226">
        <v>0</v>
      </c>
      <c r="R165" s="226">
        <f>Q165*H165</f>
        <v>0</v>
      </c>
      <c r="S165" s="226">
        <v>0</v>
      </c>
      <c r="T165" s="227">
        <f>S165*H165</f>
        <v>0</v>
      </c>
      <c r="U165" s="39"/>
      <c r="V165" s="39"/>
      <c r="W165" s="39"/>
      <c r="X165" s="39"/>
      <c r="Y165" s="39"/>
      <c r="Z165" s="39"/>
      <c r="AA165" s="39"/>
      <c r="AB165" s="39"/>
      <c r="AC165" s="39"/>
      <c r="AD165" s="39"/>
      <c r="AE165" s="39"/>
      <c r="AR165" s="228" t="s">
        <v>413</v>
      </c>
      <c r="AT165" s="228" t="s">
        <v>409</v>
      </c>
      <c r="AU165" s="228" t="s">
        <v>76</v>
      </c>
      <c r="AY165" s="18" t="s">
        <v>414</v>
      </c>
      <c r="BE165" s="229">
        <f>IF(N165="základní",J165,0)</f>
        <v>0</v>
      </c>
      <c r="BF165" s="229">
        <f>IF(N165="snížená",J165,0)</f>
        <v>0</v>
      </c>
      <c r="BG165" s="229">
        <f>IF(N165="zákl. přenesená",J165,0)</f>
        <v>0</v>
      </c>
      <c r="BH165" s="229">
        <f>IF(N165="sníž. přenesená",J165,0)</f>
        <v>0</v>
      </c>
      <c r="BI165" s="229">
        <f>IF(N165="nulová",J165,0)</f>
        <v>0</v>
      </c>
      <c r="BJ165" s="18" t="s">
        <v>84</v>
      </c>
      <c r="BK165" s="229">
        <f>ROUND(I165*H165,2)</f>
        <v>0</v>
      </c>
      <c r="BL165" s="18" t="s">
        <v>415</v>
      </c>
      <c r="BM165" s="228" t="s">
        <v>4690</v>
      </c>
    </row>
    <row r="166" s="2" customFormat="1">
      <c r="A166" s="39"/>
      <c r="B166" s="40"/>
      <c r="C166" s="41"/>
      <c r="D166" s="230" t="s">
        <v>417</v>
      </c>
      <c r="E166" s="41"/>
      <c r="F166" s="231" t="s">
        <v>4689</v>
      </c>
      <c r="G166" s="41"/>
      <c r="H166" s="41"/>
      <c r="I166" s="156"/>
      <c r="J166" s="41"/>
      <c r="K166" s="41"/>
      <c r="L166" s="45"/>
      <c r="M166" s="232"/>
      <c r="N166" s="233"/>
      <c r="O166" s="92"/>
      <c r="P166" s="92"/>
      <c r="Q166" s="92"/>
      <c r="R166" s="92"/>
      <c r="S166" s="92"/>
      <c r="T166" s="93"/>
      <c r="U166" s="39"/>
      <c r="V166" s="39"/>
      <c r="W166" s="39"/>
      <c r="X166" s="39"/>
      <c r="Y166" s="39"/>
      <c r="Z166" s="39"/>
      <c r="AA166" s="39"/>
      <c r="AB166" s="39"/>
      <c r="AC166" s="39"/>
      <c r="AD166" s="39"/>
      <c r="AE166" s="39"/>
      <c r="AT166" s="18" t="s">
        <v>417</v>
      </c>
      <c r="AU166" s="18" t="s">
        <v>76</v>
      </c>
    </row>
    <row r="167" s="2" customFormat="1" ht="16.5" customHeight="1">
      <c r="A167" s="39"/>
      <c r="B167" s="40"/>
      <c r="C167" s="216" t="s">
        <v>880</v>
      </c>
      <c r="D167" s="216" t="s">
        <v>409</v>
      </c>
      <c r="E167" s="217" t="s">
        <v>4691</v>
      </c>
      <c r="F167" s="218" t="s">
        <v>4692</v>
      </c>
      <c r="G167" s="219" t="s">
        <v>509</v>
      </c>
      <c r="H167" s="220">
        <v>50</v>
      </c>
      <c r="I167" s="221"/>
      <c r="J167" s="222">
        <f>ROUND(I167*H167,2)</f>
        <v>0</v>
      </c>
      <c r="K167" s="218" t="s">
        <v>1</v>
      </c>
      <c r="L167" s="223"/>
      <c r="M167" s="224" t="s">
        <v>1</v>
      </c>
      <c r="N167" s="225" t="s">
        <v>41</v>
      </c>
      <c r="O167" s="92"/>
      <c r="P167" s="226">
        <f>O167*H167</f>
        <v>0</v>
      </c>
      <c r="Q167" s="226">
        <v>0</v>
      </c>
      <c r="R167" s="226">
        <f>Q167*H167</f>
        <v>0</v>
      </c>
      <c r="S167" s="226">
        <v>0</v>
      </c>
      <c r="T167" s="227">
        <f>S167*H167</f>
        <v>0</v>
      </c>
      <c r="U167" s="39"/>
      <c r="V167" s="39"/>
      <c r="W167" s="39"/>
      <c r="X167" s="39"/>
      <c r="Y167" s="39"/>
      <c r="Z167" s="39"/>
      <c r="AA167" s="39"/>
      <c r="AB167" s="39"/>
      <c r="AC167" s="39"/>
      <c r="AD167" s="39"/>
      <c r="AE167" s="39"/>
      <c r="AR167" s="228" t="s">
        <v>413</v>
      </c>
      <c r="AT167" s="228" t="s">
        <v>409</v>
      </c>
      <c r="AU167" s="228" t="s">
        <v>76</v>
      </c>
      <c r="AY167" s="18" t="s">
        <v>414</v>
      </c>
      <c r="BE167" s="229">
        <f>IF(N167="základní",J167,0)</f>
        <v>0</v>
      </c>
      <c r="BF167" s="229">
        <f>IF(N167="snížená",J167,0)</f>
        <v>0</v>
      </c>
      <c r="BG167" s="229">
        <f>IF(N167="zákl. přenesená",J167,0)</f>
        <v>0</v>
      </c>
      <c r="BH167" s="229">
        <f>IF(N167="sníž. přenesená",J167,0)</f>
        <v>0</v>
      </c>
      <c r="BI167" s="229">
        <f>IF(N167="nulová",J167,0)</f>
        <v>0</v>
      </c>
      <c r="BJ167" s="18" t="s">
        <v>84</v>
      </c>
      <c r="BK167" s="229">
        <f>ROUND(I167*H167,2)</f>
        <v>0</v>
      </c>
      <c r="BL167" s="18" t="s">
        <v>415</v>
      </c>
      <c r="BM167" s="228" t="s">
        <v>4693</v>
      </c>
    </row>
    <row r="168" s="2" customFormat="1">
      <c r="A168" s="39"/>
      <c r="B168" s="40"/>
      <c r="C168" s="41"/>
      <c r="D168" s="230" t="s">
        <v>417</v>
      </c>
      <c r="E168" s="41"/>
      <c r="F168" s="231" t="s">
        <v>4692</v>
      </c>
      <c r="G168" s="41"/>
      <c r="H168" s="41"/>
      <c r="I168" s="156"/>
      <c r="J168" s="41"/>
      <c r="K168" s="41"/>
      <c r="L168" s="45"/>
      <c r="M168" s="232"/>
      <c r="N168" s="233"/>
      <c r="O168" s="92"/>
      <c r="P168" s="92"/>
      <c r="Q168" s="92"/>
      <c r="R168" s="92"/>
      <c r="S168" s="92"/>
      <c r="T168" s="93"/>
      <c r="U168" s="39"/>
      <c r="V168" s="39"/>
      <c r="W168" s="39"/>
      <c r="X168" s="39"/>
      <c r="Y168" s="39"/>
      <c r="Z168" s="39"/>
      <c r="AA168" s="39"/>
      <c r="AB168" s="39"/>
      <c r="AC168" s="39"/>
      <c r="AD168" s="39"/>
      <c r="AE168" s="39"/>
      <c r="AT168" s="18" t="s">
        <v>417</v>
      </c>
      <c r="AU168" s="18" t="s">
        <v>76</v>
      </c>
    </row>
    <row r="169" s="2" customFormat="1" ht="16.5" customHeight="1">
      <c r="A169" s="39"/>
      <c r="B169" s="40"/>
      <c r="C169" s="216" t="s">
        <v>884</v>
      </c>
      <c r="D169" s="216" t="s">
        <v>409</v>
      </c>
      <c r="E169" s="217" t="s">
        <v>4694</v>
      </c>
      <c r="F169" s="218" t="s">
        <v>4695</v>
      </c>
      <c r="G169" s="219" t="s">
        <v>509</v>
      </c>
      <c r="H169" s="220">
        <v>1600</v>
      </c>
      <c r="I169" s="221"/>
      <c r="J169" s="222">
        <f>ROUND(I169*H169,2)</f>
        <v>0</v>
      </c>
      <c r="K169" s="218" t="s">
        <v>1</v>
      </c>
      <c r="L169" s="223"/>
      <c r="M169" s="224" t="s">
        <v>1</v>
      </c>
      <c r="N169" s="225" t="s">
        <v>41</v>
      </c>
      <c r="O169" s="92"/>
      <c r="P169" s="226">
        <f>O169*H169</f>
        <v>0</v>
      </c>
      <c r="Q169" s="226">
        <v>0</v>
      </c>
      <c r="R169" s="226">
        <f>Q169*H169</f>
        <v>0</v>
      </c>
      <c r="S169" s="226">
        <v>0</v>
      </c>
      <c r="T169" s="227">
        <f>S169*H169</f>
        <v>0</v>
      </c>
      <c r="U169" s="39"/>
      <c r="V169" s="39"/>
      <c r="W169" s="39"/>
      <c r="X169" s="39"/>
      <c r="Y169" s="39"/>
      <c r="Z169" s="39"/>
      <c r="AA169" s="39"/>
      <c r="AB169" s="39"/>
      <c r="AC169" s="39"/>
      <c r="AD169" s="39"/>
      <c r="AE169" s="39"/>
      <c r="AR169" s="228" t="s">
        <v>413</v>
      </c>
      <c r="AT169" s="228" t="s">
        <v>409</v>
      </c>
      <c r="AU169" s="228" t="s">
        <v>76</v>
      </c>
      <c r="AY169" s="18" t="s">
        <v>414</v>
      </c>
      <c r="BE169" s="229">
        <f>IF(N169="základní",J169,0)</f>
        <v>0</v>
      </c>
      <c r="BF169" s="229">
        <f>IF(N169="snížená",J169,0)</f>
        <v>0</v>
      </c>
      <c r="BG169" s="229">
        <f>IF(N169="zákl. přenesená",J169,0)</f>
        <v>0</v>
      </c>
      <c r="BH169" s="229">
        <f>IF(N169="sníž. přenesená",J169,0)</f>
        <v>0</v>
      </c>
      <c r="BI169" s="229">
        <f>IF(N169="nulová",J169,0)</f>
        <v>0</v>
      </c>
      <c r="BJ169" s="18" t="s">
        <v>84</v>
      </c>
      <c r="BK169" s="229">
        <f>ROUND(I169*H169,2)</f>
        <v>0</v>
      </c>
      <c r="BL169" s="18" t="s">
        <v>415</v>
      </c>
      <c r="BM169" s="228" t="s">
        <v>4696</v>
      </c>
    </row>
    <row r="170" s="2" customFormat="1">
      <c r="A170" s="39"/>
      <c r="B170" s="40"/>
      <c r="C170" s="41"/>
      <c r="D170" s="230" t="s">
        <v>417</v>
      </c>
      <c r="E170" s="41"/>
      <c r="F170" s="231" t="s">
        <v>4695</v>
      </c>
      <c r="G170" s="41"/>
      <c r="H170" s="41"/>
      <c r="I170" s="156"/>
      <c r="J170" s="41"/>
      <c r="K170" s="41"/>
      <c r="L170" s="45"/>
      <c r="M170" s="232"/>
      <c r="N170" s="233"/>
      <c r="O170" s="92"/>
      <c r="P170" s="92"/>
      <c r="Q170" s="92"/>
      <c r="R170" s="92"/>
      <c r="S170" s="92"/>
      <c r="T170" s="93"/>
      <c r="U170" s="39"/>
      <c r="V170" s="39"/>
      <c r="W170" s="39"/>
      <c r="X170" s="39"/>
      <c r="Y170" s="39"/>
      <c r="Z170" s="39"/>
      <c r="AA170" s="39"/>
      <c r="AB170" s="39"/>
      <c r="AC170" s="39"/>
      <c r="AD170" s="39"/>
      <c r="AE170" s="39"/>
      <c r="AT170" s="18" t="s">
        <v>417</v>
      </c>
      <c r="AU170" s="18" t="s">
        <v>76</v>
      </c>
    </row>
    <row r="171" s="2" customFormat="1" ht="16.5" customHeight="1">
      <c r="A171" s="39"/>
      <c r="B171" s="40"/>
      <c r="C171" s="216" t="s">
        <v>888</v>
      </c>
      <c r="D171" s="216" t="s">
        <v>409</v>
      </c>
      <c r="E171" s="217" t="s">
        <v>4697</v>
      </c>
      <c r="F171" s="218" t="s">
        <v>4698</v>
      </c>
      <c r="G171" s="219" t="s">
        <v>509</v>
      </c>
      <c r="H171" s="220">
        <v>48</v>
      </c>
      <c r="I171" s="221"/>
      <c r="J171" s="222">
        <f>ROUND(I171*H171,2)</f>
        <v>0</v>
      </c>
      <c r="K171" s="218" t="s">
        <v>1</v>
      </c>
      <c r="L171" s="223"/>
      <c r="M171" s="224" t="s">
        <v>1</v>
      </c>
      <c r="N171" s="225" t="s">
        <v>41</v>
      </c>
      <c r="O171" s="92"/>
      <c r="P171" s="226">
        <f>O171*H171</f>
        <v>0</v>
      </c>
      <c r="Q171" s="226">
        <v>0</v>
      </c>
      <c r="R171" s="226">
        <f>Q171*H171</f>
        <v>0</v>
      </c>
      <c r="S171" s="226">
        <v>0</v>
      </c>
      <c r="T171" s="227">
        <f>S171*H171</f>
        <v>0</v>
      </c>
      <c r="U171" s="39"/>
      <c r="V171" s="39"/>
      <c r="W171" s="39"/>
      <c r="X171" s="39"/>
      <c r="Y171" s="39"/>
      <c r="Z171" s="39"/>
      <c r="AA171" s="39"/>
      <c r="AB171" s="39"/>
      <c r="AC171" s="39"/>
      <c r="AD171" s="39"/>
      <c r="AE171" s="39"/>
      <c r="AR171" s="228" t="s">
        <v>413</v>
      </c>
      <c r="AT171" s="228" t="s">
        <v>409</v>
      </c>
      <c r="AU171" s="228" t="s">
        <v>76</v>
      </c>
      <c r="AY171" s="18" t="s">
        <v>414</v>
      </c>
      <c r="BE171" s="229">
        <f>IF(N171="základní",J171,0)</f>
        <v>0</v>
      </c>
      <c r="BF171" s="229">
        <f>IF(N171="snížená",J171,0)</f>
        <v>0</v>
      </c>
      <c r="BG171" s="229">
        <f>IF(N171="zákl. přenesená",J171,0)</f>
        <v>0</v>
      </c>
      <c r="BH171" s="229">
        <f>IF(N171="sníž. přenesená",J171,0)</f>
        <v>0</v>
      </c>
      <c r="BI171" s="229">
        <f>IF(N171="nulová",J171,0)</f>
        <v>0</v>
      </c>
      <c r="BJ171" s="18" t="s">
        <v>84</v>
      </c>
      <c r="BK171" s="229">
        <f>ROUND(I171*H171,2)</f>
        <v>0</v>
      </c>
      <c r="BL171" s="18" t="s">
        <v>415</v>
      </c>
      <c r="BM171" s="228" t="s">
        <v>4699</v>
      </c>
    </row>
    <row r="172" s="2" customFormat="1">
      <c r="A172" s="39"/>
      <c r="B172" s="40"/>
      <c r="C172" s="41"/>
      <c r="D172" s="230" t="s">
        <v>417</v>
      </c>
      <c r="E172" s="41"/>
      <c r="F172" s="231" t="s">
        <v>4698</v>
      </c>
      <c r="G172" s="41"/>
      <c r="H172" s="41"/>
      <c r="I172" s="156"/>
      <c r="J172" s="41"/>
      <c r="K172" s="41"/>
      <c r="L172" s="45"/>
      <c r="M172" s="232"/>
      <c r="N172" s="233"/>
      <c r="O172" s="92"/>
      <c r="P172" s="92"/>
      <c r="Q172" s="92"/>
      <c r="R172" s="92"/>
      <c r="S172" s="92"/>
      <c r="T172" s="93"/>
      <c r="U172" s="39"/>
      <c r="V172" s="39"/>
      <c r="W172" s="39"/>
      <c r="X172" s="39"/>
      <c r="Y172" s="39"/>
      <c r="Z172" s="39"/>
      <c r="AA172" s="39"/>
      <c r="AB172" s="39"/>
      <c r="AC172" s="39"/>
      <c r="AD172" s="39"/>
      <c r="AE172" s="39"/>
      <c r="AT172" s="18" t="s">
        <v>417</v>
      </c>
      <c r="AU172" s="18" t="s">
        <v>76</v>
      </c>
    </row>
    <row r="173" s="2" customFormat="1" ht="21.75" customHeight="1">
      <c r="A173" s="39"/>
      <c r="B173" s="40"/>
      <c r="C173" s="216" t="s">
        <v>894</v>
      </c>
      <c r="D173" s="216" t="s">
        <v>409</v>
      </c>
      <c r="E173" s="217" t="s">
        <v>4700</v>
      </c>
      <c r="F173" s="218" t="s">
        <v>4701</v>
      </c>
      <c r="G173" s="219" t="s">
        <v>509</v>
      </c>
      <c r="H173" s="220">
        <v>32</v>
      </c>
      <c r="I173" s="221"/>
      <c r="J173" s="222">
        <f>ROUND(I173*H173,2)</f>
        <v>0</v>
      </c>
      <c r="K173" s="218" t="s">
        <v>1</v>
      </c>
      <c r="L173" s="223"/>
      <c r="M173" s="224" t="s">
        <v>1</v>
      </c>
      <c r="N173" s="225" t="s">
        <v>41</v>
      </c>
      <c r="O173" s="92"/>
      <c r="P173" s="226">
        <f>O173*H173</f>
        <v>0</v>
      </c>
      <c r="Q173" s="226">
        <v>0</v>
      </c>
      <c r="R173" s="226">
        <f>Q173*H173</f>
        <v>0</v>
      </c>
      <c r="S173" s="226">
        <v>0</v>
      </c>
      <c r="T173" s="227">
        <f>S173*H173</f>
        <v>0</v>
      </c>
      <c r="U173" s="39"/>
      <c r="V173" s="39"/>
      <c r="W173" s="39"/>
      <c r="X173" s="39"/>
      <c r="Y173" s="39"/>
      <c r="Z173" s="39"/>
      <c r="AA173" s="39"/>
      <c r="AB173" s="39"/>
      <c r="AC173" s="39"/>
      <c r="AD173" s="39"/>
      <c r="AE173" s="39"/>
      <c r="AR173" s="228" t="s">
        <v>413</v>
      </c>
      <c r="AT173" s="228" t="s">
        <v>409</v>
      </c>
      <c r="AU173" s="228" t="s">
        <v>76</v>
      </c>
      <c r="AY173" s="18" t="s">
        <v>414</v>
      </c>
      <c r="BE173" s="229">
        <f>IF(N173="základní",J173,0)</f>
        <v>0</v>
      </c>
      <c r="BF173" s="229">
        <f>IF(N173="snížená",J173,0)</f>
        <v>0</v>
      </c>
      <c r="BG173" s="229">
        <f>IF(N173="zákl. přenesená",J173,0)</f>
        <v>0</v>
      </c>
      <c r="BH173" s="229">
        <f>IF(N173="sníž. přenesená",J173,0)</f>
        <v>0</v>
      </c>
      <c r="BI173" s="229">
        <f>IF(N173="nulová",J173,0)</f>
        <v>0</v>
      </c>
      <c r="BJ173" s="18" t="s">
        <v>84</v>
      </c>
      <c r="BK173" s="229">
        <f>ROUND(I173*H173,2)</f>
        <v>0</v>
      </c>
      <c r="BL173" s="18" t="s">
        <v>415</v>
      </c>
      <c r="BM173" s="228" t="s">
        <v>4702</v>
      </c>
    </row>
    <row r="174" s="2" customFormat="1">
      <c r="A174" s="39"/>
      <c r="B174" s="40"/>
      <c r="C174" s="41"/>
      <c r="D174" s="230" t="s">
        <v>417</v>
      </c>
      <c r="E174" s="41"/>
      <c r="F174" s="231" t="s">
        <v>4701</v>
      </c>
      <c r="G174" s="41"/>
      <c r="H174" s="41"/>
      <c r="I174" s="156"/>
      <c r="J174" s="41"/>
      <c r="K174" s="41"/>
      <c r="L174" s="45"/>
      <c r="M174" s="232"/>
      <c r="N174" s="233"/>
      <c r="O174" s="92"/>
      <c r="P174" s="92"/>
      <c r="Q174" s="92"/>
      <c r="R174" s="92"/>
      <c r="S174" s="92"/>
      <c r="T174" s="93"/>
      <c r="U174" s="39"/>
      <c r="V174" s="39"/>
      <c r="W174" s="39"/>
      <c r="X174" s="39"/>
      <c r="Y174" s="39"/>
      <c r="Z174" s="39"/>
      <c r="AA174" s="39"/>
      <c r="AB174" s="39"/>
      <c r="AC174" s="39"/>
      <c r="AD174" s="39"/>
      <c r="AE174" s="39"/>
      <c r="AT174" s="18" t="s">
        <v>417</v>
      </c>
      <c r="AU174" s="18" t="s">
        <v>76</v>
      </c>
    </row>
    <row r="175" s="2" customFormat="1" ht="21.75" customHeight="1">
      <c r="A175" s="39"/>
      <c r="B175" s="40"/>
      <c r="C175" s="216" t="s">
        <v>899</v>
      </c>
      <c r="D175" s="216" t="s">
        <v>409</v>
      </c>
      <c r="E175" s="217" t="s">
        <v>4703</v>
      </c>
      <c r="F175" s="218" t="s">
        <v>4704</v>
      </c>
      <c r="G175" s="219" t="s">
        <v>509</v>
      </c>
      <c r="H175" s="220">
        <v>10</v>
      </c>
      <c r="I175" s="221"/>
      <c r="J175" s="222">
        <f>ROUND(I175*H175,2)</f>
        <v>0</v>
      </c>
      <c r="K175" s="218" t="s">
        <v>1</v>
      </c>
      <c r="L175" s="223"/>
      <c r="M175" s="224" t="s">
        <v>1</v>
      </c>
      <c r="N175" s="225" t="s">
        <v>41</v>
      </c>
      <c r="O175" s="92"/>
      <c r="P175" s="226">
        <f>O175*H175</f>
        <v>0</v>
      </c>
      <c r="Q175" s="226">
        <v>0</v>
      </c>
      <c r="R175" s="226">
        <f>Q175*H175</f>
        <v>0</v>
      </c>
      <c r="S175" s="226">
        <v>0</v>
      </c>
      <c r="T175" s="227">
        <f>S175*H175</f>
        <v>0</v>
      </c>
      <c r="U175" s="39"/>
      <c r="V175" s="39"/>
      <c r="W175" s="39"/>
      <c r="X175" s="39"/>
      <c r="Y175" s="39"/>
      <c r="Z175" s="39"/>
      <c r="AA175" s="39"/>
      <c r="AB175" s="39"/>
      <c r="AC175" s="39"/>
      <c r="AD175" s="39"/>
      <c r="AE175" s="39"/>
      <c r="AR175" s="228" t="s">
        <v>413</v>
      </c>
      <c r="AT175" s="228" t="s">
        <v>409</v>
      </c>
      <c r="AU175" s="228" t="s">
        <v>76</v>
      </c>
      <c r="AY175" s="18" t="s">
        <v>414</v>
      </c>
      <c r="BE175" s="229">
        <f>IF(N175="základní",J175,0)</f>
        <v>0</v>
      </c>
      <c r="BF175" s="229">
        <f>IF(N175="snížená",J175,0)</f>
        <v>0</v>
      </c>
      <c r="BG175" s="229">
        <f>IF(N175="zákl. přenesená",J175,0)</f>
        <v>0</v>
      </c>
      <c r="BH175" s="229">
        <f>IF(N175="sníž. přenesená",J175,0)</f>
        <v>0</v>
      </c>
      <c r="BI175" s="229">
        <f>IF(N175="nulová",J175,0)</f>
        <v>0</v>
      </c>
      <c r="BJ175" s="18" t="s">
        <v>84</v>
      </c>
      <c r="BK175" s="229">
        <f>ROUND(I175*H175,2)</f>
        <v>0</v>
      </c>
      <c r="BL175" s="18" t="s">
        <v>415</v>
      </c>
      <c r="BM175" s="228" t="s">
        <v>4705</v>
      </c>
    </row>
    <row r="176" s="2" customFormat="1">
      <c r="A176" s="39"/>
      <c r="B176" s="40"/>
      <c r="C176" s="41"/>
      <c r="D176" s="230" t="s">
        <v>417</v>
      </c>
      <c r="E176" s="41"/>
      <c r="F176" s="231" t="s">
        <v>4704</v>
      </c>
      <c r="G176" s="41"/>
      <c r="H176" s="41"/>
      <c r="I176" s="156"/>
      <c r="J176" s="41"/>
      <c r="K176" s="41"/>
      <c r="L176" s="45"/>
      <c r="M176" s="232"/>
      <c r="N176" s="233"/>
      <c r="O176" s="92"/>
      <c r="P176" s="92"/>
      <c r="Q176" s="92"/>
      <c r="R176" s="92"/>
      <c r="S176" s="92"/>
      <c r="T176" s="93"/>
      <c r="U176" s="39"/>
      <c r="V176" s="39"/>
      <c r="W176" s="39"/>
      <c r="X176" s="39"/>
      <c r="Y176" s="39"/>
      <c r="Z176" s="39"/>
      <c r="AA176" s="39"/>
      <c r="AB176" s="39"/>
      <c r="AC176" s="39"/>
      <c r="AD176" s="39"/>
      <c r="AE176" s="39"/>
      <c r="AT176" s="18" t="s">
        <v>417</v>
      </c>
      <c r="AU176" s="18" t="s">
        <v>76</v>
      </c>
    </row>
    <row r="177" s="2" customFormat="1" ht="21.75" customHeight="1">
      <c r="A177" s="39"/>
      <c r="B177" s="40"/>
      <c r="C177" s="216" t="s">
        <v>903</v>
      </c>
      <c r="D177" s="216" t="s">
        <v>409</v>
      </c>
      <c r="E177" s="217" t="s">
        <v>4706</v>
      </c>
      <c r="F177" s="218" t="s">
        <v>4707</v>
      </c>
      <c r="G177" s="219" t="s">
        <v>509</v>
      </c>
      <c r="H177" s="220">
        <v>4</v>
      </c>
      <c r="I177" s="221"/>
      <c r="J177" s="222">
        <f>ROUND(I177*H177,2)</f>
        <v>0</v>
      </c>
      <c r="K177" s="218" t="s">
        <v>1</v>
      </c>
      <c r="L177" s="223"/>
      <c r="M177" s="224" t="s">
        <v>1</v>
      </c>
      <c r="N177" s="225" t="s">
        <v>41</v>
      </c>
      <c r="O177" s="92"/>
      <c r="P177" s="226">
        <f>O177*H177</f>
        <v>0</v>
      </c>
      <c r="Q177" s="226">
        <v>0</v>
      </c>
      <c r="R177" s="226">
        <f>Q177*H177</f>
        <v>0</v>
      </c>
      <c r="S177" s="226">
        <v>0</v>
      </c>
      <c r="T177" s="227">
        <f>S177*H177</f>
        <v>0</v>
      </c>
      <c r="U177" s="39"/>
      <c r="V177" s="39"/>
      <c r="W177" s="39"/>
      <c r="X177" s="39"/>
      <c r="Y177" s="39"/>
      <c r="Z177" s="39"/>
      <c r="AA177" s="39"/>
      <c r="AB177" s="39"/>
      <c r="AC177" s="39"/>
      <c r="AD177" s="39"/>
      <c r="AE177" s="39"/>
      <c r="AR177" s="228" t="s">
        <v>413</v>
      </c>
      <c r="AT177" s="228" t="s">
        <v>409</v>
      </c>
      <c r="AU177" s="228" t="s">
        <v>76</v>
      </c>
      <c r="AY177" s="18" t="s">
        <v>414</v>
      </c>
      <c r="BE177" s="229">
        <f>IF(N177="základní",J177,0)</f>
        <v>0</v>
      </c>
      <c r="BF177" s="229">
        <f>IF(N177="snížená",J177,0)</f>
        <v>0</v>
      </c>
      <c r="BG177" s="229">
        <f>IF(N177="zákl. přenesená",J177,0)</f>
        <v>0</v>
      </c>
      <c r="BH177" s="229">
        <f>IF(N177="sníž. přenesená",J177,0)</f>
        <v>0</v>
      </c>
      <c r="BI177" s="229">
        <f>IF(N177="nulová",J177,0)</f>
        <v>0</v>
      </c>
      <c r="BJ177" s="18" t="s">
        <v>84</v>
      </c>
      <c r="BK177" s="229">
        <f>ROUND(I177*H177,2)</f>
        <v>0</v>
      </c>
      <c r="BL177" s="18" t="s">
        <v>415</v>
      </c>
      <c r="BM177" s="228" t="s">
        <v>4708</v>
      </c>
    </row>
    <row r="178" s="2" customFormat="1">
      <c r="A178" s="39"/>
      <c r="B178" s="40"/>
      <c r="C178" s="41"/>
      <c r="D178" s="230" t="s">
        <v>417</v>
      </c>
      <c r="E178" s="41"/>
      <c r="F178" s="231" t="s">
        <v>4707</v>
      </c>
      <c r="G178" s="41"/>
      <c r="H178" s="41"/>
      <c r="I178" s="156"/>
      <c r="J178" s="41"/>
      <c r="K178" s="41"/>
      <c r="L178" s="45"/>
      <c r="M178" s="232"/>
      <c r="N178" s="233"/>
      <c r="O178" s="92"/>
      <c r="P178" s="92"/>
      <c r="Q178" s="92"/>
      <c r="R178" s="92"/>
      <c r="S178" s="92"/>
      <c r="T178" s="93"/>
      <c r="U178" s="39"/>
      <c r="V178" s="39"/>
      <c r="W178" s="39"/>
      <c r="X178" s="39"/>
      <c r="Y178" s="39"/>
      <c r="Z178" s="39"/>
      <c r="AA178" s="39"/>
      <c r="AB178" s="39"/>
      <c r="AC178" s="39"/>
      <c r="AD178" s="39"/>
      <c r="AE178" s="39"/>
      <c r="AT178" s="18" t="s">
        <v>417</v>
      </c>
      <c r="AU178" s="18" t="s">
        <v>76</v>
      </c>
    </row>
    <row r="179" s="2" customFormat="1" ht="21.75" customHeight="1">
      <c r="A179" s="39"/>
      <c r="B179" s="40"/>
      <c r="C179" s="216" t="s">
        <v>908</v>
      </c>
      <c r="D179" s="216" t="s">
        <v>409</v>
      </c>
      <c r="E179" s="217" t="s">
        <v>4709</v>
      </c>
      <c r="F179" s="218" t="s">
        <v>4710</v>
      </c>
      <c r="G179" s="219" t="s">
        <v>509</v>
      </c>
      <c r="H179" s="220">
        <v>2</v>
      </c>
      <c r="I179" s="221"/>
      <c r="J179" s="222">
        <f>ROUND(I179*H179,2)</f>
        <v>0</v>
      </c>
      <c r="K179" s="218" t="s">
        <v>1</v>
      </c>
      <c r="L179" s="223"/>
      <c r="M179" s="224" t="s">
        <v>1</v>
      </c>
      <c r="N179" s="225" t="s">
        <v>41</v>
      </c>
      <c r="O179" s="92"/>
      <c r="P179" s="226">
        <f>O179*H179</f>
        <v>0</v>
      </c>
      <c r="Q179" s="226">
        <v>0</v>
      </c>
      <c r="R179" s="226">
        <f>Q179*H179</f>
        <v>0</v>
      </c>
      <c r="S179" s="226">
        <v>0</v>
      </c>
      <c r="T179" s="227">
        <f>S179*H179</f>
        <v>0</v>
      </c>
      <c r="U179" s="39"/>
      <c r="V179" s="39"/>
      <c r="W179" s="39"/>
      <c r="X179" s="39"/>
      <c r="Y179" s="39"/>
      <c r="Z179" s="39"/>
      <c r="AA179" s="39"/>
      <c r="AB179" s="39"/>
      <c r="AC179" s="39"/>
      <c r="AD179" s="39"/>
      <c r="AE179" s="39"/>
      <c r="AR179" s="228" t="s">
        <v>413</v>
      </c>
      <c r="AT179" s="228" t="s">
        <v>409</v>
      </c>
      <c r="AU179" s="228" t="s">
        <v>76</v>
      </c>
      <c r="AY179" s="18" t="s">
        <v>414</v>
      </c>
      <c r="BE179" s="229">
        <f>IF(N179="základní",J179,0)</f>
        <v>0</v>
      </c>
      <c r="BF179" s="229">
        <f>IF(N179="snížená",J179,0)</f>
        <v>0</v>
      </c>
      <c r="BG179" s="229">
        <f>IF(N179="zákl. přenesená",J179,0)</f>
        <v>0</v>
      </c>
      <c r="BH179" s="229">
        <f>IF(N179="sníž. přenesená",J179,0)</f>
        <v>0</v>
      </c>
      <c r="BI179" s="229">
        <f>IF(N179="nulová",J179,0)</f>
        <v>0</v>
      </c>
      <c r="BJ179" s="18" t="s">
        <v>84</v>
      </c>
      <c r="BK179" s="229">
        <f>ROUND(I179*H179,2)</f>
        <v>0</v>
      </c>
      <c r="BL179" s="18" t="s">
        <v>415</v>
      </c>
      <c r="BM179" s="228" t="s">
        <v>4711</v>
      </c>
    </row>
    <row r="180" s="2" customFormat="1">
      <c r="A180" s="39"/>
      <c r="B180" s="40"/>
      <c r="C180" s="41"/>
      <c r="D180" s="230" t="s">
        <v>417</v>
      </c>
      <c r="E180" s="41"/>
      <c r="F180" s="231" t="s">
        <v>4710</v>
      </c>
      <c r="G180" s="41"/>
      <c r="H180" s="41"/>
      <c r="I180" s="156"/>
      <c r="J180" s="41"/>
      <c r="K180" s="41"/>
      <c r="L180" s="45"/>
      <c r="M180" s="232"/>
      <c r="N180" s="233"/>
      <c r="O180" s="92"/>
      <c r="P180" s="92"/>
      <c r="Q180" s="92"/>
      <c r="R180" s="92"/>
      <c r="S180" s="92"/>
      <c r="T180" s="93"/>
      <c r="U180" s="39"/>
      <c r="V180" s="39"/>
      <c r="W180" s="39"/>
      <c r="X180" s="39"/>
      <c r="Y180" s="39"/>
      <c r="Z180" s="39"/>
      <c r="AA180" s="39"/>
      <c r="AB180" s="39"/>
      <c r="AC180" s="39"/>
      <c r="AD180" s="39"/>
      <c r="AE180" s="39"/>
      <c r="AT180" s="18" t="s">
        <v>417</v>
      </c>
      <c r="AU180" s="18" t="s">
        <v>76</v>
      </c>
    </row>
    <row r="181" s="2" customFormat="1" ht="21.75" customHeight="1">
      <c r="A181" s="39"/>
      <c r="B181" s="40"/>
      <c r="C181" s="216" t="s">
        <v>914</v>
      </c>
      <c r="D181" s="216" t="s">
        <v>409</v>
      </c>
      <c r="E181" s="217" t="s">
        <v>4712</v>
      </c>
      <c r="F181" s="218" t="s">
        <v>4713</v>
      </c>
      <c r="G181" s="219" t="s">
        <v>509</v>
      </c>
      <c r="H181" s="220">
        <v>2</v>
      </c>
      <c r="I181" s="221"/>
      <c r="J181" s="222">
        <f>ROUND(I181*H181,2)</f>
        <v>0</v>
      </c>
      <c r="K181" s="218" t="s">
        <v>1</v>
      </c>
      <c r="L181" s="223"/>
      <c r="M181" s="224" t="s">
        <v>1</v>
      </c>
      <c r="N181" s="225" t="s">
        <v>41</v>
      </c>
      <c r="O181" s="92"/>
      <c r="P181" s="226">
        <f>O181*H181</f>
        <v>0</v>
      </c>
      <c r="Q181" s="226">
        <v>0</v>
      </c>
      <c r="R181" s="226">
        <f>Q181*H181</f>
        <v>0</v>
      </c>
      <c r="S181" s="226">
        <v>0</v>
      </c>
      <c r="T181" s="227">
        <f>S181*H181</f>
        <v>0</v>
      </c>
      <c r="U181" s="39"/>
      <c r="V181" s="39"/>
      <c r="W181" s="39"/>
      <c r="X181" s="39"/>
      <c r="Y181" s="39"/>
      <c r="Z181" s="39"/>
      <c r="AA181" s="39"/>
      <c r="AB181" s="39"/>
      <c r="AC181" s="39"/>
      <c r="AD181" s="39"/>
      <c r="AE181" s="39"/>
      <c r="AR181" s="228" t="s">
        <v>413</v>
      </c>
      <c r="AT181" s="228" t="s">
        <v>409</v>
      </c>
      <c r="AU181" s="228" t="s">
        <v>76</v>
      </c>
      <c r="AY181" s="18" t="s">
        <v>414</v>
      </c>
      <c r="BE181" s="229">
        <f>IF(N181="základní",J181,0)</f>
        <v>0</v>
      </c>
      <c r="BF181" s="229">
        <f>IF(N181="snížená",J181,0)</f>
        <v>0</v>
      </c>
      <c r="BG181" s="229">
        <f>IF(N181="zákl. přenesená",J181,0)</f>
        <v>0</v>
      </c>
      <c r="BH181" s="229">
        <f>IF(N181="sníž. přenesená",J181,0)</f>
        <v>0</v>
      </c>
      <c r="BI181" s="229">
        <f>IF(N181="nulová",J181,0)</f>
        <v>0</v>
      </c>
      <c r="BJ181" s="18" t="s">
        <v>84</v>
      </c>
      <c r="BK181" s="229">
        <f>ROUND(I181*H181,2)</f>
        <v>0</v>
      </c>
      <c r="BL181" s="18" t="s">
        <v>415</v>
      </c>
      <c r="BM181" s="228" t="s">
        <v>4714</v>
      </c>
    </row>
    <row r="182" s="2" customFormat="1">
      <c r="A182" s="39"/>
      <c r="B182" s="40"/>
      <c r="C182" s="41"/>
      <c r="D182" s="230" t="s">
        <v>417</v>
      </c>
      <c r="E182" s="41"/>
      <c r="F182" s="231" t="s">
        <v>4713</v>
      </c>
      <c r="G182" s="41"/>
      <c r="H182" s="41"/>
      <c r="I182" s="156"/>
      <c r="J182" s="41"/>
      <c r="K182" s="41"/>
      <c r="L182" s="45"/>
      <c r="M182" s="232"/>
      <c r="N182" s="233"/>
      <c r="O182" s="92"/>
      <c r="P182" s="92"/>
      <c r="Q182" s="92"/>
      <c r="R182" s="92"/>
      <c r="S182" s="92"/>
      <c r="T182" s="93"/>
      <c r="U182" s="39"/>
      <c r="V182" s="39"/>
      <c r="W182" s="39"/>
      <c r="X182" s="39"/>
      <c r="Y182" s="39"/>
      <c r="Z182" s="39"/>
      <c r="AA182" s="39"/>
      <c r="AB182" s="39"/>
      <c r="AC182" s="39"/>
      <c r="AD182" s="39"/>
      <c r="AE182" s="39"/>
      <c r="AT182" s="18" t="s">
        <v>417</v>
      </c>
      <c r="AU182" s="18" t="s">
        <v>76</v>
      </c>
    </row>
    <row r="183" s="2" customFormat="1" ht="21.75" customHeight="1">
      <c r="A183" s="39"/>
      <c r="B183" s="40"/>
      <c r="C183" s="216" t="s">
        <v>922</v>
      </c>
      <c r="D183" s="216" t="s">
        <v>409</v>
      </c>
      <c r="E183" s="217" t="s">
        <v>4715</v>
      </c>
      <c r="F183" s="218" t="s">
        <v>4716</v>
      </c>
      <c r="G183" s="219" t="s">
        <v>509</v>
      </c>
      <c r="H183" s="220">
        <v>4</v>
      </c>
      <c r="I183" s="221"/>
      <c r="J183" s="222">
        <f>ROUND(I183*H183,2)</f>
        <v>0</v>
      </c>
      <c r="K183" s="218" t="s">
        <v>1</v>
      </c>
      <c r="L183" s="223"/>
      <c r="M183" s="224" t="s">
        <v>1</v>
      </c>
      <c r="N183" s="225" t="s">
        <v>41</v>
      </c>
      <c r="O183" s="92"/>
      <c r="P183" s="226">
        <f>O183*H183</f>
        <v>0</v>
      </c>
      <c r="Q183" s="226">
        <v>0</v>
      </c>
      <c r="R183" s="226">
        <f>Q183*H183</f>
        <v>0</v>
      </c>
      <c r="S183" s="226">
        <v>0</v>
      </c>
      <c r="T183" s="227">
        <f>S183*H183</f>
        <v>0</v>
      </c>
      <c r="U183" s="39"/>
      <c r="V183" s="39"/>
      <c r="W183" s="39"/>
      <c r="X183" s="39"/>
      <c r="Y183" s="39"/>
      <c r="Z183" s="39"/>
      <c r="AA183" s="39"/>
      <c r="AB183" s="39"/>
      <c r="AC183" s="39"/>
      <c r="AD183" s="39"/>
      <c r="AE183" s="39"/>
      <c r="AR183" s="228" t="s">
        <v>413</v>
      </c>
      <c r="AT183" s="228" t="s">
        <v>409</v>
      </c>
      <c r="AU183" s="228" t="s">
        <v>76</v>
      </c>
      <c r="AY183" s="18" t="s">
        <v>414</v>
      </c>
      <c r="BE183" s="229">
        <f>IF(N183="základní",J183,0)</f>
        <v>0</v>
      </c>
      <c r="BF183" s="229">
        <f>IF(N183="snížená",J183,0)</f>
        <v>0</v>
      </c>
      <c r="BG183" s="229">
        <f>IF(N183="zákl. přenesená",J183,0)</f>
        <v>0</v>
      </c>
      <c r="BH183" s="229">
        <f>IF(N183="sníž. přenesená",J183,0)</f>
        <v>0</v>
      </c>
      <c r="BI183" s="229">
        <f>IF(N183="nulová",J183,0)</f>
        <v>0</v>
      </c>
      <c r="BJ183" s="18" t="s">
        <v>84</v>
      </c>
      <c r="BK183" s="229">
        <f>ROUND(I183*H183,2)</f>
        <v>0</v>
      </c>
      <c r="BL183" s="18" t="s">
        <v>415</v>
      </c>
      <c r="BM183" s="228" t="s">
        <v>4717</v>
      </c>
    </row>
    <row r="184" s="2" customFormat="1">
      <c r="A184" s="39"/>
      <c r="B184" s="40"/>
      <c r="C184" s="41"/>
      <c r="D184" s="230" t="s">
        <v>417</v>
      </c>
      <c r="E184" s="41"/>
      <c r="F184" s="231" t="s">
        <v>4716</v>
      </c>
      <c r="G184" s="41"/>
      <c r="H184" s="41"/>
      <c r="I184" s="156"/>
      <c r="J184" s="41"/>
      <c r="K184" s="41"/>
      <c r="L184" s="45"/>
      <c r="M184" s="232"/>
      <c r="N184" s="233"/>
      <c r="O184" s="92"/>
      <c r="P184" s="92"/>
      <c r="Q184" s="92"/>
      <c r="R184" s="92"/>
      <c r="S184" s="92"/>
      <c r="T184" s="93"/>
      <c r="U184" s="39"/>
      <c r="V184" s="39"/>
      <c r="W184" s="39"/>
      <c r="X184" s="39"/>
      <c r="Y184" s="39"/>
      <c r="Z184" s="39"/>
      <c r="AA184" s="39"/>
      <c r="AB184" s="39"/>
      <c r="AC184" s="39"/>
      <c r="AD184" s="39"/>
      <c r="AE184" s="39"/>
      <c r="AT184" s="18" t="s">
        <v>417</v>
      </c>
      <c r="AU184" s="18" t="s">
        <v>76</v>
      </c>
    </row>
    <row r="185" s="2" customFormat="1" ht="21.75" customHeight="1">
      <c r="A185" s="39"/>
      <c r="B185" s="40"/>
      <c r="C185" s="216" t="s">
        <v>926</v>
      </c>
      <c r="D185" s="216" t="s">
        <v>409</v>
      </c>
      <c r="E185" s="217" t="s">
        <v>4718</v>
      </c>
      <c r="F185" s="218" t="s">
        <v>4719</v>
      </c>
      <c r="G185" s="219" t="s">
        <v>509</v>
      </c>
      <c r="H185" s="220">
        <v>56</v>
      </c>
      <c r="I185" s="221"/>
      <c r="J185" s="222">
        <f>ROUND(I185*H185,2)</f>
        <v>0</v>
      </c>
      <c r="K185" s="218" t="s">
        <v>1</v>
      </c>
      <c r="L185" s="223"/>
      <c r="M185" s="224" t="s">
        <v>1</v>
      </c>
      <c r="N185" s="225" t="s">
        <v>41</v>
      </c>
      <c r="O185" s="92"/>
      <c r="P185" s="226">
        <f>O185*H185</f>
        <v>0</v>
      </c>
      <c r="Q185" s="226">
        <v>0</v>
      </c>
      <c r="R185" s="226">
        <f>Q185*H185</f>
        <v>0</v>
      </c>
      <c r="S185" s="226">
        <v>0</v>
      </c>
      <c r="T185" s="227">
        <f>S185*H185</f>
        <v>0</v>
      </c>
      <c r="U185" s="39"/>
      <c r="V185" s="39"/>
      <c r="W185" s="39"/>
      <c r="X185" s="39"/>
      <c r="Y185" s="39"/>
      <c r="Z185" s="39"/>
      <c r="AA185" s="39"/>
      <c r="AB185" s="39"/>
      <c r="AC185" s="39"/>
      <c r="AD185" s="39"/>
      <c r="AE185" s="39"/>
      <c r="AR185" s="228" t="s">
        <v>413</v>
      </c>
      <c r="AT185" s="228" t="s">
        <v>409</v>
      </c>
      <c r="AU185" s="228" t="s">
        <v>76</v>
      </c>
      <c r="AY185" s="18" t="s">
        <v>414</v>
      </c>
      <c r="BE185" s="229">
        <f>IF(N185="základní",J185,0)</f>
        <v>0</v>
      </c>
      <c r="BF185" s="229">
        <f>IF(N185="snížená",J185,0)</f>
        <v>0</v>
      </c>
      <c r="BG185" s="229">
        <f>IF(N185="zákl. přenesená",J185,0)</f>
        <v>0</v>
      </c>
      <c r="BH185" s="229">
        <f>IF(N185="sníž. přenesená",J185,0)</f>
        <v>0</v>
      </c>
      <c r="BI185" s="229">
        <f>IF(N185="nulová",J185,0)</f>
        <v>0</v>
      </c>
      <c r="BJ185" s="18" t="s">
        <v>84</v>
      </c>
      <c r="BK185" s="229">
        <f>ROUND(I185*H185,2)</f>
        <v>0</v>
      </c>
      <c r="BL185" s="18" t="s">
        <v>415</v>
      </c>
      <c r="BM185" s="228" t="s">
        <v>4720</v>
      </c>
    </row>
    <row r="186" s="2" customFormat="1">
      <c r="A186" s="39"/>
      <c r="B186" s="40"/>
      <c r="C186" s="41"/>
      <c r="D186" s="230" t="s">
        <v>417</v>
      </c>
      <c r="E186" s="41"/>
      <c r="F186" s="231" t="s">
        <v>4719</v>
      </c>
      <c r="G186" s="41"/>
      <c r="H186" s="41"/>
      <c r="I186" s="156"/>
      <c r="J186" s="41"/>
      <c r="K186" s="41"/>
      <c r="L186" s="45"/>
      <c r="M186" s="232"/>
      <c r="N186" s="233"/>
      <c r="O186" s="92"/>
      <c r="P186" s="92"/>
      <c r="Q186" s="92"/>
      <c r="R186" s="92"/>
      <c r="S186" s="92"/>
      <c r="T186" s="93"/>
      <c r="U186" s="39"/>
      <c r="V186" s="39"/>
      <c r="W186" s="39"/>
      <c r="X186" s="39"/>
      <c r="Y186" s="39"/>
      <c r="Z186" s="39"/>
      <c r="AA186" s="39"/>
      <c r="AB186" s="39"/>
      <c r="AC186" s="39"/>
      <c r="AD186" s="39"/>
      <c r="AE186" s="39"/>
      <c r="AT186" s="18" t="s">
        <v>417</v>
      </c>
      <c r="AU186" s="18" t="s">
        <v>76</v>
      </c>
    </row>
    <row r="187" s="2" customFormat="1" ht="21.75" customHeight="1">
      <c r="A187" s="39"/>
      <c r="B187" s="40"/>
      <c r="C187" s="216" t="s">
        <v>931</v>
      </c>
      <c r="D187" s="216" t="s">
        <v>409</v>
      </c>
      <c r="E187" s="217" t="s">
        <v>4721</v>
      </c>
      <c r="F187" s="218" t="s">
        <v>4722</v>
      </c>
      <c r="G187" s="219" t="s">
        <v>509</v>
      </c>
      <c r="H187" s="220">
        <v>7</v>
      </c>
      <c r="I187" s="221"/>
      <c r="J187" s="222">
        <f>ROUND(I187*H187,2)</f>
        <v>0</v>
      </c>
      <c r="K187" s="218" t="s">
        <v>1630</v>
      </c>
      <c r="L187" s="223"/>
      <c r="M187" s="224" t="s">
        <v>1</v>
      </c>
      <c r="N187" s="225" t="s">
        <v>41</v>
      </c>
      <c r="O187" s="92"/>
      <c r="P187" s="226">
        <f>O187*H187</f>
        <v>0</v>
      </c>
      <c r="Q187" s="226">
        <v>0</v>
      </c>
      <c r="R187" s="226">
        <f>Q187*H187</f>
        <v>0</v>
      </c>
      <c r="S187" s="226">
        <v>0</v>
      </c>
      <c r="T187" s="227">
        <f>S187*H187</f>
        <v>0</v>
      </c>
      <c r="U187" s="39"/>
      <c r="V187" s="39"/>
      <c r="W187" s="39"/>
      <c r="X187" s="39"/>
      <c r="Y187" s="39"/>
      <c r="Z187" s="39"/>
      <c r="AA187" s="39"/>
      <c r="AB187" s="39"/>
      <c r="AC187" s="39"/>
      <c r="AD187" s="39"/>
      <c r="AE187" s="39"/>
      <c r="AR187" s="228" t="s">
        <v>413</v>
      </c>
      <c r="AT187" s="228" t="s">
        <v>409</v>
      </c>
      <c r="AU187" s="228" t="s">
        <v>76</v>
      </c>
      <c r="AY187" s="18" t="s">
        <v>414</v>
      </c>
      <c r="BE187" s="229">
        <f>IF(N187="základní",J187,0)</f>
        <v>0</v>
      </c>
      <c r="BF187" s="229">
        <f>IF(N187="snížená",J187,0)</f>
        <v>0</v>
      </c>
      <c r="BG187" s="229">
        <f>IF(N187="zákl. přenesená",J187,0)</f>
        <v>0</v>
      </c>
      <c r="BH187" s="229">
        <f>IF(N187="sníž. přenesená",J187,0)</f>
        <v>0</v>
      </c>
      <c r="BI187" s="229">
        <f>IF(N187="nulová",J187,0)</f>
        <v>0</v>
      </c>
      <c r="BJ187" s="18" t="s">
        <v>84</v>
      </c>
      <c r="BK187" s="229">
        <f>ROUND(I187*H187,2)</f>
        <v>0</v>
      </c>
      <c r="BL187" s="18" t="s">
        <v>415</v>
      </c>
      <c r="BM187" s="228" t="s">
        <v>4723</v>
      </c>
    </row>
    <row r="188" s="2" customFormat="1">
      <c r="A188" s="39"/>
      <c r="B188" s="40"/>
      <c r="C188" s="41"/>
      <c r="D188" s="230" t="s">
        <v>417</v>
      </c>
      <c r="E188" s="41"/>
      <c r="F188" s="231" t="s">
        <v>4722</v>
      </c>
      <c r="G188" s="41"/>
      <c r="H188" s="41"/>
      <c r="I188" s="156"/>
      <c r="J188" s="41"/>
      <c r="K188" s="41"/>
      <c r="L188" s="45"/>
      <c r="M188" s="232"/>
      <c r="N188" s="233"/>
      <c r="O188" s="92"/>
      <c r="P188" s="92"/>
      <c r="Q188" s="92"/>
      <c r="R188" s="92"/>
      <c r="S188" s="92"/>
      <c r="T188" s="93"/>
      <c r="U188" s="39"/>
      <c r="V188" s="39"/>
      <c r="W188" s="39"/>
      <c r="X188" s="39"/>
      <c r="Y188" s="39"/>
      <c r="Z188" s="39"/>
      <c r="AA188" s="39"/>
      <c r="AB188" s="39"/>
      <c r="AC188" s="39"/>
      <c r="AD188" s="39"/>
      <c r="AE188" s="39"/>
      <c r="AT188" s="18" t="s">
        <v>417</v>
      </c>
      <c r="AU188" s="18" t="s">
        <v>76</v>
      </c>
    </row>
    <row r="189" s="2" customFormat="1" ht="21.75" customHeight="1">
      <c r="A189" s="39"/>
      <c r="B189" s="40"/>
      <c r="C189" s="216" t="s">
        <v>935</v>
      </c>
      <c r="D189" s="216" t="s">
        <v>409</v>
      </c>
      <c r="E189" s="217" t="s">
        <v>4724</v>
      </c>
      <c r="F189" s="218" t="s">
        <v>4725</v>
      </c>
      <c r="G189" s="219" t="s">
        <v>509</v>
      </c>
      <c r="H189" s="220">
        <v>82</v>
      </c>
      <c r="I189" s="221"/>
      <c r="J189" s="222">
        <f>ROUND(I189*H189,2)</f>
        <v>0</v>
      </c>
      <c r="K189" s="218" t="s">
        <v>1</v>
      </c>
      <c r="L189" s="223"/>
      <c r="M189" s="224" t="s">
        <v>1</v>
      </c>
      <c r="N189" s="225" t="s">
        <v>41</v>
      </c>
      <c r="O189" s="92"/>
      <c r="P189" s="226">
        <f>O189*H189</f>
        <v>0</v>
      </c>
      <c r="Q189" s="226">
        <v>0</v>
      </c>
      <c r="R189" s="226">
        <f>Q189*H189</f>
        <v>0</v>
      </c>
      <c r="S189" s="226">
        <v>0</v>
      </c>
      <c r="T189" s="227">
        <f>S189*H189</f>
        <v>0</v>
      </c>
      <c r="U189" s="39"/>
      <c r="V189" s="39"/>
      <c r="W189" s="39"/>
      <c r="X189" s="39"/>
      <c r="Y189" s="39"/>
      <c r="Z189" s="39"/>
      <c r="AA189" s="39"/>
      <c r="AB189" s="39"/>
      <c r="AC189" s="39"/>
      <c r="AD189" s="39"/>
      <c r="AE189" s="39"/>
      <c r="AR189" s="228" t="s">
        <v>413</v>
      </c>
      <c r="AT189" s="228" t="s">
        <v>409</v>
      </c>
      <c r="AU189" s="228" t="s">
        <v>76</v>
      </c>
      <c r="AY189" s="18" t="s">
        <v>414</v>
      </c>
      <c r="BE189" s="229">
        <f>IF(N189="základní",J189,0)</f>
        <v>0</v>
      </c>
      <c r="BF189" s="229">
        <f>IF(N189="snížená",J189,0)</f>
        <v>0</v>
      </c>
      <c r="BG189" s="229">
        <f>IF(N189="zákl. přenesená",J189,0)</f>
        <v>0</v>
      </c>
      <c r="BH189" s="229">
        <f>IF(N189="sníž. přenesená",J189,0)</f>
        <v>0</v>
      </c>
      <c r="BI189" s="229">
        <f>IF(N189="nulová",J189,0)</f>
        <v>0</v>
      </c>
      <c r="BJ189" s="18" t="s">
        <v>84</v>
      </c>
      <c r="BK189" s="229">
        <f>ROUND(I189*H189,2)</f>
        <v>0</v>
      </c>
      <c r="BL189" s="18" t="s">
        <v>415</v>
      </c>
      <c r="BM189" s="228" t="s">
        <v>4726</v>
      </c>
    </row>
    <row r="190" s="2" customFormat="1">
      <c r="A190" s="39"/>
      <c r="B190" s="40"/>
      <c r="C190" s="41"/>
      <c r="D190" s="230" t="s">
        <v>417</v>
      </c>
      <c r="E190" s="41"/>
      <c r="F190" s="231" t="s">
        <v>4725</v>
      </c>
      <c r="G190" s="41"/>
      <c r="H190" s="41"/>
      <c r="I190" s="156"/>
      <c r="J190" s="41"/>
      <c r="K190" s="41"/>
      <c r="L190" s="45"/>
      <c r="M190" s="232"/>
      <c r="N190" s="233"/>
      <c r="O190" s="92"/>
      <c r="P190" s="92"/>
      <c r="Q190" s="92"/>
      <c r="R190" s="92"/>
      <c r="S190" s="92"/>
      <c r="T190" s="93"/>
      <c r="U190" s="39"/>
      <c r="V190" s="39"/>
      <c r="W190" s="39"/>
      <c r="X190" s="39"/>
      <c r="Y190" s="39"/>
      <c r="Z190" s="39"/>
      <c r="AA190" s="39"/>
      <c r="AB190" s="39"/>
      <c r="AC190" s="39"/>
      <c r="AD190" s="39"/>
      <c r="AE190" s="39"/>
      <c r="AT190" s="18" t="s">
        <v>417</v>
      </c>
      <c r="AU190" s="18" t="s">
        <v>76</v>
      </c>
    </row>
    <row r="191" s="2" customFormat="1" ht="21.75" customHeight="1">
      <c r="A191" s="39"/>
      <c r="B191" s="40"/>
      <c r="C191" s="216" t="s">
        <v>940</v>
      </c>
      <c r="D191" s="216" t="s">
        <v>409</v>
      </c>
      <c r="E191" s="217" t="s">
        <v>4727</v>
      </c>
      <c r="F191" s="218" t="s">
        <v>4728</v>
      </c>
      <c r="G191" s="219" t="s">
        <v>531</v>
      </c>
      <c r="H191" s="220">
        <v>350</v>
      </c>
      <c r="I191" s="221"/>
      <c r="J191" s="222">
        <f>ROUND(I191*H191,2)</f>
        <v>0</v>
      </c>
      <c r="K191" s="218" t="s">
        <v>1</v>
      </c>
      <c r="L191" s="223"/>
      <c r="M191" s="224" t="s">
        <v>1</v>
      </c>
      <c r="N191" s="225" t="s">
        <v>41</v>
      </c>
      <c r="O191" s="92"/>
      <c r="P191" s="226">
        <f>O191*H191</f>
        <v>0</v>
      </c>
      <c r="Q191" s="226">
        <v>0</v>
      </c>
      <c r="R191" s="226">
        <f>Q191*H191</f>
        <v>0</v>
      </c>
      <c r="S191" s="226">
        <v>0</v>
      </c>
      <c r="T191" s="227">
        <f>S191*H191</f>
        <v>0</v>
      </c>
      <c r="U191" s="39"/>
      <c r="V191" s="39"/>
      <c r="W191" s="39"/>
      <c r="X191" s="39"/>
      <c r="Y191" s="39"/>
      <c r="Z191" s="39"/>
      <c r="AA191" s="39"/>
      <c r="AB191" s="39"/>
      <c r="AC191" s="39"/>
      <c r="AD191" s="39"/>
      <c r="AE191" s="39"/>
      <c r="AR191" s="228" t="s">
        <v>413</v>
      </c>
      <c r="AT191" s="228" t="s">
        <v>409</v>
      </c>
      <c r="AU191" s="228" t="s">
        <v>76</v>
      </c>
      <c r="AY191" s="18" t="s">
        <v>414</v>
      </c>
      <c r="BE191" s="229">
        <f>IF(N191="základní",J191,0)</f>
        <v>0</v>
      </c>
      <c r="BF191" s="229">
        <f>IF(N191="snížená",J191,0)</f>
        <v>0</v>
      </c>
      <c r="BG191" s="229">
        <f>IF(N191="zákl. přenesená",J191,0)</f>
        <v>0</v>
      </c>
      <c r="BH191" s="229">
        <f>IF(N191="sníž. přenesená",J191,0)</f>
        <v>0</v>
      </c>
      <c r="BI191" s="229">
        <f>IF(N191="nulová",J191,0)</f>
        <v>0</v>
      </c>
      <c r="BJ191" s="18" t="s">
        <v>84</v>
      </c>
      <c r="BK191" s="229">
        <f>ROUND(I191*H191,2)</f>
        <v>0</v>
      </c>
      <c r="BL191" s="18" t="s">
        <v>415</v>
      </c>
      <c r="BM191" s="228" t="s">
        <v>4729</v>
      </c>
    </row>
    <row r="192" s="2" customFormat="1">
      <c r="A192" s="39"/>
      <c r="B192" s="40"/>
      <c r="C192" s="41"/>
      <c r="D192" s="230" t="s">
        <v>417</v>
      </c>
      <c r="E192" s="41"/>
      <c r="F192" s="231" t="s">
        <v>4728</v>
      </c>
      <c r="G192" s="41"/>
      <c r="H192" s="41"/>
      <c r="I192" s="156"/>
      <c r="J192" s="41"/>
      <c r="K192" s="41"/>
      <c r="L192" s="45"/>
      <c r="M192" s="232"/>
      <c r="N192" s="233"/>
      <c r="O192" s="92"/>
      <c r="P192" s="92"/>
      <c r="Q192" s="92"/>
      <c r="R192" s="92"/>
      <c r="S192" s="92"/>
      <c r="T192" s="93"/>
      <c r="U192" s="39"/>
      <c r="V192" s="39"/>
      <c r="W192" s="39"/>
      <c r="X192" s="39"/>
      <c r="Y192" s="39"/>
      <c r="Z192" s="39"/>
      <c r="AA192" s="39"/>
      <c r="AB192" s="39"/>
      <c r="AC192" s="39"/>
      <c r="AD192" s="39"/>
      <c r="AE192" s="39"/>
      <c r="AT192" s="18" t="s">
        <v>417</v>
      </c>
      <c r="AU192" s="18" t="s">
        <v>76</v>
      </c>
    </row>
    <row r="193" s="2" customFormat="1" ht="21.75" customHeight="1">
      <c r="A193" s="39"/>
      <c r="B193" s="40"/>
      <c r="C193" s="216" t="s">
        <v>944</v>
      </c>
      <c r="D193" s="216" t="s">
        <v>409</v>
      </c>
      <c r="E193" s="217" t="s">
        <v>4730</v>
      </c>
      <c r="F193" s="218" t="s">
        <v>4731</v>
      </c>
      <c r="G193" s="219" t="s">
        <v>531</v>
      </c>
      <c r="H193" s="220">
        <v>450</v>
      </c>
      <c r="I193" s="221"/>
      <c r="J193" s="222">
        <f>ROUND(I193*H193,2)</f>
        <v>0</v>
      </c>
      <c r="K193" s="218" t="s">
        <v>1</v>
      </c>
      <c r="L193" s="223"/>
      <c r="M193" s="224" t="s">
        <v>1</v>
      </c>
      <c r="N193" s="225" t="s">
        <v>41</v>
      </c>
      <c r="O193" s="92"/>
      <c r="P193" s="226">
        <f>O193*H193</f>
        <v>0</v>
      </c>
      <c r="Q193" s="226">
        <v>0</v>
      </c>
      <c r="R193" s="226">
        <f>Q193*H193</f>
        <v>0</v>
      </c>
      <c r="S193" s="226">
        <v>0</v>
      </c>
      <c r="T193" s="227">
        <f>S193*H193</f>
        <v>0</v>
      </c>
      <c r="U193" s="39"/>
      <c r="V193" s="39"/>
      <c r="W193" s="39"/>
      <c r="X193" s="39"/>
      <c r="Y193" s="39"/>
      <c r="Z193" s="39"/>
      <c r="AA193" s="39"/>
      <c r="AB193" s="39"/>
      <c r="AC193" s="39"/>
      <c r="AD193" s="39"/>
      <c r="AE193" s="39"/>
      <c r="AR193" s="228" t="s">
        <v>413</v>
      </c>
      <c r="AT193" s="228" t="s">
        <v>409</v>
      </c>
      <c r="AU193" s="228" t="s">
        <v>76</v>
      </c>
      <c r="AY193" s="18" t="s">
        <v>414</v>
      </c>
      <c r="BE193" s="229">
        <f>IF(N193="základní",J193,0)</f>
        <v>0</v>
      </c>
      <c r="BF193" s="229">
        <f>IF(N193="snížená",J193,0)</f>
        <v>0</v>
      </c>
      <c r="BG193" s="229">
        <f>IF(N193="zákl. přenesená",J193,0)</f>
        <v>0</v>
      </c>
      <c r="BH193" s="229">
        <f>IF(N193="sníž. přenesená",J193,0)</f>
        <v>0</v>
      </c>
      <c r="BI193" s="229">
        <f>IF(N193="nulová",J193,0)</f>
        <v>0</v>
      </c>
      <c r="BJ193" s="18" t="s">
        <v>84</v>
      </c>
      <c r="BK193" s="229">
        <f>ROUND(I193*H193,2)</f>
        <v>0</v>
      </c>
      <c r="BL193" s="18" t="s">
        <v>415</v>
      </c>
      <c r="BM193" s="228" t="s">
        <v>4732</v>
      </c>
    </row>
    <row r="194" s="2" customFormat="1">
      <c r="A194" s="39"/>
      <c r="B194" s="40"/>
      <c r="C194" s="41"/>
      <c r="D194" s="230" t="s">
        <v>417</v>
      </c>
      <c r="E194" s="41"/>
      <c r="F194" s="231" t="s">
        <v>4731</v>
      </c>
      <c r="G194" s="41"/>
      <c r="H194" s="41"/>
      <c r="I194" s="156"/>
      <c r="J194" s="41"/>
      <c r="K194" s="41"/>
      <c r="L194" s="45"/>
      <c r="M194" s="232"/>
      <c r="N194" s="233"/>
      <c r="O194" s="92"/>
      <c r="P194" s="92"/>
      <c r="Q194" s="92"/>
      <c r="R194" s="92"/>
      <c r="S194" s="92"/>
      <c r="T194" s="93"/>
      <c r="U194" s="39"/>
      <c r="V194" s="39"/>
      <c r="W194" s="39"/>
      <c r="X194" s="39"/>
      <c r="Y194" s="39"/>
      <c r="Z194" s="39"/>
      <c r="AA194" s="39"/>
      <c r="AB194" s="39"/>
      <c r="AC194" s="39"/>
      <c r="AD194" s="39"/>
      <c r="AE194" s="39"/>
      <c r="AT194" s="18" t="s">
        <v>417</v>
      </c>
      <c r="AU194" s="18" t="s">
        <v>76</v>
      </c>
    </row>
    <row r="195" s="2" customFormat="1" ht="21.75" customHeight="1">
      <c r="A195" s="39"/>
      <c r="B195" s="40"/>
      <c r="C195" s="216" t="s">
        <v>948</v>
      </c>
      <c r="D195" s="216" t="s">
        <v>409</v>
      </c>
      <c r="E195" s="217" t="s">
        <v>4733</v>
      </c>
      <c r="F195" s="218" t="s">
        <v>4734</v>
      </c>
      <c r="G195" s="219" t="s">
        <v>509</v>
      </c>
      <c r="H195" s="220">
        <v>21</v>
      </c>
      <c r="I195" s="221"/>
      <c r="J195" s="222">
        <f>ROUND(I195*H195,2)</f>
        <v>0</v>
      </c>
      <c r="K195" s="218" t="s">
        <v>1</v>
      </c>
      <c r="L195" s="223"/>
      <c r="M195" s="224" t="s">
        <v>1</v>
      </c>
      <c r="N195" s="225" t="s">
        <v>41</v>
      </c>
      <c r="O195" s="92"/>
      <c r="P195" s="226">
        <f>O195*H195</f>
        <v>0</v>
      </c>
      <c r="Q195" s="226">
        <v>0</v>
      </c>
      <c r="R195" s="226">
        <f>Q195*H195</f>
        <v>0</v>
      </c>
      <c r="S195" s="226">
        <v>0</v>
      </c>
      <c r="T195" s="227">
        <f>S195*H195</f>
        <v>0</v>
      </c>
      <c r="U195" s="39"/>
      <c r="V195" s="39"/>
      <c r="W195" s="39"/>
      <c r="X195" s="39"/>
      <c r="Y195" s="39"/>
      <c r="Z195" s="39"/>
      <c r="AA195" s="39"/>
      <c r="AB195" s="39"/>
      <c r="AC195" s="39"/>
      <c r="AD195" s="39"/>
      <c r="AE195" s="39"/>
      <c r="AR195" s="228" t="s">
        <v>413</v>
      </c>
      <c r="AT195" s="228" t="s">
        <v>409</v>
      </c>
      <c r="AU195" s="228" t="s">
        <v>76</v>
      </c>
      <c r="AY195" s="18" t="s">
        <v>414</v>
      </c>
      <c r="BE195" s="229">
        <f>IF(N195="základní",J195,0)</f>
        <v>0</v>
      </c>
      <c r="BF195" s="229">
        <f>IF(N195="snížená",J195,0)</f>
        <v>0</v>
      </c>
      <c r="BG195" s="229">
        <f>IF(N195="zákl. přenesená",J195,0)</f>
        <v>0</v>
      </c>
      <c r="BH195" s="229">
        <f>IF(N195="sníž. přenesená",J195,0)</f>
        <v>0</v>
      </c>
      <c r="BI195" s="229">
        <f>IF(N195="nulová",J195,0)</f>
        <v>0</v>
      </c>
      <c r="BJ195" s="18" t="s">
        <v>84</v>
      </c>
      <c r="BK195" s="229">
        <f>ROUND(I195*H195,2)</f>
        <v>0</v>
      </c>
      <c r="BL195" s="18" t="s">
        <v>415</v>
      </c>
      <c r="BM195" s="228" t="s">
        <v>4735</v>
      </c>
    </row>
    <row r="196" s="2" customFormat="1">
      <c r="A196" s="39"/>
      <c r="B196" s="40"/>
      <c r="C196" s="41"/>
      <c r="D196" s="230" t="s">
        <v>417</v>
      </c>
      <c r="E196" s="41"/>
      <c r="F196" s="231" t="s">
        <v>4734</v>
      </c>
      <c r="G196" s="41"/>
      <c r="H196" s="41"/>
      <c r="I196" s="156"/>
      <c r="J196" s="41"/>
      <c r="K196" s="41"/>
      <c r="L196" s="45"/>
      <c r="M196" s="232"/>
      <c r="N196" s="233"/>
      <c r="O196" s="92"/>
      <c r="P196" s="92"/>
      <c r="Q196" s="92"/>
      <c r="R196" s="92"/>
      <c r="S196" s="92"/>
      <c r="T196" s="93"/>
      <c r="U196" s="39"/>
      <c r="V196" s="39"/>
      <c r="W196" s="39"/>
      <c r="X196" s="39"/>
      <c r="Y196" s="39"/>
      <c r="Z196" s="39"/>
      <c r="AA196" s="39"/>
      <c r="AB196" s="39"/>
      <c r="AC196" s="39"/>
      <c r="AD196" s="39"/>
      <c r="AE196" s="39"/>
      <c r="AT196" s="18" t="s">
        <v>417</v>
      </c>
      <c r="AU196" s="18" t="s">
        <v>76</v>
      </c>
    </row>
    <row r="197" s="2" customFormat="1" ht="21.75" customHeight="1">
      <c r="A197" s="39"/>
      <c r="B197" s="40"/>
      <c r="C197" s="216" t="s">
        <v>952</v>
      </c>
      <c r="D197" s="216" t="s">
        <v>409</v>
      </c>
      <c r="E197" s="217" t="s">
        <v>4736</v>
      </c>
      <c r="F197" s="218" t="s">
        <v>4737</v>
      </c>
      <c r="G197" s="219" t="s">
        <v>509</v>
      </c>
      <c r="H197" s="220">
        <v>2</v>
      </c>
      <c r="I197" s="221"/>
      <c r="J197" s="222">
        <f>ROUND(I197*H197,2)</f>
        <v>0</v>
      </c>
      <c r="K197" s="218" t="s">
        <v>1</v>
      </c>
      <c r="L197" s="223"/>
      <c r="M197" s="224" t="s">
        <v>1</v>
      </c>
      <c r="N197" s="225" t="s">
        <v>41</v>
      </c>
      <c r="O197" s="92"/>
      <c r="P197" s="226">
        <f>O197*H197</f>
        <v>0</v>
      </c>
      <c r="Q197" s="226">
        <v>0</v>
      </c>
      <c r="R197" s="226">
        <f>Q197*H197</f>
        <v>0</v>
      </c>
      <c r="S197" s="226">
        <v>0</v>
      </c>
      <c r="T197" s="227">
        <f>S197*H197</f>
        <v>0</v>
      </c>
      <c r="U197" s="39"/>
      <c r="V197" s="39"/>
      <c r="W197" s="39"/>
      <c r="X197" s="39"/>
      <c r="Y197" s="39"/>
      <c r="Z197" s="39"/>
      <c r="AA197" s="39"/>
      <c r="AB197" s="39"/>
      <c r="AC197" s="39"/>
      <c r="AD197" s="39"/>
      <c r="AE197" s="39"/>
      <c r="AR197" s="228" t="s">
        <v>413</v>
      </c>
      <c r="AT197" s="228" t="s">
        <v>409</v>
      </c>
      <c r="AU197" s="228" t="s">
        <v>76</v>
      </c>
      <c r="AY197" s="18" t="s">
        <v>414</v>
      </c>
      <c r="BE197" s="229">
        <f>IF(N197="základní",J197,0)</f>
        <v>0</v>
      </c>
      <c r="BF197" s="229">
        <f>IF(N197="snížená",J197,0)</f>
        <v>0</v>
      </c>
      <c r="BG197" s="229">
        <f>IF(N197="zákl. přenesená",J197,0)</f>
        <v>0</v>
      </c>
      <c r="BH197" s="229">
        <f>IF(N197="sníž. přenesená",J197,0)</f>
        <v>0</v>
      </c>
      <c r="BI197" s="229">
        <f>IF(N197="nulová",J197,0)</f>
        <v>0</v>
      </c>
      <c r="BJ197" s="18" t="s">
        <v>84</v>
      </c>
      <c r="BK197" s="229">
        <f>ROUND(I197*H197,2)</f>
        <v>0</v>
      </c>
      <c r="BL197" s="18" t="s">
        <v>415</v>
      </c>
      <c r="BM197" s="228" t="s">
        <v>4738</v>
      </c>
    </row>
    <row r="198" s="2" customFormat="1">
      <c r="A198" s="39"/>
      <c r="B198" s="40"/>
      <c r="C198" s="41"/>
      <c r="D198" s="230" t="s">
        <v>417</v>
      </c>
      <c r="E198" s="41"/>
      <c r="F198" s="231" t="s">
        <v>4737</v>
      </c>
      <c r="G198" s="41"/>
      <c r="H198" s="41"/>
      <c r="I198" s="156"/>
      <c r="J198" s="41"/>
      <c r="K198" s="41"/>
      <c r="L198" s="45"/>
      <c r="M198" s="232"/>
      <c r="N198" s="233"/>
      <c r="O198" s="92"/>
      <c r="P198" s="92"/>
      <c r="Q198" s="92"/>
      <c r="R198" s="92"/>
      <c r="S198" s="92"/>
      <c r="T198" s="93"/>
      <c r="U198" s="39"/>
      <c r="V198" s="39"/>
      <c r="W198" s="39"/>
      <c r="X198" s="39"/>
      <c r="Y198" s="39"/>
      <c r="Z198" s="39"/>
      <c r="AA198" s="39"/>
      <c r="AB198" s="39"/>
      <c r="AC198" s="39"/>
      <c r="AD198" s="39"/>
      <c r="AE198" s="39"/>
      <c r="AT198" s="18" t="s">
        <v>417</v>
      </c>
      <c r="AU198" s="18" t="s">
        <v>76</v>
      </c>
    </row>
    <row r="199" s="2" customFormat="1" ht="21.75" customHeight="1">
      <c r="A199" s="39"/>
      <c r="B199" s="40"/>
      <c r="C199" s="216" t="s">
        <v>958</v>
      </c>
      <c r="D199" s="216" t="s">
        <v>409</v>
      </c>
      <c r="E199" s="217" t="s">
        <v>1142</v>
      </c>
      <c r="F199" s="218" t="s">
        <v>1143</v>
      </c>
      <c r="G199" s="219" t="s">
        <v>531</v>
      </c>
      <c r="H199" s="220">
        <v>21350</v>
      </c>
      <c r="I199" s="221"/>
      <c r="J199" s="222">
        <f>ROUND(I199*H199,2)</f>
        <v>0</v>
      </c>
      <c r="K199" s="218" t="s">
        <v>1</v>
      </c>
      <c r="L199" s="223"/>
      <c r="M199" s="224" t="s">
        <v>1</v>
      </c>
      <c r="N199" s="225" t="s">
        <v>41</v>
      </c>
      <c r="O199" s="92"/>
      <c r="P199" s="226">
        <f>O199*H199</f>
        <v>0</v>
      </c>
      <c r="Q199" s="226">
        <v>0</v>
      </c>
      <c r="R199" s="226">
        <f>Q199*H199</f>
        <v>0</v>
      </c>
      <c r="S199" s="226">
        <v>0</v>
      </c>
      <c r="T199" s="227">
        <f>S199*H199</f>
        <v>0</v>
      </c>
      <c r="U199" s="39"/>
      <c r="V199" s="39"/>
      <c r="W199" s="39"/>
      <c r="X199" s="39"/>
      <c r="Y199" s="39"/>
      <c r="Z199" s="39"/>
      <c r="AA199" s="39"/>
      <c r="AB199" s="39"/>
      <c r="AC199" s="39"/>
      <c r="AD199" s="39"/>
      <c r="AE199" s="39"/>
      <c r="AR199" s="228" t="s">
        <v>413</v>
      </c>
      <c r="AT199" s="228" t="s">
        <v>409</v>
      </c>
      <c r="AU199" s="228" t="s">
        <v>76</v>
      </c>
      <c r="AY199" s="18" t="s">
        <v>414</v>
      </c>
      <c r="BE199" s="229">
        <f>IF(N199="základní",J199,0)</f>
        <v>0</v>
      </c>
      <c r="BF199" s="229">
        <f>IF(N199="snížená",J199,0)</f>
        <v>0</v>
      </c>
      <c r="BG199" s="229">
        <f>IF(N199="zákl. přenesená",J199,0)</f>
        <v>0</v>
      </c>
      <c r="BH199" s="229">
        <f>IF(N199="sníž. přenesená",J199,0)</f>
        <v>0</v>
      </c>
      <c r="BI199" s="229">
        <f>IF(N199="nulová",J199,0)</f>
        <v>0</v>
      </c>
      <c r="BJ199" s="18" t="s">
        <v>84</v>
      </c>
      <c r="BK199" s="229">
        <f>ROUND(I199*H199,2)</f>
        <v>0</v>
      </c>
      <c r="BL199" s="18" t="s">
        <v>415</v>
      </c>
      <c r="BM199" s="228" t="s">
        <v>4739</v>
      </c>
    </row>
    <row r="200" s="2" customFormat="1">
      <c r="A200" s="39"/>
      <c r="B200" s="40"/>
      <c r="C200" s="41"/>
      <c r="D200" s="230" t="s">
        <v>417</v>
      </c>
      <c r="E200" s="41"/>
      <c r="F200" s="231" t="s">
        <v>1143</v>
      </c>
      <c r="G200" s="41"/>
      <c r="H200" s="41"/>
      <c r="I200" s="156"/>
      <c r="J200" s="41"/>
      <c r="K200" s="41"/>
      <c r="L200" s="45"/>
      <c r="M200" s="232"/>
      <c r="N200" s="233"/>
      <c r="O200" s="92"/>
      <c r="P200" s="92"/>
      <c r="Q200" s="92"/>
      <c r="R200" s="92"/>
      <c r="S200" s="92"/>
      <c r="T200" s="93"/>
      <c r="U200" s="39"/>
      <c r="V200" s="39"/>
      <c r="W200" s="39"/>
      <c r="X200" s="39"/>
      <c r="Y200" s="39"/>
      <c r="Z200" s="39"/>
      <c r="AA200" s="39"/>
      <c r="AB200" s="39"/>
      <c r="AC200" s="39"/>
      <c r="AD200" s="39"/>
      <c r="AE200" s="39"/>
      <c r="AT200" s="18" t="s">
        <v>417</v>
      </c>
      <c r="AU200" s="18" t="s">
        <v>76</v>
      </c>
    </row>
    <row r="201" s="2" customFormat="1" ht="16.5" customHeight="1">
      <c r="A201" s="39"/>
      <c r="B201" s="40"/>
      <c r="C201" s="216" t="s">
        <v>965</v>
      </c>
      <c r="D201" s="216" t="s">
        <v>409</v>
      </c>
      <c r="E201" s="217" t="s">
        <v>4740</v>
      </c>
      <c r="F201" s="218" t="s">
        <v>4741</v>
      </c>
      <c r="G201" s="219" t="s">
        <v>531</v>
      </c>
      <c r="H201" s="220">
        <v>11125</v>
      </c>
      <c r="I201" s="221"/>
      <c r="J201" s="222">
        <f>ROUND(I201*H201,2)</f>
        <v>0</v>
      </c>
      <c r="K201" s="218" t="s">
        <v>1</v>
      </c>
      <c r="L201" s="223"/>
      <c r="M201" s="224" t="s">
        <v>1</v>
      </c>
      <c r="N201" s="225" t="s">
        <v>41</v>
      </c>
      <c r="O201" s="92"/>
      <c r="P201" s="226">
        <f>O201*H201</f>
        <v>0</v>
      </c>
      <c r="Q201" s="226">
        <v>0</v>
      </c>
      <c r="R201" s="226">
        <f>Q201*H201</f>
        <v>0</v>
      </c>
      <c r="S201" s="226">
        <v>0</v>
      </c>
      <c r="T201" s="227">
        <f>S201*H201</f>
        <v>0</v>
      </c>
      <c r="U201" s="39"/>
      <c r="V201" s="39"/>
      <c r="W201" s="39"/>
      <c r="X201" s="39"/>
      <c r="Y201" s="39"/>
      <c r="Z201" s="39"/>
      <c r="AA201" s="39"/>
      <c r="AB201" s="39"/>
      <c r="AC201" s="39"/>
      <c r="AD201" s="39"/>
      <c r="AE201" s="39"/>
      <c r="AR201" s="228" t="s">
        <v>413</v>
      </c>
      <c r="AT201" s="228" t="s">
        <v>409</v>
      </c>
      <c r="AU201" s="228" t="s">
        <v>76</v>
      </c>
      <c r="AY201" s="18" t="s">
        <v>414</v>
      </c>
      <c r="BE201" s="229">
        <f>IF(N201="základní",J201,0)</f>
        <v>0</v>
      </c>
      <c r="BF201" s="229">
        <f>IF(N201="snížená",J201,0)</f>
        <v>0</v>
      </c>
      <c r="BG201" s="229">
        <f>IF(N201="zákl. přenesená",J201,0)</f>
        <v>0</v>
      </c>
      <c r="BH201" s="229">
        <f>IF(N201="sníž. přenesená",J201,0)</f>
        <v>0</v>
      </c>
      <c r="BI201" s="229">
        <f>IF(N201="nulová",J201,0)</f>
        <v>0</v>
      </c>
      <c r="BJ201" s="18" t="s">
        <v>84</v>
      </c>
      <c r="BK201" s="229">
        <f>ROUND(I201*H201,2)</f>
        <v>0</v>
      </c>
      <c r="BL201" s="18" t="s">
        <v>415</v>
      </c>
      <c r="BM201" s="228" t="s">
        <v>4742</v>
      </c>
    </row>
    <row r="202" s="2" customFormat="1">
      <c r="A202" s="39"/>
      <c r="B202" s="40"/>
      <c r="C202" s="41"/>
      <c r="D202" s="230" t="s">
        <v>417</v>
      </c>
      <c r="E202" s="41"/>
      <c r="F202" s="231" t="s">
        <v>4741</v>
      </c>
      <c r="G202" s="41"/>
      <c r="H202" s="41"/>
      <c r="I202" s="156"/>
      <c r="J202" s="41"/>
      <c r="K202" s="41"/>
      <c r="L202" s="45"/>
      <c r="M202" s="232"/>
      <c r="N202" s="233"/>
      <c r="O202" s="92"/>
      <c r="P202" s="92"/>
      <c r="Q202" s="92"/>
      <c r="R202" s="92"/>
      <c r="S202" s="92"/>
      <c r="T202" s="93"/>
      <c r="U202" s="39"/>
      <c r="V202" s="39"/>
      <c r="W202" s="39"/>
      <c r="X202" s="39"/>
      <c r="Y202" s="39"/>
      <c r="Z202" s="39"/>
      <c r="AA202" s="39"/>
      <c r="AB202" s="39"/>
      <c r="AC202" s="39"/>
      <c r="AD202" s="39"/>
      <c r="AE202" s="39"/>
      <c r="AT202" s="18" t="s">
        <v>417</v>
      </c>
      <c r="AU202" s="18" t="s">
        <v>76</v>
      </c>
    </row>
    <row r="203" s="2" customFormat="1" ht="21.75" customHeight="1">
      <c r="A203" s="39"/>
      <c r="B203" s="40"/>
      <c r="C203" s="216" t="s">
        <v>969</v>
      </c>
      <c r="D203" s="216" t="s">
        <v>409</v>
      </c>
      <c r="E203" s="217" t="s">
        <v>4743</v>
      </c>
      <c r="F203" s="218" t="s">
        <v>4744</v>
      </c>
      <c r="G203" s="219" t="s">
        <v>509</v>
      </c>
      <c r="H203" s="220">
        <v>6</v>
      </c>
      <c r="I203" s="221"/>
      <c r="J203" s="222">
        <f>ROUND(I203*H203,2)</f>
        <v>0</v>
      </c>
      <c r="K203" s="218" t="s">
        <v>1</v>
      </c>
      <c r="L203" s="223"/>
      <c r="M203" s="224" t="s">
        <v>1</v>
      </c>
      <c r="N203" s="225" t="s">
        <v>41</v>
      </c>
      <c r="O203" s="92"/>
      <c r="P203" s="226">
        <f>O203*H203</f>
        <v>0</v>
      </c>
      <c r="Q203" s="226">
        <v>0</v>
      </c>
      <c r="R203" s="226">
        <f>Q203*H203</f>
        <v>0</v>
      </c>
      <c r="S203" s="226">
        <v>0</v>
      </c>
      <c r="T203" s="227">
        <f>S203*H203</f>
        <v>0</v>
      </c>
      <c r="U203" s="39"/>
      <c r="V203" s="39"/>
      <c r="W203" s="39"/>
      <c r="X203" s="39"/>
      <c r="Y203" s="39"/>
      <c r="Z203" s="39"/>
      <c r="AA203" s="39"/>
      <c r="AB203" s="39"/>
      <c r="AC203" s="39"/>
      <c r="AD203" s="39"/>
      <c r="AE203" s="39"/>
      <c r="AR203" s="228" t="s">
        <v>413</v>
      </c>
      <c r="AT203" s="228" t="s">
        <v>409</v>
      </c>
      <c r="AU203" s="228" t="s">
        <v>76</v>
      </c>
      <c r="AY203" s="18" t="s">
        <v>414</v>
      </c>
      <c r="BE203" s="229">
        <f>IF(N203="základní",J203,0)</f>
        <v>0</v>
      </c>
      <c r="BF203" s="229">
        <f>IF(N203="snížená",J203,0)</f>
        <v>0</v>
      </c>
      <c r="BG203" s="229">
        <f>IF(N203="zákl. přenesená",J203,0)</f>
        <v>0</v>
      </c>
      <c r="BH203" s="229">
        <f>IF(N203="sníž. přenesená",J203,0)</f>
        <v>0</v>
      </c>
      <c r="BI203" s="229">
        <f>IF(N203="nulová",J203,0)</f>
        <v>0</v>
      </c>
      <c r="BJ203" s="18" t="s">
        <v>84</v>
      </c>
      <c r="BK203" s="229">
        <f>ROUND(I203*H203,2)</f>
        <v>0</v>
      </c>
      <c r="BL203" s="18" t="s">
        <v>415</v>
      </c>
      <c r="BM203" s="228" t="s">
        <v>4745</v>
      </c>
    </row>
    <row r="204" s="2" customFormat="1">
      <c r="A204" s="39"/>
      <c r="B204" s="40"/>
      <c r="C204" s="41"/>
      <c r="D204" s="230" t="s">
        <v>417</v>
      </c>
      <c r="E204" s="41"/>
      <c r="F204" s="231" t="s">
        <v>4744</v>
      </c>
      <c r="G204" s="41"/>
      <c r="H204" s="41"/>
      <c r="I204" s="156"/>
      <c r="J204" s="41"/>
      <c r="K204" s="41"/>
      <c r="L204" s="45"/>
      <c r="M204" s="232"/>
      <c r="N204" s="233"/>
      <c r="O204" s="92"/>
      <c r="P204" s="92"/>
      <c r="Q204" s="92"/>
      <c r="R204" s="92"/>
      <c r="S204" s="92"/>
      <c r="T204" s="93"/>
      <c r="U204" s="39"/>
      <c r="V204" s="39"/>
      <c r="W204" s="39"/>
      <c r="X204" s="39"/>
      <c r="Y204" s="39"/>
      <c r="Z204" s="39"/>
      <c r="AA204" s="39"/>
      <c r="AB204" s="39"/>
      <c r="AC204" s="39"/>
      <c r="AD204" s="39"/>
      <c r="AE204" s="39"/>
      <c r="AT204" s="18" t="s">
        <v>417</v>
      </c>
      <c r="AU204" s="18" t="s">
        <v>76</v>
      </c>
    </row>
    <row r="205" s="2" customFormat="1" ht="16.5" customHeight="1">
      <c r="A205" s="39"/>
      <c r="B205" s="40"/>
      <c r="C205" s="216" t="s">
        <v>973</v>
      </c>
      <c r="D205" s="216" t="s">
        <v>409</v>
      </c>
      <c r="E205" s="217" t="s">
        <v>4746</v>
      </c>
      <c r="F205" s="218" t="s">
        <v>4747</v>
      </c>
      <c r="G205" s="219" t="s">
        <v>509</v>
      </c>
      <c r="H205" s="220">
        <v>12</v>
      </c>
      <c r="I205" s="221"/>
      <c r="J205" s="222">
        <f>ROUND(I205*H205,2)</f>
        <v>0</v>
      </c>
      <c r="K205" s="218" t="s">
        <v>1</v>
      </c>
      <c r="L205" s="223"/>
      <c r="M205" s="224" t="s">
        <v>1</v>
      </c>
      <c r="N205" s="225" t="s">
        <v>41</v>
      </c>
      <c r="O205" s="92"/>
      <c r="P205" s="226">
        <f>O205*H205</f>
        <v>0</v>
      </c>
      <c r="Q205" s="226">
        <v>0</v>
      </c>
      <c r="R205" s="226">
        <f>Q205*H205</f>
        <v>0</v>
      </c>
      <c r="S205" s="226">
        <v>0</v>
      </c>
      <c r="T205" s="227">
        <f>S205*H205</f>
        <v>0</v>
      </c>
      <c r="U205" s="39"/>
      <c r="V205" s="39"/>
      <c r="W205" s="39"/>
      <c r="X205" s="39"/>
      <c r="Y205" s="39"/>
      <c r="Z205" s="39"/>
      <c r="AA205" s="39"/>
      <c r="AB205" s="39"/>
      <c r="AC205" s="39"/>
      <c r="AD205" s="39"/>
      <c r="AE205" s="39"/>
      <c r="AR205" s="228" t="s">
        <v>413</v>
      </c>
      <c r="AT205" s="228" t="s">
        <v>409</v>
      </c>
      <c r="AU205" s="228" t="s">
        <v>76</v>
      </c>
      <c r="AY205" s="18" t="s">
        <v>414</v>
      </c>
      <c r="BE205" s="229">
        <f>IF(N205="základní",J205,0)</f>
        <v>0</v>
      </c>
      <c r="BF205" s="229">
        <f>IF(N205="snížená",J205,0)</f>
        <v>0</v>
      </c>
      <c r="BG205" s="229">
        <f>IF(N205="zákl. přenesená",J205,0)</f>
        <v>0</v>
      </c>
      <c r="BH205" s="229">
        <f>IF(N205="sníž. přenesená",J205,0)</f>
        <v>0</v>
      </c>
      <c r="BI205" s="229">
        <f>IF(N205="nulová",J205,0)</f>
        <v>0</v>
      </c>
      <c r="BJ205" s="18" t="s">
        <v>84</v>
      </c>
      <c r="BK205" s="229">
        <f>ROUND(I205*H205,2)</f>
        <v>0</v>
      </c>
      <c r="BL205" s="18" t="s">
        <v>415</v>
      </c>
      <c r="BM205" s="228" t="s">
        <v>4748</v>
      </c>
    </row>
    <row r="206" s="2" customFormat="1">
      <c r="A206" s="39"/>
      <c r="B206" s="40"/>
      <c r="C206" s="41"/>
      <c r="D206" s="230" t="s">
        <v>417</v>
      </c>
      <c r="E206" s="41"/>
      <c r="F206" s="231" t="s">
        <v>4747</v>
      </c>
      <c r="G206" s="41"/>
      <c r="H206" s="41"/>
      <c r="I206" s="156"/>
      <c r="J206" s="41"/>
      <c r="K206" s="41"/>
      <c r="L206" s="45"/>
      <c r="M206" s="232"/>
      <c r="N206" s="233"/>
      <c r="O206" s="92"/>
      <c r="P206" s="92"/>
      <c r="Q206" s="92"/>
      <c r="R206" s="92"/>
      <c r="S206" s="92"/>
      <c r="T206" s="93"/>
      <c r="U206" s="39"/>
      <c r="V206" s="39"/>
      <c r="W206" s="39"/>
      <c r="X206" s="39"/>
      <c r="Y206" s="39"/>
      <c r="Z206" s="39"/>
      <c r="AA206" s="39"/>
      <c r="AB206" s="39"/>
      <c r="AC206" s="39"/>
      <c r="AD206" s="39"/>
      <c r="AE206" s="39"/>
      <c r="AT206" s="18" t="s">
        <v>417</v>
      </c>
      <c r="AU206" s="18" t="s">
        <v>76</v>
      </c>
    </row>
    <row r="207" s="2" customFormat="1" ht="21.75" customHeight="1">
      <c r="A207" s="39"/>
      <c r="B207" s="40"/>
      <c r="C207" s="216" t="s">
        <v>977</v>
      </c>
      <c r="D207" s="216" t="s">
        <v>409</v>
      </c>
      <c r="E207" s="217" t="s">
        <v>4749</v>
      </c>
      <c r="F207" s="218" t="s">
        <v>4750</v>
      </c>
      <c r="G207" s="219" t="s">
        <v>509</v>
      </c>
      <c r="H207" s="220">
        <v>38</v>
      </c>
      <c r="I207" s="221"/>
      <c r="J207" s="222">
        <f>ROUND(I207*H207,2)</f>
        <v>0</v>
      </c>
      <c r="K207" s="218" t="s">
        <v>1</v>
      </c>
      <c r="L207" s="223"/>
      <c r="M207" s="224" t="s">
        <v>1</v>
      </c>
      <c r="N207" s="225" t="s">
        <v>41</v>
      </c>
      <c r="O207" s="92"/>
      <c r="P207" s="226">
        <f>O207*H207</f>
        <v>0</v>
      </c>
      <c r="Q207" s="226">
        <v>0</v>
      </c>
      <c r="R207" s="226">
        <f>Q207*H207</f>
        <v>0</v>
      </c>
      <c r="S207" s="226">
        <v>0</v>
      </c>
      <c r="T207" s="227">
        <f>S207*H207</f>
        <v>0</v>
      </c>
      <c r="U207" s="39"/>
      <c r="V207" s="39"/>
      <c r="W207" s="39"/>
      <c r="X207" s="39"/>
      <c r="Y207" s="39"/>
      <c r="Z207" s="39"/>
      <c r="AA207" s="39"/>
      <c r="AB207" s="39"/>
      <c r="AC207" s="39"/>
      <c r="AD207" s="39"/>
      <c r="AE207" s="39"/>
      <c r="AR207" s="228" t="s">
        <v>413</v>
      </c>
      <c r="AT207" s="228" t="s">
        <v>409</v>
      </c>
      <c r="AU207" s="228" t="s">
        <v>76</v>
      </c>
      <c r="AY207" s="18" t="s">
        <v>414</v>
      </c>
      <c r="BE207" s="229">
        <f>IF(N207="základní",J207,0)</f>
        <v>0</v>
      </c>
      <c r="BF207" s="229">
        <f>IF(N207="snížená",J207,0)</f>
        <v>0</v>
      </c>
      <c r="BG207" s="229">
        <f>IF(N207="zákl. přenesená",J207,0)</f>
        <v>0</v>
      </c>
      <c r="BH207" s="229">
        <f>IF(N207="sníž. přenesená",J207,0)</f>
        <v>0</v>
      </c>
      <c r="BI207" s="229">
        <f>IF(N207="nulová",J207,0)</f>
        <v>0</v>
      </c>
      <c r="BJ207" s="18" t="s">
        <v>84</v>
      </c>
      <c r="BK207" s="229">
        <f>ROUND(I207*H207,2)</f>
        <v>0</v>
      </c>
      <c r="BL207" s="18" t="s">
        <v>415</v>
      </c>
      <c r="BM207" s="228" t="s">
        <v>4751</v>
      </c>
    </row>
    <row r="208" s="2" customFormat="1">
      <c r="A208" s="39"/>
      <c r="B208" s="40"/>
      <c r="C208" s="41"/>
      <c r="D208" s="230" t="s">
        <v>417</v>
      </c>
      <c r="E208" s="41"/>
      <c r="F208" s="231" t="s">
        <v>4750</v>
      </c>
      <c r="G208" s="41"/>
      <c r="H208" s="41"/>
      <c r="I208" s="156"/>
      <c r="J208" s="41"/>
      <c r="K208" s="41"/>
      <c r="L208" s="45"/>
      <c r="M208" s="232"/>
      <c r="N208" s="233"/>
      <c r="O208" s="92"/>
      <c r="P208" s="92"/>
      <c r="Q208" s="92"/>
      <c r="R208" s="92"/>
      <c r="S208" s="92"/>
      <c r="T208" s="93"/>
      <c r="U208" s="39"/>
      <c r="V208" s="39"/>
      <c r="W208" s="39"/>
      <c r="X208" s="39"/>
      <c r="Y208" s="39"/>
      <c r="Z208" s="39"/>
      <c r="AA208" s="39"/>
      <c r="AB208" s="39"/>
      <c r="AC208" s="39"/>
      <c r="AD208" s="39"/>
      <c r="AE208" s="39"/>
      <c r="AT208" s="18" t="s">
        <v>417</v>
      </c>
      <c r="AU208" s="18" t="s">
        <v>76</v>
      </c>
    </row>
    <row r="209" s="2" customFormat="1" ht="21.75" customHeight="1">
      <c r="A209" s="39"/>
      <c r="B209" s="40"/>
      <c r="C209" s="216" t="s">
        <v>981</v>
      </c>
      <c r="D209" s="216" t="s">
        <v>409</v>
      </c>
      <c r="E209" s="217" t="s">
        <v>4752</v>
      </c>
      <c r="F209" s="218" t="s">
        <v>4753</v>
      </c>
      <c r="G209" s="219" t="s">
        <v>509</v>
      </c>
      <c r="H209" s="220">
        <v>2</v>
      </c>
      <c r="I209" s="221"/>
      <c r="J209" s="222">
        <f>ROUND(I209*H209,2)</f>
        <v>0</v>
      </c>
      <c r="K209" s="218" t="s">
        <v>1</v>
      </c>
      <c r="L209" s="223"/>
      <c r="M209" s="224" t="s">
        <v>1</v>
      </c>
      <c r="N209" s="225" t="s">
        <v>41</v>
      </c>
      <c r="O209" s="92"/>
      <c r="P209" s="226">
        <f>O209*H209</f>
        <v>0</v>
      </c>
      <c r="Q209" s="226">
        <v>0</v>
      </c>
      <c r="R209" s="226">
        <f>Q209*H209</f>
        <v>0</v>
      </c>
      <c r="S209" s="226">
        <v>0</v>
      </c>
      <c r="T209" s="227">
        <f>S209*H209</f>
        <v>0</v>
      </c>
      <c r="U209" s="39"/>
      <c r="V209" s="39"/>
      <c r="W209" s="39"/>
      <c r="X209" s="39"/>
      <c r="Y209" s="39"/>
      <c r="Z209" s="39"/>
      <c r="AA209" s="39"/>
      <c r="AB209" s="39"/>
      <c r="AC209" s="39"/>
      <c r="AD209" s="39"/>
      <c r="AE209" s="39"/>
      <c r="AR209" s="228" t="s">
        <v>413</v>
      </c>
      <c r="AT209" s="228" t="s">
        <v>409</v>
      </c>
      <c r="AU209" s="228" t="s">
        <v>76</v>
      </c>
      <c r="AY209" s="18" t="s">
        <v>414</v>
      </c>
      <c r="BE209" s="229">
        <f>IF(N209="základní",J209,0)</f>
        <v>0</v>
      </c>
      <c r="BF209" s="229">
        <f>IF(N209="snížená",J209,0)</f>
        <v>0</v>
      </c>
      <c r="BG209" s="229">
        <f>IF(N209="zákl. přenesená",J209,0)</f>
        <v>0</v>
      </c>
      <c r="BH209" s="229">
        <f>IF(N209="sníž. přenesená",J209,0)</f>
        <v>0</v>
      </c>
      <c r="BI209" s="229">
        <f>IF(N209="nulová",J209,0)</f>
        <v>0</v>
      </c>
      <c r="BJ209" s="18" t="s">
        <v>84</v>
      </c>
      <c r="BK209" s="229">
        <f>ROUND(I209*H209,2)</f>
        <v>0</v>
      </c>
      <c r="BL209" s="18" t="s">
        <v>415</v>
      </c>
      <c r="BM209" s="228" t="s">
        <v>4754</v>
      </c>
    </row>
    <row r="210" s="2" customFormat="1">
      <c r="A210" s="39"/>
      <c r="B210" s="40"/>
      <c r="C210" s="41"/>
      <c r="D210" s="230" t="s">
        <v>417</v>
      </c>
      <c r="E210" s="41"/>
      <c r="F210" s="231" t="s">
        <v>4753</v>
      </c>
      <c r="G210" s="41"/>
      <c r="H210" s="41"/>
      <c r="I210" s="156"/>
      <c r="J210" s="41"/>
      <c r="K210" s="41"/>
      <c r="L210" s="45"/>
      <c r="M210" s="232"/>
      <c r="N210" s="233"/>
      <c r="O210" s="92"/>
      <c r="P210" s="92"/>
      <c r="Q210" s="92"/>
      <c r="R210" s="92"/>
      <c r="S210" s="92"/>
      <c r="T210" s="93"/>
      <c r="U210" s="39"/>
      <c r="V210" s="39"/>
      <c r="W210" s="39"/>
      <c r="X210" s="39"/>
      <c r="Y210" s="39"/>
      <c r="Z210" s="39"/>
      <c r="AA210" s="39"/>
      <c r="AB210" s="39"/>
      <c r="AC210" s="39"/>
      <c r="AD210" s="39"/>
      <c r="AE210" s="39"/>
      <c r="AT210" s="18" t="s">
        <v>417</v>
      </c>
      <c r="AU210" s="18" t="s">
        <v>76</v>
      </c>
    </row>
    <row r="211" s="2" customFormat="1" ht="21.75" customHeight="1">
      <c r="A211" s="39"/>
      <c r="B211" s="40"/>
      <c r="C211" s="216" t="s">
        <v>987</v>
      </c>
      <c r="D211" s="216" t="s">
        <v>409</v>
      </c>
      <c r="E211" s="217" t="s">
        <v>4755</v>
      </c>
      <c r="F211" s="218" t="s">
        <v>4756</v>
      </c>
      <c r="G211" s="219" t="s">
        <v>509</v>
      </c>
      <c r="H211" s="220">
        <v>6</v>
      </c>
      <c r="I211" s="221"/>
      <c r="J211" s="222">
        <f>ROUND(I211*H211,2)</f>
        <v>0</v>
      </c>
      <c r="K211" s="218" t="s">
        <v>1</v>
      </c>
      <c r="L211" s="223"/>
      <c r="M211" s="224" t="s">
        <v>1</v>
      </c>
      <c r="N211" s="225" t="s">
        <v>41</v>
      </c>
      <c r="O211" s="92"/>
      <c r="P211" s="226">
        <f>O211*H211</f>
        <v>0</v>
      </c>
      <c r="Q211" s="226">
        <v>0</v>
      </c>
      <c r="R211" s="226">
        <f>Q211*H211</f>
        <v>0</v>
      </c>
      <c r="S211" s="226">
        <v>0</v>
      </c>
      <c r="T211" s="227">
        <f>S211*H211</f>
        <v>0</v>
      </c>
      <c r="U211" s="39"/>
      <c r="V211" s="39"/>
      <c r="W211" s="39"/>
      <c r="X211" s="39"/>
      <c r="Y211" s="39"/>
      <c r="Z211" s="39"/>
      <c r="AA211" s="39"/>
      <c r="AB211" s="39"/>
      <c r="AC211" s="39"/>
      <c r="AD211" s="39"/>
      <c r="AE211" s="39"/>
      <c r="AR211" s="228" t="s">
        <v>413</v>
      </c>
      <c r="AT211" s="228" t="s">
        <v>409</v>
      </c>
      <c r="AU211" s="228" t="s">
        <v>76</v>
      </c>
      <c r="AY211" s="18" t="s">
        <v>414</v>
      </c>
      <c r="BE211" s="229">
        <f>IF(N211="základní",J211,0)</f>
        <v>0</v>
      </c>
      <c r="BF211" s="229">
        <f>IF(N211="snížená",J211,0)</f>
        <v>0</v>
      </c>
      <c r="BG211" s="229">
        <f>IF(N211="zákl. přenesená",J211,0)</f>
        <v>0</v>
      </c>
      <c r="BH211" s="229">
        <f>IF(N211="sníž. přenesená",J211,0)</f>
        <v>0</v>
      </c>
      <c r="BI211" s="229">
        <f>IF(N211="nulová",J211,0)</f>
        <v>0</v>
      </c>
      <c r="BJ211" s="18" t="s">
        <v>84</v>
      </c>
      <c r="BK211" s="229">
        <f>ROUND(I211*H211,2)</f>
        <v>0</v>
      </c>
      <c r="BL211" s="18" t="s">
        <v>415</v>
      </c>
      <c r="BM211" s="228" t="s">
        <v>4757</v>
      </c>
    </row>
    <row r="212" s="2" customFormat="1">
      <c r="A212" s="39"/>
      <c r="B212" s="40"/>
      <c r="C212" s="41"/>
      <c r="D212" s="230" t="s">
        <v>417</v>
      </c>
      <c r="E212" s="41"/>
      <c r="F212" s="231" t="s">
        <v>4756</v>
      </c>
      <c r="G212" s="41"/>
      <c r="H212" s="41"/>
      <c r="I212" s="156"/>
      <c r="J212" s="41"/>
      <c r="K212" s="41"/>
      <c r="L212" s="45"/>
      <c r="M212" s="232"/>
      <c r="N212" s="233"/>
      <c r="O212" s="92"/>
      <c r="P212" s="92"/>
      <c r="Q212" s="92"/>
      <c r="R212" s="92"/>
      <c r="S212" s="92"/>
      <c r="T212" s="93"/>
      <c r="U212" s="39"/>
      <c r="V212" s="39"/>
      <c r="W212" s="39"/>
      <c r="X212" s="39"/>
      <c r="Y212" s="39"/>
      <c r="Z212" s="39"/>
      <c r="AA212" s="39"/>
      <c r="AB212" s="39"/>
      <c r="AC212" s="39"/>
      <c r="AD212" s="39"/>
      <c r="AE212" s="39"/>
      <c r="AT212" s="18" t="s">
        <v>417</v>
      </c>
      <c r="AU212" s="18" t="s">
        <v>76</v>
      </c>
    </row>
    <row r="213" s="2" customFormat="1" ht="16.5" customHeight="1">
      <c r="A213" s="39"/>
      <c r="B213" s="40"/>
      <c r="C213" s="216" t="s">
        <v>993</v>
      </c>
      <c r="D213" s="216" t="s">
        <v>409</v>
      </c>
      <c r="E213" s="217" t="s">
        <v>4758</v>
      </c>
      <c r="F213" s="218" t="s">
        <v>4759</v>
      </c>
      <c r="G213" s="219" t="s">
        <v>509</v>
      </c>
      <c r="H213" s="220">
        <v>44</v>
      </c>
      <c r="I213" s="221"/>
      <c r="J213" s="222">
        <f>ROUND(I213*H213,2)</f>
        <v>0</v>
      </c>
      <c r="K213" s="218" t="s">
        <v>1</v>
      </c>
      <c r="L213" s="223"/>
      <c r="M213" s="224" t="s">
        <v>1</v>
      </c>
      <c r="N213" s="225" t="s">
        <v>41</v>
      </c>
      <c r="O213" s="92"/>
      <c r="P213" s="226">
        <f>O213*H213</f>
        <v>0</v>
      </c>
      <c r="Q213" s="226">
        <v>0</v>
      </c>
      <c r="R213" s="226">
        <f>Q213*H213</f>
        <v>0</v>
      </c>
      <c r="S213" s="226">
        <v>0</v>
      </c>
      <c r="T213" s="227">
        <f>S213*H213</f>
        <v>0</v>
      </c>
      <c r="U213" s="39"/>
      <c r="V213" s="39"/>
      <c r="W213" s="39"/>
      <c r="X213" s="39"/>
      <c r="Y213" s="39"/>
      <c r="Z213" s="39"/>
      <c r="AA213" s="39"/>
      <c r="AB213" s="39"/>
      <c r="AC213" s="39"/>
      <c r="AD213" s="39"/>
      <c r="AE213" s="39"/>
      <c r="AR213" s="228" t="s">
        <v>413</v>
      </c>
      <c r="AT213" s="228" t="s">
        <v>409</v>
      </c>
      <c r="AU213" s="228" t="s">
        <v>76</v>
      </c>
      <c r="AY213" s="18" t="s">
        <v>414</v>
      </c>
      <c r="BE213" s="229">
        <f>IF(N213="základní",J213,0)</f>
        <v>0</v>
      </c>
      <c r="BF213" s="229">
        <f>IF(N213="snížená",J213,0)</f>
        <v>0</v>
      </c>
      <c r="BG213" s="229">
        <f>IF(N213="zákl. přenesená",J213,0)</f>
        <v>0</v>
      </c>
      <c r="BH213" s="229">
        <f>IF(N213="sníž. přenesená",J213,0)</f>
        <v>0</v>
      </c>
      <c r="BI213" s="229">
        <f>IF(N213="nulová",J213,0)</f>
        <v>0</v>
      </c>
      <c r="BJ213" s="18" t="s">
        <v>84</v>
      </c>
      <c r="BK213" s="229">
        <f>ROUND(I213*H213,2)</f>
        <v>0</v>
      </c>
      <c r="BL213" s="18" t="s">
        <v>415</v>
      </c>
      <c r="BM213" s="228" t="s">
        <v>4760</v>
      </c>
    </row>
    <row r="214" s="2" customFormat="1">
      <c r="A214" s="39"/>
      <c r="B214" s="40"/>
      <c r="C214" s="41"/>
      <c r="D214" s="230" t="s">
        <v>417</v>
      </c>
      <c r="E214" s="41"/>
      <c r="F214" s="231" t="s">
        <v>4759</v>
      </c>
      <c r="G214" s="41"/>
      <c r="H214" s="41"/>
      <c r="I214" s="156"/>
      <c r="J214" s="41"/>
      <c r="K214" s="41"/>
      <c r="L214" s="45"/>
      <c r="M214" s="232"/>
      <c r="N214" s="233"/>
      <c r="O214" s="92"/>
      <c r="P214" s="92"/>
      <c r="Q214" s="92"/>
      <c r="R214" s="92"/>
      <c r="S214" s="92"/>
      <c r="T214" s="93"/>
      <c r="U214" s="39"/>
      <c r="V214" s="39"/>
      <c r="W214" s="39"/>
      <c r="X214" s="39"/>
      <c r="Y214" s="39"/>
      <c r="Z214" s="39"/>
      <c r="AA214" s="39"/>
      <c r="AB214" s="39"/>
      <c r="AC214" s="39"/>
      <c r="AD214" s="39"/>
      <c r="AE214" s="39"/>
      <c r="AT214" s="18" t="s">
        <v>417</v>
      </c>
      <c r="AU214" s="18" t="s">
        <v>76</v>
      </c>
    </row>
    <row r="215" s="2" customFormat="1" ht="16.5" customHeight="1">
      <c r="A215" s="39"/>
      <c r="B215" s="40"/>
      <c r="C215" s="216" t="s">
        <v>997</v>
      </c>
      <c r="D215" s="216" t="s">
        <v>409</v>
      </c>
      <c r="E215" s="217" t="s">
        <v>4761</v>
      </c>
      <c r="F215" s="218" t="s">
        <v>4762</v>
      </c>
      <c r="G215" s="219" t="s">
        <v>509</v>
      </c>
      <c r="H215" s="220">
        <v>2</v>
      </c>
      <c r="I215" s="221"/>
      <c r="J215" s="222">
        <f>ROUND(I215*H215,2)</f>
        <v>0</v>
      </c>
      <c r="K215" s="218" t="s">
        <v>1</v>
      </c>
      <c r="L215" s="223"/>
      <c r="M215" s="224" t="s">
        <v>1</v>
      </c>
      <c r="N215" s="225" t="s">
        <v>41</v>
      </c>
      <c r="O215" s="92"/>
      <c r="P215" s="226">
        <f>O215*H215</f>
        <v>0</v>
      </c>
      <c r="Q215" s="226">
        <v>0</v>
      </c>
      <c r="R215" s="226">
        <f>Q215*H215</f>
        <v>0</v>
      </c>
      <c r="S215" s="226">
        <v>0</v>
      </c>
      <c r="T215" s="227">
        <f>S215*H215</f>
        <v>0</v>
      </c>
      <c r="U215" s="39"/>
      <c r="V215" s="39"/>
      <c r="W215" s="39"/>
      <c r="X215" s="39"/>
      <c r="Y215" s="39"/>
      <c r="Z215" s="39"/>
      <c r="AA215" s="39"/>
      <c r="AB215" s="39"/>
      <c r="AC215" s="39"/>
      <c r="AD215" s="39"/>
      <c r="AE215" s="39"/>
      <c r="AR215" s="228" t="s">
        <v>413</v>
      </c>
      <c r="AT215" s="228" t="s">
        <v>409</v>
      </c>
      <c r="AU215" s="228" t="s">
        <v>76</v>
      </c>
      <c r="AY215" s="18" t="s">
        <v>414</v>
      </c>
      <c r="BE215" s="229">
        <f>IF(N215="základní",J215,0)</f>
        <v>0</v>
      </c>
      <c r="BF215" s="229">
        <f>IF(N215="snížená",J215,0)</f>
        <v>0</v>
      </c>
      <c r="BG215" s="229">
        <f>IF(N215="zákl. přenesená",J215,0)</f>
        <v>0</v>
      </c>
      <c r="BH215" s="229">
        <f>IF(N215="sníž. přenesená",J215,0)</f>
        <v>0</v>
      </c>
      <c r="BI215" s="229">
        <f>IF(N215="nulová",J215,0)</f>
        <v>0</v>
      </c>
      <c r="BJ215" s="18" t="s">
        <v>84</v>
      </c>
      <c r="BK215" s="229">
        <f>ROUND(I215*H215,2)</f>
        <v>0</v>
      </c>
      <c r="BL215" s="18" t="s">
        <v>415</v>
      </c>
      <c r="BM215" s="228" t="s">
        <v>4763</v>
      </c>
    </row>
    <row r="216" s="2" customFormat="1">
      <c r="A216" s="39"/>
      <c r="B216" s="40"/>
      <c r="C216" s="41"/>
      <c r="D216" s="230" t="s">
        <v>417</v>
      </c>
      <c r="E216" s="41"/>
      <c r="F216" s="231" t="s">
        <v>4762</v>
      </c>
      <c r="G216" s="41"/>
      <c r="H216" s="41"/>
      <c r="I216" s="156"/>
      <c r="J216" s="41"/>
      <c r="K216" s="41"/>
      <c r="L216" s="45"/>
      <c r="M216" s="232"/>
      <c r="N216" s="233"/>
      <c r="O216" s="92"/>
      <c r="P216" s="92"/>
      <c r="Q216" s="92"/>
      <c r="R216" s="92"/>
      <c r="S216" s="92"/>
      <c r="T216" s="93"/>
      <c r="U216" s="39"/>
      <c r="V216" s="39"/>
      <c r="W216" s="39"/>
      <c r="X216" s="39"/>
      <c r="Y216" s="39"/>
      <c r="Z216" s="39"/>
      <c r="AA216" s="39"/>
      <c r="AB216" s="39"/>
      <c r="AC216" s="39"/>
      <c r="AD216" s="39"/>
      <c r="AE216" s="39"/>
      <c r="AT216" s="18" t="s">
        <v>417</v>
      </c>
      <c r="AU216" s="18" t="s">
        <v>76</v>
      </c>
    </row>
    <row r="217" s="2" customFormat="1" ht="21.75" customHeight="1">
      <c r="A217" s="39"/>
      <c r="B217" s="40"/>
      <c r="C217" s="216" t="s">
        <v>1001</v>
      </c>
      <c r="D217" s="216" t="s">
        <v>409</v>
      </c>
      <c r="E217" s="217" t="s">
        <v>4764</v>
      </c>
      <c r="F217" s="218" t="s">
        <v>4765</v>
      </c>
      <c r="G217" s="219" t="s">
        <v>509</v>
      </c>
      <c r="H217" s="220">
        <v>8</v>
      </c>
      <c r="I217" s="221"/>
      <c r="J217" s="222">
        <f>ROUND(I217*H217,2)</f>
        <v>0</v>
      </c>
      <c r="K217" s="218" t="s">
        <v>1</v>
      </c>
      <c r="L217" s="223"/>
      <c r="M217" s="224" t="s">
        <v>1</v>
      </c>
      <c r="N217" s="225" t="s">
        <v>41</v>
      </c>
      <c r="O217" s="92"/>
      <c r="P217" s="226">
        <f>O217*H217</f>
        <v>0</v>
      </c>
      <c r="Q217" s="226">
        <v>0</v>
      </c>
      <c r="R217" s="226">
        <f>Q217*H217</f>
        <v>0</v>
      </c>
      <c r="S217" s="226">
        <v>0</v>
      </c>
      <c r="T217" s="227">
        <f>S217*H217</f>
        <v>0</v>
      </c>
      <c r="U217" s="39"/>
      <c r="V217" s="39"/>
      <c r="W217" s="39"/>
      <c r="X217" s="39"/>
      <c r="Y217" s="39"/>
      <c r="Z217" s="39"/>
      <c r="AA217" s="39"/>
      <c r="AB217" s="39"/>
      <c r="AC217" s="39"/>
      <c r="AD217" s="39"/>
      <c r="AE217" s="39"/>
      <c r="AR217" s="228" t="s">
        <v>413</v>
      </c>
      <c r="AT217" s="228" t="s">
        <v>409</v>
      </c>
      <c r="AU217" s="228" t="s">
        <v>76</v>
      </c>
      <c r="AY217" s="18" t="s">
        <v>414</v>
      </c>
      <c r="BE217" s="229">
        <f>IF(N217="základní",J217,0)</f>
        <v>0</v>
      </c>
      <c r="BF217" s="229">
        <f>IF(N217="snížená",J217,0)</f>
        <v>0</v>
      </c>
      <c r="BG217" s="229">
        <f>IF(N217="zákl. přenesená",J217,0)</f>
        <v>0</v>
      </c>
      <c r="BH217" s="229">
        <f>IF(N217="sníž. přenesená",J217,0)</f>
        <v>0</v>
      </c>
      <c r="BI217" s="229">
        <f>IF(N217="nulová",J217,0)</f>
        <v>0</v>
      </c>
      <c r="BJ217" s="18" t="s">
        <v>84</v>
      </c>
      <c r="BK217" s="229">
        <f>ROUND(I217*H217,2)</f>
        <v>0</v>
      </c>
      <c r="BL217" s="18" t="s">
        <v>415</v>
      </c>
      <c r="BM217" s="228" t="s">
        <v>4766</v>
      </c>
    </row>
    <row r="218" s="2" customFormat="1">
      <c r="A218" s="39"/>
      <c r="B218" s="40"/>
      <c r="C218" s="41"/>
      <c r="D218" s="230" t="s">
        <v>417</v>
      </c>
      <c r="E218" s="41"/>
      <c r="F218" s="231" t="s">
        <v>4765</v>
      </c>
      <c r="G218" s="41"/>
      <c r="H218" s="41"/>
      <c r="I218" s="156"/>
      <c r="J218" s="41"/>
      <c r="K218" s="41"/>
      <c r="L218" s="45"/>
      <c r="M218" s="232"/>
      <c r="N218" s="233"/>
      <c r="O218" s="92"/>
      <c r="P218" s="92"/>
      <c r="Q218" s="92"/>
      <c r="R218" s="92"/>
      <c r="S218" s="92"/>
      <c r="T218" s="93"/>
      <c r="U218" s="39"/>
      <c r="V218" s="39"/>
      <c r="W218" s="39"/>
      <c r="X218" s="39"/>
      <c r="Y218" s="39"/>
      <c r="Z218" s="39"/>
      <c r="AA218" s="39"/>
      <c r="AB218" s="39"/>
      <c r="AC218" s="39"/>
      <c r="AD218" s="39"/>
      <c r="AE218" s="39"/>
      <c r="AT218" s="18" t="s">
        <v>417</v>
      </c>
      <c r="AU218" s="18" t="s">
        <v>76</v>
      </c>
    </row>
    <row r="219" s="2" customFormat="1" ht="21.75" customHeight="1">
      <c r="A219" s="39"/>
      <c r="B219" s="40"/>
      <c r="C219" s="216" t="s">
        <v>1005</v>
      </c>
      <c r="D219" s="216" t="s">
        <v>409</v>
      </c>
      <c r="E219" s="217" t="s">
        <v>4767</v>
      </c>
      <c r="F219" s="218" t="s">
        <v>4768</v>
      </c>
      <c r="G219" s="219" t="s">
        <v>509</v>
      </c>
      <c r="H219" s="220">
        <v>120</v>
      </c>
      <c r="I219" s="221"/>
      <c r="J219" s="222">
        <f>ROUND(I219*H219,2)</f>
        <v>0</v>
      </c>
      <c r="K219" s="218" t="s">
        <v>1</v>
      </c>
      <c r="L219" s="223"/>
      <c r="M219" s="224" t="s">
        <v>1</v>
      </c>
      <c r="N219" s="225" t="s">
        <v>41</v>
      </c>
      <c r="O219" s="92"/>
      <c r="P219" s="226">
        <f>O219*H219</f>
        <v>0</v>
      </c>
      <c r="Q219" s="226">
        <v>0</v>
      </c>
      <c r="R219" s="226">
        <f>Q219*H219</f>
        <v>0</v>
      </c>
      <c r="S219" s="226">
        <v>0</v>
      </c>
      <c r="T219" s="227">
        <f>S219*H219</f>
        <v>0</v>
      </c>
      <c r="U219" s="39"/>
      <c r="V219" s="39"/>
      <c r="W219" s="39"/>
      <c r="X219" s="39"/>
      <c r="Y219" s="39"/>
      <c r="Z219" s="39"/>
      <c r="AA219" s="39"/>
      <c r="AB219" s="39"/>
      <c r="AC219" s="39"/>
      <c r="AD219" s="39"/>
      <c r="AE219" s="39"/>
      <c r="AR219" s="228" t="s">
        <v>413</v>
      </c>
      <c r="AT219" s="228" t="s">
        <v>409</v>
      </c>
      <c r="AU219" s="228" t="s">
        <v>76</v>
      </c>
      <c r="AY219" s="18" t="s">
        <v>414</v>
      </c>
      <c r="BE219" s="229">
        <f>IF(N219="základní",J219,0)</f>
        <v>0</v>
      </c>
      <c r="BF219" s="229">
        <f>IF(N219="snížená",J219,0)</f>
        <v>0</v>
      </c>
      <c r="BG219" s="229">
        <f>IF(N219="zákl. přenesená",J219,0)</f>
        <v>0</v>
      </c>
      <c r="BH219" s="229">
        <f>IF(N219="sníž. přenesená",J219,0)</f>
        <v>0</v>
      </c>
      <c r="BI219" s="229">
        <f>IF(N219="nulová",J219,0)</f>
        <v>0</v>
      </c>
      <c r="BJ219" s="18" t="s">
        <v>84</v>
      </c>
      <c r="BK219" s="229">
        <f>ROUND(I219*H219,2)</f>
        <v>0</v>
      </c>
      <c r="BL219" s="18" t="s">
        <v>415</v>
      </c>
      <c r="BM219" s="228" t="s">
        <v>4769</v>
      </c>
    </row>
    <row r="220" s="2" customFormat="1">
      <c r="A220" s="39"/>
      <c r="B220" s="40"/>
      <c r="C220" s="41"/>
      <c r="D220" s="230" t="s">
        <v>417</v>
      </c>
      <c r="E220" s="41"/>
      <c r="F220" s="231" t="s">
        <v>4770</v>
      </c>
      <c r="G220" s="41"/>
      <c r="H220" s="41"/>
      <c r="I220" s="156"/>
      <c r="J220" s="41"/>
      <c r="K220" s="41"/>
      <c r="L220" s="45"/>
      <c r="M220" s="232"/>
      <c r="N220" s="233"/>
      <c r="O220" s="92"/>
      <c r="P220" s="92"/>
      <c r="Q220" s="92"/>
      <c r="R220" s="92"/>
      <c r="S220" s="92"/>
      <c r="T220" s="93"/>
      <c r="U220" s="39"/>
      <c r="V220" s="39"/>
      <c r="W220" s="39"/>
      <c r="X220" s="39"/>
      <c r="Y220" s="39"/>
      <c r="Z220" s="39"/>
      <c r="AA220" s="39"/>
      <c r="AB220" s="39"/>
      <c r="AC220" s="39"/>
      <c r="AD220" s="39"/>
      <c r="AE220" s="39"/>
      <c r="AT220" s="18" t="s">
        <v>417</v>
      </c>
      <c r="AU220" s="18" t="s">
        <v>76</v>
      </c>
    </row>
    <row r="221" s="2" customFormat="1" ht="21.75" customHeight="1">
      <c r="A221" s="39"/>
      <c r="B221" s="40"/>
      <c r="C221" s="216" t="s">
        <v>1009</v>
      </c>
      <c r="D221" s="216" t="s">
        <v>409</v>
      </c>
      <c r="E221" s="217" t="s">
        <v>4771</v>
      </c>
      <c r="F221" s="218" t="s">
        <v>4772</v>
      </c>
      <c r="G221" s="219" t="s">
        <v>509</v>
      </c>
      <c r="H221" s="220">
        <v>50</v>
      </c>
      <c r="I221" s="221"/>
      <c r="J221" s="222">
        <f>ROUND(I221*H221,2)</f>
        <v>0</v>
      </c>
      <c r="K221" s="218" t="s">
        <v>1</v>
      </c>
      <c r="L221" s="223"/>
      <c r="M221" s="224" t="s">
        <v>1</v>
      </c>
      <c r="N221" s="225" t="s">
        <v>41</v>
      </c>
      <c r="O221" s="92"/>
      <c r="P221" s="226">
        <f>O221*H221</f>
        <v>0</v>
      </c>
      <c r="Q221" s="226">
        <v>0</v>
      </c>
      <c r="R221" s="226">
        <f>Q221*H221</f>
        <v>0</v>
      </c>
      <c r="S221" s="226">
        <v>0</v>
      </c>
      <c r="T221" s="227">
        <f>S221*H221</f>
        <v>0</v>
      </c>
      <c r="U221" s="39"/>
      <c r="V221" s="39"/>
      <c r="W221" s="39"/>
      <c r="X221" s="39"/>
      <c r="Y221" s="39"/>
      <c r="Z221" s="39"/>
      <c r="AA221" s="39"/>
      <c r="AB221" s="39"/>
      <c r="AC221" s="39"/>
      <c r="AD221" s="39"/>
      <c r="AE221" s="39"/>
      <c r="AR221" s="228" t="s">
        <v>413</v>
      </c>
      <c r="AT221" s="228" t="s">
        <v>409</v>
      </c>
      <c r="AU221" s="228" t="s">
        <v>76</v>
      </c>
      <c r="AY221" s="18" t="s">
        <v>414</v>
      </c>
      <c r="BE221" s="229">
        <f>IF(N221="základní",J221,0)</f>
        <v>0</v>
      </c>
      <c r="BF221" s="229">
        <f>IF(N221="snížená",J221,0)</f>
        <v>0</v>
      </c>
      <c r="BG221" s="229">
        <f>IF(N221="zákl. přenesená",J221,0)</f>
        <v>0</v>
      </c>
      <c r="BH221" s="229">
        <f>IF(N221="sníž. přenesená",J221,0)</f>
        <v>0</v>
      </c>
      <c r="BI221" s="229">
        <f>IF(N221="nulová",J221,0)</f>
        <v>0</v>
      </c>
      <c r="BJ221" s="18" t="s">
        <v>84</v>
      </c>
      <c r="BK221" s="229">
        <f>ROUND(I221*H221,2)</f>
        <v>0</v>
      </c>
      <c r="BL221" s="18" t="s">
        <v>415</v>
      </c>
      <c r="BM221" s="228" t="s">
        <v>4773</v>
      </c>
    </row>
    <row r="222" s="2" customFormat="1">
      <c r="A222" s="39"/>
      <c r="B222" s="40"/>
      <c r="C222" s="41"/>
      <c r="D222" s="230" t="s">
        <v>417</v>
      </c>
      <c r="E222" s="41"/>
      <c r="F222" s="231" t="s">
        <v>4772</v>
      </c>
      <c r="G222" s="41"/>
      <c r="H222" s="41"/>
      <c r="I222" s="156"/>
      <c r="J222" s="41"/>
      <c r="K222" s="41"/>
      <c r="L222" s="45"/>
      <c r="M222" s="232"/>
      <c r="N222" s="233"/>
      <c r="O222" s="92"/>
      <c r="P222" s="92"/>
      <c r="Q222" s="92"/>
      <c r="R222" s="92"/>
      <c r="S222" s="92"/>
      <c r="T222" s="93"/>
      <c r="U222" s="39"/>
      <c r="V222" s="39"/>
      <c r="W222" s="39"/>
      <c r="X222" s="39"/>
      <c r="Y222" s="39"/>
      <c r="Z222" s="39"/>
      <c r="AA222" s="39"/>
      <c r="AB222" s="39"/>
      <c r="AC222" s="39"/>
      <c r="AD222" s="39"/>
      <c r="AE222" s="39"/>
      <c r="AT222" s="18" t="s">
        <v>417</v>
      </c>
      <c r="AU222" s="18" t="s">
        <v>76</v>
      </c>
    </row>
    <row r="223" s="2" customFormat="1" ht="21.75" customHeight="1">
      <c r="A223" s="39"/>
      <c r="B223" s="40"/>
      <c r="C223" s="216" t="s">
        <v>1013</v>
      </c>
      <c r="D223" s="216" t="s">
        <v>409</v>
      </c>
      <c r="E223" s="217" t="s">
        <v>1148</v>
      </c>
      <c r="F223" s="218" t="s">
        <v>1149</v>
      </c>
      <c r="G223" s="219" t="s">
        <v>509</v>
      </c>
      <c r="H223" s="220">
        <v>6</v>
      </c>
      <c r="I223" s="221"/>
      <c r="J223" s="222">
        <f>ROUND(I223*H223,2)</f>
        <v>0</v>
      </c>
      <c r="K223" s="218" t="s">
        <v>1</v>
      </c>
      <c r="L223" s="223"/>
      <c r="M223" s="224" t="s">
        <v>1</v>
      </c>
      <c r="N223" s="225" t="s">
        <v>41</v>
      </c>
      <c r="O223" s="92"/>
      <c r="P223" s="226">
        <f>O223*H223</f>
        <v>0</v>
      </c>
      <c r="Q223" s="226">
        <v>0</v>
      </c>
      <c r="R223" s="226">
        <f>Q223*H223</f>
        <v>0</v>
      </c>
      <c r="S223" s="226">
        <v>0</v>
      </c>
      <c r="T223" s="227">
        <f>S223*H223</f>
        <v>0</v>
      </c>
      <c r="U223" s="39"/>
      <c r="V223" s="39"/>
      <c r="W223" s="39"/>
      <c r="X223" s="39"/>
      <c r="Y223" s="39"/>
      <c r="Z223" s="39"/>
      <c r="AA223" s="39"/>
      <c r="AB223" s="39"/>
      <c r="AC223" s="39"/>
      <c r="AD223" s="39"/>
      <c r="AE223" s="39"/>
      <c r="AR223" s="228" t="s">
        <v>413</v>
      </c>
      <c r="AT223" s="228" t="s">
        <v>409</v>
      </c>
      <c r="AU223" s="228" t="s">
        <v>76</v>
      </c>
      <c r="AY223" s="18" t="s">
        <v>414</v>
      </c>
      <c r="BE223" s="229">
        <f>IF(N223="základní",J223,0)</f>
        <v>0</v>
      </c>
      <c r="BF223" s="229">
        <f>IF(N223="snížená",J223,0)</f>
        <v>0</v>
      </c>
      <c r="BG223" s="229">
        <f>IF(N223="zákl. přenesená",J223,0)</f>
        <v>0</v>
      </c>
      <c r="BH223" s="229">
        <f>IF(N223="sníž. přenesená",J223,0)</f>
        <v>0</v>
      </c>
      <c r="BI223" s="229">
        <f>IF(N223="nulová",J223,0)</f>
        <v>0</v>
      </c>
      <c r="BJ223" s="18" t="s">
        <v>84</v>
      </c>
      <c r="BK223" s="229">
        <f>ROUND(I223*H223,2)</f>
        <v>0</v>
      </c>
      <c r="BL223" s="18" t="s">
        <v>415</v>
      </c>
      <c r="BM223" s="228" t="s">
        <v>4774</v>
      </c>
    </row>
    <row r="224" s="2" customFormat="1">
      <c r="A224" s="39"/>
      <c r="B224" s="40"/>
      <c r="C224" s="41"/>
      <c r="D224" s="230" t="s">
        <v>417</v>
      </c>
      <c r="E224" s="41"/>
      <c r="F224" s="231" t="s">
        <v>1149</v>
      </c>
      <c r="G224" s="41"/>
      <c r="H224" s="41"/>
      <c r="I224" s="156"/>
      <c r="J224" s="41"/>
      <c r="K224" s="41"/>
      <c r="L224" s="45"/>
      <c r="M224" s="232"/>
      <c r="N224" s="233"/>
      <c r="O224" s="92"/>
      <c r="P224" s="92"/>
      <c r="Q224" s="92"/>
      <c r="R224" s="92"/>
      <c r="S224" s="92"/>
      <c r="T224" s="93"/>
      <c r="U224" s="39"/>
      <c r="V224" s="39"/>
      <c r="W224" s="39"/>
      <c r="X224" s="39"/>
      <c r="Y224" s="39"/>
      <c r="Z224" s="39"/>
      <c r="AA224" s="39"/>
      <c r="AB224" s="39"/>
      <c r="AC224" s="39"/>
      <c r="AD224" s="39"/>
      <c r="AE224" s="39"/>
      <c r="AT224" s="18" t="s">
        <v>417</v>
      </c>
      <c r="AU224" s="18" t="s">
        <v>76</v>
      </c>
    </row>
    <row r="225" s="2" customFormat="1" ht="21.75" customHeight="1">
      <c r="A225" s="39"/>
      <c r="B225" s="40"/>
      <c r="C225" s="216" t="s">
        <v>1017</v>
      </c>
      <c r="D225" s="216" t="s">
        <v>409</v>
      </c>
      <c r="E225" s="217" t="s">
        <v>1151</v>
      </c>
      <c r="F225" s="218" t="s">
        <v>1152</v>
      </c>
      <c r="G225" s="219" t="s">
        <v>509</v>
      </c>
      <c r="H225" s="220">
        <v>6</v>
      </c>
      <c r="I225" s="221"/>
      <c r="J225" s="222">
        <f>ROUND(I225*H225,2)</f>
        <v>0</v>
      </c>
      <c r="K225" s="218" t="s">
        <v>1</v>
      </c>
      <c r="L225" s="223"/>
      <c r="M225" s="224" t="s">
        <v>1</v>
      </c>
      <c r="N225" s="225" t="s">
        <v>41</v>
      </c>
      <c r="O225" s="92"/>
      <c r="P225" s="226">
        <f>O225*H225</f>
        <v>0</v>
      </c>
      <c r="Q225" s="226">
        <v>0</v>
      </c>
      <c r="R225" s="226">
        <f>Q225*H225</f>
        <v>0</v>
      </c>
      <c r="S225" s="226">
        <v>0</v>
      </c>
      <c r="T225" s="227">
        <f>S225*H225</f>
        <v>0</v>
      </c>
      <c r="U225" s="39"/>
      <c r="V225" s="39"/>
      <c r="W225" s="39"/>
      <c r="X225" s="39"/>
      <c r="Y225" s="39"/>
      <c r="Z225" s="39"/>
      <c r="AA225" s="39"/>
      <c r="AB225" s="39"/>
      <c r="AC225" s="39"/>
      <c r="AD225" s="39"/>
      <c r="AE225" s="39"/>
      <c r="AR225" s="228" t="s">
        <v>413</v>
      </c>
      <c r="AT225" s="228" t="s">
        <v>409</v>
      </c>
      <c r="AU225" s="228" t="s">
        <v>76</v>
      </c>
      <c r="AY225" s="18" t="s">
        <v>414</v>
      </c>
      <c r="BE225" s="229">
        <f>IF(N225="základní",J225,0)</f>
        <v>0</v>
      </c>
      <c r="BF225" s="229">
        <f>IF(N225="snížená",J225,0)</f>
        <v>0</v>
      </c>
      <c r="BG225" s="229">
        <f>IF(N225="zákl. přenesená",J225,0)</f>
        <v>0</v>
      </c>
      <c r="BH225" s="229">
        <f>IF(N225="sníž. přenesená",J225,0)</f>
        <v>0</v>
      </c>
      <c r="BI225" s="229">
        <f>IF(N225="nulová",J225,0)</f>
        <v>0</v>
      </c>
      <c r="BJ225" s="18" t="s">
        <v>84</v>
      </c>
      <c r="BK225" s="229">
        <f>ROUND(I225*H225,2)</f>
        <v>0</v>
      </c>
      <c r="BL225" s="18" t="s">
        <v>415</v>
      </c>
      <c r="BM225" s="228" t="s">
        <v>4775</v>
      </c>
    </row>
    <row r="226" s="2" customFormat="1">
      <c r="A226" s="39"/>
      <c r="B226" s="40"/>
      <c r="C226" s="41"/>
      <c r="D226" s="230" t="s">
        <v>417</v>
      </c>
      <c r="E226" s="41"/>
      <c r="F226" s="231" t="s">
        <v>1152</v>
      </c>
      <c r="G226" s="41"/>
      <c r="H226" s="41"/>
      <c r="I226" s="156"/>
      <c r="J226" s="41"/>
      <c r="K226" s="41"/>
      <c r="L226" s="45"/>
      <c r="M226" s="232"/>
      <c r="N226" s="233"/>
      <c r="O226" s="92"/>
      <c r="P226" s="92"/>
      <c r="Q226" s="92"/>
      <c r="R226" s="92"/>
      <c r="S226" s="92"/>
      <c r="T226" s="93"/>
      <c r="U226" s="39"/>
      <c r="V226" s="39"/>
      <c r="W226" s="39"/>
      <c r="X226" s="39"/>
      <c r="Y226" s="39"/>
      <c r="Z226" s="39"/>
      <c r="AA226" s="39"/>
      <c r="AB226" s="39"/>
      <c r="AC226" s="39"/>
      <c r="AD226" s="39"/>
      <c r="AE226" s="39"/>
      <c r="AT226" s="18" t="s">
        <v>417</v>
      </c>
      <c r="AU226" s="18" t="s">
        <v>76</v>
      </c>
    </row>
    <row r="227" s="2" customFormat="1" ht="16.5" customHeight="1">
      <c r="A227" s="39"/>
      <c r="B227" s="40"/>
      <c r="C227" s="216" t="s">
        <v>1021</v>
      </c>
      <c r="D227" s="216" t="s">
        <v>409</v>
      </c>
      <c r="E227" s="217" t="s">
        <v>1154</v>
      </c>
      <c r="F227" s="218" t="s">
        <v>1155</v>
      </c>
      <c r="G227" s="219" t="s">
        <v>509</v>
      </c>
      <c r="H227" s="220">
        <v>5</v>
      </c>
      <c r="I227" s="221"/>
      <c r="J227" s="222">
        <f>ROUND(I227*H227,2)</f>
        <v>0</v>
      </c>
      <c r="K227" s="218" t="s">
        <v>1</v>
      </c>
      <c r="L227" s="223"/>
      <c r="M227" s="224" t="s">
        <v>1</v>
      </c>
      <c r="N227" s="225" t="s">
        <v>41</v>
      </c>
      <c r="O227" s="92"/>
      <c r="P227" s="226">
        <f>O227*H227</f>
        <v>0</v>
      </c>
      <c r="Q227" s="226">
        <v>0</v>
      </c>
      <c r="R227" s="226">
        <f>Q227*H227</f>
        <v>0</v>
      </c>
      <c r="S227" s="226">
        <v>0</v>
      </c>
      <c r="T227" s="227">
        <f>S227*H227</f>
        <v>0</v>
      </c>
      <c r="U227" s="39"/>
      <c r="V227" s="39"/>
      <c r="W227" s="39"/>
      <c r="X227" s="39"/>
      <c r="Y227" s="39"/>
      <c r="Z227" s="39"/>
      <c r="AA227" s="39"/>
      <c r="AB227" s="39"/>
      <c r="AC227" s="39"/>
      <c r="AD227" s="39"/>
      <c r="AE227" s="39"/>
      <c r="AR227" s="228" t="s">
        <v>413</v>
      </c>
      <c r="AT227" s="228" t="s">
        <v>409</v>
      </c>
      <c r="AU227" s="228" t="s">
        <v>76</v>
      </c>
      <c r="AY227" s="18" t="s">
        <v>414</v>
      </c>
      <c r="BE227" s="229">
        <f>IF(N227="základní",J227,0)</f>
        <v>0</v>
      </c>
      <c r="BF227" s="229">
        <f>IF(N227="snížená",J227,0)</f>
        <v>0</v>
      </c>
      <c r="BG227" s="229">
        <f>IF(N227="zákl. přenesená",J227,0)</f>
        <v>0</v>
      </c>
      <c r="BH227" s="229">
        <f>IF(N227="sníž. přenesená",J227,0)</f>
        <v>0</v>
      </c>
      <c r="BI227" s="229">
        <f>IF(N227="nulová",J227,0)</f>
        <v>0</v>
      </c>
      <c r="BJ227" s="18" t="s">
        <v>84</v>
      </c>
      <c r="BK227" s="229">
        <f>ROUND(I227*H227,2)</f>
        <v>0</v>
      </c>
      <c r="BL227" s="18" t="s">
        <v>415</v>
      </c>
      <c r="BM227" s="228" t="s">
        <v>4776</v>
      </c>
    </row>
    <row r="228" s="2" customFormat="1">
      <c r="A228" s="39"/>
      <c r="B228" s="40"/>
      <c r="C228" s="41"/>
      <c r="D228" s="230" t="s">
        <v>417</v>
      </c>
      <c r="E228" s="41"/>
      <c r="F228" s="231" t="s">
        <v>1155</v>
      </c>
      <c r="G228" s="41"/>
      <c r="H228" s="41"/>
      <c r="I228" s="156"/>
      <c r="J228" s="41"/>
      <c r="K228" s="41"/>
      <c r="L228" s="45"/>
      <c r="M228" s="232"/>
      <c r="N228" s="233"/>
      <c r="O228" s="92"/>
      <c r="P228" s="92"/>
      <c r="Q228" s="92"/>
      <c r="R228" s="92"/>
      <c r="S228" s="92"/>
      <c r="T228" s="93"/>
      <c r="U228" s="39"/>
      <c r="V228" s="39"/>
      <c r="W228" s="39"/>
      <c r="X228" s="39"/>
      <c r="Y228" s="39"/>
      <c r="Z228" s="39"/>
      <c r="AA228" s="39"/>
      <c r="AB228" s="39"/>
      <c r="AC228" s="39"/>
      <c r="AD228" s="39"/>
      <c r="AE228" s="39"/>
      <c r="AT228" s="18" t="s">
        <v>417</v>
      </c>
      <c r="AU228" s="18" t="s">
        <v>76</v>
      </c>
    </row>
    <row r="229" s="2" customFormat="1" ht="16.5" customHeight="1">
      <c r="A229" s="39"/>
      <c r="B229" s="40"/>
      <c r="C229" s="216" t="s">
        <v>1028</v>
      </c>
      <c r="D229" s="216" t="s">
        <v>409</v>
      </c>
      <c r="E229" s="217" t="s">
        <v>4777</v>
      </c>
      <c r="F229" s="218" t="s">
        <v>4778</v>
      </c>
      <c r="G229" s="219" t="s">
        <v>509</v>
      </c>
      <c r="H229" s="220">
        <v>1</v>
      </c>
      <c r="I229" s="221"/>
      <c r="J229" s="222">
        <f>ROUND(I229*H229,2)</f>
        <v>0</v>
      </c>
      <c r="K229" s="218" t="s">
        <v>1</v>
      </c>
      <c r="L229" s="223"/>
      <c r="M229" s="224" t="s">
        <v>1</v>
      </c>
      <c r="N229" s="225" t="s">
        <v>41</v>
      </c>
      <c r="O229" s="92"/>
      <c r="P229" s="226">
        <f>O229*H229</f>
        <v>0</v>
      </c>
      <c r="Q229" s="226">
        <v>0</v>
      </c>
      <c r="R229" s="226">
        <f>Q229*H229</f>
        <v>0</v>
      </c>
      <c r="S229" s="226">
        <v>0</v>
      </c>
      <c r="T229" s="227">
        <f>S229*H229</f>
        <v>0</v>
      </c>
      <c r="U229" s="39"/>
      <c r="V229" s="39"/>
      <c r="W229" s="39"/>
      <c r="X229" s="39"/>
      <c r="Y229" s="39"/>
      <c r="Z229" s="39"/>
      <c r="AA229" s="39"/>
      <c r="AB229" s="39"/>
      <c r="AC229" s="39"/>
      <c r="AD229" s="39"/>
      <c r="AE229" s="39"/>
      <c r="AR229" s="228" t="s">
        <v>413</v>
      </c>
      <c r="AT229" s="228" t="s">
        <v>409</v>
      </c>
      <c r="AU229" s="228" t="s">
        <v>76</v>
      </c>
      <c r="AY229" s="18" t="s">
        <v>414</v>
      </c>
      <c r="BE229" s="229">
        <f>IF(N229="základní",J229,0)</f>
        <v>0</v>
      </c>
      <c r="BF229" s="229">
        <f>IF(N229="snížená",J229,0)</f>
        <v>0</v>
      </c>
      <c r="BG229" s="229">
        <f>IF(N229="zákl. přenesená",J229,0)</f>
        <v>0</v>
      </c>
      <c r="BH229" s="229">
        <f>IF(N229="sníž. přenesená",J229,0)</f>
        <v>0</v>
      </c>
      <c r="BI229" s="229">
        <f>IF(N229="nulová",J229,0)</f>
        <v>0</v>
      </c>
      <c r="BJ229" s="18" t="s">
        <v>84</v>
      </c>
      <c r="BK229" s="229">
        <f>ROUND(I229*H229,2)</f>
        <v>0</v>
      </c>
      <c r="BL229" s="18" t="s">
        <v>415</v>
      </c>
      <c r="BM229" s="228" t="s">
        <v>4779</v>
      </c>
    </row>
    <row r="230" s="2" customFormat="1">
      <c r="A230" s="39"/>
      <c r="B230" s="40"/>
      <c r="C230" s="41"/>
      <c r="D230" s="230" t="s">
        <v>417</v>
      </c>
      <c r="E230" s="41"/>
      <c r="F230" s="231" t="s">
        <v>4778</v>
      </c>
      <c r="G230" s="41"/>
      <c r="H230" s="41"/>
      <c r="I230" s="156"/>
      <c r="J230" s="41"/>
      <c r="K230" s="41"/>
      <c r="L230" s="45"/>
      <c r="M230" s="232"/>
      <c r="N230" s="233"/>
      <c r="O230" s="92"/>
      <c r="P230" s="92"/>
      <c r="Q230" s="92"/>
      <c r="R230" s="92"/>
      <c r="S230" s="92"/>
      <c r="T230" s="93"/>
      <c r="U230" s="39"/>
      <c r="V230" s="39"/>
      <c r="W230" s="39"/>
      <c r="X230" s="39"/>
      <c r="Y230" s="39"/>
      <c r="Z230" s="39"/>
      <c r="AA230" s="39"/>
      <c r="AB230" s="39"/>
      <c r="AC230" s="39"/>
      <c r="AD230" s="39"/>
      <c r="AE230" s="39"/>
      <c r="AT230" s="18" t="s">
        <v>417</v>
      </c>
      <c r="AU230" s="18" t="s">
        <v>76</v>
      </c>
    </row>
    <row r="231" s="2" customFormat="1" ht="16.5" customHeight="1">
      <c r="A231" s="39"/>
      <c r="B231" s="40"/>
      <c r="C231" s="216" t="s">
        <v>1032</v>
      </c>
      <c r="D231" s="216" t="s">
        <v>409</v>
      </c>
      <c r="E231" s="217" t="s">
        <v>1157</v>
      </c>
      <c r="F231" s="218" t="s">
        <v>1158</v>
      </c>
      <c r="G231" s="219" t="s">
        <v>509</v>
      </c>
      <c r="H231" s="220">
        <v>6</v>
      </c>
      <c r="I231" s="221"/>
      <c r="J231" s="222">
        <f>ROUND(I231*H231,2)</f>
        <v>0</v>
      </c>
      <c r="K231" s="218" t="s">
        <v>1</v>
      </c>
      <c r="L231" s="223"/>
      <c r="M231" s="224" t="s">
        <v>1</v>
      </c>
      <c r="N231" s="225" t="s">
        <v>41</v>
      </c>
      <c r="O231" s="92"/>
      <c r="P231" s="226">
        <f>O231*H231</f>
        <v>0</v>
      </c>
      <c r="Q231" s="226">
        <v>0</v>
      </c>
      <c r="R231" s="226">
        <f>Q231*H231</f>
        <v>0</v>
      </c>
      <c r="S231" s="226">
        <v>0</v>
      </c>
      <c r="T231" s="227">
        <f>S231*H231</f>
        <v>0</v>
      </c>
      <c r="U231" s="39"/>
      <c r="V231" s="39"/>
      <c r="W231" s="39"/>
      <c r="X231" s="39"/>
      <c r="Y231" s="39"/>
      <c r="Z231" s="39"/>
      <c r="AA231" s="39"/>
      <c r="AB231" s="39"/>
      <c r="AC231" s="39"/>
      <c r="AD231" s="39"/>
      <c r="AE231" s="39"/>
      <c r="AR231" s="228" t="s">
        <v>413</v>
      </c>
      <c r="AT231" s="228" t="s">
        <v>409</v>
      </c>
      <c r="AU231" s="228" t="s">
        <v>76</v>
      </c>
      <c r="AY231" s="18" t="s">
        <v>414</v>
      </c>
      <c r="BE231" s="229">
        <f>IF(N231="základní",J231,0)</f>
        <v>0</v>
      </c>
      <c r="BF231" s="229">
        <f>IF(N231="snížená",J231,0)</f>
        <v>0</v>
      </c>
      <c r="BG231" s="229">
        <f>IF(N231="zákl. přenesená",J231,0)</f>
        <v>0</v>
      </c>
      <c r="BH231" s="229">
        <f>IF(N231="sníž. přenesená",J231,0)</f>
        <v>0</v>
      </c>
      <c r="BI231" s="229">
        <f>IF(N231="nulová",J231,0)</f>
        <v>0</v>
      </c>
      <c r="BJ231" s="18" t="s">
        <v>84</v>
      </c>
      <c r="BK231" s="229">
        <f>ROUND(I231*H231,2)</f>
        <v>0</v>
      </c>
      <c r="BL231" s="18" t="s">
        <v>415</v>
      </c>
      <c r="BM231" s="228" t="s">
        <v>4780</v>
      </c>
    </row>
    <row r="232" s="2" customFormat="1">
      <c r="A232" s="39"/>
      <c r="B232" s="40"/>
      <c r="C232" s="41"/>
      <c r="D232" s="230" t="s">
        <v>417</v>
      </c>
      <c r="E232" s="41"/>
      <c r="F232" s="231" t="s">
        <v>1158</v>
      </c>
      <c r="G232" s="41"/>
      <c r="H232" s="41"/>
      <c r="I232" s="156"/>
      <c r="J232" s="41"/>
      <c r="K232" s="41"/>
      <c r="L232" s="45"/>
      <c r="M232" s="232"/>
      <c r="N232" s="233"/>
      <c r="O232" s="92"/>
      <c r="P232" s="92"/>
      <c r="Q232" s="92"/>
      <c r="R232" s="92"/>
      <c r="S232" s="92"/>
      <c r="T232" s="93"/>
      <c r="U232" s="39"/>
      <c r="V232" s="39"/>
      <c r="W232" s="39"/>
      <c r="X232" s="39"/>
      <c r="Y232" s="39"/>
      <c r="Z232" s="39"/>
      <c r="AA232" s="39"/>
      <c r="AB232" s="39"/>
      <c r="AC232" s="39"/>
      <c r="AD232" s="39"/>
      <c r="AE232" s="39"/>
      <c r="AT232" s="18" t="s">
        <v>417</v>
      </c>
      <c r="AU232" s="18" t="s">
        <v>76</v>
      </c>
    </row>
    <row r="233" s="2" customFormat="1" ht="21.75" customHeight="1">
      <c r="A233" s="39"/>
      <c r="B233" s="40"/>
      <c r="C233" s="216" t="s">
        <v>1037</v>
      </c>
      <c r="D233" s="216" t="s">
        <v>409</v>
      </c>
      <c r="E233" s="217" t="s">
        <v>1160</v>
      </c>
      <c r="F233" s="218" t="s">
        <v>1161</v>
      </c>
      <c r="G233" s="219" t="s">
        <v>509</v>
      </c>
      <c r="H233" s="220">
        <v>6</v>
      </c>
      <c r="I233" s="221"/>
      <c r="J233" s="222">
        <f>ROUND(I233*H233,2)</f>
        <v>0</v>
      </c>
      <c r="K233" s="218" t="s">
        <v>1</v>
      </c>
      <c r="L233" s="223"/>
      <c r="M233" s="224" t="s">
        <v>1</v>
      </c>
      <c r="N233" s="225" t="s">
        <v>41</v>
      </c>
      <c r="O233" s="92"/>
      <c r="P233" s="226">
        <f>O233*H233</f>
        <v>0</v>
      </c>
      <c r="Q233" s="226">
        <v>0</v>
      </c>
      <c r="R233" s="226">
        <f>Q233*H233</f>
        <v>0</v>
      </c>
      <c r="S233" s="226">
        <v>0</v>
      </c>
      <c r="T233" s="227">
        <f>S233*H233</f>
        <v>0</v>
      </c>
      <c r="U233" s="39"/>
      <c r="V233" s="39"/>
      <c r="W233" s="39"/>
      <c r="X233" s="39"/>
      <c r="Y233" s="39"/>
      <c r="Z233" s="39"/>
      <c r="AA233" s="39"/>
      <c r="AB233" s="39"/>
      <c r="AC233" s="39"/>
      <c r="AD233" s="39"/>
      <c r="AE233" s="39"/>
      <c r="AR233" s="228" t="s">
        <v>413</v>
      </c>
      <c r="AT233" s="228" t="s">
        <v>409</v>
      </c>
      <c r="AU233" s="228" t="s">
        <v>76</v>
      </c>
      <c r="AY233" s="18" t="s">
        <v>414</v>
      </c>
      <c r="BE233" s="229">
        <f>IF(N233="základní",J233,0)</f>
        <v>0</v>
      </c>
      <c r="BF233" s="229">
        <f>IF(N233="snížená",J233,0)</f>
        <v>0</v>
      </c>
      <c r="BG233" s="229">
        <f>IF(N233="zákl. přenesená",J233,0)</f>
        <v>0</v>
      </c>
      <c r="BH233" s="229">
        <f>IF(N233="sníž. přenesená",J233,0)</f>
        <v>0</v>
      </c>
      <c r="BI233" s="229">
        <f>IF(N233="nulová",J233,0)</f>
        <v>0</v>
      </c>
      <c r="BJ233" s="18" t="s">
        <v>84</v>
      </c>
      <c r="BK233" s="229">
        <f>ROUND(I233*H233,2)</f>
        <v>0</v>
      </c>
      <c r="BL233" s="18" t="s">
        <v>415</v>
      </c>
      <c r="BM233" s="228" t="s">
        <v>4781</v>
      </c>
    </row>
    <row r="234" s="2" customFormat="1">
      <c r="A234" s="39"/>
      <c r="B234" s="40"/>
      <c r="C234" s="41"/>
      <c r="D234" s="230" t="s">
        <v>417</v>
      </c>
      <c r="E234" s="41"/>
      <c r="F234" s="231" t="s">
        <v>1161</v>
      </c>
      <c r="G234" s="41"/>
      <c r="H234" s="41"/>
      <c r="I234" s="156"/>
      <c r="J234" s="41"/>
      <c r="K234" s="41"/>
      <c r="L234" s="45"/>
      <c r="M234" s="232"/>
      <c r="N234" s="233"/>
      <c r="O234" s="92"/>
      <c r="P234" s="92"/>
      <c r="Q234" s="92"/>
      <c r="R234" s="92"/>
      <c r="S234" s="92"/>
      <c r="T234" s="93"/>
      <c r="U234" s="39"/>
      <c r="V234" s="39"/>
      <c r="W234" s="39"/>
      <c r="X234" s="39"/>
      <c r="Y234" s="39"/>
      <c r="Z234" s="39"/>
      <c r="AA234" s="39"/>
      <c r="AB234" s="39"/>
      <c r="AC234" s="39"/>
      <c r="AD234" s="39"/>
      <c r="AE234" s="39"/>
      <c r="AT234" s="18" t="s">
        <v>417</v>
      </c>
      <c r="AU234" s="18" t="s">
        <v>76</v>
      </c>
    </row>
    <row r="235" s="2" customFormat="1" ht="21.75" customHeight="1">
      <c r="A235" s="39"/>
      <c r="B235" s="40"/>
      <c r="C235" s="216" t="s">
        <v>1041</v>
      </c>
      <c r="D235" s="216" t="s">
        <v>409</v>
      </c>
      <c r="E235" s="217" t="s">
        <v>4782</v>
      </c>
      <c r="F235" s="218" t="s">
        <v>4783</v>
      </c>
      <c r="G235" s="219" t="s">
        <v>509</v>
      </c>
      <c r="H235" s="220">
        <v>10</v>
      </c>
      <c r="I235" s="221"/>
      <c r="J235" s="222">
        <f>ROUND(I235*H235,2)</f>
        <v>0</v>
      </c>
      <c r="K235" s="218" t="s">
        <v>1</v>
      </c>
      <c r="L235" s="223"/>
      <c r="M235" s="224" t="s">
        <v>1</v>
      </c>
      <c r="N235" s="225" t="s">
        <v>41</v>
      </c>
      <c r="O235" s="92"/>
      <c r="P235" s="226">
        <f>O235*H235</f>
        <v>0</v>
      </c>
      <c r="Q235" s="226">
        <v>0</v>
      </c>
      <c r="R235" s="226">
        <f>Q235*H235</f>
        <v>0</v>
      </c>
      <c r="S235" s="226">
        <v>0</v>
      </c>
      <c r="T235" s="227">
        <f>S235*H235</f>
        <v>0</v>
      </c>
      <c r="U235" s="39"/>
      <c r="V235" s="39"/>
      <c r="W235" s="39"/>
      <c r="X235" s="39"/>
      <c r="Y235" s="39"/>
      <c r="Z235" s="39"/>
      <c r="AA235" s="39"/>
      <c r="AB235" s="39"/>
      <c r="AC235" s="39"/>
      <c r="AD235" s="39"/>
      <c r="AE235" s="39"/>
      <c r="AR235" s="228" t="s">
        <v>413</v>
      </c>
      <c r="AT235" s="228" t="s">
        <v>409</v>
      </c>
      <c r="AU235" s="228" t="s">
        <v>76</v>
      </c>
      <c r="AY235" s="18" t="s">
        <v>414</v>
      </c>
      <c r="BE235" s="229">
        <f>IF(N235="základní",J235,0)</f>
        <v>0</v>
      </c>
      <c r="BF235" s="229">
        <f>IF(N235="snížená",J235,0)</f>
        <v>0</v>
      </c>
      <c r="BG235" s="229">
        <f>IF(N235="zákl. přenesená",J235,0)</f>
        <v>0</v>
      </c>
      <c r="BH235" s="229">
        <f>IF(N235="sníž. přenesená",J235,0)</f>
        <v>0</v>
      </c>
      <c r="BI235" s="229">
        <f>IF(N235="nulová",J235,0)</f>
        <v>0</v>
      </c>
      <c r="BJ235" s="18" t="s">
        <v>84</v>
      </c>
      <c r="BK235" s="229">
        <f>ROUND(I235*H235,2)</f>
        <v>0</v>
      </c>
      <c r="BL235" s="18" t="s">
        <v>415</v>
      </c>
      <c r="BM235" s="228" t="s">
        <v>4784</v>
      </c>
    </row>
    <row r="236" s="2" customFormat="1">
      <c r="A236" s="39"/>
      <c r="B236" s="40"/>
      <c r="C236" s="41"/>
      <c r="D236" s="230" t="s">
        <v>417</v>
      </c>
      <c r="E236" s="41"/>
      <c r="F236" s="231" t="s">
        <v>4783</v>
      </c>
      <c r="G236" s="41"/>
      <c r="H236" s="41"/>
      <c r="I236" s="156"/>
      <c r="J236" s="41"/>
      <c r="K236" s="41"/>
      <c r="L236" s="45"/>
      <c r="M236" s="232"/>
      <c r="N236" s="233"/>
      <c r="O236" s="92"/>
      <c r="P236" s="92"/>
      <c r="Q236" s="92"/>
      <c r="R236" s="92"/>
      <c r="S236" s="92"/>
      <c r="T236" s="93"/>
      <c r="U236" s="39"/>
      <c r="V236" s="39"/>
      <c r="W236" s="39"/>
      <c r="X236" s="39"/>
      <c r="Y236" s="39"/>
      <c r="Z236" s="39"/>
      <c r="AA236" s="39"/>
      <c r="AB236" s="39"/>
      <c r="AC236" s="39"/>
      <c r="AD236" s="39"/>
      <c r="AE236" s="39"/>
      <c r="AT236" s="18" t="s">
        <v>417</v>
      </c>
      <c r="AU236" s="18" t="s">
        <v>76</v>
      </c>
    </row>
    <row r="237" s="2" customFormat="1" ht="21.75" customHeight="1">
      <c r="A237" s="39"/>
      <c r="B237" s="40"/>
      <c r="C237" s="216" t="s">
        <v>1045</v>
      </c>
      <c r="D237" s="216" t="s">
        <v>409</v>
      </c>
      <c r="E237" s="217" t="s">
        <v>4785</v>
      </c>
      <c r="F237" s="218" t="s">
        <v>4786</v>
      </c>
      <c r="G237" s="219" t="s">
        <v>509</v>
      </c>
      <c r="H237" s="220">
        <v>2</v>
      </c>
      <c r="I237" s="221"/>
      <c r="J237" s="222">
        <f>ROUND(I237*H237,2)</f>
        <v>0</v>
      </c>
      <c r="K237" s="218" t="s">
        <v>1</v>
      </c>
      <c r="L237" s="223"/>
      <c r="M237" s="224" t="s">
        <v>1</v>
      </c>
      <c r="N237" s="225" t="s">
        <v>41</v>
      </c>
      <c r="O237" s="92"/>
      <c r="P237" s="226">
        <f>O237*H237</f>
        <v>0</v>
      </c>
      <c r="Q237" s="226">
        <v>0</v>
      </c>
      <c r="R237" s="226">
        <f>Q237*H237</f>
        <v>0</v>
      </c>
      <c r="S237" s="226">
        <v>0</v>
      </c>
      <c r="T237" s="227">
        <f>S237*H237</f>
        <v>0</v>
      </c>
      <c r="U237" s="39"/>
      <c r="V237" s="39"/>
      <c r="W237" s="39"/>
      <c r="X237" s="39"/>
      <c r="Y237" s="39"/>
      <c r="Z237" s="39"/>
      <c r="AA237" s="39"/>
      <c r="AB237" s="39"/>
      <c r="AC237" s="39"/>
      <c r="AD237" s="39"/>
      <c r="AE237" s="39"/>
      <c r="AR237" s="228" t="s">
        <v>413</v>
      </c>
      <c r="AT237" s="228" t="s">
        <v>409</v>
      </c>
      <c r="AU237" s="228" t="s">
        <v>76</v>
      </c>
      <c r="AY237" s="18" t="s">
        <v>414</v>
      </c>
      <c r="BE237" s="229">
        <f>IF(N237="základní",J237,0)</f>
        <v>0</v>
      </c>
      <c r="BF237" s="229">
        <f>IF(N237="snížená",J237,0)</f>
        <v>0</v>
      </c>
      <c r="BG237" s="229">
        <f>IF(N237="zákl. přenesená",J237,0)</f>
        <v>0</v>
      </c>
      <c r="BH237" s="229">
        <f>IF(N237="sníž. přenesená",J237,0)</f>
        <v>0</v>
      </c>
      <c r="BI237" s="229">
        <f>IF(N237="nulová",J237,0)</f>
        <v>0</v>
      </c>
      <c r="BJ237" s="18" t="s">
        <v>84</v>
      </c>
      <c r="BK237" s="229">
        <f>ROUND(I237*H237,2)</f>
        <v>0</v>
      </c>
      <c r="BL237" s="18" t="s">
        <v>415</v>
      </c>
      <c r="BM237" s="228" t="s">
        <v>4787</v>
      </c>
    </row>
    <row r="238" s="2" customFormat="1">
      <c r="A238" s="39"/>
      <c r="B238" s="40"/>
      <c r="C238" s="41"/>
      <c r="D238" s="230" t="s">
        <v>417</v>
      </c>
      <c r="E238" s="41"/>
      <c r="F238" s="231" t="s">
        <v>4786</v>
      </c>
      <c r="G238" s="41"/>
      <c r="H238" s="41"/>
      <c r="I238" s="156"/>
      <c r="J238" s="41"/>
      <c r="K238" s="41"/>
      <c r="L238" s="45"/>
      <c r="M238" s="232"/>
      <c r="N238" s="233"/>
      <c r="O238" s="92"/>
      <c r="P238" s="92"/>
      <c r="Q238" s="92"/>
      <c r="R238" s="92"/>
      <c r="S238" s="92"/>
      <c r="T238" s="93"/>
      <c r="U238" s="39"/>
      <c r="V238" s="39"/>
      <c r="W238" s="39"/>
      <c r="X238" s="39"/>
      <c r="Y238" s="39"/>
      <c r="Z238" s="39"/>
      <c r="AA238" s="39"/>
      <c r="AB238" s="39"/>
      <c r="AC238" s="39"/>
      <c r="AD238" s="39"/>
      <c r="AE238" s="39"/>
      <c r="AT238" s="18" t="s">
        <v>417</v>
      </c>
      <c r="AU238" s="18" t="s">
        <v>76</v>
      </c>
    </row>
    <row r="239" s="2" customFormat="1" ht="21.75" customHeight="1">
      <c r="A239" s="39"/>
      <c r="B239" s="40"/>
      <c r="C239" s="216" t="s">
        <v>1051</v>
      </c>
      <c r="D239" s="216" t="s">
        <v>409</v>
      </c>
      <c r="E239" s="217" t="s">
        <v>1169</v>
      </c>
      <c r="F239" s="218" t="s">
        <v>1170</v>
      </c>
      <c r="G239" s="219" t="s">
        <v>509</v>
      </c>
      <c r="H239" s="220">
        <v>2</v>
      </c>
      <c r="I239" s="221"/>
      <c r="J239" s="222">
        <f>ROUND(I239*H239,2)</f>
        <v>0</v>
      </c>
      <c r="K239" s="218" t="s">
        <v>1</v>
      </c>
      <c r="L239" s="223"/>
      <c r="M239" s="224" t="s">
        <v>1</v>
      </c>
      <c r="N239" s="225" t="s">
        <v>41</v>
      </c>
      <c r="O239" s="92"/>
      <c r="P239" s="226">
        <f>O239*H239</f>
        <v>0</v>
      </c>
      <c r="Q239" s="226">
        <v>0</v>
      </c>
      <c r="R239" s="226">
        <f>Q239*H239</f>
        <v>0</v>
      </c>
      <c r="S239" s="226">
        <v>0</v>
      </c>
      <c r="T239" s="227">
        <f>S239*H239</f>
        <v>0</v>
      </c>
      <c r="U239" s="39"/>
      <c r="V239" s="39"/>
      <c r="W239" s="39"/>
      <c r="X239" s="39"/>
      <c r="Y239" s="39"/>
      <c r="Z239" s="39"/>
      <c r="AA239" s="39"/>
      <c r="AB239" s="39"/>
      <c r="AC239" s="39"/>
      <c r="AD239" s="39"/>
      <c r="AE239" s="39"/>
      <c r="AR239" s="228" t="s">
        <v>413</v>
      </c>
      <c r="AT239" s="228" t="s">
        <v>409</v>
      </c>
      <c r="AU239" s="228" t="s">
        <v>76</v>
      </c>
      <c r="AY239" s="18" t="s">
        <v>414</v>
      </c>
      <c r="BE239" s="229">
        <f>IF(N239="základní",J239,0)</f>
        <v>0</v>
      </c>
      <c r="BF239" s="229">
        <f>IF(N239="snížená",J239,0)</f>
        <v>0</v>
      </c>
      <c r="BG239" s="229">
        <f>IF(N239="zákl. přenesená",J239,0)</f>
        <v>0</v>
      </c>
      <c r="BH239" s="229">
        <f>IF(N239="sníž. přenesená",J239,0)</f>
        <v>0</v>
      </c>
      <c r="BI239" s="229">
        <f>IF(N239="nulová",J239,0)</f>
        <v>0</v>
      </c>
      <c r="BJ239" s="18" t="s">
        <v>84</v>
      </c>
      <c r="BK239" s="229">
        <f>ROUND(I239*H239,2)</f>
        <v>0</v>
      </c>
      <c r="BL239" s="18" t="s">
        <v>415</v>
      </c>
      <c r="BM239" s="228" t="s">
        <v>4788</v>
      </c>
    </row>
    <row r="240" s="2" customFormat="1">
      <c r="A240" s="39"/>
      <c r="B240" s="40"/>
      <c r="C240" s="41"/>
      <c r="D240" s="230" t="s">
        <v>417</v>
      </c>
      <c r="E240" s="41"/>
      <c r="F240" s="231" t="s">
        <v>1170</v>
      </c>
      <c r="G240" s="41"/>
      <c r="H240" s="41"/>
      <c r="I240" s="156"/>
      <c r="J240" s="41"/>
      <c r="K240" s="41"/>
      <c r="L240" s="45"/>
      <c r="M240" s="232"/>
      <c r="N240" s="233"/>
      <c r="O240" s="92"/>
      <c r="P240" s="92"/>
      <c r="Q240" s="92"/>
      <c r="R240" s="92"/>
      <c r="S240" s="92"/>
      <c r="T240" s="93"/>
      <c r="U240" s="39"/>
      <c r="V240" s="39"/>
      <c r="W240" s="39"/>
      <c r="X240" s="39"/>
      <c r="Y240" s="39"/>
      <c r="Z240" s="39"/>
      <c r="AA240" s="39"/>
      <c r="AB240" s="39"/>
      <c r="AC240" s="39"/>
      <c r="AD240" s="39"/>
      <c r="AE240" s="39"/>
      <c r="AT240" s="18" t="s">
        <v>417</v>
      </c>
      <c r="AU240" s="18" t="s">
        <v>76</v>
      </c>
    </row>
    <row r="241" s="2" customFormat="1" ht="21.75" customHeight="1">
      <c r="A241" s="39"/>
      <c r="B241" s="40"/>
      <c r="C241" s="216" t="s">
        <v>1059</v>
      </c>
      <c r="D241" s="216" t="s">
        <v>409</v>
      </c>
      <c r="E241" s="217" t="s">
        <v>4789</v>
      </c>
      <c r="F241" s="218" t="s">
        <v>4790</v>
      </c>
      <c r="G241" s="219" t="s">
        <v>509</v>
      </c>
      <c r="H241" s="220">
        <v>6</v>
      </c>
      <c r="I241" s="221"/>
      <c r="J241" s="222">
        <f>ROUND(I241*H241,2)</f>
        <v>0</v>
      </c>
      <c r="K241" s="218" t="s">
        <v>1</v>
      </c>
      <c r="L241" s="223"/>
      <c r="M241" s="224" t="s">
        <v>1</v>
      </c>
      <c r="N241" s="225" t="s">
        <v>41</v>
      </c>
      <c r="O241" s="92"/>
      <c r="P241" s="226">
        <f>O241*H241</f>
        <v>0</v>
      </c>
      <c r="Q241" s="226">
        <v>0</v>
      </c>
      <c r="R241" s="226">
        <f>Q241*H241</f>
        <v>0</v>
      </c>
      <c r="S241" s="226">
        <v>0</v>
      </c>
      <c r="T241" s="227">
        <f>S241*H241</f>
        <v>0</v>
      </c>
      <c r="U241" s="39"/>
      <c r="V241" s="39"/>
      <c r="W241" s="39"/>
      <c r="X241" s="39"/>
      <c r="Y241" s="39"/>
      <c r="Z241" s="39"/>
      <c r="AA241" s="39"/>
      <c r="AB241" s="39"/>
      <c r="AC241" s="39"/>
      <c r="AD241" s="39"/>
      <c r="AE241" s="39"/>
      <c r="AR241" s="228" t="s">
        <v>413</v>
      </c>
      <c r="AT241" s="228" t="s">
        <v>409</v>
      </c>
      <c r="AU241" s="228" t="s">
        <v>76</v>
      </c>
      <c r="AY241" s="18" t="s">
        <v>414</v>
      </c>
      <c r="BE241" s="229">
        <f>IF(N241="základní",J241,0)</f>
        <v>0</v>
      </c>
      <c r="BF241" s="229">
        <f>IF(N241="snížená",J241,0)</f>
        <v>0</v>
      </c>
      <c r="BG241" s="229">
        <f>IF(N241="zákl. přenesená",J241,0)</f>
        <v>0</v>
      </c>
      <c r="BH241" s="229">
        <f>IF(N241="sníž. přenesená",J241,0)</f>
        <v>0</v>
      </c>
      <c r="BI241" s="229">
        <f>IF(N241="nulová",J241,0)</f>
        <v>0</v>
      </c>
      <c r="BJ241" s="18" t="s">
        <v>84</v>
      </c>
      <c r="BK241" s="229">
        <f>ROUND(I241*H241,2)</f>
        <v>0</v>
      </c>
      <c r="BL241" s="18" t="s">
        <v>415</v>
      </c>
      <c r="BM241" s="228" t="s">
        <v>4791</v>
      </c>
    </row>
    <row r="242" s="2" customFormat="1">
      <c r="A242" s="39"/>
      <c r="B242" s="40"/>
      <c r="C242" s="41"/>
      <c r="D242" s="230" t="s">
        <v>417</v>
      </c>
      <c r="E242" s="41"/>
      <c r="F242" s="231" t="s">
        <v>4790</v>
      </c>
      <c r="G242" s="41"/>
      <c r="H242" s="41"/>
      <c r="I242" s="156"/>
      <c r="J242" s="41"/>
      <c r="K242" s="41"/>
      <c r="L242" s="45"/>
      <c r="M242" s="232"/>
      <c r="N242" s="233"/>
      <c r="O242" s="92"/>
      <c r="P242" s="92"/>
      <c r="Q242" s="92"/>
      <c r="R242" s="92"/>
      <c r="S242" s="92"/>
      <c r="T242" s="93"/>
      <c r="U242" s="39"/>
      <c r="V242" s="39"/>
      <c r="W242" s="39"/>
      <c r="X242" s="39"/>
      <c r="Y242" s="39"/>
      <c r="Z242" s="39"/>
      <c r="AA242" s="39"/>
      <c r="AB242" s="39"/>
      <c r="AC242" s="39"/>
      <c r="AD242" s="39"/>
      <c r="AE242" s="39"/>
      <c r="AT242" s="18" t="s">
        <v>417</v>
      </c>
      <c r="AU242" s="18" t="s">
        <v>76</v>
      </c>
    </row>
    <row r="243" s="2" customFormat="1" ht="21.75" customHeight="1">
      <c r="A243" s="39"/>
      <c r="B243" s="40"/>
      <c r="C243" s="216" t="s">
        <v>1063</v>
      </c>
      <c r="D243" s="216" t="s">
        <v>409</v>
      </c>
      <c r="E243" s="217" t="s">
        <v>4792</v>
      </c>
      <c r="F243" s="218" t="s">
        <v>4793</v>
      </c>
      <c r="G243" s="219" t="s">
        <v>509</v>
      </c>
      <c r="H243" s="220">
        <v>14</v>
      </c>
      <c r="I243" s="221"/>
      <c r="J243" s="222">
        <f>ROUND(I243*H243,2)</f>
        <v>0</v>
      </c>
      <c r="K243" s="218" t="s">
        <v>1</v>
      </c>
      <c r="L243" s="223"/>
      <c r="M243" s="224" t="s">
        <v>1</v>
      </c>
      <c r="N243" s="225" t="s">
        <v>41</v>
      </c>
      <c r="O243" s="92"/>
      <c r="P243" s="226">
        <f>O243*H243</f>
        <v>0</v>
      </c>
      <c r="Q243" s="226">
        <v>0</v>
      </c>
      <c r="R243" s="226">
        <f>Q243*H243</f>
        <v>0</v>
      </c>
      <c r="S243" s="226">
        <v>0</v>
      </c>
      <c r="T243" s="227">
        <f>S243*H243</f>
        <v>0</v>
      </c>
      <c r="U243" s="39"/>
      <c r="V243" s="39"/>
      <c r="W243" s="39"/>
      <c r="X243" s="39"/>
      <c r="Y243" s="39"/>
      <c r="Z243" s="39"/>
      <c r="AA243" s="39"/>
      <c r="AB243" s="39"/>
      <c r="AC243" s="39"/>
      <c r="AD243" s="39"/>
      <c r="AE243" s="39"/>
      <c r="AR243" s="228" t="s">
        <v>413</v>
      </c>
      <c r="AT243" s="228" t="s">
        <v>409</v>
      </c>
      <c r="AU243" s="228" t="s">
        <v>76</v>
      </c>
      <c r="AY243" s="18" t="s">
        <v>414</v>
      </c>
      <c r="BE243" s="229">
        <f>IF(N243="základní",J243,0)</f>
        <v>0</v>
      </c>
      <c r="BF243" s="229">
        <f>IF(N243="snížená",J243,0)</f>
        <v>0</v>
      </c>
      <c r="BG243" s="229">
        <f>IF(N243="zákl. přenesená",J243,0)</f>
        <v>0</v>
      </c>
      <c r="BH243" s="229">
        <f>IF(N243="sníž. přenesená",J243,0)</f>
        <v>0</v>
      </c>
      <c r="BI243" s="229">
        <f>IF(N243="nulová",J243,0)</f>
        <v>0</v>
      </c>
      <c r="BJ243" s="18" t="s">
        <v>84</v>
      </c>
      <c r="BK243" s="229">
        <f>ROUND(I243*H243,2)</f>
        <v>0</v>
      </c>
      <c r="BL243" s="18" t="s">
        <v>415</v>
      </c>
      <c r="BM243" s="228" t="s">
        <v>4794</v>
      </c>
    </row>
    <row r="244" s="2" customFormat="1">
      <c r="A244" s="39"/>
      <c r="B244" s="40"/>
      <c r="C244" s="41"/>
      <c r="D244" s="230" t="s">
        <v>417</v>
      </c>
      <c r="E244" s="41"/>
      <c r="F244" s="231" t="s">
        <v>4793</v>
      </c>
      <c r="G244" s="41"/>
      <c r="H244" s="41"/>
      <c r="I244" s="156"/>
      <c r="J244" s="41"/>
      <c r="K244" s="41"/>
      <c r="L244" s="45"/>
      <c r="M244" s="232"/>
      <c r="N244" s="233"/>
      <c r="O244" s="92"/>
      <c r="P244" s="92"/>
      <c r="Q244" s="92"/>
      <c r="R244" s="92"/>
      <c r="S244" s="92"/>
      <c r="T244" s="93"/>
      <c r="U244" s="39"/>
      <c r="V244" s="39"/>
      <c r="W244" s="39"/>
      <c r="X244" s="39"/>
      <c r="Y244" s="39"/>
      <c r="Z244" s="39"/>
      <c r="AA244" s="39"/>
      <c r="AB244" s="39"/>
      <c r="AC244" s="39"/>
      <c r="AD244" s="39"/>
      <c r="AE244" s="39"/>
      <c r="AT244" s="18" t="s">
        <v>417</v>
      </c>
      <c r="AU244" s="18" t="s">
        <v>76</v>
      </c>
    </row>
    <row r="245" s="2" customFormat="1" ht="21.75" customHeight="1">
      <c r="A245" s="39"/>
      <c r="B245" s="40"/>
      <c r="C245" s="216" t="s">
        <v>1067</v>
      </c>
      <c r="D245" s="216" t="s">
        <v>409</v>
      </c>
      <c r="E245" s="217" t="s">
        <v>1193</v>
      </c>
      <c r="F245" s="218" t="s">
        <v>1194</v>
      </c>
      <c r="G245" s="219" t="s">
        <v>509</v>
      </c>
      <c r="H245" s="220">
        <v>6</v>
      </c>
      <c r="I245" s="221"/>
      <c r="J245" s="222">
        <f>ROUND(I245*H245,2)</f>
        <v>0</v>
      </c>
      <c r="K245" s="218" t="s">
        <v>1</v>
      </c>
      <c r="L245" s="223"/>
      <c r="M245" s="224" t="s">
        <v>1</v>
      </c>
      <c r="N245" s="225" t="s">
        <v>41</v>
      </c>
      <c r="O245" s="92"/>
      <c r="P245" s="226">
        <f>O245*H245</f>
        <v>0</v>
      </c>
      <c r="Q245" s="226">
        <v>0</v>
      </c>
      <c r="R245" s="226">
        <f>Q245*H245</f>
        <v>0</v>
      </c>
      <c r="S245" s="226">
        <v>0</v>
      </c>
      <c r="T245" s="227">
        <f>S245*H245</f>
        <v>0</v>
      </c>
      <c r="U245" s="39"/>
      <c r="V245" s="39"/>
      <c r="W245" s="39"/>
      <c r="X245" s="39"/>
      <c r="Y245" s="39"/>
      <c r="Z245" s="39"/>
      <c r="AA245" s="39"/>
      <c r="AB245" s="39"/>
      <c r="AC245" s="39"/>
      <c r="AD245" s="39"/>
      <c r="AE245" s="39"/>
      <c r="AR245" s="228" t="s">
        <v>413</v>
      </c>
      <c r="AT245" s="228" t="s">
        <v>409</v>
      </c>
      <c r="AU245" s="228" t="s">
        <v>76</v>
      </c>
      <c r="AY245" s="18" t="s">
        <v>414</v>
      </c>
      <c r="BE245" s="229">
        <f>IF(N245="základní",J245,0)</f>
        <v>0</v>
      </c>
      <c r="BF245" s="229">
        <f>IF(N245="snížená",J245,0)</f>
        <v>0</v>
      </c>
      <c r="BG245" s="229">
        <f>IF(N245="zákl. přenesená",J245,0)</f>
        <v>0</v>
      </c>
      <c r="BH245" s="229">
        <f>IF(N245="sníž. přenesená",J245,0)</f>
        <v>0</v>
      </c>
      <c r="BI245" s="229">
        <f>IF(N245="nulová",J245,0)</f>
        <v>0</v>
      </c>
      <c r="BJ245" s="18" t="s">
        <v>84</v>
      </c>
      <c r="BK245" s="229">
        <f>ROUND(I245*H245,2)</f>
        <v>0</v>
      </c>
      <c r="BL245" s="18" t="s">
        <v>415</v>
      </c>
      <c r="BM245" s="228" t="s">
        <v>4795</v>
      </c>
    </row>
    <row r="246" s="2" customFormat="1">
      <c r="A246" s="39"/>
      <c r="B246" s="40"/>
      <c r="C246" s="41"/>
      <c r="D246" s="230" t="s">
        <v>417</v>
      </c>
      <c r="E246" s="41"/>
      <c r="F246" s="231" t="s">
        <v>1194</v>
      </c>
      <c r="G246" s="41"/>
      <c r="H246" s="41"/>
      <c r="I246" s="156"/>
      <c r="J246" s="41"/>
      <c r="K246" s="41"/>
      <c r="L246" s="45"/>
      <c r="M246" s="232"/>
      <c r="N246" s="233"/>
      <c r="O246" s="92"/>
      <c r="P246" s="92"/>
      <c r="Q246" s="92"/>
      <c r="R246" s="92"/>
      <c r="S246" s="92"/>
      <c r="T246" s="93"/>
      <c r="U246" s="39"/>
      <c r="V246" s="39"/>
      <c r="W246" s="39"/>
      <c r="X246" s="39"/>
      <c r="Y246" s="39"/>
      <c r="Z246" s="39"/>
      <c r="AA246" s="39"/>
      <c r="AB246" s="39"/>
      <c r="AC246" s="39"/>
      <c r="AD246" s="39"/>
      <c r="AE246" s="39"/>
      <c r="AT246" s="18" t="s">
        <v>417</v>
      </c>
      <c r="AU246" s="18" t="s">
        <v>76</v>
      </c>
    </row>
    <row r="247" s="2" customFormat="1" ht="21.75" customHeight="1">
      <c r="A247" s="39"/>
      <c r="B247" s="40"/>
      <c r="C247" s="216" t="s">
        <v>1073</v>
      </c>
      <c r="D247" s="216" t="s">
        <v>409</v>
      </c>
      <c r="E247" s="217" t="s">
        <v>4796</v>
      </c>
      <c r="F247" s="218" t="s">
        <v>4797</v>
      </c>
      <c r="G247" s="219" t="s">
        <v>509</v>
      </c>
      <c r="H247" s="220">
        <v>334</v>
      </c>
      <c r="I247" s="221"/>
      <c r="J247" s="222">
        <f>ROUND(I247*H247,2)</f>
        <v>0</v>
      </c>
      <c r="K247" s="218" t="s">
        <v>1</v>
      </c>
      <c r="L247" s="223"/>
      <c r="M247" s="224" t="s">
        <v>1</v>
      </c>
      <c r="N247" s="225" t="s">
        <v>41</v>
      </c>
      <c r="O247" s="92"/>
      <c r="P247" s="226">
        <f>O247*H247</f>
        <v>0</v>
      </c>
      <c r="Q247" s="226">
        <v>0</v>
      </c>
      <c r="R247" s="226">
        <f>Q247*H247</f>
        <v>0</v>
      </c>
      <c r="S247" s="226">
        <v>0</v>
      </c>
      <c r="T247" s="227">
        <f>S247*H247</f>
        <v>0</v>
      </c>
      <c r="U247" s="39"/>
      <c r="V247" s="39"/>
      <c r="W247" s="39"/>
      <c r="X247" s="39"/>
      <c r="Y247" s="39"/>
      <c r="Z247" s="39"/>
      <c r="AA247" s="39"/>
      <c r="AB247" s="39"/>
      <c r="AC247" s="39"/>
      <c r="AD247" s="39"/>
      <c r="AE247" s="39"/>
      <c r="AR247" s="228" t="s">
        <v>413</v>
      </c>
      <c r="AT247" s="228" t="s">
        <v>409</v>
      </c>
      <c r="AU247" s="228" t="s">
        <v>76</v>
      </c>
      <c r="AY247" s="18" t="s">
        <v>414</v>
      </c>
      <c r="BE247" s="229">
        <f>IF(N247="základní",J247,0)</f>
        <v>0</v>
      </c>
      <c r="BF247" s="229">
        <f>IF(N247="snížená",J247,0)</f>
        <v>0</v>
      </c>
      <c r="BG247" s="229">
        <f>IF(N247="zákl. přenesená",J247,0)</f>
        <v>0</v>
      </c>
      <c r="BH247" s="229">
        <f>IF(N247="sníž. přenesená",J247,0)</f>
        <v>0</v>
      </c>
      <c r="BI247" s="229">
        <f>IF(N247="nulová",J247,0)</f>
        <v>0</v>
      </c>
      <c r="BJ247" s="18" t="s">
        <v>84</v>
      </c>
      <c r="BK247" s="229">
        <f>ROUND(I247*H247,2)</f>
        <v>0</v>
      </c>
      <c r="BL247" s="18" t="s">
        <v>415</v>
      </c>
      <c r="BM247" s="228" t="s">
        <v>4798</v>
      </c>
    </row>
    <row r="248" s="2" customFormat="1">
      <c r="A248" s="39"/>
      <c r="B248" s="40"/>
      <c r="C248" s="41"/>
      <c r="D248" s="230" t="s">
        <v>417</v>
      </c>
      <c r="E248" s="41"/>
      <c r="F248" s="231" t="s">
        <v>4797</v>
      </c>
      <c r="G248" s="41"/>
      <c r="H248" s="41"/>
      <c r="I248" s="156"/>
      <c r="J248" s="41"/>
      <c r="K248" s="41"/>
      <c r="L248" s="45"/>
      <c r="M248" s="232"/>
      <c r="N248" s="233"/>
      <c r="O248" s="92"/>
      <c r="P248" s="92"/>
      <c r="Q248" s="92"/>
      <c r="R248" s="92"/>
      <c r="S248" s="92"/>
      <c r="T248" s="93"/>
      <c r="U248" s="39"/>
      <c r="V248" s="39"/>
      <c r="W248" s="39"/>
      <c r="X248" s="39"/>
      <c r="Y248" s="39"/>
      <c r="Z248" s="39"/>
      <c r="AA248" s="39"/>
      <c r="AB248" s="39"/>
      <c r="AC248" s="39"/>
      <c r="AD248" s="39"/>
      <c r="AE248" s="39"/>
      <c r="AT248" s="18" t="s">
        <v>417</v>
      </c>
      <c r="AU248" s="18" t="s">
        <v>76</v>
      </c>
    </row>
    <row r="249" s="2" customFormat="1" ht="21.75" customHeight="1">
      <c r="A249" s="39"/>
      <c r="B249" s="40"/>
      <c r="C249" s="216" t="s">
        <v>1086</v>
      </c>
      <c r="D249" s="216" t="s">
        <v>409</v>
      </c>
      <c r="E249" s="217" t="s">
        <v>4799</v>
      </c>
      <c r="F249" s="218" t="s">
        <v>4800</v>
      </c>
      <c r="G249" s="219" t="s">
        <v>509</v>
      </c>
      <c r="H249" s="220">
        <v>10</v>
      </c>
      <c r="I249" s="221"/>
      <c r="J249" s="222">
        <f>ROUND(I249*H249,2)</f>
        <v>0</v>
      </c>
      <c r="K249" s="218" t="s">
        <v>1</v>
      </c>
      <c r="L249" s="223"/>
      <c r="M249" s="224" t="s">
        <v>1</v>
      </c>
      <c r="N249" s="225" t="s">
        <v>41</v>
      </c>
      <c r="O249" s="92"/>
      <c r="P249" s="226">
        <f>O249*H249</f>
        <v>0</v>
      </c>
      <c r="Q249" s="226">
        <v>0</v>
      </c>
      <c r="R249" s="226">
        <f>Q249*H249</f>
        <v>0</v>
      </c>
      <c r="S249" s="226">
        <v>0</v>
      </c>
      <c r="T249" s="227">
        <f>S249*H249</f>
        <v>0</v>
      </c>
      <c r="U249" s="39"/>
      <c r="V249" s="39"/>
      <c r="W249" s="39"/>
      <c r="X249" s="39"/>
      <c r="Y249" s="39"/>
      <c r="Z249" s="39"/>
      <c r="AA249" s="39"/>
      <c r="AB249" s="39"/>
      <c r="AC249" s="39"/>
      <c r="AD249" s="39"/>
      <c r="AE249" s="39"/>
      <c r="AR249" s="228" t="s">
        <v>413</v>
      </c>
      <c r="AT249" s="228" t="s">
        <v>409</v>
      </c>
      <c r="AU249" s="228" t="s">
        <v>76</v>
      </c>
      <c r="AY249" s="18" t="s">
        <v>414</v>
      </c>
      <c r="BE249" s="229">
        <f>IF(N249="základní",J249,0)</f>
        <v>0</v>
      </c>
      <c r="BF249" s="229">
        <f>IF(N249="snížená",J249,0)</f>
        <v>0</v>
      </c>
      <c r="BG249" s="229">
        <f>IF(N249="zákl. přenesená",J249,0)</f>
        <v>0</v>
      </c>
      <c r="BH249" s="229">
        <f>IF(N249="sníž. přenesená",J249,0)</f>
        <v>0</v>
      </c>
      <c r="BI249" s="229">
        <f>IF(N249="nulová",J249,0)</f>
        <v>0</v>
      </c>
      <c r="BJ249" s="18" t="s">
        <v>84</v>
      </c>
      <c r="BK249" s="229">
        <f>ROUND(I249*H249,2)</f>
        <v>0</v>
      </c>
      <c r="BL249" s="18" t="s">
        <v>415</v>
      </c>
      <c r="BM249" s="228" t="s">
        <v>4801</v>
      </c>
    </row>
    <row r="250" s="2" customFormat="1">
      <c r="A250" s="39"/>
      <c r="B250" s="40"/>
      <c r="C250" s="41"/>
      <c r="D250" s="230" t="s">
        <v>417</v>
      </c>
      <c r="E250" s="41"/>
      <c r="F250" s="231" t="s">
        <v>4800</v>
      </c>
      <c r="G250" s="41"/>
      <c r="H250" s="41"/>
      <c r="I250" s="156"/>
      <c r="J250" s="41"/>
      <c r="K250" s="41"/>
      <c r="L250" s="45"/>
      <c r="M250" s="232"/>
      <c r="N250" s="233"/>
      <c r="O250" s="92"/>
      <c r="P250" s="92"/>
      <c r="Q250" s="92"/>
      <c r="R250" s="92"/>
      <c r="S250" s="92"/>
      <c r="T250" s="93"/>
      <c r="U250" s="39"/>
      <c r="V250" s="39"/>
      <c r="W250" s="39"/>
      <c r="X250" s="39"/>
      <c r="Y250" s="39"/>
      <c r="Z250" s="39"/>
      <c r="AA250" s="39"/>
      <c r="AB250" s="39"/>
      <c r="AC250" s="39"/>
      <c r="AD250" s="39"/>
      <c r="AE250" s="39"/>
      <c r="AT250" s="18" t="s">
        <v>417</v>
      </c>
      <c r="AU250" s="18" t="s">
        <v>76</v>
      </c>
    </row>
    <row r="251" s="2" customFormat="1" ht="21.75" customHeight="1">
      <c r="A251" s="39"/>
      <c r="B251" s="40"/>
      <c r="C251" s="216" t="s">
        <v>1090</v>
      </c>
      <c r="D251" s="216" t="s">
        <v>409</v>
      </c>
      <c r="E251" s="217" t="s">
        <v>4802</v>
      </c>
      <c r="F251" s="218" t="s">
        <v>4803</v>
      </c>
      <c r="G251" s="219" t="s">
        <v>509</v>
      </c>
      <c r="H251" s="220">
        <v>10</v>
      </c>
      <c r="I251" s="221"/>
      <c r="J251" s="222">
        <f>ROUND(I251*H251,2)</f>
        <v>0</v>
      </c>
      <c r="K251" s="218" t="s">
        <v>1</v>
      </c>
      <c r="L251" s="223"/>
      <c r="M251" s="224" t="s">
        <v>1</v>
      </c>
      <c r="N251" s="225" t="s">
        <v>41</v>
      </c>
      <c r="O251" s="92"/>
      <c r="P251" s="226">
        <f>O251*H251</f>
        <v>0</v>
      </c>
      <c r="Q251" s="226">
        <v>0</v>
      </c>
      <c r="R251" s="226">
        <f>Q251*H251</f>
        <v>0</v>
      </c>
      <c r="S251" s="226">
        <v>0</v>
      </c>
      <c r="T251" s="227">
        <f>S251*H251</f>
        <v>0</v>
      </c>
      <c r="U251" s="39"/>
      <c r="V251" s="39"/>
      <c r="W251" s="39"/>
      <c r="X251" s="39"/>
      <c r="Y251" s="39"/>
      <c r="Z251" s="39"/>
      <c r="AA251" s="39"/>
      <c r="AB251" s="39"/>
      <c r="AC251" s="39"/>
      <c r="AD251" s="39"/>
      <c r="AE251" s="39"/>
      <c r="AR251" s="228" t="s">
        <v>413</v>
      </c>
      <c r="AT251" s="228" t="s">
        <v>409</v>
      </c>
      <c r="AU251" s="228" t="s">
        <v>76</v>
      </c>
      <c r="AY251" s="18" t="s">
        <v>414</v>
      </c>
      <c r="BE251" s="229">
        <f>IF(N251="základní",J251,0)</f>
        <v>0</v>
      </c>
      <c r="BF251" s="229">
        <f>IF(N251="snížená",J251,0)</f>
        <v>0</v>
      </c>
      <c r="BG251" s="229">
        <f>IF(N251="zákl. přenesená",J251,0)</f>
        <v>0</v>
      </c>
      <c r="BH251" s="229">
        <f>IF(N251="sníž. přenesená",J251,0)</f>
        <v>0</v>
      </c>
      <c r="BI251" s="229">
        <f>IF(N251="nulová",J251,0)</f>
        <v>0</v>
      </c>
      <c r="BJ251" s="18" t="s">
        <v>84</v>
      </c>
      <c r="BK251" s="229">
        <f>ROUND(I251*H251,2)</f>
        <v>0</v>
      </c>
      <c r="BL251" s="18" t="s">
        <v>415</v>
      </c>
      <c r="BM251" s="228" t="s">
        <v>4804</v>
      </c>
    </row>
    <row r="252" s="2" customFormat="1">
      <c r="A252" s="39"/>
      <c r="B252" s="40"/>
      <c r="C252" s="41"/>
      <c r="D252" s="230" t="s">
        <v>417</v>
      </c>
      <c r="E252" s="41"/>
      <c r="F252" s="231" t="s">
        <v>4803</v>
      </c>
      <c r="G252" s="41"/>
      <c r="H252" s="41"/>
      <c r="I252" s="156"/>
      <c r="J252" s="41"/>
      <c r="K252" s="41"/>
      <c r="L252" s="45"/>
      <c r="M252" s="232"/>
      <c r="N252" s="233"/>
      <c r="O252" s="92"/>
      <c r="P252" s="92"/>
      <c r="Q252" s="92"/>
      <c r="R252" s="92"/>
      <c r="S252" s="92"/>
      <c r="T252" s="93"/>
      <c r="U252" s="39"/>
      <c r="V252" s="39"/>
      <c r="W252" s="39"/>
      <c r="X252" s="39"/>
      <c r="Y252" s="39"/>
      <c r="Z252" s="39"/>
      <c r="AA252" s="39"/>
      <c r="AB252" s="39"/>
      <c r="AC252" s="39"/>
      <c r="AD252" s="39"/>
      <c r="AE252" s="39"/>
      <c r="AT252" s="18" t="s">
        <v>417</v>
      </c>
      <c r="AU252" s="18" t="s">
        <v>76</v>
      </c>
    </row>
    <row r="253" s="2" customFormat="1" ht="21.75" customHeight="1">
      <c r="A253" s="39"/>
      <c r="B253" s="40"/>
      <c r="C253" s="216" t="s">
        <v>1094</v>
      </c>
      <c r="D253" s="216" t="s">
        <v>409</v>
      </c>
      <c r="E253" s="217" t="s">
        <v>4805</v>
      </c>
      <c r="F253" s="218" t="s">
        <v>4806</v>
      </c>
      <c r="G253" s="219" t="s">
        <v>632</v>
      </c>
      <c r="H253" s="220">
        <v>1700</v>
      </c>
      <c r="I253" s="221"/>
      <c r="J253" s="222">
        <f>ROUND(I253*H253,2)</f>
        <v>0</v>
      </c>
      <c r="K253" s="218" t="s">
        <v>1</v>
      </c>
      <c r="L253" s="223"/>
      <c r="M253" s="224" t="s">
        <v>1</v>
      </c>
      <c r="N253" s="225" t="s">
        <v>41</v>
      </c>
      <c r="O253" s="92"/>
      <c r="P253" s="226">
        <f>O253*H253</f>
        <v>0</v>
      </c>
      <c r="Q253" s="226">
        <v>0</v>
      </c>
      <c r="R253" s="226">
        <f>Q253*H253</f>
        <v>0</v>
      </c>
      <c r="S253" s="226">
        <v>0</v>
      </c>
      <c r="T253" s="227">
        <f>S253*H253</f>
        <v>0</v>
      </c>
      <c r="U253" s="39"/>
      <c r="V253" s="39"/>
      <c r="W253" s="39"/>
      <c r="X253" s="39"/>
      <c r="Y253" s="39"/>
      <c r="Z253" s="39"/>
      <c r="AA253" s="39"/>
      <c r="AB253" s="39"/>
      <c r="AC253" s="39"/>
      <c r="AD253" s="39"/>
      <c r="AE253" s="39"/>
      <c r="AR253" s="228" t="s">
        <v>413</v>
      </c>
      <c r="AT253" s="228" t="s">
        <v>409</v>
      </c>
      <c r="AU253" s="228" t="s">
        <v>76</v>
      </c>
      <c r="AY253" s="18" t="s">
        <v>414</v>
      </c>
      <c r="BE253" s="229">
        <f>IF(N253="základní",J253,0)</f>
        <v>0</v>
      </c>
      <c r="BF253" s="229">
        <f>IF(N253="snížená",J253,0)</f>
        <v>0</v>
      </c>
      <c r="BG253" s="229">
        <f>IF(N253="zákl. přenesená",J253,0)</f>
        <v>0</v>
      </c>
      <c r="BH253" s="229">
        <f>IF(N253="sníž. přenesená",J253,0)</f>
        <v>0</v>
      </c>
      <c r="BI253" s="229">
        <f>IF(N253="nulová",J253,0)</f>
        <v>0</v>
      </c>
      <c r="BJ253" s="18" t="s">
        <v>84</v>
      </c>
      <c r="BK253" s="229">
        <f>ROUND(I253*H253,2)</f>
        <v>0</v>
      </c>
      <c r="BL253" s="18" t="s">
        <v>415</v>
      </c>
      <c r="BM253" s="228" t="s">
        <v>4807</v>
      </c>
    </row>
    <row r="254" s="2" customFormat="1">
      <c r="A254" s="39"/>
      <c r="B254" s="40"/>
      <c r="C254" s="41"/>
      <c r="D254" s="230" t="s">
        <v>417</v>
      </c>
      <c r="E254" s="41"/>
      <c r="F254" s="231" t="s">
        <v>4806</v>
      </c>
      <c r="G254" s="41"/>
      <c r="H254" s="41"/>
      <c r="I254" s="156"/>
      <c r="J254" s="41"/>
      <c r="K254" s="41"/>
      <c r="L254" s="45"/>
      <c r="M254" s="232"/>
      <c r="N254" s="233"/>
      <c r="O254" s="92"/>
      <c r="P254" s="92"/>
      <c r="Q254" s="92"/>
      <c r="R254" s="92"/>
      <c r="S254" s="92"/>
      <c r="T254" s="93"/>
      <c r="U254" s="39"/>
      <c r="V254" s="39"/>
      <c r="W254" s="39"/>
      <c r="X254" s="39"/>
      <c r="Y254" s="39"/>
      <c r="Z254" s="39"/>
      <c r="AA254" s="39"/>
      <c r="AB254" s="39"/>
      <c r="AC254" s="39"/>
      <c r="AD254" s="39"/>
      <c r="AE254" s="39"/>
      <c r="AT254" s="18" t="s">
        <v>417</v>
      </c>
      <c r="AU254" s="18" t="s">
        <v>76</v>
      </c>
    </row>
    <row r="255" s="2" customFormat="1" ht="55.5" customHeight="1">
      <c r="A255" s="39"/>
      <c r="B255" s="40"/>
      <c r="C255" s="234" t="s">
        <v>1099</v>
      </c>
      <c r="D255" s="234" t="s">
        <v>443</v>
      </c>
      <c r="E255" s="235" t="s">
        <v>1196</v>
      </c>
      <c r="F255" s="236" t="s">
        <v>1197</v>
      </c>
      <c r="G255" s="237" t="s">
        <v>509</v>
      </c>
      <c r="H255" s="238">
        <v>50</v>
      </c>
      <c r="I255" s="239"/>
      <c r="J255" s="240">
        <f>ROUND(I255*H255,2)</f>
        <v>0</v>
      </c>
      <c r="K255" s="236" t="s">
        <v>1</v>
      </c>
      <c r="L255" s="45"/>
      <c r="M255" s="241" t="s">
        <v>1</v>
      </c>
      <c r="N255" s="242" t="s">
        <v>41</v>
      </c>
      <c r="O255" s="92"/>
      <c r="P255" s="226">
        <f>O255*H255</f>
        <v>0</v>
      </c>
      <c r="Q255" s="226">
        <v>0</v>
      </c>
      <c r="R255" s="226">
        <f>Q255*H255</f>
        <v>0</v>
      </c>
      <c r="S255" s="226">
        <v>0</v>
      </c>
      <c r="T255" s="227">
        <f>S255*H255</f>
        <v>0</v>
      </c>
      <c r="U255" s="39"/>
      <c r="V255" s="39"/>
      <c r="W255" s="39"/>
      <c r="X255" s="39"/>
      <c r="Y255" s="39"/>
      <c r="Z255" s="39"/>
      <c r="AA255" s="39"/>
      <c r="AB255" s="39"/>
      <c r="AC255" s="39"/>
      <c r="AD255" s="39"/>
      <c r="AE255" s="39"/>
      <c r="AR255" s="228" t="s">
        <v>415</v>
      </c>
      <c r="AT255" s="228" t="s">
        <v>443</v>
      </c>
      <c r="AU255" s="228" t="s">
        <v>76</v>
      </c>
      <c r="AY255" s="18" t="s">
        <v>414</v>
      </c>
      <c r="BE255" s="229">
        <f>IF(N255="základní",J255,0)</f>
        <v>0</v>
      </c>
      <c r="BF255" s="229">
        <f>IF(N255="snížená",J255,0)</f>
        <v>0</v>
      </c>
      <c r="BG255" s="229">
        <f>IF(N255="zákl. přenesená",J255,0)</f>
        <v>0</v>
      </c>
      <c r="BH255" s="229">
        <f>IF(N255="sníž. přenesená",J255,0)</f>
        <v>0</v>
      </c>
      <c r="BI255" s="229">
        <f>IF(N255="nulová",J255,0)</f>
        <v>0</v>
      </c>
      <c r="BJ255" s="18" t="s">
        <v>84</v>
      </c>
      <c r="BK255" s="229">
        <f>ROUND(I255*H255,2)</f>
        <v>0</v>
      </c>
      <c r="BL255" s="18" t="s">
        <v>415</v>
      </c>
      <c r="BM255" s="228" t="s">
        <v>4808</v>
      </c>
    </row>
    <row r="256" s="2" customFormat="1">
      <c r="A256" s="39"/>
      <c r="B256" s="40"/>
      <c r="C256" s="41"/>
      <c r="D256" s="230" t="s">
        <v>417</v>
      </c>
      <c r="E256" s="41"/>
      <c r="F256" s="231" t="s">
        <v>1197</v>
      </c>
      <c r="G256" s="41"/>
      <c r="H256" s="41"/>
      <c r="I256" s="156"/>
      <c r="J256" s="41"/>
      <c r="K256" s="41"/>
      <c r="L256" s="45"/>
      <c r="M256" s="232"/>
      <c r="N256" s="233"/>
      <c r="O256" s="92"/>
      <c r="P256" s="92"/>
      <c r="Q256" s="92"/>
      <c r="R256" s="92"/>
      <c r="S256" s="92"/>
      <c r="T256" s="93"/>
      <c r="U256" s="39"/>
      <c r="V256" s="39"/>
      <c r="W256" s="39"/>
      <c r="X256" s="39"/>
      <c r="Y256" s="39"/>
      <c r="Z256" s="39"/>
      <c r="AA256" s="39"/>
      <c r="AB256" s="39"/>
      <c r="AC256" s="39"/>
      <c r="AD256" s="39"/>
      <c r="AE256" s="39"/>
      <c r="AT256" s="18" t="s">
        <v>417</v>
      </c>
      <c r="AU256" s="18" t="s">
        <v>76</v>
      </c>
    </row>
    <row r="257" s="2" customFormat="1" ht="66.75" customHeight="1">
      <c r="A257" s="39"/>
      <c r="B257" s="40"/>
      <c r="C257" s="234" t="s">
        <v>1104</v>
      </c>
      <c r="D257" s="234" t="s">
        <v>443</v>
      </c>
      <c r="E257" s="235" t="s">
        <v>1199</v>
      </c>
      <c r="F257" s="236" t="s">
        <v>1200</v>
      </c>
      <c r="G257" s="237" t="s">
        <v>755</v>
      </c>
      <c r="H257" s="238">
        <v>800</v>
      </c>
      <c r="I257" s="239"/>
      <c r="J257" s="240">
        <f>ROUND(I257*H257,2)</f>
        <v>0</v>
      </c>
      <c r="K257" s="236" t="s">
        <v>1</v>
      </c>
      <c r="L257" s="45"/>
      <c r="M257" s="241" t="s">
        <v>1</v>
      </c>
      <c r="N257" s="242" t="s">
        <v>41</v>
      </c>
      <c r="O257" s="92"/>
      <c r="P257" s="226">
        <f>O257*H257</f>
        <v>0</v>
      </c>
      <c r="Q257" s="226">
        <v>0</v>
      </c>
      <c r="R257" s="226">
        <f>Q257*H257</f>
        <v>0</v>
      </c>
      <c r="S257" s="226">
        <v>0</v>
      </c>
      <c r="T257" s="227">
        <f>S257*H257</f>
        <v>0</v>
      </c>
      <c r="U257" s="39"/>
      <c r="V257" s="39"/>
      <c r="W257" s="39"/>
      <c r="X257" s="39"/>
      <c r="Y257" s="39"/>
      <c r="Z257" s="39"/>
      <c r="AA257" s="39"/>
      <c r="AB257" s="39"/>
      <c r="AC257" s="39"/>
      <c r="AD257" s="39"/>
      <c r="AE257" s="39"/>
      <c r="AR257" s="228" t="s">
        <v>415</v>
      </c>
      <c r="AT257" s="228" t="s">
        <v>443</v>
      </c>
      <c r="AU257" s="228" t="s">
        <v>76</v>
      </c>
      <c r="AY257" s="18" t="s">
        <v>414</v>
      </c>
      <c r="BE257" s="229">
        <f>IF(N257="základní",J257,0)</f>
        <v>0</v>
      </c>
      <c r="BF257" s="229">
        <f>IF(N257="snížená",J257,0)</f>
        <v>0</v>
      </c>
      <c r="BG257" s="229">
        <f>IF(N257="zákl. přenesená",J257,0)</f>
        <v>0</v>
      </c>
      <c r="BH257" s="229">
        <f>IF(N257="sníž. přenesená",J257,0)</f>
        <v>0</v>
      </c>
      <c r="BI257" s="229">
        <f>IF(N257="nulová",J257,0)</f>
        <v>0</v>
      </c>
      <c r="BJ257" s="18" t="s">
        <v>84</v>
      </c>
      <c r="BK257" s="229">
        <f>ROUND(I257*H257,2)</f>
        <v>0</v>
      </c>
      <c r="BL257" s="18" t="s">
        <v>415</v>
      </c>
      <c r="BM257" s="228" t="s">
        <v>4809</v>
      </c>
    </row>
    <row r="258" s="2" customFormat="1">
      <c r="A258" s="39"/>
      <c r="B258" s="40"/>
      <c r="C258" s="41"/>
      <c r="D258" s="230" t="s">
        <v>417</v>
      </c>
      <c r="E258" s="41"/>
      <c r="F258" s="231" t="s">
        <v>1202</v>
      </c>
      <c r="G258" s="41"/>
      <c r="H258" s="41"/>
      <c r="I258" s="156"/>
      <c r="J258" s="41"/>
      <c r="K258" s="41"/>
      <c r="L258" s="45"/>
      <c r="M258" s="232"/>
      <c r="N258" s="233"/>
      <c r="O258" s="92"/>
      <c r="P258" s="92"/>
      <c r="Q258" s="92"/>
      <c r="R258" s="92"/>
      <c r="S258" s="92"/>
      <c r="T258" s="93"/>
      <c r="U258" s="39"/>
      <c r="V258" s="39"/>
      <c r="W258" s="39"/>
      <c r="X258" s="39"/>
      <c r="Y258" s="39"/>
      <c r="Z258" s="39"/>
      <c r="AA258" s="39"/>
      <c r="AB258" s="39"/>
      <c r="AC258" s="39"/>
      <c r="AD258" s="39"/>
      <c r="AE258" s="39"/>
      <c r="AT258" s="18" t="s">
        <v>417</v>
      </c>
      <c r="AU258" s="18" t="s">
        <v>76</v>
      </c>
    </row>
    <row r="259" s="2" customFormat="1" ht="16.5" customHeight="1">
      <c r="A259" s="39"/>
      <c r="B259" s="40"/>
      <c r="C259" s="234" t="s">
        <v>1110</v>
      </c>
      <c r="D259" s="234" t="s">
        <v>443</v>
      </c>
      <c r="E259" s="235" t="s">
        <v>4810</v>
      </c>
      <c r="F259" s="236" t="s">
        <v>4811</v>
      </c>
      <c r="G259" s="237" t="s">
        <v>509</v>
      </c>
      <c r="H259" s="238">
        <v>2</v>
      </c>
      <c r="I259" s="239"/>
      <c r="J259" s="240">
        <f>ROUND(I259*H259,2)</f>
        <v>0</v>
      </c>
      <c r="K259" s="236" t="s">
        <v>1</v>
      </c>
      <c r="L259" s="45"/>
      <c r="M259" s="241" t="s">
        <v>1</v>
      </c>
      <c r="N259" s="242" t="s">
        <v>41</v>
      </c>
      <c r="O259" s="92"/>
      <c r="P259" s="226">
        <f>O259*H259</f>
        <v>0</v>
      </c>
      <c r="Q259" s="226">
        <v>0</v>
      </c>
      <c r="R259" s="226">
        <f>Q259*H259</f>
        <v>0</v>
      </c>
      <c r="S259" s="226">
        <v>0</v>
      </c>
      <c r="T259" s="227">
        <f>S259*H259</f>
        <v>0</v>
      </c>
      <c r="U259" s="39"/>
      <c r="V259" s="39"/>
      <c r="W259" s="39"/>
      <c r="X259" s="39"/>
      <c r="Y259" s="39"/>
      <c r="Z259" s="39"/>
      <c r="AA259" s="39"/>
      <c r="AB259" s="39"/>
      <c r="AC259" s="39"/>
      <c r="AD259" s="39"/>
      <c r="AE259" s="39"/>
      <c r="AR259" s="228" t="s">
        <v>415</v>
      </c>
      <c r="AT259" s="228" t="s">
        <v>443</v>
      </c>
      <c r="AU259" s="228" t="s">
        <v>76</v>
      </c>
      <c r="AY259" s="18" t="s">
        <v>414</v>
      </c>
      <c r="BE259" s="229">
        <f>IF(N259="základní",J259,0)</f>
        <v>0</v>
      </c>
      <c r="BF259" s="229">
        <f>IF(N259="snížená",J259,0)</f>
        <v>0</v>
      </c>
      <c r="BG259" s="229">
        <f>IF(N259="zákl. přenesená",J259,0)</f>
        <v>0</v>
      </c>
      <c r="BH259" s="229">
        <f>IF(N259="sníž. přenesená",J259,0)</f>
        <v>0</v>
      </c>
      <c r="BI259" s="229">
        <f>IF(N259="nulová",J259,0)</f>
        <v>0</v>
      </c>
      <c r="BJ259" s="18" t="s">
        <v>84</v>
      </c>
      <c r="BK259" s="229">
        <f>ROUND(I259*H259,2)</f>
        <v>0</v>
      </c>
      <c r="BL259" s="18" t="s">
        <v>415</v>
      </c>
      <c r="BM259" s="228" t="s">
        <v>4812</v>
      </c>
    </row>
    <row r="260" s="2" customFormat="1">
      <c r="A260" s="39"/>
      <c r="B260" s="40"/>
      <c r="C260" s="41"/>
      <c r="D260" s="230" t="s">
        <v>417</v>
      </c>
      <c r="E260" s="41"/>
      <c r="F260" s="231" t="s">
        <v>4811</v>
      </c>
      <c r="G260" s="41"/>
      <c r="H260" s="41"/>
      <c r="I260" s="156"/>
      <c r="J260" s="41"/>
      <c r="K260" s="41"/>
      <c r="L260" s="45"/>
      <c r="M260" s="232"/>
      <c r="N260" s="233"/>
      <c r="O260" s="92"/>
      <c r="P260" s="92"/>
      <c r="Q260" s="92"/>
      <c r="R260" s="92"/>
      <c r="S260" s="92"/>
      <c r="T260" s="93"/>
      <c r="U260" s="39"/>
      <c r="V260" s="39"/>
      <c r="W260" s="39"/>
      <c r="X260" s="39"/>
      <c r="Y260" s="39"/>
      <c r="Z260" s="39"/>
      <c r="AA260" s="39"/>
      <c r="AB260" s="39"/>
      <c r="AC260" s="39"/>
      <c r="AD260" s="39"/>
      <c r="AE260" s="39"/>
      <c r="AT260" s="18" t="s">
        <v>417</v>
      </c>
      <c r="AU260" s="18" t="s">
        <v>76</v>
      </c>
    </row>
    <row r="261" s="2" customFormat="1" ht="21.75" customHeight="1">
      <c r="A261" s="39"/>
      <c r="B261" s="40"/>
      <c r="C261" s="234" t="s">
        <v>1116</v>
      </c>
      <c r="D261" s="234" t="s">
        <v>443</v>
      </c>
      <c r="E261" s="235" t="s">
        <v>4813</v>
      </c>
      <c r="F261" s="236" t="s">
        <v>4814</v>
      </c>
      <c r="G261" s="237" t="s">
        <v>632</v>
      </c>
      <c r="H261" s="238">
        <v>75</v>
      </c>
      <c r="I261" s="239"/>
      <c r="J261" s="240">
        <f>ROUND(I261*H261,2)</f>
        <v>0</v>
      </c>
      <c r="K261" s="236" t="s">
        <v>1</v>
      </c>
      <c r="L261" s="45"/>
      <c r="M261" s="241" t="s">
        <v>1</v>
      </c>
      <c r="N261" s="242" t="s">
        <v>41</v>
      </c>
      <c r="O261" s="92"/>
      <c r="P261" s="226">
        <f>O261*H261</f>
        <v>0</v>
      </c>
      <c r="Q261" s="226">
        <v>0</v>
      </c>
      <c r="R261" s="226">
        <f>Q261*H261</f>
        <v>0</v>
      </c>
      <c r="S261" s="226">
        <v>0</v>
      </c>
      <c r="T261" s="227">
        <f>S261*H261</f>
        <v>0</v>
      </c>
      <c r="U261" s="39"/>
      <c r="V261" s="39"/>
      <c r="W261" s="39"/>
      <c r="X261" s="39"/>
      <c r="Y261" s="39"/>
      <c r="Z261" s="39"/>
      <c r="AA261" s="39"/>
      <c r="AB261" s="39"/>
      <c r="AC261" s="39"/>
      <c r="AD261" s="39"/>
      <c r="AE261" s="39"/>
      <c r="AR261" s="228" t="s">
        <v>415</v>
      </c>
      <c r="AT261" s="228" t="s">
        <v>443</v>
      </c>
      <c r="AU261" s="228" t="s">
        <v>76</v>
      </c>
      <c r="AY261" s="18" t="s">
        <v>414</v>
      </c>
      <c r="BE261" s="229">
        <f>IF(N261="základní",J261,0)</f>
        <v>0</v>
      </c>
      <c r="BF261" s="229">
        <f>IF(N261="snížená",J261,0)</f>
        <v>0</v>
      </c>
      <c r="BG261" s="229">
        <f>IF(N261="zákl. přenesená",J261,0)</f>
        <v>0</v>
      </c>
      <c r="BH261" s="229">
        <f>IF(N261="sníž. přenesená",J261,0)</f>
        <v>0</v>
      </c>
      <c r="BI261" s="229">
        <f>IF(N261="nulová",J261,0)</f>
        <v>0</v>
      </c>
      <c r="BJ261" s="18" t="s">
        <v>84</v>
      </c>
      <c r="BK261" s="229">
        <f>ROUND(I261*H261,2)</f>
        <v>0</v>
      </c>
      <c r="BL261" s="18" t="s">
        <v>415</v>
      </c>
      <c r="BM261" s="228" t="s">
        <v>4815</v>
      </c>
    </row>
    <row r="262" s="2" customFormat="1">
      <c r="A262" s="39"/>
      <c r="B262" s="40"/>
      <c r="C262" s="41"/>
      <c r="D262" s="230" t="s">
        <v>417</v>
      </c>
      <c r="E262" s="41"/>
      <c r="F262" s="231" t="s">
        <v>4814</v>
      </c>
      <c r="G262" s="41"/>
      <c r="H262" s="41"/>
      <c r="I262" s="156"/>
      <c r="J262" s="41"/>
      <c r="K262" s="41"/>
      <c r="L262" s="45"/>
      <c r="M262" s="232"/>
      <c r="N262" s="233"/>
      <c r="O262" s="92"/>
      <c r="P262" s="92"/>
      <c r="Q262" s="92"/>
      <c r="R262" s="92"/>
      <c r="S262" s="92"/>
      <c r="T262" s="93"/>
      <c r="U262" s="39"/>
      <c r="V262" s="39"/>
      <c r="W262" s="39"/>
      <c r="X262" s="39"/>
      <c r="Y262" s="39"/>
      <c r="Z262" s="39"/>
      <c r="AA262" s="39"/>
      <c r="AB262" s="39"/>
      <c r="AC262" s="39"/>
      <c r="AD262" s="39"/>
      <c r="AE262" s="39"/>
      <c r="AT262" s="18" t="s">
        <v>417</v>
      </c>
      <c r="AU262" s="18" t="s">
        <v>76</v>
      </c>
    </row>
    <row r="263" s="2" customFormat="1" ht="55.5" customHeight="1">
      <c r="A263" s="39"/>
      <c r="B263" s="40"/>
      <c r="C263" s="234" t="s">
        <v>4816</v>
      </c>
      <c r="D263" s="234" t="s">
        <v>443</v>
      </c>
      <c r="E263" s="235" t="s">
        <v>4817</v>
      </c>
      <c r="F263" s="236" t="s">
        <v>4818</v>
      </c>
      <c r="G263" s="237" t="s">
        <v>755</v>
      </c>
      <c r="H263" s="238">
        <v>20</v>
      </c>
      <c r="I263" s="239"/>
      <c r="J263" s="240">
        <f>ROUND(I263*H263,2)</f>
        <v>0</v>
      </c>
      <c r="K263" s="236" t="s">
        <v>1</v>
      </c>
      <c r="L263" s="45"/>
      <c r="M263" s="241" t="s">
        <v>1</v>
      </c>
      <c r="N263" s="242" t="s">
        <v>41</v>
      </c>
      <c r="O263" s="92"/>
      <c r="P263" s="226">
        <f>O263*H263</f>
        <v>0</v>
      </c>
      <c r="Q263" s="226">
        <v>0</v>
      </c>
      <c r="R263" s="226">
        <f>Q263*H263</f>
        <v>0</v>
      </c>
      <c r="S263" s="226">
        <v>0</v>
      </c>
      <c r="T263" s="227">
        <f>S263*H263</f>
        <v>0</v>
      </c>
      <c r="U263" s="39"/>
      <c r="V263" s="39"/>
      <c r="W263" s="39"/>
      <c r="X263" s="39"/>
      <c r="Y263" s="39"/>
      <c r="Z263" s="39"/>
      <c r="AA263" s="39"/>
      <c r="AB263" s="39"/>
      <c r="AC263" s="39"/>
      <c r="AD263" s="39"/>
      <c r="AE263" s="39"/>
      <c r="AR263" s="228" t="s">
        <v>415</v>
      </c>
      <c r="AT263" s="228" t="s">
        <v>443</v>
      </c>
      <c r="AU263" s="228" t="s">
        <v>76</v>
      </c>
      <c r="AY263" s="18" t="s">
        <v>414</v>
      </c>
      <c r="BE263" s="229">
        <f>IF(N263="základní",J263,0)</f>
        <v>0</v>
      </c>
      <c r="BF263" s="229">
        <f>IF(N263="snížená",J263,0)</f>
        <v>0</v>
      </c>
      <c r="BG263" s="229">
        <f>IF(N263="zákl. přenesená",J263,0)</f>
        <v>0</v>
      </c>
      <c r="BH263" s="229">
        <f>IF(N263="sníž. přenesená",J263,0)</f>
        <v>0</v>
      </c>
      <c r="BI263" s="229">
        <f>IF(N263="nulová",J263,0)</f>
        <v>0</v>
      </c>
      <c r="BJ263" s="18" t="s">
        <v>84</v>
      </c>
      <c r="BK263" s="229">
        <f>ROUND(I263*H263,2)</f>
        <v>0</v>
      </c>
      <c r="BL263" s="18" t="s">
        <v>415</v>
      </c>
      <c r="BM263" s="228" t="s">
        <v>4819</v>
      </c>
    </row>
    <row r="264" s="2" customFormat="1">
      <c r="A264" s="39"/>
      <c r="B264" s="40"/>
      <c r="C264" s="41"/>
      <c r="D264" s="230" t="s">
        <v>417</v>
      </c>
      <c r="E264" s="41"/>
      <c r="F264" s="231" t="s">
        <v>4820</v>
      </c>
      <c r="G264" s="41"/>
      <c r="H264" s="41"/>
      <c r="I264" s="156"/>
      <c r="J264" s="41"/>
      <c r="K264" s="41"/>
      <c r="L264" s="45"/>
      <c r="M264" s="232"/>
      <c r="N264" s="233"/>
      <c r="O264" s="92"/>
      <c r="P264" s="92"/>
      <c r="Q264" s="92"/>
      <c r="R264" s="92"/>
      <c r="S264" s="92"/>
      <c r="T264" s="93"/>
      <c r="U264" s="39"/>
      <c r="V264" s="39"/>
      <c r="W264" s="39"/>
      <c r="X264" s="39"/>
      <c r="Y264" s="39"/>
      <c r="Z264" s="39"/>
      <c r="AA264" s="39"/>
      <c r="AB264" s="39"/>
      <c r="AC264" s="39"/>
      <c r="AD264" s="39"/>
      <c r="AE264" s="39"/>
      <c r="AT264" s="18" t="s">
        <v>417</v>
      </c>
      <c r="AU264" s="18" t="s">
        <v>76</v>
      </c>
    </row>
    <row r="265" s="2" customFormat="1" ht="21.75" customHeight="1">
      <c r="A265" s="39"/>
      <c r="B265" s="40"/>
      <c r="C265" s="234" t="s">
        <v>4821</v>
      </c>
      <c r="D265" s="234" t="s">
        <v>443</v>
      </c>
      <c r="E265" s="235" t="s">
        <v>1172</v>
      </c>
      <c r="F265" s="236" t="s">
        <v>4822</v>
      </c>
      <c r="G265" s="237" t="s">
        <v>4823</v>
      </c>
      <c r="H265" s="238">
        <v>6</v>
      </c>
      <c r="I265" s="239"/>
      <c r="J265" s="240">
        <f>ROUND(I265*H265,2)</f>
        <v>0</v>
      </c>
      <c r="K265" s="236" t="s">
        <v>1</v>
      </c>
      <c r="L265" s="45"/>
      <c r="M265" s="241" t="s">
        <v>1</v>
      </c>
      <c r="N265" s="242" t="s">
        <v>41</v>
      </c>
      <c r="O265" s="92"/>
      <c r="P265" s="226">
        <f>O265*H265</f>
        <v>0</v>
      </c>
      <c r="Q265" s="226">
        <v>0</v>
      </c>
      <c r="R265" s="226">
        <f>Q265*H265</f>
        <v>0</v>
      </c>
      <c r="S265" s="226">
        <v>0</v>
      </c>
      <c r="T265" s="227">
        <f>S265*H265</f>
        <v>0</v>
      </c>
      <c r="U265" s="39"/>
      <c r="V265" s="39"/>
      <c r="W265" s="39"/>
      <c r="X265" s="39"/>
      <c r="Y265" s="39"/>
      <c r="Z265" s="39"/>
      <c r="AA265" s="39"/>
      <c r="AB265" s="39"/>
      <c r="AC265" s="39"/>
      <c r="AD265" s="39"/>
      <c r="AE265" s="39"/>
      <c r="AR265" s="228" t="s">
        <v>415</v>
      </c>
      <c r="AT265" s="228" t="s">
        <v>443</v>
      </c>
      <c r="AU265" s="228" t="s">
        <v>76</v>
      </c>
      <c r="AY265" s="18" t="s">
        <v>414</v>
      </c>
      <c r="BE265" s="229">
        <f>IF(N265="základní",J265,0)</f>
        <v>0</v>
      </c>
      <c r="BF265" s="229">
        <f>IF(N265="snížená",J265,0)</f>
        <v>0</v>
      </c>
      <c r="BG265" s="229">
        <f>IF(N265="zákl. přenesená",J265,0)</f>
        <v>0</v>
      </c>
      <c r="BH265" s="229">
        <f>IF(N265="sníž. přenesená",J265,0)</f>
        <v>0</v>
      </c>
      <c r="BI265" s="229">
        <f>IF(N265="nulová",J265,0)</f>
        <v>0</v>
      </c>
      <c r="BJ265" s="18" t="s">
        <v>84</v>
      </c>
      <c r="BK265" s="229">
        <f>ROUND(I265*H265,2)</f>
        <v>0</v>
      </c>
      <c r="BL265" s="18" t="s">
        <v>415</v>
      </c>
      <c r="BM265" s="228" t="s">
        <v>4824</v>
      </c>
    </row>
    <row r="266" s="2" customFormat="1">
      <c r="A266" s="39"/>
      <c r="B266" s="40"/>
      <c r="C266" s="41"/>
      <c r="D266" s="230" t="s">
        <v>417</v>
      </c>
      <c r="E266" s="41"/>
      <c r="F266" s="231" t="s">
        <v>4822</v>
      </c>
      <c r="G266" s="41"/>
      <c r="H266" s="41"/>
      <c r="I266" s="156"/>
      <c r="J266" s="41"/>
      <c r="K266" s="41"/>
      <c r="L266" s="45"/>
      <c r="M266" s="232"/>
      <c r="N266" s="233"/>
      <c r="O266" s="92"/>
      <c r="P266" s="92"/>
      <c r="Q266" s="92"/>
      <c r="R266" s="92"/>
      <c r="S266" s="92"/>
      <c r="T266" s="93"/>
      <c r="U266" s="39"/>
      <c r="V266" s="39"/>
      <c r="W266" s="39"/>
      <c r="X266" s="39"/>
      <c r="Y266" s="39"/>
      <c r="Z266" s="39"/>
      <c r="AA266" s="39"/>
      <c r="AB266" s="39"/>
      <c r="AC266" s="39"/>
      <c r="AD266" s="39"/>
      <c r="AE266" s="39"/>
      <c r="AT266" s="18" t="s">
        <v>417</v>
      </c>
      <c r="AU266" s="18" t="s">
        <v>76</v>
      </c>
    </row>
    <row r="267" s="2" customFormat="1" ht="21.75" customHeight="1">
      <c r="A267" s="39"/>
      <c r="B267" s="40"/>
      <c r="C267" s="234" t="s">
        <v>4825</v>
      </c>
      <c r="D267" s="234" t="s">
        <v>443</v>
      </c>
      <c r="E267" s="235" t="s">
        <v>4826</v>
      </c>
      <c r="F267" s="236" t="s">
        <v>4827</v>
      </c>
      <c r="G267" s="237" t="s">
        <v>509</v>
      </c>
      <c r="H267" s="238">
        <v>62</v>
      </c>
      <c r="I267" s="239"/>
      <c r="J267" s="240">
        <f>ROUND(I267*H267,2)</f>
        <v>0</v>
      </c>
      <c r="K267" s="236" t="s">
        <v>1</v>
      </c>
      <c r="L267" s="45"/>
      <c r="M267" s="241" t="s">
        <v>1</v>
      </c>
      <c r="N267" s="242" t="s">
        <v>41</v>
      </c>
      <c r="O267" s="92"/>
      <c r="P267" s="226">
        <f>O267*H267</f>
        <v>0</v>
      </c>
      <c r="Q267" s="226">
        <v>0</v>
      </c>
      <c r="R267" s="226">
        <f>Q267*H267</f>
        <v>0</v>
      </c>
      <c r="S267" s="226">
        <v>0</v>
      </c>
      <c r="T267" s="227">
        <f>S267*H267</f>
        <v>0</v>
      </c>
      <c r="U267" s="39"/>
      <c r="V267" s="39"/>
      <c r="W267" s="39"/>
      <c r="X267" s="39"/>
      <c r="Y267" s="39"/>
      <c r="Z267" s="39"/>
      <c r="AA267" s="39"/>
      <c r="AB267" s="39"/>
      <c r="AC267" s="39"/>
      <c r="AD267" s="39"/>
      <c r="AE267" s="39"/>
      <c r="AR267" s="228" t="s">
        <v>415</v>
      </c>
      <c r="AT267" s="228" t="s">
        <v>443</v>
      </c>
      <c r="AU267" s="228" t="s">
        <v>76</v>
      </c>
      <c r="AY267" s="18" t="s">
        <v>414</v>
      </c>
      <c r="BE267" s="229">
        <f>IF(N267="základní",J267,0)</f>
        <v>0</v>
      </c>
      <c r="BF267" s="229">
        <f>IF(N267="snížená",J267,0)</f>
        <v>0</v>
      </c>
      <c r="BG267" s="229">
        <f>IF(N267="zákl. přenesená",J267,0)</f>
        <v>0</v>
      </c>
      <c r="BH267" s="229">
        <f>IF(N267="sníž. přenesená",J267,0)</f>
        <v>0</v>
      </c>
      <c r="BI267" s="229">
        <f>IF(N267="nulová",J267,0)</f>
        <v>0</v>
      </c>
      <c r="BJ267" s="18" t="s">
        <v>84</v>
      </c>
      <c r="BK267" s="229">
        <f>ROUND(I267*H267,2)</f>
        <v>0</v>
      </c>
      <c r="BL267" s="18" t="s">
        <v>415</v>
      </c>
      <c r="BM267" s="228" t="s">
        <v>4828</v>
      </c>
    </row>
    <row r="268" s="2" customFormat="1">
      <c r="A268" s="39"/>
      <c r="B268" s="40"/>
      <c r="C268" s="41"/>
      <c r="D268" s="230" t="s">
        <v>417</v>
      </c>
      <c r="E268" s="41"/>
      <c r="F268" s="231" t="s">
        <v>4827</v>
      </c>
      <c r="G268" s="41"/>
      <c r="H268" s="41"/>
      <c r="I268" s="156"/>
      <c r="J268" s="41"/>
      <c r="K268" s="41"/>
      <c r="L268" s="45"/>
      <c r="M268" s="232"/>
      <c r="N268" s="233"/>
      <c r="O268" s="92"/>
      <c r="P268" s="92"/>
      <c r="Q268" s="92"/>
      <c r="R268" s="92"/>
      <c r="S268" s="92"/>
      <c r="T268" s="93"/>
      <c r="U268" s="39"/>
      <c r="V268" s="39"/>
      <c r="W268" s="39"/>
      <c r="X268" s="39"/>
      <c r="Y268" s="39"/>
      <c r="Z268" s="39"/>
      <c r="AA268" s="39"/>
      <c r="AB268" s="39"/>
      <c r="AC268" s="39"/>
      <c r="AD268" s="39"/>
      <c r="AE268" s="39"/>
      <c r="AT268" s="18" t="s">
        <v>417</v>
      </c>
      <c r="AU268" s="18" t="s">
        <v>76</v>
      </c>
    </row>
    <row r="269" s="2" customFormat="1" ht="21.75" customHeight="1">
      <c r="A269" s="39"/>
      <c r="B269" s="40"/>
      <c r="C269" s="234" t="s">
        <v>4829</v>
      </c>
      <c r="D269" s="234" t="s">
        <v>443</v>
      </c>
      <c r="E269" s="235" t="s">
        <v>1206</v>
      </c>
      <c r="F269" s="236" t="s">
        <v>1207</v>
      </c>
      <c r="G269" s="237" t="s">
        <v>509</v>
      </c>
      <c r="H269" s="238">
        <v>30</v>
      </c>
      <c r="I269" s="239"/>
      <c r="J269" s="240">
        <f>ROUND(I269*H269,2)</f>
        <v>0</v>
      </c>
      <c r="K269" s="236" t="s">
        <v>1</v>
      </c>
      <c r="L269" s="45"/>
      <c r="M269" s="241" t="s">
        <v>1</v>
      </c>
      <c r="N269" s="242" t="s">
        <v>41</v>
      </c>
      <c r="O269" s="92"/>
      <c r="P269" s="226">
        <f>O269*H269</f>
        <v>0</v>
      </c>
      <c r="Q269" s="226">
        <v>0</v>
      </c>
      <c r="R269" s="226">
        <f>Q269*H269</f>
        <v>0</v>
      </c>
      <c r="S269" s="226">
        <v>0</v>
      </c>
      <c r="T269" s="227">
        <f>S269*H269</f>
        <v>0</v>
      </c>
      <c r="U269" s="39"/>
      <c r="V269" s="39"/>
      <c r="W269" s="39"/>
      <c r="X269" s="39"/>
      <c r="Y269" s="39"/>
      <c r="Z269" s="39"/>
      <c r="AA269" s="39"/>
      <c r="AB269" s="39"/>
      <c r="AC269" s="39"/>
      <c r="AD269" s="39"/>
      <c r="AE269" s="39"/>
      <c r="AR269" s="228" t="s">
        <v>415</v>
      </c>
      <c r="AT269" s="228" t="s">
        <v>443</v>
      </c>
      <c r="AU269" s="228" t="s">
        <v>76</v>
      </c>
      <c r="AY269" s="18" t="s">
        <v>414</v>
      </c>
      <c r="BE269" s="229">
        <f>IF(N269="základní",J269,0)</f>
        <v>0</v>
      </c>
      <c r="BF269" s="229">
        <f>IF(N269="snížená",J269,0)</f>
        <v>0</v>
      </c>
      <c r="BG269" s="229">
        <f>IF(N269="zákl. přenesená",J269,0)</f>
        <v>0</v>
      </c>
      <c r="BH269" s="229">
        <f>IF(N269="sníž. přenesená",J269,0)</f>
        <v>0</v>
      </c>
      <c r="BI269" s="229">
        <f>IF(N269="nulová",J269,0)</f>
        <v>0</v>
      </c>
      <c r="BJ269" s="18" t="s">
        <v>84</v>
      </c>
      <c r="BK269" s="229">
        <f>ROUND(I269*H269,2)</f>
        <v>0</v>
      </c>
      <c r="BL269" s="18" t="s">
        <v>415</v>
      </c>
      <c r="BM269" s="228" t="s">
        <v>4830</v>
      </c>
    </row>
    <row r="270" s="2" customFormat="1">
      <c r="A270" s="39"/>
      <c r="B270" s="40"/>
      <c r="C270" s="41"/>
      <c r="D270" s="230" t="s">
        <v>417</v>
      </c>
      <c r="E270" s="41"/>
      <c r="F270" s="231" t="s">
        <v>1207</v>
      </c>
      <c r="G270" s="41"/>
      <c r="H270" s="41"/>
      <c r="I270" s="156"/>
      <c r="J270" s="41"/>
      <c r="K270" s="41"/>
      <c r="L270" s="45"/>
      <c r="M270" s="232"/>
      <c r="N270" s="233"/>
      <c r="O270" s="92"/>
      <c r="P270" s="92"/>
      <c r="Q270" s="92"/>
      <c r="R270" s="92"/>
      <c r="S270" s="92"/>
      <c r="T270" s="93"/>
      <c r="U270" s="39"/>
      <c r="V270" s="39"/>
      <c r="W270" s="39"/>
      <c r="X270" s="39"/>
      <c r="Y270" s="39"/>
      <c r="Z270" s="39"/>
      <c r="AA270" s="39"/>
      <c r="AB270" s="39"/>
      <c r="AC270" s="39"/>
      <c r="AD270" s="39"/>
      <c r="AE270" s="39"/>
      <c r="AT270" s="18" t="s">
        <v>417</v>
      </c>
      <c r="AU270" s="18" t="s">
        <v>76</v>
      </c>
    </row>
    <row r="271" s="2" customFormat="1" ht="16.5" customHeight="1">
      <c r="A271" s="39"/>
      <c r="B271" s="40"/>
      <c r="C271" s="234" t="s">
        <v>4831</v>
      </c>
      <c r="D271" s="234" t="s">
        <v>443</v>
      </c>
      <c r="E271" s="235" t="s">
        <v>4832</v>
      </c>
      <c r="F271" s="236" t="s">
        <v>4833</v>
      </c>
      <c r="G271" s="237" t="s">
        <v>509</v>
      </c>
      <c r="H271" s="238">
        <v>64</v>
      </c>
      <c r="I271" s="239"/>
      <c r="J271" s="240">
        <f>ROUND(I271*H271,2)</f>
        <v>0</v>
      </c>
      <c r="K271" s="236" t="s">
        <v>1</v>
      </c>
      <c r="L271" s="45"/>
      <c r="M271" s="241" t="s">
        <v>1</v>
      </c>
      <c r="N271" s="242" t="s">
        <v>41</v>
      </c>
      <c r="O271" s="92"/>
      <c r="P271" s="226">
        <f>O271*H271</f>
        <v>0</v>
      </c>
      <c r="Q271" s="226">
        <v>0</v>
      </c>
      <c r="R271" s="226">
        <f>Q271*H271</f>
        <v>0</v>
      </c>
      <c r="S271" s="226">
        <v>0</v>
      </c>
      <c r="T271" s="227">
        <f>S271*H271</f>
        <v>0</v>
      </c>
      <c r="U271" s="39"/>
      <c r="V271" s="39"/>
      <c r="W271" s="39"/>
      <c r="X271" s="39"/>
      <c r="Y271" s="39"/>
      <c r="Z271" s="39"/>
      <c r="AA271" s="39"/>
      <c r="AB271" s="39"/>
      <c r="AC271" s="39"/>
      <c r="AD271" s="39"/>
      <c r="AE271" s="39"/>
      <c r="AR271" s="228" t="s">
        <v>415</v>
      </c>
      <c r="AT271" s="228" t="s">
        <v>443</v>
      </c>
      <c r="AU271" s="228" t="s">
        <v>76</v>
      </c>
      <c r="AY271" s="18" t="s">
        <v>414</v>
      </c>
      <c r="BE271" s="229">
        <f>IF(N271="základní",J271,0)</f>
        <v>0</v>
      </c>
      <c r="BF271" s="229">
        <f>IF(N271="snížená",J271,0)</f>
        <v>0</v>
      </c>
      <c r="BG271" s="229">
        <f>IF(N271="zákl. přenesená",J271,0)</f>
        <v>0</v>
      </c>
      <c r="BH271" s="229">
        <f>IF(N271="sníž. přenesená",J271,0)</f>
        <v>0</v>
      </c>
      <c r="BI271" s="229">
        <f>IF(N271="nulová",J271,0)</f>
        <v>0</v>
      </c>
      <c r="BJ271" s="18" t="s">
        <v>84</v>
      </c>
      <c r="BK271" s="229">
        <f>ROUND(I271*H271,2)</f>
        <v>0</v>
      </c>
      <c r="BL271" s="18" t="s">
        <v>415</v>
      </c>
      <c r="BM271" s="228" t="s">
        <v>4834</v>
      </c>
    </row>
    <row r="272" s="2" customFormat="1">
      <c r="A272" s="39"/>
      <c r="B272" s="40"/>
      <c r="C272" s="41"/>
      <c r="D272" s="230" t="s">
        <v>417</v>
      </c>
      <c r="E272" s="41"/>
      <c r="F272" s="231" t="s">
        <v>4833</v>
      </c>
      <c r="G272" s="41"/>
      <c r="H272" s="41"/>
      <c r="I272" s="156"/>
      <c r="J272" s="41"/>
      <c r="K272" s="41"/>
      <c r="L272" s="45"/>
      <c r="M272" s="232"/>
      <c r="N272" s="233"/>
      <c r="O272" s="92"/>
      <c r="P272" s="92"/>
      <c r="Q272" s="92"/>
      <c r="R272" s="92"/>
      <c r="S272" s="92"/>
      <c r="T272" s="93"/>
      <c r="U272" s="39"/>
      <c r="V272" s="39"/>
      <c r="W272" s="39"/>
      <c r="X272" s="39"/>
      <c r="Y272" s="39"/>
      <c r="Z272" s="39"/>
      <c r="AA272" s="39"/>
      <c r="AB272" s="39"/>
      <c r="AC272" s="39"/>
      <c r="AD272" s="39"/>
      <c r="AE272" s="39"/>
      <c r="AT272" s="18" t="s">
        <v>417</v>
      </c>
      <c r="AU272" s="18" t="s">
        <v>76</v>
      </c>
    </row>
    <row r="273" s="2" customFormat="1" ht="16.5" customHeight="1">
      <c r="A273" s="39"/>
      <c r="B273" s="40"/>
      <c r="C273" s="234" t="s">
        <v>4835</v>
      </c>
      <c r="D273" s="234" t="s">
        <v>443</v>
      </c>
      <c r="E273" s="235" t="s">
        <v>4836</v>
      </c>
      <c r="F273" s="236" t="s">
        <v>4837</v>
      </c>
      <c r="G273" s="237" t="s">
        <v>509</v>
      </c>
      <c r="H273" s="238">
        <v>22</v>
      </c>
      <c r="I273" s="239"/>
      <c r="J273" s="240">
        <f>ROUND(I273*H273,2)</f>
        <v>0</v>
      </c>
      <c r="K273" s="236" t="s">
        <v>1</v>
      </c>
      <c r="L273" s="45"/>
      <c r="M273" s="241" t="s">
        <v>1</v>
      </c>
      <c r="N273" s="242" t="s">
        <v>41</v>
      </c>
      <c r="O273" s="92"/>
      <c r="P273" s="226">
        <f>O273*H273</f>
        <v>0</v>
      </c>
      <c r="Q273" s="226">
        <v>0</v>
      </c>
      <c r="R273" s="226">
        <f>Q273*H273</f>
        <v>0</v>
      </c>
      <c r="S273" s="226">
        <v>0</v>
      </c>
      <c r="T273" s="227">
        <f>S273*H273</f>
        <v>0</v>
      </c>
      <c r="U273" s="39"/>
      <c r="V273" s="39"/>
      <c r="W273" s="39"/>
      <c r="X273" s="39"/>
      <c r="Y273" s="39"/>
      <c r="Z273" s="39"/>
      <c r="AA273" s="39"/>
      <c r="AB273" s="39"/>
      <c r="AC273" s="39"/>
      <c r="AD273" s="39"/>
      <c r="AE273" s="39"/>
      <c r="AR273" s="228" t="s">
        <v>415</v>
      </c>
      <c r="AT273" s="228" t="s">
        <v>443</v>
      </c>
      <c r="AU273" s="228" t="s">
        <v>76</v>
      </c>
      <c r="AY273" s="18" t="s">
        <v>414</v>
      </c>
      <c r="BE273" s="229">
        <f>IF(N273="základní",J273,0)</f>
        <v>0</v>
      </c>
      <c r="BF273" s="229">
        <f>IF(N273="snížená",J273,0)</f>
        <v>0</v>
      </c>
      <c r="BG273" s="229">
        <f>IF(N273="zákl. přenesená",J273,0)</f>
        <v>0</v>
      </c>
      <c r="BH273" s="229">
        <f>IF(N273="sníž. přenesená",J273,0)</f>
        <v>0</v>
      </c>
      <c r="BI273" s="229">
        <f>IF(N273="nulová",J273,0)</f>
        <v>0</v>
      </c>
      <c r="BJ273" s="18" t="s">
        <v>84</v>
      </c>
      <c r="BK273" s="229">
        <f>ROUND(I273*H273,2)</f>
        <v>0</v>
      </c>
      <c r="BL273" s="18" t="s">
        <v>415</v>
      </c>
      <c r="BM273" s="228" t="s">
        <v>4838</v>
      </c>
    </row>
    <row r="274" s="2" customFormat="1">
      <c r="A274" s="39"/>
      <c r="B274" s="40"/>
      <c r="C274" s="41"/>
      <c r="D274" s="230" t="s">
        <v>417</v>
      </c>
      <c r="E274" s="41"/>
      <c r="F274" s="231" t="s">
        <v>4837</v>
      </c>
      <c r="G274" s="41"/>
      <c r="H274" s="41"/>
      <c r="I274" s="156"/>
      <c r="J274" s="41"/>
      <c r="K274" s="41"/>
      <c r="L274" s="45"/>
      <c r="M274" s="232"/>
      <c r="N274" s="233"/>
      <c r="O274" s="92"/>
      <c r="P274" s="92"/>
      <c r="Q274" s="92"/>
      <c r="R274" s="92"/>
      <c r="S274" s="92"/>
      <c r="T274" s="93"/>
      <c r="U274" s="39"/>
      <c r="V274" s="39"/>
      <c r="W274" s="39"/>
      <c r="X274" s="39"/>
      <c r="Y274" s="39"/>
      <c r="Z274" s="39"/>
      <c r="AA274" s="39"/>
      <c r="AB274" s="39"/>
      <c r="AC274" s="39"/>
      <c r="AD274" s="39"/>
      <c r="AE274" s="39"/>
      <c r="AT274" s="18" t="s">
        <v>417</v>
      </c>
      <c r="AU274" s="18" t="s">
        <v>76</v>
      </c>
    </row>
    <row r="275" s="2" customFormat="1" ht="16.5" customHeight="1">
      <c r="A275" s="39"/>
      <c r="B275" s="40"/>
      <c r="C275" s="234" t="s">
        <v>4839</v>
      </c>
      <c r="D275" s="234" t="s">
        <v>443</v>
      </c>
      <c r="E275" s="235" t="s">
        <v>4840</v>
      </c>
      <c r="F275" s="236" t="s">
        <v>4841</v>
      </c>
      <c r="G275" s="237" t="s">
        <v>509</v>
      </c>
      <c r="H275" s="238">
        <v>6</v>
      </c>
      <c r="I275" s="239"/>
      <c r="J275" s="240">
        <f>ROUND(I275*H275,2)</f>
        <v>0</v>
      </c>
      <c r="K275" s="236" t="s">
        <v>1</v>
      </c>
      <c r="L275" s="45"/>
      <c r="M275" s="241" t="s">
        <v>1</v>
      </c>
      <c r="N275" s="242" t="s">
        <v>41</v>
      </c>
      <c r="O275" s="92"/>
      <c r="P275" s="226">
        <f>O275*H275</f>
        <v>0</v>
      </c>
      <c r="Q275" s="226">
        <v>0</v>
      </c>
      <c r="R275" s="226">
        <f>Q275*H275</f>
        <v>0</v>
      </c>
      <c r="S275" s="226">
        <v>0</v>
      </c>
      <c r="T275" s="227">
        <f>S275*H275</f>
        <v>0</v>
      </c>
      <c r="U275" s="39"/>
      <c r="V275" s="39"/>
      <c r="W275" s="39"/>
      <c r="X275" s="39"/>
      <c r="Y275" s="39"/>
      <c r="Z275" s="39"/>
      <c r="AA275" s="39"/>
      <c r="AB275" s="39"/>
      <c r="AC275" s="39"/>
      <c r="AD275" s="39"/>
      <c r="AE275" s="39"/>
      <c r="AR275" s="228" t="s">
        <v>415</v>
      </c>
      <c r="AT275" s="228" t="s">
        <v>443</v>
      </c>
      <c r="AU275" s="228" t="s">
        <v>76</v>
      </c>
      <c r="AY275" s="18" t="s">
        <v>414</v>
      </c>
      <c r="BE275" s="229">
        <f>IF(N275="základní",J275,0)</f>
        <v>0</v>
      </c>
      <c r="BF275" s="229">
        <f>IF(N275="snížená",J275,0)</f>
        <v>0</v>
      </c>
      <c r="BG275" s="229">
        <f>IF(N275="zákl. přenesená",J275,0)</f>
        <v>0</v>
      </c>
      <c r="BH275" s="229">
        <f>IF(N275="sníž. přenesená",J275,0)</f>
        <v>0</v>
      </c>
      <c r="BI275" s="229">
        <f>IF(N275="nulová",J275,0)</f>
        <v>0</v>
      </c>
      <c r="BJ275" s="18" t="s">
        <v>84</v>
      </c>
      <c r="BK275" s="229">
        <f>ROUND(I275*H275,2)</f>
        <v>0</v>
      </c>
      <c r="BL275" s="18" t="s">
        <v>415</v>
      </c>
      <c r="BM275" s="228" t="s">
        <v>4842</v>
      </c>
    </row>
    <row r="276" s="2" customFormat="1">
      <c r="A276" s="39"/>
      <c r="B276" s="40"/>
      <c r="C276" s="41"/>
      <c r="D276" s="230" t="s">
        <v>417</v>
      </c>
      <c r="E276" s="41"/>
      <c r="F276" s="231" t="s">
        <v>4841</v>
      </c>
      <c r="G276" s="41"/>
      <c r="H276" s="41"/>
      <c r="I276" s="156"/>
      <c r="J276" s="41"/>
      <c r="K276" s="41"/>
      <c r="L276" s="45"/>
      <c r="M276" s="232"/>
      <c r="N276" s="233"/>
      <c r="O276" s="92"/>
      <c r="P276" s="92"/>
      <c r="Q276" s="92"/>
      <c r="R276" s="92"/>
      <c r="S276" s="92"/>
      <c r="T276" s="93"/>
      <c r="U276" s="39"/>
      <c r="V276" s="39"/>
      <c r="W276" s="39"/>
      <c r="X276" s="39"/>
      <c r="Y276" s="39"/>
      <c r="Z276" s="39"/>
      <c r="AA276" s="39"/>
      <c r="AB276" s="39"/>
      <c r="AC276" s="39"/>
      <c r="AD276" s="39"/>
      <c r="AE276" s="39"/>
      <c r="AT276" s="18" t="s">
        <v>417</v>
      </c>
      <c r="AU276" s="18" t="s">
        <v>76</v>
      </c>
    </row>
    <row r="277" s="2" customFormat="1" ht="21.75" customHeight="1">
      <c r="A277" s="39"/>
      <c r="B277" s="40"/>
      <c r="C277" s="234" t="s">
        <v>4843</v>
      </c>
      <c r="D277" s="234" t="s">
        <v>443</v>
      </c>
      <c r="E277" s="235" t="s">
        <v>4844</v>
      </c>
      <c r="F277" s="236" t="s">
        <v>4845</v>
      </c>
      <c r="G277" s="237" t="s">
        <v>509</v>
      </c>
      <c r="H277" s="238">
        <v>22</v>
      </c>
      <c r="I277" s="239"/>
      <c r="J277" s="240">
        <f>ROUND(I277*H277,2)</f>
        <v>0</v>
      </c>
      <c r="K277" s="236" t="s">
        <v>1</v>
      </c>
      <c r="L277" s="45"/>
      <c r="M277" s="241" t="s">
        <v>1</v>
      </c>
      <c r="N277" s="242" t="s">
        <v>41</v>
      </c>
      <c r="O277" s="92"/>
      <c r="P277" s="226">
        <f>O277*H277</f>
        <v>0</v>
      </c>
      <c r="Q277" s="226">
        <v>0</v>
      </c>
      <c r="R277" s="226">
        <f>Q277*H277</f>
        <v>0</v>
      </c>
      <c r="S277" s="226">
        <v>0</v>
      </c>
      <c r="T277" s="227">
        <f>S277*H277</f>
        <v>0</v>
      </c>
      <c r="U277" s="39"/>
      <c r="V277" s="39"/>
      <c r="W277" s="39"/>
      <c r="X277" s="39"/>
      <c r="Y277" s="39"/>
      <c r="Z277" s="39"/>
      <c r="AA277" s="39"/>
      <c r="AB277" s="39"/>
      <c r="AC277" s="39"/>
      <c r="AD277" s="39"/>
      <c r="AE277" s="39"/>
      <c r="AR277" s="228" t="s">
        <v>415</v>
      </c>
      <c r="AT277" s="228" t="s">
        <v>443</v>
      </c>
      <c r="AU277" s="228" t="s">
        <v>76</v>
      </c>
      <c r="AY277" s="18" t="s">
        <v>414</v>
      </c>
      <c r="BE277" s="229">
        <f>IF(N277="základní",J277,0)</f>
        <v>0</v>
      </c>
      <c r="BF277" s="229">
        <f>IF(N277="snížená",J277,0)</f>
        <v>0</v>
      </c>
      <c r="BG277" s="229">
        <f>IF(N277="zákl. přenesená",J277,0)</f>
        <v>0</v>
      </c>
      <c r="BH277" s="229">
        <f>IF(N277="sníž. přenesená",J277,0)</f>
        <v>0</v>
      </c>
      <c r="BI277" s="229">
        <f>IF(N277="nulová",J277,0)</f>
        <v>0</v>
      </c>
      <c r="BJ277" s="18" t="s">
        <v>84</v>
      </c>
      <c r="BK277" s="229">
        <f>ROUND(I277*H277,2)</f>
        <v>0</v>
      </c>
      <c r="BL277" s="18" t="s">
        <v>415</v>
      </c>
      <c r="BM277" s="228" t="s">
        <v>4846</v>
      </c>
    </row>
    <row r="278" s="2" customFormat="1">
      <c r="A278" s="39"/>
      <c r="B278" s="40"/>
      <c r="C278" s="41"/>
      <c r="D278" s="230" t="s">
        <v>417</v>
      </c>
      <c r="E278" s="41"/>
      <c r="F278" s="231" t="s">
        <v>4845</v>
      </c>
      <c r="G278" s="41"/>
      <c r="H278" s="41"/>
      <c r="I278" s="156"/>
      <c r="J278" s="41"/>
      <c r="K278" s="41"/>
      <c r="L278" s="45"/>
      <c r="M278" s="232"/>
      <c r="N278" s="233"/>
      <c r="O278" s="92"/>
      <c r="P278" s="92"/>
      <c r="Q278" s="92"/>
      <c r="R278" s="92"/>
      <c r="S278" s="92"/>
      <c r="T278" s="93"/>
      <c r="U278" s="39"/>
      <c r="V278" s="39"/>
      <c r="W278" s="39"/>
      <c r="X278" s="39"/>
      <c r="Y278" s="39"/>
      <c r="Z278" s="39"/>
      <c r="AA278" s="39"/>
      <c r="AB278" s="39"/>
      <c r="AC278" s="39"/>
      <c r="AD278" s="39"/>
      <c r="AE278" s="39"/>
      <c r="AT278" s="18" t="s">
        <v>417</v>
      </c>
      <c r="AU278" s="18" t="s">
        <v>76</v>
      </c>
    </row>
    <row r="279" s="2" customFormat="1" ht="16.5" customHeight="1">
      <c r="A279" s="39"/>
      <c r="B279" s="40"/>
      <c r="C279" s="234" t="s">
        <v>4847</v>
      </c>
      <c r="D279" s="234" t="s">
        <v>443</v>
      </c>
      <c r="E279" s="235" t="s">
        <v>4848</v>
      </c>
      <c r="F279" s="236" t="s">
        <v>4849</v>
      </c>
      <c r="G279" s="237" t="s">
        <v>984</v>
      </c>
      <c r="H279" s="238">
        <v>500</v>
      </c>
      <c r="I279" s="239"/>
      <c r="J279" s="240">
        <f>ROUND(I279*H279,2)</f>
        <v>0</v>
      </c>
      <c r="K279" s="236" t="s">
        <v>1</v>
      </c>
      <c r="L279" s="45"/>
      <c r="M279" s="241" t="s">
        <v>1</v>
      </c>
      <c r="N279" s="242" t="s">
        <v>41</v>
      </c>
      <c r="O279" s="92"/>
      <c r="P279" s="226">
        <f>O279*H279</f>
        <v>0</v>
      </c>
      <c r="Q279" s="226">
        <v>0</v>
      </c>
      <c r="R279" s="226">
        <f>Q279*H279</f>
        <v>0</v>
      </c>
      <c r="S279" s="226">
        <v>0</v>
      </c>
      <c r="T279" s="227">
        <f>S279*H279</f>
        <v>0</v>
      </c>
      <c r="U279" s="39"/>
      <c r="V279" s="39"/>
      <c r="W279" s="39"/>
      <c r="X279" s="39"/>
      <c r="Y279" s="39"/>
      <c r="Z279" s="39"/>
      <c r="AA279" s="39"/>
      <c r="AB279" s="39"/>
      <c r="AC279" s="39"/>
      <c r="AD279" s="39"/>
      <c r="AE279" s="39"/>
      <c r="AR279" s="228" t="s">
        <v>415</v>
      </c>
      <c r="AT279" s="228" t="s">
        <v>443</v>
      </c>
      <c r="AU279" s="228" t="s">
        <v>76</v>
      </c>
      <c r="AY279" s="18" t="s">
        <v>414</v>
      </c>
      <c r="BE279" s="229">
        <f>IF(N279="základní",J279,0)</f>
        <v>0</v>
      </c>
      <c r="BF279" s="229">
        <f>IF(N279="snížená",J279,0)</f>
        <v>0</v>
      </c>
      <c r="BG279" s="229">
        <f>IF(N279="zákl. přenesená",J279,0)</f>
        <v>0</v>
      </c>
      <c r="BH279" s="229">
        <f>IF(N279="sníž. přenesená",J279,0)</f>
        <v>0</v>
      </c>
      <c r="BI279" s="229">
        <f>IF(N279="nulová",J279,0)</f>
        <v>0</v>
      </c>
      <c r="BJ279" s="18" t="s">
        <v>84</v>
      </c>
      <c r="BK279" s="229">
        <f>ROUND(I279*H279,2)</f>
        <v>0</v>
      </c>
      <c r="BL279" s="18" t="s">
        <v>415</v>
      </c>
      <c r="BM279" s="228" t="s">
        <v>4850</v>
      </c>
    </row>
    <row r="280" s="2" customFormat="1">
      <c r="A280" s="39"/>
      <c r="B280" s="40"/>
      <c r="C280" s="41"/>
      <c r="D280" s="230" t="s">
        <v>417</v>
      </c>
      <c r="E280" s="41"/>
      <c r="F280" s="231" t="s">
        <v>4849</v>
      </c>
      <c r="G280" s="41"/>
      <c r="H280" s="41"/>
      <c r="I280" s="156"/>
      <c r="J280" s="41"/>
      <c r="K280" s="41"/>
      <c r="L280" s="45"/>
      <c r="M280" s="232"/>
      <c r="N280" s="233"/>
      <c r="O280" s="92"/>
      <c r="P280" s="92"/>
      <c r="Q280" s="92"/>
      <c r="R280" s="92"/>
      <c r="S280" s="92"/>
      <c r="T280" s="93"/>
      <c r="U280" s="39"/>
      <c r="V280" s="39"/>
      <c r="W280" s="39"/>
      <c r="X280" s="39"/>
      <c r="Y280" s="39"/>
      <c r="Z280" s="39"/>
      <c r="AA280" s="39"/>
      <c r="AB280" s="39"/>
      <c r="AC280" s="39"/>
      <c r="AD280" s="39"/>
      <c r="AE280" s="39"/>
      <c r="AT280" s="18" t="s">
        <v>417</v>
      </c>
      <c r="AU280" s="18" t="s">
        <v>76</v>
      </c>
    </row>
    <row r="281" s="2" customFormat="1" ht="16.5" customHeight="1">
      <c r="A281" s="39"/>
      <c r="B281" s="40"/>
      <c r="C281" s="234" t="s">
        <v>4851</v>
      </c>
      <c r="D281" s="234" t="s">
        <v>443</v>
      </c>
      <c r="E281" s="235" t="s">
        <v>4852</v>
      </c>
      <c r="F281" s="236" t="s">
        <v>4853</v>
      </c>
      <c r="G281" s="237" t="s">
        <v>509</v>
      </c>
      <c r="H281" s="238">
        <v>90</v>
      </c>
      <c r="I281" s="239"/>
      <c r="J281" s="240">
        <f>ROUND(I281*H281,2)</f>
        <v>0</v>
      </c>
      <c r="K281" s="236" t="s">
        <v>1</v>
      </c>
      <c r="L281" s="45"/>
      <c r="M281" s="241" t="s">
        <v>1</v>
      </c>
      <c r="N281" s="242" t="s">
        <v>41</v>
      </c>
      <c r="O281" s="92"/>
      <c r="P281" s="226">
        <f>O281*H281</f>
        <v>0</v>
      </c>
      <c r="Q281" s="226">
        <v>0</v>
      </c>
      <c r="R281" s="226">
        <f>Q281*H281</f>
        <v>0</v>
      </c>
      <c r="S281" s="226">
        <v>0</v>
      </c>
      <c r="T281" s="227">
        <f>S281*H281</f>
        <v>0</v>
      </c>
      <c r="U281" s="39"/>
      <c r="V281" s="39"/>
      <c r="W281" s="39"/>
      <c r="X281" s="39"/>
      <c r="Y281" s="39"/>
      <c r="Z281" s="39"/>
      <c r="AA281" s="39"/>
      <c r="AB281" s="39"/>
      <c r="AC281" s="39"/>
      <c r="AD281" s="39"/>
      <c r="AE281" s="39"/>
      <c r="AR281" s="228" t="s">
        <v>415</v>
      </c>
      <c r="AT281" s="228" t="s">
        <v>443</v>
      </c>
      <c r="AU281" s="228" t="s">
        <v>76</v>
      </c>
      <c r="AY281" s="18" t="s">
        <v>414</v>
      </c>
      <c r="BE281" s="229">
        <f>IF(N281="základní",J281,0)</f>
        <v>0</v>
      </c>
      <c r="BF281" s="229">
        <f>IF(N281="snížená",J281,0)</f>
        <v>0</v>
      </c>
      <c r="BG281" s="229">
        <f>IF(N281="zákl. přenesená",J281,0)</f>
        <v>0</v>
      </c>
      <c r="BH281" s="229">
        <f>IF(N281="sníž. přenesená",J281,0)</f>
        <v>0</v>
      </c>
      <c r="BI281" s="229">
        <f>IF(N281="nulová",J281,0)</f>
        <v>0</v>
      </c>
      <c r="BJ281" s="18" t="s">
        <v>84</v>
      </c>
      <c r="BK281" s="229">
        <f>ROUND(I281*H281,2)</f>
        <v>0</v>
      </c>
      <c r="BL281" s="18" t="s">
        <v>415</v>
      </c>
      <c r="BM281" s="228" t="s">
        <v>4854</v>
      </c>
    </row>
    <row r="282" s="2" customFormat="1">
      <c r="A282" s="39"/>
      <c r="B282" s="40"/>
      <c r="C282" s="41"/>
      <c r="D282" s="230" t="s">
        <v>417</v>
      </c>
      <c r="E282" s="41"/>
      <c r="F282" s="231" t="s">
        <v>4853</v>
      </c>
      <c r="G282" s="41"/>
      <c r="H282" s="41"/>
      <c r="I282" s="156"/>
      <c r="J282" s="41"/>
      <c r="K282" s="41"/>
      <c r="L282" s="45"/>
      <c r="M282" s="232"/>
      <c r="N282" s="233"/>
      <c r="O282" s="92"/>
      <c r="P282" s="92"/>
      <c r="Q282" s="92"/>
      <c r="R282" s="92"/>
      <c r="S282" s="92"/>
      <c r="T282" s="93"/>
      <c r="U282" s="39"/>
      <c r="V282" s="39"/>
      <c r="W282" s="39"/>
      <c r="X282" s="39"/>
      <c r="Y282" s="39"/>
      <c r="Z282" s="39"/>
      <c r="AA282" s="39"/>
      <c r="AB282" s="39"/>
      <c r="AC282" s="39"/>
      <c r="AD282" s="39"/>
      <c r="AE282" s="39"/>
      <c r="AT282" s="18" t="s">
        <v>417</v>
      </c>
      <c r="AU282" s="18" t="s">
        <v>76</v>
      </c>
    </row>
    <row r="283" s="2" customFormat="1" ht="21.75" customHeight="1">
      <c r="A283" s="39"/>
      <c r="B283" s="40"/>
      <c r="C283" s="234" t="s">
        <v>4855</v>
      </c>
      <c r="D283" s="234" t="s">
        <v>443</v>
      </c>
      <c r="E283" s="235" t="s">
        <v>4856</v>
      </c>
      <c r="F283" s="236" t="s">
        <v>4857</v>
      </c>
      <c r="G283" s="237" t="s">
        <v>509</v>
      </c>
      <c r="H283" s="238">
        <v>56</v>
      </c>
      <c r="I283" s="239"/>
      <c r="J283" s="240">
        <f>ROUND(I283*H283,2)</f>
        <v>0</v>
      </c>
      <c r="K283" s="236" t="s">
        <v>1</v>
      </c>
      <c r="L283" s="45"/>
      <c r="M283" s="241" t="s">
        <v>1</v>
      </c>
      <c r="N283" s="242" t="s">
        <v>41</v>
      </c>
      <c r="O283" s="92"/>
      <c r="P283" s="226">
        <f>O283*H283</f>
        <v>0</v>
      </c>
      <c r="Q283" s="226">
        <v>0</v>
      </c>
      <c r="R283" s="226">
        <f>Q283*H283</f>
        <v>0</v>
      </c>
      <c r="S283" s="226">
        <v>0</v>
      </c>
      <c r="T283" s="227">
        <f>S283*H283</f>
        <v>0</v>
      </c>
      <c r="U283" s="39"/>
      <c r="V283" s="39"/>
      <c r="W283" s="39"/>
      <c r="X283" s="39"/>
      <c r="Y283" s="39"/>
      <c r="Z283" s="39"/>
      <c r="AA283" s="39"/>
      <c r="AB283" s="39"/>
      <c r="AC283" s="39"/>
      <c r="AD283" s="39"/>
      <c r="AE283" s="39"/>
      <c r="AR283" s="228" t="s">
        <v>415</v>
      </c>
      <c r="AT283" s="228" t="s">
        <v>443</v>
      </c>
      <c r="AU283" s="228" t="s">
        <v>76</v>
      </c>
      <c r="AY283" s="18" t="s">
        <v>414</v>
      </c>
      <c r="BE283" s="229">
        <f>IF(N283="základní",J283,0)</f>
        <v>0</v>
      </c>
      <c r="BF283" s="229">
        <f>IF(N283="snížená",J283,0)</f>
        <v>0</v>
      </c>
      <c r="BG283" s="229">
        <f>IF(N283="zákl. přenesená",J283,0)</f>
        <v>0</v>
      </c>
      <c r="BH283" s="229">
        <f>IF(N283="sníž. přenesená",J283,0)</f>
        <v>0</v>
      </c>
      <c r="BI283" s="229">
        <f>IF(N283="nulová",J283,0)</f>
        <v>0</v>
      </c>
      <c r="BJ283" s="18" t="s">
        <v>84</v>
      </c>
      <c r="BK283" s="229">
        <f>ROUND(I283*H283,2)</f>
        <v>0</v>
      </c>
      <c r="BL283" s="18" t="s">
        <v>415</v>
      </c>
      <c r="BM283" s="228" t="s">
        <v>4858</v>
      </c>
    </row>
    <row r="284" s="2" customFormat="1">
      <c r="A284" s="39"/>
      <c r="B284" s="40"/>
      <c r="C284" s="41"/>
      <c r="D284" s="230" t="s">
        <v>417</v>
      </c>
      <c r="E284" s="41"/>
      <c r="F284" s="231" t="s">
        <v>4857</v>
      </c>
      <c r="G284" s="41"/>
      <c r="H284" s="41"/>
      <c r="I284" s="156"/>
      <c r="J284" s="41"/>
      <c r="K284" s="41"/>
      <c r="L284" s="45"/>
      <c r="M284" s="232"/>
      <c r="N284" s="233"/>
      <c r="O284" s="92"/>
      <c r="P284" s="92"/>
      <c r="Q284" s="92"/>
      <c r="R284" s="92"/>
      <c r="S284" s="92"/>
      <c r="T284" s="93"/>
      <c r="U284" s="39"/>
      <c r="V284" s="39"/>
      <c r="W284" s="39"/>
      <c r="X284" s="39"/>
      <c r="Y284" s="39"/>
      <c r="Z284" s="39"/>
      <c r="AA284" s="39"/>
      <c r="AB284" s="39"/>
      <c r="AC284" s="39"/>
      <c r="AD284" s="39"/>
      <c r="AE284" s="39"/>
      <c r="AT284" s="18" t="s">
        <v>417</v>
      </c>
      <c r="AU284" s="18" t="s">
        <v>76</v>
      </c>
    </row>
    <row r="285" s="2" customFormat="1" ht="16.5" customHeight="1">
      <c r="A285" s="39"/>
      <c r="B285" s="40"/>
      <c r="C285" s="234" t="s">
        <v>4859</v>
      </c>
      <c r="D285" s="234" t="s">
        <v>443</v>
      </c>
      <c r="E285" s="235" t="s">
        <v>4860</v>
      </c>
      <c r="F285" s="236" t="s">
        <v>4861</v>
      </c>
      <c r="G285" s="237" t="s">
        <v>509</v>
      </c>
      <c r="H285" s="238">
        <v>50</v>
      </c>
      <c r="I285" s="239"/>
      <c r="J285" s="240">
        <f>ROUND(I285*H285,2)</f>
        <v>0</v>
      </c>
      <c r="K285" s="236" t="s">
        <v>1</v>
      </c>
      <c r="L285" s="45"/>
      <c r="M285" s="241" t="s">
        <v>1</v>
      </c>
      <c r="N285" s="242" t="s">
        <v>41</v>
      </c>
      <c r="O285" s="92"/>
      <c r="P285" s="226">
        <f>O285*H285</f>
        <v>0</v>
      </c>
      <c r="Q285" s="226">
        <v>0</v>
      </c>
      <c r="R285" s="226">
        <f>Q285*H285</f>
        <v>0</v>
      </c>
      <c r="S285" s="226">
        <v>0</v>
      </c>
      <c r="T285" s="227">
        <f>S285*H285</f>
        <v>0</v>
      </c>
      <c r="U285" s="39"/>
      <c r="V285" s="39"/>
      <c r="W285" s="39"/>
      <c r="X285" s="39"/>
      <c r="Y285" s="39"/>
      <c r="Z285" s="39"/>
      <c r="AA285" s="39"/>
      <c r="AB285" s="39"/>
      <c r="AC285" s="39"/>
      <c r="AD285" s="39"/>
      <c r="AE285" s="39"/>
      <c r="AR285" s="228" t="s">
        <v>415</v>
      </c>
      <c r="AT285" s="228" t="s">
        <v>443</v>
      </c>
      <c r="AU285" s="228" t="s">
        <v>76</v>
      </c>
      <c r="AY285" s="18" t="s">
        <v>414</v>
      </c>
      <c r="BE285" s="229">
        <f>IF(N285="základní",J285,0)</f>
        <v>0</v>
      </c>
      <c r="BF285" s="229">
        <f>IF(N285="snížená",J285,0)</f>
        <v>0</v>
      </c>
      <c r="BG285" s="229">
        <f>IF(N285="zákl. přenesená",J285,0)</f>
        <v>0</v>
      </c>
      <c r="BH285" s="229">
        <f>IF(N285="sníž. přenesená",J285,0)</f>
        <v>0</v>
      </c>
      <c r="BI285" s="229">
        <f>IF(N285="nulová",J285,0)</f>
        <v>0</v>
      </c>
      <c r="BJ285" s="18" t="s">
        <v>84</v>
      </c>
      <c r="BK285" s="229">
        <f>ROUND(I285*H285,2)</f>
        <v>0</v>
      </c>
      <c r="BL285" s="18" t="s">
        <v>415</v>
      </c>
      <c r="BM285" s="228" t="s">
        <v>4862</v>
      </c>
    </row>
    <row r="286" s="2" customFormat="1">
      <c r="A286" s="39"/>
      <c r="B286" s="40"/>
      <c r="C286" s="41"/>
      <c r="D286" s="230" t="s">
        <v>417</v>
      </c>
      <c r="E286" s="41"/>
      <c r="F286" s="231" t="s">
        <v>4861</v>
      </c>
      <c r="G286" s="41"/>
      <c r="H286" s="41"/>
      <c r="I286" s="156"/>
      <c r="J286" s="41"/>
      <c r="K286" s="41"/>
      <c r="L286" s="45"/>
      <c r="M286" s="232"/>
      <c r="N286" s="233"/>
      <c r="O286" s="92"/>
      <c r="P286" s="92"/>
      <c r="Q286" s="92"/>
      <c r="R286" s="92"/>
      <c r="S286" s="92"/>
      <c r="T286" s="93"/>
      <c r="U286" s="39"/>
      <c r="V286" s="39"/>
      <c r="W286" s="39"/>
      <c r="X286" s="39"/>
      <c r="Y286" s="39"/>
      <c r="Z286" s="39"/>
      <c r="AA286" s="39"/>
      <c r="AB286" s="39"/>
      <c r="AC286" s="39"/>
      <c r="AD286" s="39"/>
      <c r="AE286" s="39"/>
      <c r="AT286" s="18" t="s">
        <v>417</v>
      </c>
      <c r="AU286" s="18" t="s">
        <v>76</v>
      </c>
    </row>
    <row r="287" s="2" customFormat="1" ht="16.5" customHeight="1">
      <c r="A287" s="39"/>
      <c r="B287" s="40"/>
      <c r="C287" s="234" t="s">
        <v>4863</v>
      </c>
      <c r="D287" s="234" t="s">
        <v>443</v>
      </c>
      <c r="E287" s="235" t="s">
        <v>4864</v>
      </c>
      <c r="F287" s="236" t="s">
        <v>4865</v>
      </c>
      <c r="G287" s="237" t="s">
        <v>509</v>
      </c>
      <c r="H287" s="238">
        <v>1600</v>
      </c>
      <c r="I287" s="239"/>
      <c r="J287" s="240">
        <f>ROUND(I287*H287,2)</f>
        <v>0</v>
      </c>
      <c r="K287" s="236" t="s">
        <v>1</v>
      </c>
      <c r="L287" s="45"/>
      <c r="M287" s="241" t="s">
        <v>1</v>
      </c>
      <c r="N287" s="242" t="s">
        <v>41</v>
      </c>
      <c r="O287" s="92"/>
      <c r="P287" s="226">
        <f>O287*H287</f>
        <v>0</v>
      </c>
      <c r="Q287" s="226">
        <v>0</v>
      </c>
      <c r="R287" s="226">
        <f>Q287*H287</f>
        <v>0</v>
      </c>
      <c r="S287" s="226">
        <v>0</v>
      </c>
      <c r="T287" s="227">
        <f>S287*H287</f>
        <v>0</v>
      </c>
      <c r="U287" s="39"/>
      <c r="V287" s="39"/>
      <c r="W287" s="39"/>
      <c r="X287" s="39"/>
      <c r="Y287" s="39"/>
      <c r="Z287" s="39"/>
      <c r="AA287" s="39"/>
      <c r="AB287" s="39"/>
      <c r="AC287" s="39"/>
      <c r="AD287" s="39"/>
      <c r="AE287" s="39"/>
      <c r="AR287" s="228" t="s">
        <v>415</v>
      </c>
      <c r="AT287" s="228" t="s">
        <v>443</v>
      </c>
      <c r="AU287" s="228" t="s">
        <v>76</v>
      </c>
      <c r="AY287" s="18" t="s">
        <v>414</v>
      </c>
      <c r="BE287" s="229">
        <f>IF(N287="základní",J287,0)</f>
        <v>0</v>
      </c>
      <c r="BF287" s="229">
        <f>IF(N287="snížená",J287,0)</f>
        <v>0</v>
      </c>
      <c r="BG287" s="229">
        <f>IF(N287="zákl. přenesená",J287,0)</f>
        <v>0</v>
      </c>
      <c r="BH287" s="229">
        <f>IF(N287="sníž. přenesená",J287,0)</f>
        <v>0</v>
      </c>
      <c r="BI287" s="229">
        <f>IF(N287="nulová",J287,0)</f>
        <v>0</v>
      </c>
      <c r="BJ287" s="18" t="s">
        <v>84</v>
      </c>
      <c r="BK287" s="229">
        <f>ROUND(I287*H287,2)</f>
        <v>0</v>
      </c>
      <c r="BL287" s="18" t="s">
        <v>415</v>
      </c>
      <c r="BM287" s="228" t="s">
        <v>4866</v>
      </c>
    </row>
    <row r="288" s="2" customFormat="1">
      <c r="A288" s="39"/>
      <c r="B288" s="40"/>
      <c r="C288" s="41"/>
      <c r="D288" s="230" t="s">
        <v>417</v>
      </c>
      <c r="E288" s="41"/>
      <c r="F288" s="231" t="s">
        <v>4865</v>
      </c>
      <c r="G288" s="41"/>
      <c r="H288" s="41"/>
      <c r="I288" s="156"/>
      <c r="J288" s="41"/>
      <c r="K288" s="41"/>
      <c r="L288" s="45"/>
      <c r="M288" s="232"/>
      <c r="N288" s="233"/>
      <c r="O288" s="92"/>
      <c r="P288" s="92"/>
      <c r="Q288" s="92"/>
      <c r="R288" s="92"/>
      <c r="S288" s="92"/>
      <c r="T288" s="93"/>
      <c r="U288" s="39"/>
      <c r="V288" s="39"/>
      <c r="W288" s="39"/>
      <c r="X288" s="39"/>
      <c r="Y288" s="39"/>
      <c r="Z288" s="39"/>
      <c r="AA288" s="39"/>
      <c r="AB288" s="39"/>
      <c r="AC288" s="39"/>
      <c r="AD288" s="39"/>
      <c r="AE288" s="39"/>
      <c r="AT288" s="18" t="s">
        <v>417</v>
      </c>
      <c r="AU288" s="18" t="s">
        <v>76</v>
      </c>
    </row>
    <row r="289" s="2" customFormat="1" ht="16.5" customHeight="1">
      <c r="A289" s="39"/>
      <c r="B289" s="40"/>
      <c r="C289" s="234" t="s">
        <v>4867</v>
      </c>
      <c r="D289" s="234" t="s">
        <v>443</v>
      </c>
      <c r="E289" s="235" t="s">
        <v>4868</v>
      </c>
      <c r="F289" s="236" t="s">
        <v>4869</v>
      </c>
      <c r="G289" s="237" t="s">
        <v>509</v>
      </c>
      <c r="H289" s="238">
        <v>32</v>
      </c>
      <c r="I289" s="239"/>
      <c r="J289" s="240">
        <f>ROUND(I289*H289,2)</f>
        <v>0</v>
      </c>
      <c r="K289" s="236" t="s">
        <v>1</v>
      </c>
      <c r="L289" s="45"/>
      <c r="M289" s="241" t="s">
        <v>1</v>
      </c>
      <c r="N289" s="242" t="s">
        <v>41</v>
      </c>
      <c r="O289" s="92"/>
      <c r="P289" s="226">
        <f>O289*H289</f>
        <v>0</v>
      </c>
      <c r="Q289" s="226">
        <v>0</v>
      </c>
      <c r="R289" s="226">
        <f>Q289*H289</f>
        <v>0</v>
      </c>
      <c r="S289" s="226">
        <v>0</v>
      </c>
      <c r="T289" s="227">
        <f>S289*H289</f>
        <v>0</v>
      </c>
      <c r="U289" s="39"/>
      <c r="V289" s="39"/>
      <c r="W289" s="39"/>
      <c r="X289" s="39"/>
      <c r="Y289" s="39"/>
      <c r="Z289" s="39"/>
      <c r="AA289" s="39"/>
      <c r="AB289" s="39"/>
      <c r="AC289" s="39"/>
      <c r="AD289" s="39"/>
      <c r="AE289" s="39"/>
      <c r="AR289" s="228" t="s">
        <v>415</v>
      </c>
      <c r="AT289" s="228" t="s">
        <v>443</v>
      </c>
      <c r="AU289" s="228" t="s">
        <v>76</v>
      </c>
      <c r="AY289" s="18" t="s">
        <v>414</v>
      </c>
      <c r="BE289" s="229">
        <f>IF(N289="základní",J289,0)</f>
        <v>0</v>
      </c>
      <c r="BF289" s="229">
        <f>IF(N289="snížená",J289,0)</f>
        <v>0</v>
      </c>
      <c r="BG289" s="229">
        <f>IF(N289="zákl. přenesená",J289,0)</f>
        <v>0</v>
      </c>
      <c r="BH289" s="229">
        <f>IF(N289="sníž. přenesená",J289,0)</f>
        <v>0</v>
      </c>
      <c r="BI289" s="229">
        <f>IF(N289="nulová",J289,0)</f>
        <v>0</v>
      </c>
      <c r="BJ289" s="18" t="s">
        <v>84</v>
      </c>
      <c r="BK289" s="229">
        <f>ROUND(I289*H289,2)</f>
        <v>0</v>
      </c>
      <c r="BL289" s="18" t="s">
        <v>415</v>
      </c>
      <c r="BM289" s="228" t="s">
        <v>4870</v>
      </c>
    </row>
    <row r="290" s="2" customFormat="1">
      <c r="A290" s="39"/>
      <c r="B290" s="40"/>
      <c r="C290" s="41"/>
      <c r="D290" s="230" t="s">
        <v>417</v>
      </c>
      <c r="E290" s="41"/>
      <c r="F290" s="231" t="s">
        <v>4869</v>
      </c>
      <c r="G290" s="41"/>
      <c r="H290" s="41"/>
      <c r="I290" s="156"/>
      <c r="J290" s="41"/>
      <c r="K290" s="41"/>
      <c r="L290" s="45"/>
      <c r="M290" s="232"/>
      <c r="N290" s="233"/>
      <c r="O290" s="92"/>
      <c r="P290" s="92"/>
      <c r="Q290" s="92"/>
      <c r="R290" s="92"/>
      <c r="S290" s="92"/>
      <c r="T290" s="93"/>
      <c r="U290" s="39"/>
      <c r="V290" s="39"/>
      <c r="W290" s="39"/>
      <c r="X290" s="39"/>
      <c r="Y290" s="39"/>
      <c r="Z290" s="39"/>
      <c r="AA290" s="39"/>
      <c r="AB290" s="39"/>
      <c r="AC290" s="39"/>
      <c r="AD290" s="39"/>
      <c r="AE290" s="39"/>
      <c r="AT290" s="18" t="s">
        <v>417</v>
      </c>
      <c r="AU290" s="18" t="s">
        <v>76</v>
      </c>
    </row>
    <row r="291" s="2" customFormat="1" ht="16.5" customHeight="1">
      <c r="A291" s="39"/>
      <c r="B291" s="40"/>
      <c r="C291" s="234" t="s">
        <v>4871</v>
      </c>
      <c r="D291" s="234" t="s">
        <v>443</v>
      </c>
      <c r="E291" s="235" t="s">
        <v>4872</v>
      </c>
      <c r="F291" s="236" t="s">
        <v>4873</v>
      </c>
      <c r="G291" s="237" t="s">
        <v>509</v>
      </c>
      <c r="H291" s="238">
        <v>10</v>
      </c>
      <c r="I291" s="239"/>
      <c r="J291" s="240">
        <f>ROUND(I291*H291,2)</f>
        <v>0</v>
      </c>
      <c r="K291" s="236" t="s">
        <v>1</v>
      </c>
      <c r="L291" s="45"/>
      <c r="M291" s="241" t="s">
        <v>1</v>
      </c>
      <c r="N291" s="242" t="s">
        <v>41</v>
      </c>
      <c r="O291" s="92"/>
      <c r="P291" s="226">
        <f>O291*H291</f>
        <v>0</v>
      </c>
      <c r="Q291" s="226">
        <v>0</v>
      </c>
      <c r="R291" s="226">
        <f>Q291*H291</f>
        <v>0</v>
      </c>
      <c r="S291" s="226">
        <v>0</v>
      </c>
      <c r="T291" s="227">
        <f>S291*H291</f>
        <v>0</v>
      </c>
      <c r="U291" s="39"/>
      <c r="V291" s="39"/>
      <c r="W291" s="39"/>
      <c r="X291" s="39"/>
      <c r="Y291" s="39"/>
      <c r="Z291" s="39"/>
      <c r="AA291" s="39"/>
      <c r="AB291" s="39"/>
      <c r="AC291" s="39"/>
      <c r="AD291" s="39"/>
      <c r="AE291" s="39"/>
      <c r="AR291" s="228" t="s">
        <v>415</v>
      </c>
      <c r="AT291" s="228" t="s">
        <v>443</v>
      </c>
      <c r="AU291" s="228" t="s">
        <v>76</v>
      </c>
      <c r="AY291" s="18" t="s">
        <v>414</v>
      </c>
      <c r="BE291" s="229">
        <f>IF(N291="základní",J291,0)</f>
        <v>0</v>
      </c>
      <c r="BF291" s="229">
        <f>IF(N291="snížená",J291,0)</f>
        <v>0</v>
      </c>
      <c r="BG291" s="229">
        <f>IF(N291="zákl. přenesená",J291,0)</f>
        <v>0</v>
      </c>
      <c r="BH291" s="229">
        <f>IF(N291="sníž. přenesená",J291,0)</f>
        <v>0</v>
      </c>
      <c r="BI291" s="229">
        <f>IF(N291="nulová",J291,0)</f>
        <v>0</v>
      </c>
      <c r="BJ291" s="18" t="s">
        <v>84</v>
      </c>
      <c r="BK291" s="229">
        <f>ROUND(I291*H291,2)</f>
        <v>0</v>
      </c>
      <c r="BL291" s="18" t="s">
        <v>415</v>
      </c>
      <c r="BM291" s="228" t="s">
        <v>4874</v>
      </c>
    </row>
    <row r="292" s="2" customFormat="1">
      <c r="A292" s="39"/>
      <c r="B292" s="40"/>
      <c r="C292" s="41"/>
      <c r="D292" s="230" t="s">
        <v>417</v>
      </c>
      <c r="E292" s="41"/>
      <c r="F292" s="231" t="s">
        <v>4873</v>
      </c>
      <c r="G292" s="41"/>
      <c r="H292" s="41"/>
      <c r="I292" s="156"/>
      <c r="J292" s="41"/>
      <c r="K292" s="41"/>
      <c r="L292" s="45"/>
      <c r="M292" s="232"/>
      <c r="N292" s="233"/>
      <c r="O292" s="92"/>
      <c r="P292" s="92"/>
      <c r="Q292" s="92"/>
      <c r="R292" s="92"/>
      <c r="S292" s="92"/>
      <c r="T292" s="93"/>
      <c r="U292" s="39"/>
      <c r="V292" s="39"/>
      <c r="W292" s="39"/>
      <c r="X292" s="39"/>
      <c r="Y292" s="39"/>
      <c r="Z292" s="39"/>
      <c r="AA292" s="39"/>
      <c r="AB292" s="39"/>
      <c r="AC292" s="39"/>
      <c r="AD292" s="39"/>
      <c r="AE292" s="39"/>
      <c r="AT292" s="18" t="s">
        <v>417</v>
      </c>
      <c r="AU292" s="18" t="s">
        <v>76</v>
      </c>
    </row>
    <row r="293" s="2" customFormat="1" ht="21.75" customHeight="1">
      <c r="A293" s="39"/>
      <c r="B293" s="40"/>
      <c r="C293" s="234" t="s">
        <v>4875</v>
      </c>
      <c r="D293" s="234" t="s">
        <v>443</v>
      </c>
      <c r="E293" s="235" t="s">
        <v>4876</v>
      </c>
      <c r="F293" s="236" t="s">
        <v>4877</v>
      </c>
      <c r="G293" s="237" t="s">
        <v>509</v>
      </c>
      <c r="H293" s="238">
        <v>4</v>
      </c>
      <c r="I293" s="239"/>
      <c r="J293" s="240">
        <f>ROUND(I293*H293,2)</f>
        <v>0</v>
      </c>
      <c r="K293" s="236" t="s">
        <v>1</v>
      </c>
      <c r="L293" s="45"/>
      <c r="M293" s="241" t="s">
        <v>1</v>
      </c>
      <c r="N293" s="242" t="s">
        <v>41</v>
      </c>
      <c r="O293" s="92"/>
      <c r="P293" s="226">
        <f>O293*H293</f>
        <v>0</v>
      </c>
      <c r="Q293" s="226">
        <v>0</v>
      </c>
      <c r="R293" s="226">
        <f>Q293*H293</f>
        <v>0</v>
      </c>
      <c r="S293" s="226">
        <v>0</v>
      </c>
      <c r="T293" s="227">
        <f>S293*H293</f>
        <v>0</v>
      </c>
      <c r="U293" s="39"/>
      <c r="V293" s="39"/>
      <c r="W293" s="39"/>
      <c r="X293" s="39"/>
      <c r="Y293" s="39"/>
      <c r="Z293" s="39"/>
      <c r="AA293" s="39"/>
      <c r="AB293" s="39"/>
      <c r="AC293" s="39"/>
      <c r="AD293" s="39"/>
      <c r="AE293" s="39"/>
      <c r="AR293" s="228" t="s">
        <v>415</v>
      </c>
      <c r="AT293" s="228" t="s">
        <v>443</v>
      </c>
      <c r="AU293" s="228" t="s">
        <v>76</v>
      </c>
      <c r="AY293" s="18" t="s">
        <v>414</v>
      </c>
      <c r="BE293" s="229">
        <f>IF(N293="základní",J293,0)</f>
        <v>0</v>
      </c>
      <c r="BF293" s="229">
        <f>IF(N293="snížená",J293,0)</f>
        <v>0</v>
      </c>
      <c r="BG293" s="229">
        <f>IF(N293="zákl. přenesená",J293,0)</f>
        <v>0</v>
      </c>
      <c r="BH293" s="229">
        <f>IF(N293="sníž. přenesená",J293,0)</f>
        <v>0</v>
      </c>
      <c r="BI293" s="229">
        <f>IF(N293="nulová",J293,0)</f>
        <v>0</v>
      </c>
      <c r="BJ293" s="18" t="s">
        <v>84</v>
      </c>
      <c r="BK293" s="229">
        <f>ROUND(I293*H293,2)</f>
        <v>0</v>
      </c>
      <c r="BL293" s="18" t="s">
        <v>415</v>
      </c>
      <c r="BM293" s="228" t="s">
        <v>4878</v>
      </c>
    </row>
    <row r="294" s="2" customFormat="1">
      <c r="A294" s="39"/>
      <c r="B294" s="40"/>
      <c r="C294" s="41"/>
      <c r="D294" s="230" t="s">
        <v>417</v>
      </c>
      <c r="E294" s="41"/>
      <c r="F294" s="231" t="s">
        <v>4877</v>
      </c>
      <c r="G294" s="41"/>
      <c r="H294" s="41"/>
      <c r="I294" s="156"/>
      <c r="J294" s="41"/>
      <c r="K294" s="41"/>
      <c r="L294" s="45"/>
      <c r="M294" s="232"/>
      <c r="N294" s="233"/>
      <c r="O294" s="92"/>
      <c r="P294" s="92"/>
      <c r="Q294" s="92"/>
      <c r="R294" s="92"/>
      <c r="S294" s="92"/>
      <c r="T294" s="93"/>
      <c r="U294" s="39"/>
      <c r="V294" s="39"/>
      <c r="W294" s="39"/>
      <c r="X294" s="39"/>
      <c r="Y294" s="39"/>
      <c r="Z294" s="39"/>
      <c r="AA294" s="39"/>
      <c r="AB294" s="39"/>
      <c r="AC294" s="39"/>
      <c r="AD294" s="39"/>
      <c r="AE294" s="39"/>
      <c r="AT294" s="18" t="s">
        <v>417</v>
      </c>
      <c r="AU294" s="18" t="s">
        <v>76</v>
      </c>
    </row>
    <row r="295" s="2" customFormat="1" ht="16.5" customHeight="1">
      <c r="A295" s="39"/>
      <c r="B295" s="40"/>
      <c r="C295" s="234" t="s">
        <v>4879</v>
      </c>
      <c r="D295" s="234" t="s">
        <v>443</v>
      </c>
      <c r="E295" s="235" t="s">
        <v>4880</v>
      </c>
      <c r="F295" s="236" t="s">
        <v>4881</v>
      </c>
      <c r="G295" s="237" t="s">
        <v>509</v>
      </c>
      <c r="H295" s="238">
        <v>2</v>
      </c>
      <c r="I295" s="239"/>
      <c r="J295" s="240">
        <f>ROUND(I295*H295,2)</f>
        <v>0</v>
      </c>
      <c r="K295" s="236" t="s">
        <v>1</v>
      </c>
      <c r="L295" s="45"/>
      <c r="M295" s="241" t="s">
        <v>1</v>
      </c>
      <c r="N295" s="242" t="s">
        <v>41</v>
      </c>
      <c r="O295" s="92"/>
      <c r="P295" s="226">
        <f>O295*H295</f>
        <v>0</v>
      </c>
      <c r="Q295" s="226">
        <v>0</v>
      </c>
      <c r="R295" s="226">
        <f>Q295*H295</f>
        <v>0</v>
      </c>
      <c r="S295" s="226">
        <v>0</v>
      </c>
      <c r="T295" s="227">
        <f>S295*H295</f>
        <v>0</v>
      </c>
      <c r="U295" s="39"/>
      <c r="V295" s="39"/>
      <c r="W295" s="39"/>
      <c r="X295" s="39"/>
      <c r="Y295" s="39"/>
      <c r="Z295" s="39"/>
      <c r="AA295" s="39"/>
      <c r="AB295" s="39"/>
      <c r="AC295" s="39"/>
      <c r="AD295" s="39"/>
      <c r="AE295" s="39"/>
      <c r="AR295" s="228" t="s">
        <v>415</v>
      </c>
      <c r="AT295" s="228" t="s">
        <v>443</v>
      </c>
      <c r="AU295" s="228" t="s">
        <v>76</v>
      </c>
      <c r="AY295" s="18" t="s">
        <v>414</v>
      </c>
      <c r="BE295" s="229">
        <f>IF(N295="základní",J295,0)</f>
        <v>0</v>
      </c>
      <c r="BF295" s="229">
        <f>IF(N295="snížená",J295,0)</f>
        <v>0</v>
      </c>
      <c r="BG295" s="229">
        <f>IF(N295="zákl. přenesená",J295,0)</f>
        <v>0</v>
      </c>
      <c r="BH295" s="229">
        <f>IF(N295="sníž. přenesená",J295,0)</f>
        <v>0</v>
      </c>
      <c r="BI295" s="229">
        <f>IF(N295="nulová",J295,0)</f>
        <v>0</v>
      </c>
      <c r="BJ295" s="18" t="s">
        <v>84</v>
      </c>
      <c r="BK295" s="229">
        <f>ROUND(I295*H295,2)</f>
        <v>0</v>
      </c>
      <c r="BL295" s="18" t="s">
        <v>415</v>
      </c>
      <c r="BM295" s="228" t="s">
        <v>4882</v>
      </c>
    </row>
    <row r="296" s="2" customFormat="1">
      <c r="A296" s="39"/>
      <c r="B296" s="40"/>
      <c r="C296" s="41"/>
      <c r="D296" s="230" t="s">
        <v>417</v>
      </c>
      <c r="E296" s="41"/>
      <c r="F296" s="231" t="s">
        <v>4881</v>
      </c>
      <c r="G296" s="41"/>
      <c r="H296" s="41"/>
      <c r="I296" s="156"/>
      <c r="J296" s="41"/>
      <c r="K296" s="41"/>
      <c r="L296" s="45"/>
      <c r="M296" s="232"/>
      <c r="N296" s="233"/>
      <c r="O296" s="92"/>
      <c r="P296" s="92"/>
      <c r="Q296" s="92"/>
      <c r="R296" s="92"/>
      <c r="S296" s="92"/>
      <c r="T296" s="93"/>
      <c r="U296" s="39"/>
      <c r="V296" s="39"/>
      <c r="W296" s="39"/>
      <c r="X296" s="39"/>
      <c r="Y296" s="39"/>
      <c r="Z296" s="39"/>
      <c r="AA296" s="39"/>
      <c r="AB296" s="39"/>
      <c r="AC296" s="39"/>
      <c r="AD296" s="39"/>
      <c r="AE296" s="39"/>
      <c r="AT296" s="18" t="s">
        <v>417</v>
      </c>
      <c r="AU296" s="18" t="s">
        <v>76</v>
      </c>
    </row>
    <row r="297" s="2" customFormat="1" ht="16.5" customHeight="1">
      <c r="A297" s="39"/>
      <c r="B297" s="40"/>
      <c r="C297" s="234" t="s">
        <v>4883</v>
      </c>
      <c r="D297" s="234" t="s">
        <v>443</v>
      </c>
      <c r="E297" s="235" t="s">
        <v>4884</v>
      </c>
      <c r="F297" s="236" t="s">
        <v>4885</v>
      </c>
      <c r="G297" s="237" t="s">
        <v>509</v>
      </c>
      <c r="H297" s="238">
        <v>2</v>
      </c>
      <c r="I297" s="239"/>
      <c r="J297" s="240">
        <f>ROUND(I297*H297,2)</f>
        <v>0</v>
      </c>
      <c r="K297" s="236" t="s">
        <v>1</v>
      </c>
      <c r="L297" s="45"/>
      <c r="M297" s="241" t="s">
        <v>1</v>
      </c>
      <c r="N297" s="242" t="s">
        <v>41</v>
      </c>
      <c r="O297" s="92"/>
      <c r="P297" s="226">
        <f>O297*H297</f>
        <v>0</v>
      </c>
      <c r="Q297" s="226">
        <v>0</v>
      </c>
      <c r="R297" s="226">
        <f>Q297*H297</f>
        <v>0</v>
      </c>
      <c r="S297" s="226">
        <v>0</v>
      </c>
      <c r="T297" s="227">
        <f>S297*H297</f>
        <v>0</v>
      </c>
      <c r="U297" s="39"/>
      <c r="V297" s="39"/>
      <c r="W297" s="39"/>
      <c r="X297" s="39"/>
      <c r="Y297" s="39"/>
      <c r="Z297" s="39"/>
      <c r="AA297" s="39"/>
      <c r="AB297" s="39"/>
      <c r="AC297" s="39"/>
      <c r="AD297" s="39"/>
      <c r="AE297" s="39"/>
      <c r="AR297" s="228" t="s">
        <v>415</v>
      </c>
      <c r="AT297" s="228" t="s">
        <v>443</v>
      </c>
      <c r="AU297" s="228" t="s">
        <v>76</v>
      </c>
      <c r="AY297" s="18" t="s">
        <v>414</v>
      </c>
      <c r="BE297" s="229">
        <f>IF(N297="základní",J297,0)</f>
        <v>0</v>
      </c>
      <c r="BF297" s="229">
        <f>IF(N297="snížená",J297,0)</f>
        <v>0</v>
      </c>
      <c r="BG297" s="229">
        <f>IF(N297="zákl. přenesená",J297,0)</f>
        <v>0</v>
      </c>
      <c r="BH297" s="229">
        <f>IF(N297="sníž. přenesená",J297,0)</f>
        <v>0</v>
      </c>
      <c r="BI297" s="229">
        <f>IF(N297="nulová",J297,0)</f>
        <v>0</v>
      </c>
      <c r="BJ297" s="18" t="s">
        <v>84</v>
      </c>
      <c r="BK297" s="229">
        <f>ROUND(I297*H297,2)</f>
        <v>0</v>
      </c>
      <c r="BL297" s="18" t="s">
        <v>415</v>
      </c>
      <c r="BM297" s="228" t="s">
        <v>4886</v>
      </c>
    </row>
    <row r="298" s="2" customFormat="1">
      <c r="A298" s="39"/>
      <c r="B298" s="40"/>
      <c r="C298" s="41"/>
      <c r="D298" s="230" t="s">
        <v>417</v>
      </c>
      <c r="E298" s="41"/>
      <c r="F298" s="231" t="s">
        <v>4885</v>
      </c>
      <c r="G298" s="41"/>
      <c r="H298" s="41"/>
      <c r="I298" s="156"/>
      <c r="J298" s="41"/>
      <c r="K298" s="41"/>
      <c r="L298" s="45"/>
      <c r="M298" s="232"/>
      <c r="N298" s="233"/>
      <c r="O298" s="92"/>
      <c r="P298" s="92"/>
      <c r="Q298" s="92"/>
      <c r="R298" s="92"/>
      <c r="S298" s="92"/>
      <c r="T298" s="93"/>
      <c r="U298" s="39"/>
      <c r="V298" s="39"/>
      <c r="W298" s="39"/>
      <c r="X298" s="39"/>
      <c r="Y298" s="39"/>
      <c r="Z298" s="39"/>
      <c r="AA298" s="39"/>
      <c r="AB298" s="39"/>
      <c r="AC298" s="39"/>
      <c r="AD298" s="39"/>
      <c r="AE298" s="39"/>
      <c r="AT298" s="18" t="s">
        <v>417</v>
      </c>
      <c r="AU298" s="18" t="s">
        <v>76</v>
      </c>
    </row>
    <row r="299" s="2" customFormat="1" ht="16.5" customHeight="1">
      <c r="A299" s="39"/>
      <c r="B299" s="40"/>
      <c r="C299" s="234" t="s">
        <v>4887</v>
      </c>
      <c r="D299" s="234" t="s">
        <v>443</v>
      </c>
      <c r="E299" s="235" t="s">
        <v>4888</v>
      </c>
      <c r="F299" s="236" t="s">
        <v>4889</v>
      </c>
      <c r="G299" s="237" t="s">
        <v>509</v>
      </c>
      <c r="H299" s="238">
        <v>4</v>
      </c>
      <c r="I299" s="239"/>
      <c r="J299" s="240">
        <f>ROUND(I299*H299,2)</f>
        <v>0</v>
      </c>
      <c r="K299" s="236" t="s">
        <v>1</v>
      </c>
      <c r="L299" s="45"/>
      <c r="M299" s="241" t="s">
        <v>1</v>
      </c>
      <c r="N299" s="242" t="s">
        <v>41</v>
      </c>
      <c r="O299" s="92"/>
      <c r="P299" s="226">
        <f>O299*H299</f>
        <v>0</v>
      </c>
      <c r="Q299" s="226">
        <v>0</v>
      </c>
      <c r="R299" s="226">
        <f>Q299*H299</f>
        <v>0</v>
      </c>
      <c r="S299" s="226">
        <v>0</v>
      </c>
      <c r="T299" s="227">
        <f>S299*H299</f>
        <v>0</v>
      </c>
      <c r="U299" s="39"/>
      <c r="V299" s="39"/>
      <c r="W299" s="39"/>
      <c r="X299" s="39"/>
      <c r="Y299" s="39"/>
      <c r="Z299" s="39"/>
      <c r="AA299" s="39"/>
      <c r="AB299" s="39"/>
      <c r="AC299" s="39"/>
      <c r="AD299" s="39"/>
      <c r="AE299" s="39"/>
      <c r="AR299" s="228" t="s">
        <v>415</v>
      </c>
      <c r="AT299" s="228" t="s">
        <v>443</v>
      </c>
      <c r="AU299" s="228" t="s">
        <v>76</v>
      </c>
      <c r="AY299" s="18" t="s">
        <v>414</v>
      </c>
      <c r="BE299" s="229">
        <f>IF(N299="základní",J299,0)</f>
        <v>0</v>
      </c>
      <c r="BF299" s="229">
        <f>IF(N299="snížená",J299,0)</f>
        <v>0</v>
      </c>
      <c r="BG299" s="229">
        <f>IF(N299="zákl. přenesená",J299,0)</f>
        <v>0</v>
      </c>
      <c r="BH299" s="229">
        <f>IF(N299="sníž. přenesená",J299,0)</f>
        <v>0</v>
      </c>
      <c r="BI299" s="229">
        <f>IF(N299="nulová",J299,0)</f>
        <v>0</v>
      </c>
      <c r="BJ299" s="18" t="s">
        <v>84</v>
      </c>
      <c r="BK299" s="229">
        <f>ROUND(I299*H299,2)</f>
        <v>0</v>
      </c>
      <c r="BL299" s="18" t="s">
        <v>415</v>
      </c>
      <c r="BM299" s="228" t="s">
        <v>4890</v>
      </c>
    </row>
    <row r="300" s="2" customFormat="1">
      <c r="A300" s="39"/>
      <c r="B300" s="40"/>
      <c r="C300" s="41"/>
      <c r="D300" s="230" t="s">
        <v>417</v>
      </c>
      <c r="E300" s="41"/>
      <c r="F300" s="231" t="s">
        <v>4889</v>
      </c>
      <c r="G300" s="41"/>
      <c r="H300" s="41"/>
      <c r="I300" s="156"/>
      <c r="J300" s="41"/>
      <c r="K300" s="41"/>
      <c r="L300" s="45"/>
      <c r="M300" s="232"/>
      <c r="N300" s="233"/>
      <c r="O300" s="92"/>
      <c r="P300" s="92"/>
      <c r="Q300" s="92"/>
      <c r="R300" s="92"/>
      <c r="S300" s="92"/>
      <c r="T300" s="93"/>
      <c r="U300" s="39"/>
      <c r="V300" s="39"/>
      <c r="W300" s="39"/>
      <c r="X300" s="39"/>
      <c r="Y300" s="39"/>
      <c r="Z300" s="39"/>
      <c r="AA300" s="39"/>
      <c r="AB300" s="39"/>
      <c r="AC300" s="39"/>
      <c r="AD300" s="39"/>
      <c r="AE300" s="39"/>
      <c r="AT300" s="18" t="s">
        <v>417</v>
      </c>
      <c r="AU300" s="18" t="s">
        <v>76</v>
      </c>
    </row>
    <row r="301" s="2" customFormat="1" ht="16.5" customHeight="1">
      <c r="A301" s="39"/>
      <c r="B301" s="40"/>
      <c r="C301" s="234" t="s">
        <v>4891</v>
      </c>
      <c r="D301" s="234" t="s">
        <v>443</v>
      </c>
      <c r="E301" s="235" t="s">
        <v>4892</v>
      </c>
      <c r="F301" s="236" t="s">
        <v>4893</v>
      </c>
      <c r="G301" s="237" t="s">
        <v>531</v>
      </c>
      <c r="H301" s="238">
        <v>450</v>
      </c>
      <c r="I301" s="239"/>
      <c r="J301" s="240">
        <f>ROUND(I301*H301,2)</f>
        <v>0</v>
      </c>
      <c r="K301" s="236" t="s">
        <v>1</v>
      </c>
      <c r="L301" s="45"/>
      <c r="M301" s="241" t="s">
        <v>1</v>
      </c>
      <c r="N301" s="242" t="s">
        <v>41</v>
      </c>
      <c r="O301" s="92"/>
      <c r="P301" s="226">
        <f>O301*H301</f>
        <v>0</v>
      </c>
      <c r="Q301" s="226">
        <v>0</v>
      </c>
      <c r="R301" s="226">
        <f>Q301*H301</f>
        <v>0</v>
      </c>
      <c r="S301" s="226">
        <v>0</v>
      </c>
      <c r="T301" s="227">
        <f>S301*H301</f>
        <v>0</v>
      </c>
      <c r="U301" s="39"/>
      <c r="V301" s="39"/>
      <c r="W301" s="39"/>
      <c r="X301" s="39"/>
      <c r="Y301" s="39"/>
      <c r="Z301" s="39"/>
      <c r="AA301" s="39"/>
      <c r="AB301" s="39"/>
      <c r="AC301" s="39"/>
      <c r="AD301" s="39"/>
      <c r="AE301" s="39"/>
      <c r="AR301" s="228" t="s">
        <v>415</v>
      </c>
      <c r="AT301" s="228" t="s">
        <v>443</v>
      </c>
      <c r="AU301" s="228" t="s">
        <v>76</v>
      </c>
      <c r="AY301" s="18" t="s">
        <v>414</v>
      </c>
      <c r="BE301" s="229">
        <f>IF(N301="základní",J301,0)</f>
        <v>0</v>
      </c>
      <c r="BF301" s="229">
        <f>IF(N301="snížená",J301,0)</f>
        <v>0</v>
      </c>
      <c r="BG301" s="229">
        <f>IF(N301="zákl. přenesená",J301,0)</f>
        <v>0</v>
      </c>
      <c r="BH301" s="229">
        <f>IF(N301="sníž. přenesená",J301,0)</f>
        <v>0</v>
      </c>
      <c r="BI301" s="229">
        <f>IF(N301="nulová",J301,0)</f>
        <v>0</v>
      </c>
      <c r="BJ301" s="18" t="s">
        <v>84</v>
      </c>
      <c r="BK301" s="229">
        <f>ROUND(I301*H301,2)</f>
        <v>0</v>
      </c>
      <c r="BL301" s="18" t="s">
        <v>415</v>
      </c>
      <c r="BM301" s="228" t="s">
        <v>4894</v>
      </c>
    </row>
    <row r="302" s="2" customFormat="1">
      <c r="A302" s="39"/>
      <c r="B302" s="40"/>
      <c r="C302" s="41"/>
      <c r="D302" s="230" t="s">
        <v>417</v>
      </c>
      <c r="E302" s="41"/>
      <c r="F302" s="231" t="s">
        <v>4893</v>
      </c>
      <c r="G302" s="41"/>
      <c r="H302" s="41"/>
      <c r="I302" s="156"/>
      <c r="J302" s="41"/>
      <c r="K302" s="41"/>
      <c r="L302" s="45"/>
      <c r="M302" s="232"/>
      <c r="N302" s="233"/>
      <c r="O302" s="92"/>
      <c r="P302" s="92"/>
      <c r="Q302" s="92"/>
      <c r="R302" s="92"/>
      <c r="S302" s="92"/>
      <c r="T302" s="93"/>
      <c r="U302" s="39"/>
      <c r="V302" s="39"/>
      <c r="W302" s="39"/>
      <c r="X302" s="39"/>
      <c r="Y302" s="39"/>
      <c r="Z302" s="39"/>
      <c r="AA302" s="39"/>
      <c r="AB302" s="39"/>
      <c r="AC302" s="39"/>
      <c r="AD302" s="39"/>
      <c r="AE302" s="39"/>
      <c r="AT302" s="18" t="s">
        <v>417</v>
      </c>
      <c r="AU302" s="18" t="s">
        <v>76</v>
      </c>
    </row>
    <row r="303" s="2" customFormat="1" ht="21.75" customHeight="1">
      <c r="A303" s="39"/>
      <c r="B303" s="40"/>
      <c r="C303" s="234" t="s">
        <v>4895</v>
      </c>
      <c r="D303" s="234" t="s">
        <v>443</v>
      </c>
      <c r="E303" s="235" t="s">
        <v>4896</v>
      </c>
      <c r="F303" s="236" t="s">
        <v>4897</v>
      </c>
      <c r="G303" s="237" t="s">
        <v>509</v>
      </c>
      <c r="H303" s="238">
        <v>56</v>
      </c>
      <c r="I303" s="239"/>
      <c r="J303" s="240">
        <f>ROUND(I303*H303,2)</f>
        <v>0</v>
      </c>
      <c r="K303" s="236" t="s">
        <v>1</v>
      </c>
      <c r="L303" s="45"/>
      <c r="M303" s="241" t="s">
        <v>1</v>
      </c>
      <c r="N303" s="242" t="s">
        <v>41</v>
      </c>
      <c r="O303" s="92"/>
      <c r="P303" s="226">
        <f>O303*H303</f>
        <v>0</v>
      </c>
      <c r="Q303" s="226">
        <v>0</v>
      </c>
      <c r="R303" s="226">
        <f>Q303*H303</f>
        <v>0</v>
      </c>
      <c r="S303" s="226">
        <v>0</v>
      </c>
      <c r="T303" s="227">
        <f>S303*H303</f>
        <v>0</v>
      </c>
      <c r="U303" s="39"/>
      <c r="V303" s="39"/>
      <c r="W303" s="39"/>
      <c r="X303" s="39"/>
      <c r="Y303" s="39"/>
      <c r="Z303" s="39"/>
      <c r="AA303" s="39"/>
      <c r="AB303" s="39"/>
      <c r="AC303" s="39"/>
      <c r="AD303" s="39"/>
      <c r="AE303" s="39"/>
      <c r="AR303" s="228" t="s">
        <v>415</v>
      </c>
      <c r="AT303" s="228" t="s">
        <v>443</v>
      </c>
      <c r="AU303" s="228" t="s">
        <v>76</v>
      </c>
      <c r="AY303" s="18" t="s">
        <v>414</v>
      </c>
      <c r="BE303" s="229">
        <f>IF(N303="základní",J303,0)</f>
        <v>0</v>
      </c>
      <c r="BF303" s="229">
        <f>IF(N303="snížená",J303,0)</f>
        <v>0</v>
      </c>
      <c r="BG303" s="229">
        <f>IF(N303="zákl. přenesená",J303,0)</f>
        <v>0</v>
      </c>
      <c r="BH303" s="229">
        <f>IF(N303="sníž. přenesená",J303,0)</f>
        <v>0</v>
      </c>
      <c r="BI303" s="229">
        <f>IF(N303="nulová",J303,0)</f>
        <v>0</v>
      </c>
      <c r="BJ303" s="18" t="s">
        <v>84</v>
      </c>
      <c r="BK303" s="229">
        <f>ROUND(I303*H303,2)</f>
        <v>0</v>
      </c>
      <c r="BL303" s="18" t="s">
        <v>415</v>
      </c>
      <c r="BM303" s="228" t="s">
        <v>4898</v>
      </c>
    </row>
    <row r="304" s="2" customFormat="1">
      <c r="A304" s="39"/>
      <c r="B304" s="40"/>
      <c r="C304" s="41"/>
      <c r="D304" s="230" t="s">
        <v>417</v>
      </c>
      <c r="E304" s="41"/>
      <c r="F304" s="231" t="s">
        <v>4897</v>
      </c>
      <c r="G304" s="41"/>
      <c r="H304" s="41"/>
      <c r="I304" s="156"/>
      <c r="J304" s="41"/>
      <c r="K304" s="41"/>
      <c r="L304" s="45"/>
      <c r="M304" s="232"/>
      <c r="N304" s="233"/>
      <c r="O304" s="92"/>
      <c r="P304" s="92"/>
      <c r="Q304" s="92"/>
      <c r="R304" s="92"/>
      <c r="S304" s="92"/>
      <c r="T304" s="93"/>
      <c r="U304" s="39"/>
      <c r="V304" s="39"/>
      <c r="W304" s="39"/>
      <c r="X304" s="39"/>
      <c r="Y304" s="39"/>
      <c r="Z304" s="39"/>
      <c r="AA304" s="39"/>
      <c r="AB304" s="39"/>
      <c r="AC304" s="39"/>
      <c r="AD304" s="39"/>
      <c r="AE304" s="39"/>
      <c r="AT304" s="18" t="s">
        <v>417</v>
      </c>
      <c r="AU304" s="18" t="s">
        <v>76</v>
      </c>
    </row>
    <row r="305" s="2" customFormat="1" ht="16.5" customHeight="1">
      <c r="A305" s="39"/>
      <c r="B305" s="40"/>
      <c r="C305" s="234" t="s">
        <v>4899</v>
      </c>
      <c r="D305" s="234" t="s">
        <v>443</v>
      </c>
      <c r="E305" s="235" t="s">
        <v>4900</v>
      </c>
      <c r="F305" s="236" t="s">
        <v>4901</v>
      </c>
      <c r="G305" s="237" t="s">
        <v>509</v>
      </c>
      <c r="H305" s="238">
        <v>82</v>
      </c>
      <c r="I305" s="239"/>
      <c r="J305" s="240">
        <f>ROUND(I305*H305,2)</f>
        <v>0</v>
      </c>
      <c r="K305" s="236" t="s">
        <v>1</v>
      </c>
      <c r="L305" s="45"/>
      <c r="M305" s="241" t="s">
        <v>1</v>
      </c>
      <c r="N305" s="242" t="s">
        <v>41</v>
      </c>
      <c r="O305" s="92"/>
      <c r="P305" s="226">
        <f>O305*H305</f>
        <v>0</v>
      </c>
      <c r="Q305" s="226">
        <v>0</v>
      </c>
      <c r="R305" s="226">
        <f>Q305*H305</f>
        <v>0</v>
      </c>
      <c r="S305" s="226">
        <v>0</v>
      </c>
      <c r="T305" s="227">
        <f>S305*H305</f>
        <v>0</v>
      </c>
      <c r="U305" s="39"/>
      <c r="V305" s="39"/>
      <c r="W305" s="39"/>
      <c r="X305" s="39"/>
      <c r="Y305" s="39"/>
      <c r="Z305" s="39"/>
      <c r="AA305" s="39"/>
      <c r="AB305" s="39"/>
      <c r="AC305" s="39"/>
      <c r="AD305" s="39"/>
      <c r="AE305" s="39"/>
      <c r="AR305" s="228" t="s">
        <v>415</v>
      </c>
      <c r="AT305" s="228" t="s">
        <v>443</v>
      </c>
      <c r="AU305" s="228" t="s">
        <v>76</v>
      </c>
      <c r="AY305" s="18" t="s">
        <v>414</v>
      </c>
      <c r="BE305" s="229">
        <f>IF(N305="základní",J305,0)</f>
        <v>0</v>
      </c>
      <c r="BF305" s="229">
        <f>IF(N305="snížená",J305,0)</f>
        <v>0</v>
      </c>
      <c r="BG305" s="229">
        <f>IF(N305="zákl. přenesená",J305,0)</f>
        <v>0</v>
      </c>
      <c r="BH305" s="229">
        <f>IF(N305="sníž. přenesená",J305,0)</f>
        <v>0</v>
      </c>
      <c r="BI305" s="229">
        <f>IF(N305="nulová",J305,0)</f>
        <v>0</v>
      </c>
      <c r="BJ305" s="18" t="s">
        <v>84</v>
      </c>
      <c r="BK305" s="229">
        <f>ROUND(I305*H305,2)</f>
        <v>0</v>
      </c>
      <c r="BL305" s="18" t="s">
        <v>415</v>
      </c>
      <c r="BM305" s="228" t="s">
        <v>4902</v>
      </c>
    </row>
    <row r="306" s="2" customFormat="1">
      <c r="A306" s="39"/>
      <c r="B306" s="40"/>
      <c r="C306" s="41"/>
      <c r="D306" s="230" t="s">
        <v>417</v>
      </c>
      <c r="E306" s="41"/>
      <c r="F306" s="231" t="s">
        <v>4901</v>
      </c>
      <c r="G306" s="41"/>
      <c r="H306" s="41"/>
      <c r="I306" s="156"/>
      <c r="J306" s="41"/>
      <c r="K306" s="41"/>
      <c r="L306" s="45"/>
      <c r="M306" s="232"/>
      <c r="N306" s="233"/>
      <c r="O306" s="92"/>
      <c r="P306" s="92"/>
      <c r="Q306" s="92"/>
      <c r="R306" s="92"/>
      <c r="S306" s="92"/>
      <c r="T306" s="93"/>
      <c r="U306" s="39"/>
      <c r="V306" s="39"/>
      <c r="W306" s="39"/>
      <c r="X306" s="39"/>
      <c r="Y306" s="39"/>
      <c r="Z306" s="39"/>
      <c r="AA306" s="39"/>
      <c r="AB306" s="39"/>
      <c r="AC306" s="39"/>
      <c r="AD306" s="39"/>
      <c r="AE306" s="39"/>
      <c r="AT306" s="18" t="s">
        <v>417</v>
      </c>
      <c r="AU306" s="18" t="s">
        <v>76</v>
      </c>
    </row>
    <row r="307" s="2" customFormat="1" ht="16.5" customHeight="1">
      <c r="A307" s="39"/>
      <c r="B307" s="40"/>
      <c r="C307" s="234" t="s">
        <v>4903</v>
      </c>
      <c r="D307" s="234" t="s">
        <v>443</v>
      </c>
      <c r="E307" s="235" t="s">
        <v>4904</v>
      </c>
      <c r="F307" s="236" t="s">
        <v>4905</v>
      </c>
      <c r="G307" s="237" t="s">
        <v>531</v>
      </c>
      <c r="H307" s="238">
        <v>350</v>
      </c>
      <c r="I307" s="239"/>
      <c r="J307" s="240">
        <f>ROUND(I307*H307,2)</f>
        <v>0</v>
      </c>
      <c r="K307" s="236" t="s">
        <v>1</v>
      </c>
      <c r="L307" s="45"/>
      <c r="M307" s="241" t="s">
        <v>1</v>
      </c>
      <c r="N307" s="242" t="s">
        <v>41</v>
      </c>
      <c r="O307" s="92"/>
      <c r="P307" s="226">
        <f>O307*H307</f>
        <v>0</v>
      </c>
      <c r="Q307" s="226">
        <v>0</v>
      </c>
      <c r="R307" s="226">
        <f>Q307*H307</f>
        <v>0</v>
      </c>
      <c r="S307" s="226">
        <v>0</v>
      </c>
      <c r="T307" s="227">
        <f>S307*H307</f>
        <v>0</v>
      </c>
      <c r="U307" s="39"/>
      <c r="V307" s="39"/>
      <c r="W307" s="39"/>
      <c r="X307" s="39"/>
      <c r="Y307" s="39"/>
      <c r="Z307" s="39"/>
      <c r="AA307" s="39"/>
      <c r="AB307" s="39"/>
      <c r="AC307" s="39"/>
      <c r="AD307" s="39"/>
      <c r="AE307" s="39"/>
      <c r="AR307" s="228" t="s">
        <v>415</v>
      </c>
      <c r="AT307" s="228" t="s">
        <v>443</v>
      </c>
      <c r="AU307" s="228" t="s">
        <v>76</v>
      </c>
      <c r="AY307" s="18" t="s">
        <v>414</v>
      </c>
      <c r="BE307" s="229">
        <f>IF(N307="základní",J307,0)</f>
        <v>0</v>
      </c>
      <c r="BF307" s="229">
        <f>IF(N307="snížená",J307,0)</f>
        <v>0</v>
      </c>
      <c r="BG307" s="229">
        <f>IF(N307="zákl. přenesená",J307,0)</f>
        <v>0</v>
      </c>
      <c r="BH307" s="229">
        <f>IF(N307="sníž. přenesená",J307,0)</f>
        <v>0</v>
      </c>
      <c r="BI307" s="229">
        <f>IF(N307="nulová",J307,0)</f>
        <v>0</v>
      </c>
      <c r="BJ307" s="18" t="s">
        <v>84</v>
      </c>
      <c r="BK307" s="229">
        <f>ROUND(I307*H307,2)</f>
        <v>0</v>
      </c>
      <c r="BL307" s="18" t="s">
        <v>415</v>
      </c>
      <c r="BM307" s="228" t="s">
        <v>4906</v>
      </c>
    </row>
    <row r="308" s="2" customFormat="1">
      <c r="A308" s="39"/>
      <c r="B308" s="40"/>
      <c r="C308" s="41"/>
      <c r="D308" s="230" t="s">
        <v>417</v>
      </c>
      <c r="E308" s="41"/>
      <c r="F308" s="231" t="s">
        <v>4905</v>
      </c>
      <c r="G308" s="41"/>
      <c r="H308" s="41"/>
      <c r="I308" s="156"/>
      <c r="J308" s="41"/>
      <c r="K308" s="41"/>
      <c r="L308" s="45"/>
      <c r="M308" s="232"/>
      <c r="N308" s="233"/>
      <c r="O308" s="92"/>
      <c r="P308" s="92"/>
      <c r="Q308" s="92"/>
      <c r="R308" s="92"/>
      <c r="S308" s="92"/>
      <c r="T308" s="93"/>
      <c r="U308" s="39"/>
      <c r="V308" s="39"/>
      <c r="W308" s="39"/>
      <c r="X308" s="39"/>
      <c r="Y308" s="39"/>
      <c r="Z308" s="39"/>
      <c r="AA308" s="39"/>
      <c r="AB308" s="39"/>
      <c r="AC308" s="39"/>
      <c r="AD308" s="39"/>
      <c r="AE308" s="39"/>
      <c r="AT308" s="18" t="s">
        <v>417</v>
      </c>
      <c r="AU308" s="18" t="s">
        <v>76</v>
      </c>
    </row>
    <row r="309" s="2" customFormat="1" ht="21.75" customHeight="1">
      <c r="A309" s="39"/>
      <c r="B309" s="40"/>
      <c r="C309" s="234" t="s">
        <v>4907</v>
      </c>
      <c r="D309" s="234" t="s">
        <v>443</v>
      </c>
      <c r="E309" s="235" t="s">
        <v>4908</v>
      </c>
      <c r="F309" s="236" t="s">
        <v>4909</v>
      </c>
      <c r="G309" s="237" t="s">
        <v>509</v>
      </c>
      <c r="H309" s="238">
        <v>21</v>
      </c>
      <c r="I309" s="239"/>
      <c r="J309" s="240">
        <f>ROUND(I309*H309,2)</f>
        <v>0</v>
      </c>
      <c r="K309" s="236" t="s">
        <v>1</v>
      </c>
      <c r="L309" s="45"/>
      <c r="M309" s="241" t="s">
        <v>1</v>
      </c>
      <c r="N309" s="242" t="s">
        <v>41</v>
      </c>
      <c r="O309" s="92"/>
      <c r="P309" s="226">
        <f>O309*H309</f>
        <v>0</v>
      </c>
      <c r="Q309" s="226">
        <v>0</v>
      </c>
      <c r="R309" s="226">
        <f>Q309*H309</f>
        <v>0</v>
      </c>
      <c r="S309" s="226">
        <v>0</v>
      </c>
      <c r="T309" s="227">
        <f>S309*H309</f>
        <v>0</v>
      </c>
      <c r="U309" s="39"/>
      <c r="V309" s="39"/>
      <c r="W309" s="39"/>
      <c r="X309" s="39"/>
      <c r="Y309" s="39"/>
      <c r="Z309" s="39"/>
      <c r="AA309" s="39"/>
      <c r="AB309" s="39"/>
      <c r="AC309" s="39"/>
      <c r="AD309" s="39"/>
      <c r="AE309" s="39"/>
      <c r="AR309" s="228" t="s">
        <v>415</v>
      </c>
      <c r="AT309" s="228" t="s">
        <v>443</v>
      </c>
      <c r="AU309" s="228" t="s">
        <v>76</v>
      </c>
      <c r="AY309" s="18" t="s">
        <v>414</v>
      </c>
      <c r="BE309" s="229">
        <f>IF(N309="základní",J309,0)</f>
        <v>0</v>
      </c>
      <c r="BF309" s="229">
        <f>IF(N309="snížená",J309,0)</f>
        <v>0</v>
      </c>
      <c r="BG309" s="229">
        <f>IF(N309="zákl. přenesená",J309,0)</f>
        <v>0</v>
      </c>
      <c r="BH309" s="229">
        <f>IF(N309="sníž. přenesená",J309,0)</f>
        <v>0</v>
      </c>
      <c r="BI309" s="229">
        <f>IF(N309="nulová",J309,0)</f>
        <v>0</v>
      </c>
      <c r="BJ309" s="18" t="s">
        <v>84</v>
      </c>
      <c r="BK309" s="229">
        <f>ROUND(I309*H309,2)</f>
        <v>0</v>
      </c>
      <c r="BL309" s="18" t="s">
        <v>415</v>
      </c>
      <c r="BM309" s="228" t="s">
        <v>4910</v>
      </c>
    </row>
    <row r="310" s="2" customFormat="1">
      <c r="A310" s="39"/>
      <c r="B310" s="40"/>
      <c r="C310" s="41"/>
      <c r="D310" s="230" t="s">
        <v>417</v>
      </c>
      <c r="E310" s="41"/>
      <c r="F310" s="231" t="s">
        <v>4909</v>
      </c>
      <c r="G310" s="41"/>
      <c r="H310" s="41"/>
      <c r="I310" s="156"/>
      <c r="J310" s="41"/>
      <c r="K310" s="41"/>
      <c r="L310" s="45"/>
      <c r="M310" s="232"/>
      <c r="N310" s="233"/>
      <c r="O310" s="92"/>
      <c r="P310" s="92"/>
      <c r="Q310" s="92"/>
      <c r="R310" s="92"/>
      <c r="S310" s="92"/>
      <c r="T310" s="93"/>
      <c r="U310" s="39"/>
      <c r="V310" s="39"/>
      <c r="W310" s="39"/>
      <c r="X310" s="39"/>
      <c r="Y310" s="39"/>
      <c r="Z310" s="39"/>
      <c r="AA310" s="39"/>
      <c r="AB310" s="39"/>
      <c r="AC310" s="39"/>
      <c r="AD310" s="39"/>
      <c r="AE310" s="39"/>
      <c r="AT310" s="18" t="s">
        <v>417</v>
      </c>
      <c r="AU310" s="18" t="s">
        <v>76</v>
      </c>
    </row>
    <row r="311" s="2" customFormat="1" ht="16.5" customHeight="1">
      <c r="A311" s="39"/>
      <c r="B311" s="40"/>
      <c r="C311" s="234" t="s">
        <v>4911</v>
      </c>
      <c r="D311" s="234" t="s">
        <v>443</v>
      </c>
      <c r="E311" s="235" t="s">
        <v>4912</v>
      </c>
      <c r="F311" s="236" t="s">
        <v>4913</v>
      </c>
      <c r="G311" s="237" t="s">
        <v>509</v>
      </c>
      <c r="H311" s="238">
        <v>2</v>
      </c>
      <c r="I311" s="239"/>
      <c r="J311" s="240">
        <f>ROUND(I311*H311,2)</f>
        <v>0</v>
      </c>
      <c r="K311" s="236" t="s">
        <v>1</v>
      </c>
      <c r="L311" s="45"/>
      <c r="M311" s="241" t="s">
        <v>1</v>
      </c>
      <c r="N311" s="242" t="s">
        <v>41</v>
      </c>
      <c r="O311" s="92"/>
      <c r="P311" s="226">
        <f>O311*H311</f>
        <v>0</v>
      </c>
      <c r="Q311" s="226">
        <v>0</v>
      </c>
      <c r="R311" s="226">
        <f>Q311*H311</f>
        <v>0</v>
      </c>
      <c r="S311" s="226">
        <v>0</v>
      </c>
      <c r="T311" s="227">
        <f>S311*H311</f>
        <v>0</v>
      </c>
      <c r="U311" s="39"/>
      <c r="V311" s="39"/>
      <c r="W311" s="39"/>
      <c r="X311" s="39"/>
      <c r="Y311" s="39"/>
      <c r="Z311" s="39"/>
      <c r="AA311" s="39"/>
      <c r="AB311" s="39"/>
      <c r="AC311" s="39"/>
      <c r="AD311" s="39"/>
      <c r="AE311" s="39"/>
      <c r="AR311" s="228" t="s">
        <v>415</v>
      </c>
      <c r="AT311" s="228" t="s">
        <v>443</v>
      </c>
      <c r="AU311" s="228" t="s">
        <v>76</v>
      </c>
      <c r="AY311" s="18" t="s">
        <v>414</v>
      </c>
      <c r="BE311" s="229">
        <f>IF(N311="základní",J311,0)</f>
        <v>0</v>
      </c>
      <c r="BF311" s="229">
        <f>IF(N311="snížená",J311,0)</f>
        <v>0</v>
      </c>
      <c r="BG311" s="229">
        <f>IF(N311="zákl. přenesená",J311,0)</f>
        <v>0</v>
      </c>
      <c r="BH311" s="229">
        <f>IF(N311="sníž. přenesená",J311,0)</f>
        <v>0</v>
      </c>
      <c r="BI311" s="229">
        <f>IF(N311="nulová",J311,0)</f>
        <v>0</v>
      </c>
      <c r="BJ311" s="18" t="s">
        <v>84</v>
      </c>
      <c r="BK311" s="229">
        <f>ROUND(I311*H311,2)</f>
        <v>0</v>
      </c>
      <c r="BL311" s="18" t="s">
        <v>415</v>
      </c>
      <c r="BM311" s="228" t="s">
        <v>4914</v>
      </c>
    </row>
    <row r="312" s="2" customFormat="1">
      <c r="A312" s="39"/>
      <c r="B312" s="40"/>
      <c r="C312" s="41"/>
      <c r="D312" s="230" t="s">
        <v>417</v>
      </c>
      <c r="E312" s="41"/>
      <c r="F312" s="231" t="s">
        <v>4913</v>
      </c>
      <c r="G312" s="41"/>
      <c r="H312" s="41"/>
      <c r="I312" s="156"/>
      <c r="J312" s="41"/>
      <c r="K312" s="41"/>
      <c r="L312" s="45"/>
      <c r="M312" s="232"/>
      <c r="N312" s="233"/>
      <c r="O312" s="92"/>
      <c r="P312" s="92"/>
      <c r="Q312" s="92"/>
      <c r="R312" s="92"/>
      <c r="S312" s="92"/>
      <c r="T312" s="93"/>
      <c r="U312" s="39"/>
      <c r="V312" s="39"/>
      <c r="W312" s="39"/>
      <c r="X312" s="39"/>
      <c r="Y312" s="39"/>
      <c r="Z312" s="39"/>
      <c r="AA312" s="39"/>
      <c r="AB312" s="39"/>
      <c r="AC312" s="39"/>
      <c r="AD312" s="39"/>
      <c r="AE312" s="39"/>
      <c r="AT312" s="18" t="s">
        <v>417</v>
      </c>
      <c r="AU312" s="18" t="s">
        <v>76</v>
      </c>
    </row>
    <row r="313" s="2" customFormat="1" ht="16.5" customHeight="1">
      <c r="A313" s="39"/>
      <c r="B313" s="40"/>
      <c r="C313" s="234" t="s">
        <v>4915</v>
      </c>
      <c r="D313" s="234" t="s">
        <v>443</v>
      </c>
      <c r="E313" s="235" t="s">
        <v>4916</v>
      </c>
      <c r="F313" s="236" t="s">
        <v>4917</v>
      </c>
      <c r="G313" s="237" t="s">
        <v>531</v>
      </c>
      <c r="H313" s="238">
        <v>11120</v>
      </c>
      <c r="I313" s="239"/>
      <c r="J313" s="240">
        <f>ROUND(I313*H313,2)</f>
        <v>0</v>
      </c>
      <c r="K313" s="236" t="s">
        <v>1</v>
      </c>
      <c r="L313" s="45"/>
      <c r="M313" s="241" t="s">
        <v>1</v>
      </c>
      <c r="N313" s="242" t="s">
        <v>41</v>
      </c>
      <c r="O313" s="92"/>
      <c r="P313" s="226">
        <f>O313*H313</f>
        <v>0</v>
      </c>
      <c r="Q313" s="226">
        <v>0</v>
      </c>
      <c r="R313" s="226">
        <f>Q313*H313</f>
        <v>0</v>
      </c>
      <c r="S313" s="226">
        <v>0</v>
      </c>
      <c r="T313" s="227">
        <f>S313*H313</f>
        <v>0</v>
      </c>
      <c r="U313" s="39"/>
      <c r="V313" s="39"/>
      <c r="W313" s="39"/>
      <c r="X313" s="39"/>
      <c r="Y313" s="39"/>
      <c r="Z313" s="39"/>
      <c r="AA313" s="39"/>
      <c r="AB313" s="39"/>
      <c r="AC313" s="39"/>
      <c r="AD313" s="39"/>
      <c r="AE313" s="39"/>
      <c r="AR313" s="228" t="s">
        <v>415</v>
      </c>
      <c r="AT313" s="228" t="s">
        <v>443</v>
      </c>
      <c r="AU313" s="228" t="s">
        <v>76</v>
      </c>
      <c r="AY313" s="18" t="s">
        <v>414</v>
      </c>
      <c r="BE313" s="229">
        <f>IF(N313="základní",J313,0)</f>
        <v>0</v>
      </c>
      <c r="BF313" s="229">
        <f>IF(N313="snížená",J313,0)</f>
        <v>0</v>
      </c>
      <c r="BG313" s="229">
        <f>IF(N313="zákl. přenesená",J313,0)</f>
        <v>0</v>
      </c>
      <c r="BH313" s="229">
        <f>IF(N313="sníž. přenesená",J313,0)</f>
        <v>0</v>
      </c>
      <c r="BI313" s="229">
        <f>IF(N313="nulová",J313,0)</f>
        <v>0</v>
      </c>
      <c r="BJ313" s="18" t="s">
        <v>84</v>
      </c>
      <c r="BK313" s="229">
        <f>ROUND(I313*H313,2)</f>
        <v>0</v>
      </c>
      <c r="BL313" s="18" t="s">
        <v>415</v>
      </c>
      <c r="BM313" s="228" t="s">
        <v>4918</v>
      </c>
    </row>
    <row r="314" s="2" customFormat="1">
      <c r="A314" s="39"/>
      <c r="B314" s="40"/>
      <c r="C314" s="41"/>
      <c r="D314" s="230" t="s">
        <v>417</v>
      </c>
      <c r="E314" s="41"/>
      <c r="F314" s="231" t="s">
        <v>4917</v>
      </c>
      <c r="G314" s="41"/>
      <c r="H314" s="41"/>
      <c r="I314" s="156"/>
      <c r="J314" s="41"/>
      <c r="K314" s="41"/>
      <c r="L314" s="45"/>
      <c r="M314" s="232"/>
      <c r="N314" s="233"/>
      <c r="O314" s="92"/>
      <c r="P314" s="92"/>
      <c r="Q314" s="92"/>
      <c r="R314" s="92"/>
      <c r="S314" s="92"/>
      <c r="T314" s="93"/>
      <c r="U314" s="39"/>
      <c r="V314" s="39"/>
      <c r="W314" s="39"/>
      <c r="X314" s="39"/>
      <c r="Y314" s="39"/>
      <c r="Z314" s="39"/>
      <c r="AA314" s="39"/>
      <c r="AB314" s="39"/>
      <c r="AC314" s="39"/>
      <c r="AD314" s="39"/>
      <c r="AE314" s="39"/>
      <c r="AT314" s="18" t="s">
        <v>417</v>
      </c>
      <c r="AU314" s="18" t="s">
        <v>76</v>
      </c>
    </row>
    <row r="315" s="2" customFormat="1" ht="16.5" customHeight="1">
      <c r="A315" s="39"/>
      <c r="B315" s="40"/>
      <c r="C315" s="234" t="s">
        <v>1606</v>
      </c>
      <c r="D315" s="234" t="s">
        <v>443</v>
      </c>
      <c r="E315" s="235" t="s">
        <v>4919</v>
      </c>
      <c r="F315" s="236" t="s">
        <v>4920</v>
      </c>
      <c r="G315" s="237" t="s">
        <v>531</v>
      </c>
      <c r="H315" s="238">
        <v>11125</v>
      </c>
      <c r="I315" s="239"/>
      <c r="J315" s="240">
        <f>ROUND(I315*H315,2)</f>
        <v>0</v>
      </c>
      <c r="K315" s="236" t="s">
        <v>1</v>
      </c>
      <c r="L315" s="45"/>
      <c r="M315" s="241" t="s">
        <v>1</v>
      </c>
      <c r="N315" s="242" t="s">
        <v>41</v>
      </c>
      <c r="O315" s="92"/>
      <c r="P315" s="226">
        <f>O315*H315</f>
        <v>0</v>
      </c>
      <c r="Q315" s="226">
        <v>0</v>
      </c>
      <c r="R315" s="226">
        <f>Q315*H315</f>
        <v>0</v>
      </c>
      <c r="S315" s="226">
        <v>0</v>
      </c>
      <c r="T315" s="227">
        <f>S315*H315</f>
        <v>0</v>
      </c>
      <c r="U315" s="39"/>
      <c r="V315" s="39"/>
      <c r="W315" s="39"/>
      <c r="X315" s="39"/>
      <c r="Y315" s="39"/>
      <c r="Z315" s="39"/>
      <c r="AA315" s="39"/>
      <c r="AB315" s="39"/>
      <c r="AC315" s="39"/>
      <c r="AD315" s="39"/>
      <c r="AE315" s="39"/>
      <c r="AR315" s="228" t="s">
        <v>415</v>
      </c>
      <c r="AT315" s="228" t="s">
        <v>443</v>
      </c>
      <c r="AU315" s="228" t="s">
        <v>76</v>
      </c>
      <c r="AY315" s="18" t="s">
        <v>414</v>
      </c>
      <c r="BE315" s="229">
        <f>IF(N315="základní",J315,0)</f>
        <v>0</v>
      </c>
      <c r="BF315" s="229">
        <f>IF(N315="snížená",J315,0)</f>
        <v>0</v>
      </c>
      <c r="BG315" s="229">
        <f>IF(N315="zákl. přenesená",J315,0)</f>
        <v>0</v>
      </c>
      <c r="BH315" s="229">
        <f>IF(N315="sníž. přenesená",J315,0)</f>
        <v>0</v>
      </c>
      <c r="BI315" s="229">
        <f>IF(N315="nulová",J315,0)</f>
        <v>0</v>
      </c>
      <c r="BJ315" s="18" t="s">
        <v>84</v>
      </c>
      <c r="BK315" s="229">
        <f>ROUND(I315*H315,2)</f>
        <v>0</v>
      </c>
      <c r="BL315" s="18" t="s">
        <v>415</v>
      </c>
      <c r="BM315" s="228" t="s">
        <v>4921</v>
      </c>
    </row>
    <row r="316" s="2" customFormat="1">
      <c r="A316" s="39"/>
      <c r="B316" s="40"/>
      <c r="C316" s="41"/>
      <c r="D316" s="230" t="s">
        <v>417</v>
      </c>
      <c r="E316" s="41"/>
      <c r="F316" s="231" t="s">
        <v>4920</v>
      </c>
      <c r="G316" s="41"/>
      <c r="H316" s="41"/>
      <c r="I316" s="156"/>
      <c r="J316" s="41"/>
      <c r="K316" s="41"/>
      <c r="L316" s="45"/>
      <c r="M316" s="232"/>
      <c r="N316" s="233"/>
      <c r="O316" s="92"/>
      <c r="P316" s="92"/>
      <c r="Q316" s="92"/>
      <c r="R316" s="92"/>
      <c r="S316" s="92"/>
      <c r="T316" s="93"/>
      <c r="U316" s="39"/>
      <c r="V316" s="39"/>
      <c r="W316" s="39"/>
      <c r="X316" s="39"/>
      <c r="Y316" s="39"/>
      <c r="Z316" s="39"/>
      <c r="AA316" s="39"/>
      <c r="AB316" s="39"/>
      <c r="AC316" s="39"/>
      <c r="AD316" s="39"/>
      <c r="AE316" s="39"/>
      <c r="AT316" s="18" t="s">
        <v>417</v>
      </c>
      <c r="AU316" s="18" t="s">
        <v>76</v>
      </c>
    </row>
    <row r="317" s="2" customFormat="1" ht="16.5" customHeight="1">
      <c r="A317" s="39"/>
      <c r="B317" s="40"/>
      <c r="C317" s="234" t="s">
        <v>4922</v>
      </c>
      <c r="D317" s="234" t="s">
        <v>443</v>
      </c>
      <c r="E317" s="235" t="s">
        <v>4923</v>
      </c>
      <c r="F317" s="236" t="s">
        <v>4924</v>
      </c>
      <c r="G317" s="237" t="s">
        <v>531</v>
      </c>
      <c r="H317" s="238">
        <v>12000</v>
      </c>
      <c r="I317" s="239"/>
      <c r="J317" s="240">
        <f>ROUND(I317*H317,2)</f>
        <v>0</v>
      </c>
      <c r="K317" s="236" t="s">
        <v>1</v>
      </c>
      <c r="L317" s="45"/>
      <c r="M317" s="241" t="s">
        <v>1</v>
      </c>
      <c r="N317" s="242" t="s">
        <v>41</v>
      </c>
      <c r="O317" s="92"/>
      <c r="P317" s="226">
        <f>O317*H317</f>
        <v>0</v>
      </c>
      <c r="Q317" s="226">
        <v>0</v>
      </c>
      <c r="R317" s="226">
        <f>Q317*H317</f>
        <v>0</v>
      </c>
      <c r="S317" s="226">
        <v>0</v>
      </c>
      <c r="T317" s="227">
        <f>S317*H317</f>
        <v>0</v>
      </c>
      <c r="U317" s="39"/>
      <c r="V317" s="39"/>
      <c r="W317" s="39"/>
      <c r="X317" s="39"/>
      <c r="Y317" s="39"/>
      <c r="Z317" s="39"/>
      <c r="AA317" s="39"/>
      <c r="AB317" s="39"/>
      <c r="AC317" s="39"/>
      <c r="AD317" s="39"/>
      <c r="AE317" s="39"/>
      <c r="AR317" s="228" t="s">
        <v>415</v>
      </c>
      <c r="AT317" s="228" t="s">
        <v>443</v>
      </c>
      <c r="AU317" s="228" t="s">
        <v>76</v>
      </c>
      <c r="AY317" s="18" t="s">
        <v>414</v>
      </c>
      <c r="BE317" s="229">
        <f>IF(N317="základní",J317,0)</f>
        <v>0</v>
      </c>
      <c r="BF317" s="229">
        <f>IF(N317="snížená",J317,0)</f>
        <v>0</v>
      </c>
      <c r="BG317" s="229">
        <f>IF(N317="zákl. přenesená",J317,0)</f>
        <v>0</v>
      </c>
      <c r="BH317" s="229">
        <f>IF(N317="sníž. přenesená",J317,0)</f>
        <v>0</v>
      </c>
      <c r="BI317" s="229">
        <f>IF(N317="nulová",J317,0)</f>
        <v>0</v>
      </c>
      <c r="BJ317" s="18" t="s">
        <v>84</v>
      </c>
      <c r="BK317" s="229">
        <f>ROUND(I317*H317,2)</f>
        <v>0</v>
      </c>
      <c r="BL317" s="18" t="s">
        <v>415</v>
      </c>
      <c r="BM317" s="228" t="s">
        <v>4925</v>
      </c>
    </row>
    <row r="318" s="2" customFormat="1">
      <c r="A318" s="39"/>
      <c r="B318" s="40"/>
      <c r="C318" s="41"/>
      <c r="D318" s="230" t="s">
        <v>417</v>
      </c>
      <c r="E318" s="41"/>
      <c r="F318" s="231" t="s">
        <v>4924</v>
      </c>
      <c r="G318" s="41"/>
      <c r="H318" s="41"/>
      <c r="I318" s="156"/>
      <c r="J318" s="41"/>
      <c r="K318" s="41"/>
      <c r="L318" s="45"/>
      <c r="M318" s="232"/>
      <c r="N318" s="233"/>
      <c r="O318" s="92"/>
      <c r="P318" s="92"/>
      <c r="Q318" s="92"/>
      <c r="R318" s="92"/>
      <c r="S318" s="92"/>
      <c r="T318" s="93"/>
      <c r="U318" s="39"/>
      <c r="V318" s="39"/>
      <c r="W318" s="39"/>
      <c r="X318" s="39"/>
      <c r="Y318" s="39"/>
      <c r="Z318" s="39"/>
      <c r="AA318" s="39"/>
      <c r="AB318" s="39"/>
      <c r="AC318" s="39"/>
      <c r="AD318" s="39"/>
      <c r="AE318" s="39"/>
      <c r="AT318" s="18" t="s">
        <v>417</v>
      </c>
      <c r="AU318" s="18" t="s">
        <v>76</v>
      </c>
    </row>
    <row r="319" s="2" customFormat="1" ht="16.5" customHeight="1">
      <c r="A319" s="39"/>
      <c r="B319" s="40"/>
      <c r="C319" s="234" t="s">
        <v>4926</v>
      </c>
      <c r="D319" s="234" t="s">
        <v>443</v>
      </c>
      <c r="E319" s="235" t="s">
        <v>4927</v>
      </c>
      <c r="F319" s="236" t="s">
        <v>4928</v>
      </c>
      <c r="G319" s="237" t="s">
        <v>509</v>
      </c>
      <c r="H319" s="238">
        <v>21</v>
      </c>
      <c r="I319" s="239"/>
      <c r="J319" s="240">
        <f>ROUND(I319*H319,2)</f>
        <v>0</v>
      </c>
      <c r="K319" s="236" t="s">
        <v>1</v>
      </c>
      <c r="L319" s="45"/>
      <c r="M319" s="241" t="s">
        <v>1</v>
      </c>
      <c r="N319" s="242" t="s">
        <v>41</v>
      </c>
      <c r="O319" s="92"/>
      <c r="P319" s="226">
        <f>O319*H319</f>
        <v>0</v>
      </c>
      <c r="Q319" s="226">
        <v>0</v>
      </c>
      <c r="R319" s="226">
        <f>Q319*H319</f>
        <v>0</v>
      </c>
      <c r="S319" s="226">
        <v>0</v>
      </c>
      <c r="T319" s="227">
        <f>S319*H319</f>
        <v>0</v>
      </c>
      <c r="U319" s="39"/>
      <c r="V319" s="39"/>
      <c r="W319" s="39"/>
      <c r="X319" s="39"/>
      <c r="Y319" s="39"/>
      <c r="Z319" s="39"/>
      <c r="AA319" s="39"/>
      <c r="AB319" s="39"/>
      <c r="AC319" s="39"/>
      <c r="AD319" s="39"/>
      <c r="AE319" s="39"/>
      <c r="AR319" s="228" t="s">
        <v>415</v>
      </c>
      <c r="AT319" s="228" t="s">
        <v>443</v>
      </c>
      <c r="AU319" s="228" t="s">
        <v>76</v>
      </c>
      <c r="AY319" s="18" t="s">
        <v>414</v>
      </c>
      <c r="BE319" s="229">
        <f>IF(N319="základní",J319,0)</f>
        <v>0</v>
      </c>
      <c r="BF319" s="229">
        <f>IF(N319="snížená",J319,0)</f>
        <v>0</v>
      </c>
      <c r="BG319" s="229">
        <f>IF(N319="zákl. přenesená",J319,0)</f>
        <v>0</v>
      </c>
      <c r="BH319" s="229">
        <f>IF(N319="sníž. přenesená",J319,0)</f>
        <v>0</v>
      </c>
      <c r="BI319" s="229">
        <f>IF(N319="nulová",J319,0)</f>
        <v>0</v>
      </c>
      <c r="BJ319" s="18" t="s">
        <v>84</v>
      </c>
      <c r="BK319" s="229">
        <f>ROUND(I319*H319,2)</f>
        <v>0</v>
      </c>
      <c r="BL319" s="18" t="s">
        <v>415</v>
      </c>
      <c r="BM319" s="228" t="s">
        <v>4929</v>
      </c>
    </row>
    <row r="320" s="2" customFormat="1">
      <c r="A320" s="39"/>
      <c r="B320" s="40"/>
      <c r="C320" s="41"/>
      <c r="D320" s="230" t="s">
        <v>417</v>
      </c>
      <c r="E320" s="41"/>
      <c r="F320" s="231" t="s">
        <v>4928</v>
      </c>
      <c r="G320" s="41"/>
      <c r="H320" s="41"/>
      <c r="I320" s="156"/>
      <c r="J320" s="41"/>
      <c r="K320" s="41"/>
      <c r="L320" s="45"/>
      <c r="M320" s="232"/>
      <c r="N320" s="233"/>
      <c r="O320" s="92"/>
      <c r="P320" s="92"/>
      <c r="Q320" s="92"/>
      <c r="R320" s="92"/>
      <c r="S320" s="92"/>
      <c r="T320" s="93"/>
      <c r="U320" s="39"/>
      <c r="V320" s="39"/>
      <c r="W320" s="39"/>
      <c r="X320" s="39"/>
      <c r="Y320" s="39"/>
      <c r="Z320" s="39"/>
      <c r="AA320" s="39"/>
      <c r="AB320" s="39"/>
      <c r="AC320" s="39"/>
      <c r="AD320" s="39"/>
      <c r="AE320" s="39"/>
      <c r="AT320" s="18" t="s">
        <v>417</v>
      </c>
      <c r="AU320" s="18" t="s">
        <v>76</v>
      </c>
    </row>
    <row r="321" s="2" customFormat="1" ht="21.75" customHeight="1">
      <c r="A321" s="39"/>
      <c r="B321" s="40"/>
      <c r="C321" s="234" t="s">
        <v>4930</v>
      </c>
      <c r="D321" s="234" t="s">
        <v>443</v>
      </c>
      <c r="E321" s="235" t="s">
        <v>4931</v>
      </c>
      <c r="F321" s="236" t="s">
        <v>4932</v>
      </c>
      <c r="G321" s="237" t="s">
        <v>509</v>
      </c>
      <c r="H321" s="238">
        <v>21</v>
      </c>
      <c r="I321" s="239"/>
      <c r="J321" s="240">
        <f>ROUND(I321*H321,2)</f>
        <v>0</v>
      </c>
      <c r="K321" s="236" t="s">
        <v>1</v>
      </c>
      <c r="L321" s="45"/>
      <c r="M321" s="241" t="s">
        <v>1</v>
      </c>
      <c r="N321" s="242" t="s">
        <v>41</v>
      </c>
      <c r="O321" s="92"/>
      <c r="P321" s="226">
        <f>O321*H321</f>
        <v>0</v>
      </c>
      <c r="Q321" s="226">
        <v>0</v>
      </c>
      <c r="R321" s="226">
        <f>Q321*H321</f>
        <v>0</v>
      </c>
      <c r="S321" s="226">
        <v>0</v>
      </c>
      <c r="T321" s="227">
        <f>S321*H321</f>
        <v>0</v>
      </c>
      <c r="U321" s="39"/>
      <c r="V321" s="39"/>
      <c r="W321" s="39"/>
      <c r="X321" s="39"/>
      <c r="Y321" s="39"/>
      <c r="Z321" s="39"/>
      <c r="AA321" s="39"/>
      <c r="AB321" s="39"/>
      <c r="AC321" s="39"/>
      <c r="AD321" s="39"/>
      <c r="AE321" s="39"/>
      <c r="AR321" s="228" t="s">
        <v>415</v>
      </c>
      <c r="AT321" s="228" t="s">
        <v>443</v>
      </c>
      <c r="AU321" s="228" t="s">
        <v>76</v>
      </c>
      <c r="AY321" s="18" t="s">
        <v>414</v>
      </c>
      <c r="BE321" s="229">
        <f>IF(N321="základní",J321,0)</f>
        <v>0</v>
      </c>
      <c r="BF321" s="229">
        <f>IF(N321="snížená",J321,0)</f>
        <v>0</v>
      </c>
      <c r="BG321" s="229">
        <f>IF(N321="zákl. přenesená",J321,0)</f>
        <v>0</v>
      </c>
      <c r="BH321" s="229">
        <f>IF(N321="sníž. přenesená",J321,0)</f>
        <v>0</v>
      </c>
      <c r="BI321" s="229">
        <f>IF(N321="nulová",J321,0)</f>
        <v>0</v>
      </c>
      <c r="BJ321" s="18" t="s">
        <v>84</v>
      </c>
      <c r="BK321" s="229">
        <f>ROUND(I321*H321,2)</f>
        <v>0</v>
      </c>
      <c r="BL321" s="18" t="s">
        <v>415</v>
      </c>
      <c r="BM321" s="228" t="s">
        <v>4933</v>
      </c>
    </row>
    <row r="322" s="2" customFormat="1">
      <c r="A322" s="39"/>
      <c r="B322" s="40"/>
      <c r="C322" s="41"/>
      <c r="D322" s="230" t="s">
        <v>417</v>
      </c>
      <c r="E322" s="41"/>
      <c r="F322" s="231" t="s">
        <v>4932</v>
      </c>
      <c r="G322" s="41"/>
      <c r="H322" s="41"/>
      <c r="I322" s="156"/>
      <c r="J322" s="41"/>
      <c r="K322" s="41"/>
      <c r="L322" s="45"/>
      <c r="M322" s="232"/>
      <c r="N322" s="233"/>
      <c r="O322" s="92"/>
      <c r="P322" s="92"/>
      <c r="Q322" s="92"/>
      <c r="R322" s="92"/>
      <c r="S322" s="92"/>
      <c r="T322" s="93"/>
      <c r="U322" s="39"/>
      <c r="V322" s="39"/>
      <c r="W322" s="39"/>
      <c r="X322" s="39"/>
      <c r="Y322" s="39"/>
      <c r="Z322" s="39"/>
      <c r="AA322" s="39"/>
      <c r="AB322" s="39"/>
      <c r="AC322" s="39"/>
      <c r="AD322" s="39"/>
      <c r="AE322" s="39"/>
      <c r="AT322" s="18" t="s">
        <v>417</v>
      </c>
      <c r="AU322" s="18" t="s">
        <v>76</v>
      </c>
    </row>
    <row r="323" s="2" customFormat="1" ht="21.75" customHeight="1">
      <c r="A323" s="39"/>
      <c r="B323" s="40"/>
      <c r="C323" s="234" t="s">
        <v>4934</v>
      </c>
      <c r="D323" s="234" t="s">
        <v>443</v>
      </c>
      <c r="E323" s="235" t="s">
        <v>4935</v>
      </c>
      <c r="F323" s="236" t="s">
        <v>4936</v>
      </c>
      <c r="G323" s="237" t="s">
        <v>509</v>
      </c>
      <c r="H323" s="238">
        <v>21</v>
      </c>
      <c r="I323" s="239"/>
      <c r="J323" s="240">
        <f>ROUND(I323*H323,2)</f>
        <v>0</v>
      </c>
      <c r="K323" s="236" t="s">
        <v>1</v>
      </c>
      <c r="L323" s="45"/>
      <c r="M323" s="241" t="s">
        <v>1</v>
      </c>
      <c r="N323" s="242" t="s">
        <v>41</v>
      </c>
      <c r="O323" s="92"/>
      <c r="P323" s="226">
        <f>O323*H323</f>
        <v>0</v>
      </c>
      <c r="Q323" s="226">
        <v>0</v>
      </c>
      <c r="R323" s="226">
        <f>Q323*H323</f>
        <v>0</v>
      </c>
      <c r="S323" s="226">
        <v>0</v>
      </c>
      <c r="T323" s="227">
        <f>S323*H323</f>
        <v>0</v>
      </c>
      <c r="U323" s="39"/>
      <c r="V323" s="39"/>
      <c r="W323" s="39"/>
      <c r="X323" s="39"/>
      <c r="Y323" s="39"/>
      <c r="Z323" s="39"/>
      <c r="AA323" s="39"/>
      <c r="AB323" s="39"/>
      <c r="AC323" s="39"/>
      <c r="AD323" s="39"/>
      <c r="AE323" s="39"/>
      <c r="AR323" s="228" t="s">
        <v>415</v>
      </c>
      <c r="AT323" s="228" t="s">
        <v>443</v>
      </c>
      <c r="AU323" s="228" t="s">
        <v>76</v>
      </c>
      <c r="AY323" s="18" t="s">
        <v>414</v>
      </c>
      <c r="BE323" s="229">
        <f>IF(N323="základní",J323,0)</f>
        <v>0</v>
      </c>
      <c r="BF323" s="229">
        <f>IF(N323="snížená",J323,0)</f>
        <v>0</v>
      </c>
      <c r="BG323" s="229">
        <f>IF(N323="zákl. přenesená",J323,0)</f>
        <v>0</v>
      </c>
      <c r="BH323" s="229">
        <f>IF(N323="sníž. přenesená",J323,0)</f>
        <v>0</v>
      </c>
      <c r="BI323" s="229">
        <f>IF(N323="nulová",J323,0)</f>
        <v>0</v>
      </c>
      <c r="BJ323" s="18" t="s">
        <v>84</v>
      </c>
      <c r="BK323" s="229">
        <f>ROUND(I323*H323,2)</f>
        <v>0</v>
      </c>
      <c r="BL323" s="18" t="s">
        <v>415</v>
      </c>
      <c r="BM323" s="228" t="s">
        <v>4937</v>
      </c>
    </row>
    <row r="324" s="2" customFormat="1">
      <c r="A324" s="39"/>
      <c r="B324" s="40"/>
      <c r="C324" s="41"/>
      <c r="D324" s="230" t="s">
        <v>417</v>
      </c>
      <c r="E324" s="41"/>
      <c r="F324" s="231" t="s">
        <v>4936</v>
      </c>
      <c r="G324" s="41"/>
      <c r="H324" s="41"/>
      <c r="I324" s="156"/>
      <c r="J324" s="41"/>
      <c r="K324" s="41"/>
      <c r="L324" s="45"/>
      <c r="M324" s="232"/>
      <c r="N324" s="233"/>
      <c r="O324" s="92"/>
      <c r="P324" s="92"/>
      <c r="Q324" s="92"/>
      <c r="R324" s="92"/>
      <c r="S324" s="92"/>
      <c r="T324" s="93"/>
      <c r="U324" s="39"/>
      <c r="V324" s="39"/>
      <c r="W324" s="39"/>
      <c r="X324" s="39"/>
      <c r="Y324" s="39"/>
      <c r="Z324" s="39"/>
      <c r="AA324" s="39"/>
      <c r="AB324" s="39"/>
      <c r="AC324" s="39"/>
      <c r="AD324" s="39"/>
      <c r="AE324" s="39"/>
      <c r="AT324" s="18" t="s">
        <v>417</v>
      </c>
      <c r="AU324" s="18" t="s">
        <v>76</v>
      </c>
    </row>
    <row r="325" s="2" customFormat="1" ht="21.75" customHeight="1">
      <c r="A325" s="39"/>
      <c r="B325" s="40"/>
      <c r="C325" s="234" t="s">
        <v>4938</v>
      </c>
      <c r="D325" s="234" t="s">
        <v>443</v>
      </c>
      <c r="E325" s="235" t="s">
        <v>4939</v>
      </c>
      <c r="F325" s="236" t="s">
        <v>4940</v>
      </c>
      <c r="G325" s="237" t="s">
        <v>1421</v>
      </c>
      <c r="H325" s="238">
        <v>12</v>
      </c>
      <c r="I325" s="239"/>
      <c r="J325" s="240">
        <f>ROUND(I325*H325,2)</f>
        <v>0</v>
      </c>
      <c r="K325" s="236" t="s">
        <v>1</v>
      </c>
      <c r="L325" s="45"/>
      <c r="M325" s="241" t="s">
        <v>1</v>
      </c>
      <c r="N325" s="242" t="s">
        <v>41</v>
      </c>
      <c r="O325" s="92"/>
      <c r="P325" s="226">
        <f>O325*H325</f>
        <v>0</v>
      </c>
      <c r="Q325" s="226">
        <v>0</v>
      </c>
      <c r="R325" s="226">
        <f>Q325*H325</f>
        <v>0</v>
      </c>
      <c r="S325" s="226">
        <v>0</v>
      </c>
      <c r="T325" s="227">
        <f>S325*H325</f>
        <v>0</v>
      </c>
      <c r="U325" s="39"/>
      <c r="V325" s="39"/>
      <c r="W325" s="39"/>
      <c r="X325" s="39"/>
      <c r="Y325" s="39"/>
      <c r="Z325" s="39"/>
      <c r="AA325" s="39"/>
      <c r="AB325" s="39"/>
      <c r="AC325" s="39"/>
      <c r="AD325" s="39"/>
      <c r="AE325" s="39"/>
      <c r="AR325" s="228" t="s">
        <v>415</v>
      </c>
      <c r="AT325" s="228" t="s">
        <v>443</v>
      </c>
      <c r="AU325" s="228" t="s">
        <v>76</v>
      </c>
      <c r="AY325" s="18" t="s">
        <v>414</v>
      </c>
      <c r="BE325" s="229">
        <f>IF(N325="základní",J325,0)</f>
        <v>0</v>
      </c>
      <c r="BF325" s="229">
        <f>IF(N325="snížená",J325,0)</f>
        <v>0</v>
      </c>
      <c r="BG325" s="229">
        <f>IF(N325="zákl. přenesená",J325,0)</f>
        <v>0</v>
      </c>
      <c r="BH325" s="229">
        <f>IF(N325="sníž. přenesená",J325,0)</f>
        <v>0</v>
      </c>
      <c r="BI325" s="229">
        <f>IF(N325="nulová",J325,0)</f>
        <v>0</v>
      </c>
      <c r="BJ325" s="18" t="s">
        <v>84</v>
      </c>
      <c r="BK325" s="229">
        <f>ROUND(I325*H325,2)</f>
        <v>0</v>
      </c>
      <c r="BL325" s="18" t="s">
        <v>415</v>
      </c>
      <c r="BM325" s="228" t="s">
        <v>4941</v>
      </c>
    </row>
    <row r="326" s="2" customFormat="1">
      <c r="A326" s="39"/>
      <c r="B326" s="40"/>
      <c r="C326" s="41"/>
      <c r="D326" s="230" t="s">
        <v>417</v>
      </c>
      <c r="E326" s="41"/>
      <c r="F326" s="231" t="s">
        <v>4940</v>
      </c>
      <c r="G326" s="41"/>
      <c r="H326" s="41"/>
      <c r="I326" s="156"/>
      <c r="J326" s="41"/>
      <c r="K326" s="41"/>
      <c r="L326" s="45"/>
      <c r="M326" s="232"/>
      <c r="N326" s="233"/>
      <c r="O326" s="92"/>
      <c r="P326" s="92"/>
      <c r="Q326" s="92"/>
      <c r="R326" s="92"/>
      <c r="S326" s="92"/>
      <c r="T326" s="93"/>
      <c r="U326" s="39"/>
      <c r="V326" s="39"/>
      <c r="W326" s="39"/>
      <c r="X326" s="39"/>
      <c r="Y326" s="39"/>
      <c r="Z326" s="39"/>
      <c r="AA326" s="39"/>
      <c r="AB326" s="39"/>
      <c r="AC326" s="39"/>
      <c r="AD326" s="39"/>
      <c r="AE326" s="39"/>
      <c r="AT326" s="18" t="s">
        <v>417</v>
      </c>
      <c r="AU326" s="18" t="s">
        <v>76</v>
      </c>
    </row>
    <row r="327" s="2" customFormat="1" ht="21.75" customHeight="1">
      <c r="A327" s="39"/>
      <c r="B327" s="40"/>
      <c r="C327" s="234" t="s">
        <v>4942</v>
      </c>
      <c r="D327" s="234" t="s">
        <v>443</v>
      </c>
      <c r="E327" s="235" t="s">
        <v>4943</v>
      </c>
      <c r="F327" s="236" t="s">
        <v>4944</v>
      </c>
      <c r="G327" s="237" t="s">
        <v>1421</v>
      </c>
      <c r="H327" s="238">
        <v>12</v>
      </c>
      <c r="I327" s="239"/>
      <c r="J327" s="240">
        <f>ROUND(I327*H327,2)</f>
        <v>0</v>
      </c>
      <c r="K327" s="236" t="s">
        <v>1</v>
      </c>
      <c r="L327" s="45"/>
      <c r="M327" s="241" t="s">
        <v>1</v>
      </c>
      <c r="N327" s="242" t="s">
        <v>41</v>
      </c>
      <c r="O327" s="92"/>
      <c r="P327" s="226">
        <f>O327*H327</f>
        <v>0</v>
      </c>
      <c r="Q327" s="226">
        <v>0</v>
      </c>
      <c r="R327" s="226">
        <f>Q327*H327</f>
        <v>0</v>
      </c>
      <c r="S327" s="226">
        <v>0</v>
      </c>
      <c r="T327" s="227">
        <f>S327*H327</f>
        <v>0</v>
      </c>
      <c r="U327" s="39"/>
      <c r="V327" s="39"/>
      <c r="W327" s="39"/>
      <c r="X327" s="39"/>
      <c r="Y327" s="39"/>
      <c r="Z327" s="39"/>
      <c r="AA327" s="39"/>
      <c r="AB327" s="39"/>
      <c r="AC327" s="39"/>
      <c r="AD327" s="39"/>
      <c r="AE327" s="39"/>
      <c r="AR327" s="228" t="s">
        <v>415</v>
      </c>
      <c r="AT327" s="228" t="s">
        <v>443</v>
      </c>
      <c r="AU327" s="228" t="s">
        <v>76</v>
      </c>
      <c r="AY327" s="18" t="s">
        <v>414</v>
      </c>
      <c r="BE327" s="229">
        <f>IF(N327="základní",J327,0)</f>
        <v>0</v>
      </c>
      <c r="BF327" s="229">
        <f>IF(N327="snížená",J327,0)</f>
        <v>0</v>
      </c>
      <c r="BG327" s="229">
        <f>IF(N327="zákl. přenesená",J327,0)</f>
        <v>0</v>
      </c>
      <c r="BH327" s="229">
        <f>IF(N327="sníž. přenesená",J327,0)</f>
        <v>0</v>
      </c>
      <c r="BI327" s="229">
        <f>IF(N327="nulová",J327,0)</f>
        <v>0</v>
      </c>
      <c r="BJ327" s="18" t="s">
        <v>84</v>
      </c>
      <c r="BK327" s="229">
        <f>ROUND(I327*H327,2)</f>
        <v>0</v>
      </c>
      <c r="BL327" s="18" t="s">
        <v>415</v>
      </c>
      <c r="BM327" s="228" t="s">
        <v>4945</v>
      </c>
    </row>
    <row r="328" s="2" customFormat="1">
      <c r="A328" s="39"/>
      <c r="B328" s="40"/>
      <c r="C328" s="41"/>
      <c r="D328" s="230" t="s">
        <v>417</v>
      </c>
      <c r="E328" s="41"/>
      <c r="F328" s="231" t="s">
        <v>4944</v>
      </c>
      <c r="G328" s="41"/>
      <c r="H328" s="41"/>
      <c r="I328" s="156"/>
      <c r="J328" s="41"/>
      <c r="K328" s="41"/>
      <c r="L328" s="45"/>
      <c r="M328" s="232"/>
      <c r="N328" s="233"/>
      <c r="O328" s="92"/>
      <c r="P328" s="92"/>
      <c r="Q328" s="92"/>
      <c r="R328" s="92"/>
      <c r="S328" s="92"/>
      <c r="T328" s="93"/>
      <c r="U328" s="39"/>
      <c r="V328" s="39"/>
      <c r="W328" s="39"/>
      <c r="X328" s="39"/>
      <c r="Y328" s="39"/>
      <c r="Z328" s="39"/>
      <c r="AA328" s="39"/>
      <c r="AB328" s="39"/>
      <c r="AC328" s="39"/>
      <c r="AD328" s="39"/>
      <c r="AE328" s="39"/>
      <c r="AT328" s="18" t="s">
        <v>417</v>
      </c>
      <c r="AU328" s="18" t="s">
        <v>76</v>
      </c>
    </row>
    <row r="329" s="2" customFormat="1" ht="21.75" customHeight="1">
      <c r="A329" s="39"/>
      <c r="B329" s="40"/>
      <c r="C329" s="234" t="s">
        <v>4946</v>
      </c>
      <c r="D329" s="234" t="s">
        <v>443</v>
      </c>
      <c r="E329" s="235" t="s">
        <v>4947</v>
      </c>
      <c r="F329" s="236" t="s">
        <v>4948</v>
      </c>
      <c r="G329" s="237" t="s">
        <v>509</v>
      </c>
      <c r="H329" s="238">
        <v>6</v>
      </c>
      <c r="I329" s="239"/>
      <c r="J329" s="240">
        <f>ROUND(I329*H329,2)</f>
        <v>0</v>
      </c>
      <c r="K329" s="236" t="s">
        <v>1</v>
      </c>
      <c r="L329" s="45"/>
      <c r="M329" s="241" t="s">
        <v>1</v>
      </c>
      <c r="N329" s="242" t="s">
        <v>41</v>
      </c>
      <c r="O329" s="92"/>
      <c r="P329" s="226">
        <f>O329*H329</f>
        <v>0</v>
      </c>
      <c r="Q329" s="226">
        <v>0</v>
      </c>
      <c r="R329" s="226">
        <f>Q329*H329</f>
        <v>0</v>
      </c>
      <c r="S329" s="226">
        <v>0</v>
      </c>
      <c r="T329" s="227">
        <f>S329*H329</f>
        <v>0</v>
      </c>
      <c r="U329" s="39"/>
      <c r="V329" s="39"/>
      <c r="W329" s="39"/>
      <c r="X329" s="39"/>
      <c r="Y329" s="39"/>
      <c r="Z329" s="39"/>
      <c r="AA329" s="39"/>
      <c r="AB329" s="39"/>
      <c r="AC329" s="39"/>
      <c r="AD329" s="39"/>
      <c r="AE329" s="39"/>
      <c r="AR329" s="228" t="s">
        <v>415</v>
      </c>
      <c r="AT329" s="228" t="s">
        <v>443</v>
      </c>
      <c r="AU329" s="228" t="s">
        <v>76</v>
      </c>
      <c r="AY329" s="18" t="s">
        <v>414</v>
      </c>
      <c r="BE329" s="229">
        <f>IF(N329="základní",J329,0)</f>
        <v>0</v>
      </c>
      <c r="BF329" s="229">
        <f>IF(N329="snížená",J329,0)</f>
        <v>0</v>
      </c>
      <c r="BG329" s="229">
        <f>IF(N329="zákl. přenesená",J329,0)</f>
        <v>0</v>
      </c>
      <c r="BH329" s="229">
        <f>IF(N329="sníž. přenesená",J329,0)</f>
        <v>0</v>
      </c>
      <c r="BI329" s="229">
        <f>IF(N329="nulová",J329,0)</f>
        <v>0</v>
      </c>
      <c r="BJ329" s="18" t="s">
        <v>84</v>
      </c>
      <c r="BK329" s="229">
        <f>ROUND(I329*H329,2)</f>
        <v>0</v>
      </c>
      <c r="BL329" s="18" t="s">
        <v>415</v>
      </c>
      <c r="BM329" s="228" t="s">
        <v>4949</v>
      </c>
    </row>
    <row r="330" s="2" customFormat="1">
      <c r="A330" s="39"/>
      <c r="B330" s="40"/>
      <c r="C330" s="41"/>
      <c r="D330" s="230" t="s">
        <v>417</v>
      </c>
      <c r="E330" s="41"/>
      <c r="F330" s="231" t="s">
        <v>4948</v>
      </c>
      <c r="G330" s="41"/>
      <c r="H330" s="41"/>
      <c r="I330" s="156"/>
      <c r="J330" s="41"/>
      <c r="K330" s="41"/>
      <c r="L330" s="45"/>
      <c r="M330" s="232"/>
      <c r="N330" s="233"/>
      <c r="O330" s="92"/>
      <c r="P330" s="92"/>
      <c r="Q330" s="92"/>
      <c r="R330" s="92"/>
      <c r="S330" s="92"/>
      <c r="T330" s="93"/>
      <c r="U330" s="39"/>
      <c r="V330" s="39"/>
      <c r="W330" s="39"/>
      <c r="X330" s="39"/>
      <c r="Y330" s="39"/>
      <c r="Z330" s="39"/>
      <c r="AA330" s="39"/>
      <c r="AB330" s="39"/>
      <c r="AC330" s="39"/>
      <c r="AD330" s="39"/>
      <c r="AE330" s="39"/>
      <c r="AT330" s="18" t="s">
        <v>417</v>
      </c>
      <c r="AU330" s="18" t="s">
        <v>76</v>
      </c>
    </row>
    <row r="331" s="2" customFormat="1" ht="21.75" customHeight="1">
      <c r="A331" s="39"/>
      <c r="B331" s="40"/>
      <c r="C331" s="234" t="s">
        <v>4950</v>
      </c>
      <c r="D331" s="234" t="s">
        <v>443</v>
      </c>
      <c r="E331" s="235" t="s">
        <v>4951</v>
      </c>
      <c r="F331" s="236" t="s">
        <v>4952</v>
      </c>
      <c r="G331" s="237" t="s">
        <v>509</v>
      </c>
      <c r="H331" s="238">
        <v>12</v>
      </c>
      <c r="I331" s="239"/>
      <c r="J331" s="240">
        <f>ROUND(I331*H331,2)</f>
        <v>0</v>
      </c>
      <c r="K331" s="236" t="s">
        <v>1</v>
      </c>
      <c r="L331" s="45"/>
      <c r="M331" s="241" t="s">
        <v>1</v>
      </c>
      <c r="N331" s="242" t="s">
        <v>41</v>
      </c>
      <c r="O331" s="92"/>
      <c r="P331" s="226">
        <f>O331*H331</f>
        <v>0</v>
      </c>
      <c r="Q331" s="226">
        <v>0</v>
      </c>
      <c r="R331" s="226">
        <f>Q331*H331</f>
        <v>0</v>
      </c>
      <c r="S331" s="226">
        <v>0</v>
      </c>
      <c r="T331" s="227">
        <f>S331*H331</f>
        <v>0</v>
      </c>
      <c r="U331" s="39"/>
      <c r="V331" s="39"/>
      <c r="W331" s="39"/>
      <c r="X331" s="39"/>
      <c r="Y331" s="39"/>
      <c r="Z331" s="39"/>
      <c r="AA331" s="39"/>
      <c r="AB331" s="39"/>
      <c r="AC331" s="39"/>
      <c r="AD331" s="39"/>
      <c r="AE331" s="39"/>
      <c r="AR331" s="228" t="s">
        <v>415</v>
      </c>
      <c r="AT331" s="228" t="s">
        <v>443</v>
      </c>
      <c r="AU331" s="228" t="s">
        <v>76</v>
      </c>
      <c r="AY331" s="18" t="s">
        <v>414</v>
      </c>
      <c r="BE331" s="229">
        <f>IF(N331="základní",J331,0)</f>
        <v>0</v>
      </c>
      <c r="BF331" s="229">
        <f>IF(N331="snížená",J331,0)</f>
        <v>0</v>
      </c>
      <c r="BG331" s="229">
        <f>IF(N331="zákl. přenesená",J331,0)</f>
        <v>0</v>
      </c>
      <c r="BH331" s="229">
        <f>IF(N331="sníž. přenesená",J331,0)</f>
        <v>0</v>
      </c>
      <c r="BI331" s="229">
        <f>IF(N331="nulová",J331,0)</f>
        <v>0</v>
      </c>
      <c r="BJ331" s="18" t="s">
        <v>84</v>
      </c>
      <c r="BK331" s="229">
        <f>ROUND(I331*H331,2)</f>
        <v>0</v>
      </c>
      <c r="BL331" s="18" t="s">
        <v>415</v>
      </c>
      <c r="BM331" s="228" t="s">
        <v>4953</v>
      </c>
    </row>
    <row r="332" s="2" customFormat="1">
      <c r="A332" s="39"/>
      <c r="B332" s="40"/>
      <c r="C332" s="41"/>
      <c r="D332" s="230" t="s">
        <v>417</v>
      </c>
      <c r="E332" s="41"/>
      <c r="F332" s="231" t="s">
        <v>4952</v>
      </c>
      <c r="G332" s="41"/>
      <c r="H332" s="41"/>
      <c r="I332" s="156"/>
      <c r="J332" s="41"/>
      <c r="K332" s="41"/>
      <c r="L332" s="45"/>
      <c r="M332" s="232"/>
      <c r="N332" s="233"/>
      <c r="O332" s="92"/>
      <c r="P332" s="92"/>
      <c r="Q332" s="92"/>
      <c r="R332" s="92"/>
      <c r="S332" s="92"/>
      <c r="T332" s="93"/>
      <c r="U332" s="39"/>
      <c r="V332" s="39"/>
      <c r="W332" s="39"/>
      <c r="X332" s="39"/>
      <c r="Y332" s="39"/>
      <c r="Z332" s="39"/>
      <c r="AA332" s="39"/>
      <c r="AB332" s="39"/>
      <c r="AC332" s="39"/>
      <c r="AD332" s="39"/>
      <c r="AE332" s="39"/>
      <c r="AT332" s="18" t="s">
        <v>417</v>
      </c>
      <c r="AU332" s="18" t="s">
        <v>76</v>
      </c>
    </row>
    <row r="333" s="2" customFormat="1" ht="21.75" customHeight="1">
      <c r="A333" s="39"/>
      <c r="B333" s="40"/>
      <c r="C333" s="234" t="s">
        <v>4954</v>
      </c>
      <c r="D333" s="234" t="s">
        <v>443</v>
      </c>
      <c r="E333" s="235" t="s">
        <v>4955</v>
      </c>
      <c r="F333" s="236" t="s">
        <v>4956</v>
      </c>
      <c r="G333" s="237" t="s">
        <v>509</v>
      </c>
      <c r="H333" s="238">
        <v>38</v>
      </c>
      <c r="I333" s="239"/>
      <c r="J333" s="240">
        <f>ROUND(I333*H333,2)</f>
        <v>0</v>
      </c>
      <c r="K333" s="236" t="s">
        <v>1</v>
      </c>
      <c r="L333" s="45"/>
      <c r="M333" s="241" t="s">
        <v>1</v>
      </c>
      <c r="N333" s="242" t="s">
        <v>41</v>
      </c>
      <c r="O333" s="92"/>
      <c r="P333" s="226">
        <f>O333*H333</f>
        <v>0</v>
      </c>
      <c r="Q333" s="226">
        <v>0</v>
      </c>
      <c r="R333" s="226">
        <f>Q333*H333</f>
        <v>0</v>
      </c>
      <c r="S333" s="226">
        <v>0</v>
      </c>
      <c r="T333" s="227">
        <f>S333*H333</f>
        <v>0</v>
      </c>
      <c r="U333" s="39"/>
      <c r="V333" s="39"/>
      <c r="W333" s="39"/>
      <c r="X333" s="39"/>
      <c r="Y333" s="39"/>
      <c r="Z333" s="39"/>
      <c r="AA333" s="39"/>
      <c r="AB333" s="39"/>
      <c r="AC333" s="39"/>
      <c r="AD333" s="39"/>
      <c r="AE333" s="39"/>
      <c r="AR333" s="228" t="s">
        <v>415</v>
      </c>
      <c r="AT333" s="228" t="s">
        <v>443</v>
      </c>
      <c r="AU333" s="228" t="s">
        <v>76</v>
      </c>
      <c r="AY333" s="18" t="s">
        <v>414</v>
      </c>
      <c r="BE333" s="229">
        <f>IF(N333="základní",J333,0)</f>
        <v>0</v>
      </c>
      <c r="BF333" s="229">
        <f>IF(N333="snížená",J333,0)</f>
        <v>0</v>
      </c>
      <c r="BG333" s="229">
        <f>IF(N333="zákl. přenesená",J333,0)</f>
        <v>0</v>
      </c>
      <c r="BH333" s="229">
        <f>IF(N333="sníž. přenesená",J333,0)</f>
        <v>0</v>
      </c>
      <c r="BI333" s="229">
        <f>IF(N333="nulová",J333,0)</f>
        <v>0</v>
      </c>
      <c r="BJ333" s="18" t="s">
        <v>84</v>
      </c>
      <c r="BK333" s="229">
        <f>ROUND(I333*H333,2)</f>
        <v>0</v>
      </c>
      <c r="BL333" s="18" t="s">
        <v>415</v>
      </c>
      <c r="BM333" s="228" t="s">
        <v>4957</v>
      </c>
    </row>
    <row r="334" s="2" customFormat="1">
      <c r="A334" s="39"/>
      <c r="B334" s="40"/>
      <c r="C334" s="41"/>
      <c r="D334" s="230" t="s">
        <v>417</v>
      </c>
      <c r="E334" s="41"/>
      <c r="F334" s="231" t="s">
        <v>4956</v>
      </c>
      <c r="G334" s="41"/>
      <c r="H334" s="41"/>
      <c r="I334" s="156"/>
      <c r="J334" s="41"/>
      <c r="K334" s="41"/>
      <c r="L334" s="45"/>
      <c r="M334" s="232"/>
      <c r="N334" s="233"/>
      <c r="O334" s="92"/>
      <c r="P334" s="92"/>
      <c r="Q334" s="92"/>
      <c r="R334" s="92"/>
      <c r="S334" s="92"/>
      <c r="T334" s="93"/>
      <c r="U334" s="39"/>
      <c r="V334" s="39"/>
      <c r="W334" s="39"/>
      <c r="X334" s="39"/>
      <c r="Y334" s="39"/>
      <c r="Z334" s="39"/>
      <c r="AA334" s="39"/>
      <c r="AB334" s="39"/>
      <c r="AC334" s="39"/>
      <c r="AD334" s="39"/>
      <c r="AE334" s="39"/>
      <c r="AT334" s="18" t="s">
        <v>417</v>
      </c>
      <c r="AU334" s="18" t="s">
        <v>76</v>
      </c>
    </row>
    <row r="335" s="2" customFormat="1" ht="21.75" customHeight="1">
      <c r="A335" s="39"/>
      <c r="B335" s="40"/>
      <c r="C335" s="234" t="s">
        <v>2356</v>
      </c>
      <c r="D335" s="234" t="s">
        <v>443</v>
      </c>
      <c r="E335" s="235" t="s">
        <v>4958</v>
      </c>
      <c r="F335" s="236" t="s">
        <v>4959</v>
      </c>
      <c r="G335" s="237" t="s">
        <v>509</v>
      </c>
      <c r="H335" s="238">
        <v>2</v>
      </c>
      <c r="I335" s="239"/>
      <c r="J335" s="240">
        <f>ROUND(I335*H335,2)</f>
        <v>0</v>
      </c>
      <c r="K335" s="236" t="s">
        <v>1</v>
      </c>
      <c r="L335" s="45"/>
      <c r="M335" s="241" t="s">
        <v>1</v>
      </c>
      <c r="N335" s="242" t="s">
        <v>41</v>
      </c>
      <c r="O335" s="92"/>
      <c r="P335" s="226">
        <f>O335*H335</f>
        <v>0</v>
      </c>
      <c r="Q335" s="226">
        <v>0</v>
      </c>
      <c r="R335" s="226">
        <f>Q335*H335</f>
        <v>0</v>
      </c>
      <c r="S335" s="226">
        <v>0</v>
      </c>
      <c r="T335" s="227">
        <f>S335*H335</f>
        <v>0</v>
      </c>
      <c r="U335" s="39"/>
      <c r="V335" s="39"/>
      <c r="W335" s="39"/>
      <c r="X335" s="39"/>
      <c r="Y335" s="39"/>
      <c r="Z335" s="39"/>
      <c r="AA335" s="39"/>
      <c r="AB335" s="39"/>
      <c r="AC335" s="39"/>
      <c r="AD335" s="39"/>
      <c r="AE335" s="39"/>
      <c r="AR335" s="228" t="s">
        <v>415</v>
      </c>
      <c r="AT335" s="228" t="s">
        <v>443</v>
      </c>
      <c r="AU335" s="228" t="s">
        <v>76</v>
      </c>
      <c r="AY335" s="18" t="s">
        <v>414</v>
      </c>
      <c r="BE335" s="229">
        <f>IF(N335="základní",J335,0)</f>
        <v>0</v>
      </c>
      <c r="BF335" s="229">
        <f>IF(N335="snížená",J335,0)</f>
        <v>0</v>
      </c>
      <c r="BG335" s="229">
        <f>IF(N335="zákl. přenesená",J335,0)</f>
        <v>0</v>
      </c>
      <c r="BH335" s="229">
        <f>IF(N335="sníž. přenesená",J335,0)</f>
        <v>0</v>
      </c>
      <c r="BI335" s="229">
        <f>IF(N335="nulová",J335,0)</f>
        <v>0</v>
      </c>
      <c r="BJ335" s="18" t="s">
        <v>84</v>
      </c>
      <c r="BK335" s="229">
        <f>ROUND(I335*H335,2)</f>
        <v>0</v>
      </c>
      <c r="BL335" s="18" t="s">
        <v>415</v>
      </c>
      <c r="BM335" s="228" t="s">
        <v>4960</v>
      </c>
    </row>
    <row r="336" s="2" customFormat="1">
      <c r="A336" s="39"/>
      <c r="B336" s="40"/>
      <c r="C336" s="41"/>
      <c r="D336" s="230" t="s">
        <v>417</v>
      </c>
      <c r="E336" s="41"/>
      <c r="F336" s="231" t="s">
        <v>4959</v>
      </c>
      <c r="G336" s="41"/>
      <c r="H336" s="41"/>
      <c r="I336" s="156"/>
      <c r="J336" s="41"/>
      <c r="K336" s="41"/>
      <c r="L336" s="45"/>
      <c r="M336" s="232"/>
      <c r="N336" s="233"/>
      <c r="O336" s="92"/>
      <c r="P336" s="92"/>
      <c r="Q336" s="92"/>
      <c r="R336" s="92"/>
      <c r="S336" s="92"/>
      <c r="T336" s="93"/>
      <c r="U336" s="39"/>
      <c r="V336" s="39"/>
      <c r="W336" s="39"/>
      <c r="X336" s="39"/>
      <c r="Y336" s="39"/>
      <c r="Z336" s="39"/>
      <c r="AA336" s="39"/>
      <c r="AB336" s="39"/>
      <c r="AC336" s="39"/>
      <c r="AD336" s="39"/>
      <c r="AE336" s="39"/>
      <c r="AT336" s="18" t="s">
        <v>417</v>
      </c>
      <c r="AU336" s="18" t="s">
        <v>76</v>
      </c>
    </row>
    <row r="337" s="2" customFormat="1" ht="21.75" customHeight="1">
      <c r="A337" s="39"/>
      <c r="B337" s="40"/>
      <c r="C337" s="234" t="s">
        <v>4961</v>
      </c>
      <c r="D337" s="234" t="s">
        <v>443</v>
      </c>
      <c r="E337" s="235" t="s">
        <v>4962</v>
      </c>
      <c r="F337" s="236" t="s">
        <v>4963</v>
      </c>
      <c r="G337" s="237" t="s">
        <v>509</v>
      </c>
      <c r="H337" s="238">
        <v>6</v>
      </c>
      <c r="I337" s="239"/>
      <c r="J337" s="240">
        <f>ROUND(I337*H337,2)</f>
        <v>0</v>
      </c>
      <c r="K337" s="236" t="s">
        <v>1</v>
      </c>
      <c r="L337" s="45"/>
      <c r="M337" s="241" t="s">
        <v>1</v>
      </c>
      <c r="N337" s="242" t="s">
        <v>41</v>
      </c>
      <c r="O337" s="92"/>
      <c r="P337" s="226">
        <f>O337*H337</f>
        <v>0</v>
      </c>
      <c r="Q337" s="226">
        <v>0</v>
      </c>
      <c r="R337" s="226">
        <f>Q337*H337</f>
        <v>0</v>
      </c>
      <c r="S337" s="226">
        <v>0</v>
      </c>
      <c r="T337" s="227">
        <f>S337*H337</f>
        <v>0</v>
      </c>
      <c r="U337" s="39"/>
      <c r="V337" s="39"/>
      <c r="W337" s="39"/>
      <c r="X337" s="39"/>
      <c r="Y337" s="39"/>
      <c r="Z337" s="39"/>
      <c r="AA337" s="39"/>
      <c r="AB337" s="39"/>
      <c r="AC337" s="39"/>
      <c r="AD337" s="39"/>
      <c r="AE337" s="39"/>
      <c r="AR337" s="228" t="s">
        <v>415</v>
      </c>
      <c r="AT337" s="228" t="s">
        <v>443</v>
      </c>
      <c r="AU337" s="228" t="s">
        <v>76</v>
      </c>
      <c r="AY337" s="18" t="s">
        <v>414</v>
      </c>
      <c r="BE337" s="229">
        <f>IF(N337="základní",J337,0)</f>
        <v>0</v>
      </c>
      <c r="BF337" s="229">
        <f>IF(N337="snížená",J337,0)</f>
        <v>0</v>
      </c>
      <c r="BG337" s="229">
        <f>IF(N337="zákl. přenesená",J337,0)</f>
        <v>0</v>
      </c>
      <c r="BH337" s="229">
        <f>IF(N337="sníž. přenesená",J337,0)</f>
        <v>0</v>
      </c>
      <c r="BI337" s="229">
        <f>IF(N337="nulová",J337,0)</f>
        <v>0</v>
      </c>
      <c r="BJ337" s="18" t="s">
        <v>84</v>
      </c>
      <c r="BK337" s="229">
        <f>ROUND(I337*H337,2)</f>
        <v>0</v>
      </c>
      <c r="BL337" s="18" t="s">
        <v>415</v>
      </c>
      <c r="BM337" s="228" t="s">
        <v>4964</v>
      </c>
    </row>
    <row r="338" s="2" customFormat="1">
      <c r="A338" s="39"/>
      <c r="B338" s="40"/>
      <c r="C338" s="41"/>
      <c r="D338" s="230" t="s">
        <v>417</v>
      </c>
      <c r="E338" s="41"/>
      <c r="F338" s="231" t="s">
        <v>4963</v>
      </c>
      <c r="G338" s="41"/>
      <c r="H338" s="41"/>
      <c r="I338" s="156"/>
      <c r="J338" s="41"/>
      <c r="K338" s="41"/>
      <c r="L338" s="45"/>
      <c r="M338" s="232"/>
      <c r="N338" s="233"/>
      <c r="O338" s="92"/>
      <c r="P338" s="92"/>
      <c r="Q338" s="92"/>
      <c r="R338" s="92"/>
      <c r="S338" s="92"/>
      <c r="T338" s="93"/>
      <c r="U338" s="39"/>
      <c r="V338" s="39"/>
      <c r="W338" s="39"/>
      <c r="X338" s="39"/>
      <c r="Y338" s="39"/>
      <c r="Z338" s="39"/>
      <c r="AA338" s="39"/>
      <c r="AB338" s="39"/>
      <c r="AC338" s="39"/>
      <c r="AD338" s="39"/>
      <c r="AE338" s="39"/>
      <c r="AT338" s="18" t="s">
        <v>417</v>
      </c>
      <c r="AU338" s="18" t="s">
        <v>76</v>
      </c>
    </row>
    <row r="339" s="2" customFormat="1" ht="21.75" customHeight="1">
      <c r="A339" s="39"/>
      <c r="B339" s="40"/>
      <c r="C339" s="234" t="s">
        <v>4965</v>
      </c>
      <c r="D339" s="234" t="s">
        <v>443</v>
      </c>
      <c r="E339" s="235" t="s">
        <v>4966</v>
      </c>
      <c r="F339" s="236" t="s">
        <v>4967</v>
      </c>
      <c r="G339" s="237" t="s">
        <v>509</v>
      </c>
      <c r="H339" s="238">
        <v>44</v>
      </c>
      <c r="I339" s="239"/>
      <c r="J339" s="240">
        <f>ROUND(I339*H339,2)</f>
        <v>0</v>
      </c>
      <c r="K339" s="236" t="s">
        <v>1</v>
      </c>
      <c r="L339" s="45"/>
      <c r="M339" s="241" t="s">
        <v>1</v>
      </c>
      <c r="N339" s="242" t="s">
        <v>41</v>
      </c>
      <c r="O339" s="92"/>
      <c r="P339" s="226">
        <f>O339*H339</f>
        <v>0</v>
      </c>
      <c r="Q339" s="226">
        <v>0</v>
      </c>
      <c r="R339" s="226">
        <f>Q339*H339</f>
        <v>0</v>
      </c>
      <c r="S339" s="226">
        <v>0</v>
      </c>
      <c r="T339" s="227">
        <f>S339*H339</f>
        <v>0</v>
      </c>
      <c r="U339" s="39"/>
      <c r="V339" s="39"/>
      <c r="W339" s="39"/>
      <c r="X339" s="39"/>
      <c r="Y339" s="39"/>
      <c r="Z339" s="39"/>
      <c r="AA339" s="39"/>
      <c r="AB339" s="39"/>
      <c r="AC339" s="39"/>
      <c r="AD339" s="39"/>
      <c r="AE339" s="39"/>
      <c r="AR339" s="228" t="s">
        <v>415</v>
      </c>
      <c r="AT339" s="228" t="s">
        <v>443</v>
      </c>
      <c r="AU339" s="228" t="s">
        <v>76</v>
      </c>
      <c r="AY339" s="18" t="s">
        <v>414</v>
      </c>
      <c r="BE339" s="229">
        <f>IF(N339="základní",J339,0)</f>
        <v>0</v>
      </c>
      <c r="BF339" s="229">
        <f>IF(N339="snížená",J339,0)</f>
        <v>0</v>
      </c>
      <c r="BG339" s="229">
        <f>IF(N339="zákl. přenesená",J339,0)</f>
        <v>0</v>
      </c>
      <c r="BH339" s="229">
        <f>IF(N339="sníž. přenesená",J339,0)</f>
        <v>0</v>
      </c>
      <c r="BI339" s="229">
        <f>IF(N339="nulová",J339,0)</f>
        <v>0</v>
      </c>
      <c r="BJ339" s="18" t="s">
        <v>84</v>
      </c>
      <c r="BK339" s="229">
        <f>ROUND(I339*H339,2)</f>
        <v>0</v>
      </c>
      <c r="BL339" s="18" t="s">
        <v>415</v>
      </c>
      <c r="BM339" s="228" t="s">
        <v>4968</v>
      </c>
    </row>
    <row r="340" s="2" customFormat="1">
      <c r="A340" s="39"/>
      <c r="B340" s="40"/>
      <c r="C340" s="41"/>
      <c r="D340" s="230" t="s">
        <v>417</v>
      </c>
      <c r="E340" s="41"/>
      <c r="F340" s="231" t="s">
        <v>4967</v>
      </c>
      <c r="G340" s="41"/>
      <c r="H340" s="41"/>
      <c r="I340" s="156"/>
      <c r="J340" s="41"/>
      <c r="K340" s="41"/>
      <c r="L340" s="45"/>
      <c r="M340" s="232"/>
      <c r="N340" s="233"/>
      <c r="O340" s="92"/>
      <c r="P340" s="92"/>
      <c r="Q340" s="92"/>
      <c r="R340" s="92"/>
      <c r="S340" s="92"/>
      <c r="T340" s="93"/>
      <c r="U340" s="39"/>
      <c r="V340" s="39"/>
      <c r="W340" s="39"/>
      <c r="X340" s="39"/>
      <c r="Y340" s="39"/>
      <c r="Z340" s="39"/>
      <c r="AA340" s="39"/>
      <c r="AB340" s="39"/>
      <c r="AC340" s="39"/>
      <c r="AD340" s="39"/>
      <c r="AE340" s="39"/>
      <c r="AT340" s="18" t="s">
        <v>417</v>
      </c>
      <c r="AU340" s="18" t="s">
        <v>76</v>
      </c>
    </row>
    <row r="341" s="2" customFormat="1" ht="21.75" customHeight="1">
      <c r="A341" s="39"/>
      <c r="B341" s="40"/>
      <c r="C341" s="234" t="s">
        <v>4969</v>
      </c>
      <c r="D341" s="234" t="s">
        <v>443</v>
      </c>
      <c r="E341" s="235" t="s">
        <v>4970</v>
      </c>
      <c r="F341" s="236" t="s">
        <v>4971</v>
      </c>
      <c r="G341" s="237" t="s">
        <v>509</v>
      </c>
      <c r="H341" s="238">
        <v>2</v>
      </c>
      <c r="I341" s="239"/>
      <c r="J341" s="240">
        <f>ROUND(I341*H341,2)</f>
        <v>0</v>
      </c>
      <c r="K341" s="236" t="s">
        <v>1</v>
      </c>
      <c r="L341" s="45"/>
      <c r="M341" s="241" t="s">
        <v>1</v>
      </c>
      <c r="N341" s="242" t="s">
        <v>41</v>
      </c>
      <c r="O341" s="92"/>
      <c r="P341" s="226">
        <f>O341*H341</f>
        <v>0</v>
      </c>
      <c r="Q341" s="226">
        <v>0</v>
      </c>
      <c r="R341" s="226">
        <f>Q341*H341</f>
        <v>0</v>
      </c>
      <c r="S341" s="226">
        <v>0</v>
      </c>
      <c r="T341" s="227">
        <f>S341*H341</f>
        <v>0</v>
      </c>
      <c r="U341" s="39"/>
      <c r="V341" s="39"/>
      <c r="W341" s="39"/>
      <c r="X341" s="39"/>
      <c r="Y341" s="39"/>
      <c r="Z341" s="39"/>
      <c r="AA341" s="39"/>
      <c r="AB341" s="39"/>
      <c r="AC341" s="39"/>
      <c r="AD341" s="39"/>
      <c r="AE341" s="39"/>
      <c r="AR341" s="228" t="s">
        <v>415</v>
      </c>
      <c r="AT341" s="228" t="s">
        <v>443</v>
      </c>
      <c r="AU341" s="228" t="s">
        <v>76</v>
      </c>
      <c r="AY341" s="18" t="s">
        <v>414</v>
      </c>
      <c r="BE341" s="229">
        <f>IF(N341="základní",J341,0)</f>
        <v>0</v>
      </c>
      <c r="BF341" s="229">
        <f>IF(N341="snížená",J341,0)</f>
        <v>0</v>
      </c>
      <c r="BG341" s="229">
        <f>IF(N341="zákl. přenesená",J341,0)</f>
        <v>0</v>
      </c>
      <c r="BH341" s="229">
        <f>IF(N341="sníž. přenesená",J341,0)</f>
        <v>0</v>
      </c>
      <c r="BI341" s="229">
        <f>IF(N341="nulová",J341,0)</f>
        <v>0</v>
      </c>
      <c r="BJ341" s="18" t="s">
        <v>84</v>
      </c>
      <c r="BK341" s="229">
        <f>ROUND(I341*H341,2)</f>
        <v>0</v>
      </c>
      <c r="BL341" s="18" t="s">
        <v>415</v>
      </c>
      <c r="BM341" s="228" t="s">
        <v>4972</v>
      </c>
    </row>
    <row r="342" s="2" customFormat="1">
      <c r="A342" s="39"/>
      <c r="B342" s="40"/>
      <c r="C342" s="41"/>
      <c r="D342" s="230" t="s">
        <v>417</v>
      </c>
      <c r="E342" s="41"/>
      <c r="F342" s="231" t="s">
        <v>4971</v>
      </c>
      <c r="G342" s="41"/>
      <c r="H342" s="41"/>
      <c r="I342" s="156"/>
      <c r="J342" s="41"/>
      <c r="K342" s="41"/>
      <c r="L342" s="45"/>
      <c r="M342" s="232"/>
      <c r="N342" s="233"/>
      <c r="O342" s="92"/>
      <c r="P342" s="92"/>
      <c r="Q342" s="92"/>
      <c r="R342" s="92"/>
      <c r="S342" s="92"/>
      <c r="T342" s="93"/>
      <c r="U342" s="39"/>
      <c r="V342" s="39"/>
      <c r="W342" s="39"/>
      <c r="X342" s="39"/>
      <c r="Y342" s="39"/>
      <c r="Z342" s="39"/>
      <c r="AA342" s="39"/>
      <c r="AB342" s="39"/>
      <c r="AC342" s="39"/>
      <c r="AD342" s="39"/>
      <c r="AE342" s="39"/>
      <c r="AT342" s="18" t="s">
        <v>417</v>
      </c>
      <c r="AU342" s="18" t="s">
        <v>76</v>
      </c>
    </row>
    <row r="343" s="2" customFormat="1" ht="21.75" customHeight="1">
      <c r="A343" s="39"/>
      <c r="B343" s="40"/>
      <c r="C343" s="234" t="s">
        <v>4973</v>
      </c>
      <c r="D343" s="234" t="s">
        <v>443</v>
      </c>
      <c r="E343" s="235" t="s">
        <v>4974</v>
      </c>
      <c r="F343" s="236" t="s">
        <v>4975</v>
      </c>
      <c r="G343" s="237" t="s">
        <v>509</v>
      </c>
      <c r="H343" s="238">
        <v>8</v>
      </c>
      <c r="I343" s="239"/>
      <c r="J343" s="240">
        <f>ROUND(I343*H343,2)</f>
        <v>0</v>
      </c>
      <c r="K343" s="236" t="s">
        <v>1</v>
      </c>
      <c r="L343" s="45"/>
      <c r="M343" s="241" t="s">
        <v>1</v>
      </c>
      <c r="N343" s="242" t="s">
        <v>41</v>
      </c>
      <c r="O343" s="92"/>
      <c r="P343" s="226">
        <f>O343*H343</f>
        <v>0</v>
      </c>
      <c r="Q343" s="226">
        <v>0</v>
      </c>
      <c r="R343" s="226">
        <f>Q343*H343</f>
        <v>0</v>
      </c>
      <c r="S343" s="226">
        <v>0</v>
      </c>
      <c r="T343" s="227">
        <f>S343*H343</f>
        <v>0</v>
      </c>
      <c r="U343" s="39"/>
      <c r="V343" s="39"/>
      <c r="W343" s="39"/>
      <c r="X343" s="39"/>
      <c r="Y343" s="39"/>
      <c r="Z343" s="39"/>
      <c r="AA343" s="39"/>
      <c r="AB343" s="39"/>
      <c r="AC343" s="39"/>
      <c r="AD343" s="39"/>
      <c r="AE343" s="39"/>
      <c r="AR343" s="228" t="s">
        <v>415</v>
      </c>
      <c r="AT343" s="228" t="s">
        <v>443</v>
      </c>
      <c r="AU343" s="228" t="s">
        <v>76</v>
      </c>
      <c r="AY343" s="18" t="s">
        <v>414</v>
      </c>
      <c r="BE343" s="229">
        <f>IF(N343="základní",J343,0)</f>
        <v>0</v>
      </c>
      <c r="BF343" s="229">
        <f>IF(N343="snížená",J343,0)</f>
        <v>0</v>
      </c>
      <c r="BG343" s="229">
        <f>IF(N343="zákl. přenesená",J343,0)</f>
        <v>0</v>
      </c>
      <c r="BH343" s="229">
        <f>IF(N343="sníž. přenesená",J343,0)</f>
        <v>0</v>
      </c>
      <c r="BI343" s="229">
        <f>IF(N343="nulová",J343,0)</f>
        <v>0</v>
      </c>
      <c r="BJ343" s="18" t="s">
        <v>84</v>
      </c>
      <c r="BK343" s="229">
        <f>ROUND(I343*H343,2)</f>
        <v>0</v>
      </c>
      <c r="BL343" s="18" t="s">
        <v>415</v>
      </c>
      <c r="BM343" s="228" t="s">
        <v>4976</v>
      </c>
    </row>
    <row r="344" s="2" customFormat="1">
      <c r="A344" s="39"/>
      <c r="B344" s="40"/>
      <c r="C344" s="41"/>
      <c r="D344" s="230" t="s">
        <v>417</v>
      </c>
      <c r="E344" s="41"/>
      <c r="F344" s="231" t="s">
        <v>4975</v>
      </c>
      <c r="G344" s="41"/>
      <c r="H344" s="41"/>
      <c r="I344" s="156"/>
      <c r="J344" s="41"/>
      <c r="K344" s="41"/>
      <c r="L344" s="45"/>
      <c r="M344" s="232"/>
      <c r="N344" s="233"/>
      <c r="O344" s="92"/>
      <c r="P344" s="92"/>
      <c r="Q344" s="92"/>
      <c r="R344" s="92"/>
      <c r="S344" s="92"/>
      <c r="T344" s="93"/>
      <c r="U344" s="39"/>
      <c r="V344" s="39"/>
      <c r="W344" s="39"/>
      <c r="X344" s="39"/>
      <c r="Y344" s="39"/>
      <c r="Z344" s="39"/>
      <c r="AA344" s="39"/>
      <c r="AB344" s="39"/>
      <c r="AC344" s="39"/>
      <c r="AD344" s="39"/>
      <c r="AE344" s="39"/>
      <c r="AT344" s="18" t="s">
        <v>417</v>
      </c>
      <c r="AU344" s="18" t="s">
        <v>76</v>
      </c>
    </row>
    <row r="345" s="2" customFormat="1" ht="33" customHeight="1">
      <c r="A345" s="39"/>
      <c r="B345" s="40"/>
      <c r="C345" s="234" t="s">
        <v>4977</v>
      </c>
      <c r="D345" s="234" t="s">
        <v>443</v>
      </c>
      <c r="E345" s="235" t="s">
        <v>4978</v>
      </c>
      <c r="F345" s="236" t="s">
        <v>4979</v>
      </c>
      <c r="G345" s="237" t="s">
        <v>509</v>
      </c>
      <c r="H345" s="238">
        <v>120</v>
      </c>
      <c r="I345" s="239"/>
      <c r="J345" s="240">
        <f>ROUND(I345*H345,2)</f>
        <v>0</v>
      </c>
      <c r="K345" s="236" t="s">
        <v>1</v>
      </c>
      <c r="L345" s="45"/>
      <c r="M345" s="241" t="s">
        <v>1</v>
      </c>
      <c r="N345" s="242" t="s">
        <v>41</v>
      </c>
      <c r="O345" s="92"/>
      <c r="P345" s="226">
        <f>O345*H345</f>
        <v>0</v>
      </c>
      <c r="Q345" s="226">
        <v>0</v>
      </c>
      <c r="R345" s="226">
        <f>Q345*H345</f>
        <v>0</v>
      </c>
      <c r="S345" s="226">
        <v>0</v>
      </c>
      <c r="T345" s="227">
        <f>S345*H345</f>
        <v>0</v>
      </c>
      <c r="U345" s="39"/>
      <c r="V345" s="39"/>
      <c r="W345" s="39"/>
      <c r="X345" s="39"/>
      <c r="Y345" s="39"/>
      <c r="Z345" s="39"/>
      <c r="AA345" s="39"/>
      <c r="AB345" s="39"/>
      <c r="AC345" s="39"/>
      <c r="AD345" s="39"/>
      <c r="AE345" s="39"/>
      <c r="AR345" s="228" t="s">
        <v>415</v>
      </c>
      <c r="AT345" s="228" t="s">
        <v>443</v>
      </c>
      <c r="AU345" s="228" t="s">
        <v>76</v>
      </c>
      <c r="AY345" s="18" t="s">
        <v>414</v>
      </c>
      <c r="BE345" s="229">
        <f>IF(N345="základní",J345,0)</f>
        <v>0</v>
      </c>
      <c r="BF345" s="229">
        <f>IF(N345="snížená",J345,0)</f>
        <v>0</v>
      </c>
      <c r="BG345" s="229">
        <f>IF(N345="zákl. přenesená",J345,0)</f>
        <v>0</v>
      </c>
      <c r="BH345" s="229">
        <f>IF(N345="sníž. přenesená",J345,0)</f>
        <v>0</v>
      </c>
      <c r="BI345" s="229">
        <f>IF(N345="nulová",J345,0)</f>
        <v>0</v>
      </c>
      <c r="BJ345" s="18" t="s">
        <v>84</v>
      </c>
      <c r="BK345" s="229">
        <f>ROUND(I345*H345,2)</f>
        <v>0</v>
      </c>
      <c r="BL345" s="18" t="s">
        <v>415</v>
      </c>
      <c r="BM345" s="228" t="s">
        <v>4980</v>
      </c>
    </row>
    <row r="346" s="2" customFormat="1">
      <c r="A346" s="39"/>
      <c r="B346" s="40"/>
      <c r="C346" s="41"/>
      <c r="D346" s="230" t="s">
        <v>417</v>
      </c>
      <c r="E346" s="41"/>
      <c r="F346" s="231" t="s">
        <v>4981</v>
      </c>
      <c r="G346" s="41"/>
      <c r="H346" s="41"/>
      <c r="I346" s="156"/>
      <c r="J346" s="41"/>
      <c r="K346" s="41"/>
      <c r="L346" s="45"/>
      <c r="M346" s="232"/>
      <c r="N346" s="233"/>
      <c r="O346" s="92"/>
      <c r="P346" s="92"/>
      <c r="Q346" s="92"/>
      <c r="R346" s="92"/>
      <c r="S346" s="92"/>
      <c r="T346" s="93"/>
      <c r="U346" s="39"/>
      <c r="V346" s="39"/>
      <c r="W346" s="39"/>
      <c r="X346" s="39"/>
      <c r="Y346" s="39"/>
      <c r="Z346" s="39"/>
      <c r="AA346" s="39"/>
      <c r="AB346" s="39"/>
      <c r="AC346" s="39"/>
      <c r="AD346" s="39"/>
      <c r="AE346" s="39"/>
      <c r="AT346" s="18" t="s">
        <v>417</v>
      </c>
      <c r="AU346" s="18" t="s">
        <v>76</v>
      </c>
    </row>
    <row r="347" s="2" customFormat="1" ht="21.75" customHeight="1">
      <c r="A347" s="39"/>
      <c r="B347" s="40"/>
      <c r="C347" s="234" t="s">
        <v>4982</v>
      </c>
      <c r="D347" s="234" t="s">
        <v>443</v>
      </c>
      <c r="E347" s="235" t="s">
        <v>4983</v>
      </c>
      <c r="F347" s="236" t="s">
        <v>4984</v>
      </c>
      <c r="G347" s="237" t="s">
        <v>509</v>
      </c>
      <c r="H347" s="238">
        <v>164</v>
      </c>
      <c r="I347" s="239"/>
      <c r="J347" s="240">
        <f>ROUND(I347*H347,2)</f>
        <v>0</v>
      </c>
      <c r="K347" s="236" t="s">
        <v>1630</v>
      </c>
      <c r="L347" s="45"/>
      <c r="M347" s="241" t="s">
        <v>1</v>
      </c>
      <c r="N347" s="242" t="s">
        <v>41</v>
      </c>
      <c r="O347" s="92"/>
      <c r="P347" s="226">
        <f>O347*H347</f>
        <v>0</v>
      </c>
      <c r="Q347" s="226">
        <v>0</v>
      </c>
      <c r="R347" s="226">
        <f>Q347*H347</f>
        <v>0</v>
      </c>
      <c r="S347" s="226">
        <v>0</v>
      </c>
      <c r="T347" s="227">
        <f>S347*H347</f>
        <v>0</v>
      </c>
      <c r="U347" s="39"/>
      <c r="V347" s="39"/>
      <c r="W347" s="39"/>
      <c r="X347" s="39"/>
      <c r="Y347" s="39"/>
      <c r="Z347" s="39"/>
      <c r="AA347" s="39"/>
      <c r="AB347" s="39"/>
      <c r="AC347" s="39"/>
      <c r="AD347" s="39"/>
      <c r="AE347" s="39"/>
      <c r="AR347" s="228" t="s">
        <v>415</v>
      </c>
      <c r="AT347" s="228" t="s">
        <v>443</v>
      </c>
      <c r="AU347" s="228" t="s">
        <v>76</v>
      </c>
      <c r="AY347" s="18" t="s">
        <v>414</v>
      </c>
      <c r="BE347" s="229">
        <f>IF(N347="základní",J347,0)</f>
        <v>0</v>
      </c>
      <c r="BF347" s="229">
        <f>IF(N347="snížená",J347,0)</f>
        <v>0</v>
      </c>
      <c r="BG347" s="229">
        <f>IF(N347="zákl. přenesená",J347,0)</f>
        <v>0</v>
      </c>
      <c r="BH347" s="229">
        <f>IF(N347="sníž. přenesená",J347,0)</f>
        <v>0</v>
      </c>
      <c r="BI347" s="229">
        <f>IF(N347="nulová",J347,0)</f>
        <v>0</v>
      </c>
      <c r="BJ347" s="18" t="s">
        <v>84</v>
      </c>
      <c r="BK347" s="229">
        <f>ROUND(I347*H347,2)</f>
        <v>0</v>
      </c>
      <c r="BL347" s="18" t="s">
        <v>415</v>
      </c>
      <c r="BM347" s="228" t="s">
        <v>4985</v>
      </c>
    </row>
    <row r="348" s="2" customFormat="1">
      <c r="A348" s="39"/>
      <c r="B348" s="40"/>
      <c r="C348" s="41"/>
      <c r="D348" s="230" t="s">
        <v>417</v>
      </c>
      <c r="E348" s="41"/>
      <c r="F348" s="231" t="s">
        <v>4984</v>
      </c>
      <c r="G348" s="41"/>
      <c r="H348" s="41"/>
      <c r="I348" s="156"/>
      <c r="J348" s="41"/>
      <c r="K348" s="41"/>
      <c r="L348" s="45"/>
      <c r="M348" s="232"/>
      <c r="N348" s="233"/>
      <c r="O348" s="92"/>
      <c r="P348" s="92"/>
      <c r="Q348" s="92"/>
      <c r="R348" s="92"/>
      <c r="S348" s="92"/>
      <c r="T348" s="93"/>
      <c r="U348" s="39"/>
      <c r="V348" s="39"/>
      <c r="W348" s="39"/>
      <c r="X348" s="39"/>
      <c r="Y348" s="39"/>
      <c r="Z348" s="39"/>
      <c r="AA348" s="39"/>
      <c r="AB348" s="39"/>
      <c r="AC348" s="39"/>
      <c r="AD348" s="39"/>
      <c r="AE348" s="39"/>
      <c r="AT348" s="18" t="s">
        <v>417</v>
      </c>
      <c r="AU348" s="18" t="s">
        <v>76</v>
      </c>
    </row>
    <row r="349" s="2" customFormat="1" ht="21.75" customHeight="1">
      <c r="A349" s="39"/>
      <c r="B349" s="40"/>
      <c r="C349" s="234" t="s">
        <v>4986</v>
      </c>
      <c r="D349" s="234" t="s">
        <v>443</v>
      </c>
      <c r="E349" s="235" t="s">
        <v>4987</v>
      </c>
      <c r="F349" s="236" t="s">
        <v>4988</v>
      </c>
      <c r="G349" s="237" t="s">
        <v>509</v>
      </c>
      <c r="H349" s="238">
        <v>7</v>
      </c>
      <c r="I349" s="239"/>
      <c r="J349" s="240">
        <f>ROUND(I349*H349,2)</f>
        <v>0</v>
      </c>
      <c r="K349" s="236" t="s">
        <v>1630</v>
      </c>
      <c r="L349" s="45"/>
      <c r="M349" s="241" t="s">
        <v>1</v>
      </c>
      <c r="N349" s="242" t="s">
        <v>41</v>
      </c>
      <c r="O349" s="92"/>
      <c r="P349" s="226">
        <f>O349*H349</f>
        <v>0</v>
      </c>
      <c r="Q349" s="226">
        <v>0</v>
      </c>
      <c r="R349" s="226">
        <f>Q349*H349</f>
        <v>0</v>
      </c>
      <c r="S349" s="226">
        <v>0</v>
      </c>
      <c r="T349" s="227">
        <f>S349*H349</f>
        <v>0</v>
      </c>
      <c r="U349" s="39"/>
      <c r="V349" s="39"/>
      <c r="W349" s="39"/>
      <c r="X349" s="39"/>
      <c r="Y349" s="39"/>
      <c r="Z349" s="39"/>
      <c r="AA349" s="39"/>
      <c r="AB349" s="39"/>
      <c r="AC349" s="39"/>
      <c r="AD349" s="39"/>
      <c r="AE349" s="39"/>
      <c r="AR349" s="228" t="s">
        <v>415</v>
      </c>
      <c r="AT349" s="228" t="s">
        <v>443</v>
      </c>
      <c r="AU349" s="228" t="s">
        <v>76</v>
      </c>
      <c r="AY349" s="18" t="s">
        <v>414</v>
      </c>
      <c r="BE349" s="229">
        <f>IF(N349="základní",J349,0)</f>
        <v>0</v>
      </c>
      <c r="BF349" s="229">
        <f>IF(N349="snížená",J349,0)</f>
        <v>0</v>
      </c>
      <c r="BG349" s="229">
        <f>IF(N349="zákl. přenesená",J349,0)</f>
        <v>0</v>
      </c>
      <c r="BH349" s="229">
        <f>IF(N349="sníž. přenesená",J349,0)</f>
        <v>0</v>
      </c>
      <c r="BI349" s="229">
        <f>IF(N349="nulová",J349,0)</f>
        <v>0</v>
      </c>
      <c r="BJ349" s="18" t="s">
        <v>84</v>
      </c>
      <c r="BK349" s="229">
        <f>ROUND(I349*H349,2)</f>
        <v>0</v>
      </c>
      <c r="BL349" s="18" t="s">
        <v>415</v>
      </c>
      <c r="BM349" s="228" t="s">
        <v>4989</v>
      </c>
    </row>
    <row r="350" s="2" customFormat="1">
      <c r="A350" s="39"/>
      <c r="B350" s="40"/>
      <c r="C350" s="41"/>
      <c r="D350" s="230" t="s">
        <v>417</v>
      </c>
      <c r="E350" s="41"/>
      <c r="F350" s="231" t="s">
        <v>4988</v>
      </c>
      <c r="G350" s="41"/>
      <c r="H350" s="41"/>
      <c r="I350" s="156"/>
      <c r="J350" s="41"/>
      <c r="K350" s="41"/>
      <c r="L350" s="45"/>
      <c r="M350" s="232"/>
      <c r="N350" s="233"/>
      <c r="O350" s="92"/>
      <c r="P350" s="92"/>
      <c r="Q350" s="92"/>
      <c r="R350" s="92"/>
      <c r="S350" s="92"/>
      <c r="T350" s="93"/>
      <c r="U350" s="39"/>
      <c r="V350" s="39"/>
      <c r="W350" s="39"/>
      <c r="X350" s="39"/>
      <c r="Y350" s="39"/>
      <c r="Z350" s="39"/>
      <c r="AA350" s="39"/>
      <c r="AB350" s="39"/>
      <c r="AC350" s="39"/>
      <c r="AD350" s="39"/>
      <c r="AE350" s="39"/>
      <c r="AT350" s="18" t="s">
        <v>417</v>
      </c>
      <c r="AU350" s="18" t="s">
        <v>76</v>
      </c>
    </row>
    <row r="351" s="2" customFormat="1" ht="21.75" customHeight="1">
      <c r="A351" s="39"/>
      <c r="B351" s="40"/>
      <c r="C351" s="234" t="s">
        <v>4990</v>
      </c>
      <c r="D351" s="234" t="s">
        <v>443</v>
      </c>
      <c r="E351" s="235" t="s">
        <v>4991</v>
      </c>
      <c r="F351" s="236" t="s">
        <v>4992</v>
      </c>
      <c r="G351" s="237" t="s">
        <v>509</v>
      </c>
      <c r="H351" s="238">
        <v>50</v>
      </c>
      <c r="I351" s="239"/>
      <c r="J351" s="240">
        <f>ROUND(I351*H351,2)</f>
        <v>0</v>
      </c>
      <c r="K351" s="236" t="s">
        <v>1</v>
      </c>
      <c r="L351" s="45"/>
      <c r="M351" s="241" t="s">
        <v>1</v>
      </c>
      <c r="N351" s="242" t="s">
        <v>41</v>
      </c>
      <c r="O351" s="92"/>
      <c r="P351" s="226">
        <f>O351*H351</f>
        <v>0</v>
      </c>
      <c r="Q351" s="226">
        <v>0</v>
      </c>
      <c r="R351" s="226">
        <f>Q351*H351</f>
        <v>0</v>
      </c>
      <c r="S351" s="226">
        <v>0</v>
      </c>
      <c r="T351" s="227">
        <f>S351*H351</f>
        <v>0</v>
      </c>
      <c r="U351" s="39"/>
      <c r="V351" s="39"/>
      <c r="W351" s="39"/>
      <c r="X351" s="39"/>
      <c r="Y351" s="39"/>
      <c r="Z351" s="39"/>
      <c r="AA351" s="39"/>
      <c r="AB351" s="39"/>
      <c r="AC351" s="39"/>
      <c r="AD351" s="39"/>
      <c r="AE351" s="39"/>
      <c r="AR351" s="228" t="s">
        <v>415</v>
      </c>
      <c r="AT351" s="228" t="s">
        <v>443</v>
      </c>
      <c r="AU351" s="228" t="s">
        <v>76</v>
      </c>
      <c r="AY351" s="18" t="s">
        <v>414</v>
      </c>
      <c r="BE351" s="229">
        <f>IF(N351="základní",J351,0)</f>
        <v>0</v>
      </c>
      <c r="BF351" s="229">
        <f>IF(N351="snížená",J351,0)</f>
        <v>0</v>
      </c>
      <c r="BG351" s="229">
        <f>IF(N351="zákl. přenesená",J351,0)</f>
        <v>0</v>
      </c>
      <c r="BH351" s="229">
        <f>IF(N351="sníž. přenesená",J351,0)</f>
        <v>0</v>
      </c>
      <c r="BI351" s="229">
        <f>IF(N351="nulová",J351,0)</f>
        <v>0</v>
      </c>
      <c r="BJ351" s="18" t="s">
        <v>84</v>
      </c>
      <c r="BK351" s="229">
        <f>ROUND(I351*H351,2)</f>
        <v>0</v>
      </c>
      <c r="BL351" s="18" t="s">
        <v>415</v>
      </c>
      <c r="BM351" s="228" t="s">
        <v>4993</v>
      </c>
    </row>
    <row r="352" s="2" customFormat="1">
      <c r="A352" s="39"/>
      <c r="B352" s="40"/>
      <c r="C352" s="41"/>
      <c r="D352" s="230" t="s">
        <v>417</v>
      </c>
      <c r="E352" s="41"/>
      <c r="F352" s="231" t="s">
        <v>4992</v>
      </c>
      <c r="G352" s="41"/>
      <c r="H352" s="41"/>
      <c r="I352" s="156"/>
      <c r="J352" s="41"/>
      <c r="K352" s="41"/>
      <c r="L352" s="45"/>
      <c r="M352" s="232"/>
      <c r="N352" s="233"/>
      <c r="O352" s="92"/>
      <c r="P352" s="92"/>
      <c r="Q352" s="92"/>
      <c r="R352" s="92"/>
      <c r="S352" s="92"/>
      <c r="T352" s="93"/>
      <c r="U352" s="39"/>
      <c r="V352" s="39"/>
      <c r="W352" s="39"/>
      <c r="X352" s="39"/>
      <c r="Y352" s="39"/>
      <c r="Z352" s="39"/>
      <c r="AA352" s="39"/>
      <c r="AB352" s="39"/>
      <c r="AC352" s="39"/>
      <c r="AD352" s="39"/>
      <c r="AE352" s="39"/>
      <c r="AT352" s="18" t="s">
        <v>417</v>
      </c>
      <c r="AU352" s="18" t="s">
        <v>76</v>
      </c>
    </row>
    <row r="353" s="2" customFormat="1" ht="21.75" customHeight="1">
      <c r="A353" s="39"/>
      <c r="B353" s="40"/>
      <c r="C353" s="234" t="s">
        <v>4994</v>
      </c>
      <c r="D353" s="234" t="s">
        <v>443</v>
      </c>
      <c r="E353" s="235" t="s">
        <v>1215</v>
      </c>
      <c r="F353" s="236" t="s">
        <v>1216</v>
      </c>
      <c r="G353" s="237" t="s">
        <v>531</v>
      </c>
      <c r="H353" s="238">
        <v>10180</v>
      </c>
      <c r="I353" s="239"/>
      <c r="J353" s="240">
        <f>ROUND(I353*H353,2)</f>
        <v>0</v>
      </c>
      <c r="K353" s="236" t="s">
        <v>1</v>
      </c>
      <c r="L353" s="45"/>
      <c r="M353" s="241" t="s">
        <v>1</v>
      </c>
      <c r="N353" s="242" t="s">
        <v>41</v>
      </c>
      <c r="O353" s="92"/>
      <c r="P353" s="226">
        <f>O353*H353</f>
        <v>0</v>
      </c>
      <c r="Q353" s="226">
        <v>0</v>
      </c>
      <c r="R353" s="226">
        <f>Q353*H353</f>
        <v>0</v>
      </c>
      <c r="S353" s="226">
        <v>0</v>
      </c>
      <c r="T353" s="227">
        <f>S353*H353</f>
        <v>0</v>
      </c>
      <c r="U353" s="39"/>
      <c r="V353" s="39"/>
      <c r="W353" s="39"/>
      <c r="X353" s="39"/>
      <c r="Y353" s="39"/>
      <c r="Z353" s="39"/>
      <c r="AA353" s="39"/>
      <c r="AB353" s="39"/>
      <c r="AC353" s="39"/>
      <c r="AD353" s="39"/>
      <c r="AE353" s="39"/>
      <c r="AR353" s="228" t="s">
        <v>415</v>
      </c>
      <c r="AT353" s="228" t="s">
        <v>443</v>
      </c>
      <c r="AU353" s="228" t="s">
        <v>76</v>
      </c>
      <c r="AY353" s="18" t="s">
        <v>414</v>
      </c>
      <c r="BE353" s="229">
        <f>IF(N353="základní",J353,0)</f>
        <v>0</v>
      </c>
      <c r="BF353" s="229">
        <f>IF(N353="snížená",J353,0)</f>
        <v>0</v>
      </c>
      <c r="BG353" s="229">
        <f>IF(N353="zákl. přenesená",J353,0)</f>
        <v>0</v>
      </c>
      <c r="BH353" s="229">
        <f>IF(N353="sníž. přenesená",J353,0)</f>
        <v>0</v>
      </c>
      <c r="BI353" s="229">
        <f>IF(N353="nulová",J353,0)</f>
        <v>0</v>
      </c>
      <c r="BJ353" s="18" t="s">
        <v>84</v>
      </c>
      <c r="BK353" s="229">
        <f>ROUND(I353*H353,2)</f>
        <v>0</v>
      </c>
      <c r="BL353" s="18" t="s">
        <v>415</v>
      </c>
      <c r="BM353" s="228" t="s">
        <v>4995</v>
      </c>
    </row>
    <row r="354" s="2" customFormat="1">
      <c r="A354" s="39"/>
      <c r="B354" s="40"/>
      <c r="C354" s="41"/>
      <c r="D354" s="230" t="s">
        <v>417</v>
      </c>
      <c r="E354" s="41"/>
      <c r="F354" s="231" t="s">
        <v>1216</v>
      </c>
      <c r="G354" s="41"/>
      <c r="H354" s="41"/>
      <c r="I354" s="156"/>
      <c r="J354" s="41"/>
      <c r="K354" s="41"/>
      <c r="L354" s="45"/>
      <c r="M354" s="232"/>
      <c r="N354" s="233"/>
      <c r="O354" s="92"/>
      <c r="P354" s="92"/>
      <c r="Q354" s="92"/>
      <c r="R354" s="92"/>
      <c r="S354" s="92"/>
      <c r="T354" s="93"/>
      <c r="U354" s="39"/>
      <c r="V354" s="39"/>
      <c r="W354" s="39"/>
      <c r="X354" s="39"/>
      <c r="Y354" s="39"/>
      <c r="Z354" s="39"/>
      <c r="AA354" s="39"/>
      <c r="AB354" s="39"/>
      <c r="AC354" s="39"/>
      <c r="AD354" s="39"/>
      <c r="AE354" s="39"/>
      <c r="AT354" s="18" t="s">
        <v>417</v>
      </c>
      <c r="AU354" s="18" t="s">
        <v>76</v>
      </c>
    </row>
    <row r="355" s="2" customFormat="1" ht="16.5" customHeight="1">
      <c r="A355" s="39"/>
      <c r="B355" s="40"/>
      <c r="C355" s="234" t="s">
        <v>4996</v>
      </c>
      <c r="D355" s="234" t="s">
        <v>443</v>
      </c>
      <c r="E355" s="235" t="s">
        <v>1218</v>
      </c>
      <c r="F355" s="236" t="s">
        <v>1219</v>
      </c>
      <c r="G355" s="237" t="s">
        <v>509</v>
      </c>
      <c r="H355" s="238">
        <v>5</v>
      </c>
      <c r="I355" s="239"/>
      <c r="J355" s="240">
        <f>ROUND(I355*H355,2)</f>
        <v>0</v>
      </c>
      <c r="K355" s="236" t="s">
        <v>1</v>
      </c>
      <c r="L355" s="45"/>
      <c r="M355" s="241" t="s">
        <v>1</v>
      </c>
      <c r="N355" s="242" t="s">
        <v>41</v>
      </c>
      <c r="O355" s="92"/>
      <c r="P355" s="226">
        <f>O355*H355</f>
        <v>0</v>
      </c>
      <c r="Q355" s="226">
        <v>0</v>
      </c>
      <c r="R355" s="226">
        <f>Q355*H355</f>
        <v>0</v>
      </c>
      <c r="S355" s="226">
        <v>0</v>
      </c>
      <c r="T355" s="227">
        <f>S355*H355</f>
        <v>0</v>
      </c>
      <c r="U355" s="39"/>
      <c r="V355" s="39"/>
      <c r="W355" s="39"/>
      <c r="X355" s="39"/>
      <c r="Y355" s="39"/>
      <c r="Z355" s="39"/>
      <c r="AA355" s="39"/>
      <c r="AB355" s="39"/>
      <c r="AC355" s="39"/>
      <c r="AD355" s="39"/>
      <c r="AE355" s="39"/>
      <c r="AR355" s="228" t="s">
        <v>415</v>
      </c>
      <c r="AT355" s="228" t="s">
        <v>443</v>
      </c>
      <c r="AU355" s="228" t="s">
        <v>76</v>
      </c>
      <c r="AY355" s="18" t="s">
        <v>414</v>
      </c>
      <c r="BE355" s="229">
        <f>IF(N355="základní",J355,0)</f>
        <v>0</v>
      </c>
      <c r="BF355" s="229">
        <f>IF(N355="snížená",J355,0)</f>
        <v>0</v>
      </c>
      <c r="BG355" s="229">
        <f>IF(N355="zákl. přenesená",J355,0)</f>
        <v>0</v>
      </c>
      <c r="BH355" s="229">
        <f>IF(N355="sníž. přenesená",J355,0)</f>
        <v>0</v>
      </c>
      <c r="BI355" s="229">
        <f>IF(N355="nulová",J355,0)</f>
        <v>0</v>
      </c>
      <c r="BJ355" s="18" t="s">
        <v>84</v>
      </c>
      <c r="BK355" s="229">
        <f>ROUND(I355*H355,2)</f>
        <v>0</v>
      </c>
      <c r="BL355" s="18" t="s">
        <v>415</v>
      </c>
      <c r="BM355" s="228" t="s">
        <v>4997</v>
      </c>
    </row>
    <row r="356" s="2" customFormat="1">
      <c r="A356" s="39"/>
      <c r="B356" s="40"/>
      <c r="C356" s="41"/>
      <c r="D356" s="230" t="s">
        <v>417</v>
      </c>
      <c r="E356" s="41"/>
      <c r="F356" s="231" t="s">
        <v>1219</v>
      </c>
      <c r="G356" s="41"/>
      <c r="H356" s="41"/>
      <c r="I356" s="156"/>
      <c r="J356" s="41"/>
      <c r="K356" s="41"/>
      <c r="L356" s="45"/>
      <c r="M356" s="232"/>
      <c r="N356" s="233"/>
      <c r="O356" s="92"/>
      <c r="P356" s="92"/>
      <c r="Q356" s="92"/>
      <c r="R356" s="92"/>
      <c r="S356" s="92"/>
      <c r="T356" s="93"/>
      <c r="U356" s="39"/>
      <c r="V356" s="39"/>
      <c r="W356" s="39"/>
      <c r="X356" s="39"/>
      <c r="Y356" s="39"/>
      <c r="Z356" s="39"/>
      <c r="AA356" s="39"/>
      <c r="AB356" s="39"/>
      <c r="AC356" s="39"/>
      <c r="AD356" s="39"/>
      <c r="AE356" s="39"/>
      <c r="AT356" s="18" t="s">
        <v>417</v>
      </c>
      <c r="AU356" s="18" t="s">
        <v>76</v>
      </c>
    </row>
    <row r="357" s="2" customFormat="1" ht="16.5" customHeight="1">
      <c r="A357" s="39"/>
      <c r="B357" s="40"/>
      <c r="C357" s="234" t="s">
        <v>4998</v>
      </c>
      <c r="D357" s="234" t="s">
        <v>443</v>
      </c>
      <c r="E357" s="235" t="s">
        <v>4999</v>
      </c>
      <c r="F357" s="236" t="s">
        <v>5000</v>
      </c>
      <c r="G357" s="237" t="s">
        <v>509</v>
      </c>
      <c r="H357" s="238">
        <v>1</v>
      </c>
      <c r="I357" s="239"/>
      <c r="J357" s="240">
        <f>ROUND(I357*H357,2)</f>
        <v>0</v>
      </c>
      <c r="K357" s="236" t="s">
        <v>1</v>
      </c>
      <c r="L357" s="45"/>
      <c r="M357" s="241" t="s">
        <v>1</v>
      </c>
      <c r="N357" s="242" t="s">
        <v>41</v>
      </c>
      <c r="O357" s="92"/>
      <c r="P357" s="226">
        <f>O357*H357</f>
        <v>0</v>
      </c>
      <c r="Q357" s="226">
        <v>0</v>
      </c>
      <c r="R357" s="226">
        <f>Q357*H357</f>
        <v>0</v>
      </c>
      <c r="S357" s="226">
        <v>0</v>
      </c>
      <c r="T357" s="227">
        <f>S357*H357</f>
        <v>0</v>
      </c>
      <c r="U357" s="39"/>
      <c r="V357" s="39"/>
      <c r="W357" s="39"/>
      <c r="X357" s="39"/>
      <c r="Y357" s="39"/>
      <c r="Z357" s="39"/>
      <c r="AA357" s="39"/>
      <c r="AB357" s="39"/>
      <c r="AC357" s="39"/>
      <c r="AD357" s="39"/>
      <c r="AE357" s="39"/>
      <c r="AR357" s="228" t="s">
        <v>415</v>
      </c>
      <c r="AT357" s="228" t="s">
        <v>443</v>
      </c>
      <c r="AU357" s="228" t="s">
        <v>76</v>
      </c>
      <c r="AY357" s="18" t="s">
        <v>414</v>
      </c>
      <c r="BE357" s="229">
        <f>IF(N357="základní",J357,0)</f>
        <v>0</v>
      </c>
      <c r="BF357" s="229">
        <f>IF(N357="snížená",J357,0)</f>
        <v>0</v>
      </c>
      <c r="BG357" s="229">
        <f>IF(N357="zákl. přenesená",J357,0)</f>
        <v>0</v>
      </c>
      <c r="BH357" s="229">
        <f>IF(N357="sníž. přenesená",J357,0)</f>
        <v>0</v>
      </c>
      <c r="BI357" s="229">
        <f>IF(N357="nulová",J357,0)</f>
        <v>0</v>
      </c>
      <c r="BJ357" s="18" t="s">
        <v>84</v>
      </c>
      <c r="BK357" s="229">
        <f>ROUND(I357*H357,2)</f>
        <v>0</v>
      </c>
      <c r="BL357" s="18" t="s">
        <v>415</v>
      </c>
      <c r="BM357" s="228" t="s">
        <v>5001</v>
      </c>
    </row>
    <row r="358" s="2" customFormat="1">
      <c r="A358" s="39"/>
      <c r="B358" s="40"/>
      <c r="C358" s="41"/>
      <c r="D358" s="230" t="s">
        <v>417</v>
      </c>
      <c r="E358" s="41"/>
      <c r="F358" s="231" t="s">
        <v>5000</v>
      </c>
      <c r="G358" s="41"/>
      <c r="H358" s="41"/>
      <c r="I358" s="156"/>
      <c r="J358" s="41"/>
      <c r="K358" s="41"/>
      <c r="L358" s="45"/>
      <c r="M358" s="232"/>
      <c r="N358" s="233"/>
      <c r="O358" s="92"/>
      <c r="P358" s="92"/>
      <c r="Q358" s="92"/>
      <c r="R358" s="92"/>
      <c r="S358" s="92"/>
      <c r="T358" s="93"/>
      <c r="U358" s="39"/>
      <c r="V358" s="39"/>
      <c r="W358" s="39"/>
      <c r="X358" s="39"/>
      <c r="Y358" s="39"/>
      <c r="Z358" s="39"/>
      <c r="AA358" s="39"/>
      <c r="AB358" s="39"/>
      <c r="AC358" s="39"/>
      <c r="AD358" s="39"/>
      <c r="AE358" s="39"/>
      <c r="AT358" s="18" t="s">
        <v>417</v>
      </c>
      <c r="AU358" s="18" t="s">
        <v>76</v>
      </c>
    </row>
    <row r="359" s="2" customFormat="1" ht="21.75" customHeight="1">
      <c r="A359" s="39"/>
      <c r="B359" s="40"/>
      <c r="C359" s="234" t="s">
        <v>5002</v>
      </c>
      <c r="D359" s="234" t="s">
        <v>443</v>
      </c>
      <c r="E359" s="235" t="s">
        <v>1221</v>
      </c>
      <c r="F359" s="236" t="s">
        <v>1222</v>
      </c>
      <c r="G359" s="237" t="s">
        <v>509</v>
      </c>
      <c r="H359" s="238">
        <v>6</v>
      </c>
      <c r="I359" s="239"/>
      <c r="J359" s="240">
        <f>ROUND(I359*H359,2)</f>
        <v>0</v>
      </c>
      <c r="K359" s="236" t="s">
        <v>1</v>
      </c>
      <c r="L359" s="45"/>
      <c r="M359" s="241" t="s">
        <v>1</v>
      </c>
      <c r="N359" s="242" t="s">
        <v>41</v>
      </c>
      <c r="O359" s="92"/>
      <c r="P359" s="226">
        <f>O359*H359</f>
        <v>0</v>
      </c>
      <c r="Q359" s="226">
        <v>0</v>
      </c>
      <c r="R359" s="226">
        <f>Q359*H359</f>
        <v>0</v>
      </c>
      <c r="S359" s="226">
        <v>0</v>
      </c>
      <c r="T359" s="227">
        <f>S359*H359</f>
        <v>0</v>
      </c>
      <c r="U359" s="39"/>
      <c r="V359" s="39"/>
      <c r="W359" s="39"/>
      <c r="X359" s="39"/>
      <c r="Y359" s="39"/>
      <c r="Z359" s="39"/>
      <c r="AA359" s="39"/>
      <c r="AB359" s="39"/>
      <c r="AC359" s="39"/>
      <c r="AD359" s="39"/>
      <c r="AE359" s="39"/>
      <c r="AR359" s="228" t="s">
        <v>415</v>
      </c>
      <c r="AT359" s="228" t="s">
        <v>443</v>
      </c>
      <c r="AU359" s="228" t="s">
        <v>76</v>
      </c>
      <c r="AY359" s="18" t="s">
        <v>414</v>
      </c>
      <c r="BE359" s="229">
        <f>IF(N359="základní",J359,0)</f>
        <v>0</v>
      </c>
      <c r="BF359" s="229">
        <f>IF(N359="snížená",J359,0)</f>
        <v>0</v>
      </c>
      <c r="BG359" s="229">
        <f>IF(N359="zákl. přenesená",J359,0)</f>
        <v>0</v>
      </c>
      <c r="BH359" s="229">
        <f>IF(N359="sníž. přenesená",J359,0)</f>
        <v>0</v>
      </c>
      <c r="BI359" s="229">
        <f>IF(N359="nulová",J359,0)</f>
        <v>0</v>
      </c>
      <c r="BJ359" s="18" t="s">
        <v>84</v>
      </c>
      <c r="BK359" s="229">
        <f>ROUND(I359*H359,2)</f>
        <v>0</v>
      </c>
      <c r="BL359" s="18" t="s">
        <v>415</v>
      </c>
      <c r="BM359" s="228" t="s">
        <v>5003</v>
      </c>
    </row>
    <row r="360" s="2" customFormat="1">
      <c r="A360" s="39"/>
      <c r="B360" s="40"/>
      <c r="C360" s="41"/>
      <c r="D360" s="230" t="s">
        <v>417</v>
      </c>
      <c r="E360" s="41"/>
      <c r="F360" s="231" t="s">
        <v>1222</v>
      </c>
      <c r="G360" s="41"/>
      <c r="H360" s="41"/>
      <c r="I360" s="156"/>
      <c r="J360" s="41"/>
      <c r="K360" s="41"/>
      <c r="L360" s="45"/>
      <c r="M360" s="232"/>
      <c r="N360" s="233"/>
      <c r="O360" s="92"/>
      <c r="P360" s="92"/>
      <c r="Q360" s="92"/>
      <c r="R360" s="92"/>
      <c r="S360" s="92"/>
      <c r="T360" s="93"/>
      <c r="U360" s="39"/>
      <c r="V360" s="39"/>
      <c r="W360" s="39"/>
      <c r="X360" s="39"/>
      <c r="Y360" s="39"/>
      <c r="Z360" s="39"/>
      <c r="AA360" s="39"/>
      <c r="AB360" s="39"/>
      <c r="AC360" s="39"/>
      <c r="AD360" s="39"/>
      <c r="AE360" s="39"/>
      <c r="AT360" s="18" t="s">
        <v>417</v>
      </c>
      <c r="AU360" s="18" t="s">
        <v>76</v>
      </c>
    </row>
    <row r="361" s="2" customFormat="1" ht="33" customHeight="1">
      <c r="A361" s="39"/>
      <c r="B361" s="40"/>
      <c r="C361" s="234" t="s">
        <v>5004</v>
      </c>
      <c r="D361" s="234" t="s">
        <v>443</v>
      </c>
      <c r="E361" s="235" t="s">
        <v>5005</v>
      </c>
      <c r="F361" s="236" t="s">
        <v>5006</v>
      </c>
      <c r="G361" s="237" t="s">
        <v>509</v>
      </c>
      <c r="H361" s="238">
        <v>10</v>
      </c>
      <c r="I361" s="239"/>
      <c r="J361" s="240">
        <f>ROUND(I361*H361,2)</f>
        <v>0</v>
      </c>
      <c r="K361" s="236" t="s">
        <v>1</v>
      </c>
      <c r="L361" s="45"/>
      <c r="M361" s="241" t="s">
        <v>1</v>
      </c>
      <c r="N361" s="242" t="s">
        <v>41</v>
      </c>
      <c r="O361" s="92"/>
      <c r="P361" s="226">
        <f>O361*H361</f>
        <v>0</v>
      </c>
      <c r="Q361" s="226">
        <v>0</v>
      </c>
      <c r="R361" s="226">
        <f>Q361*H361</f>
        <v>0</v>
      </c>
      <c r="S361" s="226">
        <v>0</v>
      </c>
      <c r="T361" s="227">
        <f>S361*H361</f>
        <v>0</v>
      </c>
      <c r="U361" s="39"/>
      <c r="V361" s="39"/>
      <c r="W361" s="39"/>
      <c r="X361" s="39"/>
      <c r="Y361" s="39"/>
      <c r="Z361" s="39"/>
      <c r="AA361" s="39"/>
      <c r="AB361" s="39"/>
      <c r="AC361" s="39"/>
      <c r="AD361" s="39"/>
      <c r="AE361" s="39"/>
      <c r="AR361" s="228" t="s">
        <v>415</v>
      </c>
      <c r="AT361" s="228" t="s">
        <v>443</v>
      </c>
      <c r="AU361" s="228" t="s">
        <v>76</v>
      </c>
      <c r="AY361" s="18" t="s">
        <v>414</v>
      </c>
      <c r="BE361" s="229">
        <f>IF(N361="základní",J361,0)</f>
        <v>0</v>
      </c>
      <c r="BF361" s="229">
        <f>IF(N361="snížená",J361,0)</f>
        <v>0</v>
      </c>
      <c r="BG361" s="229">
        <f>IF(N361="zákl. přenesená",J361,0)</f>
        <v>0</v>
      </c>
      <c r="BH361" s="229">
        <f>IF(N361="sníž. přenesená",J361,0)</f>
        <v>0</v>
      </c>
      <c r="BI361" s="229">
        <f>IF(N361="nulová",J361,0)</f>
        <v>0</v>
      </c>
      <c r="BJ361" s="18" t="s">
        <v>84</v>
      </c>
      <c r="BK361" s="229">
        <f>ROUND(I361*H361,2)</f>
        <v>0</v>
      </c>
      <c r="BL361" s="18" t="s">
        <v>415</v>
      </c>
      <c r="BM361" s="228" t="s">
        <v>5007</v>
      </c>
    </row>
    <row r="362" s="2" customFormat="1">
      <c r="A362" s="39"/>
      <c r="B362" s="40"/>
      <c r="C362" s="41"/>
      <c r="D362" s="230" t="s">
        <v>417</v>
      </c>
      <c r="E362" s="41"/>
      <c r="F362" s="231" t="s">
        <v>5006</v>
      </c>
      <c r="G362" s="41"/>
      <c r="H362" s="41"/>
      <c r="I362" s="156"/>
      <c r="J362" s="41"/>
      <c r="K362" s="41"/>
      <c r="L362" s="45"/>
      <c r="M362" s="232"/>
      <c r="N362" s="233"/>
      <c r="O362" s="92"/>
      <c r="P362" s="92"/>
      <c r="Q362" s="92"/>
      <c r="R362" s="92"/>
      <c r="S362" s="92"/>
      <c r="T362" s="93"/>
      <c r="U362" s="39"/>
      <c r="V362" s="39"/>
      <c r="W362" s="39"/>
      <c r="X362" s="39"/>
      <c r="Y362" s="39"/>
      <c r="Z362" s="39"/>
      <c r="AA362" s="39"/>
      <c r="AB362" s="39"/>
      <c r="AC362" s="39"/>
      <c r="AD362" s="39"/>
      <c r="AE362" s="39"/>
      <c r="AT362" s="18" t="s">
        <v>417</v>
      </c>
      <c r="AU362" s="18" t="s">
        <v>76</v>
      </c>
    </row>
    <row r="363" s="2" customFormat="1" ht="21.75" customHeight="1">
      <c r="A363" s="39"/>
      <c r="B363" s="40"/>
      <c r="C363" s="234" t="s">
        <v>5008</v>
      </c>
      <c r="D363" s="234" t="s">
        <v>443</v>
      </c>
      <c r="E363" s="235" t="s">
        <v>5009</v>
      </c>
      <c r="F363" s="236" t="s">
        <v>5010</v>
      </c>
      <c r="G363" s="237" t="s">
        <v>509</v>
      </c>
      <c r="H363" s="238">
        <v>2</v>
      </c>
      <c r="I363" s="239"/>
      <c r="J363" s="240">
        <f>ROUND(I363*H363,2)</f>
        <v>0</v>
      </c>
      <c r="K363" s="236" t="s">
        <v>1</v>
      </c>
      <c r="L363" s="45"/>
      <c r="M363" s="241" t="s">
        <v>1</v>
      </c>
      <c r="N363" s="242" t="s">
        <v>41</v>
      </c>
      <c r="O363" s="92"/>
      <c r="P363" s="226">
        <f>O363*H363</f>
        <v>0</v>
      </c>
      <c r="Q363" s="226">
        <v>0</v>
      </c>
      <c r="R363" s="226">
        <f>Q363*H363</f>
        <v>0</v>
      </c>
      <c r="S363" s="226">
        <v>0</v>
      </c>
      <c r="T363" s="227">
        <f>S363*H363</f>
        <v>0</v>
      </c>
      <c r="U363" s="39"/>
      <c r="V363" s="39"/>
      <c r="W363" s="39"/>
      <c r="X363" s="39"/>
      <c r="Y363" s="39"/>
      <c r="Z363" s="39"/>
      <c r="AA363" s="39"/>
      <c r="AB363" s="39"/>
      <c r="AC363" s="39"/>
      <c r="AD363" s="39"/>
      <c r="AE363" s="39"/>
      <c r="AR363" s="228" t="s">
        <v>415</v>
      </c>
      <c r="AT363" s="228" t="s">
        <v>443</v>
      </c>
      <c r="AU363" s="228" t="s">
        <v>76</v>
      </c>
      <c r="AY363" s="18" t="s">
        <v>414</v>
      </c>
      <c r="BE363" s="229">
        <f>IF(N363="základní",J363,0)</f>
        <v>0</v>
      </c>
      <c r="BF363" s="229">
        <f>IF(N363="snížená",J363,0)</f>
        <v>0</v>
      </c>
      <c r="BG363" s="229">
        <f>IF(N363="zákl. přenesená",J363,0)</f>
        <v>0</v>
      </c>
      <c r="BH363" s="229">
        <f>IF(N363="sníž. přenesená",J363,0)</f>
        <v>0</v>
      </c>
      <c r="BI363" s="229">
        <f>IF(N363="nulová",J363,0)</f>
        <v>0</v>
      </c>
      <c r="BJ363" s="18" t="s">
        <v>84</v>
      </c>
      <c r="BK363" s="229">
        <f>ROUND(I363*H363,2)</f>
        <v>0</v>
      </c>
      <c r="BL363" s="18" t="s">
        <v>415</v>
      </c>
      <c r="BM363" s="228" t="s">
        <v>5011</v>
      </c>
    </row>
    <row r="364" s="2" customFormat="1">
      <c r="A364" s="39"/>
      <c r="B364" s="40"/>
      <c r="C364" s="41"/>
      <c r="D364" s="230" t="s">
        <v>417</v>
      </c>
      <c r="E364" s="41"/>
      <c r="F364" s="231" t="s">
        <v>5010</v>
      </c>
      <c r="G364" s="41"/>
      <c r="H364" s="41"/>
      <c r="I364" s="156"/>
      <c r="J364" s="41"/>
      <c r="K364" s="41"/>
      <c r="L364" s="45"/>
      <c r="M364" s="232"/>
      <c r="N364" s="233"/>
      <c r="O364" s="92"/>
      <c r="P364" s="92"/>
      <c r="Q364" s="92"/>
      <c r="R364" s="92"/>
      <c r="S364" s="92"/>
      <c r="T364" s="93"/>
      <c r="U364" s="39"/>
      <c r="V364" s="39"/>
      <c r="W364" s="39"/>
      <c r="X364" s="39"/>
      <c r="Y364" s="39"/>
      <c r="Z364" s="39"/>
      <c r="AA364" s="39"/>
      <c r="AB364" s="39"/>
      <c r="AC364" s="39"/>
      <c r="AD364" s="39"/>
      <c r="AE364" s="39"/>
      <c r="AT364" s="18" t="s">
        <v>417</v>
      </c>
      <c r="AU364" s="18" t="s">
        <v>76</v>
      </c>
    </row>
    <row r="365" s="2" customFormat="1" ht="21.75" customHeight="1">
      <c r="A365" s="39"/>
      <c r="B365" s="40"/>
      <c r="C365" s="234" t="s">
        <v>5012</v>
      </c>
      <c r="D365" s="234" t="s">
        <v>443</v>
      </c>
      <c r="E365" s="235" t="s">
        <v>1230</v>
      </c>
      <c r="F365" s="236" t="s">
        <v>1231</v>
      </c>
      <c r="G365" s="237" t="s">
        <v>509</v>
      </c>
      <c r="H365" s="238">
        <v>2</v>
      </c>
      <c r="I365" s="239"/>
      <c r="J365" s="240">
        <f>ROUND(I365*H365,2)</f>
        <v>0</v>
      </c>
      <c r="K365" s="236" t="s">
        <v>1</v>
      </c>
      <c r="L365" s="45"/>
      <c r="M365" s="241" t="s">
        <v>1</v>
      </c>
      <c r="N365" s="242" t="s">
        <v>41</v>
      </c>
      <c r="O365" s="92"/>
      <c r="P365" s="226">
        <f>O365*H365</f>
        <v>0</v>
      </c>
      <c r="Q365" s="226">
        <v>0</v>
      </c>
      <c r="R365" s="226">
        <f>Q365*H365</f>
        <v>0</v>
      </c>
      <c r="S365" s="226">
        <v>0</v>
      </c>
      <c r="T365" s="227">
        <f>S365*H365</f>
        <v>0</v>
      </c>
      <c r="U365" s="39"/>
      <c r="V365" s="39"/>
      <c r="W365" s="39"/>
      <c r="X365" s="39"/>
      <c r="Y365" s="39"/>
      <c r="Z365" s="39"/>
      <c r="AA365" s="39"/>
      <c r="AB365" s="39"/>
      <c r="AC365" s="39"/>
      <c r="AD365" s="39"/>
      <c r="AE365" s="39"/>
      <c r="AR365" s="228" t="s">
        <v>415</v>
      </c>
      <c r="AT365" s="228" t="s">
        <v>443</v>
      </c>
      <c r="AU365" s="228" t="s">
        <v>76</v>
      </c>
      <c r="AY365" s="18" t="s">
        <v>414</v>
      </c>
      <c r="BE365" s="229">
        <f>IF(N365="základní",J365,0)</f>
        <v>0</v>
      </c>
      <c r="BF365" s="229">
        <f>IF(N365="snížená",J365,0)</f>
        <v>0</v>
      </c>
      <c r="BG365" s="229">
        <f>IF(N365="zákl. přenesená",J365,0)</f>
        <v>0</v>
      </c>
      <c r="BH365" s="229">
        <f>IF(N365="sníž. přenesená",J365,0)</f>
        <v>0</v>
      </c>
      <c r="BI365" s="229">
        <f>IF(N365="nulová",J365,0)</f>
        <v>0</v>
      </c>
      <c r="BJ365" s="18" t="s">
        <v>84</v>
      </c>
      <c r="BK365" s="229">
        <f>ROUND(I365*H365,2)</f>
        <v>0</v>
      </c>
      <c r="BL365" s="18" t="s">
        <v>415</v>
      </c>
      <c r="BM365" s="228" t="s">
        <v>5013</v>
      </c>
    </row>
    <row r="366" s="2" customFormat="1">
      <c r="A366" s="39"/>
      <c r="B366" s="40"/>
      <c r="C366" s="41"/>
      <c r="D366" s="230" t="s">
        <v>417</v>
      </c>
      <c r="E366" s="41"/>
      <c r="F366" s="231" t="s">
        <v>1231</v>
      </c>
      <c r="G366" s="41"/>
      <c r="H366" s="41"/>
      <c r="I366" s="156"/>
      <c r="J366" s="41"/>
      <c r="K366" s="41"/>
      <c r="L366" s="45"/>
      <c r="M366" s="232"/>
      <c r="N366" s="233"/>
      <c r="O366" s="92"/>
      <c r="P366" s="92"/>
      <c r="Q366" s="92"/>
      <c r="R366" s="92"/>
      <c r="S366" s="92"/>
      <c r="T366" s="93"/>
      <c r="U366" s="39"/>
      <c r="V366" s="39"/>
      <c r="W366" s="39"/>
      <c r="X366" s="39"/>
      <c r="Y366" s="39"/>
      <c r="Z366" s="39"/>
      <c r="AA366" s="39"/>
      <c r="AB366" s="39"/>
      <c r="AC366" s="39"/>
      <c r="AD366" s="39"/>
      <c r="AE366" s="39"/>
      <c r="AT366" s="18" t="s">
        <v>417</v>
      </c>
      <c r="AU366" s="18" t="s">
        <v>76</v>
      </c>
    </row>
    <row r="367" s="2" customFormat="1" ht="21.75" customHeight="1">
      <c r="A367" s="39"/>
      <c r="B367" s="40"/>
      <c r="C367" s="234" t="s">
        <v>5014</v>
      </c>
      <c r="D367" s="234" t="s">
        <v>443</v>
      </c>
      <c r="E367" s="235" t="s">
        <v>5015</v>
      </c>
      <c r="F367" s="236" t="s">
        <v>5016</v>
      </c>
      <c r="G367" s="237" t="s">
        <v>509</v>
      </c>
      <c r="H367" s="238">
        <v>6</v>
      </c>
      <c r="I367" s="239"/>
      <c r="J367" s="240">
        <f>ROUND(I367*H367,2)</f>
        <v>0</v>
      </c>
      <c r="K367" s="236" t="s">
        <v>1</v>
      </c>
      <c r="L367" s="45"/>
      <c r="M367" s="241" t="s">
        <v>1</v>
      </c>
      <c r="N367" s="242" t="s">
        <v>41</v>
      </c>
      <c r="O367" s="92"/>
      <c r="P367" s="226">
        <f>O367*H367</f>
        <v>0</v>
      </c>
      <c r="Q367" s="226">
        <v>0</v>
      </c>
      <c r="R367" s="226">
        <f>Q367*H367</f>
        <v>0</v>
      </c>
      <c r="S367" s="226">
        <v>0</v>
      </c>
      <c r="T367" s="227">
        <f>S367*H367</f>
        <v>0</v>
      </c>
      <c r="U367" s="39"/>
      <c r="V367" s="39"/>
      <c r="W367" s="39"/>
      <c r="X367" s="39"/>
      <c r="Y367" s="39"/>
      <c r="Z367" s="39"/>
      <c r="AA367" s="39"/>
      <c r="AB367" s="39"/>
      <c r="AC367" s="39"/>
      <c r="AD367" s="39"/>
      <c r="AE367" s="39"/>
      <c r="AR367" s="228" t="s">
        <v>415</v>
      </c>
      <c r="AT367" s="228" t="s">
        <v>443</v>
      </c>
      <c r="AU367" s="228" t="s">
        <v>76</v>
      </c>
      <c r="AY367" s="18" t="s">
        <v>414</v>
      </c>
      <c r="BE367" s="229">
        <f>IF(N367="základní",J367,0)</f>
        <v>0</v>
      </c>
      <c r="BF367" s="229">
        <f>IF(N367="snížená",J367,0)</f>
        <v>0</v>
      </c>
      <c r="BG367" s="229">
        <f>IF(N367="zákl. přenesená",J367,0)</f>
        <v>0</v>
      </c>
      <c r="BH367" s="229">
        <f>IF(N367="sníž. přenesená",J367,0)</f>
        <v>0</v>
      </c>
      <c r="BI367" s="229">
        <f>IF(N367="nulová",J367,0)</f>
        <v>0</v>
      </c>
      <c r="BJ367" s="18" t="s">
        <v>84</v>
      </c>
      <c r="BK367" s="229">
        <f>ROUND(I367*H367,2)</f>
        <v>0</v>
      </c>
      <c r="BL367" s="18" t="s">
        <v>415</v>
      </c>
      <c r="BM367" s="228" t="s">
        <v>5017</v>
      </c>
    </row>
    <row r="368" s="2" customFormat="1">
      <c r="A368" s="39"/>
      <c r="B368" s="40"/>
      <c r="C368" s="41"/>
      <c r="D368" s="230" t="s">
        <v>417</v>
      </c>
      <c r="E368" s="41"/>
      <c r="F368" s="231" t="s">
        <v>5016</v>
      </c>
      <c r="G368" s="41"/>
      <c r="H368" s="41"/>
      <c r="I368" s="156"/>
      <c r="J368" s="41"/>
      <c r="K368" s="41"/>
      <c r="L368" s="45"/>
      <c r="M368" s="232"/>
      <c r="N368" s="233"/>
      <c r="O368" s="92"/>
      <c r="P368" s="92"/>
      <c r="Q368" s="92"/>
      <c r="R368" s="92"/>
      <c r="S368" s="92"/>
      <c r="T368" s="93"/>
      <c r="U368" s="39"/>
      <c r="V368" s="39"/>
      <c r="W368" s="39"/>
      <c r="X368" s="39"/>
      <c r="Y368" s="39"/>
      <c r="Z368" s="39"/>
      <c r="AA368" s="39"/>
      <c r="AB368" s="39"/>
      <c r="AC368" s="39"/>
      <c r="AD368" s="39"/>
      <c r="AE368" s="39"/>
      <c r="AT368" s="18" t="s">
        <v>417</v>
      </c>
      <c r="AU368" s="18" t="s">
        <v>76</v>
      </c>
    </row>
    <row r="369" s="2" customFormat="1" ht="16.5" customHeight="1">
      <c r="A369" s="39"/>
      <c r="B369" s="40"/>
      <c r="C369" s="234" t="s">
        <v>5018</v>
      </c>
      <c r="D369" s="234" t="s">
        <v>443</v>
      </c>
      <c r="E369" s="235" t="s">
        <v>5019</v>
      </c>
      <c r="F369" s="236" t="s">
        <v>5020</v>
      </c>
      <c r="G369" s="237" t="s">
        <v>509</v>
      </c>
      <c r="H369" s="238">
        <v>6</v>
      </c>
      <c r="I369" s="239"/>
      <c r="J369" s="240">
        <f>ROUND(I369*H369,2)</f>
        <v>0</v>
      </c>
      <c r="K369" s="236" t="s">
        <v>1</v>
      </c>
      <c r="L369" s="45"/>
      <c r="M369" s="241" t="s">
        <v>1</v>
      </c>
      <c r="N369" s="242" t="s">
        <v>41</v>
      </c>
      <c r="O369" s="92"/>
      <c r="P369" s="226">
        <f>O369*H369</f>
        <v>0</v>
      </c>
      <c r="Q369" s="226">
        <v>0</v>
      </c>
      <c r="R369" s="226">
        <f>Q369*H369</f>
        <v>0</v>
      </c>
      <c r="S369" s="226">
        <v>0</v>
      </c>
      <c r="T369" s="227">
        <f>S369*H369</f>
        <v>0</v>
      </c>
      <c r="U369" s="39"/>
      <c r="V369" s="39"/>
      <c r="W369" s="39"/>
      <c r="X369" s="39"/>
      <c r="Y369" s="39"/>
      <c r="Z369" s="39"/>
      <c r="AA369" s="39"/>
      <c r="AB369" s="39"/>
      <c r="AC369" s="39"/>
      <c r="AD369" s="39"/>
      <c r="AE369" s="39"/>
      <c r="AR369" s="228" t="s">
        <v>415</v>
      </c>
      <c r="AT369" s="228" t="s">
        <v>443</v>
      </c>
      <c r="AU369" s="228" t="s">
        <v>76</v>
      </c>
      <c r="AY369" s="18" t="s">
        <v>414</v>
      </c>
      <c r="BE369" s="229">
        <f>IF(N369="základní",J369,0)</f>
        <v>0</v>
      </c>
      <c r="BF369" s="229">
        <f>IF(N369="snížená",J369,0)</f>
        <v>0</v>
      </c>
      <c r="BG369" s="229">
        <f>IF(N369="zákl. přenesená",J369,0)</f>
        <v>0</v>
      </c>
      <c r="BH369" s="229">
        <f>IF(N369="sníž. přenesená",J369,0)</f>
        <v>0</v>
      </c>
      <c r="BI369" s="229">
        <f>IF(N369="nulová",J369,0)</f>
        <v>0</v>
      </c>
      <c r="BJ369" s="18" t="s">
        <v>84</v>
      </c>
      <c r="BK369" s="229">
        <f>ROUND(I369*H369,2)</f>
        <v>0</v>
      </c>
      <c r="BL369" s="18" t="s">
        <v>415</v>
      </c>
      <c r="BM369" s="228" t="s">
        <v>5021</v>
      </c>
    </row>
    <row r="370" s="2" customFormat="1">
      <c r="A370" s="39"/>
      <c r="B370" s="40"/>
      <c r="C370" s="41"/>
      <c r="D370" s="230" t="s">
        <v>417</v>
      </c>
      <c r="E370" s="41"/>
      <c r="F370" s="231" t="s">
        <v>5020</v>
      </c>
      <c r="G370" s="41"/>
      <c r="H370" s="41"/>
      <c r="I370" s="156"/>
      <c r="J370" s="41"/>
      <c r="K370" s="41"/>
      <c r="L370" s="45"/>
      <c r="M370" s="232"/>
      <c r="N370" s="233"/>
      <c r="O370" s="92"/>
      <c r="P370" s="92"/>
      <c r="Q370" s="92"/>
      <c r="R370" s="92"/>
      <c r="S370" s="92"/>
      <c r="T370" s="93"/>
      <c r="U370" s="39"/>
      <c r="V370" s="39"/>
      <c r="W370" s="39"/>
      <c r="X370" s="39"/>
      <c r="Y370" s="39"/>
      <c r="Z370" s="39"/>
      <c r="AA370" s="39"/>
      <c r="AB370" s="39"/>
      <c r="AC370" s="39"/>
      <c r="AD370" s="39"/>
      <c r="AE370" s="39"/>
      <c r="AT370" s="18" t="s">
        <v>417</v>
      </c>
      <c r="AU370" s="18" t="s">
        <v>76</v>
      </c>
    </row>
    <row r="371" s="2" customFormat="1" ht="16.5" customHeight="1">
      <c r="A371" s="39"/>
      <c r="B371" s="40"/>
      <c r="C371" s="234" t="s">
        <v>5022</v>
      </c>
      <c r="D371" s="234" t="s">
        <v>443</v>
      </c>
      <c r="E371" s="235" t="s">
        <v>5023</v>
      </c>
      <c r="F371" s="236" t="s">
        <v>5024</v>
      </c>
      <c r="G371" s="237" t="s">
        <v>509</v>
      </c>
      <c r="H371" s="238">
        <v>14</v>
      </c>
      <c r="I371" s="239"/>
      <c r="J371" s="240">
        <f>ROUND(I371*H371,2)</f>
        <v>0</v>
      </c>
      <c r="K371" s="236" t="s">
        <v>1</v>
      </c>
      <c r="L371" s="45"/>
      <c r="M371" s="241" t="s">
        <v>1</v>
      </c>
      <c r="N371" s="242" t="s">
        <v>41</v>
      </c>
      <c r="O371" s="92"/>
      <c r="P371" s="226">
        <f>O371*H371</f>
        <v>0</v>
      </c>
      <c r="Q371" s="226">
        <v>0</v>
      </c>
      <c r="R371" s="226">
        <f>Q371*H371</f>
        <v>0</v>
      </c>
      <c r="S371" s="226">
        <v>0</v>
      </c>
      <c r="T371" s="227">
        <f>S371*H371</f>
        <v>0</v>
      </c>
      <c r="U371" s="39"/>
      <c r="V371" s="39"/>
      <c r="W371" s="39"/>
      <c r="X371" s="39"/>
      <c r="Y371" s="39"/>
      <c r="Z371" s="39"/>
      <c r="AA371" s="39"/>
      <c r="AB371" s="39"/>
      <c r="AC371" s="39"/>
      <c r="AD371" s="39"/>
      <c r="AE371" s="39"/>
      <c r="AR371" s="228" t="s">
        <v>415</v>
      </c>
      <c r="AT371" s="228" t="s">
        <v>443</v>
      </c>
      <c r="AU371" s="228" t="s">
        <v>76</v>
      </c>
      <c r="AY371" s="18" t="s">
        <v>414</v>
      </c>
      <c r="BE371" s="229">
        <f>IF(N371="základní",J371,0)</f>
        <v>0</v>
      </c>
      <c r="BF371" s="229">
        <f>IF(N371="snížená",J371,0)</f>
        <v>0</v>
      </c>
      <c r="BG371" s="229">
        <f>IF(N371="zákl. přenesená",J371,0)</f>
        <v>0</v>
      </c>
      <c r="BH371" s="229">
        <f>IF(N371="sníž. přenesená",J371,0)</f>
        <v>0</v>
      </c>
      <c r="BI371" s="229">
        <f>IF(N371="nulová",J371,0)</f>
        <v>0</v>
      </c>
      <c r="BJ371" s="18" t="s">
        <v>84</v>
      </c>
      <c r="BK371" s="229">
        <f>ROUND(I371*H371,2)</f>
        <v>0</v>
      </c>
      <c r="BL371" s="18" t="s">
        <v>415</v>
      </c>
      <c r="BM371" s="228" t="s">
        <v>5025</v>
      </c>
    </row>
    <row r="372" s="2" customFormat="1">
      <c r="A372" s="39"/>
      <c r="B372" s="40"/>
      <c r="C372" s="41"/>
      <c r="D372" s="230" t="s">
        <v>417</v>
      </c>
      <c r="E372" s="41"/>
      <c r="F372" s="231" t="s">
        <v>5024</v>
      </c>
      <c r="G372" s="41"/>
      <c r="H372" s="41"/>
      <c r="I372" s="156"/>
      <c r="J372" s="41"/>
      <c r="K372" s="41"/>
      <c r="L372" s="45"/>
      <c r="M372" s="232"/>
      <c r="N372" s="233"/>
      <c r="O372" s="92"/>
      <c r="P372" s="92"/>
      <c r="Q372" s="92"/>
      <c r="R372" s="92"/>
      <c r="S372" s="92"/>
      <c r="T372" s="93"/>
      <c r="U372" s="39"/>
      <c r="V372" s="39"/>
      <c r="W372" s="39"/>
      <c r="X372" s="39"/>
      <c r="Y372" s="39"/>
      <c r="Z372" s="39"/>
      <c r="AA372" s="39"/>
      <c r="AB372" s="39"/>
      <c r="AC372" s="39"/>
      <c r="AD372" s="39"/>
      <c r="AE372" s="39"/>
      <c r="AT372" s="18" t="s">
        <v>417</v>
      </c>
      <c r="AU372" s="18" t="s">
        <v>76</v>
      </c>
    </row>
    <row r="373" s="2" customFormat="1" ht="16.5" customHeight="1">
      <c r="A373" s="39"/>
      <c r="B373" s="40"/>
      <c r="C373" s="234" t="s">
        <v>5026</v>
      </c>
      <c r="D373" s="234" t="s">
        <v>443</v>
      </c>
      <c r="E373" s="235" t="s">
        <v>1253</v>
      </c>
      <c r="F373" s="236" t="s">
        <v>1254</v>
      </c>
      <c r="G373" s="237" t="s">
        <v>509</v>
      </c>
      <c r="H373" s="238">
        <v>340</v>
      </c>
      <c r="I373" s="239"/>
      <c r="J373" s="240">
        <f>ROUND(I373*H373,2)</f>
        <v>0</v>
      </c>
      <c r="K373" s="236" t="s">
        <v>1</v>
      </c>
      <c r="L373" s="45"/>
      <c r="M373" s="241" t="s">
        <v>1</v>
      </c>
      <c r="N373" s="242" t="s">
        <v>41</v>
      </c>
      <c r="O373" s="92"/>
      <c r="P373" s="226">
        <f>O373*H373</f>
        <v>0</v>
      </c>
      <c r="Q373" s="226">
        <v>0</v>
      </c>
      <c r="R373" s="226">
        <f>Q373*H373</f>
        <v>0</v>
      </c>
      <c r="S373" s="226">
        <v>0</v>
      </c>
      <c r="T373" s="227">
        <f>S373*H373</f>
        <v>0</v>
      </c>
      <c r="U373" s="39"/>
      <c r="V373" s="39"/>
      <c r="W373" s="39"/>
      <c r="X373" s="39"/>
      <c r="Y373" s="39"/>
      <c r="Z373" s="39"/>
      <c r="AA373" s="39"/>
      <c r="AB373" s="39"/>
      <c r="AC373" s="39"/>
      <c r="AD373" s="39"/>
      <c r="AE373" s="39"/>
      <c r="AR373" s="228" t="s">
        <v>415</v>
      </c>
      <c r="AT373" s="228" t="s">
        <v>443</v>
      </c>
      <c r="AU373" s="228" t="s">
        <v>76</v>
      </c>
      <c r="AY373" s="18" t="s">
        <v>414</v>
      </c>
      <c r="BE373" s="229">
        <f>IF(N373="základní",J373,0)</f>
        <v>0</v>
      </c>
      <c r="BF373" s="229">
        <f>IF(N373="snížená",J373,0)</f>
        <v>0</v>
      </c>
      <c r="BG373" s="229">
        <f>IF(N373="zákl. přenesená",J373,0)</f>
        <v>0</v>
      </c>
      <c r="BH373" s="229">
        <f>IF(N373="sníž. přenesená",J373,0)</f>
        <v>0</v>
      </c>
      <c r="BI373" s="229">
        <f>IF(N373="nulová",J373,0)</f>
        <v>0</v>
      </c>
      <c r="BJ373" s="18" t="s">
        <v>84</v>
      </c>
      <c r="BK373" s="229">
        <f>ROUND(I373*H373,2)</f>
        <v>0</v>
      </c>
      <c r="BL373" s="18" t="s">
        <v>415</v>
      </c>
      <c r="BM373" s="228" t="s">
        <v>5027</v>
      </c>
    </row>
    <row r="374" s="2" customFormat="1">
      <c r="A374" s="39"/>
      <c r="B374" s="40"/>
      <c r="C374" s="41"/>
      <c r="D374" s="230" t="s">
        <v>417</v>
      </c>
      <c r="E374" s="41"/>
      <c r="F374" s="231" t="s">
        <v>1254</v>
      </c>
      <c r="G374" s="41"/>
      <c r="H374" s="41"/>
      <c r="I374" s="156"/>
      <c r="J374" s="41"/>
      <c r="K374" s="41"/>
      <c r="L374" s="45"/>
      <c r="M374" s="232"/>
      <c r="N374" s="233"/>
      <c r="O374" s="92"/>
      <c r="P374" s="92"/>
      <c r="Q374" s="92"/>
      <c r="R374" s="92"/>
      <c r="S374" s="92"/>
      <c r="T374" s="93"/>
      <c r="U374" s="39"/>
      <c r="V374" s="39"/>
      <c r="W374" s="39"/>
      <c r="X374" s="39"/>
      <c r="Y374" s="39"/>
      <c r="Z374" s="39"/>
      <c r="AA374" s="39"/>
      <c r="AB374" s="39"/>
      <c r="AC374" s="39"/>
      <c r="AD374" s="39"/>
      <c r="AE374" s="39"/>
      <c r="AT374" s="18" t="s">
        <v>417</v>
      </c>
      <c r="AU374" s="18" t="s">
        <v>76</v>
      </c>
    </row>
    <row r="375" s="2" customFormat="1" ht="44.25" customHeight="1">
      <c r="A375" s="39"/>
      <c r="B375" s="40"/>
      <c r="C375" s="234" t="s">
        <v>5028</v>
      </c>
      <c r="D375" s="234" t="s">
        <v>443</v>
      </c>
      <c r="E375" s="235" t="s">
        <v>1256</v>
      </c>
      <c r="F375" s="236" t="s">
        <v>1257</v>
      </c>
      <c r="G375" s="237" t="s">
        <v>1258</v>
      </c>
      <c r="H375" s="238">
        <v>2800</v>
      </c>
      <c r="I375" s="239"/>
      <c r="J375" s="240">
        <f>ROUND(I375*H375,2)</f>
        <v>0</v>
      </c>
      <c r="K375" s="236" t="s">
        <v>1</v>
      </c>
      <c r="L375" s="45"/>
      <c r="M375" s="241" t="s">
        <v>1</v>
      </c>
      <c r="N375" s="242" t="s">
        <v>41</v>
      </c>
      <c r="O375" s="92"/>
      <c r="P375" s="226">
        <f>O375*H375</f>
        <v>0</v>
      </c>
      <c r="Q375" s="226">
        <v>0</v>
      </c>
      <c r="R375" s="226">
        <f>Q375*H375</f>
        <v>0</v>
      </c>
      <c r="S375" s="226">
        <v>0</v>
      </c>
      <c r="T375" s="227">
        <f>S375*H375</f>
        <v>0</v>
      </c>
      <c r="U375" s="39"/>
      <c r="V375" s="39"/>
      <c r="W375" s="39"/>
      <c r="X375" s="39"/>
      <c r="Y375" s="39"/>
      <c r="Z375" s="39"/>
      <c r="AA375" s="39"/>
      <c r="AB375" s="39"/>
      <c r="AC375" s="39"/>
      <c r="AD375" s="39"/>
      <c r="AE375" s="39"/>
      <c r="AR375" s="228" t="s">
        <v>415</v>
      </c>
      <c r="AT375" s="228" t="s">
        <v>443</v>
      </c>
      <c r="AU375" s="228" t="s">
        <v>76</v>
      </c>
      <c r="AY375" s="18" t="s">
        <v>414</v>
      </c>
      <c r="BE375" s="229">
        <f>IF(N375="základní",J375,0)</f>
        <v>0</v>
      </c>
      <c r="BF375" s="229">
        <f>IF(N375="snížená",J375,0)</f>
        <v>0</v>
      </c>
      <c r="BG375" s="229">
        <f>IF(N375="zákl. přenesená",J375,0)</f>
        <v>0</v>
      </c>
      <c r="BH375" s="229">
        <f>IF(N375="sníž. přenesená",J375,0)</f>
        <v>0</v>
      </c>
      <c r="BI375" s="229">
        <f>IF(N375="nulová",J375,0)</f>
        <v>0</v>
      </c>
      <c r="BJ375" s="18" t="s">
        <v>84</v>
      </c>
      <c r="BK375" s="229">
        <f>ROUND(I375*H375,2)</f>
        <v>0</v>
      </c>
      <c r="BL375" s="18" t="s">
        <v>415</v>
      </c>
      <c r="BM375" s="228" t="s">
        <v>5029</v>
      </c>
    </row>
    <row r="376" s="2" customFormat="1">
      <c r="A376" s="39"/>
      <c r="B376" s="40"/>
      <c r="C376" s="41"/>
      <c r="D376" s="230" t="s">
        <v>417</v>
      </c>
      <c r="E376" s="41"/>
      <c r="F376" s="231" t="s">
        <v>1257</v>
      </c>
      <c r="G376" s="41"/>
      <c r="H376" s="41"/>
      <c r="I376" s="156"/>
      <c r="J376" s="41"/>
      <c r="K376" s="41"/>
      <c r="L376" s="45"/>
      <c r="M376" s="232"/>
      <c r="N376" s="233"/>
      <c r="O376" s="92"/>
      <c r="P376" s="92"/>
      <c r="Q376" s="92"/>
      <c r="R376" s="92"/>
      <c r="S376" s="92"/>
      <c r="T376" s="93"/>
      <c r="U376" s="39"/>
      <c r="V376" s="39"/>
      <c r="W376" s="39"/>
      <c r="X376" s="39"/>
      <c r="Y376" s="39"/>
      <c r="Z376" s="39"/>
      <c r="AA376" s="39"/>
      <c r="AB376" s="39"/>
      <c r="AC376" s="39"/>
      <c r="AD376" s="39"/>
      <c r="AE376" s="39"/>
      <c r="AT376" s="18" t="s">
        <v>417</v>
      </c>
      <c r="AU376" s="18" t="s">
        <v>76</v>
      </c>
    </row>
    <row r="377" s="2" customFormat="1" ht="33" customHeight="1">
      <c r="A377" s="39"/>
      <c r="B377" s="40"/>
      <c r="C377" s="234" t="s">
        <v>5030</v>
      </c>
      <c r="D377" s="234" t="s">
        <v>443</v>
      </c>
      <c r="E377" s="235" t="s">
        <v>5031</v>
      </c>
      <c r="F377" s="236" t="s">
        <v>5032</v>
      </c>
      <c r="G377" s="237" t="s">
        <v>509</v>
      </c>
      <c r="H377" s="238">
        <v>83</v>
      </c>
      <c r="I377" s="239"/>
      <c r="J377" s="240">
        <f>ROUND(I377*H377,2)</f>
        <v>0</v>
      </c>
      <c r="K377" s="236" t="s">
        <v>1</v>
      </c>
      <c r="L377" s="45"/>
      <c r="M377" s="241" t="s">
        <v>1</v>
      </c>
      <c r="N377" s="242" t="s">
        <v>41</v>
      </c>
      <c r="O377" s="92"/>
      <c r="P377" s="226">
        <f>O377*H377</f>
        <v>0</v>
      </c>
      <c r="Q377" s="226">
        <v>0</v>
      </c>
      <c r="R377" s="226">
        <f>Q377*H377</f>
        <v>0</v>
      </c>
      <c r="S377" s="226">
        <v>0</v>
      </c>
      <c r="T377" s="227">
        <f>S377*H377</f>
        <v>0</v>
      </c>
      <c r="U377" s="39"/>
      <c r="V377" s="39"/>
      <c r="W377" s="39"/>
      <c r="X377" s="39"/>
      <c r="Y377" s="39"/>
      <c r="Z377" s="39"/>
      <c r="AA377" s="39"/>
      <c r="AB377" s="39"/>
      <c r="AC377" s="39"/>
      <c r="AD377" s="39"/>
      <c r="AE377" s="39"/>
      <c r="AR377" s="228" t="s">
        <v>415</v>
      </c>
      <c r="AT377" s="228" t="s">
        <v>443</v>
      </c>
      <c r="AU377" s="228" t="s">
        <v>76</v>
      </c>
      <c r="AY377" s="18" t="s">
        <v>414</v>
      </c>
      <c r="BE377" s="229">
        <f>IF(N377="základní",J377,0)</f>
        <v>0</v>
      </c>
      <c r="BF377" s="229">
        <f>IF(N377="snížená",J377,0)</f>
        <v>0</v>
      </c>
      <c r="BG377" s="229">
        <f>IF(N377="zákl. přenesená",J377,0)</f>
        <v>0</v>
      </c>
      <c r="BH377" s="229">
        <f>IF(N377="sníž. přenesená",J377,0)</f>
        <v>0</v>
      </c>
      <c r="BI377" s="229">
        <f>IF(N377="nulová",J377,0)</f>
        <v>0</v>
      </c>
      <c r="BJ377" s="18" t="s">
        <v>84</v>
      </c>
      <c r="BK377" s="229">
        <f>ROUND(I377*H377,2)</f>
        <v>0</v>
      </c>
      <c r="BL377" s="18" t="s">
        <v>415</v>
      </c>
      <c r="BM377" s="228" t="s">
        <v>5033</v>
      </c>
    </row>
    <row r="378" s="2" customFormat="1">
      <c r="A378" s="39"/>
      <c r="B378" s="40"/>
      <c r="C378" s="41"/>
      <c r="D378" s="230" t="s">
        <v>417</v>
      </c>
      <c r="E378" s="41"/>
      <c r="F378" s="231" t="s">
        <v>5032</v>
      </c>
      <c r="G378" s="41"/>
      <c r="H378" s="41"/>
      <c r="I378" s="156"/>
      <c r="J378" s="41"/>
      <c r="K378" s="41"/>
      <c r="L378" s="45"/>
      <c r="M378" s="232"/>
      <c r="N378" s="233"/>
      <c r="O378" s="92"/>
      <c r="P378" s="92"/>
      <c r="Q378" s="92"/>
      <c r="R378" s="92"/>
      <c r="S378" s="92"/>
      <c r="T378" s="93"/>
      <c r="U378" s="39"/>
      <c r="V378" s="39"/>
      <c r="W378" s="39"/>
      <c r="X378" s="39"/>
      <c r="Y378" s="39"/>
      <c r="Z378" s="39"/>
      <c r="AA378" s="39"/>
      <c r="AB378" s="39"/>
      <c r="AC378" s="39"/>
      <c r="AD378" s="39"/>
      <c r="AE378" s="39"/>
      <c r="AT378" s="18" t="s">
        <v>417</v>
      </c>
      <c r="AU378" s="18" t="s">
        <v>76</v>
      </c>
    </row>
    <row r="379" s="2" customFormat="1" ht="33" customHeight="1">
      <c r="A379" s="39"/>
      <c r="B379" s="40"/>
      <c r="C379" s="234" t="s">
        <v>5034</v>
      </c>
      <c r="D379" s="234" t="s">
        <v>443</v>
      </c>
      <c r="E379" s="235" t="s">
        <v>1260</v>
      </c>
      <c r="F379" s="236" t="s">
        <v>1261</v>
      </c>
      <c r="G379" s="237" t="s">
        <v>509</v>
      </c>
      <c r="H379" s="238">
        <v>26</v>
      </c>
      <c r="I379" s="239"/>
      <c r="J379" s="240">
        <f>ROUND(I379*H379,2)</f>
        <v>0</v>
      </c>
      <c r="K379" s="236" t="s">
        <v>1</v>
      </c>
      <c r="L379" s="45"/>
      <c r="M379" s="241" t="s">
        <v>1</v>
      </c>
      <c r="N379" s="242" t="s">
        <v>41</v>
      </c>
      <c r="O379" s="92"/>
      <c r="P379" s="226">
        <f>O379*H379</f>
        <v>0</v>
      </c>
      <c r="Q379" s="226">
        <v>0</v>
      </c>
      <c r="R379" s="226">
        <f>Q379*H379</f>
        <v>0</v>
      </c>
      <c r="S379" s="226">
        <v>0</v>
      </c>
      <c r="T379" s="227">
        <f>S379*H379</f>
        <v>0</v>
      </c>
      <c r="U379" s="39"/>
      <c r="V379" s="39"/>
      <c r="W379" s="39"/>
      <c r="X379" s="39"/>
      <c r="Y379" s="39"/>
      <c r="Z379" s="39"/>
      <c r="AA379" s="39"/>
      <c r="AB379" s="39"/>
      <c r="AC379" s="39"/>
      <c r="AD379" s="39"/>
      <c r="AE379" s="39"/>
      <c r="AR379" s="228" t="s">
        <v>415</v>
      </c>
      <c r="AT379" s="228" t="s">
        <v>443</v>
      </c>
      <c r="AU379" s="228" t="s">
        <v>76</v>
      </c>
      <c r="AY379" s="18" t="s">
        <v>414</v>
      </c>
      <c r="BE379" s="229">
        <f>IF(N379="základní",J379,0)</f>
        <v>0</v>
      </c>
      <c r="BF379" s="229">
        <f>IF(N379="snížená",J379,0)</f>
        <v>0</v>
      </c>
      <c r="BG379" s="229">
        <f>IF(N379="zákl. přenesená",J379,0)</f>
        <v>0</v>
      </c>
      <c r="BH379" s="229">
        <f>IF(N379="sníž. přenesená",J379,0)</f>
        <v>0</v>
      </c>
      <c r="BI379" s="229">
        <f>IF(N379="nulová",J379,0)</f>
        <v>0</v>
      </c>
      <c r="BJ379" s="18" t="s">
        <v>84</v>
      </c>
      <c r="BK379" s="229">
        <f>ROUND(I379*H379,2)</f>
        <v>0</v>
      </c>
      <c r="BL379" s="18" t="s">
        <v>415</v>
      </c>
      <c r="BM379" s="228" t="s">
        <v>5035</v>
      </c>
    </row>
    <row r="380" s="2" customFormat="1">
      <c r="A380" s="39"/>
      <c r="B380" s="40"/>
      <c r="C380" s="41"/>
      <c r="D380" s="230" t="s">
        <v>417</v>
      </c>
      <c r="E380" s="41"/>
      <c r="F380" s="231" t="s">
        <v>1261</v>
      </c>
      <c r="G380" s="41"/>
      <c r="H380" s="41"/>
      <c r="I380" s="156"/>
      <c r="J380" s="41"/>
      <c r="K380" s="41"/>
      <c r="L380" s="45"/>
      <c r="M380" s="232"/>
      <c r="N380" s="233"/>
      <c r="O380" s="92"/>
      <c r="P380" s="92"/>
      <c r="Q380" s="92"/>
      <c r="R380" s="92"/>
      <c r="S380" s="92"/>
      <c r="T380" s="93"/>
      <c r="U380" s="39"/>
      <c r="V380" s="39"/>
      <c r="W380" s="39"/>
      <c r="X380" s="39"/>
      <c r="Y380" s="39"/>
      <c r="Z380" s="39"/>
      <c r="AA380" s="39"/>
      <c r="AB380" s="39"/>
      <c r="AC380" s="39"/>
      <c r="AD380" s="39"/>
      <c r="AE380" s="39"/>
      <c r="AT380" s="18" t="s">
        <v>417</v>
      </c>
      <c r="AU380" s="18" t="s">
        <v>76</v>
      </c>
    </row>
    <row r="381" s="2" customFormat="1" ht="44.25" customHeight="1">
      <c r="A381" s="39"/>
      <c r="B381" s="40"/>
      <c r="C381" s="234" t="s">
        <v>5036</v>
      </c>
      <c r="D381" s="234" t="s">
        <v>443</v>
      </c>
      <c r="E381" s="235" t="s">
        <v>5037</v>
      </c>
      <c r="F381" s="236" t="s">
        <v>5038</v>
      </c>
      <c r="G381" s="237" t="s">
        <v>509</v>
      </c>
      <c r="H381" s="238">
        <v>7</v>
      </c>
      <c r="I381" s="239"/>
      <c r="J381" s="240">
        <f>ROUND(I381*H381,2)</f>
        <v>0</v>
      </c>
      <c r="K381" s="236" t="s">
        <v>1</v>
      </c>
      <c r="L381" s="45"/>
      <c r="M381" s="241" t="s">
        <v>1</v>
      </c>
      <c r="N381" s="242" t="s">
        <v>41</v>
      </c>
      <c r="O381" s="92"/>
      <c r="P381" s="226">
        <f>O381*H381</f>
        <v>0</v>
      </c>
      <c r="Q381" s="226">
        <v>0</v>
      </c>
      <c r="R381" s="226">
        <f>Q381*H381</f>
        <v>0</v>
      </c>
      <c r="S381" s="226">
        <v>0</v>
      </c>
      <c r="T381" s="227">
        <f>S381*H381</f>
        <v>0</v>
      </c>
      <c r="U381" s="39"/>
      <c r="V381" s="39"/>
      <c r="W381" s="39"/>
      <c r="X381" s="39"/>
      <c r="Y381" s="39"/>
      <c r="Z381" s="39"/>
      <c r="AA381" s="39"/>
      <c r="AB381" s="39"/>
      <c r="AC381" s="39"/>
      <c r="AD381" s="39"/>
      <c r="AE381" s="39"/>
      <c r="AR381" s="228" t="s">
        <v>415</v>
      </c>
      <c r="AT381" s="228" t="s">
        <v>443</v>
      </c>
      <c r="AU381" s="228" t="s">
        <v>76</v>
      </c>
      <c r="AY381" s="18" t="s">
        <v>414</v>
      </c>
      <c r="BE381" s="229">
        <f>IF(N381="základní",J381,0)</f>
        <v>0</v>
      </c>
      <c r="BF381" s="229">
        <f>IF(N381="snížená",J381,0)</f>
        <v>0</v>
      </c>
      <c r="BG381" s="229">
        <f>IF(N381="zákl. přenesená",J381,0)</f>
        <v>0</v>
      </c>
      <c r="BH381" s="229">
        <f>IF(N381="sníž. přenesená",J381,0)</f>
        <v>0</v>
      </c>
      <c r="BI381" s="229">
        <f>IF(N381="nulová",J381,0)</f>
        <v>0</v>
      </c>
      <c r="BJ381" s="18" t="s">
        <v>84</v>
      </c>
      <c r="BK381" s="229">
        <f>ROUND(I381*H381,2)</f>
        <v>0</v>
      </c>
      <c r="BL381" s="18" t="s">
        <v>415</v>
      </c>
      <c r="BM381" s="228" t="s">
        <v>5039</v>
      </c>
    </row>
    <row r="382" s="2" customFormat="1">
      <c r="A382" s="39"/>
      <c r="B382" s="40"/>
      <c r="C382" s="41"/>
      <c r="D382" s="230" t="s">
        <v>417</v>
      </c>
      <c r="E382" s="41"/>
      <c r="F382" s="231" t="s">
        <v>5038</v>
      </c>
      <c r="G382" s="41"/>
      <c r="H382" s="41"/>
      <c r="I382" s="156"/>
      <c r="J382" s="41"/>
      <c r="K382" s="41"/>
      <c r="L382" s="45"/>
      <c r="M382" s="232"/>
      <c r="N382" s="233"/>
      <c r="O382" s="92"/>
      <c r="P382" s="92"/>
      <c r="Q382" s="92"/>
      <c r="R382" s="92"/>
      <c r="S382" s="92"/>
      <c r="T382" s="93"/>
      <c r="U382" s="39"/>
      <c r="V382" s="39"/>
      <c r="W382" s="39"/>
      <c r="X382" s="39"/>
      <c r="Y382" s="39"/>
      <c r="Z382" s="39"/>
      <c r="AA382" s="39"/>
      <c r="AB382" s="39"/>
      <c r="AC382" s="39"/>
      <c r="AD382" s="39"/>
      <c r="AE382" s="39"/>
      <c r="AT382" s="18" t="s">
        <v>417</v>
      </c>
      <c r="AU382" s="18" t="s">
        <v>76</v>
      </c>
    </row>
    <row r="383" s="2" customFormat="1" ht="33" customHeight="1">
      <c r="A383" s="39"/>
      <c r="B383" s="40"/>
      <c r="C383" s="234" t="s">
        <v>5040</v>
      </c>
      <c r="D383" s="234" t="s">
        <v>443</v>
      </c>
      <c r="E383" s="235" t="s">
        <v>5041</v>
      </c>
      <c r="F383" s="236" t="s">
        <v>5042</v>
      </c>
      <c r="G383" s="237" t="s">
        <v>509</v>
      </c>
      <c r="H383" s="238">
        <v>99</v>
      </c>
      <c r="I383" s="239"/>
      <c r="J383" s="240">
        <f>ROUND(I383*H383,2)</f>
        <v>0</v>
      </c>
      <c r="K383" s="236" t="s">
        <v>1</v>
      </c>
      <c r="L383" s="45"/>
      <c r="M383" s="241" t="s">
        <v>1</v>
      </c>
      <c r="N383" s="242" t="s">
        <v>41</v>
      </c>
      <c r="O383" s="92"/>
      <c r="P383" s="226">
        <f>O383*H383</f>
        <v>0</v>
      </c>
      <c r="Q383" s="226">
        <v>0</v>
      </c>
      <c r="R383" s="226">
        <f>Q383*H383</f>
        <v>0</v>
      </c>
      <c r="S383" s="226">
        <v>0</v>
      </c>
      <c r="T383" s="227">
        <f>S383*H383</f>
        <v>0</v>
      </c>
      <c r="U383" s="39"/>
      <c r="V383" s="39"/>
      <c r="W383" s="39"/>
      <c r="X383" s="39"/>
      <c r="Y383" s="39"/>
      <c r="Z383" s="39"/>
      <c r="AA383" s="39"/>
      <c r="AB383" s="39"/>
      <c r="AC383" s="39"/>
      <c r="AD383" s="39"/>
      <c r="AE383" s="39"/>
      <c r="AR383" s="228" t="s">
        <v>415</v>
      </c>
      <c r="AT383" s="228" t="s">
        <v>443</v>
      </c>
      <c r="AU383" s="228" t="s">
        <v>76</v>
      </c>
      <c r="AY383" s="18" t="s">
        <v>414</v>
      </c>
      <c r="BE383" s="229">
        <f>IF(N383="základní",J383,0)</f>
        <v>0</v>
      </c>
      <c r="BF383" s="229">
        <f>IF(N383="snížená",J383,0)</f>
        <v>0</v>
      </c>
      <c r="BG383" s="229">
        <f>IF(N383="zákl. přenesená",J383,0)</f>
        <v>0</v>
      </c>
      <c r="BH383" s="229">
        <f>IF(N383="sníž. přenesená",J383,0)</f>
        <v>0</v>
      </c>
      <c r="BI383" s="229">
        <f>IF(N383="nulová",J383,0)</f>
        <v>0</v>
      </c>
      <c r="BJ383" s="18" t="s">
        <v>84</v>
      </c>
      <c r="BK383" s="229">
        <f>ROUND(I383*H383,2)</f>
        <v>0</v>
      </c>
      <c r="BL383" s="18" t="s">
        <v>415</v>
      </c>
      <c r="BM383" s="228" t="s">
        <v>5043</v>
      </c>
    </row>
    <row r="384" s="2" customFormat="1">
      <c r="A384" s="39"/>
      <c r="B384" s="40"/>
      <c r="C384" s="41"/>
      <c r="D384" s="230" t="s">
        <v>417</v>
      </c>
      <c r="E384" s="41"/>
      <c r="F384" s="231" t="s">
        <v>5042</v>
      </c>
      <c r="G384" s="41"/>
      <c r="H384" s="41"/>
      <c r="I384" s="156"/>
      <c r="J384" s="41"/>
      <c r="K384" s="41"/>
      <c r="L384" s="45"/>
      <c r="M384" s="232"/>
      <c r="N384" s="233"/>
      <c r="O384" s="92"/>
      <c r="P384" s="92"/>
      <c r="Q384" s="92"/>
      <c r="R384" s="92"/>
      <c r="S384" s="92"/>
      <c r="T384" s="93"/>
      <c r="U384" s="39"/>
      <c r="V384" s="39"/>
      <c r="W384" s="39"/>
      <c r="X384" s="39"/>
      <c r="Y384" s="39"/>
      <c r="Z384" s="39"/>
      <c r="AA384" s="39"/>
      <c r="AB384" s="39"/>
      <c r="AC384" s="39"/>
      <c r="AD384" s="39"/>
      <c r="AE384" s="39"/>
      <c r="AT384" s="18" t="s">
        <v>417</v>
      </c>
      <c r="AU384" s="18" t="s">
        <v>76</v>
      </c>
    </row>
    <row r="385" s="2" customFormat="1" ht="33" customHeight="1">
      <c r="A385" s="39"/>
      <c r="B385" s="40"/>
      <c r="C385" s="234" t="s">
        <v>5044</v>
      </c>
      <c r="D385" s="234" t="s">
        <v>443</v>
      </c>
      <c r="E385" s="235" t="s">
        <v>1263</v>
      </c>
      <c r="F385" s="236" t="s">
        <v>1264</v>
      </c>
      <c r="G385" s="237" t="s">
        <v>509</v>
      </c>
      <c r="H385" s="238">
        <v>98</v>
      </c>
      <c r="I385" s="239"/>
      <c r="J385" s="240">
        <f>ROUND(I385*H385,2)</f>
        <v>0</v>
      </c>
      <c r="K385" s="236" t="s">
        <v>1</v>
      </c>
      <c r="L385" s="45"/>
      <c r="M385" s="241" t="s">
        <v>1</v>
      </c>
      <c r="N385" s="242" t="s">
        <v>41</v>
      </c>
      <c r="O385" s="92"/>
      <c r="P385" s="226">
        <f>O385*H385</f>
        <v>0</v>
      </c>
      <c r="Q385" s="226">
        <v>0</v>
      </c>
      <c r="R385" s="226">
        <f>Q385*H385</f>
        <v>0</v>
      </c>
      <c r="S385" s="226">
        <v>0</v>
      </c>
      <c r="T385" s="227">
        <f>S385*H385</f>
        <v>0</v>
      </c>
      <c r="U385" s="39"/>
      <c r="V385" s="39"/>
      <c r="W385" s="39"/>
      <c r="X385" s="39"/>
      <c r="Y385" s="39"/>
      <c r="Z385" s="39"/>
      <c r="AA385" s="39"/>
      <c r="AB385" s="39"/>
      <c r="AC385" s="39"/>
      <c r="AD385" s="39"/>
      <c r="AE385" s="39"/>
      <c r="AR385" s="228" t="s">
        <v>415</v>
      </c>
      <c r="AT385" s="228" t="s">
        <v>443</v>
      </c>
      <c r="AU385" s="228" t="s">
        <v>76</v>
      </c>
      <c r="AY385" s="18" t="s">
        <v>414</v>
      </c>
      <c r="BE385" s="229">
        <f>IF(N385="základní",J385,0)</f>
        <v>0</v>
      </c>
      <c r="BF385" s="229">
        <f>IF(N385="snížená",J385,0)</f>
        <v>0</v>
      </c>
      <c r="BG385" s="229">
        <f>IF(N385="zákl. přenesená",J385,0)</f>
        <v>0</v>
      </c>
      <c r="BH385" s="229">
        <f>IF(N385="sníž. přenesená",J385,0)</f>
        <v>0</v>
      </c>
      <c r="BI385" s="229">
        <f>IF(N385="nulová",J385,0)</f>
        <v>0</v>
      </c>
      <c r="BJ385" s="18" t="s">
        <v>84</v>
      </c>
      <c r="BK385" s="229">
        <f>ROUND(I385*H385,2)</f>
        <v>0</v>
      </c>
      <c r="BL385" s="18" t="s">
        <v>415</v>
      </c>
      <c r="BM385" s="228" t="s">
        <v>5045</v>
      </c>
    </row>
    <row r="386" s="2" customFormat="1">
      <c r="A386" s="39"/>
      <c r="B386" s="40"/>
      <c r="C386" s="41"/>
      <c r="D386" s="230" t="s">
        <v>417</v>
      </c>
      <c r="E386" s="41"/>
      <c r="F386" s="231" t="s">
        <v>1264</v>
      </c>
      <c r="G386" s="41"/>
      <c r="H386" s="41"/>
      <c r="I386" s="156"/>
      <c r="J386" s="41"/>
      <c r="K386" s="41"/>
      <c r="L386" s="45"/>
      <c r="M386" s="232"/>
      <c r="N386" s="233"/>
      <c r="O386" s="92"/>
      <c r="P386" s="92"/>
      <c r="Q386" s="92"/>
      <c r="R386" s="92"/>
      <c r="S386" s="92"/>
      <c r="T386" s="93"/>
      <c r="U386" s="39"/>
      <c r="V386" s="39"/>
      <c r="W386" s="39"/>
      <c r="X386" s="39"/>
      <c r="Y386" s="39"/>
      <c r="Z386" s="39"/>
      <c r="AA386" s="39"/>
      <c r="AB386" s="39"/>
      <c r="AC386" s="39"/>
      <c r="AD386" s="39"/>
      <c r="AE386" s="39"/>
      <c r="AT386" s="18" t="s">
        <v>417</v>
      </c>
      <c r="AU386" s="18" t="s">
        <v>76</v>
      </c>
    </row>
    <row r="387" s="2" customFormat="1" ht="33" customHeight="1">
      <c r="A387" s="39"/>
      <c r="B387" s="40"/>
      <c r="C387" s="234" t="s">
        <v>5046</v>
      </c>
      <c r="D387" s="234" t="s">
        <v>443</v>
      </c>
      <c r="E387" s="235" t="s">
        <v>5047</v>
      </c>
      <c r="F387" s="236" t="s">
        <v>5048</v>
      </c>
      <c r="G387" s="237" t="s">
        <v>509</v>
      </c>
      <c r="H387" s="238">
        <v>45</v>
      </c>
      <c r="I387" s="239"/>
      <c r="J387" s="240">
        <f>ROUND(I387*H387,2)</f>
        <v>0</v>
      </c>
      <c r="K387" s="236" t="s">
        <v>1</v>
      </c>
      <c r="L387" s="45"/>
      <c r="M387" s="241" t="s">
        <v>1</v>
      </c>
      <c r="N387" s="242" t="s">
        <v>41</v>
      </c>
      <c r="O387" s="92"/>
      <c r="P387" s="226">
        <f>O387*H387</f>
        <v>0</v>
      </c>
      <c r="Q387" s="226">
        <v>0</v>
      </c>
      <c r="R387" s="226">
        <f>Q387*H387</f>
        <v>0</v>
      </c>
      <c r="S387" s="226">
        <v>0</v>
      </c>
      <c r="T387" s="227">
        <f>S387*H387</f>
        <v>0</v>
      </c>
      <c r="U387" s="39"/>
      <c r="V387" s="39"/>
      <c r="W387" s="39"/>
      <c r="X387" s="39"/>
      <c r="Y387" s="39"/>
      <c r="Z387" s="39"/>
      <c r="AA387" s="39"/>
      <c r="AB387" s="39"/>
      <c r="AC387" s="39"/>
      <c r="AD387" s="39"/>
      <c r="AE387" s="39"/>
      <c r="AR387" s="228" t="s">
        <v>415</v>
      </c>
      <c r="AT387" s="228" t="s">
        <v>443</v>
      </c>
      <c r="AU387" s="228" t="s">
        <v>76</v>
      </c>
      <c r="AY387" s="18" t="s">
        <v>414</v>
      </c>
      <c r="BE387" s="229">
        <f>IF(N387="základní",J387,0)</f>
        <v>0</v>
      </c>
      <c r="BF387" s="229">
        <f>IF(N387="snížená",J387,0)</f>
        <v>0</v>
      </c>
      <c r="BG387" s="229">
        <f>IF(N387="zákl. přenesená",J387,0)</f>
        <v>0</v>
      </c>
      <c r="BH387" s="229">
        <f>IF(N387="sníž. přenesená",J387,0)</f>
        <v>0</v>
      </c>
      <c r="BI387" s="229">
        <f>IF(N387="nulová",J387,0)</f>
        <v>0</v>
      </c>
      <c r="BJ387" s="18" t="s">
        <v>84</v>
      </c>
      <c r="BK387" s="229">
        <f>ROUND(I387*H387,2)</f>
        <v>0</v>
      </c>
      <c r="BL387" s="18" t="s">
        <v>415</v>
      </c>
      <c r="BM387" s="228" t="s">
        <v>5049</v>
      </c>
    </row>
    <row r="388" s="2" customFormat="1">
      <c r="A388" s="39"/>
      <c r="B388" s="40"/>
      <c r="C388" s="41"/>
      <c r="D388" s="230" t="s">
        <v>417</v>
      </c>
      <c r="E388" s="41"/>
      <c r="F388" s="231" t="s">
        <v>5048</v>
      </c>
      <c r="G388" s="41"/>
      <c r="H388" s="41"/>
      <c r="I388" s="156"/>
      <c r="J388" s="41"/>
      <c r="K388" s="41"/>
      <c r="L388" s="45"/>
      <c r="M388" s="232"/>
      <c r="N388" s="233"/>
      <c r="O388" s="92"/>
      <c r="P388" s="92"/>
      <c r="Q388" s="92"/>
      <c r="R388" s="92"/>
      <c r="S388" s="92"/>
      <c r="T388" s="93"/>
      <c r="U388" s="39"/>
      <c r="V388" s="39"/>
      <c r="W388" s="39"/>
      <c r="X388" s="39"/>
      <c r="Y388" s="39"/>
      <c r="Z388" s="39"/>
      <c r="AA388" s="39"/>
      <c r="AB388" s="39"/>
      <c r="AC388" s="39"/>
      <c r="AD388" s="39"/>
      <c r="AE388" s="39"/>
      <c r="AT388" s="18" t="s">
        <v>417</v>
      </c>
      <c r="AU388" s="18" t="s">
        <v>76</v>
      </c>
    </row>
    <row r="389" s="2" customFormat="1" ht="44.25" customHeight="1">
      <c r="A389" s="39"/>
      <c r="B389" s="40"/>
      <c r="C389" s="234" t="s">
        <v>5050</v>
      </c>
      <c r="D389" s="234" t="s">
        <v>443</v>
      </c>
      <c r="E389" s="235" t="s">
        <v>5051</v>
      </c>
      <c r="F389" s="236" t="s">
        <v>5052</v>
      </c>
      <c r="G389" s="237" t="s">
        <v>509</v>
      </c>
      <c r="H389" s="238">
        <v>7</v>
      </c>
      <c r="I389" s="239"/>
      <c r="J389" s="240">
        <f>ROUND(I389*H389,2)</f>
        <v>0</v>
      </c>
      <c r="K389" s="236" t="s">
        <v>1</v>
      </c>
      <c r="L389" s="45"/>
      <c r="M389" s="241" t="s">
        <v>1</v>
      </c>
      <c r="N389" s="242" t="s">
        <v>41</v>
      </c>
      <c r="O389" s="92"/>
      <c r="P389" s="226">
        <f>O389*H389</f>
        <v>0</v>
      </c>
      <c r="Q389" s="226">
        <v>0</v>
      </c>
      <c r="R389" s="226">
        <f>Q389*H389</f>
        <v>0</v>
      </c>
      <c r="S389" s="226">
        <v>0</v>
      </c>
      <c r="T389" s="227">
        <f>S389*H389</f>
        <v>0</v>
      </c>
      <c r="U389" s="39"/>
      <c r="V389" s="39"/>
      <c r="W389" s="39"/>
      <c r="X389" s="39"/>
      <c r="Y389" s="39"/>
      <c r="Z389" s="39"/>
      <c r="AA389" s="39"/>
      <c r="AB389" s="39"/>
      <c r="AC389" s="39"/>
      <c r="AD389" s="39"/>
      <c r="AE389" s="39"/>
      <c r="AR389" s="228" t="s">
        <v>415</v>
      </c>
      <c r="AT389" s="228" t="s">
        <v>443</v>
      </c>
      <c r="AU389" s="228" t="s">
        <v>76</v>
      </c>
      <c r="AY389" s="18" t="s">
        <v>414</v>
      </c>
      <c r="BE389" s="229">
        <f>IF(N389="základní",J389,0)</f>
        <v>0</v>
      </c>
      <c r="BF389" s="229">
        <f>IF(N389="snížená",J389,0)</f>
        <v>0</v>
      </c>
      <c r="BG389" s="229">
        <f>IF(N389="zákl. přenesená",J389,0)</f>
        <v>0</v>
      </c>
      <c r="BH389" s="229">
        <f>IF(N389="sníž. přenesená",J389,0)</f>
        <v>0</v>
      </c>
      <c r="BI389" s="229">
        <f>IF(N389="nulová",J389,0)</f>
        <v>0</v>
      </c>
      <c r="BJ389" s="18" t="s">
        <v>84</v>
      </c>
      <c r="BK389" s="229">
        <f>ROUND(I389*H389,2)</f>
        <v>0</v>
      </c>
      <c r="BL389" s="18" t="s">
        <v>415</v>
      </c>
      <c r="BM389" s="228" t="s">
        <v>5053</v>
      </c>
    </row>
    <row r="390" s="2" customFormat="1">
      <c r="A390" s="39"/>
      <c r="B390" s="40"/>
      <c r="C390" s="41"/>
      <c r="D390" s="230" t="s">
        <v>417</v>
      </c>
      <c r="E390" s="41"/>
      <c r="F390" s="231" t="s">
        <v>5052</v>
      </c>
      <c r="G390" s="41"/>
      <c r="H390" s="41"/>
      <c r="I390" s="156"/>
      <c r="J390" s="41"/>
      <c r="K390" s="41"/>
      <c r="L390" s="45"/>
      <c r="M390" s="232"/>
      <c r="N390" s="233"/>
      <c r="O390" s="92"/>
      <c r="P390" s="92"/>
      <c r="Q390" s="92"/>
      <c r="R390" s="92"/>
      <c r="S390" s="92"/>
      <c r="T390" s="93"/>
      <c r="U390" s="39"/>
      <c r="V390" s="39"/>
      <c r="W390" s="39"/>
      <c r="X390" s="39"/>
      <c r="Y390" s="39"/>
      <c r="Z390" s="39"/>
      <c r="AA390" s="39"/>
      <c r="AB390" s="39"/>
      <c r="AC390" s="39"/>
      <c r="AD390" s="39"/>
      <c r="AE390" s="39"/>
      <c r="AT390" s="18" t="s">
        <v>417</v>
      </c>
      <c r="AU390" s="18" t="s">
        <v>76</v>
      </c>
    </row>
    <row r="391" s="2" customFormat="1" ht="33" customHeight="1">
      <c r="A391" s="39"/>
      <c r="B391" s="40"/>
      <c r="C391" s="234" t="s">
        <v>5054</v>
      </c>
      <c r="D391" s="234" t="s">
        <v>443</v>
      </c>
      <c r="E391" s="235" t="s">
        <v>5055</v>
      </c>
      <c r="F391" s="236" t="s">
        <v>5056</v>
      </c>
      <c r="G391" s="237" t="s">
        <v>509</v>
      </c>
      <c r="H391" s="238">
        <v>1600</v>
      </c>
      <c r="I391" s="239"/>
      <c r="J391" s="240">
        <f>ROUND(I391*H391,2)</f>
        <v>0</v>
      </c>
      <c r="K391" s="236" t="s">
        <v>1</v>
      </c>
      <c r="L391" s="45"/>
      <c r="M391" s="241" t="s">
        <v>1</v>
      </c>
      <c r="N391" s="242" t="s">
        <v>41</v>
      </c>
      <c r="O391" s="92"/>
      <c r="P391" s="226">
        <f>O391*H391</f>
        <v>0</v>
      </c>
      <c r="Q391" s="226">
        <v>0</v>
      </c>
      <c r="R391" s="226">
        <f>Q391*H391</f>
        <v>0</v>
      </c>
      <c r="S391" s="226">
        <v>0</v>
      </c>
      <c r="T391" s="227">
        <f>S391*H391</f>
        <v>0</v>
      </c>
      <c r="U391" s="39"/>
      <c r="V391" s="39"/>
      <c r="W391" s="39"/>
      <c r="X391" s="39"/>
      <c r="Y391" s="39"/>
      <c r="Z391" s="39"/>
      <c r="AA391" s="39"/>
      <c r="AB391" s="39"/>
      <c r="AC391" s="39"/>
      <c r="AD391" s="39"/>
      <c r="AE391" s="39"/>
      <c r="AR391" s="228" t="s">
        <v>415</v>
      </c>
      <c r="AT391" s="228" t="s">
        <v>443</v>
      </c>
      <c r="AU391" s="228" t="s">
        <v>76</v>
      </c>
      <c r="AY391" s="18" t="s">
        <v>414</v>
      </c>
      <c r="BE391" s="229">
        <f>IF(N391="základní",J391,0)</f>
        <v>0</v>
      </c>
      <c r="BF391" s="229">
        <f>IF(N391="snížená",J391,0)</f>
        <v>0</v>
      </c>
      <c r="BG391" s="229">
        <f>IF(N391="zákl. přenesená",J391,0)</f>
        <v>0</v>
      </c>
      <c r="BH391" s="229">
        <f>IF(N391="sníž. přenesená",J391,0)</f>
        <v>0</v>
      </c>
      <c r="BI391" s="229">
        <f>IF(N391="nulová",J391,0)</f>
        <v>0</v>
      </c>
      <c r="BJ391" s="18" t="s">
        <v>84</v>
      </c>
      <c r="BK391" s="229">
        <f>ROUND(I391*H391,2)</f>
        <v>0</v>
      </c>
      <c r="BL391" s="18" t="s">
        <v>415</v>
      </c>
      <c r="BM391" s="228" t="s">
        <v>5057</v>
      </c>
    </row>
    <row r="392" s="2" customFormat="1">
      <c r="A392" s="39"/>
      <c r="B392" s="40"/>
      <c r="C392" s="41"/>
      <c r="D392" s="230" t="s">
        <v>417</v>
      </c>
      <c r="E392" s="41"/>
      <c r="F392" s="231" t="s">
        <v>5056</v>
      </c>
      <c r="G392" s="41"/>
      <c r="H392" s="41"/>
      <c r="I392" s="156"/>
      <c r="J392" s="41"/>
      <c r="K392" s="41"/>
      <c r="L392" s="45"/>
      <c r="M392" s="232"/>
      <c r="N392" s="233"/>
      <c r="O392" s="92"/>
      <c r="P392" s="92"/>
      <c r="Q392" s="92"/>
      <c r="R392" s="92"/>
      <c r="S392" s="92"/>
      <c r="T392" s="93"/>
      <c r="U392" s="39"/>
      <c r="V392" s="39"/>
      <c r="W392" s="39"/>
      <c r="X392" s="39"/>
      <c r="Y392" s="39"/>
      <c r="Z392" s="39"/>
      <c r="AA392" s="39"/>
      <c r="AB392" s="39"/>
      <c r="AC392" s="39"/>
      <c r="AD392" s="39"/>
      <c r="AE392" s="39"/>
      <c r="AT392" s="18" t="s">
        <v>417</v>
      </c>
      <c r="AU392" s="18" t="s">
        <v>76</v>
      </c>
    </row>
    <row r="393" s="2" customFormat="1" ht="33" customHeight="1">
      <c r="A393" s="39"/>
      <c r="B393" s="40"/>
      <c r="C393" s="234" t="s">
        <v>5058</v>
      </c>
      <c r="D393" s="234" t="s">
        <v>443</v>
      </c>
      <c r="E393" s="235" t="s">
        <v>5059</v>
      </c>
      <c r="F393" s="236" t="s">
        <v>5060</v>
      </c>
      <c r="G393" s="237" t="s">
        <v>509</v>
      </c>
      <c r="H393" s="238">
        <v>50</v>
      </c>
      <c r="I393" s="239"/>
      <c r="J393" s="240">
        <f>ROUND(I393*H393,2)</f>
        <v>0</v>
      </c>
      <c r="K393" s="236" t="s">
        <v>1</v>
      </c>
      <c r="L393" s="45"/>
      <c r="M393" s="241" t="s">
        <v>1</v>
      </c>
      <c r="N393" s="242" t="s">
        <v>41</v>
      </c>
      <c r="O393" s="92"/>
      <c r="P393" s="226">
        <f>O393*H393</f>
        <v>0</v>
      </c>
      <c r="Q393" s="226">
        <v>0</v>
      </c>
      <c r="R393" s="226">
        <f>Q393*H393</f>
        <v>0</v>
      </c>
      <c r="S393" s="226">
        <v>0</v>
      </c>
      <c r="T393" s="227">
        <f>S393*H393</f>
        <v>0</v>
      </c>
      <c r="U393" s="39"/>
      <c r="V393" s="39"/>
      <c r="W393" s="39"/>
      <c r="X393" s="39"/>
      <c r="Y393" s="39"/>
      <c r="Z393" s="39"/>
      <c r="AA393" s="39"/>
      <c r="AB393" s="39"/>
      <c r="AC393" s="39"/>
      <c r="AD393" s="39"/>
      <c r="AE393" s="39"/>
      <c r="AR393" s="228" t="s">
        <v>415</v>
      </c>
      <c r="AT393" s="228" t="s">
        <v>443</v>
      </c>
      <c r="AU393" s="228" t="s">
        <v>76</v>
      </c>
      <c r="AY393" s="18" t="s">
        <v>414</v>
      </c>
      <c r="BE393" s="229">
        <f>IF(N393="základní",J393,0)</f>
        <v>0</v>
      </c>
      <c r="BF393" s="229">
        <f>IF(N393="snížená",J393,0)</f>
        <v>0</v>
      </c>
      <c r="BG393" s="229">
        <f>IF(N393="zákl. přenesená",J393,0)</f>
        <v>0</v>
      </c>
      <c r="BH393" s="229">
        <f>IF(N393="sníž. přenesená",J393,0)</f>
        <v>0</v>
      </c>
      <c r="BI393" s="229">
        <f>IF(N393="nulová",J393,0)</f>
        <v>0</v>
      </c>
      <c r="BJ393" s="18" t="s">
        <v>84</v>
      </c>
      <c r="BK393" s="229">
        <f>ROUND(I393*H393,2)</f>
        <v>0</v>
      </c>
      <c r="BL393" s="18" t="s">
        <v>415</v>
      </c>
      <c r="BM393" s="228" t="s">
        <v>5061</v>
      </c>
    </row>
    <row r="394" s="2" customFormat="1">
      <c r="A394" s="39"/>
      <c r="B394" s="40"/>
      <c r="C394" s="41"/>
      <c r="D394" s="230" t="s">
        <v>417</v>
      </c>
      <c r="E394" s="41"/>
      <c r="F394" s="231" t="s">
        <v>5060</v>
      </c>
      <c r="G394" s="41"/>
      <c r="H394" s="41"/>
      <c r="I394" s="156"/>
      <c r="J394" s="41"/>
      <c r="K394" s="41"/>
      <c r="L394" s="45"/>
      <c r="M394" s="232"/>
      <c r="N394" s="233"/>
      <c r="O394" s="92"/>
      <c r="P394" s="92"/>
      <c r="Q394" s="92"/>
      <c r="R394" s="92"/>
      <c r="S394" s="92"/>
      <c r="T394" s="93"/>
      <c r="U394" s="39"/>
      <c r="V394" s="39"/>
      <c r="W394" s="39"/>
      <c r="X394" s="39"/>
      <c r="Y394" s="39"/>
      <c r="Z394" s="39"/>
      <c r="AA394" s="39"/>
      <c r="AB394" s="39"/>
      <c r="AC394" s="39"/>
      <c r="AD394" s="39"/>
      <c r="AE394" s="39"/>
      <c r="AT394" s="18" t="s">
        <v>417</v>
      </c>
      <c r="AU394" s="18" t="s">
        <v>76</v>
      </c>
    </row>
    <row r="395" s="2" customFormat="1" ht="33" customHeight="1">
      <c r="A395" s="39"/>
      <c r="B395" s="40"/>
      <c r="C395" s="234" t="s">
        <v>2301</v>
      </c>
      <c r="D395" s="234" t="s">
        <v>443</v>
      </c>
      <c r="E395" s="235" t="s">
        <v>5062</v>
      </c>
      <c r="F395" s="236" t="s">
        <v>5063</v>
      </c>
      <c r="G395" s="237" t="s">
        <v>509</v>
      </c>
      <c r="H395" s="238">
        <v>56</v>
      </c>
      <c r="I395" s="239"/>
      <c r="J395" s="240">
        <f>ROUND(I395*H395,2)</f>
        <v>0</v>
      </c>
      <c r="K395" s="236" t="s">
        <v>1</v>
      </c>
      <c r="L395" s="45"/>
      <c r="M395" s="241" t="s">
        <v>1</v>
      </c>
      <c r="N395" s="242" t="s">
        <v>41</v>
      </c>
      <c r="O395" s="92"/>
      <c r="P395" s="226">
        <f>O395*H395</f>
        <v>0</v>
      </c>
      <c r="Q395" s="226">
        <v>0</v>
      </c>
      <c r="R395" s="226">
        <f>Q395*H395</f>
        <v>0</v>
      </c>
      <c r="S395" s="226">
        <v>0</v>
      </c>
      <c r="T395" s="227">
        <f>S395*H395</f>
        <v>0</v>
      </c>
      <c r="U395" s="39"/>
      <c r="V395" s="39"/>
      <c r="W395" s="39"/>
      <c r="X395" s="39"/>
      <c r="Y395" s="39"/>
      <c r="Z395" s="39"/>
      <c r="AA395" s="39"/>
      <c r="AB395" s="39"/>
      <c r="AC395" s="39"/>
      <c r="AD395" s="39"/>
      <c r="AE395" s="39"/>
      <c r="AR395" s="228" t="s">
        <v>415</v>
      </c>
      <c r="AT395" s="228" t="s">
        <v>443</v>
      </c>
      <c r="AU395" s="228" t="s">
        <v>76</v>
      </c>
      <c r="AY395" s="18" t="s">
        <v>414</v>
      </c>
      <c r="BE395" s="229">
        <f>IF(N395="základní",J395,0)</f>
        <v>0</v>
      </c>
      <c r="BF395" s="229">
        <f>IF(N395="snížená",J395,0)</f>
        <v>0</v>
      </c>
      <c r="BG395" s="229">
        <f>IF(N395="zákl. přenesená",J395,0)</f>
        <v>0</v>
      </c>
      <c r="BH395" s="229">
        <f>IF(N395="sníž. přenesená",J395,0)</f>
        <v>0</v>
      </c>
      <c r="BI395" s="229">
        <f>IF(N395="nulová",J395,0)</f>
        <v>0</v>
      </c>
      <c r="BJ395" s="18" t="s">
        <v>84</v>
      </c>
      <c r="BK395" s="229">
        <f>ROUND(I395*H395,2)</f>
        <v>0</v>
      </c>
      <c r="BL395" s="18" t="s">
        <v>415</v>
      </c>
      <c r="BM395" s="228" t="s">
        <v>5064</v>
      </c>
    </row>
    <row r="396" s="2" customFormat="1">
      <c r="A396" s="39"/>
      <c r="B396" s="40"/>
      <c r="C396" s="41"/>
      <c r="D396" s="230" t="s">
        <v>417</v>
      </c>
      <c r="E396" s="41"/>
      <c r="F396" s="231" t="s">
        <v>5063</v>
      </c>
      <c r="G396" s="41"/>
      <c r="H396" s="41"/>
      <c r="I396" s="156"/>
      <c r="J396" s="41"/>
      <c r="K396" s="41"/>
      <c r="L396" s="45"/>
      <c r="M396" s="232"/>
      <c r="N396" s="233"/>
      <c r="O396" s="92"/>
      <c r="P396" s="92"/>
      <c r="Q396" s="92"/>
      <c r="R396" s="92"/>
      <c r="S396" s="92"/>
      <c r="T396" s="93"/>
      <c r="U396" s="39"/>
      <c r="V396" s="39"/>
      <c r="W396" s="39"/>
      <c r="X396" s="39"/>
      <c r="Y396" s="39"/>
      <c r="Z396" s="39"/>
      <c r="AA396" s="39"/>
      <c r="AB396" s="39"/>
      <c r="AC396" s="39"/>
      <c r="AD396" s="39"/>
      <c r="AE396" s="39"/>
      <c r="AT396" s="18" t="s">
        <v>417</v>
      </c>
      <c r="AU396" s="18" t="s">
        <v>76</v>
      </c>
    </row>
    <row r="397" s="2" customFormat="1" ht="33" customHeight="1">
      <c r="A397" s="39"/>
      <c r="B397" s="40"/>
      <c r="C397" s="234" t="s">
        <v>5065</v>
      </c>
      <c r="D397" s="234" t="s">
        <v>443</v>
      </c>
      <c r="E397" s="235" t="s">
        <v>5066</v>
      </c>
      <c r="F397" s="236" t="s">
        <v>5067</v>
      </c>
      <c r="G397" s="237" t="s">
        <v>509</v>
      </c>
      <c r="H397" s="238">
        <v>10</v>
      </c>
      <c r="I397" s="239"/>
      <c r="J397" s="240">
        <f>ROUND(I397*H397,2)</f>
        <v>0</v>
      </c>
      <c r="K397" s="236" t="s">
        <v>1</v>
      </c>
      <c r="L397" s="45"/>
      <c r="M397" s="241" t="s">
        <v>1</v>
      </c>
      <c r="N397" s="242" t="s">
        <v>41</v>
      </c>
      <c r="O397" s="92"/>
      <c r="P397" s="226">
        <f>O397*H397</f>
        <v>0</v>
      </c>
      <c r="Q397" s="226">
        <v>0</v>
      </c>
      <c r="R397" s="226">
        <f>Q397*H397</f>
        <v>0</v>
      </c>
      <c r="S397" s="226">
        <v>0</v>
      </c>
      <c r="T397" s="227">
        <f>S397*H397</f>
        <v>0</v>
      </c>
      <c r="U397" s="39"/>
      <c r="V397" s="39"/>
      <c r="W397" s="39"/>
      <c r="X397" s="39"/>
      <c r="Y397" s="39"/>
      <c r="Z397" s="39"/>
      <c r="AA397" s="39"/>
      <c r="AB397" s="39"/>
      <c r="AC397" s="39"/>
      <c r="AD397" s="39"/>
      <c r="AE397" s="39"/>
      <c r="AR397" s="228" t="s">
        <v>415</v>
      </c>
      <c r="AT397" s="228" t="s">
        <v>443</v>
      </c>
      <c r="AU397" s="228" t="s">
        <v>76</v>
      </c>
      <c r="AY397" s="18" t="s">
        <v>414</v>
      </c>
      <c r="BE397" s="229">
        <f>IF(N397="základní",J397,0)</f>
        <v>0</v>
      </c>
      <c r="BF397" s="229">
        <f>IF(N397="snížená",J397,0)</f>
        <v>0</v>
      </c>
      <c r="BG397" s="229">
        <f>IF(N397="zákl. přenesená",J397,0)</f>
        <v>0</v>
      </c>
      <c r="BH397" s="229">
        <f>IF(N397="sníž. přenesená",J397,0)</f>
        <v>0</v>
      </c>
      <c r="BI397" s="229">
        <f>IF(N397="nulová",J397,0)</f>
        <v>0</v>
      </c>
      <c r="BJ397" s="18" t="s">
        <v>84</v>
      </c>
      <c r="BK397" s="229">
        <f>ROUND(I397*H397,2)</f>
        <v>0</v>
      </c>
      <c r="BL397" s="18" t="s">
        <v>415</v>
      </c>
      <c r="BM397" s="228" t="s">
        <v>5068</v>
      </c>
    </row>
    <row r="398" s="2" customFormat="1">
      <c r="A398" s="39"/>
      <c r="B398" s="40"/>
      <c r="C398" s="41"/>
      <c r="D398" s="230" t="s">
        <v>417</v>
      </c>
      <c r="E398" s="41"/>
      <c r="F398" s="231" t="s">
        <v>5067</v>
      </c>
      <c r="G398" s="41"/>
      <c r="H398" s="41"/>
      <c r="I398" s="156"/>
      <c r="J398" s="41"/>
      <c r="K398" s="41"/>
      <c r="L398" s="45"/>
      <c r="M398" s="232"/>
      <c r="N398" s="233"/>
      <c r="O398" s="92"/>
      <c r="P398" s="92"/>
      <c r="Q398" s="92"/>
      <c r="R398" s="92"/>
      <c r="S398" s="92"/>
      <c r="T398" s="93"/>
      <c r="U398" s="39"/>
      <c r="V398" s="39"/>
      <c r="W398" s="39"/>
      <c r="X398" s="39"/>
      <c r="Y398" s="39"/>
      <c r="Z398" s="39"/>
      <c r="AA398" s="39"/>
      <c r="AB398" s="39"/>
      <c r="AC398" s="39"/>
      <c r="AD398" s="39"/>
      <c r="AE398" s="39"/>
      <c r="AT398" s="18" t="s">
        <v>417</v>
      </c>
      <c r="AU398" s="18" t="s">
        <v>76</v>
      </c>
    </row>
    <row r="399" s="2" customFormat="1" ht="33" customHeight="1">
      <c r="A399" s="39"/>
      <c r="B399" s="40"/>
      <c r="C399" s="234" t="s">
        <v>5069</v>
      </c>
      <c r="D399" s="234" t="s">
        <v>443</v>
      </c>
      <c r="E399" s="235" t="s">
        <v>5070</v>
      </c>
      <c r="F399" s="236" t="s">
        <v>5071</v>
      </c>
      <c r="G399" s="237" t="s">
        <v>531</v>
      </c>
      <c r="H399" s="238">
        <v>12000</v>
      </c>
      <c r="I399" s="239"/>
      <c r="J399" s="240">
        <f>ROUND(I399*H399,2)</f>
        <v>0</v>
      </c>
      <c r="K399" s="236" t="s">
        <v>1</v>
      </c>
      <c r="L399" s="45"/>
      <c r="M399" s="241" t="s">
        <v>1</v>
      </c>
      <c r="N399" s="242" t="s">
        <v>41</v>
      </c>
      <c r="O399" s="92"/>
      <c r="P399" s="226">
        <f>O399*H399</f>
        <v>0</v>
      </c>
      <c r="Q399" s="226">
        <v>0</v>
      </c>
      <c r="R399" s="226">
        <f>Q399*H399</f>
        <v>0</v>
      </c>
      <c r="S399" s="226">
        <v>0</v>
      </c>
      <c r="T399" s="227">
        <f>S399*H399</f>
        <v>0</v>
      </c>
      <c r="U399" s="39"/>
      <c r="V399" s="39"/>
      <c r="W399" s="39"/>
      <c r="X399" s="39"/>
      <c r="Y399" s="39"/>
      <c r="Z399" s="39"/>
      <c r="AA399" s="39"/>
      <c r="AB399" s="39"/>
      <c r="AC399" s="39"/>
      <c r="AD399" s="39"/>
      <c r="AE399" s="39"/>
      <c r="AR399" s="228" t="s">
        <v>415</v>
      </c>
      <c r="AT399" s="228" t="s">
        <v>443</v>
      </c>
      <c r="AU399" s="228" t="s">
        <v>76</v>
      </c>
      <c r="AY399" s="18" t="s">
        <v>414</v>
      </c>
      <c r="BE399" s="229">
        <f>IF(N399="základní",J399,0)</f>
        <v>0</v>
      </c>
      <c r="BF399" s="229">
        <f>IF(N399="snížená",J399,0)</f>
        <v>0</v>
      </c>
      <c r="BG399" s="229">
        <f>IF(N399="zákl. přenesená",J399,0)</f>
        <v>0</v>
      </c>
      <c r="BH399" s="229">
        <f>IF(N399="sníž. přenesená",J399,0)</f>
        <v>0</v>
      </c>
      <c r="BI399" s="229">
        <f>IF(N399="nulová",J399,0)</f>
        <v>0</v>
      </c>
      <c r="BJ399" s="18" t="s">
        <v>84</v>
      </c>
      <c r="BK399" s="229">
        <f>ROUND(I399*H399,2)</f>
        <v>0</v>
      </c>
      <c r="BL399" s="18" t="s">
        <v>415</v>
      </c>
      <c r="BM399" s="228" t="s">
        <v>5072</v>
      </c>
    </row>
    <row r="400" s="2" customFormat="1">
      <c r="A400" s="39"/>
      <c r="B400" s="40"/>
      <c r="C400" s="41"/>
      <c r="D400" s="230" t="s">
        <v>417</v>
      </c>
      <c r="E400" s="41"/>
      <c r="F400" s="231" t="s">
        <v>5071</v>
      </c>
      <c r="G400" s="41"/>
      <c r="H400" s="41"/>
      <c r="I400" s="156"/>
      <c r="J400" s="41"/>
      <c r="K400" s="41"/>
      <c r="L400" s="45"/>
      <c r="M400" s="232"/>
      <c r="N400" s="233"/>
      <c r="O400" s="92"/>
      <c r="P400" s="92"/>
      <c r="Q400" s="92"/>
      <c r="R400" s="92"/>
      <c r="S400" s="92"/>
      <c r="T400" s="93"/>
      <c r="U400" s="39"/>
      <c r="V400" s="39"/>
      <c r="W400" s="39"/>
      <c r="X400" s="39"/>
      <c r="Y400" s="39"/>
      <c r="Z400" s="39"/>
      <c r="AA400" s="39"/>
      <c r="AB400" s="39"/>
      <c r="AC400" s="39"/>
      <c r="AD400" s="39"/>
      <c r="AE400" s="39"/>
      <c r="AT400" s="18" t="s">
        <v>417</v>
      </c>
      <c r="AU400" s="18" t="s">
        <v>76</v>
      </c>
    </row>
    <row r="401" s="2" customFormat="1" ht="33" customHeight="1">
      <c r="A401" s="39"/>
      <c r="B401" s="40"/>
      <c r="C401" s="234" t="s">
        <v>5073</v>
      </c>
      <c r="D401" s="234" t="s">
        <v>443</v>
      </c>
      <c r="E401" s="235" t="s">
        <v>5074</v>
      </c>
      <c r="F401" s="236" t="s">
        <v>5075</v>
      </c>
      <c r="G401" s="237" t="s">
        <v>531</v>
      </c>
      <c r="H401" s="238">
        <v>14000</v>
      </c>
      <c r="I401" s="239"/>
      <c r="J401" s="240">
        <f>ROUND(I401*H401,2)</f>
        <v>0</v>
      </c>
      <c r="K401" s="236" t="s">
        <v>1</v>
      </c>
      <c r="L401" s="45"/>
      <c r="M401" s="241" t="s">
        <v>1</v>
      </c>
      <c r="N401" s="242" t="s">
        <v>41</v>
      </c>
      <c r="O401" s="92"/>
      <c r="P401" s="226">
        <f>O401*H401</f>
        <v>0</v>
      </c>
      <c r="Q401" s="226">
        <v>0</v>
      </c>
      <c r="R401" s="226">
        <f>Q401*H401</f>
        <v>0</v>
      </c>
      <c r="S401" s="226">
        <v>0</v>
      </c>
      <c r="T401" s="227">
        <f>S401*H401</f>
        <v>0</v>
      </c>
      <c r="U401" s="39"/>
      <c r="V401" s="39"/>
      <c r="W401" s="39"/>
      <c r="X401" s="39"/>
      <c r="Y401" s="39"/>
      <c r="Z401" s="39"/>
      <c r="AA401" s="39"/>
      <c r="AB401" s="39"/>
      <c r="AC401" s="39"/>
      <c r="AD401" s="39"/>
      <c r="AE401" s="39"/>
      <c r="AR401" s="228" t="s">
        <v>415</v>
      </c>
      <c r="AT401" s="228" t="s">
        <v>443</v>
      </c>
      <c r="AU401" s="228" t="s">
        <v>76</v>
      </c>
      <c r="AY401" s="18" t="s">
        <v>414</v>
      </c>
      <c r="BE401" s="229">
        <f>IF(N401="základní",J401,0)</f>
        <v>0</v>
      </c>
      <c r="BF401" s="229">
        <f>IF(N401="snížená",J401,0)</f>
        <v>0</v>
      </c>
      <c r="BG401" s="229">
        <f>IF(N401="zákl. přenesená",J401,0)</f>
        <v>0</v>
      </c>
      <c r="BH401" s="229">
        <f>IF(N401="sníž. přenesená",J401,0)</f>
        <v>0</v>
      </c>
      <c r="BI401" s="229">
        <f>IF(N401="nulová",J401,0)</f>
        <v>0</v>
      </c>
      <c r="BJ401" s="18" t="s">
        <v>84</v>
      </c>
      <c r="BK401" s="229">
        <f>ROUND(I401*H401,2)</f>
        <v>0</v>
      </c>
      <c r="BL401" s="18" t="s">
        <v>415</v>
      </c>
      <c r="BM401" s="228" t="s">
        <v>5076</v>
      </c>
    </row>
    <row r="402" s="2" customFormat="1">
      <c r="A402" s="39"/>
      <c r="B402" s="40"/>
      <c r="C402" s="41"/>
      <c r="D402" s="230" t="s">
        <v>417</v>
      </c>
      <c r="E402" s="41"/>
      <c r="F402" s="231" t="s">
        <v>5075</v>
      </c>
      <c r="G402" s="41"/>
      <c r="H402" s="41"/>
      <c r="I402" s="156"/>
      <c r="J402" s="41"/>
      <c r="K402" s="41"/>
      <c r="L402" s="45"/>
      <c r="M402" s="232"/>
      <c r="N402" s="233"/>
      <c r="O402" s="92"/>
      <c r="P402" s="92"/>
      <c r="Q402" s="92"/>
      <c r="R402" s="92"/>
      <c r="S402" s="92"/>
      <c r="T402" s="93"/>
      <c r="U402" s="39"/>
      <c r="V402" s="39"/>
      <c r="W402" s="39"/>
      <c r="X402" s="39"/>
      <c r="Y402" s="39"/>
      <c r="Z402" s="39"/>
      <c r="AA402" s="39"/>
      <c r="AB402" s="39"/>
      <c r="AC402" s="39"/>
      <c r="AD402" s="39"/>
      <c r="AE402" s="39"/>
      <c r="AT402" s="18" t="s">
        <v>417</v>
      </c>
      <c r="AU402" s="18" t="s">
        <v>76</v>
      </c>
    </row>
    <row r="403" s="2" customFormat="1" ht="33" customHeight="1">
      <c r="A403" s="39"/>
      <c r="B403" s="40"/>
      <c r="C403" s="234" t="s">
        <v>5077</v>
      </c>
      <c r="D403" s="234" t="s">
        <v>443</v>
      </c>
      <c r="E403" s="235" t="s">
        <v>5078</v>
      </c>
      <c r="F403" s="236" t="s">
        <v>5079</v>
      </c>
      <c r="G403" s="237" t="s">
        <v>509</v>
      </c>
      <c r="H403" s="238">
        <v>20</v>
      </c>
      <c r="I403" s="239"/>
      <c r="J403" s="240">
        <f>ROUND(I403*H403,2)</f>
        <v>0</v>
      </c>
      <c r="K403" s="236" t="s">
        <v>1</v>
      </c>
      <c r="L403" s="45"/>
      <c r="M403" s="241" t="s">
        <v>1</v>
      </c>
      <c r="N403" s="242" t="s">
        <v>41</v>
      </c>
      <c r="O403" s="92"/>
      <c r="P403" s="226">
        <f>O403*H403</f>
        <v>0</v>
      </c>
      <c r="Q403" s="226">
        <v>0</v>
      </c>
      <c r="R403" s="226">
        <f>Q403*H403</f>
        <v>0</v>
      </c>
      <c r="S403" s="226">
        <v>0</v>
      </c>
      <c r="T403" s="227">
        <f>S403*H403</f>
        <v>0</v>
      </c>
      <c r="U403" s="39"/>
      <c r="V403" s="39"/>
      <c r="W403" s="39"/>
      <c r="X403" s="39"/>
      <c r="Y403" s="39"/>
      <c r="Z403" s="39"/>
      <c r="AA403" s="39"/>
      <c r="AB403" s="39"/>
      <c r="AC403" s="39"/>
      <c r="AD403" s="39"/>
      <c r="AE403" s="39"/>
      <c r="AR403" s="228" t="s">
        <v>415</v>
      </c>
      <c r="AT403" s="228" t="s">
        <v>443</v>
      </c>
      <c r="AU403" s="228" t="s">
        <v>76</v>
      </c>
      <c r="AY403" s="18" t="s">
        <v>414</v>
      </c>
      <c r="BE403" s="229">
        <f>IF(N403="základní",J403,0)</f>
        <v>0</v>
      </c>
      <c r="BF403" s="229">
        <f>IF(N403="snížená",J403,0)</f>
        <v>0</v>
      </c>
      <c r="BG403" s="229">
        <f>IF(N403="zákl. přenesená",J403,0)</f>
        <v>0</v>
      </c>
      <c r="BH403" s="229">
        <f>IF(N403="sníž. přenesená",J403,0)</f>
        <v>0</v>
      </c>
      <c r="BI403" s="229">
        <f>IF(N403="nulová",J403,0)</f>
        <v>0</v>
      </c>
      <c r="BJ403" s="18" t="s">
        <v>84</v>
      </c>
      <c r="BK403" s="229">
        <f>ROUND(I403*H403,2)</f>
        <v>0</v>
      </c>
      <c r="BL403" s="18" t="s">
        <v>415</v>
      </c>
      <c r="BM403" s="228" t="s">
        <v>5080</v>
      </c>
    </row>
    <row r="404" s="2" customFormat="1">
      <c r="A404" s="39"/>
      <c r="B404" s="40"/>
      <c r="C404" s="41"/>
      <c r="D404" s="230" t="s">
        <v>417</v>
      </c>
      <c r="E404" s="41"/>
      <c r="F404" s="231" t="s">
        <v>5079</v>
      </c>
      <c r="G404" s="41"/>
      <c r="H404" s="41"/>
      <c r="I404" s="156"/>
      <c r="J404" s="41"/>
      <c r="K404" s="41"/>
      <c r="L404" s="45"/>
      <c r="M404" s="232"/>
      <c r="N404" s="233"/>
      <c r="O404" s="92"/>
      <c r="P404" s="92"/>
      <c r="Q404" s="92"/>
      <c r="R404" s="92"/>
      <c r="S404" s="92"/>
      <c r="T404" s="93"/>
      <c r="U404" s="39"/>
      <c r="V404" s="39"/>
      <c r="W404" s="39"/>
      <c r="X404" s="39"/>
      <c r="Y404" s="39"/>
      <c r="Z404" s="39"/>
      <c r="AA404" s="39"/>
      <c r="AB404" s="39"/>
      <c r="AC404" s="39"/>
      <c r="AD404" s="39"/>
      <c r="AE404" s="39"/>
      <c r="AT404" s="18" t="s">
        <v>417</v>
      </c>
      <c r="AU404" s="18" t="s">
        <v>76</v>
      </c>
    </row>
    <row r="405" s="2" customFormat="1" ht="33" customHeight="1">
      <c r="A405" s="39"/>
      <c r="B405" s="40"/>
      <c r="C405" s="234" t="s">
        <v>5081</v>
      </c>
      <c r="D405" s="234" t="s">
        <v>443</v>
      </c>
      <c r="E405" s="235" t="s">
        <v>1269</v>
      </c>
      <c r="F405" s="236" t="s">
        <v>1270</v>
      </c>
      <c r="G405" s="237" t="s">
        <v>531</v>
      </c>
      <c r="H405" s="238">
        <v>11000</v>
      </c>
      <c r="I405" s="239"/>
      <c r="J405" s="240">
        <f>ROUND(I405*H405,2)</f>
        <v>0</v>
      </c>
      <c r="K405" s="236" t="s">
        <v>1</v>
      </c>
      <c r="L405" s="45"/>
      <c r="M405" s="241" t="s">
        <v>1</v>
      </c>
      <c r="N405" s="242" t="s">
        <v>41</v>
      </c>
      <c r="O405" s="92"/>
      <c r="P405" s="226">
        <f>O405*H405</f>
        <v>0</v>
      </c>
      <c r="Q405" s="226">
        <v>0</v>
      </c>
      <c r="R405" s="226">
        <f>Q405*H405</f>
        <v>0</v>
      </c>
      <c r="S405" s="226">
        <v>0</v>
      </c>
      <c r="T405" s="227">
        <f>S405*H405</f>
        <v>0</v>
      </c>
      <c r="U405" s="39"/>
      <c r="V405" s="39"/>
      <c r="W405" s="39"/>
      <c r="X405" s="39"/>
      <c r="Y405" s="39"/>
      <c r="Z405" s="39"/>
      <c r="AA405" s="39"/>
      <c r="AB405" s="39"/>
      <c r="AC405" s="39"/>
      <c r="AD405" s="39"/>
      <c r="AE405" s="39"/>
      <c r="AR405" s="228" t="s">
        <v>415</v>
      </c>
      <c r="AT405" s="228" t="s">
        <v>443</v>
      </c>
      <c r="AU405" s="228" t="s">
        <v>76</v>
      </c>
      <c r="AY405" s="18" t="s">
        <v>414</v>
      </c>
      <c r="BE405" s="229">
        <f>IF(N405="základní",J405,0)</f>
        <v>0</v>
      </c>
      <c r="BF405" s="229">
        <f>IF(N405="snížená",J405,0)</f>
        <v>0</v>
      </c>
      <c r="BG405" s="229">
        <f>IF(N405="zákl. přenesená",J405,0)</f>
        <v>0</v>
      </c>
      <c r="BH405" s="229">
        <f>IF(N405="sníž. přenesená",J405,0)</f>
        <v>0</v>
      </c>
      <c r="BI405" s="229">
        <f>IF(N405="nulová",J405,0)</f>
        <v>0</v>
      </c>
      <c r="BJ405" s="18" t="s">
        <v>84</v>
      </c>
      <c r="BK405" s="229">
        <f>ROUND(I405*H405,2)</f>
        <v>0</v>
      </c>
      <c r="BL405" s="18" t="s">
        <v>415</v>
      </c>
      <c r="BM405" s="228" t="s">
        <v>5082</v>
      </c>
    </row>
    <row r="406" s="2" customFormat="1">
      <c r="A406" s="39"/>
      <c r="B406" s="40"/>
      <c r="C406" s="41"/>
      <c r="D406" s="230" t="s">
        <v>417</v>
      </c>
      <c r="E406" s="41"/>
      <c r="F406" s="231" t="s">
        <v>1270</v>
      </c>
      <c r="G406" s="41"/>
      <c r="H406" s="41"/>
      <c r="I406" s="156"/>
      <c r="J406" s="41"/>
      <c r="K406" s="41"/>
      <c r="L406" s="45"/>
      <c r="M406" s="232"/>
      <c r="N406" s="233"/>
      <c r="O406" s="92"/>
      <c r="P406" s="92"/>
      <c r="Q406" s="92"/>
      <c r="R406" s="92"/>
      <c r="S406" s="92"/>
      <c r="T406" s="93"/>
      <c r="U406" s="39"/>
      <c r="V406" s="39"/>
      <c r="W406" s="39"/>
      <c r="X406" s="39"/>
      <c r="Y406" s="39"/>
      <c r="Z406" s="39"/>
      <c r="AA406" s="39"/>
      <c r="AB406" s="39"/>
      <c r="AC406" s="39"/>
      <c r="AD406" s="39"/>
      <c r="AE406" s="39"/>
      <c r="AT406" s="18" t="s">
        <v>417</v>
      </c>
      <c r="AU406" s="18" t="s">
        <v>76</v>
      </c>
    </row>
    <row r="407" s="2" customFormat="1" ht="33" customHeight="1">
      <c r="A407" s="39"/>
      <c r="B407" s="40"/>
      <c r="C407" s="234" t="s">
        <v>5083</v>
      </c>
      <c r="D407" s="234" t="s">
        <v>443</v>
      </c>
      <c r="E407" s="235" t="s">
        <v>5084</v>
      </c>
      <c r="F407" s="236" t="s">
        <v>5085</v>
      </c>
      <c r="G407" s="237" t="s">
        <v>531</v>
      </c>
      <c r="H407" s="238">
        <v>11000</v>
      </c>
      <c r="I407" s="239"/>
      <c r="J407" s="240">
        <f>ROUND(I407*H407,2)</f>
        <v>0</v>
      </c>
      <c r="K407" s="236" t="s">
        <v>1</v>
      </c>
      <c r="L407" s="45"/>
      <c r="M407" s="241" t="s">
        <v>1</v>
      </c>
      <c r="N407" s="242" t="s">
        <v>41</v>
      </c>
      <c r="O407" s="92"/>
      <c r="P407" s="226">
        <f>O407*H407</f>
        <v>0</v>
      </c>
      <c r="Q407" s="226">
        <v>0</v>
      </c>
      <c r="R407" s="226">
        <f>Q407*H407</f>
        <v>0</v>
      </c>
      <c r="S407" s="226">
        <v>0</v>
      </c>
      <c r="T407" s="227">
        <f>S407*H407</f>
        <v>0</v>
      </c>
      <c r="U407" s="39"/>
      <c r="V407" s="39"/>
      <c r="W407" s="39"/>
      <c r="X407" s="39"/>
      <c r="Y407" s="39"/>
      <c r="Z407" s="39"/>
      <c r="AA407" s="39"/>
      <c r="AB407" s="39"/>
      <c r="AC407" s="39"/>
      <c r="AD407" s="39"/>
      <c r="AE407" s="39"/>
      <c r="AR407" s="228" t="s">
        <v>415</v>
      </c>
      <c r="AT407" s="228" t="s">
        <v>443</v>
      </c>
      <c r="AU407" s="228" t="s">
        <v>76</v>
      </c>
      <c r="AY407" s="18" t="s">
        <v>414</v>
      </c>
      <c r="BE407" s="229">
        <f>IF(N407="základní",J407,0)</f>
        <v>0</v>
      </c>
      <c r="BF407" s="229">
        <f>IF(N407="snížená",J407,0)</f>
        <v>0</v>
      </c>
      <c r="BG407" s="229">
        <f>IF(N407="zákl. přenesená",J407,0)</f>
        <v>0</v>
      </c>
      <c r="BH407" s="229">
        <f>IF(N407="sníž. přenesená",J407,0)</f>
        <v>0</v>
      </c>
      <c r="BI407" s="229">
        <f>IF(N407="nulová",J407,0)</f>
        <v>0</v>
      </c>
      <c r="BJ407" s="18" t="s">
        <v>84</v>
      </c>
      <c r="BK407" s="229">
        <f>ROUND(I407*H407,2)</f>
        <v>0</v>
      </c>
      <c r="BL407" s="18" t="s">
        <v>415</v>
      </c>
      <c r="BM407" s="228" t="s">
        <v>5086</v>
      </c>
    </row>
    <row r="408" s="2" customFormat="1">
      <c r="A408" s="39"/>
      <c r="B408" s="40"/>
      <c r="C408" s="41"/>
      <c r="D408" s="230" t="s">
        <v>417</v>
      </c>
      <c r="E408" s="41"/>
      <c r="F408" s="231" t="s">
        <v>5085</v>
      </c>
      <c r="G408" s="41"/>
      <c r="H408" s="41"/>
      <c r="I408" s="156"/>
      <c r="J408" s="41"/>
      <c r="K408" s="41"/>
      <c r="L408" s="45"/>
      <c r="M408" s="232"/>
      <c r="N408" s="233"/>
      <c r="O408" s="92"/>
      <c r="P408" s="92"/>
      <c r="Q408" s="92"/>
      <c r="R408" s="92"/>
      <c r="S408" s="92"/>
      <c r="T408" s="93"/>
      <c r="U408" s="39"/>
      <c r="V408" s="39"/>
      <c r="W408" s="39"/>
      <c r="X408" s="39"/>
      <c r="Y408" s="39"/>
      <c r="Z408" s="39"/>
      <c r="AA408" s="39"/>
      <c r="AB408" s="39"/>
      <c r="AC408" s="39"/>
      <c r="AD408" s="39"/>
      <c r="AE408" s="39"/>
      <c r="AT408" s="18" t="s">
        <v>417</v>
      </c>
      <c r="AU408" s="18" t="s">
        <v>76</v>
      </c>
    </row>
    <row r="409" s="2" customFormat="1" ht="44.25" customHeight="1">
      <c r="A409" s="39"/>
      <c r="B409" s="40"/>
      <c r="C409" s="234" t="s">
        <v>5087</v>
      </c>
      <c r="D409" s="234" t="s">
        <v>443</v>
      </c>
      <c r="E409" s="235" t="s">
        <v>1272</v>
      </c>
      <c r="F409" s="236" t="s">
        <v>1273</v>
      </c>
      <c r="G409" s="237" t="s">
        <v>509</v>
      </c>
      <c r="H409" s="238">
        <v>6</v>
      </c>
      <c r="I409" s="239"/>
      <c r="J409" s="240">
        <f>ROUND(I409*H409,2)</f>
        <v>0</v>
      </c>
      <c r="K409" s="236" t="s">
        <v>1</v>
      </c>
      <c r="L409" s="45"/>
      <c r="M409" s="241" t="s">
        <v>1</v>
      </c>
      <c r="N409" s="242" t="s">
        <v>41</v>
      </c>
      <c r="O409" s="92"/>
      <c r="P409" s="226">
        <f>O409*H409</f>
        <v>0</v>
      </c>
      <c r="Q409" s="226">
        <v>0</v>
      </c>
      <c r="R409" s="226">
        <f>Q409*H409</f>
        <v>0</v>
      </c>
      <c r="S409" s="226">
        <v>0</v>
      </c>
      <c r="T409" s="227">
        <f>S409*H409</f>
        <v>0</v>
      </c>
      <c r="U409" s="39"/>
      <c r="V409" s="39"/>
      <c r="W409" s="39"/>
      <c r="X409" s="39"/>
      <c r="Y409" s="39"/>
      <c r="Z409" s="39"/>
      <c r="AA409" s="39"/>
      <c r="AB409" s="39"/>
      <c r="AC409" s="39"/>
      <c r="AD409" s="39"/>
      <c r="AE409" s="39"/>
      <c r="AR409" s="228" t="s">
        <v>415</v>
      </c>
      <c r="AT409" s="228" t="s">
        <v>443</v>
      </c>
      <c r="AU409" s="228" t="s">
        <v>76</v>
      </c>
      <c r="AY409" s="18" t="s">
        <v>414</v>
      </c>
      <c r="BE409" s="229">
        <f>IF(N409="základní",J409,0)</f>
        <v>0</v>
      </c>
      <c r="BF409" s="229">
        <f>IF(N409="snížená",J409,0)</f>
        <v>0</v>
      </c>
      <c r="BG409" s="229">
        <f>IF(N409="zákl. přenesená",J409,0)</f>
        <v>0</v>
      </c>
      <c r="BH409" s="229">
        <f>IF(N409="sníž. přenesená",J409,0)</f>
        <v>0</v>
      </c>
      <c r="BI409" s="229">
        <f>IF(N409="nulová",J409,0)</f>
        <v>0</v>
      </c>
      <c r="BJ409" s="18" t="s">
        <v>84</v>
      </c>
      <c r="BK409" s="229">
        <f>ROUND(I409*H409,2)</f>
        <v>0</v>
      </c>
      <c r="BL409" s="18" t="s">
        <v>415</v>
      </c>
      <c r="BM409" s="228" t="s">
        <v>5088</v>
      </c>
    </row>
    <row r="410" s="2" customFormat="1">
      <c r="A410" s="39"/>
      <c r="B410" s="40"/>
      <c r="C410" s="41"/>
      <c r="D410" s="230" t="s">
        <v>417</v>
      </c>
      <c r="E410" s="41"/>
      <c r="F410" s="231" t="s">
        <v>1273</v>
      </c>
      <c r="G410" s="41"/>
      <c r="H410" s="41"/>
      <c r="I410" s="156"/>
      <c r="J410" s="41"/>
      <c r="K410" s="41"/>
      <c r="L410" s="45"/>
      <c r="M410" s="232"/>
      <c r="N410" s="233"/>
      <c r="O410" s="92"/>
      <c r="P410" s="92"/>
      <c r="Q410" s="92"/>
      <c r="R410" s="92"/>
      <c r="S410" s="92"/>
      <c r="T410" s="93"/>
      <c r="U410" s="39"/>
      <c r="V410" s="39"/>
      <c r="W410" s="39"/>
      <c r="X410" s="39"/>
      <c r="Y410" s="39"/>
      <c r="Z410" s="39"/>
      <c r="AA410" s="39"/>
      <c r="AB410" s="39"/>
      <c r="AC410" s="39"/>
      <c r="AD410" s="39"/>
      <c r="AE410" s="39"/>
      <c r="AT410" s="18" t="s">
        <v>417</v>
      </c>
      <c r="AU410" s="18" t="s">
        <v>76</v>
      </c>
    </row>
    <row r="411" s="2" customFormat="1" ht="33" customHeight="1">
      <c r="A411" s="39"/>
      <c r="B411" s="40"/>
      <c r="C411" s="234" t="s">
        <v>5089</v>
      </c>
      <c r="D411" s="234" t="s">
        <v>443</v>
      </c>
      <c r="E411" s="235" t="s">
        <v>5090</v>
      </c>
      <c r="F411" s="236" t="s">
        <v>5091</v>
      </c>
      <c r="G411" s="237" t="s">
        <v>509</v>
      </c>
      <c r="H411" s="238">
        <v>6</v>
      </c>
      <c r="I411" s="239"/>
      <c r="J411" s="240">
        <f>ROUND(I411*H411,2)</f>
        <v>0</v>
      </c>
      <c r="K411" s="236" t="s">
        <v>1</v>
      </c>
      <c r="L411" s="45"/>
      <c r="M411" s="241" t="s">
        <v>1</v>
      </c>
      <c r="N411" s="242" t="s">
        <v>41</v>
      </c>
      <c r="O411" s="92"/>
      <c r="P411" s="226">
        <f>O411*H411</f>
        <v>0</v>
      </c>
      <c r="Q411" s="226">
        <v>0</v>
      </c>
      <c r="R411" s="226">
        <f>Q411*H411</f>
        <v>0</v>
      </c>
      <c r="S411" s="226">
        <v>0</v>
      </c>
      <c r="T411" s="227">
        <f>S411*H411</f>
        <v>0</v>
      </c>
      <c r="U411" s="39"/>
      <c r="V411" s="39"/>
      <c r="W411" s="39"/>
      <c r="X411" s="39"/>
      <c r="Y411" s="39"/>
      <c r="Z411" s="39"/>
      <c r="AA411" s="39"/>
      <c r="AB411" s="39"/>
      <c r="AC411" s="39"/>
      <c r="AD411" s="39"/>
      <c r="AE411" s="39"/>
      <c r="AR411" s="228" t="s">
        <v>415</v>
      </c>
      <c r="AT411" s="228" t="s">
        <v>443</v>
      </c>
      <c r="AU411" s="228" t="s">
        <v>76</v>
      </c>
      <c r="AY411" s="18" t="s">
        <v>414</v>
      </c>
      <c r="BE411" s="229">
        <f>IF(N411="základní",J411,0)</f>
        <v>0</v>
      </c>
      <c r="BF411" s="229">
        <f>IF(N411="snížená",J411,0)</f>
        <v>0</v>
      </c>
      <c r="BG411" s="229">
        <f>IF(N411="zákl. přenesená",J411,0)</f>
        <v>0</v>
      </c>
      <c r="BH411" s="229">
        <f>IF(N411="sníž. přenesená",J411,0)</f>
        <v>0</v>
      </c>
      <c r="BI411" s="229">
        <f>IF(N411="nulová",J411,0)</f>
        <v>0</v>
      </c>
      <c r="BJ411" s="18" t="s">
        <v>84</v>
      </c>
      <c r="BK411" s="229">
        <f>ROUND(I411*H411,2)</f>
        <v>0</v>
      </c>
      <c r="BL411" s="18" t="s">
        <v>415</v>
      </c>
      <c r="BM411" s="228" t="s">
        <v>5092</v>
      </c>
    </row>
    <row r="412" s="2" customFormat="1">
      <c r="A412" s="39"/>
      <c r="B412" s="40"/>
      <c r="C412" s="41"/>
      <c r="D412" s="230" t="s">
        <v>417</v>
      </c>
      <c r="E412" s="41"/>
      <c r="F412" s="231" t="s">
        <v>5091</v>
      </c>
      <c r="G412" s="41"/>
      <c r="H412" s="41"/>
      <c r="I412" s="156"/>
      <c r="J412" s="41"/>
      <c r="K412" s="41"/>
      <c r="L412" s="45"/>
      <c r="M412" s="232"/>
      <c r="N412" s="233"/>
      <c r="O412" s="92"/>
      <c r="P412" s="92"/>
      <c r="Q412" s="92"/>
      <c r="R412" s="92"/>
      <c r="S412" s="92"/>
      <c r="T412" s="93"/>
      <c r="U412" s="39"/>
      <c r="V412" s="39"/>
      <c r="W412" s="39"/>
      <c r="X412" s="39"/>
      <c r="Y412" s="39"/>
      <c r="Z412" s="39"/>
      <c r="AA412" s="39"/>
      <c r="AB412" s="39"/>
      <c r="AC412" s="39"/>
      <c r="AD412" s="39"/>
      <c r="AE412" s="39"/>
      <c r="AT412" s="18" t="s">
        <v>417</v>
      </c>
      <c r="AU412" s="18" t="s">
        <v>76</v>
      </c>
    </row>
    <row r="413" s="2" customFormat="1" ht="44.25" customHeight="1">
      <c r="A413" s="39"/>
      <c r="B413" s="40"/>
      <c r="C413" s="234" t="s">
        <v>5093</v>
      </c>
      <c r="D413" s="234" t="s">
        <v>443</v>
      </c>
      <c r="E413" s="235" t="s">
        <v>5094</v>
      </c>
      <c r="F413" s="236" t="s">
        <v>5095</v>
      </c>
      <c r="G413" s="237" t="s">
        <v>509</v>
      </c>
      <c r="H413" s="238">
        <v>6</v>
      </c>
      <c r="I413" s="239"/>
      <c r="J413" s="240">
        <f>ROUND(I413*H413,2)</f>
        <v>0</v>
      </c>
      <c r="K413" s="236" t="s">
        <v>1</v>
      </c>
      <c r="L413" s="45"/>
      <c r="M413" s="241" t="s">
        <v>1</v>
      </c>
      <c r="N413" s="242" t="s">
        <v>41</v>
      </c>
      <c r="O413" s="92"/>
      <c r="P413" s="226">
        <f>O413*H413</f>
        <v>0</v>
      </c>
      <c r="Q413" s="226">
        <v>0</v>
      </c>
      <c r="R413" s="226">
        <f>Q413*H413</f>
        <v>0</v>
      </c>
      <c r="S413" s="226">
        <v>0</v>
      </c>
      <c r="T413" s="227">
        <f>S413*H413</f>
        <v>0</v>
      </c>
      <c r="U413" s="39"/>
      <c r="V413" s="39"/>
      <c r="W413" s="39"/>
      <c r="X413" s="39"/>
      <c r="Y413" s="39"/>
      <c r="Z413" s="39"/>
      <c r="AA413" s="39"/>
      <c r="AB413" s="39"/>
      <c r="AC413" s="39"/>
      <c r="AD413" s="39"/>
      <c r="AE413" s="39"/>
      <c r="AR413" s="228" t="s">
        <v>415</v>
      </c>
      <c r="AT413" s="228" t="s">
        <v>443</v>
      </c>
      <c r="AU413" s="228" t="s">
        <v>76</v>
      </c>
      <c r="AY413" s="18" t="s">
        <v>414</v>
      </c>
      <c r="BE413" s="229">
        <f>IF(N413="základní",J413,0)</f>
        <v>0</v>
      </c>
      <c r="BF413" s="229">
        <f>IF(N413="snížená",J413,0)</f>
        <v>0</v>
      </c>
      <c r="BG413" s="229">
        <f>IF(N413="zákl. přenesená",J413,0)</f>
        <v>0</v>
      </c>
      <c r="BH413" s="229">
        <f>IF(N413="sníž. přenesená",J413,0)</f>
        <v>0</v>
      </c>
      <c r="BI413" s="229">
        <f>IF(N413="nulová",J413,0)</f>
        <v>0</v>
      </c>
      <c r="BJ413" s="18" t="s">
        <v>84</v>
      </c>
      <c r="BK413" s="229">
        <f>ROUND(I413*H413,2)</f>
        <v>0</v>
      </c>
      <c r="BL413" s="18" t="s">
        <v>415</v>
      </c>
      <c r="BM413" s="228" t="s">
        <v>5096</v>
      </c>
    </row>
    <row r="414" s="2" customFormat="1">
      <c r="A414" s="39"/>
      <c r="B414" s="40"/>
      <c r="C414" s="41"/>
      <c r="D414" s="230" t="s">
        <v>417</v>
      </c>
      <c r="E414" s="41"/>
      <c r="F414" s="231" t="s">
        <v>5095</v>
      </c>
      <c r="G414" s="41"/>
      <c r="H414" s="41"/>
      <c r="I414" s="156"/>
      <c r="J414" s="41"/>
      <c r="K414" s="41"/>
      <c r="L414" s="45"/>
      <c r="M414" s="232"/>
      <c r="N414" s="233"/>
      <c r="O414" s="92"/>
      <c r="P414" s="92"/>
      <c r="Q414" s="92"/>
      <c r="R414" s="92"/>
      <c r="S414" s="92"/>
      <c r="T414" s="93"/>
      <c r="U414" s="39"/>
      <c r="V414" s="39"/>
      <c r="W414" s="39"/>
      <c r="X414" s="39"/>
      <c r="Y414" s="39"/>
      <c r="Z414" s="39"/>
      <c r="AA414" s="39"/>
      <c r="AB414" s="39"/>
      <c r="AC414" s="39"/>
      <c r="AD414" s="39"/>
      <c r="AE414" s="39"/>
      <c r="AT414" s="18" t="s">
        <v>417</v>
      </c>
      <c r="AU414" s="18" t="s">
        <v>76</v>
      </c>
    </row>
    <row r="415" s="2" customFormat="1" ht="55.5" customHeight="1">
      <c r="A415" s="39"/>
      <c r="B415" s="40"/>
      <c r="C415" s="234" t="s">
        <v>5097</v>
      </c>
      <c r="D415" s="234" t="s">
        <v>443</v>
      </c>
      <c r="E415" s="235" t="s">
        <v>1275</v>
      </c>
      <c r="F415" s="236" t="s">
        <v>1276</v>
      </c>
      <c r="G415" s="237" t="s">
        <v>509</v>
      </c>
      <c r="H415" s="238">
        <v>2</v>
      </c>
      <c r="I415" s="239"/>
      <c r="J415" s="240">
        <f>ROUND(I415*H415,2)</f>
        <v>0</v>
      </c>
      <c r="K415" s="236" t="s">
        <v>1</v>
      </c>
      <c r="L415" s="45"/>
      <c r="M415" s="241" t="s">
        <v>1</v>
      </c>
      <c r="N415" s="242" t="s">
        <v>41</v>
      </c>
      <c r="O415" s="92"/>
      <c r="P415" s="226">
        <f>O415*H415</f>
        <v>0</v>
      </c>
      <c r="Q415" s="226">
        <v>0</v>
      </c>
      <c r="R415" s="226">
        <f>Q415*H415</f>
        <v>0</v>
      </c>
      <c r="S415" s="226">
        <v>0</v>
      </c>
      <c r="T415" s="227">
        <f>S415*H415</f>
        <v>0</v>
      </c>
      <c r="U415" s="39"/>
      <c r="V415" s="39"/>
      <c r="W415" s="39"/>
      <c r="X415" s="39"/>
      <c r="Y415" s="39"/>
      <c r="Z415" s="39"/>
      <c r="AA415" s="39"/>
      <c r="AB415" s="39"/>
      <c r="AC415" s="39"/>
      <c r="AD415" s="39"/>
      <c r="AE415" s="39"/>
      <c r="AR415" s="228" t="s">
        <v>415</v>
      </c>
      <c r="AT415" s="228" t="s">
        <v>443</v>
      </c>
      <c r="AU415" s="228" t="s">
        <v>76</v>
      </c>
      <c r="AY415" s="18" t="s">
        <v>414</v>
      </c>
      <c r="BE415" s="229">
        <f>IF(N415="základní",J415,0)</f>
        <v>0</v>
      </c>
      <c r="BF415" s="229">
        <f>IF(N415="snížená",J415,0)</f>
        <v>0</v>
      </c>
      <c r="BG415" s="229">
        <f>IF(N415="zákl. přenesená",J415,0)</f>
        <v>0</v>
      </c>
      <c r="BH415" s="229">
        <f>IF(N415="sníž. přenesená",J415,0)</f>
        <v>0</v>
      </c>
      <c r="BI415" s="229">
        <f>IF(N415="nulová",J415,0)</f>
        <v>0</v>
      </c>
      <c r="BJ415" s="18" t="s">
        <v>84</v>
      </c>
      <c r="BK415" s="229">
        <f>ROUND(I415*H415,2)</f>
        <v>0</v>
      </c>
      <c r="BL415" s="18" t="s">
        <v>415</v>
      </c>
      <c r="BM415" s="228" t="s">
        <v>5098</v>
      </c>
    </row>
    <row r="416" s="2" customFormat="1">
      <c r="A416" s="39"/>
      <c r="B416" s="40"/>
      <c r="C416" s="41"/>
      <c r="D416" s="230" t="s">
        <v>417</v>
      </c>
      <c r="E416" s="41"/>
      <c r="F416" s="231" t="s">
        <v>1278</v>
      </c>
      <c r="G416" s="41"/>
      <c r="H416" s="41"/>
      <c r="I416" s="156"/>
      <c r="J416" s="41"/>
      <c r="K416" s="41"/>
      <c r="L416" s="45"/>
      <c r="M416" s="232"/>
      <c r="N416" s="233"/>
      <c r="O416" s="92"/>
      <c r="P416" s="92"/>
      <c r="Q416" s="92"/>
      <c r="R416" s="92"/>
      <c r="S416" s="92"/>
      <c r="T416" s="93"/>
      <c r="U416" s="39"/>
      <c r="V416" s="39"/>
      <c r="W416" s="39"/>
      <c r="X416" s="39"/>
      <c r="Y416" s="39"/>
      <c r="Z416" s="39"/>
      <c r="AA416" s="39"/>
      <c r="AB416" s="39"/>
      <c r="AC416" s="39"/>
      <c r="AD416" s="39"/>
      <c r="AE416" s="39"/>
      <c r="AT416" s="18" t="s">
        <v>417</v>
      </c>
      <c r="AU416" s="18" t="s">
        <v>76</v>
      </c>
    </row>
    <row r="417" s="2" customFormat="1" ht="16.5" customHeight="1">
      <c r="A417" s="39"/>
      <c r="B417" s="40"/>
      <c r="C417" s="234" t="s">
        <v>5099</v>
      </c>
      <c r="D417" s="234" t="s">
        <v>443</v>
      </c>
      <c r="E417" s="235" t="s">
        <v>1304</v>
      </c>
      <c r="F417" s="236" t="s">
        <v>1305</v>
      </c>
      <c r="G417" s="237" t="s">
        <v>755</v>
      </c>
      <c r="H417" s="238">
        <v>80</v>
      </c>
      <c r="I417" s="239"/>
      <c r="J417" s="240">
        <f>ROUND(I417*H417,2)</f>
        <v>0</v>
      </c>
      <c r="K417" s="236" t="s">
        <v>1</v>
      </c>
      <c r="L417" s="45"/>
      <c r="M417" s="241" t="s">
        <v>1</v>
      </c>
      <c r="N417" s="242" t="s">
        <v>41</v>
      </c>
      <c r="O417" s="92"/>
      <c r="P417" s="226">
        <f>O417*H417</f>
        <v>0</v>
      </c>
      <c r="Q417" s="226">
        <v>0</v>
      </c>
      <c r="R417" s="226">
        <f>Q417*H417</f>
        <v>0</v>
      </c>
      <c r="S417" s="226">
        <v>0</v>
      </c>
      <c r="T417" s="227">
        <f>S417*H417</f>
        <v>0</v>
      </c>
      <c r="U417" s="39"/>
      <c r="V417" s="39"/>
      <c r="W417" s="39"/>
      <c r="X417" s="39"/>
      <c r="Y417" s="39"/>
      <c r="Z417" s="39"/>
      <c r="AA417" s="39"/>
      <c r="AB417" s="39"/>
      <c r="AC417" s="39"/>
      <c r="AD417" s="39"/>
      <c r="AE417" s="39"/>
      <c r="AR417" s="228" t="s">
        <v>415</v>
      </c>
      <c r="AT417" s="228" t="s">
        <v>443</v>
      </c>
      <c r="AU417" s="228" t="s">
        <v>76</v>
      </c>
      <c r="AY417" s="18" t="s">
        <v>414</v>
      </c>
      <c r="BE417" s="229">
        <f>IF(N417="základní",J417,0)</f>
        <v>0</v>
      </c>
      <c r="BF417" s="229">
        <f>IF(N417="snížená",J417,0)</f>
        <v>0</v>
      </c>
      <c r="BG417" s="229">
        <f>IF(N417="zákl. přenesená",J417,0)</f>
        <v>0</v>
      </c>
      <c r="BH417" s="229">
        <f>IF(N417="sníž. přenesená",J417,0)</f>
        <v>0</v>
      </c>
      <c r="BI417" s="229">
        <f>IF(N417="nulová",J417,0)</f>
        <v>0</v>
      </c>
      <c r="BJ417" s="18" t="s">
        <v>84</v>
      </c>
      <c r="BK417" s="229">
        <f>ROUND(I417*H417,2)</f>
        <v>0</v>
      </c>
      <c r="BL417" s="18" t="s">
        <v>415</v>
      </c>
      <c r="BM417" s="228" t="s">
        <v>5100</v>
      </c>
    </row>
    <row r="418" s="2" customFormat="1">
      <c r="A418" s="39"/>
      <c r="B418" s="40"/>
      <c r="C418" s="41"/>
      <c r="D418" s="230" t="s">
        <v>417</v>
      </c>
      <c r="E418" s="41"/>
      <c r="F418" s="231" t="s">
        <v>1305</v>
      </c>
      <c r="G418" s="41"/>
      <c r="H418" s="41"/>
      <c r="I418" s="156"/>
      <c r="J418" s="41"/>
      <c r="K418" s="41"/>
      <c r="L418" s="45"/>
      <c r="M418" s="232"/>
      <c r="N418" s="233"/>
      <c r="O418" s="92"/>
      <c r="P418" s="92"/>
      <c r="Q418" s="92"/>
      <c r="R418" s="92"/>
      <c r="S418" s="92"/>
      <c r="T418" s="93"/>
      <c r="U418" s="39"/>
      <c r="V418" s="39"/>
      <c r="W418" s="39"/>
      <c r="X418" s="39"/>
      <c r="Y418" s="39"/>
      <c r="Z418" s="39"/>
      <c r="AA418" s="39"/>
      <c r="AB418" s="39"/>
      <c r="AC418" s="39"/>
      <c r="AD418" s="39"/>
      <c r="AE418" s="39"/>
      <c r="AT418" s="18" t="s">
        <v>417</v>
      </c>
      <c r="AU418" s="18" t="s">
        <v>76</v>
      </c>
    </row>
    <row r="419" s="2" customFormat="1" ht="21.75" customHeight="1">
      <c r="A419" s="39"/>
      <c r="B419" s="40"/>
      <c r="C419" s="234" t="s">
        <v>5101</v>
      </c>
      <c r="D419" s="234" t="s">
        <v>443</v>
      </c>
      <c r="E419" s="235" t="s">
        <v>1307</v>
      </c>
      <c r="F419" s="236" t="s">
        <v>1308</v>
      </c>
      <c r="G419" s="237" t="s">
        <v>897</v>
      </c>
      <c r="H419" s="238">
        <v>280</v>
      </c>
      <c r="I419" s="239"/>
      <c r="J419" s="240">
        <f>ROUND(I419*H419,2)</f>
        <v>0</v>
      </c>
      <c r="K419" s="236" t="s">
        <v>1</v>
      </c>
      <c r="L419" s="45"/>
      <c r="M419" s="241" t="s">
        <v>1</v>
      </c>
      <c r="N419" s="242" t="s">
        <v>41</v>
      </c>
      <c r="O419" s="92"/>
      <c r="P419" s="226">
        <f>O419*H419</f>
        <v>0</v>
      </c>
      <c r="Q419" s="226">
        <v>0</v>
      </c>
      <c r="R419" s="226">
        <f>Q419*H419</f>
        <v>0</v>
      </c>
      <c r="S419" s="226">
        <v>0</v>
      </c>
      <c r="T419" s="227">
        <f>S419*H419</f>
        <v>0</v>
      </c>
      <c r="U419" s="39"/>
      <c r="V419" s="39"/>
      <c r="W419" s="39"/>
      <c r="X419" s="39"/>
      <c r="Y419" s="39"/>
      <c r="Z419" s="39"/>
      <c r="AA419" s="39"/>
      <c r="AB419" s="39"/>
      <c r="AC419" s="39"/>
      <c r="AD419" s="39"/>
      <c r="AE419" s="39"/>
      <c r="AR419" s="228" t="s">
        <v>415</v>
      </c>
      <c r="AT419" s="228" t="s">
        <v>443</v>
      </c>
      <c r="AU419" s="228" t="s">
        <v>76</v>
      </c>
      <c r="AY419" s="18" t="s">
        <v>414</v>
      </c>
      <c r="BE419" s="229">
        <f>IF(N419="základní",J419,0)</f>
        <v>0</v>
      </c>
      <c r="BF419" s="229">
        <f>IF(N419="snížená",J419,0)</f>
        <v>0</v>
      </c>
      <c r="BG419" s="229">
        <f>IF(N419="zákl. přenesená",J419,0)</f>
        <v>0</v>
      </c>
      <c r="BH419" s="229">
        <f>IF(N419="sníž. přenesená",J419,0)</f>
        <v>0</v>
      </c>
      <c r="BI419" s="229">
        <f>IF(N419="nulová",J419,0)</f>
        <v>0</v>
      </c>
      <c r="BJ419" s="18" t="s">
        <v>84</v>
      </c>
      <c r="BK419" s="229">
        <f>ROUND(I419*H419,2)</f>
        <v>0</v>
      </c>
      <c r="BL419" s="18" t="s">
        <v>415</v>
      </c>
      <c r="BM419" s="228" t="s">
        <v>5102</v>
      </c>
    </row>
    <row r="420" s="2" customFormat="1">
      <c r="A420" s="39"/>
      <c r="B420" s="40"/>
      <c r="C420" s="41"/>
      <c r="D420" s="230" t="s">
        <v>417</v>
      </c>
      <c r="E420" s="41"/>
      <c r="F420" s="231" t="s">
        <v>1308</v>
      </c>
      <c r="G420" s="41"/>
      <c r="H420" s="41"/>
      <c r="I420" s="156"/>
      <c r="J420" s="41"/>
      <c r="K420" s="41"/>
      <c r="L420" s="45"/>
      <c r="M420" s="232"/>
      <c r="N420" s="233"/>
      <c r="O420" s="92"/>
      <c r="P420" s="92"/>
      <c r="Q420" s="92"/>
      <c r="R420" s="92"/>
      <c r="S420" s="92"/>
      <c r="T420" s="93"/>
      <c r="U420" s="39"/>
      <c r="V420" s="39"/>
      <c r="W420" s="39"/>
      <c r="X420" s="39"/>
      <c r="Y420" s="39"/>
      <c r="Z420" s="39"/>
      <c r="AA420" s="39"/>
      <c r="AB420" s="39"/>
      <c r="AC420" s="39"/>
      <c r="AD420" s="39"/>
      <c r="AE420" s="39"/>
      <c r="AT420" s="18" t="s">
        <v>417</v>
      </c>
      <c r="AU420" s="18" t="s">
        <v>76</v>
      </c>
    </row>
    <row r="421" s="2" customFormat="1" ht="21.75" customHeight="1">
      <c r="A421" s="39"/>
      <c r="B421" s="40"/>
      <c r="C421" s="234" t="s">
        <v>5103</v>
      </c>
      <c r="D421" s="234" t="s">
        <v>443</v>
      </c>
      <c r="E421" s="235" t="s">
        <v>1310</v>
      </c>
      <c r="F421" s="236" t="s">
        <v>1311</v>
      </c>
      <c r="G421" s="237" t="s">
        <v>1312</v>
      </c>
      <c r="H421" s="238">
        <v>5600</v>
      </c>
      <c r="I421" s="239"/>
      <c r="J421" s="240">
        <f>ROUND(I421*H421,2)</f>
        <v>0</v>
      </c>
      <c r="K421" s="236" t="s">
        <v>1</v>
      </c>
      <c r="L421" s="45"/>
      <c r="M421" s="241" t="s">
        <v>1</v>
      </c>
      <c r="N421" s="242" t="s">
        <v>41</v>
      </c>
      <c r="O421" s="92"/>
      <c r="P421" s="226">
        <f>O421*H421</f>
        <v>0</v>
      </c>
      <c r="Q421" s="226">
        <v>0</v>
      </c>
      <c r="R421" s="226">
        <f>Q421*H421</f>
        <v>0</v>
      </c>
      <c r="S421" s="226">
        <v>0</v>
      </c>
      <c r="T421" s="227">
        <f>S421*H421</f>
        <v>0</v>
      </c>
      <c r="U421" s="39"/>
      <c r="V421" s="39"/>
      <c r="W421" s="39"/>
      <c r="X421" s="39"/>
      <c r="Y421" s="39"/>
      <c r="Z421" s="39"/>
      <c r="AA421" s="39"/>
      <c r="AB421" s="39"/>
      <c r="AC421" s="39"/>
      <c r="AD421" s="39"/>
      <c r="AE421" s="39"/>
      <c r="AR421" s="228" t="s">
        <v>415</v>
      </c>
      <c r="AT421" s="228" t="s">
        <v>443</v>
      </c>
      <c r="AU421" s="228" t="s">
        <v>76</v>
      </c>
      <c r="AY421" s="18" t="s">
        <v>414</v>
      </c>
      <c r="BE421" s="229">
        <f>IF(N421="základní",J421,0)</f>
        <v>0</v>
      </c>
      <c r="BF421" s="229">
        <f>IF(N421="snížená",J421,0)</f>
        <v>0</v>
      </c>
      <c r="BG421" s="229">
        <f>IF(N421="zákl. přenesená",J421,0)</f>
        <v>0</v>
      </c>
      <c r="BH421" s="229">
        <f>IF(N421="sníž. přenesená",J421,0)</f>
        <v>0</v>
      </c>
      <c r="BI421" s="229">
        <f>IF(N421="nulová",J421,0)</f>
        <v>0</v>
      </c>
      <c r="BJ421" s="18" t="s">
        <v>84</v>
      </c>
      <c r="BK421" s="229">
        <f>ROUND(I421*H421,2)</f>
        <v>0</v>
      </c>
      <c r="BL421" s="18" t="s">
        <v>415</v>
      </c>
      <c r="BM421" s="228" t="s">
        <v>5104</v>
      </c>
    </row>
    <row r="422" s="2" customFormat="1">
      <c r="A422" s="39"/>
      <c r="B422" s="40"/>
      <c r="C422" s="41"/>
      <c r="D422" s="230" t="s">
        <v>417</v>
      </c>
      <c r="E422" s="41"/>
      <c r="F422" s="231" t="s">
        <v>1311</v>
      </c>
      <c r="G422" s="41"/>
      <c r="H422" s="41"/>
      <c r="I422" s="156"/>
      <c r="J422" s="41"/>
      <c r="K422" s="41"/>
      <c r="L422" s="45"/>
      <c r="M422" s="232"/>
      <c r="N422" s="233"/>
      <c r="O422" s="92"/>
      <c r="P422" s="92"/>
      <c r="Q422" s="92"/>
      <c r="R422" s="92"/>
      <c r="S422" s="92"/>
      <c r="T422" s="93"/>
      <c r="U422" s="39"/>
      <c r="V422" s="39"/>
      <c r="W422" s="39"/>
      <c r="X422" s="39"/>
      <c r="Y422" s="39"/>
      <c r="Z422" s="39"/>
      <c r="AA422" s="39"/>
      <c r="AB422" s="39"/>
      <c r="AC422" s="39"/>
      <c r="AD422" s="39"/>
      <c r="AE422" s="39"/>
      <c r="AT422" s="18" t="s">
        <v>417</v>
      </c>
      <c r="AU422" s="18" t="s">
        <v>76</v>
      </c>
    </row>
    <row r="423" s="2" customFormat="1" ht="16.5" customHeight="1">
      <c r="A423" s="39"/>
      <c r="B423" s="40"/>
      <c r="C423" s="234" t="s">
        <v>5105</v>
      </c>
      <c r="D423" s="234" t="s">
        <v>443</v>
      </c>
      <c r="E423" s="235" t="s">
        <v>1314</v>
      </c>
      <c r="F423" s="236" t="s">
        <v>1315</v>
      </c>
      <c r="G423" s="237" t="s">
        <v>897</v>
      </c>
      <c r="H423" s="238">
        <v>280</v>
      </c>
      <c r="I423" s="239"/>
      <c r="J423" s="240">
        <f>ROUND(I423*H423,2)</f>
        <v>0</v>
      </c>
      <c r="K423" s="236" t="s">
        <v>1</v>
      </c>
      <c r="L423" s="45"/>
      <c r="M423" s="241" t="s">
        <v>1</v>
      </c>
      <c r="N423" s="242" t="s">
        <v>41</v>
      </c>
      <c r="O423" s="92"/>
      <c r="P423" s="226">
        <f>O423*H423</f>
        <v>0</v>
      </c>
      <c r="Q423" s="226">
        <v>0</v>
      </c>
      <c r="R423" s="226">
        <f>Q423*H423</f>
        <v>0</v>
      </c>
      <c r="S423" s="226">
        <v>0</v>
      </c>
      <c r="T423" s="227">
        <f>S423*H423</f>
        <v>0</v>
      </c>
      <c r="U423" s="39"/>
      <c r="V423" s="39"/>
      <c r="W423" s="39"/>
      <c r="X423" s="39"/>
      <c r="Y423" s="39"/>
      <c r="Z423" s="39"/>
      <c r="AA423" s="39"/>
      <c r="AB423" s="39"/>
      <c r="AC423" s="39"/>
      <c r="AD423" s="39"/>
      <c r="AE423" s="39"/>
      <c r="AR423" s="228" t="s">
        <v>415</v>
      </c>
      <c r="AT423" s="228" t="s">
        <v>443</v>
      </c>
      <c r="AU423" s="228" t="s">
        <v>76</v>
      </c>
      <c r="AY423" s="18" t="s">
        <v>414</v>
      </c>
      <c r="BE423" s="229">
        <f>IF(N423="základní",J423,0)</f>
        <v>0</v>
      </c>
      <c r="BF423" s="229">
        <f>IF(N423="snížená",J423,0)</f>
        <v>0</v>
      </c>
      <c r="BG423" s="229">
        <f>IF(N423="zákl. přenesená",J423,0)</f>
        <v>0</v>
      </c>
      <c r="BH423" s="229">
        <f>IF(N423="sníž. přenesená",J423,0)</f>
        <v>0</v>
      </c>
      <c r="BI423" s="229">
        <f>IF(N423="nulová",J423,0)</f>
        <v>0</v>
      </c>
      <c r="BJ423" s="18" t="s">
        <v>84</v>
      </c>
      <c r="BK423" s="229">
        <f>ROUND(I423*H423,2)</f>
        <v>0</v>
      </c>
      <c r="BL423" s="18" t="s">
        <v>415</v>
      </c>
      <c r="BM423" s="228" t="s">
        <v>5106</v>
      </c>
    </row>
    <row r="424" s="2" customFormat="1">
      <c r="A424" s="39"/>
      <c r="B424" s="40"/>
      <c r="C424" s="41"/>
      <c r="D424" s="230" t="s">
        <v>417</v>
      </c>
      <c r="E424" s="41"/>
      <c r="F424" s="231" t="s">
        <v>1315</v>
      </c>
      <c r="G424" s="41"/>
      <c r="H424" s="41"/>
      <c r="I424" s="156"/>
      <c r="J424" s="41"/>
      <c r="K424" s="41"/>
      <c r="L424" s="45"/>
      <c r="M424" s="243"/>
      <c r="N424" s="244"/>
      <c r="O424" s="245"/>
      <c r="P424" s="245"/>
      <c r="Q424" s="245"/>
      <c r="R424" s="245"/>
      <c r="S424" s="245"/>
      <c r="T424" s="246"/>
      <c r="U424" s="39"/>
      <c r="V424" s="39"/>
      <c r="W424" s="39"/>
      <c r="X424" s="39"/>
      <c r="Y424" s="39"/>
      <c r="Z424" s="39"/>
      <c r="AA424" s="39"/>
      <c r="AB424" s="39"/>
      <c r="AC424" s="39"/>
      <c r="AD424" s="39"/>
      <c r="AE424" s="39"/>
      <c r="AT424" s="18" t="s">
        <v>417</v>
      </c>
      <c r="AU424" s="18" t="s">
        <v>76</v>
      </c>
    </row>
    <row r="425" s="2" customFormat="1" ht="6.96" customHeight="1">
      <c r="A425" s="39"/>
      <c r="B425" s="67"/>
      <c r="C425" s="68"/>
      <c r="D425" s="68"/>
      <c r="E425" s="68"/>
      <c r="F425" s="68"/>
      <c r="G425" s="68"/>
      <c r="H425" s="68"/>
      <c r="I425" s="194"/>
      <c r="J425" s="68"/>
      <c r="K425" s="68"/>
      <c r="L425" s="45"/>
      <c r="M425" s="39"/>
      <c r="O425" s="39"/>
      <c r="P425" s="39"/>
      <c r="Q425" s="39"/>
      <c r="R425" s="39"/>
      <c r="S425" s="39"/>
      <c r="T425" s="39"/>
      <c r="U425" s="39"/>
      <c r="V425" s="39"/>
      <c r="W425" s="39"/>
      <c r="X425" s="39"/>
      <c r="Y425" s="39"/>
      <c r="Z425" s="39"/>
      <c r="AA425" s="39"/>
      <c r="AB425" s="39"/>
      <c r="AC425" s="39"/>
      <c r="AD425" s="39"/>
      <c r="AE425" s="39"/>
    </row>
  </sheetData>
  <sheetProtection sheet="1" autoFilter="0" formatColumns="0" formatRows="0" objects="1" scenarios="1" spinCount="100000" saltValue="tJbhPnEQ5bjuVVBGb9ZyhndUiM+jm+ffWMM/Zvr5VhSi6B/nuW6qV9yopDWuTYlZqedl+gJILOMdk4Kf7p3HuA==" hashValue="UWJRaitbtfbObv0S8AP6eMtg6OA08AW6i0A4SIyauC+tgVy6UkwP/VlhGGo/Q2sK2/emOjDphU+j+GeLgGbhpg==" algorithmName="SHA-512" password="CC35"/>
  <autoFilter ref="C115:K424"/>
  <mergeCells count="9">
    <mergeCell ref="E7:H7"/>
    <mergeCell ref="E9:H9"/>
    <mergeCell ref="E18:H18"/>
    <mergeCell ref="E27:H27"/>
    <mergeCell ref="E85:H85"/>
    <mergeCell ref="E87:H87"/>
    <mergeCell ref="E106:H106"/>
    <mergeCell ref="E108:H108"/>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86.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381</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2" customFormat="1" ht="12" customHeight="1">
      <c r="A8" s="39"/>
      <c r="B8" s="45"/>
      <c r="C8" s="39"/>
      <c r="D8" s="154" t="s">
        <v>389</v>
      </c>
      <c r="E8" s="39"/>
      <c r="F8" s="39"/>
      <c r="G8" s="39"/>
      <c r="H8" s="39"/>
      <c r="I8" s="156"/>
      <c r="J8" s="39"/>
      <c r="K8" s="39"/>
      <c r="L8" s="64"/>
      <c r="S8" s="39"/>
      <c r="T8" s="39"/>
      <c r="U8" s="39"/>
      <c r="V8" s="39"/>
      <c r="W8" s="39"/>
      <c r="X8" s="39"/>
      <c r="Y8" s="39"/>
      <c r="Z8" s="39"/>
      <c r="AA8" s="39"/>
      <c r="AB8" s="39"/>
      <c r="AC8" s="39"/>
      <c r="AD8" s="39"/>
      <c r="AE8" s="39"/>
    </row>
    <row r="9" s="2" customFormat="1" ht="24.75" customHeight="1">
      <c r="A9" s="39"/>
      <c r="B9" s="45"/>
      <c r="C9" s="39"/>
      <c r="D9" s="39"/>
      <c r="E9" s="157" t="s">
        <v>5107</v>
      </c>
      <c r="F9" s="39"/>
      <c r="G9" s="39"/>
      <c r="H9" s="39"/>
      <c r="I9" s="156"/>
      <c r="J9" s="39"/>
      <c r="K9" s="39"/>
      <c r="L9" s="64"/>
      <c r="S9" s="39"/>
      <c r="T9" s="39"/>
      <c r="U9" s="39"/>
      <c r="V9" s="39"/>
      <c r="W9" s="39"/>
      <c r="X9" s="39"/>
      <c r="Y9" s="39"/>
      <c r="Z9" s="39"/>
      <c r="AA9" s="39"/>
      <c r="AB9" s="39"/>
      <c r="AC9" s="39"/>
      <c r="AD9" s="39"/>
      <c r="AE9" s="39"/>
    </row>
    <row r="10" s="2" customFormat="1">
      <c r="A10" s="39"/>
      <c r="B10" s="45"/>
      <c r="C10" s="39"/>
      <c r="D10" s="39"/>
      <c r="E10" s="39"/>
      <c r="F10" s="39"/>
      <c r="G10" s="39"/>
      <c r="H10" s="39"/>
      <c r="I10" s="156"/>
      <c r="J10" s="39"/>
      <c r="K10" s="39"/>
      <c r="L10" s="64"/>
      <c r="S10" s="39"/>
      <c r="T10" s="39"/>
      <c r="U10" s="39"/>
      <c r="V10" s="39"/>
      <c r="W10" s="39"/>
      <c r="X10" s="39"/>
      <c r="Y10" s="39"/>
      <c r="Z10" s="39"/>
      <c r="AA10" s="39"/>
      <c r="AB10" s="39"/>
      <c r="AC10" s="39"/>
      <c r="AD10" s="39"/>
      <c r="AE10" s="39"/>
    </row>
    <row r="11" s="2" customFormat="1" ht="12" customHeight="1">
      <c r="A11" s="39"/>
      <c r="B11" s="45"/>
      <c r="C11" s="39"/>
      <c r="D11" s="154" t="s">
        <v>18</v>
      </c>
      <c r="E11" s="39"/>
      <c r="F11" s="142" t="s">
        <v>1</v>
      </c>
      <c r="G11" s="39"/>
      <c r="H11" s="39"/>
      <c r="I11" s="158" t="s">
        <v>19</v>
      </c>
      <c r="J11" s="142" t="s">
        <v>1</v>
      </c>
      <c r="K11" s="39"/>
      <c r="L11" s="64"/>
      <c r="S11" s="39"/>
      <c r="T11" s="39"/>
      <c r="U11" s="39"/>
      <c r="V11" s="39"/>
      <c r="W11" s="39"/>
      <c r="X11" s="39"/>
      <c r="Y11" s="39"/>
      <c r="Z11" s="39"/>
      <c r="AA11" s="39"/>
      <c r="AB11" s="39"/>
      <c r="AC11" s="39"/>
      <c r="AD11" s="39"/>
      <c r="AE11" s="39"/>
    </row>
    <row r="12" s="2" customFormat="1" ht="12" customHeight="1">
      <c r="A12" s="39"/>
      <c r="B12" s="45"/>
      <c r="C12" s="39"/>
      <c r="D12" s="154" t="s">
        <v>20</v>
      </c>
      <c r="E12" s="39"/>
      <c r="F12" s="142" t="s">
        <v>21</v>
      </c>
      <c r="G12" s="39"/>
      <c r="H12" s="39"/>
      <c r="I12" s="158" t="s">
        <v>22</v>
      </c>
      <c r="J12" s="159" t="str">
        <f>'Rekapitulace stavby'!AN8</f>
        <v>21. 11. 2019</v>
      </c>
      <c r="K12" s="39"/>
      <c r="L12" s="64"/>
      <c r="S12" s="39"/>
      <c r="T12" s="39"/>
      <c r="U12" s="39"/>
      <c r="V12" s="39"/>
      <c r="W12" s="39"/>
      <c r="X12" s="39"/>
      <c r="Y12" s="39"/>
      <c r="Z12" s="39"/>
      <c r="AA12" s="39"/>
      <c r="AB12" s="39"/>
      <c r="AC12" s="39"/>
      <c r="AD12" s="39"/>
      <c r="AE12" s="39"/>
    </row>
    <row r="13" s="2" customFormat="1" ht="10.8" customHeight="1">
      <c r="A13" s="39"/>
      <c r="B13" s="45"/>
      <c r="C13" s="39"/>
      <c r="D13" s="39"/>
      <c r="E13" s="39"/>
      <c r="F13" s="39"/>
      <c r="G13" s="39"/>
      <c r="H13" s="39"/>
      <c r="I13" s="156"/>
      <c r="J13" s="39"/>
      <c r="K13" s="39"/>
      <c r="L13" s="64"/>
      <c r="S13" s="39"/>
      <c r="T13" s="39"/>
      <c r="U13" s="39"/>
      <c r="V13" s="39"/>
      <c r="W13" s="39"/>
      <c r="X13" s="39"/>
      <c r="Y13" s="39"/>
      <c r="Z13" s="39"/>
      <c r="AA13" s="39"/>
      <c r="AB13" s="39"/>
      <c r="AC13" s="39"/>
      <c r="AD13" s="39"/>
      <c r="AE13" s="39"/>
    </row>
    <row r="14" s="2" customFormat="1" ht="12" customHeight="1">
      <c r="A14" s="39"/>
      <c r="B14" s="45"/>
      <c r="C14" s="39"/>
      <c r="D14" s="154" t="s">
        <v>24</v>
      </c>
      <c r="E14" s="39"/>
      <c r="F14" s="39"/>
      <c r="G14" s="39"/>
      <c r="H14" s="39"/>
      <c r="I14" s="158" t="s">
        <v>25</v>
      </c>
      <c r="J14" s="142" t="s">
        <v>26</v>
      </c>
      <c r="K14" s="39"/>
      <c r="L14" s="64"/>
      <c r="S14" s="39"/>
      <c r="T14" s="39"/>
      <c r="U14" s="39"/>
      <c r="V14" s="39"/>
      <c r="W14" s="39"/>
      <c r="X14" s="39"/>
      <c r="Y14" s="39"/>
      <c r="Z14" s="39"/>
      <c r="AA14" s="39"/>
      <c r="AB14" s="39"/>
      <c r="AC14" s="39"/>
      <c r="AD14" s="39"/>
      <c r="AE14" s="39"/>
    </row>
    <row r="15" s="2" customFormat="1" ht="18" customHeight="1">
      <c r="A15" s="39"/>
      <c r="B15" s="45"/>
      <c r="C15" s="39"/>
      <c r="D15" s="39"/>
      <c r="E15" s="142" t="s">
        <v>1</v>
      </c>
      <c r="F15" s="39"/>
      <c r="G15" s="39"/>
      <c r="H15" s="39"/>
      <c r="I15" s="158" t="s">
        <v>28</v>
      </c>
      <c r="J15" s="142" t="s">
        <v>29</v>
      </c>
      <c r="K15" s="39"/>
      <c r="L15" s="64"/>
      <c r="S15" s="39"/>
      <c r="T15" s="39"/>
      <c r="U15" s="39"/>
      <c r="V15" s="39"/>
      <c r="W15" s="39"/>
      <c r="X15" s="39"/>
      <c r="Y15" s="39"/>
      <c r="Z15" s="39"/>
      <c r="AA15" s="39"/>
      <c r="AB15" s="39"/>
      <c r="AC15" s="39"/>
      <c r="AD15" s="39"/>
      <c r="AE15" s="39"/>
    </row>
    <row r="16" s="2" customFormat="1" ht="6.96" customHeight="1">
      <c r="A16" s="39"/>
      <c r="B16" s="45"/>
      <c r="C16" s="39"/>
      <c r="D16" s="39"/>
      <c r="E16" s="39"/>
      <c r="F16" s="39"/>
      <c r="G16" s="39"/>
      <c r="H16" s="39"/>
      <c r="I16" s="156"/>
      <c r="J16" s="39"/>
      <c r="K16" s="39"/>
      <c r="L16" s="64"/>
      <c r="S16" s="39"/>
      <c r="T16" s="39"/>
      <c r="U16" s="39"/>
      <c r="V16" s="39"/>
      <c r="W16" s="39"/>
      <c r="X16" s="39"/>
      <c r="Y16" s="39"/>
      <c r="Z16" s="39"/>
      <c r="AA16" s="39"/>
      <c r="AB16" s="39"/>
      <c r="AC16" s="39"/>
      <c r="AD16" s="39"/>
      <c r="AE16" s="39"/>
    </row>
    <row r="17" s="2" customFormat="1" ht="12" customHeight="1">
      <c r="A17" s="39"/>
      <c r="B17" s="45"/>
      <c r="C17" s="39"/>
      <c r="D17" s="154" t="s">
        <v>30</v>
      </c>
      <c r="E17" s="39"/>
      <c r="F17" s="39"/>
      <c r="G17" s="39"/>
      <c r="H17" s="39"/>
      <c r="I17" s="158" t="s">
        <v>25</v>
      </c>
      <c r="J17" s="34" t="str">
        <f>'Rekapitulace stavby'!AN13</f>
        <v>Vyplň údaj</v>
      </c>
      <c r="K17" s="39"/>
      <c r="L17" s="64"/>
      <c r="S17" s="39"/>
      <c r="T17" s="39"/>
      <c r="U17" s="39"/>
      <c r="V17" s="39"/>
      <c r="W17" s="39"/>
      <c r="X17" s="39"/>
      <c r="Y17" s="39"/>
      <c r="Z17" s="39"/>
      <c r="AA17" s="39"/>
      <c r="AB17" s="39"/>
      <c r="AC17" s="39"/>
      <c r="AD17" s="39"/>
      <c r="AE17" s="39"/>
    </row>
    <row r="18" s="2" customFormat="1" ht="18" customHeight="1">
      <c r="A18" s="39"/>
      <c r="B18" s="45"/>
      <c r="C18" s="39"/>
      <c r="D18" s="39"/>
      <c r="E18" s="34" t="str">
        <f>'Rekapitulace stavby'!E14</f>
        <v>Vyplň údaj</v>
      </c>
      <c r="F18" s="142"/>
      <c r="G18" s="142"/>
      <c r="H18" s="142"/>
      <c r="I18" s="158" t="s">
        <v>28</v>
      </c>
      <c r="J18" s="34" t="str">
        <f>'Rekapitulace stavby'!AN14</f>
        <v>Vyplň údaj</v>
      </c>
      <c r="K18" s="39"/>
      <c r="L18" s="64"/>
      <c r="S18" s="39"/>
      <c r="T18" s="39"/>
      <c r="U18" s="39"/>
      <c r="V18" s="39"/>
      <c r="W18" s="39"/>
      <c r="X18" s="39"/>
      <c r="Y18" s="39"/>
      <c r="Z18" s="39"/>
      <c r="AA18" s="39"/>
      <c r="AB18" s="39"/>
      <c r="AC18" s="39"/>
      <c r="AD18" s="39"/>
      <c r="AE18" s="39"/>
    </row>
    <row r="19" s="2" customFormat="1" ht="6.96" customHeight="1">
      <c r="A19" s="39"/>
      <c r="B19" s="45"/>
      <c r="C19" s="39"/>
      <c r="D19" s="39"/>
      <c r="E19" s="39"/>
      <c r="F19" s="39"/>
      <c r="G19" s="39"/>
      <c r="H19" s="39"/>
      <c r="I19" s="156"/>
      <c r="J19" s="39"/>
      <c r="K19" s="39"/>
      <c r="L19" s="64"/>
      <c r="S19" s="39"/>
      <c r="T19" s="39"/>
      <c r="U19" s="39"/>
      <c r="V19" s="39"/>
      <c r="W19" s="39"/>
      <c r="X19" s="39"/>
      <c r="Y19" s="39"/>
      <c r="Z19" s="39"/>
      <c r="AA19" s="39"/>
      <c r="AB19" s="39"/>
      <c r="AC19" s="39"/>
      <c r="AD19" s="39"/>
      <c r="AE19" s="39"/>
    </row>
    <row r="20" s="2" customFormat="1" ht="12" customHeight="1">
      <c r="A20" s="39"/>
      <c r="B20" s="45"/>
      <c r="C20" s="39"/>
      <c r="D20" s="154" t="s">
        <v>32</v>
      </c>
      <c r="E20" s="39"/>
      <c r="F20" s="39"/>
      <c r="G20" s="39"/>
      <c r="H20" s="39"/>
      <c r="I20" s="158" t="s">
        <v>25</v>
      </c>
      <c r="J20" s="142" t="s">
        <v>1</v>
      </c>
      <c r="K20" s="39"/>
      <c r="L20" s="64"/>
      <c r="S20" s="39"/>
      <c r="T20" s="39"/>
      <c r="U20" s="39"/>
      <c r="V20" s="39"/>
      <c r="W20" s="39"/>
      <c r="X20" s="39"/>
      <c r="Y20" s="39"/>
      <c r="Z20" s="39"/>
      <c r="AA20" s="39"/>
      <c r="AB20" s="39"/>
      <c r="AC20" s="39"/>
      <c r="AD20" s="39"/>
      <c r="AE20" s="39"/>
    </row>
    <row r="21" s="2" customFormat="1" ht="18" customHeight="1">
      <c r="A21" s="39"/>
      <c r="B21" s="45"/>
      <c r="C21" s="39"/>
      <c r="D21" s="39"/>
      <c r="E21" s="142" t="s">
        <v>21</v>
      </c>
      <c r="F21" s="39"/>
      <c r="G21" s="39"/>
      <c r="H21" s="39"/>
      <c r="I21" s="158" t="s">
        <v>28</v>
      </c>
      <c r="J21" s="142" t="s">
        <v>1</v>
      </c>
      <c r="K21" s="39"/>
      <c r="L21" s="64"/>
      <c r="S21" s="39"/>
      <c r="T21" s="39"/>
      <c r="U21" s="39"/>
      <c r="V21" s="39"/>
      <c r="W21" s="39"/>
      <c r="X21" s="39"/>
      <c r="Y21" s="39"/>
      <c r="Z21" s="39"/>
      <c r="AA21" s="39"/>
      <c r="AB21" s="39"/>
      <c r="AC21" s="39"/>
      <c r="AD21" s="39"/>
      <c r="AE21" s="39"/>
    </row>
    <row r="22" s="2" customFormat="1" ht="6.96" customHeight="1">
      <c r="A22" s="39"/>
      <c r="B22" s="45"/>
      <c r="C22" s="39"/>
      <c r="D22" s="39"/>
      <c r="E22" s="39"/>
      <c r="F22" s="39"/>
      <c r="G22" s="39"/>
      <c r="H22" s="39"/>
      <c r="I22" s="156"/>
      <c r="J22" s="39"/>
      <c r="K22" s="39"/>
      <c r="L22" s="64"/>
      <c r="S22" s="39"/>
      <c r="T22" s="39"/>
      <c r="U22" s="39"/>
      <c r="V22" s="39"/>
      <c r="W22" s="39"/>
      <c r="X22" s="39"/>
      <c r="Y22" s="39"/>
      <c r="Z22" s="39"/>
      <c r="AA22" s="39"/>
      <c r="AB22" s="39"/>
      <c r="AC22" s="39"/>
      <c r="AD22" s="39"/>
      <c r="AE22" s="39"/>
    </row>
    <row r="23" s="2" customFormat="1" ht="12" customHeight="1">
      <c r="A23" s="39"/>
      <c r="B23" s="45"/>
      <c r="C23" s="39"/>
      <c r="D23" s="154" t="s">
        <v>34</v>
      </c>
      <c r="E23" s="39"/>
      <c r="F23" s="39"/>
      <c r="G23" s="39"/>
      <c r="H23" s="39"/>
      <c r="I23" s="158" t="s">
        <v>25</v>
      </c>
      <c r="J23" s="142" t="s">
        <v>1</v>
      </c>
      <c r="K23" s="39"/>
      <c r="L23" s="64"/>
      <c r="S23" s="39"/>
      <c r="T23" s="39"/>
      <c r="U23" s="39"/>
      <c r="V23" s="39"/>
      <c r="W23" s="39"/>
      <c r="X23" s="39"/>
      <c r="Y23" s="39"/>
      <c r="Z23" s="39"/>
      <c r="AA23" s="39"/>
      <c r="AB23" s="39"/>
      <c r="AC23" s="39"/>
      <c r="AD23" s="39"/>
      <c r="AE23" s="39"/>
    </row>
    <row r="24" s="2" customFormat="1" ht="18" customHeight="1">
      <c r="A24" s="39"/>
      <c r="B24" s="45"/>
      <c r="C24" s="39"/>
      <c r="D24" s="39"/>
      <c r="E24" s="142" t="s">
        <v>21</v>
      </c>
      <c r="F24" s="39"/>
      <c r="G24" s="39"/>
      <c r="H24" s="39"/>
      <c r="I24" s="158" t="s">
        <v>28</v>
      </c>
      <c r="J24" s="142" t="s">
        <v>1</v>
      </c>
      <c r="K24" s="39"/>
      <c r="L24" s="64"/>
      <c r="S24" s="39"/>
      <c r="T24" s="39"/>
      <c r="U24" s="39"/>
      <c r="V24" s="39"/>
      <c r="W24" s="39"/>
      <c r="X24" s="39"/>
      <c r="Y24" s="39"/>
      <c r="Z24" s="39"/>
      <c r="AA24" s="39"/>
      <c r="AB24" s="39"/>
      <c r="AC24" s="39"/>
      <c r="AD24" s="39"/>
      <c r="AE24" s="39"/>
    </row>
    <row r="25" s="2" customFormat="1" ht="6.96" customHeight="1">
      <c r="A25" s="39"/>
      <c r="B25" s="45"/>
      <c r="C25" s="39"/>
      <c r="D25" s="39"/>
      <c r="E25" s="39"/>
      <c r="F25" s="39"/>
      <c r="G25" s="39"/>
      <c r="H25" s="39"/>
      <c r="I25" s="156"/>
      <c r="J25" s="39"/>
      <c r="K25" s="39"/>
      <c r="L25" s="64"/>
      <c r="S25" s="39"/>
      <c r="T25" s="39"/>
      <c r="U25" s="39"/>
      <c r="V25" s="39"/>
      <c r="W25" s="39"/>
      <c r="X25" s="39"/>
      <c r="Y25" s="39"/>
      <c r="Z25" s="39"/>
      <c r="AA25" s="39"/>
      <c r="AB25" s="39"/>
      <c r="AC25" s="39"/>
      <c r="AD25" s="39"/>
      <c r="AE25" s="39"/>
    </row>
    <row r="26" s="2" customFormat="1" ht="12" customHeight="1">
      <c r="A26" s="39"/>
      <c r="B26" s="45"/>
      <c r="C26" s="39"/>
      <c r="D26" s="154" t="s">
        <v>35</v>
      </c>
      <c r="E26" s="39"/>
      <c r="F26" s="39"/>
      <c r="G26" s="39"/>
      <c r="H26" s="39"/>
      <c r="I26" s="156"/>
      <c r="J26" s="39"/>
      <c r="K26" s="39"/>
      <c r="L26" s="64"/>
      <c r="S26" s="39"/>
      <c r="T26" s="39"/>
      <c r="U26" s="39"/>
      <c r="V26" s="39"/>
      <c r="W26" s="39"/>
      <c r="X26" s="39"/>
      <c r="Y26" s="39"/>
      <c r="Z26" s="39"/>
      <c r="AA26" s="39"/>
      <c r="AB26" s="39"/>
      <c r="AC26" s="39"/>
      <c r="AD26" s="39"/>
      <c r="AE26" s="39"/>
    </row>
    <row r="27" s="8" customFormat="1" ht="16.5" customHeight="1">
      <c r="A27" s="160"/>
      <c r="B27" s="161"/>
      <c r="C27" s="160"/>
      <c r="D27" s="160"/>
      <c r="E27" s="162" t="s">
        <v>1</v>
      </c>
      <c r="F27" s="162"/>
      <c r="G27" s="162"/>
      <c r="H27" s="162"/>
      <c r="I27" s="163"/>
      <c r="J27" s="160"/>
      <c r="K27" s="160"/>
      <c r="L27" s="164"/>
      <c r="S27" s="160"/>
      <c r="T27" s="160"/>
      <c r="U27" s="160"/>
      <c r="V27" s="160"/>
      <c r="W27" s="160"/>
      <c r="X27" s="160"/>
      <c r="Y27" s="160"/>
      <c r="Z27" s="160"/>
      <c r="AA27" s="160"/>
      <c r="AB27" s="160"/>
      <c r="AC27" s="160"/>
      <c r="AD27" s="160"/>
      <c r="AE27" s="160"/>
    </row>
    <row r="28" s="2" customFormat="1" ht="6.96" customHeight="1">
      <c r="A28" s="39"/>
      <c r="B28" s="45"/>
      <c r="C28" s="39"/>
      <c r="D28" s="39"/>
      <c r="E28" s="39"/>
      <c r="F28" s="39"/>
      <c r="G28" s="39"/>
      <c r="H28" s="39"/>
      <c r="I28" s="156"/>
      <c r="J28" s="39"/>
      <c r="K28" s="39"/>
      <c r="L28" s="64"/>
      <c r="S28" s="39"/>
      <c r="T28" s="39"/>
      <c r="U28" s="39"/>
      <c r="V28" s="39"/>
      <c r="W28" s="39"/>
      <c r="X28" s="39"/>
      <c r="Y28" s="39"/>
      <c r="Z28" s="39"/>
      <c r="AA28" s="39"/>
      <c r="AB28" s="39"/>
      <c r="AC28" s="39"/>
      <c r="AD28" s="39"/>
      <c r="AE28" s="39"/>
    </row>
    <row r="29" s="2" customFormat="1" ht="6.96" customHeight="1">
      <c r="A29" s="39"/>
      <c r="B29" s="45"/>
      <c r="C29" s="39"/>
      <c r="D29" s="165"/>
      <c r="E29" s="165"/>
      <c r="F29" s="165"/>
      <c r="G29" s="165"/>
      <c r="H29" s="165"/>
      <c r="I29" s="166"/>
      <c r="J29" s="165"/>
      <c r="K29" s="165"/>
      <c r="L29" s="64"/>
      <c r="S29" s="39"/>
      <c r="T29" s="39"/>
      <c r="U29" s="39"/>
      <c r="V29" s="39"/>
      <c r="W29" s="39"/>
      <c r="X29" s="39"/>
      <c r="Y29" s="39"/>
      <c r="Z29" s="39"/>
      <c r="AA29" s="39"/>
      <c r="AB29" s="39"/>
      <c r="AC29" s="39"/>
      <c r="AD29" s="39"/>
      <c r="AE29" s="39"/>
    </row>
    <row r="30" s="2" customFormat="1" ht="25.44" customHeight="1">
      <c r="A30" s="39"/>
      <c r="B30" s="45"/>
      <c r="C30" s="39"/>
      <c r="D30" s="167" t="s">
        <v>36</v>
      </c>
      <c r="E30" s="39"/>
      <c r="F30" s="39"/>
      <c r="G30" s="39"/>
      <c r="H30" s="39"/>
      <c r="I30" s="156"/>
      <c r="J30" s="168">
        <f>ROUND(J116, 2)</f>
        <v>0</v>
      </c>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14.4" customHeight="1">
      <c r="A32" s="39"/>
      <c r="B32" s="45"/>
      <c r="C32" s="39"/>
      <c r="D32" s="39"/>
      <c r="E32" s="39"/>
      <c r="F32" s="169" t="s">
        <v>38</v>
      </c>
      <c r="G32" s="39"/>
      <c r="H32" s="39"/>
      <c r="I32" s="170" t="s">
        <v>37</v>
      </c>
      <c r="J32" s="169" t="s">
        <v>39</v>
      </c>
      <c r="K32" s="39"/>
      <c r="L32" s="64"/>
      <c r="S32" s="39"/>
      <c r="T32" s="39"/>
      <c r="U32" s="39"/>
      <c r="V32" s="39"/>
      <c r="W32" s="39"/>
      <c r="X32" s="39"/>
      <c r="Y32" s="39"/>
      <c r="Z32" s="39"/>
      <c r="AA32" s="39"/>
      <c r="AB32" s="39"/>
      <c r="AC32" s="39"/>
      <c r="AD32" s="39"/>
      <c r="AE32" s="39"/>
    </row>
    <row r="33" s="2" customFormat="1" ht="14.4" customHeight="1">
      <c r="A33" s="39"/>
      <c r="B33" s="45"/>
      <c r="C33" s="39"/>
      <c r="D33" s="171" t="s">
        <v>40</v>
      </c>
      <c r="E33" s="154" t="s">
        <v>41</v>
      </c>
      <c r="F33" s="172">
        <f>ROUND((SUM(BE116:BE138)),  2)</f>
        <v>0</v>
      </c>
      <c r="G33" s="39"/>
      <c r="H33" s="39"/>
      <c r="I33" s="173">
        <v>0.20999999999999999</v>
      </c>
      <c r="J33" s="172">
        <f>ROUND(((SUM(BE116:BE138))*I33),  2)</f>
        <v>0</v>
      </c>
      <c r="K33" s="39"/>
      <c r="L33" s="64"/>
      <c r="S33" s="39"/>
      <c r="T33" s="39"/>
      <c r="U33" s="39"/>
      <c r="V33" s="39"/>
      <c r="W33" s="39"/>
      <c r="X33" s="39"/>
      <c r="Y33" s="39"/>
      <c r="Z33" s="39"/>
      <c r="AA33" s="39"/>
      <c r="AB33" s="39"/>
      <c r="AC33" s="39"/>
      <c r="AD33" s="39"/>
      <c r="AE33" s="39"/>
    </row>
    <row r="34" s="2" customFormat="1" ht="14.4" customHeight="1">
      <c r="A34" s="39"/>
      <c r="B34" s="45"/>
      <c r="C34" s="39"/>
      <c r="D34" s="39"/>
      <c r="E34" s="154" t="s">
        <v>42</v>
      </c>
      <c r="F34" s="172">
        <f>ROUND((SUM(BF116:BF138)),  2)</f>
        <v>0</v>
      </c>
      <c r="G34" s="39"/>
      <c r="H34" s="39"/>
      <c r="I34" s="173">
        <v>0.14999999999999999</v>
      </c>
      <c r="J34" s="172">
        <f>ROUND(((SUM(BF116:BF138))*I34),  2)</f>
        <v>0</v>
      </c>
      <c r="K34" s="39"/>
      <c r="L34" s="64"/>
      <c r="S34" s="39"/>
      <c r="T34" s="39"/>
      <c r="U34" s="39"/>
      <c r="V34" s="39"/>
      <c r="W34" s="39"/>
      <c r="X34" s="39"/>
      <c r="Y34" s="39"/>
      <c r="Z34" s="39"/>
      <c r="AA34" s="39"/>
      <c r="AB34" s="39"/>
      <c r="AC34" s="39"/>
      <c r="AD34" s="39"/>
      <c r="AE34" s="39"/>
    </row>
    <row r="35" hidden="1" s="2" customFormat="1" ht="14.4" customHeight="1">
      <c r="A35" s="39"/>
      <c r="B35" s="45"/>
      <c r="C35" s="39"/>
      <c r="D35" s="39"/>
      <c r="E35" s="154" t="s">
        <v>43</v>
      </c>
      <c r="F35" s="172">
        <f>ROUND((SUM(BG116:BG138)),  2)</f>
        <v>0</v>
      </c>
      <c r="G35" s="39"/>
      <c r="H35" s="39"/>
      <c r="I35" s="173">
        <v>0.20999999999999999</v>
      </c>
      <c r="J35" s="172">
        <f>0</f>
        <v>0</v>
      </c>
      <c r="K35" s="39"/>
      <c r="L35" s="64"/>
      <c r="S35" s="39"/>
      <c r="T35" s="39"/>
      <c r="U35" s="39"/>
      <c r="V35" s="39"/>
      <c r="W35" s="39"/>
      <c r="X35" s="39"/>
      <c r="Y35" s="39"/>
      <c r="Z35" s="39"/>
      <c r="AA35" s="39"/>
      <c r="AB35" s="39"/>
      <c r="AC35" s="39"/>
      <c r="AD35" s="39"/>
      <c r="AE35" s="39"/>
    </row>
    <row r="36" hidden="1" s="2" customFormat="1" ht="14.4" customHeight="1">
      <c r="A36" s="39"/>
      <c r="B36" s="45"/>
      <c r="C36" s="39"/>
      <c r="D36" s="39"/>
      <c r="E36" s="154" t="s">
        <v>44</v>
      </c>
      <c r="F36" s="172">
        <f>ROUND((SUM(BH116:BH138)),  2)</f>
        <v>0</v>
      </c>
      <c r="G36" s="39"/>
      <c r="H36" s="39"/>
      <c r="I36" s="173">
        <v>0.14999999999999999</v>
      </c>
      <c r="J36" s="172">
        <f>0</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45</v>
      </c>
      <c r="F37" s="172">
        <f>ROUND((SUM(BI116:BI138)),  2)</f>
        <v>0</v>
      </c>
      <c r="G37" s="39"/>
      <c r="H37" s="39"/>
      <c r="I37" s="173">
        <v>0</v>
      </c>
      <c r="J37" s="172">
        <f>0</f>
        <v>0</v>
      </c>
      <c r="K37" s="39"/>
      <c r="L37" s="64"/>
      <c r="S37" s="39"/>
      <c r="T37" s="39"/>
      <c r="U37" s="39"/>
      <c r="V37" s="39"/>
      <c r="W37" s="39"/>
      <c r="X37" s="39"/>
      <c r="Y37" s="39"/>
      <c r="Z37" s="39"/>
      <c r="AA37" s="39"/>
      <c r="AB37" s="39"/>
      <c r="AC37" s="39"/>
      <c r="AD37" s="39"/>
      <c r="AE37" s="39"/>
    </row>
    <row r="38" s="2" customFormat="1" ht="6.96" customHeight="1">
      <c r="A38" s="39"/>
      <c r="B38" s="45"/>
      <c r="C38" s="39"/>
      <c r="D38" s="39"/>
      <c r="E38" s="39"/>
      <c r="F38" s="39"/>
      <c r="G38" s="39"/>
      <c r="H38" s="39"/>
      <c r="I38" s="156"/>
      <c r="J38" s="39"/>
      <c r="K38" s="39"/>
      <c r="L38" s="64"/>
      <c r="S38" s="39"/>
      <c r="T38" s="39"/>
      <c r="U38" s="39"/>
      <c r="V38" s="39"/>
      <c r="W38" s="39"/>
      <c r="X38" s="39"/>
      <c r="Y38" s="39"/>
      <c r="Z38" s="39"/>
      <c r="AA38" s="39"/>
      <c r="AB38" s="39"/>
      <c r="AC38" s="39"/>
      <c r="AD38" s="39"/>
      <c r="AE38" s="39"/>
    </row>
    <row r="39" s="2" customFormat="1" ht="25.44" customHeight="1">
      <c r="A39" s="39"/>
      <c r="B39" s="45"/>
      <c r="C39" s="174"/>
      <c r="D39" s="175" t="s">
        <v>46</v>
      </c>
      <c r="E39" s="176"/>
      <c r="F39" s="176"/>
      <c r="G39" s="177" t="s">
        <v>47</v>
      </c>
      <c r="H39" s="178" t="s">
        <v>48</v>
      </c>
      <c r="I39" s="179"/>
      <c r="J39" s="180">
        <f>SUM(J30:J37)</f>
        <v>0</v>
      </c>
      <c r="K39" s="181"/>
      <c r="L39" s="64"/>
      <c r="S39" s="39"/>
      <c r="T39" s="39"/>
      <c r="U39" s="39"/>
      <c r="V39" s="39"/>
      <c r="W39" s="39"/>
      <c r="X39" s="39"/>
      <c r="Y39" s="39"/>
      <c r="Z39" s="39"/>
      <c r="AA39" s="39"/>
      <c r="AB39" s="39"/>
      <c r="AC39" s="39"/>
      <c r="AD39" s="39"/>
      <c r="AE39" s="39"/>
    </row>
    <row r="40" s="2" customFormat="1" ht="14.4"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1" customFormat="1" ht="14.4" customHeight="1">
      <c r="B41" s="21"/>
      <c r="I41" s="148"/>
      <c r="L41" s="21"/>
    </row>
    <row r="42" s="1" customFormat="1" ht="14.4" customHeight="1">
      <c r="B42" s="21"/>
      <c r="I42" s="148"/>
      <c r="L42" s="21"/>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2" customFormat="1" ht="12" customHeight="1">
      <c r="A86" s="39"/>
      <c r="B86" s="40"/>
      <c r="C86" s="33" t="s">
        <v>389</v>
      </c>
      <c r="D86" s="41"/>
      <c r="E86" s="41"/>
      <c r="F86" s="41"/>
      <c r="G86" s="41"/>
      <c r="H86" s="41"/>
      <c r="I86" s="156"/>
      <c r="J86" s="41"/>
      <c r="K86" s="41"/>
      <c r="L86" s="64"/>
      <c r="S86" s="39"/>
      <c r="T86" s="39"/>
      <c r="U86" s="39"/>
      <c r="V86" s="39"/>
      <c r="W86" s="39"/>
      <c r="X86" s="39"/>
      <c r="Y86" s="39"/>
      <c r="Z86" s="39"/>
      <c r="AA86" s="39"/>
      <c r="AB86" s="39"/>
      <c r="AC86" s="39"/>
      <c r="AD86" s="39"/>
      <c r="AE86" s="39"/>
    </row>
    <row r="87" hidden="1" s="2" customFormat="1" ht="24.75" customHeight="1">
      <c r="A87" s="39"/>
      <c r="B87" s="40"/>
      <c r="C87" s="41"/>
      <c r="D87" s="41"/>
      <c r="E87" s="77" t="str">
        <f>E9</f>
        <v>SO 93-76-01 - Děčín Prostřední Žleb - Dolní Žleb, oprava rozvodu 6kV</v>
      </c>
      <c r="F87" s="41"/>
      <c r="G87" s="41"/>
      <c r="H87" s="41"/>
      <c r="I87" s="156"/>
      <c r="J87" s="41"/>
      <c r="K87" s="41"/>
      <c r="L87" s="64"/>
      <c r="S87" s="39"/>
      <c r="T87" s="39"/>
      <c r="U87" s="39"/>
      <c r="V87" s="39"/>
      <c r="W87" s="39"/>
      <c r="X87" s="39"/>
      <c r="Y87" s="39"/>
      <c r="Z87" s="39"/>
      <c r="AA87" s="39"/>
      <c r="AB87" s="39"/>
      <c r="AC87" s="39"/>
      <c r="AD87" s="39"/>
      <c r="AE87" s="39"/>
    </row>
    <row r="88" hidden="1" s="2" customFormat="1" ht="6.96" customHeight="1">
      <c r="A88" s="39"/>
      <c r="B88" s="40"/>
      <c r="C88" s="41"/>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2" customHeight="1">
      <c r="A89" s="39"/>
      <c r="B89" s="40"/>
      <c r="C89" s="33" t="s">
        <v>20</v>
      </c>
      <c r="D89" s="41"/>
      <c r="E89" s="41"/>
      <c r="F89" s="28" t="str">
        <f>F12</f>
        <v xml:space="preserve"> </v>
      </c>
      <c r="G89" s="41"/>
      <c r="H89" s="41"/>
      <c r="I89" s="158" t="s">
        <v>22</v>
      </c>
      <c r="J89" s="80" t="str">
        <f>IF(J12="","",J12)</f>
        <v>21. 11. 2019</v>
      </c>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5.15" customHeight="1">
      <c r="A91" s="39"/>
      <c r="B91" s="40"/>
      <c r="C91" s="33" t="s">
        <v>24</v>
      </c>
      <c r="D91" s="41"/>
      <c r="E91" s="41"/>
      <c r="F91" s="28" t="str">
        <f>E15</f>
        <v/>
      </c>
      <c r="G91" s="41"/>
      <c r="H91" s="41"/>
      <c r="I91" s="158" t="s">
        <v>32</v>
      </c>
      <c r="J91" s="37" t="str">
        <f>E21</f>
        <v xml:space="preserve"> </v>
      </c>
      <c r="K91" s="41"/>
      <c r="L91" s="64"/>
      <c r="S91" s="39"/>
      <c r="T91" s="39"/>
      <c r="U91" s="39"/>
      <c r="V91" s="39"/>
      <c r="W91" s="39"/>
      <c r="X91" s="39"/>
      <c r="Y91" s="39"/>
      <c r="Z91" s="39"/>
      <c r="AA91" s="39"/>
      <c r="AB91" s="39"/>
      <c r="AC91" s="39"/>
      <c r="AD91" s="39"/>
      <c r="AE91" s="39"/>
    </row>
    <row r="92" hidden="1" s="2" customFormat="1" ht="15.15" customHeight="1">
      <c r="A92" s="39"/>
      <c r="B92" s="40"/>
      <c r="C92" s="33" t="s">
        <v>30</v>
      </c>
      <c r="D92" s="41"/>
      <c r="E92" s="41"/>
      <c r="F92" s="28" t="str">
        <f>IF(E18="","",E18)</f>
        <v>Vyplň údaj</v>
      </c>
      <c r="G92" s="41"/>
      <c r="H92" s="41"/>
      <c r="I92" s="158" t="s">
        <v>34</v>
      </c>
      <c r="J92" s="37" t="str">
        <f>E24</f>
        <v xml:space="preserve"> </v>
      </c>
      <c r="K92" s="41"/>
      <c r="L92" s="64"/>
      <c r="S92" s="39"/>
      <c r="T92" s="39"/>
      <c r="U92" s="39"/>
      <c r="V92" s="39"/>
      <c r="W92" s="39"/>
      <c r="X92" s="39"/>
      <c r="Y92" s="39"/>
      <c r="Z92" s="39"/>
      <c r="AA92" s="39"/>
      <c r="AB92" s="39"/>
      <c r="AC92" s="39"/>
      <c r="AD92" s="39"/>
      <c r="AE92" s="39"/>
    </row>
    <row r="93" hidden="1" s="2" customFormat="1" ht="10.32" customHeight="1">
      <c r="A93" s="39"/>
      <c r="B93" s="40"/>
      <c r="C93" s="41"/>
      <c r="D93" s="41"/>
      <c r="E93" s="41"/>
      <c r="F93" s="41"/>
      <c r="G93" s="41"/>
      <c r="H93" s="41"/>
      <c r="I93" s="156"/>
      <c r="J93" s="41"/>
      <c r="K93" s="41"/>
      <c r="L93" s="64"/>
      <c r="S93" s="39"/>
      <c r="T93" s="39"/>
      <c r="U93" s="39"/>
      <c r="V93" s="39"/>
      <c r="W93" s="39"/>
      <c r="X93" s="39"/>
      <c r="Y93" s="39"/>
      <c r="Z93" s="39"/>
      <c r="AA93" s="39"/>
      <c r="AB93" s="39"/>
      <c r="AC93" s="39"/>
      <c r="AD93" s="39"/>
      <c r="AE93" s="39"/>
    </row>
    <row r="94" hidden="1" s="2" customFormat="1" ht="29.28" customHeight="1">
      <c r="A94" s="39"/>
      <c r="B94" s="40"/>
      <c r="C94" s="199" t="s">
        <v>392</v>
      </c>
      <c r="D94" s="200"/>
      <c r="E94" s="200"/>
      <c r="F94" s="200"/>
      <c r="G94" s="200"/>
      <c r="H94" s="200"/>
      <c r="I94" s="201"/>
      <c r="J94" s="202" t="s">
        <v>393</v>
      </c>
      <c r="K94" s="200"/>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2.8" customHeight="1">
      <c r="A96" s="39"/>
      <c r="B96" s="40"/>
      <c r="C96" s="203" t="s">
        <v>394</v>
      </c>
      <c r="D96" s="41"/>
      <c r="E96" s="41"/>
      <c r="F96" s="41"/>
      <c r="G96" s="41"/>
      <c r="H96" s="41"/>
      <c r="I96" s="156"/>
      <c r="J96" s="111">
        <f>J116</f>
        <v>0</v>
      </c>
      <c r="K96" s="41"/>
      <c r="L96" s="64"/>
      <c r="S96" s="39"/>
      <c r="T96" s="39"/>
      <c r="U96" s="39"/>
      <c r="V96" s="39"/>
      <c r="W96" s="39"/>
      <c r="X96" s="39"/>
      <c r="Y96" s="39"/>
      <c r="Z96" s="39"/>
      <c r="AA96" s="39"/>
      <c r="AB96" s="39"/>
      <c r="AC96" s="39"/>
      <c r="AD96" s="39"/>
      <c r="AE96" s="39"/>
      <c r="AU96" s="18" t="s">
        <v>395</v>
      </c>
    </row>
    <row r="97" hidden="1" s="2" customFormat="1" ht="21.84"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6.96" customHeight="1">
      <c r="A98" s="39"/>
      <c r="B98" s="67"/>
      <c r="C98" s="68"/>
      <c r="D98" s="68"/>
      <c r="E98" s="68"/>
      <c r="F98" s="68"/>
      <c r="G98" s="68"/>
      <c r="H98" s="68"/>
      <c r="I98" s="194"/>
      <c r="J98" s="68"/>
      <c r="K98" s="68"/>
      <c r="L98" s="64"/>
      <c r="S98" s="39"/>
      <c r="T98" s="39"/>
      <c r="U98" s="39"/>
      <c r="V98" s="39"/>
      <c r="W98" s="39"/>
      <c r="X98" s="39"/>
      <c r="Y98" s="39"/>
      <c r="Z98" s="39"/>
      <c r="AA98" s="39"/>
      <c r="AB98" s="39"/>
      <c r="AC98" s="39"/>
      <c r="AD98" s="39"/>
      <c r="AE98" s="39"/>
    </row>
    <row r="99" hidden="1"/>
    <row r="100" hidden="1"/>
    <row r="101" hidden="1"/>
    <row r="102" s="2" customFormat="1" ht="6.96" customHeight="1">
      <c r="A102" s="39"/>
      <c r="B102" s="69"/>
      <c r="C102" s="70"/>
      <c r="D102" s="70"/>
      <c r="E102" s="70"/>
      <c r="F102" s="70"/>
      <c r="G102" s="70"/>
      <c r="H102" s="70"/>
      <c r="I102" s="197"/>
      <c r="J102" s="70"/>
      <c r="K102" s="70"/>
      <c r="L102" s="64"/>
      <c r="S102" s="39"/>
      <c r="T102" s="39"/>
      <c r="U102" s="39"/>
      <c r="V102" s="39"/>
      <c r="W102" s="39"/>
      <c r="X102" s="39"/>
      <c r="Y102" s="39"/>
      <c r="Z102" s="39"/>
      <c r="AA102" s="39"/>
      <c r="AB102" s="39"/>
      <c r="AC102" s="39"/>
      <c r="AD102" s="39"/>
      <c r="AE102" s="39"/>
    </row>
    <row r="103" s="2" customFormat="1" ht="24.96" customHeight="1">
      <c r="A103" s="39"/>
      <c r="B103" s="40"/>
      <c r="C103" s="24" t="s">
        <v>396</v>
      </c>
      <c r="D103" s="41"/>
      <c r="E103" s="41"/>
      <c r="F103" s="41"/>
      <c r="G103" s="41"/>
      <c r="H103" s="41"/>
      <c r="I103" s="156"/>
      <c r="J103" s="41"/>
      <c r="K103" s="41"/>
      <c r="L103" s="64"/>
      <c r="S103" s="39"/>
      <c r="T103" s="39"/>
      <c r="U103" s="39"/>
      <c r="V103" s="39"/>
      <c r="W103" s="39"/>
      <c r="X103" s="39"/>
      <c r="Y103" s="39"/>
      <c r="Z103" s="39"/>
      <c r="AA103" s="39"/>
      <c r="AB103" s="39"/>
      <c r="AC103" s="39"/>
      <c r="AD103" s="39"/>
      <c r="AE103" s="39"/>
    </row>
    <row r="104" s="2" customFormat="1" ht="6.96" customHeight="1">
      <c r="A104" s="39"/>
      <c r="B104" s="40"/>
      <c r="C104" s="41"/>
      <c r="D104" s="41"/>
      <c r="E104" s="41"/>
      <c r="F104" s="41"/>
      <c r="G104" s="41"/>
      <c r="H104" s="41"/>
      <c r="I104" s="156"/>
      <c r="J104" s="41"/>
      <c r="K104" s="41"/>
      <c r="L104" s="64"/>
      <c r="S104" s="39"/>
      <c r="T104" s="39"/>
      <c r="U104" s="39"/>
      <c r="V104" s="39"/>
      <c r="W104" s="39"/>
      <c r="X104" s="39"/>
      <c r="Y104" s="39"/>
      <c r="Z104" s="39"/>
      <c r="AA104" s="39"/>
      <c r="AB104" s="39"/>
      <c r="AC104" s="39"/>
      <c r="AD104" s="39"/>
      <c r="AE104" s="39"/>
    </row>
    <row r="105" s="2" customFormat="1" ht="12" customHeight="1">
      <c r="A105" s="39"/>
      <c r="B105" s="40"/>
      <c r="C105" s="33" t="s">
        <v>16</v>
      </c>
      <c r="D105" s="41"/>
      <c r="E105" s="41"/>
      <c r="F105" s="41"/>
      <c r="G105" s="41"/>
      <c r="H105" s="41"/>
      <c r="I105" s="156"/>
      <c r="J105" s="41"/>
      <c r="K105" s="41"/>
      <c r="L105" s="64"/>
      <c r="S105" s="39"/>
      <c r="T105" s="39"/>
      <c r="U105" s="39"/>
      <c r="V105" s="39"/>
      <c r="W105" s="39"/>
      <c r="X105" s="39"/>
      <c r="Y105" s="39"/>
      <c r="Z105" s="39"/>
      <c r="AA105" s="39"/>
      <c r="AB105" s="39"/>
      <c r="AC105" s="39"/>
      <c r="AD105" s="39"/>
      <c r="AE105" s="39"/>
    </row>
    <row r="106" s="2" customFormat="1" ht="23.25" customHeight="1">
      <c r="A106" s="39"/>
      <c r="B106" s="40"/>
      <c r="C106" s="41"/>
      <c r="D106" s="41"/>
      <c r="E106" s="198" t="str">
        <f>E7</f>
        <v>Oprava trati v úseku 1.TK a 2.TK Děčín Prostřední Žleb - Dolní Žleb_OPRAVA č. 2</v>
      </c>
      <c r="F106" s="33"/>
      <c r="G106" s="33"/>
      <c r="H106" s="33"/>
      <c r="I106" s="156"/>
      <c r="J106" s="41"/>
      <c r="K106" s="41"/>
      <c r="L106" s="64"/>
      <c r="S106" s="39"/>
      <c r="T106" s="39"/>
      <c r="U106" s="39"/>
      <c r="V106" s="39"/>
      <c r="W106" s="39"/>
      <c r="X106" s="39"/>
      <c r="Y106" s="39"/>
      <c r="Z106" s="39"/>
      <c r="AA106" s="39"/>
      <c r="AB106" s="39"/>
      <c r="AC106" s="39"/>
      <c r="AD106" s="39"/>
      <c r="AE106" s="39"/>
    </row>
    <row r="107" s="2" customFormat="1" ht="12" customHeight="1">
      <c r="A107" s="39"/>
      <c r="B107" s="40"/>
      <c r="C107" s="33" t="s">
        <v>389</v>
      </c>
      <c r="D107" s="41"/>
      <c r="E107" s="41"/>
      <c r="F107" s="41"/>
      <c r="G107" s="41"/>
      <c r="H107" s="41"/>
      <c r="I107" s="156"/>
      <c r="J107" s="41"/>
      <c r="K107" s="41"/>
      <c r="L107" s="64"/>
      <c r="S107" s="39"/>
      <c r="T107" s="39"/>
      <c r="U107" s="39"/>
      <c r="V107" s="39"/>
      <c r="W107" s="39"/>
      <c r="X107" s="39"/>
      <c r="Y107" s="39"/>
      <c r="Z107" s="39"/>
      <c r="AA107" s="39"/>
      <c r="AB107" s="39"/>
      <c r="AC107" s="39"/>
      <c r="AD107" s="39"/>
      <c r="AE107" s="39"/>
    </row>
    <row r="108" s="2" customFormat="1" ht="24.75" customHeight="1">
      <c r="A108" s="39"/>
      <c r="B108" s="40"/>
      <c r="C108" s="41"/>
      <c r="D108" s="41"/>
      <c r="E108" s="77" t="str">
        <f>E9</f>
        <v>SO 93-76-01 - Děčín Prostřední Žleb - Dolní Žleb, oprava rozvodu 6kV</v>
      </c>
      <c r="F108" s="41"/>
      <c r="G108" s="41"/>
      <c r="H108" s="41"/>
      <c r="I108" s="156"/>
      <c r="J108" s="41"/>
      <c r="K108" s="41"/>
      <c r="L108" s="64"/>
      <c r="S108" s="39"/>
      <c r="T108" s="39"/>
      <c r="U108" s="39"/>
      <c r="V108" s="39"/>
      <c r="W108" s="39"/>
      <c r="X108" s="39"/>
      <c r="Y108" s="39"/>
      <c r="Z108" s="39"/>
      <c r="AA108" s="39"/>
      <c r="AB108" s="39"/>
      <c r="AC108" s="39"/>
      <c r="AD108" s="39"/>
      <c r="AE108" s="39"/>
    </row>
    <row r="109" s="2" customFormat="1" ht="6.96" customHeight="1">
      <c r="A109" s="39"/>
      <c r="B109" s="40"/>
      <c r="C109" s="41"/>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s="2" customFormat="1" ht="12" customHeight="1">
      <c r="A110" s="39"/>
      <c r="B110" s="40"/>
      <c r="C110" s="33" t="s">
        <v>20</v>
      </c>
      <c r="D110" s="41"/>
      <c r="E110" s="41"/>
      <c r="F110" s="28" t="str">
        <f>F12</f>
        <v xml:space="preserve"> </v>
      </c>
      <c r="G110" s="41"/>
      <c r="H110" s="41"/>
      <c r="I110" s="158" t="s">
        <v>22</v>
      </c>
      <c r="J110" s="80" t="str">
        <f>IF(J12="","",J12)</f>
        <v>21. 11. 2019</v>
      </c>
      <c r="K110" s="41"/>
      <c r="L110" s="64"/>
      <c r="S110" s="39"/>
      <c r="T110" s="39"/>
      <c r="U110" s="39"/>
      <c r="V110" s="39"/>
      <c r="W110" s="39"/>
      <c r="X110" s="39"/>
      <c r="Y110" s="39"/>
      <c r="Z110" s="39"/>
      <c r="AA110" s="39"/>
      <c r="AB110" s="39"/>
      <c r="AC110" s="39"/>
      <c r="AD110" s="39"/>
      <c r="AE110" s="39"/>
    </row>
    <row r="111" s="2" customFormat="1" ht="6.96" customHeight="1">
      <c r="A111" s="39"/>
      <c r="B111" s="40"/>
      <c r="C111" s="41"/>
      <c r="D111" s="41"/>
      <c r="E111" s="41"/>
      <c r="F111" s="41"/>
      <c r="G111" s="41"/>
      <c r="H111" s="41"/>
      <c r="I111" s="156"/>
      <c r="J111" s="41"/>
      <c r="K111" s="41"/>
      <c r="L111" s="64"/>
      <c r="S111" s="39"/>
      <c r="T111" s="39"/>
      <c r="U111" s="39"/>
      <c r="V111" s="39"/>
      <c r="W111" s="39"/>
      <c r="X111" s="39"/>
      <c r="Y111" s="39"/>
      <c r="Z111" s="39"/>
      <c r="AA111" s="39"/>
      <c r="AB111" s="39"/>
      <c r="AC111" s="39"/>
      <c r="AD111" s="39"/>
      <c r="AE111" s="39"/>
    </row>
    <row r="112" s="2" customFormat="1" ht="15.15" customHeight="1">
      <c r="A112" s="39"/>
      <c r="B112" s="40"/>
      <c r="C112" s="33" t="s">
        <v>24</v>
      </c>
      <c r="D112" s="41"/>
      <c r="E112" s="41"/>
      <c r="F112" s="28" t="str">
        <f>E15</f>
        <v/>
      </c>
      <c r="G112" s="41"/>
      <c r="H112" s="41"/>
      <c r="I112" s="158" t="s">
        <v>32</v>
      </c>
      <c r="J112" s="37" t="str">
        <f>E21</f>
        <v xml:space="preserve"> </v>
      </c>
      <c r="K112" s="41"/>
      <c r="L112" s="64"/>
      <c r="S112" s="39"/>
      <c r="T112" s="39"/>
      <c r="U112" s="39"/>
      <c r="V112" s="39"/>
      <c r="W112" s="39"/>
      <c r="X112" s="39"/>
      <c r="Y112" s="39"/>
      <c r="Z112" s="39"/>
      <c r="AA112" s="39"/>
      <c r="AB112" s="39"/>
      <c r="AC112" s="39"/>
      <c r="AD112" s="39"/>
      <c r="AE112" s="39"/>
    </row>
    <row r="113" s="2" customFormat="1" ht="15.15" customHeight="1">
      <c r="A113" s="39"/>
      <c r="B113" s="40"/>
      <c r="C113" s="33" t="s">
        <v>30</v>
      </c>
      <c r="D113" s="41"/>
      <c r="E113" s="41"/>
      <c r="F113" s="28" t="str">
        <f>IF(E18="","",E18)</f>
        <v>Vyplň údaj</v>
      </c>
      <c r="G113" s="41"/>
      <c r="H113" s="41"/>
      <c r="I113" s="158" t="s">
        <v>34</v>
      </c>
      <c r="J113" s="37" t="str">
        <f>E24</f>
        <v xml:space="preserve"> </v>
      </c>
      <c r="K113" s="41"/>
      <c r="L113" s="64"/>
      <c r="S113" s="39"/>
      <c r="T113" s="39"/>
      <c r="U113" s="39"/>
      <c r="V113" s="39"/>
      <c r="W113" s="39"/>
      <c r="X113" s="39"/>
      <c r="Y113" s="39"/>
      <c r="Z113" s="39"/>
      <c r="AA113" s="39"/>
      <c r="AB113" s="39"/>
      <c r="AC113" s="39"/>
      <c r="AD113" s="39"/>
      <c r="AE113" s="39"/>
    </row>
    <row r="114" s="2" customFormat="1" ht="10.32" customHeight="1">
      <c r="A114" s="39"/>
      <c r="B114" s="40"/>
      <c r="C114" s="41"/>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9" customFormat="1" ht="29.28" customHeight="1">
      <c r="A115" s="204"/>
      <c r="B115" s="205"/>
      <c r="C115" s="206" t="s">
        <v>397</v>
      </c>
      <c r="D115" s="207" t="s">
        <v>61</v>
      </c>
      <c r="E115" s="207" t="s">
        <v>57</v>
      </c>
      <c r="F115" s="207" t="s">
        <v>58</v>
      </c>
      <c r="G115" s="207" t="s">
        <v>398</v>
      </c>
      <c r="H115" s="207" t="s">
        <v>399</v>
      </c>
      <c r="I115" s="208" t="s">
        <v>400</v>
      </c>
      <c r="J115" s="207" t="s">
        <v>393</v>
      </c>
      <c r="K115" s="209" t="s">
        <v>401</v>
      </c>
      <c r="L115" s="210"/>
      <c r="M115" s="101" t="s">
        <v>1</v>
      </c>
      <c r="N115" s="102" t="s">
        <v>40</v>
      </c>
      <c r="O115" s="102" t="s">
        <v>402</v>
      </c>
      <c r="P115" s="102" t="s">
        <v>403</v>
      </c>
      <c r="Q115" s="102" t="s">
        <v>404</v>
      </c>
      <c r="R115" s="102" t="s">
        <v>405</v>
      </c>
      <c r="S115" s="102" t="s">
        <v>406</v>
      </c>
      <c r="T115" s="103" t="s">
        <v>407</v>
      </c>
      <c r="U115" s="204"/>
      <c r="V115" s="204"/>
      <c r="W115" s="204"/>
      <c r="X115" s="204"/>
      <c r="Y115" s="204"/>
      <c r="Z115" s="204"/>
      <c r="AA115" s="204"/>
      <c r="AB115" s="204"/>
      <c r="AC115" s="204"/>
      <c r="AD115" s="204"/>
      <c r="AE115" s="204"/>
    </row>
    <row r="116" s="2" customFormat="1" ht="22.8" customHeight="1">
      <c r="A116" s="39"/>
      <c r="B116" s="40"/>
      <c r="C116" s="108" t="s">
        <v>408</v>
      </c>
      <c r="D116" s="41"/>
      <c r="E116" s="41"/>
      <c r="F116" s="41"/>
      <c r="G116" s="41"/>
      <c r="H116" s="41"/>
      <c r="I116" s="156"/>
      <c r="J116" s="211">
        <f>BK116</f>
        <v>0</v>
      </c>
      <c r="K116" s="41"/>
      <c r="L116" s="45"/>
      <c r="M116" s="104"/>
      <c r="N116" s="212"/>
      <c r="O116" s="105"/>
      <c r="P116" s="213">
        <f>SUM(P117:P138)</f>
        <v>0</v>
      </c>
      <c r="Q116" s="105"/>
      <c r="R116" s="213">
        <f>SUM(R117:R138)</f>
        <v>0</v>
      </c>
      <c r="S116" s="105"/>
      <c r="T116" s="214">
        <f>SUM(T117:T138)</f>
        <v>0</v>
      </c>
      <c r="U116" s="39"/>
      <c r="V116" s="39"/>
      <c r="W116" s="39"/>
      <c r="X116" s="39"/>
      <c r="Y116" s="39"/>
      <c r="Z116" s="39"/>
      <c r="AA116" s="39"/>
      <c r="AB116" s="39"/>
      <c r="AC116" s="39"/>
      <c r="AD116" s="39"/>
      <c r="AE116" s="39"/>
      <c r="AT116" s="18" t="s">
        <v>75</v>
      </c>
      <c r="AU116" s="18" t="s">
        <v>395</v>
      </c>
      <c r="BK116" s="215">
        <f>SUM(BK117:BK138)</f>
        <v>0</v>
      </c>
    </row>
    <row r="117" s="2" customFormat="1" ht="44.25" customHeight="1">
      <c r="A117" s="39"/>
      <c r="B117" s="40"/>
      <c r="C117" s="216" t="s">
        <v>76</v>
      </c>
      <c r="D117" s="216" t="s">
        <v>409</v>
      </c>
      <c r="E117" s="217" t="s">
        <v>5108</v>
      </c>
      <c r="F117" s="218" t="s">
        <v>5109</v>
      </c>
      <c r="G117" s="219" t="s">
        <v>509</v>
      </c>
      <c r="H117" s="220">
        <v>1</v>
      </c>
      <c r="I117" s="221"/>
      <c r="J117" s="222">
        <f>ROUND(I117*H117,2)</f>
        <v>0</v>
      </c>
      <c r="K117" s="218" t="s">
        <v>1</v>
      </c>
      <c r="L117" s="223"/>
      <c r="M117" s="224" t="s">
        <v>1</v>
      </c>
      <c r="N117" s="225" t="s">
        <v>41</v>
      </c>
      <c r="O117" s="92"/>
      <c r="P117" s="226">
        <f>O117*H117</f>
        <v>0</v>
      </c>
      <c r="Q117" s="226">
        <v>0</v>
      </c>
      <c r="R117" s="226">
        <f>Q117*H117</f>
        <v>0</v>
      </c>
      <c r="S117" s="226">
        <v>0</v>
      </c>
      <c r="T117" s="227">
        <f>S117*H117</f>
        <v>0</v>
      </c>
      <c r="U117" s="39"/>
      <c r="V117" s="39"/>
      <c r="W117" s="39"/>
      <c r="X117" s="39"/>
      <c r="Y117" s="39"/>
      <c r="Z117" s="39"/>
      <c r="AA117" s="39"/>
      <c r="AB117" s="39"/>
      <c r="AC117" s="39"/>
      <c r="AD117" s="39"/>
      <c r="AE117" s="39"/>
      <c r="AR117" s="228" t="s">
        <v>413</v>
      </c>
      <c r="AT117" s="228" t="s">
        <v>409</v>
      </c>
      <c r="AU117" s="228" t="s">
        <v>76</v>
      </c>
      <c r="AY117" s="18" t="s">
        <v>414</v>
      </c>
      <c r="BE117" s="229">
        <f>IF(N117="základní",J117,0)</f>
        <v>0</v>
      </c>
      <c r="BF117" s="229">
        <f>IF(N117="snížená",J117,0)</f>
        <v>0</v>
      </c>
      <c r="BG117" s="229">
        <f>IF(N117="zákl. přenesená",J117,0)</f>
        <v>0</v>
      </c>
      <c r="BH117" s="229">
        <f>IF(N117="sníž. přenesená",J117,0)</f>
        <v>0</v>
      </c>
      <c r="BI117" s="229">
        <f>IF(N117="nulová",J117,0)</f>
        <v>0</v>
      </c>
      <c r="BJ117" s="18" t="s">
        <v>84</v>
      </c>
      <c r="BK117" s="229">
        <f>ROUND(I117*H117,2)</f>
        <v>0</v>
      </c>
      <c r="BL117" s="18" t="s">
        <v>415</v>
      </c>
      <c r="BM117" s="228" t="s">
        <v>5110</v>
      </c>
    </row>
    <row r="118" s="2" customFormat="1">
      <c r="A118" s="39"/>
      <c r="B118" s="40"/>
      <c r="C118" s="41"/>
      <c r="D118" s="230" t="s">
        <v>417</v>
      </c>
      <c r="E118" s="41"/>
      <c r="F118" s="231" t="s">
        <v>5109</v>
      </c>
      <c r="G118" s="41"/>
      <c r="H118" s="41"/>
      <c r="I118" s="156"/>
      <c r="J118" s="41"/>
      <c r="K118" s="41"/>
      <c r="L118" s="45"/>
      <c r="M118" s="232"/>
      <c r="N118" s="233"/>
      <c r="O118" s="92"/>
      <c r="P118" s="92"/>
      <c r="Q118" s="92"/>
      <c r="R118" s="92"/>
      <c r="S118" s="92"/>
      <c r="T118" s="93"/>
      <c r="U118" s="39"/>
      <c r="V118" s="39"/>
      <c r="W118" s="39"/>
      <c r="X118" s="39"/>
      <c r="Y118" s="39"/>
      <c r="Z118" s="39"/>
      <c r="AA118" s="39"/>
      <c r="AB118" s="39"/>
      <c r="AC118" s="39"/>
      <c r="AD118" s="39"/>
      <c r="AE118" s="39"/>
      <c r="AT118" s="18" t="s">
        <v>417</v>
      </c>
      <c r="AU118" s="18" t="s">
        <v>76</v>
      </c>
    </row>
    <row r="119" s="2" customFormat="1" ht="21.75" customHeight="1">
      <c r="A119" s="39"/>
      <c r="B119" s="40"/>
      <c r="C119" s="216" t="s">
        <v>76</v>
      </c>
      <c r="D119" s="216" t="s">
        <v>409</v>
      </c>
      <c r="E119" s="217" t="s">
        <v>560</v>
      </c>
      <c r="F119" s="218" t="s">
        <v>561</v>
      </c>
      <c r="G119" s="219" t="s">
        <v>531</v>
      </c>
      <c r="H119" s="220">
        <v>20</v>
      </c>
      <c r="I119" s="221"/>
      <c r="J119" s="222">
        <f>ROUND(I119*H119,2)</f>
        <v>0</v>
      </c>
      <c r="K119" s="218" t="s">
        <v>1</v>
      </c>
      <c r="L119" s="223"/>
      <c r="M119" s="224" t="s">
        <v>1</v>
      </c>
      <c r="N119" s="225" t="s">
        <v>41</v>
      </c>
      <c r="O119" s="92"/>
      <c r="P119" s="226">
        <f>O119*H119</f>
        <v>0</v>
      </c>
      <c r="Q119" s="226">
        <v>0</v>
      </c>
      <c r="R119" s="226">
        <f>Q119*H119</f>
        <v>0</v>
      </c>
      <c r="S119" s="226">
        <v>0</v>
      </c>
      <c r="T119" s="227">
        <f>S119*H119</f>
        <v>0</v>
      </c>
      <c r="U119" s="39"/>
      <c r="V119" s="39"/>
      <c r="W119" s="39"/>
      <c r="X119" s="39"/>
      <c r="Y119" s="39"/>
      <c r="Z119" s="39"/>
      <c r="AA119" s="39"/>
      <c r="AB119" s="39"/>
      <c r="AC119" s="39"/>
      <c r="AD119" s="39"/>
      <c r="AE119" s="39"/>
      <c r="AR119" s="228" t="s">
        <v>413</v>
      </c>
      <c r="AT119" s="228" t="s">
        <v>409</v>
      </c>
      <c r="AU119" s="228" t="s">
        <v>76</v>
      </c>
      <c r="AY119" s="18" t="s">
        <v>414</v>
      </c>
      <c r="BE119" s="229">
        <f>IF(N119="základní",J119,0)</f>
        <v>0</v>
      </c>
      <c r="BF119" s="229">
        <f>IF(N119="snížená",J119,0)</f>
        <v>0</v>
      </c>
      <c r="BG119" s="229">
        <f>IF(N119="zákl. přenesená",J119,0)</f>
        <v>0</v>
      </c>
      <c r="BH119" s="229">
        <f>IF(N119="sníž. přenesená",J119,0)</f>
        <v>0</v>
      </c>
      <c r="BI119" s="229">
        <f>IF(N119="nulová",J119,0)</f>
        <v>0</v>
      </c>
      <c r="BJ119" s="18" t="s">
        <v>84</v>
      </c>
      <c r="BK119" s="229">
        <f>ROUND(I119*H119,2)</f>
        <v>0</v>
      </c>
      <c r="BL119" s="18" t="s">
        <v>415</v>
      </c>
      <c r="BM119" s="228" t="s">
        <v>5111</v>
      </c>
    </row>
    <row r="120" s="2" customFormat="1">
      <c r="A120" s="39"/>
      <c r="B120" s="40"/>
      <c r="C120" s="41"/>
      <c r="D120" s="230" t="s">
        <v>417</v>
      </c>
      <c r="E120" s="41"/>
      <c r="F120" s="231" t="s">
        <v>561</v>
      </c>
      <c r="G120" s="41"/>
      <c r="H120" s="41"/>
      <c r="I120" s="156"/>
      <c r="J120" s="41"/>
      <c r="K120" s="41"/>
      <c r="L120" s="45"/>
      <c r="M120" s="232"/>
      <c r="N120" s="233"/>
      <c r="O120" s="92"/>
      <c r="P120" s="92"/>
      <c r="Q120" s="92"/>
      <c r="R120" s="92"/>
      <c r="S120" s="92"/>
      <c r="T120" s="93"/>
      <c r="U120" s="39"/>
      <c r="V120" s="39"/>
      <c r="W120" s="39"/>
      <c r="X120" s="39"/>
      <c r="Y120" s="39"/>
      <c r="Z120" s="39"/>
      <c r="AA120" s="39"/>
      <c r="AB120" s="39"/>
      <c r="AC120" s="39"/>
      <c r="AD120" s="39"/>
      <c r="AE120" s="39"/>
      <c r="AT120" s="18" t="s">
        <v>417</v>
      </c>
      <c r="AU120" s="18" t="s">
        <v>76</v>
      </c>
    </row>
    <row r="121" s="2" customFormat="1" ht="16.5" customHeight="1">
      <c r="A121" s="39"/>
      <c r="B121" s="40"/>
      <c r="C121" s="216" t="s">
        <v>76</v>
      </c>
      <c r="D121" s="216" t="s">
        <v>409</v>
      </c>
      <c r="E121" s="217" t="s">
        <v>5112</v>
      </c>
      <c r="F121" s="218" t="s">
        <v>5113</v>
      </c>
      <c r="G121" s="219" t="s">
        <v>509</v>
      </c>
      <c r="H121" s="220">
        <v>10</v>
      </c>
      <c r="I121" s="221"/>
      <c r="J121" s="222">
        <f>ROUND(I121*H121,2)</f>
        <v>0</v>
      </c>
      <c r="K121" s="218" t="s">
        <v>1</v>
      </c>
      <c r="L121" s="223"/>
      <c r="M121" s="224" t="s">
        <v>1</v>
      </c>
      <c r="N121" s="225" t="s">
        <v>41</v>
      </c>
      <c r="O121" s="92"/>
      <c r="P121" s="226">
        <f>O121*H121</f>
        <v>0</v>
      </c>
      <c r="Q121" s="226">
        <v>0</v>
      </c>
      <c r="R121" s="226">
        <f>Q121*H121</f>
        <v>0</v>
      </c>
      <c r="S121" s="226">
        <v>0</v>
      </c>
      <c r="T121" s="227">
        <f>S121*H121</f>
        <v>0</v>
      </c>
      <c r="U121" s="39"/>
      <c r="V121" s="39"/>
      <c r="W121" s="39"/>
      <c r="X121" s="39"/>
      <c r="Y121" s="39"/>
      <c r="Z121" s="39"/>
      <c r="AA121" s="39"/>
      <c r="AB121" s="39"/>
      <c r="AC121" s="39"/>
      <c r="AD121" s="39"/>
      <c r="AE121" s="39"/>
      <c r="AR121" s="228" t="s">
        <v>413</v>
      </c>
      <c r="AT121" s="228" t="s">
        <v>409</v>
      </c>
      <c r="AU121" s="228" t="s">
        <v>76</v>
      </c>
      <c r="AY121" s="18" t="s">
        <v>414</v>
      </c>
      <c r="BE121" s="229">
        <f>IF(N121="základní",J121,0)</f>
        <v>0</v>
      </c>
      <c r="BF121" s="229">
        <f>IF(N121="snížená",J121,0)</f>
        <v>0</v>
      </c>
      <c r="BG121" s="229">
        <f>IF(N121="zákl. přenesená",J121,0)</f>
        <v>0</v>
      </c>
      <c r="BH121" s="229">
        <f>IF(N121="sníž. přenesená",J121,0)</f>
        <v>0</v>
      </c>
      <c r="BI121" s="229">
        <f>IF(N121="nulová",J121,0)</f>
        <v>0</v>
      </c>
      <c r="BJ121" s="18" t="s">
        <v>84</v>
      </c>
      <c r="BK121" s="229">
        <f>ROUND(I121*H121,2)</f>
        <v>0</v>
      </c>
      <c r="BL121" s="18" t="s">
        <v>415</v>
      </c>
      <c r="BM121" s="228" t="s">
        <v>5114</v>
      </c>
    </row>
    <row r="122" s="2" customFormat="1">
      <c r="A122" s="39"/>
      <c r="B122" s="40"/>
      <c r="C122" s="41"/>
      <c r="D122" s="230" t="s">
        <v>417</v>
      </c>
      <c r="E122" s="41"/>
      <c r="F122" s="231" t="s">
        <v>5113</v>
      </c>
      <c r="G122" s="41"/>
      <c r="H122" s="41"/>
      <c r="I122" s="156"/>
      <c r="J122" s="41"/>
      <c r="K122" s="41"/>
      <c r="L122" s="45"/>
      <c r="M122" s="232"/>
      <c r="N122" s="233"/>
      <c r="O122" s="92"/>
      <c r="P122" s="92"/>
      <c r="Q122" s="92"/>
      <c r="R122" s="92"/>
      <c r="S122" s="92"/>
      <c r="T122" s="93"/>
      <c r="U122" s="39"/>
      <c r="V122" s="39"/>
      <c r="W122" s="39"/>
      <c r="X122" s="39"/>
      <c r="Y122" s="39"/>
      <c r="Z122" s="39"/>
      <c r="AA122" s="39"/>
      <c r="AB122" s="39"/>
      <c r="AC122" s="39"/>
      <c r="AD122" s="39"/>
      <c r="AE122" s="39"/>
      <c r="AT122" s="18" t="s">
        <v>417</v>
      </c>
      <c r="AU122" s="18" t="s">
        <v>76</v>
      </c>
    </row>
    <row r="123" s="2" customFormat="1" ht="66.75" customHeight="1">
      <c r="A123" s="39"/>
      <c r="B123" s="40"/>
      <c r="C123" s="234" t="s">
        <v>599</v>
      </c>
      <c r="D123" s="234" t="s">
        <v>443</v>
      </c>
      <c r="E123" s="235" t="s">
        <v>5115</v>
      </c>
      <c r="F123" s="236" t="s">
        <v>5116</v>
      </c>
      <c r="G123" s="237" t="s">
        <v>509</v>
      </c>
      <c r="H123" s="238">
        <v>1</v>
      </c>
      <c r="I123" s="239"/>
      <c r="J123" s="240">
        <f>ROUND(I123*H123,2)</f>
        <v>0</v>
      </c>
      <c r="K123" s="236" t="s">
        <v>1</v>
      </c>
      <c r="L123" s="45"/>
      <c r="M123" s="241" t="s">
        <v>1</v>
      </c>
      <c r="N123" s="242" t="s">
        <v>41</v>
      </c>
      <c r="O123" s="92"/>
      <c r="P123" s="226">
        <f>O123*H123</f>
        <v>0</v>
      </c>
      <c r="Q123" s="226">
        <v>0</v>
      </c>
      <c r="R123" s="226">
        <f>Q123*H123</f>
        <v>0</v>
      </c>
      <c r="S123" s="226">
        <v>0</v>
      </c>
      <c r="T123" s="227">
        <f>S123*H123</f>
        <v>0</v>
      </c>
      <c r="U123" s="39"/>
      <c r="V123" s="39"/>
      <c r="W123" s="39"/>
      <c r="X123" s="39"/>
      <c r="Y123" s="39"/>
      <c r="Z123" s="39"/>
      <c r="AA123" s="39"/>
      <c r="AB123" s="39"/>
      <c r="AC123" s="39"/>
      <c r="AD123" s="39"/>
      <c r="AE123" s="39"/>
      <c r="AR123" s="228" t="s">
        <v>415</v>
      </c>
      <c r="AT123" s="228" t="s">
        <v>443</v>
      </c>
      <c r="AU123" s="228" t="s">
        <v>76</v>
      </c>
      <c r="AY123" s="18" t="s">
        <v>414</v>
      </c>
      <c r="BE123" s="229">
        <f>IF(N123="základní",J123,0)</f>
        <v>0</v>
      </c>
      <c r="BF123" s="229">
        <f>IF(N123="snížená",J123,0)</f>
        <v>0</v>
      </c>
      <c r="BG123" s="229">
        <f>IF(N123="zákl. přenesená",J123,0)</f>
        <v>0</v>
      </c>
      <c r="BH123" s="229">
        <f>IF(N123="sníž. přenesená",J123,0)</f>
        <v>0</v>
      </c>
      <c r="BI123" s="229">
        <f>IF(N123="nulová",J123,0)</f>
        <v>0</v>
      </c>
      <c r="BJ123" s="18" t="s">
        <v>84</v>
      </c>
      <c r="BK123" s="229">
        <f>ROUND(I123*H123,2)</f>
        <v>0</v>
      </c>
      <c r="BL123" s="18" t="s">
        <v>415</v>
      </c>
      <c r="BM123" s="228" t="s">
        <v>5117</v>
      </c>
    </row>
    <row r="124" s="2" customFormat="1">
      <c r="A124" s="39"/>
      <c r="B124" s="40"/>
      <c r="C124" s="41"/>
      <c r="D124" s="230" t="s">
        <v>417</v>
      </c>
      <c r="E124" s="41"/>
      <c r="F124" s="231" t="s">
        <v>5118</v>
      </c>
      <c r="G124" s="41"/>
      <c r="H124" s="41"/>
      <c r="I124" s="156"/>
      <c r="J124" s="41"/>
      <c r="K124" s="41"/>
      <c r="L124" s="45"/>
      <c r="M124" s="232"/>
      <c r="N124" s="233"/>
      <c r="O124" s="92"/>
      <c r="P124" s="92"/>
      <c r="Q124" s="92"/>
      <c r="R124" s="92"/>
      <c r="S124" s="92"/>
      <c r="T124" s="93"/>
      <c r="U124" s="39"/>
      <c r="V124" s="39"/>
      <c r="W124" s="39"/>
      <c r="X124" s="39"/>
      <c r="Y124" s="39"/>
      <c r="Z124" s="39"/>
      <c r="AA124" s="39"/>
      <c r="AB124" s="39"/>
      <c r="AC124" s="39"/>
      <c r="AD124" s="39"/>
      <c r="AE124" s="39"/>
      <c r="AT124" s="18" t="s">
        <v>417</v>
      </c>
      <c r="AU124" s="18" t="s">
        <v>76</v>
      </c>
    </row>
    <row r="125" s="2" customFormat="1" ht="66.75" customHeight="1">
      <c r="A125" s="39"/>
      <c r="B125" s="40"/>
      <c r="C125" s="234" t="s">
        <v>76</v>
      </c>
      <c r="D125" s="234" t="s">
        <v>443</v>
      </c>
      <c r="E125" s="235" t="s">
        <v>5119</v>
      </c>
      <c r="F125" s="236" t="s">
        <v>5120</v>
      </c>
      <c r="G125" s="237" t="s">
        <v>531</v>
      </c>
      <c r="H125" s="238">
        <v>20</v>
      </c>
      <c r="I125" s="239"/>
      <c r="J125" s="240">
        <f>ROUND(I125*H125,2)</f>
        <v>0</v>
      </c>
      <c r="K125" s="236" t="s">
        <v>1</v>
      </c>
      <c r="L125" s="45"/>
      <c r="M125" s="241" t="s">
        <v>1</v>
      </c>
      <c r="N125" s="242" t="s">
        <v>41</v>
      </c>
      <c r="O125" s="92"/>
      <c r="P125" s="226">
        <f>O125*H125</f>
        <v>0</v>
      </c>
      <c r="Q125" s="226">
        <v>0</v>
      </c>
      <c r="R125" s="226">
        <f>Q125*H125</f>
        <v>0</v>
      </c>
      <c r="S125" s="226">
        <v>0</v>
      </c>
      <c r="T125" s="227">
        <f>S125*H125</f>
        <v>0</v>
      </c>
      <c r="U125" s="39"/>
      <c r="V125" s="39"/>
      <c r="W125" s="39"/>
      <c r="X125" s="39"/>
      <c r="Y125" s="39"/>
      <c r="Z125" s="39"/>
      <c r="AA125" s="39"/>
      <c r="AB125" s="39"/>
      <c r="AC125" s="39"/>
      <c r="AD125" s="39"/>
      <c r="AE125" s="39"/>
      <c r="AR125" s="228" t="s">
        <v>415</v>
      </c>
      <c r="AT125" s="228" t="s">
        <v>443</v>
      </c>
      <c r="AU125" s="228" t="s">
        <v>76</v>
      </c>
      <c r="AY125" s="18" t="s">
        <v>414</v>
      </c>
      <c r="BE125" s="229">
        <f>IF(N125="základní",J125,0)</f>
        <v>0</v>
      </c>
      <c r="BF125" s="229">
        <f>IF(N125="snížená",J125,0)</f>
        <v>0</v>
      </c>
      <c r="BG125" s="229">
        <f>IF(N125="zákl. přenesená",J125,0)</f>
        <v>0</v>
      </c>
      <c r="BH125" s="229">
        <f>IF(N125="sníž. přenesená",J125,0)</f>
        <v>0</v>
      </c>
      <c r="BI125" s="229">
        <f>IF(N125="nulová",J125,0)</f>
        <v>0</v>
      </c>
      <c r="BJ125" s="18" t="s">
        <v>84</v>
      </c>
      <c r="BK125" s="229">
        <f>ROUND(I125*H125,2)</f>
        <v>0</v>
      </c>
      <c r="BL125" s="18" t="s">
        <v>415</v>
      </c>
      <c r="BM125" s="228" t="s">
        <v>5121</v>
      </c>
    </row>
    <row r="126" s="2" customFormat="1">
      <c r="A126" s="39"/>
      <c r="B126" s="40"/>
      <c r="C126" s="41"/>
      <c r="D126" s="230" t="s">
        <v>417</v>
      </c>
      <c r="E126" s="41"/>
      <c r="F126" s="231" t="s">
        <v>5122</v>
      </c>
      <c r="G126" s="41"/>
      <c r="H126" s="41"/>
      <c r="I126" s="156"/>
      <c r="J126" s="41"/>
      <c r="K126" s="41"/>
      <c r="L126" s="45"/>
      <c r="M126" s="232"/>
      <c r="N126" s="233"/>
      <c r="O126" s="92"/>
      <c r="P126" s="92"/>
      <c r="Q126" s="92"/>
      <c r="R126" s="92"/>
      <c r="S126" s="92"/>
      <c r="T126" s="93"/>
      <c r="U126" s="39"/>
      <c r="V126" s="39"/>
      <c r="W126" s="39"/>
      <c r="X126" s="39"/>
      <c r="Y126" s="39"/>
      <c r="Z126" s="39"/>
      <c r="AA126" s="39"/>
      <c r="AB126" s="39"/>
      <c r="AC126" s="39"/>
      <c r="AD126" s="39"/>
      <c r="AE126" s="39"/>
      <c r="AT126" s="18" t="s">
        <v>417</v>
      </c>
      <c r="AU126" s="18" t="s">
        <v>76</v>
      </c>
    </row>
    <row r="127" s="2" customFormat="1" ht="55.5" customHeight="1">
      <c r="A127" s="39"/>
      <c r="B127" s="40"/>
      <c r="C127" s="234" t="s">
        <v>76</v>
      </c>
      <c r="D127" s="234" t="s">
        <v>443</v>
      </c>
      <c r="E127" s="235" t="s">
        <v>5123</v>
      </c>
      <c r="F127" s="236" t="s">
        <v>5124</v>
      </c>
      <c r="G127" s="237" t="s">
        <v>509</v>
      </c>
      <c r="H127" s="238">
        <v>1</v>
      </c>
      <c r="I127" s="239"/>
      <c r="J127" s="240">
        <f>ROUND(I127*H127,2)</f>
        <v>0</v>
      </c>
      <c r="K127" s="236" t="s">
        <v>1</v>
      </c>
      <c r="L127" s="45"/>
      <c r="M127" s="241" t="s">
        <v>1</v>
      </c>
      <c r="N127" s="242" t="s">
        <v>41</v>
      </c>
      <c r="O127" s="92"/>
      <c r="P127" s="226">
        <f>O127*H127</f>
        <v>0</v>
      </c>
      <c r="Q127" s="226">
        <v>0</v>
      </c>
      <c r="R127" s="226">
        <f>Q127*H127</f>
        <v>0</v>
      </c>
      <c r="S127" s="226">
        <v>0</v>
      </c>
      <c r="T127" s="227">
        <f>S127*H127</f>
        <v>0</v>
      </c>
      <c r="U127" s="39"/>
      <c r="V127" s="39"/>
      <c r="W127" s="39"/>
      <c r="X127" s="39"/>
      <c r="Y127" s="39"/>
      <c r="Z127" s="39"/>
      <c r="AA127" s="39"/>
      <c r="AB127" s="39"/>
      <c r="AC127" s="39"/>
      <c r="AD127" s="39"/>
      <c r="AE127" s="39"/>
      <c r="AR127" s="228" t="s">
        <v>415</v>
      </c>
      <c r="AT127" s="228" t="s">
        <v>443</v>
      </c>
      <c r="AU127" s="228" t="s">
        <v>76</v>
      </c>
      <c r="AY127" s="18" t="s">
        <v>414</v>
      </c>
      <c r="BE127" s="229">
        <f>IF(N127="základní",J127,0)</f>
        <v>0</v>
      </c>
      <c r="BF127" s="229">
        <f>IF(N127="snížená",J127,0)</f>
        <v>0</v>
      </c>
      <c r="BG127" s="229">
        <f>IF(N127="zákl. přenesená",J127,0)</f>
        <v>0</v>
      </c>
      <c r="BH127" s="229">
        <f>IF(N127="sníž. přenesená",J127,0)</f>
        <v>0</v>
      </c>
      <c r="BI127" s="229">
        <f>IF(N127="nulová",J127,0)</f>
        <v>0</v>
      </c>
      <c r="BJ127" s="18" t="s">
        <v>84</v>
      </c>
      <c r="BK127" s="229">
        <f>ROUND(I127*H127,2)</f>
        <v>0</v>
      </c>
      <c r="BL127" s="18" t="s">
        <v>415</v>
      </c>
      <c r="BM127" s="228" t="s">
        <v>5125</v>
      </c>
    </row>
    <row r="128" s="2" customFormat="1">
      <c r="A128" s="39"/>
      <c r="B128" s="40"/>
      <c r="C128" s="41"/>
      <c r="D128" s="230" t="s">
        <v>417</v>
      </c>
      <c r="E128" s="41"/>
      <c r="F128" s="231" t="s">
        <v>5126</v>
      </c>
      <c r="G128" s="41"/>
      <c r="H128" s="41"/>
      <c r="I128" s="156"/>
      <c r="J128" s="41"/>
      <c r="K128" s="41"/>
      <c r="L128" s="45"/>
      <c r="M128" s="232"/>
      <c r="N128" s="233"/>
      <c r="O128" s="92"/>
      <c r="P128" s="92"/>
      <c r="Q128" s="92"/>
      <c r="R128" s="92"/>
      <c r="S128" s="92"/>
      <c r="T128" s="93"/>
      <c r="U128" s="39"/>
      <c r="V128" s="39"/>
      <c r="W128" s="39"/>
      <c r="X128" s="39"/>
      <c r="Y128" s="39"/>
      <c r="Z128" s="39"/>
      <c r="AA128" s="39"/>
      <c r="AB128" s="39"/>
      <c r="AC128" s="39"/>
      <c r="AD128" s="39"/>
      <c r="AE128" s="39"/>
      <c r="AT128" s="18" t="s">
        <v>417</v>
      </c>
      <c r="AU128" s="18" t="s">
        <v>76</v>
      </c>
    </row>
    <row r="129" s="2" customFormat="1" ht="66.75" customHeight="1">
      <c r="A129" s="39"/>
      <c r="B129" s="40"/>
      <c r="C129" s="234" t="s">
        <v>76</v>
      </c>
      <c r="D129" s="234" t="s">
        <v>443</v>
      </c>
      <c r="E129" s="235" t="s">
        <v>5127</v>
      </c>
      <c r="F129" s="236" t="s">
        <v>5128</v>
      </c>
      <c r="G129" s="237" t="s">
        <v>1258</v>
      </c>
      <c r="H129" s="238">
        <v>5</v>
      </c>
      <c r="I129" s="239"/>
      <c r="J129" s="240">
        <f>ROUND(I129*H129,2)</f>
        <v>0</v>
      </c>
      <c r="K129" s="236" t="s">
        <v>1</v>
      </c>
      <c r="L129" s="45"/>
      <c r="M129" s="241" t="s">
        <v>1</v>
      </c>
      <c r="N129" s="242" t="s">
        <v>41</v>
      </c>
      <c r="O129" s="92"/>
      <c r="P129" s="226">
        <f>O129*H129</f>
        <v>0</v>
      </c>
      <c r="Q129" s="226">
        <v>0</v>
      </c>
      <c r="R129" s="226">
        <f>Q129*H129</f>
        <v>0</v>
      </c>
      <c r="S129" s="226">
        <v>0</v>
      </c>
      <c r="T129" s="227">
        <f>S129*H129</f>
        <v>0</v>
      </c>
      <c r="U129" s="39"/>
      <c r="V129" s="39"/>
      <c r="W129" s="39"/>
      <c r="X129" s="39"/>
      <c r="Y129" s="39"/>
      <c r="Z129" s="39"/>
      <c r="AA129" s="39"/>
      <c r="AB129" s="39"/>
      <c r="AC129" s="39"/>
      <c r="AD129" s="39"/>
      <c r="AE129" s="39"/>
      <c r="AR129" s="228" t="s">
        <v>415</v>
      </c>
      <c r="AT129" s="228" t="s">
        <v>443</v>
      </c>
      <c r="AU129" s="228" t="s">
        <v>76</v>
      </c>
      <c r="AY129" s="18" t="s">
        <v>414</v>
      </c>
      <c r="BE129" s="229">
        <f>IF(N129="základní",J129,0)</f>
        <v>0</v>
      </c>
      <c r="BF129" s="229">
        <f>IF(N129="snížená",J129,0)</f>
        <v>0</v>
      </c>
      <c r="BG129" s="229">
        <f>IF(N129="zákl. přenesená",J129,0)</f>
        <v>0</v>
      </c>
      <c r="BH129" s="229">
        <f>IF(N129="sníž. přenesená",J129,0)</f>
        <v>0</v>
      </c>
      <c r="BI129" s="229">
        <f>IF(N129="nulová",J129,0)</f>
        <v>0</v>
      </c>
      <c r="BJ129" s="18" t="s">
        <v>84</v>
      </c>
      <c r="BK129" s="229">
        <f>ROUND(I129*H129,2)</f>
        <v>0</v>
      </c>
      <c r="BL129" s="18" t="s">
        <v>415</v>
      </c>
      <c r="BM129" s="228" t="s">
        <v>5129</v>
      </c>
    </row>
    <row r="130" s="2" customFormat="1">
      <c r="A130" s="39"/>
      <c r="B130" s="40"/>
      <c r="C130" s="41"/>
      <c r="D130" s="230" t="s">
        <v>417</v>
      </c>
      <c r="E130" s="41"/>
      <c r="F130" s="231" t="s">
        <v>5130</v>
      </c>
      <c r="G130" s="41"/>
      <c r="H130" s="41"/>
      <c r="I130" s="156"/>
      <c r="J130" s="41"/>
      <c r="K130" s="41"/>
      <c r="L130" s="45"/>
      <c r="M130" s="232"/>
      <c r="N130" s="233"/>
      <c r="O130" s="92"/>
      <c r="P130" s="92"/>
      <c r="Q130" s="92"/>
      <c r="R130" s="92"/>
      <c r="S130" s="92"/>
      <c r="T130" s="93"/>
      <c r="U130" s="39"/>
      <c r="V130" s="39"/>
      <c r="W130" s="39"/>
      <c r="X130" s="39"/>
      <c r="Y130" s="39"/>
      <c r="Z130" s="39"/>
      <c r="AA130" s="39"/>
      <c r="AB130" s="39"/>
      <c r="AC130" s="39"/>
      <c r="AD130" s="39"/>
      <c r="AE130" s="39"/>
      <c r="AT130" s="18" t="s">
        <v>417</v>
      </c>
      <c r="AU130" s="18" t="s">
        <v>76</v>
      </c>
    </row>
    <row r="131" s="2" customFormat="1" ht="55.5" customHeight="1">
      <c r="A131" s="39"/>
      <c r="B131" s="40"/>
      <c r="C131" s="234" t="s">
        <v>76</v>
      </c>
      <c r="D131" s="234" t="s">
        <v>443</v>
      </c>
      <c r="E131" s="235" t="s">
        <v>5131</v>
      </c>
      <c r="F131" s="236" t="s">
        <v>5132</v>
      </c>
      <c r="G131" s="237" t="s">
        <v>509</v>
      </c>
      <c r="H131" s="238">
        <v>1</v>
      </c>
      <c r="I131" s="239"/>
      <c r="J131" s="240">
        <f>ROUND(I131*H131,2)</f>
        <v>0</v>
      </c>
      <c r="K131" s="236" t="s">
        <v>1</v>
      </c>
      <c r="L131" s="45"/>
      <c r="M131" s="241" t="s">
        <v>1</v>
      </c>
      <c r="N131" s="242" t="s">
        <v>41</v>
      </c>
      <c r="O131" s="92"/>
      <c r="P131" s="226">
        <f>O131*H131</f>
        <v>0</v>
      </c>
      <c r="Q131" s="226">
        <v>0</v>
      </c>
      <c r="R131" s="226">
        <f>Q131*H131</f>
        <v>0</v>
      </c>
      <c r="S131" s="226">
        <v>0</v>
      </c>
      <c r="T131" s="227">
        <f>S131*H131</f>
        <v>0</v>
      </c>
      <c r="U131" s="39"/>
      <c r="V131" s="39"/>
      <c r="W131" s="39"/>
      <c r="X131" s="39"/>
      <c r="Y131" s="39"/>
      <c r="Z131" s="39"/>
      <c r="AA131" s="39"/>
      <c r="AB131" s="39"/>
      <c r="AC131" s="39"/>
      <c r="AD131" s="39"/>
      <c r="AE131" s="39"/>
      <c r="AR131" s="228" t="s">
        <v>415</v>
      </c>
      <c r="AT131" s="228" t="s">
        <v>443</v>
      </c>
      <c r="AU131" s="228" t="s">
        <v>76</v>
      </c>
      <c r="AY131" s="18" t="s">
        <v>414</v>
      </c>
      <c r="BE131" s="229">
        <f>IF(N131="základní",J131,0)</f>
        <v>0</v>
      </c>
      <c r="BF131" s="229">
        <f>IF(N131="snížená",J131,0)</f>
        <v>0</v>
      </c>
      <c r="BG131" s="229">
        <f>IF(N131="zákl. přenesená",J131,0)</f>
        <v>0</v>
      </c>
      <c r="BH131" s="229">
        <f>IF(N131="sníž. přenesená",J131,0)</f>
        <v>0</v>
      </c>
      <c r="BI131" s="229">
        <f>IF(N131="nulová",J131,0)</f>
        <v>0</v>
      </c>
      <c r="BJ131" s="18" t="s">
        <v>84</v>
      </c>
      <c r="BK131" s="229">
        <f>ROUND(I131*H131,2)</f>
        <v>0</v>
      </c>
      <c r="BL131" s="18" t="s">
        <v>415</v>
      </c>
      <c r="BM131" s="228" t="s">
        <v>5133</v>
      </c>
    </row>
    <row r="132" s="2" customFormat="1">
      <c r="A132" s="39"/>
      <c r="B132" s="40"/>
      <c r="C132" s="41"/>
      <c r="D132" s="230" t="s">
        <v>417</v>
      </c>
      <c r="E132" s="41"/>
      <c r="F132" s="231" t="s">
        <v>5132</v>
      </c>
      <c r="G132" s="41"/>
      <c r="H132" s="41"/>
      <c r="I132" s="156"/>
      <c r="J132" s="41"/>
      <c r="K132" s="41"/>
      <c r="L132" s="45"/>
      <c r="M132" s="232"/>
      <c r="N132" s="233"/>
      <c r="O132" s="92"/>
      <c r="P132" s="92"/>
      <c r="Q132" s="92"/>
      <c r="R132" s="92"/>
      <c r="S132" s="92"/>
      <c r="T132" s="93"/>
      <c r="U132" s="39"/>
      <c r="V132" s="39"/>
      <c r="W132" s="39"/>
      <c r="X132" s="39"/>
      <c r="Y132" s="39"/>
      <c r="Z132" s="39"/>
      <c r="AA132" s="39"/>
      <c r="AB132" s="39"/>
      <c r="AC132" s="39"/>
      <c r="AD132" s="39"/>
      <c r="AE132" s="39"/>
      <c r="AT132" s="18" t="s">
        <v>417</v>
      </c>
      <c r="AU132" s="18" t="s">
        <v>76</v>
      </c>
    </row>
    <row r="133" s="2" customFormat="1" ht="21.75" customHeight="1">
      <c r="A133" s="39"/>
      <c r="B133" s="40"/>
      <c r="C133" s="234" t="s">
        <v>76</v>
      </c>
      <c r="D133" s="234" t="s">
        <v>443</v>
      </c>
      <c r="E133" s="235" t="s">
        <v>5134</v>
      </c>
      <c r="F133" s="236" t="s">
        <v>5135</v>
      </c>
      <c r="G133" s="237" t="s">
        <v>509</v>
      </c>
      <c r="H133" s="238">
        <v>1</v>
      </c>
      <c r="I133" s="239"/>
      <c r="J133" s="240">
        <f>ROUND(I133*H133,2)</f>
        <v>0</v>
      </c>
      <c r="K133" s="236" t="s">
        <v>1</v>
      </c>
      <c r="L133" s="45"/>
      <c r="M133" s="241" t="s">
        <v>1</v>
      </c>
      <c r="N133" s="242" t="s">
        <v>41</v>
      </c>
      <c r="O133" s="92"/>
      <c r="P133" s="226">
        <f>O133*H133</f>
        <v>0</v>
      </c>
      <c r="Q133" s="226">
        <v>0</v>
      </c>
      <c r="R133" s="226">
        <f>Q133*H133</f>
        <v>0</v>
      </c>
      <c r="S133" s="226">
        <v>0</v>
      </c>
      <c r="T133" s="227">
        <f>S133*H133</f>
        <v>0</v>
      </c>
      <c r="U133" s="39"/>
      <c r="V133" s="39"/>
      <c r="W133" s="39"/>
      <c r="X133" s="39"/>
      <c r="Y133" s="39"/>
      <c r="Z133" s="39"/>
      <c r="AA133" s="39"/>
      <c r="AB133" s="39"/>
      <c r="AC133" s="39"/>
      <c r="AD133" s="39"/>
      <c r="AE133" s="39"/>
      <c r="AR133" s="228" t="s">
        <v>415</v>
      </c>
      <c r="AT133" s="228" t="s">
        <v>443</v>
      </c>
      <c r="AU133" s="228" t="s">
        <v>76</v>
      </c>
      <c r="AY133" s="18" t="s">
        <v>414</v>
      </c>
      <c r="BE133" s="229">
        <f>IF(N133="základní",J133,0)</f>
        <v>0</v>
      </c>
      <c r="BF133" s="229">
        <f>IF(N133="snížená",J133,0)</f>
        <v>0</v>
      </c>
      <c r="BG133" s="229">
        <f>IF(N133="zákl. přenesená",J133,0)</f>
        <v>0</v>
      </c>
      <c r="BH133" s="229">
        <f>IF(N133="sníž. přenesená",J133,0)</f>
        <v>0</v>
      </c>
      <c r="BI133" s="229">
        <f>IF(N133="nulová",J133,0)</f>
        <v>0</v>
      </c>
      <c r="BJ133" s="18" t="s">
        <v>84</v>
      </c>
      <c r="BK133" s="229">
        <f>ROUND(I133*H133,2)</f>
        <v>0</v>
      </c>
      <c r="BL133" s="18" t="s">
        <v>415</v>
      </c>
      <c r="BM133" s="228" t="s">
        <v>5136</v>
      </c>
    </row>
    <row r="134" s="2" customFormat="1">
      <c r="A134" s="39"/>
      <c r="B134" s="40"/>
      <c r="C134" s="41"/>
      <c r="D134" s="230" t="s">
        <v>417</v>
      </c>
      <c r="E134" s="41"/>
      <c r="F134" s="231" t="s">
        <v>5135</v>
      </c>
      <c r="G134" s="41"/>
      <c r="H134" s="41"/>
      <c r="I134" s="156"/>
      <c r="J134" s="41"/>
      <c r="K134" s="41"/>
      <c r="L134" s="45"/>
      <c r="M134" s="232"/>
      <c r="N134" s="233"/>
      <c r="O134" s="92"/>
      <c r="P134" s="92"/>
      <c r="Q134" s="92"/>
      <c r="R134" s="92"/>
      <c r="S134" s="92"/>
      <c r="T134" s="93"/>
      <c r="U134" s="39"/>
      <c r="V134" s="39"/>
      <c r="W134" s="39"/>
      <c r="X134" s="39"/>
      <c r="Y134" s="39"/>
      <c r="Z134" s="39"/>
      <c r="AA134" s="39"/>
      <c r="AB134" s="39"/>
      <c r="AC134" s="39"/>
      <c r="AD134" s="39"/>
      <c r="AE134" s="39"/>
      <c r="AT134" s="18" t="s">
        <v>417</v>
      </c>
      <c r="AU134" s="18" t="s">
        <v>76</v>
      </c>
    </row>
    <row r="135" s="2" customFormat="1" ht="55.5" customHeight="1">
      <c r="A135" s="39"/>
      <c r="B135" s="40"/>
      <c r="C135" s="234" t="s">
        <v>76</v>
      </c>
      <c r="D135" s="234" t="s">
        <v>443</v>
      </c>
      <c r="E135" s="235" t="s">
        <v>5137</v>
      </c>
      <c r="F135" s="236" t="s">
        <v>5138</v>
      </c>
      <c r="G135" s="237" t="s">
        <v>509</v>
      </c>
      <c r="H135" s="238">
        <v>1</v>
      </c>
      <c r="I135" s="239"/>
      <c r="J135" s="240">
        <f>ROUND(I135*H135,2)</f>
        <v>0</v>
      </c>
      <c r="K135" s="236" t="s">
        <v>1</v>
      </c>
      <c r="L135" s="45"/>
      <c r="M135" s="241" t="s">
        <v>1</v>
      </c>
      <c r="N135" s="242" t="s">
        <v>41</v>
      </c>
      <c r="O135" s="92"/>
      <c r="P135" s="226">
        <f>O135*H135</f>
        <v>0</v>
      </c>
      <c r="Q135" s="226">
        <v>0</v>
      </c>
      <c r="R135" s="226">
        <f>Q135*H135</f>
        <v>0</v>
      </c>
      <c r="S135" s="226">
        <v>0</v>
      </c>
      <c r="T135" s="227">
        <f>S135*H135</f>
        <v>0</v>
      </c>
      <c r="U135" s="39"/>
      <c r="V135" s="39"/>
      <c r="W135" s="39"/>
      <c r="X135" s="39"/>
      <c r="Y135" s="39"/>
      <c r="Z135" s="39"/>
      <c r="AA135" s="39"/>
      <c r="AB135" s="39"/>
      <c r="AC135" s="39"/>
      <c r="AD135" s="39"/>
      <c r="AE135" s="39"/>
      <c r="AR135" s="228" t="s">
        <v>415</v>
      </c>
      <c r="AT135" s="228" t="s">
        <v>443</v>
      </c>
      <c r="AU135" s="228" t="s">
        <v>76</v>
      </c>
      <c r="AY135" s="18" t="s">
        <v>414</v>
      </c>
      <c r="BE135" s="229">
        <f>IF(N135="základní",J135,0)</f>
        <v>0</v>
      </c>
      <c r="BF135" s="229">
        <f>IF(N135="snížená",J135,0)</f>
        <v>0</v>
      </c>
      <c r="BG135" s="229">
        <f>IF(N135="zákl. přenesená",J135,0)</f>
        <v>0</v>
      </c>
      <c r="BH135" s="229">
        <f>IF(N135="sníž. přenesená",J135,0)</f>
        <v>0</v>
      </c>
      <c r="BI135" s="229">
        <f>IF(N135="nulová",J135,0)</f>
        <v>0</v>
      </c>
      <c r="BJ135" s="18" t="s">
        <v>84</v>
      </c>
      <c r="BK135" s="229">
        <f>ROUND(I135*H135,2)</f>
        <v>0</v>
      </c>
      <c r="BL135" s="18" t="s">
        <v>415</v>
      </c>
      <c r="BM135" s="228" t="s">
        <v>5139</v>
      </c>
    </row>
    <row r="136" s="2" customFormat="1">
      <c r="A136" s="39"/>
      <c r="B136" s="40"/>
      <c r="C136" s="41"/>
      <c r="D136" s="230" t="s">
        <v>417</v>
      </c>
      <c r="E136" s="41"/>
      <c r="F136" s="231" t="s">
        <v>5140</v>
      </c>
      <c r="G136" s="41"/>
      <c r="H136" s="41"/>
      <c r="I136" s="156"/>
      <c r="J136" s="41"/>
      <c r="K136" s="41"/>
      <c r="L136" s="45"/>
      <c r="M136" s="232"/>
      <c r="N136" s="233"/>
      <c r="O136" s="92"/>
      <c r="P136" s="92"/>
      <c r="Q136" s="92"/>
      <c r="R136" s="92"/>
      <c r="S136" s="92"/>
      <c r="T136" s="93"/>
      <c r="U136" s="39"/>
      <c r="V136" s="39"/>
      <c r="W136" s="39"/>
      <c r="X136" s="39"/>
      <c r="Y136" s="39"/>
      <c r="Z136" s="39"/>
      <c r="AA136" s="39"/>
      <c r="AB136" s="39"/>
      <c r="AC136" s="39"/>
      <c r="AD136" s="39"/>
      <c r="AE136" s="39"/>
      <c r="AT136" s="18" t="s">
        <v>417</v>
      </c>
      <c r="AU136" s="18" t="s">
        <v>76</v>
      </c>
    </row>
    <row r="137" s="2" customFormat="1" ht="66.75" customHeight="1">
      <c r="A137" s="39"/>
      <c r="B137" s="40"/>
      <c r="C137" s="234" t="s">
        <v>76</v>
      </c>
      <c r="D137" s="234" t="s">
        <v>443</v>
      </c>
      <c r="E137" s="235" t="s">
        <v>5141</v>
      </c>
      <c r="F137" s="236" t="s">
        <v>5142</v>
      </c>
      <c r="G137" s="237" t="s">
        <v>509</v>
      </c>
      <c r="H137" s="238">
        <v>3</v>
      </c>
      <c r="I137" s="239"/>
      <c r="J137" s="240">
        <f>ROUND(I137*H137,2)</f>
        <v>0</v>
      </c>
      <c r="K137" s="236" t="s">
        <v>1</v>
      </c>
      <c r="L137" s="45"/>
      <c r="M137" s="241" t="s">
        <v>1</v>
      </c>
      <c r="N137" s="242" t="s">
        <v>41</v>
      </c>
      <c r="O137" s="92"/>
      <c r="P137" s="226">
        <f>O137*H137</f>
        <v>0</v>
      </c>
      <c r="Q137" s="226">
        <v>0</v>
      </c>
      <c r="R137" s="226">
        <f>Q137*H137</f>
        <v>0</v>
      </c>
      <c r="S137" s="226">
        <v>0</v>
      </c>
      <c r="T137" s="227">
        <f>S137*H137</f>
        <v>0</v>
      </c>
      <c r="U137" s="39"/>
      <c r="V137" s="39"/>
      <c r="W137" s="39"/>
      <c r="X137" s="39"/>
      <c r="Y137" s="39"/>
      <c r="Z137" s="39"/>
      <c r="AA137" s="39"/>
      <c r="AB137" s="39"/>
      <c r="AC137" s="39"/>
      <c r="AD137" s="39"/>
      <c r="AE137" s="39"/>
      <c r="AR137" s="228" t="s">
        <v>415</v>
      </c>
      <c r="AT137" s="228" t="s">
        <v>443</v>
      </c>
      <c r="AU137" s="228" t="s">
        <v>76</v>
      </c>
      <c r="AY137" s="18" t="s">
        <v>414</v>
      </c>
      <c r="BE137" s="229">
        <f>IF(N137="základní",J137,0)</f>
        <v>0</v>
      </c>
      <c r="BF137" s="229">
        <f>IF(N137="snížená",J137,0)</f>
        <v>0</v>
      </c>
      <c r="BG137" s="229">
        <f>IF(N137="zákl. přenesená",J137,0)</f>
        <v>0</v>
      </c>
      <c r="BH137" s="229">
        <f>IF(N137="sníž. přenesená",J137,0)</f>
        <v>0</v>
      </c>
      <c r="BI137" s="229">
        <f>IF(N137="nulová",J137,0)</f>
        <v>0</v>
      </c>
      <c r="BJ137" s="18" t="s">
        <v>84</v>
      </c>
      <c r="BK137" s="229">
        <f>ROUND(I137*H137,2)</f>
        <v>0</v>
      </c>
      <c r="BL137" s="18" t="s">
        <v>415</v>
      </c>
      <c r="BM137" s="228" t="s">
        <v>5143</v>
      </c>
    </row>
    <row r="138" s="2" customFormat="1">
      <c r="A138" s="39"/>
      <c r="B138" s="40"/>
      <c r="C138" s="41"/>
      <c r="D138" s="230" t="s">
        <v>417</v>
      </c>
      <c r="E138" s="41"/>
      <c r="F138" s="231" t="s">
        <v>5144</v>
      </c>
      <c r="G138" s="41"/>
      <c r="H138" s="41"/>
      <c r="I138" s="156"/>
      <c r="J138" s="41"/>
      <c r="K138" s="41"/>
      <c r="L138" s="45"/>
      <c r="M138" s="243"/>
      <c r="N138" s="244"/>
      <c r="O138" s="245"/>
      <c r="P138" s="245"/>
      <c r="Q138" s="245"/>
      <c r="R138" s="245"/>
      <c r="S138" s="245"/>
      <c r="T138" s="246"/>
      <c r="U138" s="39"/>
      <c r="V138" s="39"/>
      <c r="W138" s="39"/>
      <c r="X138" s="39"/>
      <c r="Y138" s="39"/>
      <c r="Z138" s="39"/>
      <c r="AA138" s="39"/>
      <c r="AB138" s="39"/>
      <c r="AC138" s="39"/>
      <c r="AD138" s="39"/>
      <c r="AE138" s="39"/>
      <c r="AT138" s="18" t="s">
        <v>417</v>
      </c>
      <c r="AU138" s="18" t="s">
        <v>76</v>
      </c>
    </row>
    <row r="139" s="2" customFormat="1" ht="6.96" customHeight="1">
      <c r="A139" s="39"/>
      <c r="B139" s="67"/>
      <c r="C139" s="68"/>
      <c r="D139" s="68"/>
      <c r="E139" s="68"/>
      <c r="F139" s="68"/>
      <c r="G139" s="68"/>
      <c r="H139" s="68"/>
      <c r="I139" s="194"/>
      <c r="J139" s="68"/>
      <c r="K139" s="68"/>
      <c r="L139" s="45"/>
      <c r="M139" s="39"/>
      <c r="O139" s="39"/>
      <c r="P139" s="39"/>
      <c r="Q139" s="39"/>
      <c r="R139" s="39"/>
      <c r="S139" s="39"/>
      <c r="T139" s="39"/>
      <c r="U139" s="39"/>
      <c r="V139" s="39"/>
      <c r="W139" s="39"/>
      <c r="X139" s="39"/>
      <c r="Y139" s="39"/>
      <c r="Z139" s="39"/>
      <c r="AA139" s="39"/>
      <c r="AB139" s="39"/>
      <c r="AC139" s="39"/>
      <c r="AD139" s="39"/>
      <c r="AE139" s="39"/>
    </row>
  </sheetData>
  <sheetProtection sheet="1" autoFilter="0" formatColumns="0" formatRows="0" objects="1" scenarios="1" spinCount="100000" saltValue="1hl6DIxbheGZS9isjYigrnAstx5nH1w2xCZ6eC8ychV/WAp30Y6bHlosQNQ+Zqj6W2fWDiMZZ42xFpN1XtFpVw==" hashValue="9/JIUeLIQsks/VqcezjRysZ8v3YaLilWx/Bc8tCYOXDVYO8urJ0ncTrwiXnDJAg4M39ud2VuHmq8wjDXfCREEQ==" algorithmName="SHA-512" password="CC35"/>
  <autoFilter ref="C115:K138"/>
  <mergeCells count="9">
    <mergeCell ref="E7:H7"/>
    <mergeCell ref="E9:H9"/>
    <mergeCell ref="E18:H18"/>
    <mergeCell ref="E27:H27"/>
    <mergeCell ref="E85:H85"/>
    <mergeCell ref="E87:H87"/>
    <mergeCell ref="E106:H106"/>
    <mergeCell ref="E108:H108"/>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87.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384</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2" customFormat="1" ht="12" customHeight="1">
      <c r="A8" s="39"/>
      <c r="B8" s="45"/>
      <c r="C8" s="39"/>
      <c r="D8" s="154" t="s">
        <v>389</v>
      </c>
      <c r="E8" s="39"/>
      <c r="F8" s="39"/>
      <c r="G8" s="39"/>
      <c r="H8" s="39"/>
      <c r="I8" s="156"/>
      <c r="J8" s="39"/>
      <c r="K8" s="39"/>
      <c r="L8" s="64"/>
      <c r="S8" s="39"/>
      <c r="T8" s="39"/>
      <c r="U8" s="39"/>
      <c r="V8" s="39"/>
      <c r="W8" s="39"/>
      <c r="X8" s="39"/>
      <c r="Y8" s="39"/>
      <c r="Z8" s="39"/>
      <c r="AA8" s="39"/>
      <c r="AB8" s="39"/>
      <c r="AC8" s="39"/>
      <c r="AD8" s="39"/>
      <c r="AE8" s="39"/>
    </row>
    <row r="9" s="2" customFormat="1" ht="24.75" customHeight="1">
      <c r="A9" s="39"/>
      <c r="B9" s="45"/>
      <c r="C9" s="39"/>
      <c r="D9" s="39"/>
      <c r="E9" s="157" t="s">
        <v>5145</v>
      </c>
      <c r="F9" s="39"/>
      <c r="G9" s="39"/>
      <c r="H9" s="39"/>
      <c r="I9" s="156"/>
      <c r="J9" s="39"/>
      <c r="K9" s="39"/>
      <c r="L9" s="64"/>
      <c r="S9" s="39"/>
      <c r="T9" s="39"/>
      <c r="U9" s="39"/>
      <c r="V9" s="39"/>
      <c r="W9" s="39"/>
      <c r="X9" s="39"/>
      <c r="Y9" s="39"/>
      <c r="Z9" s="39"/>
      <c r="AA9" s="39"/>
      <c r="AB9" s="39"/>
      <c r="AC9" s="39"/>
      <c r="AD9" s="39"/>
      <c r="AE9" s="39"/>
    </row>
    <row r="10" s="2" customFormat="1">
      <c r="A10" s="39"/>
      <c r="B10" s="45"/>
      <c r="C10" s="39"/>
      <c r="D10" s="39"/>
      <c r="E10" s="39"/>
      <c r="F10" s="39"/>
      <c r="G10" s="39"/>
      <c r="H10" s="39"/>
      <c r="I10" s="156"/>
      <c r="J10" s="39"/>
      <c r="K10" s="39"/>
      <c r="L10" s="64"/>
      <c r="S10" s="39"/>
      <c r="T10" s="39"/>
      <c r="U10" s="39"/>
      <c r="V10" s="39"/>
      <c r="W10" s="39"/>
      <c r="X10" s="39"/>
      <c r="Y10" s="39"/>
      <c r="Z10" s="39"/>
      <c r="AA10" s="39"/>
      <c r="AB10" s="39"/>
      <c r="AC10" s="39"/>
      <c r="AD10" s="39"/>
      <c r="AE10" s="39"/>
    </row>
    <row r="11" s="2" customFormat="1" ht="12" customHeight="1">
      <c r="A11" s="39"/>
      <c r="B11" s="45"/>
      <c r="C11" s="39"/>
      <c r="D11" s="154" t="s">
        <v>18</v>
      </c>
      <c r="E11" s="39"/>
      <c r="F11" s="142" t="s">
        <v>1</v>
      </c>
      <c r="G11" s="39"/>
      <c r="H11" s="39"/>
      <c r="I11" s="158" t="s">
        <v>19</v>
      </c>
      <c r="J11" s="142" t="s">
        <v>1</v>
      </c>
      <c r="K11" s="39"/>
      <c r="L11" s="64"/>
      <c r="S11" s="39"/>
      <c r="T11" s="39"/>
      <c r="U11" s="39"/>
      <c r="V11" s="39"/>
      <c r="W11" s="39"/>
      <c r="X11" s="39"/>
      <c r="Y11" s="39"/>
      <c r="Z11" s="39"/>
      <c r="AA11" s="39"/>
      <c r="AB11" s="39"/>
      <c r="AC11" s="39"/>
      <c r="AD11" s="39"/>
      <c r="AE11" s="39"/>
    </row>
    <row r="12" s="2" customFormat="1" ht="12" customHeight="1">
      <c r="A12" s="39"/>
      <c r="B12" s="45"/>
      <c r="C12" s="39"/>
      <c r="D12" s="154" t="s">
        <v>20</v>
      </c>
      <c r="E12" s="39"/>
      <c r="F12" s="142" t="s">
        <v>21</v>
      </c>
      <c r="G12" s="39"/>
      <c r="H12" s="39"/>
      <c r="I12" s="158" t="s">
        <v>22</v>
      </c>
      <c r="J12" s="159" t="str">
        <f>'Rekapitulace stavby'!AN8</f>
        <v>21. 11. 2019</v>
      </c>
      <c r="K12" s="39"/>
      <c r="L12" s="64"/>
      <c r="S12" s="39"/>
      <c r="T12" s="39"/>
      <c r="U12" s="39"/>
      <c r="V12" s="39"/>
      <c r="W12" s="39"/>
      <c r="X12" s="39"/>
      <c r="Y12" s="39"/>
      <c r="Z12" s="39"/>
      <c r="AA12" s="39"/>
      <c r="AB12" s="39"/>
      <c r="AC12" s="39"/>
      <c r="AD12" s="39"/>
      <c r="AE12" s="39"/>
    </row>
    <row r="13" s="2" customFormat="1" ht="10.8" customHeight="1">
      <c r="A13" s="39"/>
      <c r="B13" s="45"/>
      <c r="C13" s="39"/>
      <c r="D13" s="39"/>
      <c r="E13" s="39"/>
      <c r="F13" s="39"/>
      <c r="G13" s="39"/>
      <c r="H13" s="39"/>
      <c r="I13" s="156"/>
      <c r="J13" s="39"/>
      <c r="K13" s="39"/>
      <c r="L13" s="64"/>
      <c r="S13" s="39"/>
      <c r="T13" s="39"/>
      <c r="U13" s="39"/>
      <c r="V13" s="39"/>
      <c r="W13" s="39"/>
      <c r="X13" s="39"/>
      <c r="Y13" s="39"/>
      <c r="Z13" s="39"/>
      <c r="AA13" s="39"/>
      <c r="AB13" s="39"/>
      <c r="AC13" s="39"/>
      <c r="AD13" s="39"/>
      <c r="AE13" s="39"/>
    </row>
    <row r="14" s="2" customFormat="1" ht="12" customHeight="1">
      <c r="A14" s="39"/>
      <c r="B14" s="45"/>
      <c r="C14" s="39"/>
      <c r="D14" s="154" t="s">
        <v>24</v>
      </c>
      <c r="E14" s="39"/>
      <c r="F14" s="39"/>
      <c r="G14" s="39"/>
      <c r="H14" s="39"/>
      <c r="I14" s="158" t="s">
        <v>25</v>
      </c>
      <c r="J14" s="142" t="s">
        <v>26</v>
      </c>
      <c r="K14" s="39"/>
      <c r="L14" s="64"/>
      <c r="S14" s="39"/>
      <c r="T14" s="39"/>
      <c r="U14" s="39"/>
      <c r="V14" s="39"/>
      <c r="W14" s="39"/>
      <c r="X14" s="39"/>
      <c r="Y14" s="39"/>
      <c r="Z14" s="39"/>
      <c r="AA14" s="39"/>
      <c r="AB14" s="39"/>
      <c r="AC14" s="39"/>
      <c r="AD14" s="39"/>
      <c r="AE14" s="39"/>
    </row>
    <row r="15" s="2" customFormat="1" ht="18" customHeight="1">
      <c r="A15" s="39"/>
      <c r="B15" s="45"/>
      <c r="C15" s="39"/>
      <c r="D15" s="39"/>
      <c r="E15" s="142" t="s">
        <v>1</v>
      </c>
      <c r="F15" s="39"/>
      <c r="G15" s="39"/>
      <c r="H15" s="39"/>
      <c r="I15" s="158" t="s">
        <v>28</v>
      </c>
      <c r="J15" s="142" t="s">
        <v>29</v>
      </c>
      <c r="K15" s="39"/>
      <c r="L15" s="64"/>
      <c r="S15" s="39"/>
      <c r="T15" s="39"/>
      <c r="U15" s="39"/>
      <c r="V15" s="39"/>
      <c r="W15" s="39"/>
      <c r="X15" s="39"/>
      <c r="Y15" s="39"/>
      <c r="Z15" s="39"/>
      <c r="AA15" s="39"/>
      <c r="AB15" s="39"/>
      <c r="AC15" s="39"/>
      <c r="AD15" s="39"/>
      <c r="AE15" s="39"/>
    </row>
    <row r="16" s="2" customFormat="1" ht="6.96" customHeight="1">
      <c r="A16" s="39"/>
      <c r="B16" s="45"/>
      <c r="C16" s="39"/>
      <c r="D16" s="39"/>
      <c r="E16" s="39"/>
      <c r="F16" s="39"/>
      <c r="G16" s="39"/>
      <c r="H16" s="39"/>
      <c r="I16" s="156"/>
      <c r="J16" s="39"/>
      <c r="K16" s="39"/>
      <c r="L16" s="64"/>
      <c r="S16" s="39"/>
      <c r="T16" s="39"/>
      <c r="U16" s="39"/>
      <c r="V16" s="39"/>
      <c r="W16" s="39"/>
      <c r="X16" s="39"/>
      <c r="Y16" s="39"/>
      <c r="Z16" s="39"/>
      <c r="AA16" s="39"/>
      <c r="AB16" s="39"/>
      <c r="AC16" s="39"/>
      <c r="AD16" s="39"/>
      <c r="AE16" s="39"/>
    </row>
    <row r="17" s="2" customFormat="1" ht="12" customHeight="1">
      <c r="A17" s="39"/>
      <c r="B17" s="45"/>
      <c r="C17" s="39"/>
      <c r="D17" s="154" t="s">
        <v>30</v>
      </c>
      <c r="E17" s="39"/>
      <c r="F17" s="39"/>
      <c r="G17" s="39"/>
      <c r="H17" s="39"/>
      <c r="I17" s="158" t="s">
        <v>25</v>
      </c>
      <c r="J17" s="34" t="str">
        <f>'Rekapitulace stavby'!AN13</f>
        <v>Vyplň údaj</v>
      </c>
      <c r="K17" s="39"/>
      <c r="L17" s="64"/>
      <c r="S17" s="39"/>
      <c r="T17" s="39"/>
      <c r="U17" s="39"/>
      <c r="V17" s="39"/>
      <c r="W17" s="39"/>
      <c r="X17" s="39"/>
      <c r="Y17" s="39"/>
      <c r="Z17" s="39"/>
      <c r="AA17" s="39"/>
      <c r="AB17" s="39"/>
      <c r="AC17" s="39"/>
      <c r="AD17" s="39"/>
      <c r="AE17" s="39"/>
    </row>
    <row r="18" s="2" customFormat="1" ht="18" customHeight="1">
      <c r="A18" s="39"/>
      <c r="B18" s="45"/>
      <c r="C18" s="39"/>
      <c r="D18" s="39"/>
      <c r="E18" s="34" t="str">
        <f>'Rekapitulace stavby'!E14</f>
        <v>Vyplň údaj</v>
      </c>
      <c r="F18" s="142"/>
      <c r="G18" s="142"/>
      <c r="H18" s="142"/>
      <c r="I18" s="158" t="s">
        <v>28</v>
      </c>
      <c r="J18" s="34" t="str">
        <f>'Rekapitulace stavby'!AN14</f>
        <v>Vyplň údaj</v>
      </c>
      <c r="K18" s="39"/>
      <c r="L18" s="64"/>
      <c r="S18" s="39"/>
      <c r="T18" s="39"/>
      <c r="U18" s="39"/>
      <c r="V18" s="39"/>
      <c r="W18" s="39"/>
      <c r="X18" s="39"/>
      <c r="Y18" s="39"/>
      <c r="Z18" s="39"/>
      <c r="AA18" s="39"/>
      <c r="AB18" s="39"/>
      <c r="AC18" s="39"/>
      <c r="AD18" s="39"/>
      <c r="AE18" s="39"/>
    </row>
    <row r="19" s="2" customFormat="1" ht="6.96" customHeight="1">
      <c r="A19" s="39"/>
      <c r="B19" s="45"/>
      <c r="C19" s="39"/>
      <c r="D19" s="39"/>
      <c r="E19" s="39"/>
      <c r="F19" s="39"/>
      <c r="G19" s="39"/>
      <c r="H19" s="39"/>
      <c r="I19" s="156"/>
      <c r="J19" s="39"/>
      <c r="K19" s="39"/>
      <c r="L19" s="64"/>
      <c r="S19" s="39"/>
      <c r="T19" s="39"/>
      <c r="U19" s="39"/>
      <c r="V19" s="39"/>
      <c r="W19" s="39"/>
      <c r="X19" s="39"/>
      <c r="Y19" s="39"/>
      <c r="Z19" s="39"/>
      <c r="AA19" s="39"/>
      <c r="AB19" s="39"/>
      <c r="AC19" s="39"/>
      <c r="AD19" s="39"/>
      <c r="AE19" s="39"/>
    </row>
    <row r="20" s="2" customFormat="1" ht="12" customHeight="1">
      <c r="A20" s="39"/>
      <c r="B20" s="45"/>
      <c r="C20" s="39"/>
      <c r="D20" s="154" t="s">
        <v>32</v>
      </c>
      <c r="E20" s="39"/>
      <c r="F20" s="39"/>
      <c r="G20" s="39"/>
      <c r="H20" s="39"/>
      <c r="I20" s="158" t="s">
        <v>25</v>
      </c>
      <c r="J20" s="142" t="s">
        <v>1</v>
      </c>
      <c r="K20" s="39"/>
      <c r="L20" s="64"/>
      <c r="S20" s="39"/>
      <c r="T20" s="39"/>
      <c r="U20" s="39"/>
      <c r="V20" s="39"/>
      <c r="W20" s="39"/>
      <c r="X20" s="39"/>
      <c r="Y20" s="39"/>
      <c r="Z20" s="39"/>
      <c r="AA20" s="39"/>
      <c r="AB20" s="39"/>
      <c r="AC20" s="39"/>
      <c r="AD20" s="39"/>
      <c r="AE20" s="39"/>
    </row>
    <row r="21" s="2" customFormat="1" ht="18" customHeight="1">
      <c r="A21" s="39"/>
      <c r="B21" s="45"/>
      <c r="C21" s="39"/>
      <c r="D21" s="39"/>
      <c r="E21" s="142" t="s">
        <v>21</v>
      </c>
      <c r="F21" s="39"/>
      <c r="G21" s="39"/>
      <c r="H21" s="39"/>
      <c r="I21" s="158" t="s">
        <v>28</v>
      </c>
      <c r="J21" s="142" t="s">
        <v>1</v>
      </c>
      <c r="K21" s="39"/>
      <c r="L21" s="64"/>
      <c r="S21" s="39"/>
      <c r="T21" s="39"/>
      <c r="U21" s="39"/>
      <c r="V21" s="39"/>
      <c r="W21" s="39"/>
      <c r="X21" s="39"/>
      <c r="Y21" s="39"/>
      <c r="Z21" s="39"/>
      <c r="AA21" s="39"/>
      <c r="AB21" s="39"/>
      <c r="AC21" s="39"/>
      <c r="AD21" s="39"/>
      <c r="AE21" s="39"/>
    </row>
    <row r="22" s="2" customFormat="1" ht="6.96" customHeight="1">
      <c r="A22" s="39"/>
      <c r="B22" s="45"/>
      <c r="C22" s="39"/>
      <c r="D22" s="39"/>
      <c r="E22" s="39"/>
      <c r="F22" s="39"/>
      <c r="G22" s="39"/>
      <c r="H22" s="39"/>
      <c r="I22" s="156"/>
      <c r="J22" s="39"/>
      <c r="K22" s="39"/>
      <c r="L22" s="64"/>
      <c r="S22" s="39"/>
      <c r="T22" s="39"/>
      <c r="U22" s="39"/>
      <c r="V22" s="39"/>
      <c r="W22" s="39"/>
      <c r="X22" s="39"/>
      <c r="Y22" s="39"/>
      <c r="Z22" s="39"/>
      <c r="AA22" s="39"/>
      <c r="AB22" s="39"/>
      <c r="AC22" s="39"/>
      <c r="AD22" s="39"/>
      <c r="AE22" s="39"/>
    </row>
    <row r="23" s="2" customFormat="1" ht="12" customHeight="1">
      <c r="A23" s="39"/>
      <c r="B23" s="45"/>
      <c r="C23" s="39"/>
      <c r="D23" s="154" t="s">
        <v>34</v>
      </c>
      <c r="E23" s="39"/>
      <c r="F23" s="39"/>
      <c r="G23" s="39"/>
      <c r="H23" s="39"/>
      <c r="I23" s="158" t="s">
        <v>25</v>
      </c>
      <c r="J23" s="142" t="s">
        <v>1</v>
      </c>
      <c r="K23" s="39"/>
      <c r="L23" s="64"/>
      <c r="S23" s="39"/>
      <c r="T23" s="39"/>
      <c r="U23" s="39"/>
      <c r="V23" s="39"/>
      <c r="W23" s="39"/>
      <c r="X23" s="39"/>
      <c r="Y23" s="39"/>
      <c r="Z23" s="39"/>
      <c r="AA23" s="39"/>
      <c r="AB23" s="39"/>
      <c r="AC23" s="39"/>
      <c r="AD23" s="39"/>
      <c r="AE23" s="39"/>
    </row>
    <row r="24" s="2" customFormat="1" ht="18" customHeight="1">
      <c r="A24" s="39"/>
      <c r="B24" s="45"/>
      <c r="C24" s="39"/>
      <c r="D24" s="39"/>
      <c r="E24" s="142" t="s">
        <v>21</v>
      </c>
      <c r="F24" s="39"/>
      <c r="G24" s="39"/>
      <c r="H24" s="39"/>
      <c r="I24" s="158" t="s">
        <v>28</v>
      </c>
      <c r="J24" s="142" t="s">
        <v>1</v>
      </c>
      <c r="K24" s="39"/>
      <c r="L24" s="64"/>
      <c r="S24" s="39"/>
      <c r="T24" s="39"/>
      <c r="U24" s="39"/>
      <c r="V24" s="39"/>
      <c r="W24" s="39"/>
      <c r="X24" s="39"/>
      <c r="Y24" s="39"/>
      <c r="Z24" s="39"/>
      <c r="AA24" s="39"/>
      <c r="AB24" s="39"/>
      <c r="AC24" s="39"/>
      <c r="AD24" s="39"/>
      <c r="AE24" s="39"/>
    </row>
    <row r="25" s="2" customFormat="1" ht="6.96" customHeight="1">
      <c r="A25" s="39"/>
      <c r="B25" s="45"/>
      <c r="C25" s="39"/>
      <c r="D25" s="39"/>
      <c r="E25" s="39"/>
      <c r="F25" s="39"/>
      <c r="G25" s="39"/>
      <c r="H25" s="39"/>
      <c r="I25" s="156"/>
      <c r="J25" s="39"/>
      <c r="K25" s="39"/>
      <c r="L25" s="64"/>
      <c r="S25" s="39"/>
      <c r="T25" s="39"/>
      <c r="U25" s="39"/>
      <c r="V25" s="39"/>
      <c r="W25" s="39"/>
      <c r="X25" s="39"/>
      <c r="Y25" s="39"/>
      <c r="Z25" s="39"/>
      <c r="AA25" s="39"/>
      <c r="AB25" s="39"/>
      <c r="AC25" s="39"/>
      <c r="AD25" s="39"/>
      <c r="AE25" s="39"/>
    </row>
    <row r="26" s="2" customFormat="1" ht="12" customHeight="1">
      <c r="A26" s="39"/>
      <c r="B26" s="45"/>
      <c r="C26" s="39"/>
      <c r="D26" s="154" t="s">
        <v>35</v>
      </c>
      <c r="E26" s="39"/>
      <c r="F26" s="39"/>
      <c r="G26" s="39"/>
      <c r="H26" s="39"/>
      <c r="I26" s="156"/>
      <c r="J26" s="39"/>
      <c r="K26" s="39"/>
      <c r="L26" s="64"/>
      <c r="S26" s="39"/>
      <c r="T26" s="39"/>
      <c r="U26" s="39"/>
      <c r="V26" s="39"/>
      <c r="W26" s="39"/>
      <c r="X26" s="39"/>
      <c r="Y26" s="39"/>
      <c r="Z26" s="39"/>
      <c r="AA26" s="39"/>
      <c r="AB26" s="39"/>
      <c r="AC26" s="39"/>
      <c r="AD26" s="39"/>
      <c r="AE26" s="39"/>
    </row>
    <row r="27" s="8" customFormat="1" ht="16.5" customHeight="1">
      <c r="A27" s="160"/>
      <c r="B27" s="161"/>
      <c r="C27" s="160"/>
      <c r="D27" s="160"/>
      <c r="E27" s="162" t="s">
        <v>1</v>
      </c>
      <c r="F27" s="162"/>
      <c r="G27" s="162"/>
      <c r="H27" s="162"/>
      <c r="I27" s="163"/>
      <c r="J27" s="160"/>
      <c r="K27" s="160"/>
      <c r="L27" s="164"/>
      <c r="S27" s="160"/>
      <c r="T27" s="160"/>
      <c r="U27" s="160"/>
      <c r="V27" s="160"/>
      <c r="W27" s="160"/>
      <c r="X27" s="160"/>
      <c r="Y27" s="160"/>
      <c r="Z27" s="160"/>
      <c r="AA27" s="160"/>
      <c r="AB27" s="160"/>
      <c r="AC27" s="160"/>
      <c r="AD27" s="160"/>
      <c r="AE27" s="160"/>
    </row>
    <row r="28" s="2" customFormat="1" ht="6.96" customHeight="1">
      <c r="A28" s="39"/>
      <c r="B28" s="45"/>
      <c r="C28" s="39"/>
      <c r="D28" s="39"/>
      <c r="E28" s="39"/>
      <c r="F28" s="39"/>
      <c r="G28" s="39"/>
      <c r="H28" s="39"/>
      <c r="I28" s="156"/>
      <c r="J28" s="39"/>
      <c r="K28" s="39"/>
      <c r="L28" s="64"/>
      <c r="S28" s="39"/>
      <c r="T28" s="39"/>
      <c r="U28" s="39"/>
      <c r="V28" s="39"/>
      <c r="W28" s="39"/>
      <c r="X28" s="39"/>
      <c r="Y28" s="39"/>
      <c r="Z28" s="39"/>
      <c r="AA28" s="39"/>
      <c r="AB28" s="39"/>
      <c r="AC28" s="39"/>
      <c r="AD28" s="39"/>
      <c r="AE28" s="39"/>
    </row>
    <row r="29" s="2" customFormat="1" ht="6.96" customHeight="1">
      <c r="A29" s="39"/>
      <c r="B29" s="45"/>
      <c r="C29" s="39"/>
      <c r="D29" s="165"/>
      <c r="E29" s="165"/>
      <c r="F29" s="165"/>
      <c r="G29" s="165"/>
      <c r="H29" s="165"/>
      <c r="I29" s="166"/>
      <c r="J29" s="165"/>
      <c r="K29" s="165"/>
      <c r="L29" s="64"/>
      <c r="S29" s="39"/>
      <c r="T29" s="39"/>
      <c r="U29" s="39"/>
      <c r="V29" s="39"/>
      <c r="W29" s="39"/>
      <c r="X29" s="39"/>
      <c r="Y29" s="39"/>
      <c r="Z29" s="39"/>
      <c r="AA29" s="39"/>
      <c r="AB29" s="39"/>
      <c r="AC29" s="39"/>
      <c r="AD29" s="39"/>
      <c r="AE29" s="39"/>
    </row>
    <row r="30" s="2" customFormat="1" ht="25.44" customHeight="1">
      <c r="A30" s="39"/>
      <c r="B30" s="45"/>
      <c r="C30" s="39"/>
      <c r="D30" s="167" t="s">
        <v>36</v>
      </c>
      <c r="E30" s="39"/>
      <c r="F30" s="39"/>
      <c r="G30" s="39"/>
      <c r="H30" s="39"/>
      <c r="I30" s="156"/>
      <c r="J30" s="168">
        <f>ROUND(J116, 2)</f>
        <v>0</v>
      </c>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14.4" customHeight="1">
      <c r="A32" s="39"/>
      <c r="B32" s="45"/>
      <c r="C32" s="39"/>
      <c r="D32" s="39"/>
      <c r="E32" s="39"/>
      <c r="F32" s="169" t="s">
        <v>38</v>
      </c>
      <c r="G32" s="39"/>
      <c r="H32" s="39"/>
      <c r="I32" s="170" t="s">
        <v>37</v>
      </c>
      <c r="J32" s="169" t="s">
        <v>39</v>
      </c>
      <c r="K32" s="39"/>
      <c r="L32" s="64"/>
      <c r="S32" s="39"/>
      <c r="T32" s="39"/>
      <c r="U32" s="39"/>
      <c r="V32" s="39"/>
      <c r="W32" s="39"/>
      <c r="X32" s="39"/>
      <c r="Y32" s="39"/>
      <c r="Z32" s="39"/>
      <c r="AA32" s="39"/>
      <c r="AB32" s="39"/>
      <c r="AC32" s="39"/>
      <c r="AD32" s="39"/>
      <c r="AE32" s="39"/>
    </row>
    <row r="33" s="2" customFormat="1" ht="14.4" customHeight="1">
      <c r="A33" s="39"/>
      <c r="B33" s="45"/>
      <c r="C33" s="39"/>
      <c r="D33" s="171" t="s">
        <v>40</v>
      </c>
      <c r="E33" s="154" t="s">
        <v>41</v>
      </c>
      <c r="F33" s="172">
        <f>ROUND((SUM(BE116:BE134)),  2)</f>
        <v>0</v>
      </c>
      <c r="G33" s="39"/>
      <c r="H33" s="39"/>
      <c r="I33" s="173">
        <v>0.20999999999999999</v>
      </c>
      <c r="J33" s="172">
        <f>ROUND(((SUM(BE116:BE134))*I33),  2)</f>
        <v>0</v>
      </c>
      <c r="K33" s="39"/>
      <c r="L33" s="64"/>
      <c r="S33" s="39"/>
      <c r="T33" s="39"/>
      <c r="U33" s="39"/>
      <c r="V33" s="39"/>
      <c r="W33" s="39"/>
      <c r="X33" s="39"/>
      <c r="Y33" s="39"/>
      <c r="Z33" s="39"/>
      <c r="AA33" s="39"/>
      <c r="AB33" s="39"/>
      <c r="AC33" s="39"/>
      <c r="AD33" s="39"/>
      <c r="AE33" s="39"/>
    </row>
    <row r="34" s="2" customFormat="1" ht="14.4" customHeight="1">
      <c r="A34" s="39"/>
      <c r="B34" s="45"/>
      <c r="C34" s="39"/>
      <c r="D34" s="39"/>
      <c r="E34" s="154" t="s">
        <v>42</v>
      </c>
      <c r="F34" s="172">
        <f>ROUND((SUM(BF116:BF134)),  2)</f>
        <v>0</v>
      </c>
      <c r="G34" s="39"/>
      <c r="H34" s="39"/>
      <c r="I34" s="173">
        <v>0.14999999999999999</v>
      </c>
      <c r="J34" s="172">
        <f>ROUND(((SUM(BF116:BF134))*I34),  2)</f>
        <v>0</v>
      </c>
      <c r="K34" s="39"/>
      <c r="L34" s="64"/>
      <c r="S34" s="39"/>
      <c r="T34" s="39"/>
      <c r="U34" s="39"/>
      <c r="V34" s="39"/>
      <c r="W34" s="39"/>
      <c r="X34" s="39"/>
      <c r="Y34" s="39"/>
      <c r="Z34" s="39"/>
      <c r="AA34" s="39"/>
      <c r="AB34" s="39"/>
      <c r="AC34" s="39"/>
      <c r="AD34" s="39"/>
      <c r="AE34" s="39"/>
    </row>
    <row r="35" hidden="1" s="2" customFormat="1" ht="14.4" customHeight="1">
      <c r="A35" s="39"/>
      <c r="B35" s="45"/>
      <c r="C35" s="39"/>
      <c r="D35" s="39"/>
      <c r="E35" s="154" t="s">
        <v>43</v>
      </c>
      <c r="F35" s="172">
        <f>ROUND((SUM(BG116:BG134)),  2)</f>
        <v>0</v>
      </c>
      <c r="G35" s="39"/>
      <c r="H35" s="39"/>
      <c r="I35" s="173">
        <v>0.20999999999999999</v>
      </c>
      <c r="J35" s="172">
        <f>0</f>
        <v>0</v>
      </c>
      <c r="K35" s="39"/>
      <c r="L35" s="64"/>
      <c r="S35" s="39"/>
      <c r="T35" s="39"/>
      <c r="U35" s="39"/>
      <c r="V35" s="39"/>
      <c r="W35" s="39"/>
      <c r="X35" s="39"/>
      <c r="Y35" s="39"/>
      <c r="Z35" s="39"/>
      <c r="AA35" s="39"/>
      <c r="AB35" s="39"/>
      <c r="AC35" s="39"/>
      <c r="AD35" s="39"/>
      <c r="AE35" s="39"/>
    </row>
    <row r="36" hidden="1" s="2" customFormat="1" ht="14.4" customHeight="1">
      <c r="A36" s="39"/>
      <c r="B36" s="45"/>
      <c r="C36" s="39"/>
      <c r="D36" s="39"/>
      <c r="E36" s="154" t="s">
        <v>44</v>
      </c>
      <c r="F36" s="172">
        <f>ROUND((SUM(BH116:BH134)),  2)</f>
        <v>0</v>
      </c>
      <c r="G36" s="39"/>
      <c r="H36" s="39"/>
      <c r="I36" s="173">
        <v>0.14999999999999999</v>
      </c>
      <c r="J36" s="172">
        <f>0</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45</v>
      </c>
      <c r="F37" s="172">
        <f>ROUND((SUM(BI116:BI134)),  2)</f>
        <v>0</v>
      </c>
      <c r="G37" s="39"/>
      <c r="H37" s="39"/>
      <c r="I37" s="173">
        <v>0</v>
      </c>
      <c r="J37" s="172">
        <f>0</f>
        <v>0</v>
      </c>
      <c r="K37" s="39"/>
      <c r="L37" s="64"/>
      <c r="S37" s="39"/>
      <c r="T37" s="39"/>
      <c r="U37" s="39"/>
      <c r="V37" s="39"/>
      <c r="W37" s="39"/>
      <c r="X37" s="39"/>
      <c r="Y37" s="39"/>
      <c r="Z37" s="39"/>
      <c r="AA37" s="39"/>
      <c r="AB37" s="39"/>
      <c r="AC37" s="39"/>
      <c r="AD37" s="39"/>
      <c r="AE37" s="39"/>
    </row>
    <row r="38" s="2" customFormat="1" ht="6.96" customHeight="1">
      <c r="A38" s="39"/>
      <c r="B38" s="45"/>
      <c r="C38" s="39"/>
      <c r="D38" s="39"/>
      <c r="E38" s="39"/>
      <c r="F38" s="39"/>
      <c r="G38" s="39"/>
      <c r="H38" s="39"/>
      <c r="I38" s="156"/>
      <c r="J38" s="39"/>
      <c r="K38" s="39"/>
      <c r="L38" s="64"/>
      <c r="S38" s="39"/>
      <c r="T38" s="39"/>
      <c r="U38" s="39"/>
      <c r="V38" s="39"/>
      <c r="W38" s="39"/>
      <c r="X38" s="39"/>
      <c r="Y38" s="39"/>
      <c r="Z38" s="39"/>
      <c r="AA38" s="39"/>
      <c r="AB38" s="39"/>
      <c r="AC38" s="39"/>
      <c r="AD38" s="39"/>
      <c r="AE38" s="39"/>
    </row>
    <row r="39" s="2" customFormat="1" ht="25.44" customHeight="1">
      <c r="A39" s="39"/>
      <c r="B39" s="45"/>
      <c r="C39" s="174"/>
      <c r="D39" s="175" t="s">
        <v>46</v>
      </c>
      <c r="E39" s="176"/>
      <c r="F39" s="176"/>
      <c r="G39" s="177" t="s">
        <v>47</v>
      </c>
      <c r="H39" s="178" t="s">
        <v>48</v>
      </c>
      <c r="I39" s="179"/>
      <c r="J39" s="180">
        <f>SUM(J30:J37)</f>
        <v>0</v>
      </c>
      <c r="K39" s="181"/>
      <c r="L39" s="64"/>
      <c r="S39" s="39"/>
      <c r="T39" s="39"/>
      <c r="U39" s="39"/>
      <c r="V39" s="39"/>
      <c r="W39" s="39"/>
      <c r="X39" s="39"/>
      <c r="Y39" s="39"/>
      <c r="Z39" s="39"/>
      <c r="AA39" s="39"/>
      <c r="AB39" s="39"/>
      <c r="AC39" s="39"/>
      <c r="AD39" s="39"/>
      <c r="AE39" s="39"/>
    </row>
    <row r="40" s="2" customFormat="1" ht="14.4"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1" customFormat="1" ht="14.4" customHeight="1">
      <c r="B41" s="21"/>
      <c r="I41" s="148"/>
      <c r="L41" s="21"/>
    </row>
    <row r="42" s="1" customFormat="1" ht="14.4" customHeight="1">
      <c r="B42" s="21"/>
      <c r="I42" s="148"/>
      <c r="L42" s="21"/>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2" customFormat="1" ht="12" customHeight="1">
      <c r="A86" s="39"/>
      <c r="B86" s="40"/>
      <c r="C86" s="33" t="s">
        <v>389</v>
      </c>
      <c r="D86" s="41"/>
      <c r="E86" s="41"/>
      <c r="F86" s="41"/>
      <c r="G86" s="41"/>
      <c r="H86" s="41"/>
      <c r="I86" s="156"/>
      <c r="J86" s="41"/>
      <c r="K86" s="41"/>
      <c r="L86" s="64"/>
      <c r="S86" s="39"/>
      <c r="T86" s="39"/>
      <c r="U86" s="39"/>
      <c r="V86" s="39"/>
      <c r="W86" s="39"/>
      <c r="X86" s="39"/>
      <c r="Y86" s="39"/>
      <c r="Z86" s="39"/>
      <c r="AA86" s="39"/>
      <c r="AB86" s="39"/>
      <c r="AC86" s="39"/>
      <c r="AD86" s="39"/>
      <c r="AE86" s="39"/>
    </row>
    <row r="87" hidden="1" s="2" customFormat="1" ht="24.75" customHeight="1">
      <c r="A87" s="39"/>
      <c r="B87" s="40"/>
      <c r="C87" s="41"/>
      <c r="D87" s="41"/>
      <c r="E87" s="77" t="str">
        <f>E9</f>
        <v>SO 93-77-01 - Děčín Prostřední Žleb - Dolní Žleb, oprava ukolejnění</v>
      </c>
      <c r="F87" s="41"/>
      <c r="G87" s="41"/>
      <c r="H87" s="41"/>
      <c r="I87" s="156"/>
      <c r="J87" s="41"/>
      <c r="K87" s="41"/>
      <c r="L87" s="64"/>
      <c r="S87" s="39"/>
      <c r="T87" s="39"/>
      <c r="U87" s="39"/>
      <c r="V87" s="39"/>
      <c r="W87" s="39"/>
      <c r="X87" s="39"/>
      <c r="Y87" s="39"/>
      <c r="Z87" s="39"/>
      <c r="AA87" s="39"/>
      <c r="AB87" s="39"/>
      <c r="AC87" s="39"/>
      <c r="AD87" s="39"/>
      <c r="AE87" s="39"/>
    </row>
    <row r="88" hidden="1" s="2" customFormat="1" ht="6.96" customHeight="1">
      <c r="A88" s="39"/>
      <c r="B88" s="40"/>
      <c r="C88" s="41"/>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2" customHeight="1">
      <c r="A89" s="39"/>
      <c r="B89" s="40"/>
      <c r="C89" s="33" t="s">
        <v>20</v>
      </c>
      <c r="D89" s="41"/>
      <c r="E89" s="41"/>
      <c r="F89" s="28" t="str">
        <f>F12</f>
        <v xml:space="preserve"> </v>
      </c>
      <c r="G89" s="41"/>
      <c r="H89" s="41"/>
      <c r="I89" s="158" t="s">
        <v>22</v>
      </c>
      <c r="J89" s="80" t="str">
        <f>IF(J12="","",J12)</f>
        <v>21. 11. 2019</v>
      </c>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5.15" customHeight="1">
      <c r="A91" s="39"/>
      <c r="B91" s="40"/>
      <c r="C91" s="33" t="s">
        <v>24</v>
      </c>
      <c r="D91" s="41"/>
      <c r="E91" s="41"/>
      <c r="F91" s="28" t="str">
        <f>E15</f>
        <v/>
      </c>
      <c r="G91" s="41"/>
      <c r="H91" s="41"/>
      <c r="I91" s="158" t="s">
        <v>32</v>
      </c>
      <c r="J91" s="37" t="str">
        <f>E21</f>
        <v xml:space="preserve"> </v>
      </c>
      <c r="K91" s="41"/>
      <c r="L91" s="64"/>
      <c r="S91" s="39"/>
      <c r="T91" s="39"/>
      <c r="U91" s="39"/>
      <c r="V91" s="39"/>
      <c r="W91" s="39"/>
      <c r="X91" s="39"/>
      <c r="Y91" s="39"/>
      <c r="Z91" s="39"/>
      <c r="AA91" s="39"/>
      <c r="AB91" s="39"/>
      <c r="AC91" s="39"/>
      <c r="AD91" s="39"/>
      <c r="AE91" s="39"/>
    </row>
    <row r="92" hidden="1" s="2" customFormat="1" ht="15.15" customHeight="1">
      <c r="A92" s="39"/>
      <c r="B92" s="40"/>
      <c r="C92" s="33" t="s">
        <v>30</v>
      </c>
      <c r="D92" s="41"/>
      <c r="E92" s="41"/>
      <c r="F92" s="28" t="str">
        <f>IF(E18="","",E18)</f>
        <v>Vyplň údaj</v>
      </c>
      <c r="G92" s="41"/>
      <c r="H92" s="41"/>
      <c r="I92" s="158" t="s">
        <v>34</v>
      </c>
      <c r="J92" s="37" t="str">
        <f>E24</f>
        <v xml:space="preserve"> </v>
      </c>
      <c r="K92" s="41"/>
      <c r="L92" s="64"/>
      <c r="S92" s="39"/>
      <c r="T92" s="39"/>
      <c r="U92" s="39"/>
      <c r="V92" s="39"/>
      <c r="W92" s="39"/>
      <c r="X92" s="39"/>
      <c r="Y92" s="39"/>
      <c r="Z92" s="39"/>
      <c r="AA92" s="39"/>
      <c r="AB92" s="39"/>
      <c r="AC92" s="39"/>
      <c r="AD92" s="39"/>
      <c r="AE92" s="39"/>
    </row>
    <row r="93" hidden="1" s="2" customFormat="1" ht="10.32" customHeight="1">
      <c r="A93" s="39"/>
      <c r="B93" s="40"/>
      <c r="C93" s="41"/>
      <c r="D93" s="41"/>
      <c r="E93" s="41"/>
      <c r="F93" s="41"/>
      <c r="G93" s="41"/>
      <c r="H93" s="41"/>
      <c r="I93" s="156"/>
      <c r="J93" s="41"/>
      <c r="K93" s="41"/>
      <c r="L93" s="64"/>
      <c r="S93" s="39"/>
      <c r="T93" s="39"/>
      <c r="U93" s="39"/>
      <c r="V93" s="39"/>
      <c r="W93" s="39"/>
      <c r="X93" s="39"/>
      <c r="Y93" s="39"/>
      <c r="Z93" s="39"/>
      <c r="AA93" s="39"/>
      <c r="AB93" s="39"/>
      <c r="AC93" s="39"/>
      <c r="AD93" s="39"/>
      <c r="AE93" s="39"/>
    </row>
    <row r="94" hidden="1" s="2" customFormat="1" ht="29.28" customHeight="1">
      <c r="A94" s="39"/>
      <c r="B94" s="40"/>
      <c r="C94" s="199" t="s">
        <v>392</v>
      </c>
      <c r="D94" s="200"/>
      <c r="E94" s="200"/>
      <c r="F94" s="200"/>
      <c r="G94" s="200"/>
      <c r="H94" s="200"/>
      <c r="I94" s="201"/>
      <c r="J94" s="202" t="s">
        <v>393</v>
      </c>
      <c r="K94" s="200"/>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2.8" customHeight="1">
      <c r="A96" s="39"/>
      <c r="B96" s="40"/>
      <c r="C96" s="203" t="s">
        <v>394</v>
      </c>
      <c r="D96" s="41"/>
      <c r="E96" s="41"/>
      <c r="F96" s="41"/>
      <c r="G96" s="41"/>
      <c r="H96" s="41"/>
      <c r="I96" s="156"/>
      <c r="J96" s="111">
        <f>J116</f>
        <v>0</v>
      </c>
      <c r="K96" s="41"/>
      <c r="L96" s="64"/>
      <c r="S96" s="39"/>
      <c r="T96" s="39"/>
      <c r="U96" s="39"/>
      <c r="V96" s="39"/>
      <c r="W96" s="39"/>
      <c r="X96" s="39"/>
      <c r="Y96" s="39"/>
      <c r="Z96" s="39"/>
      <c r="AA96" s="39"/>
      <c r="AB96" s="39"/>
      <c r="AC96" s="39"/>
      <c r="AD96" s="39"/>
      <c r="AE96" s="39"/>
      <c r="AU96" s="18" t="s">
        <v>395</v>
      </c>
    </row>
    <row r="97" hidden="1" s="2" customFormat="1" ht="21.84"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6.96" customHeight="1">
      <c r="A98" s="39"/>
      <c r="B98" s="67"/>
      <c r="C98" s="68"/>
      <c r="D98" s="68"/>
      <c r="E98" s="68"/>
      <c r="F98" s="68"/>
      <c r="G98" s="68"/>
      <c r="H98" s="68"/>
      <c r="I98" s="194"/>
      <c r="J98" s="68"/>
      <c r="K98" s="68"/>
      <c r="L98" s="64"/>
      <c r="S98" s="39"/>
      <c r="T98" s="39"/>
      <c r="U98" s="39"/>
      <c r="V98" s="39"/>
      <c r="W98" s="39"/>
      <c r="X98" s="39"/>
      <c r="Y98" s="39"/>
      <c r="Z98" s="39"/>
      <c r="AA98" s="39"/>
      <c r="AB98" s="39"/>
      <c r="AC98" s="39"/>
      <c r="AD98" s="39"/>
      <c r="AE98" s="39"/>
    </row>
    <row r="99" hidden="1"/>
    <row r="100" hidden="1"/>
    <row r="101" hidden="1"/>
    <row r="102" s="2" customFormat="1" ht="6.96" customHeight="1">
      <c r="A102" s="39"/>
      <c r="B102" s="69"/>
      <c r="C102" s="70"/>
      <c r="D102" s="70"/>
      <c r="E102" s="70"/>
      <c r="F102" s="70"/>
      <c r="G102" s="70"/>
      <c r="H102" s="70"/>
      <c r="I102" s="197"/>
      <c r="J102" s="70"/>
      <c r="K102" s="70"/>
      <c r="L102" s="64"/>
      <c r="S102" s="39"/>
      <c r="T102" s="39"/>
      <c r="U102" s="39"/>
      <c r="V102" s="39"/>
      <c r="W102" s="39"/>
      <c r="X102" s="39"/>
      <c r="Y102" s="39"/>
      <c r="Z102" s="39"/>
      <c r="AA102" s="39"/>
      <c r="AB102" s="39"/>
      <c r="AC102" s="39"/>
      <c r="AD102" s="39"/>
      <c r="AE102" s="39"/>
    </row>
    <row r="103" s="2" customFormat="1" ht="24.96" customHeight="1">
      <c r="A103" s="39"/>
      <c r="B103" s="40"/>
      <c r="C103" s="24" t="s">
        <v>396</v>
      </c>
      <c r="D103" s="41"/>
      <c r="E103" s="41"/>
      <c r="F103" s="41"/>
      <c r="G103" s="41"/>
      <c r="H103" s="41"/>
      <c r="I103" s="156"/>
      <c r="J103" s="41"/>
      <c r="K103" s="41"/>
      <c r="L103" s="64"/>
      <c r="S103" s="39"/>
      <c r="T103" s="39"/>
      <c r="U103" s="39"/>
      <c r="V103" s="39"/>
      <c r="W103" s="39"/>
      <c r="X103" s="39"/>
      <c r="Y103" s="39"/>
      <c r="Z103" s="39"/>
      <c r="AA103" s="39"/>
      <c r="AB103" s="39"/>
      <c r="AC103" s="39"/>
      <c r="AD103" s="39"/>
      <c r="AE103" s="39"/>
    </row>
    <row r="104" s="2" customFormat="1" ht="6.96" customHeight="1">
      <c r="A104" s="39"/>
      <c r="B104" s="40"/>
      <c r="C104" s="41"/>
      <c r="D104" s="41"/>
      <c r="E104" s="41"/>
      <c r="F104" s="41"/>
      <c r="G104" s="41"/>
      <c r="H104" s="41"/>
      <c r="I104" s="156"/>
      <c r="J104" s="41"/>
      <c r="K104" s="41"/>
      <c r="L104" s="64"/>
      <c r="S104" s="39"/>
      <c r="T104" s="39"/>
      <c r="U104" s="39"/>
      <c r="V104" s="39"/>
      <c r="W104" s="39"/>
      <c r="X104" s="39"/>
      <c r="Y104" s="39"/>
      <c r="Z104" s="39"/>
      <c r="AA104" s="39"/>
      <c r="AB104" s="39"/>
      <c r="AC104" s="39"/>
      <c r="AD104" s="39"/>
      <c r="AE104" s="39"/>
    </row>
    <row r="105" s="2" customFormat="1" ht="12" customHeight="1">
      <c r="A105" s="39"/>
      <c r="B105" s="40"/>
      <c r="C105" s="33" t="s">
        <v>16</v>
      </c>
      <c r="D105" s="41"/>
      <c r="E105" s="41"/>
      <c r="F105" s="41"/>
      <c r="G105" s="41"/>
      <c r="H105" s="41"/>
      <c r="I105" s="156"/>
      <c r="J105" s="41"/>
      <c r="K105" s="41"/>
      <c r="L105" s="64"/>
      <c r="S105" s="39"/>
      <c r="T105" s="39"/>
      <c r="U105" s="39"/>
      <c r="V105" s="39"/>
      <c r="W105" s="39"/>
      <c r="X105" s="39"/>
      <c r="Y105" s="39"/>
      <c r="Z105" s="39"/>
      <c r="AA105" s="39"/>
      <c r="AB105" s="39"/>
      <c r="AC105" s="39"/>
      <c r="AD105" s="39"/>
      <c r="AE105" s="39"/>
    </row>
    <row r="106" s="2" customFormat="1" ht="23.25" customHeight="1">
      <c r="A106" s="39"/>
      <c r="B106" s="40"/>
      <c r="C106" s="41"/>
      <c r="D106" s="41"/>
      <c r="E106" s="198" t="str">
        <f>E7</f>
        <v>Oprava trati v úseku 1.TK a 2.TK Děčín Prostřední Žleb - Dolní Žleb_OPRAVA č. 2</v>
      </c>
      <c r="F106" s="33"/>
      <c r="G106" s="33"/>
      <c r="H106" s="33"/>
      <c r="I106" s="156"/>
      <c r="J106" s="41"/>
      <c r="K106" s="41"/>
      <c r="L106" s="64"/>
      <c r="S106" s="39"/>
      <c r="T106" s="39"/>
      <c r="U106" s="39"/>
      <c r="V106" s="39"/>
      <c r="W106" s="39"/>
      <c r="X106" s="39"/>
      <c r="Y106" s="39"/>
      <c r="Z106" s="39"/>
      <c r="AA106" s="39"/>
      <c r="AB106" s="39"/>
      <c r="AC106" s="39"/>
      <c r="AD106" s="39"/>
      <c r="AE106" s="39"/>
    </row>
    <row r="107" s="2" customFormat="1" ht="12" customHeight="1">
      <c r="A107" s="39"/>
      <c r="B107" s="40"/>
      <c r="C107" s="33" t="s">
        <v>389</v>
      </c>
      <c r="D107" s="41"/>
      <c r="E107" s="41"/>
      <c r="F107" s="41"/>
      <c r="G107" s="41"/>
      <c r="H107" s="41"/>
      <c r="I107" s="156"/>
      <c r="J107" s="41"/>
      <c r="K107" s="41"/>
      <c r="L107" s="64"/>
      <c r="S107" s="39"/>
      <c r="T107" s="39"/>
      <c r="U107" s="39"/>
      <c r="V107" s="39"/>
      <c r="W107" s="39"/>
      <c r="X107" s="39"/>
      <c r="Y107" s="39"/>
      <c r="Z107" s="39"/>
      <c r="AA107" s="39"/>
      <c r="AB107" s="39"/>
      <c r="AC107" s="39"/>
      <c r="AD107" s="39"/>
      <c r="AE107" s="39"/>
    </row>
    <row r="108" s="2" customFormat="1" ht="24.75" customHeight="1">
      <c r="A108" s="39"/>
      <c r="B108" s="40"/>
      <c r="C108" s="41"/>
      <c r="D108" s="41"/>
      <c r="E108" s="77" t="str">
        <f>E9</f>
        <v>SO 93-77-01 - Děčín Prostřední Žleb - Dolní Žleb, oprava ukolejnění</v>
      </c>
      <c r="F108" s="41"/>
      <c r="G108" s="41"/>
      <c r="H108" s="41"/>
      <c r="I108" s="156"/>
      <c r="J108" s="41"/>
      <c r="K108" s="41"/>
      <c r="L108" s="64"/>
      <c r="S108" s="39"/>
      <c r="T108" s="39"/>
      <c r="U108" s="39"/>
      <c r="V108" s="39"/>
      <c r="W108" s="39"/>
      <c r="X108" s="39"/>
      <c r="Y108" s="39"/>
      <c r="Z108" s="39"/>
      <c r="AA108" s="39"/>
      <c r="AB108" s="39"/>
      <c r="AC108" s="39"/>
      <c r="AD108" s="39"/>
      <c r="AE108" s="39"/>
    </row>
    <row r="109" s="2" customFormat="1" ht="6.96" customHeight="1">
      <c r="A109" s="39"/>
      <c r="B109" s="40"/>
      <c r="C109" s="41"/>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s="2" customFormat="1" ht="12" customHeight="1">
      <c r="A110" s="39"/>
      <c r="B110" s="40"/>
      <c r="C110" s="33" t="s">
        <v>20</v>
      </c>
      <c r="D110" s="41"/>
      <c r="E110" s="41"/>
      <c r="F110" s="28" t="str">
        <f>F12</f>
        <v xml:space="preserve"> </v>
      </c>
      <c r="G110" s="41"/>
      <c r="H110" s="41"/>
      <c r="I110" s="158" t="s">
        <v>22</v>
      </c>
      <c r="J110" s="80" t="str">
        <f>IF(J12="","",J12)</f>
        <v>21. 11. 2019</v>
      </c>
      <c r="K110" s="41"/>
      <c r="L110" s="64"/>
      <c r="S110" s="39"/>
      <c r="T110" s="39"/>
      <c r="U110" s="39"/>
      <c r="V110" s="39"/>
      <c r="W110" s="39"/>
      <c r="X110" s="39"/>
      <c r="Y110" s="39"/>
      <c r="Z110" s="39"/>
      <c r="AA110" s="39"/>
      <c r="AB110" s="39"/>
      <c r="AC110" s="39"/>
      <c r="AD110" s="39"/>
      <c r="AE110" s="39"/>
    </row>
    <row r="111" s="2" customFormat="1" ht="6.96" customHeight="1">
      <c r="A111" s="39"/>
      <c r="B111" s="40"/>
      <c r="C111" s="41"/>
      <c r="D111" s="41"/>
      <c r="E111" s="41"/>
      <c r="F111" s="41"/>
      <c r="G111" s="41"/>
      <c r="H111" s="41"/>
      <c r="I111" s="156"/>
      <c r="J111" s="41"/>
      <c r="K111" s="41"/>
      <c r="L111" s="64"/>
      <c r="S111" s="39"/>
      <c r="T111" s="39"/>
      <c r="U111" s="39"/>
      <c r="V111" s="39"/>
      <c r="W111" s="39"/>
      <c r="X111" s="39"/>
      <c r="Y111" s="39"/>
      <c r="Z111" s="39"/>
      <c r="AA111" s="39"/>
      <c r="AB111" s="39"/>
      <c r="AC111" s="39"/>
      <c r="AD111" s="39"/>
      <c r="AE111" s="39"/>
    </row>
    <row r="112" s="2" customFormat="1" ht="15.15" customHeight="1">
      <c r="A112" s="39"/>
      <c r="B112" s="40"/>
      <c r="C112" s="33" t="s">
        <v>24</v>
      </c>
      <c r="D112" s="41"/>
      <c r="E112" s="41"/>
      <c r="F112" s="28" t="str">
        <f>E15</f>
        <v/>
      </c>
      <c r="G112" s="41"/>
      <c r="H112" s="41"/>
      <c r="I112" s="158" t="s">
        <v>32</v>
      </c>
      <c r="J112" s="37" t="str">
        <f>E21</f>
        <v xml:space="preserve"> </v>
      </c>
      <c r="K112" s="41"/>
      <c r="L112" s="64"/>
      <c r="S112" s="39"/>
      <c r="T112" s="39"/>
      <c r="U112" s="39"/>
      <c r="V112" s="39"/>
      <c r="W112" s="39"/>
      <c r="X112" s="39"/>
      <c r="Y112" s="39"/>
      <c r="Z112" s="39"/>
      <c r="AA112" s="39"/>
      <c r="AB112" s="39"/>
      <c r="AC112" s="39"/>
      <c r="AD112" s="39"/>
      <c r="AE112" s="39"/>
    </row>
    <row r="113" s="2" customFormat="1" ht="15.15" customHeight="1">
      <c r="A113" s="39"/>
      <c r="B113" s="40"/>
      <c r="C113" s="33" t="s">
        <v>30</v>
      </c>
      <c r="D113" s="41"/>
      <c r="E113" s="41"/>
      <c r="F113" s="28" t="str">
        <f>IF(E18="","",E18)</f>
        <v>Vyplň údaj</v>
      </c>
      <c r="G113" s="41"/>
      <c r="H113" s="41"/>
      <c r="I113" s="158" t="s">
        <v>34</v>
      </c>
      <c r="J113" s="37" t="str">
        <f>E24</f>
        <v xml:space="preserve"> </v>
      </c>
      <c r="K113" s="41"/>
      <c r="L113" s="64"/>
      <c r="S113" s="39"/>
      <c r="T113" s="39"/>
      <c r="U113" s="39"/>
      <c r="V113" s="39"/>
      <c r="W113" s="39"/>
      <c r="X113" s="39"/>
      <c r="Y113" s="39"/>
      <c r="Z113" s="39"/>
      <c r="AA113" s="39"/>
      <c r="AB113" s="39"/>
      <c r="AC113" s="39"/>
      <c r="AD113" s="39"/>
      <c r="AE113" s="39"/>
    </row>
    <row r="114" s="2" customFormat="1" ht="10.32" customHeight="1">
      <c r="A114" s="39"/>
      <c r="B114" s="40"/>
      <c r="C114" s="41"/>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9" customFormat="1" ht="29.28" customHeight="1">
      <c r="A115" s="204"/>
      <c r="B115" s="205"/>
      <c r="C115" s="206" t="s">
        <v>397</v>
      </c>
      <c r="D115" s="207" t="s">
        <v>61</v>
      </c>
      <c r="E115" s="207" t="s">
        <v>57</v>
      </c>
      <c r="F115" s="207" t="s">
        <v>58</v>
      </c>
      <c r="G115" s="207" t="s">
        <v>398</v>
      </c>
      <c r="H115" s="207" t="s">
        <v>399</v>
      </c>
      <c r="I115" s="208" t="s">
        <v>400</v>
      </c>
      <c r="J115" s="207" t="s">
        <v>393</v>
      </c>
      <c r="K115" s="209" t="s">
        <v>401</v>
      </c>
      <c r="L115" s="210"/>
      <c r="M115" s="101" t="s">
        <v>1</v>
      </c>
      <c r="N115" s="102" t="s">
        <v>40</v>
      </c>
      <c r="O115" s="102" t="s">
        <v>402</v>
      </c>
      <c r="P115" s="102" t="s">
        <v>403</v>
      </c>
      <c r="Q115" s="102" t="s">
        <v>404</v>
      </c>
      <c r="R115" s="102" t="s">
        <v>405</v>
      </c>
      <c r="S115" s="102" t="s">
        <v>406</v>
      </c>
      <c r="T115" s="103" t="s">
        <v>407</v>
      </c>
      <c r="U115" s="204"/>
      <c r="V115" s="204"/>
      <c r="W115" s="204"/>
      <c r="X115" s="204"/>
      <c r="Y115" s="204"/>
      <c r="Z115" s="204"/>
      <c r="AA115" s="204"/>
      <c r="AB115" s="204"/>
      <c r="AC115" s="204"/>
      <c r="AD115" s="204"/>
      <c r="AE115" s="204"/>
    </row>
    <row r="116" s="2" customFormat="1" ht="22.8" customHeight="1">
      <c r="A116" s="39"/>
      <c r="B116" s="40"/>
      <c r="C116" s="108" t="s">
        <v>408</v>
      </c>
      <c r="D116" s="41"/>
      <c r="E116" s="41"/>
      <c r="F116" s="41"/>
      <c r="G116" s="41"/>
      <c r="H116" s="41"/>
      <c r="I116" s="156"/>
      <c r="J116" s="211">
        <f>BK116</f>
        <v>0</v>
      </c>
      <c r="K116" s="41"/>
      <c r="L116" s="45"/>
      <c r="M116" s="104"/>
      <c r="N116" s="212"/>
      <c r="O116" s="105"/>
      <c r="P116" s="213">
        <f>SUM(P117:P134)</f>
        <v>0</v>
      </c>
      <c r="Q116" s="105"/>
      <c r="R116" s="213">
        <f>SUM(R117:R134)</f>
        <v>0</v>
      </c>
      <c r="S116" s="105"/>
      <c r="T116" s="214">
        <f>SUM(T117:T134)</f>
        <v>0</v>
      </c>
      <c r="U116" s="39"/>
      <c r="V116" s="39"/>
      <c r="W116" s="39"/>
      <c r="X116" s="39"/>
      <c r="Y116" s="39"/>
      <c r="Z116" s="39"/>
      <c r="AA116" s="39"/>
      <c r="AB116" s="39"/>
      <c r="AC116" s="39"/>
      <c r="AD116" s="39"/>
      <c r="AE116" s="39"/>
      <c r="AT116" s="18" t="s">
        <v>75</v>
      </c>
      <c r="AU116" s="18" t="s">
        <v>395</v>
      </c>
      <c r="BK116" s="215">
        <f>SUM(BK117:BK134)</f>
        <v>0</v>
      </c>
    </row>
    <row r="117" s="2" customFormat="1" ht="21.75" customHeight="1">
      <c r="A117" s="39"/>
      <c r="B117" s="40"/>
      <c r="C117" s="216" t="s">
        <v>599</v>
      </c>
      <c r="D117" s="216" t="s">
        <v>409</v>
      </c>
      <c r="E117" s="217" t="s">
        <v>5146</v>
      </c>
      <c r="F117" s="218" t="s">
        <v>5147</v>
      </c>
      <c r="G117" s="219" t="s">
        <v>509</v>
      </c>
      <c r="H117" s="220">
        <v>155</v>
      </c>
      <c r="I117" s="221"/>
      <c r="J117" s="222">
        <f>ROUND(I117*H117,2)</f>
        <v>0</v>
      </c>
      <c r="K117" s="218" t="s">
        <v>1</v>
      </c>
      <c r="L117" s="223"/>
      <c r="M117" s="224" t="s">
        <v>1</v>
      </c>
      <c r="N117" s="225" t="s">
        <v>41</v>
      </c>
      <c r="O117" s="92"/>
      <c r="P117" s="226">
        <f>O117*H117</f>
        <v>0</v>
      </c>
      <c r="Q117" s="226">
        <v>0</v>
      </c>
      <c r="R117" s="226">
        <f>Q117*H117</f>
        <v>0</v>
      </c>
      <c r="S117" s="226">
        <v>0</v>
      </c>
      <c r="T117" s="227">
        <f>S117*H117</f>
        <v>0</v>
      </c>
      <c r="U117" s="39"/>
      <c r="V117" s="39"/>
      <c r="W117" s="39"/>
      <c r="X117" s="39"/>
      <c r="Y117" s="39"/>
      <c r="Z117" s="39"/>
      <c r="AA117" s="39"/>
      <c r="AB117" s="39"/>
      <c r="AC117" s="39"/>
      <c r="AD117" s="39"/>
      <c r="AE117" s="39"/>
      <c r="AR117" s="228" t="s">
        <v>413</v>
      </c>
      <c r="AT117" s="228" t="s">
        <v>409</v>
      </c>
      <c r="AU117" s="228" t="s">
        <v>76</v>
      </c>
      <c r="AY117" s="18" t="s">
        <v>414</v>
      </c>
      <c r="BE117" s="229">
        <f>IF(N117="základní",J117,0)</f>
        <v>0</v>
      </c>
      <c r="BF117" s="229">
        <f>IF(N117="snížená",J117,0)</f>
        <v>0</v>
      </c>
      <c r="BG117" s="229">
        <f>IF(N117="zákl. přenesená",J117,0)</f>
        <v>0</v>
      </c>
      <c r="BH117" s="229">
        <f>IF(N117="sníž. přenesená",J117,0)</f>
        <v>0</v>
      </c>
      <c r="BI117" s="229">
        <f>IF(N117="nulová",J117,0)</f>
        <v>0</v>
      </c>
      <c r="BJ117" s="18" t="s">
        <v>84</v>
      </c>
      <c r="BK117" s="229">
        <f>ROUND(I117*H117,2)</f>
        <v>0</v>
      </c>
      <c r="BL117" s="18" t="s">
        <v>415</v>
      </c>
      <c r="BM117" s="228" t="s">
        <v>5148</v>
      </c>
    </row>
    <row r="118" s="2" customFormat="1">
      <c r="A118" s="39"/>
      <c r="B118" s="40"/>
      <c r="C118" s="41"/>
      <c r="D118" s="230" t="s">
        <v>417</v>
      </c>
      <c r="E118" s="41"/>
      <c r="F118" s="231" t="s">
        <v>5147</v>
      </c>
      <c r="G118" s="41"/>
      <c r="H118" s="41"/>
      <c r="I118" s="156"/>
      <c r="J118" s="41"/>
      <c r="K118" s="41"/>
      <c r="L118" s="45"/>
      <c r="M118" s="232"/>
      <c r="N118" s="233"/>
      <c r="O118" s="92"/>
      <c r="P118" s="92"/>
      <c r="Q118" s="92"/>
      <c r="R118" s="92"/>
      <c r="S118" s="92"/>
      <c r="T118" s="93"/>
      <c r="U118" s="39"/>
      <c r="V118" s="39"/>
      <c r="W118" s="39"/>
      <c r="X118" s="39"/>
      <c r="Y118" s="39"/>
      <c r="Z118" s="39"/>
      <c r="AA118" s="39"/>
      <c r="AB118" s="39"/>
      <c r="AC118" s="39"/>
      <c r="AD118" s="39"/>
      <c r="AE118" s="39"/>
      <c r="AT118" s="18" t="s">
        <v>417</v>
      </c>
      <c r="AU118" s="18" t="s">
        <v>76</v>
      </c>
    </row>
    <row r="119" s="2" customFormat="1" ht="21.75" customHeight="1">
      <c r="A119" s="39"/>
      <c r="B119" s="40"/>
      <c r="C119" s="216" t="s">
        <v>599</v>
      </c>
      <c r="D119" s="216" t="s">
        <v>409</v>
      </c>
      <c r="E119" s="217" t="s">
        <v>5149</v>
      </c>
      <c r="F119" s="218" t="s">
        <v>5150</v>
      </c>
      <c r="G119" s="219" t="s">
        <v>509</v>
      </c>
      <c r="H119" s="220">
        <v>6</v>
      </c>
      <c r="I119" s="221"/>
      <c r="J119" s="222">
        <f>ROUND(I119*H119,2)</f>
        <v>0</v>
      </c>
      <c r="K119" s="218" t="s">
        <v>1</v>
      </c>
      <c r="L119" s="223"/>
      <c r="M119" s="224" t="s">
        <v>1</v>
      </c>
      <c r="N119" s="225" t="s">
        <v>41</v>
      </c>
      <c r="O119" s="92"/>
      <c r="P119" s="226">
        <f>O119*H119</f>
        <v>0</v>
      </c>
      <c r="Q119" s="226">
        <v>0</v>
      </c>
      <c r="R119" s="226">
        <f>Q119*H119</f>
        <v>0</v>
      </c>
      <c r="S119" s="226">
        <v>0</v>
      </c>
      <c r="T119" s="227">
        <f>S119*H119</f>
        <v>0</v>
      </c>
      <c r="U119" s="39"/>
      <c r="V119" s="39"/>
      <c r="W119" s="39"/>
      <c r="X119" s="39"/>
      <c r="Y119" s="39"/>
      <c r="Z119" s="39"/>
      <c r="AA119" s="39"/>
      <c r="AB119" s="39"/>
      <c r="AC119" s="39"/>
      <c r="AD119" s="39"/>
      <c r="AE119" s="39"/>
      <c r="AR119" s="228" t="s">
        <v>413</v>
      </c>
      <c r="AT119" s="228" t="s">
        <v>409</v>
      </c>
      <c r="AU119" s="228" t="s">
        <v>76</v>
      </c>
      <c r="AY119" s="18" t="s">
        <v>414</v>
      </c>
      <c r="BE119" s="229">
        <f>IF(N119="základní",J119,0)</f>
        <v>0</v>
      </c>
      <c r="BF119" s="229">
        <f>IF(N119="snížená",J119,0)</f>
        <v>0</v>
      </c>
      <c r="BG119" s="229">
        <f>IF(N119="zákl. přenesená",J119,0)</f>
        <v>0</v>
      </c>
      <c r="BH119" s="229">
        <f>IF(N119="sníž. přenesená",J119,0)</f>
        <v>0</v>
      </c>
      <c r="BI119" s="229">
        <f>IF(N119="nulová",J119,0)</f>
        <v>0</v>
      </c>
      <c r="BJ119" s="18" t="s">
        <v>84</v>
      </c>
      <c r="BK119" s="229">
        <f>ROUND(I119*H119,2)</f>
        <v>0</v>
      </c>
      <c r="BL119" s="18" t="s">
        <v>415</v>
      </c>
      <c r="BM119" s="228" t="s">
        <v>5151</v>
      </c>
    </row>
    <row r="120" s="2" customFormat="1">
      <c r="A120" s="39"/>
      <c r="B120" s="40"/>
      <c r="C120" s="41"/>
      <c r="D120" s="230" t="s">
        <v>417</v>
      </c>
      <c r="E120" s="41"/>
      <c r="F120" s="231" t="s">
        <v>5150</v>
      </c>
      <c r="G120" s="41"/>
      <c r="H120" s="41"/>
      <c r="I120" s="156"/>
      <c r="J120" s="41"/>
      <c r="K120" s="41"/>
      <c r="L120" s="45"/>
      <c r="M120" s="232"/>
      <c r="N120" s="233"/>
      <c r="O120" s="92"/>
      <c r="P120" s="92"/>
      <c r="Q120" s="92"/>
      <c r="R120" s="92"/>
      <c r="S120" s="92"/>
      <c r="T120" s="93"/>
      <c r="U120" s="39"/>
      <c r="V120" s="39"/>
      <c r="W120" s="39"/>
      <c r="X120" s="39"/>
      <c r="Y120" s="39"/>
      <c r="Z120" s="39"/>
      <c r="AA120" s="39"/>
      <c r="AB120" s="39"/>
      <c r="AC120" s="39"/>
      <c r="AD120" s="39"/>
      <c r="AE120" s="39"/>
      <c r="AT120" s="18" t="s">
        <v>417</v>
      </c>
      <c r="AU120" s="18" t="s">
        <v>76</v>
      </c>
    </row>
    <row r="121" s="2" customFormat="1" ht="21.75" customHeight="1">
      <c r="A121" s="39"/>
      <c r="B121" s="40"/>
      <c r="C121" s="216" t="s">
        <v>599</v>
      </c>
      <c r="D121" s="216" t="s">
        <v>409</v>
      </c>
      <c r="E121" s="217" t="s">
        <v>5152</v>
      </c>
      <c r="F121" s="218" t="s">
        <v>5153</v>
      </c>
      <c r="G121" s="219" t="s">
        <v>509</v>
      </c>
      <c r="H121" s="220">
        <v>4</v>
      </c>
      <c r="I121" s="221"/>
      <c r="J121" s="222">
        <f>ROUND(I121*H121,2)</f>
        <v>0</v>
      </c>
      <c r="K121" s="218" t="s">
        <v>1</v>
      </c>
      <c r="L121" s="223"/>
      <c r="M121" s="224" t="s">
        <v>1</v>
      </c>
      <c r="N121" s="225" t="s">
        <v>41</v>
      </c>
      <c r="O121" s="92"/>
      <c r="P121" s="226">
        <f>O121*H121</f>
        <v>0</v>
      </c>
      <c r="Q121" s="226">
        <v>0</v>
      </c>
      <c r="R121" s="226">
        <f>Q121*H121</f>
        <v>0</v>
      </c>
      <c r="S121" s="226">
        <v>0</v>
      </c>
      <c r="T121" s="227">
        <f>S121*H121</f>
        <v>0</v>
      </c>
      <c r="U121" s="39"/>
      <c r="V121" s="39"/>
      <c r="W121" s="39"/>
      <c r="X121" s="39"/>
      <c r="Y121" s="39"/>
      <c r="Z121" s="39"/>
      <c r="AA121" s="39"/>
      <c r="AB121" s="39"/>
      <c r="AC121" s="39"/>
      <c r="AD121" s="39"/>
      <c r="AE121" s="39"/>
      <c r="AR121" s="228" t="s">
        <v>413</v>
      </c>
      <c r="AT121" s="228" t="s">
        <v>409</v>
      </c>
      <c r="AU121" s="228" t="s">
        <v>76</v>
      </c>
      <c r="AY121" s="18" t="s">
        <v>414</v>
      </c>
      <c r="BE121" s="229">
        <f>IF(N121="základní",J121,0)</f>
        <v>0</v>
      </c>
      <c r="BF121" s="229">
        <f>IF(N121="snížená",J121,0)</f>
        <v>0</v>
      </c>
      <c r="BG121" s="229">
        <f>IF(N121="zákl. přenesená",J121,0)</f>
        <v>0</v>
      </c>
      <c r="BH121" s="229">
        <f>IF(N121="sníž. přenesená",J121,0)</f>
        <v>0</v>
      </c>
      <c r="BI121" s="229">
        <f>IF(N121="nulová",J121,0)</f>
        <v>0</v>
      </c>
      <c r="BJ121" s="18" t="s">
        <v>84</v>
      </c>
      <c r="BK121" s="229">
        <f>ROUND(I121*H121,2)</f>
        <v>0</v>
      </c>
      <c r="BL121" s="18" t="s">
        <v>415</v>
      </c>
      <c r="BM121" s="228" t="s">
        <v>5154</v>
      </c>
    </row>
    <row r="122" s="2" customFormat="1">
      <c r="A122" s="39"/>
      <c r="B122" s="40"/>
      <c r="C122" s="41"/>
      <c r="D122" s="230" t="s">
        <v>417</v>
      </c>
      <c r="E122" s="41"/>
      <c r="F122" s="231" t="s">
        <v>5153</v>
      </c>
      <c r="G122" s="41"/>
      <c r="H122" s="41"/>
      <c r="I122" s="156"/>
      <c r="J122" s="41"/>
      <c r="K122" s="41"/>
      <c r="L122" s="45"/>
      <c r="M122" s="232"/>
      <c r="N122" s="233"/>
      <c r="O122" s="92"/>
      <c r="P122" s="92"/>
      <c r="Q122" s="92"/>
      <c r="R122" s="92"/>
      <c r="S122" s="92"/>
      <c r="T122" s="93"/>
      <c r="U122" s="39"/>
      <c r="V122" s="39"/>
      <c r="W122" s="39"/>
      <c r="X122" s="39"/>
      <c r="Y122" s="39"/>
      <c r="Z122" s="39"/>
      <c r="AA122" s="39"/>
      <c r="AB122" s="39"/>
      <c r="AC122" s="39"/>
      <c r="AD122" s="39"/>
      <c r="AE122" s="39"/>
      <c r="AT122" s="18" t="s">
        <v>417</v>
      </c>
      <c r="AU122" s="18" t="s">
        <v>76</v>
      </c>
    </row>
    <row r="123" s="2" customFormat="1" ht="21.75" customHeight="1">
      <c r="A123" s="39"/>
      <c r="B123" s="40"/>
      <c r="C123" s="234" t="s">
        <v>76</v>
      </c>
      <c r="D123" s="234" t="s">
        <v>443</v>
      </c>
      <c r="E123" s="235" t="s">
        <v>5155</v>
      </c>
      <c r="F123" s="236" t="s">
        <v>5156</v>
      </c>
      <c r="G123" s="237" t="s">
        <v>509</v>
      </c>
      <c r="H123" s="238">
        <v>155</v>
      </c>
      <c r="I123" s="239"/>
      <c r="J123" s="240">
        <f>ROUND(I123*H123,2)</f>
        <v>0</v>
      </c>
      <c r="K123" s="236" t="s">
        <v>1</v>
      </c>
      <c r="L123" s="45"/>
      <c r="M123" s="241" t="s">
        <v>1</v>
      </c>
      <c r="N123" s="242" t="s">
        <v>41</v>
      </c>
      <c r="O123" s="92"/>
      <c r="P123" s="226">
        <f>O123*H123</f>
        <v>0</v>
      </c>
      <c r="Q123" s="226">
        <v>0</v>
      </c>
      <c r="R123" s="226">
        <f>Q123*H123</f>
        <v>0</v>
      </c>
      <c r="S123" s="226">
        <v>0</v>
      </c>
      <c r="T123" s="227">
        <f>S123*H123</f>
        <v>0</v>
      </c>
      <c r="U123" s="39"/>
      <c r="V123" s="39"/>
      <c r="W123" s="39"/>
      <c r="X123" s="39"/>
      <c r="Y123" s="39"/>
      <c r="Z123" s="39"/>
      <c r="AA123" s="39"/>
      <c r="AB123" s="39"/>
      <c r="AC123" s="39"/>
      <c r="AD123" s="39"/>
      <c r="AE123" s="39"/>
      <c r="AR123" s="228" t="s">
        <v>415</v>
      </c>
      <c r="AT123" s="228" t="s">
        <v>443</v>
      </c>
      <c r="AU123" s="228" t="s">
        <v>76</v>
      </c>
      <c r="AY123" s="18" t="s">
        <v>414</v>
      </c>
      <c r="BE123" s="229">
        <f>IF(N123="základní",J123,0)</f>
        <v>0</v>
      </c>
      <c r="BF123" s="229">
        <f>IF(N123="snížená",J123,0)</f>
        <v>0</v>
      </c>
      <c r="BG123" s="229">
        <f>IF(N123="zákl. přenesená",J123,0)</f>
        <v>0</v>
      </c>
      <c r="BH123" s="229">
        <f>IF(N123="sníž. přenesená",J123,0)</f>
        <v>0</v>
      </c>
      <c r="BI123" s="229">
        <f>IF(N123="nulová",J123,0)</f>
        <v>0</v>
      </c>
      <c r="BJ123" s="18" t="s">
        <v>84</v>
      </c>
      <c r="BK123" s="229">
        <f>ROUND(I123*H123,2)</f>
        <v>0</v>
      </c>
      <c r="BL123" s="18" t="s">
        <v>415</v>
      </c>
      <c r="BM123" s="228" t="s">
        <v>5157</v>
      </c>
    </row>
    <row r="124" s="2" customFormat="1">
      <c r="A124" s="39"/>
      <c r="B124" s="40"/>
      <c r="C124" s="41"/>
      <c r="D124" s="230" t="s">
        <v>417</v>
      </c>
      <c r="E124" s="41"/>
      <c r="F124" s="231" t="s">
        <v>5156</v>
      </c>
      <c r="G124" s="41"/>
      <c r="H124" s="41"/>
      <c r="I124" s="156"/>
      <c r="J124" s="41"/>
      <c r="K124" s="41"/>
      <c r="L124" s="45"/>
      <c r="M124" s="232"/>
      <c r="N124" s="233"/>
      <c r="O124" s="92"/>
      <c r="P124" s="92"/>
      <c r="Q124" s="92"/>
      <c r="R124" s="92"/>
      <c r="S124" s="92"/>
      <c r="T124" s="93"/>
      <c r="U124" s="39"/>
      <c r="V124" s="39"/>
      <c r="W124" s="39"/>
      <c r="X124" s="39"/>
      <c r="Y124" s="39"/>
      <c r="Z124" s="39"/>
      <c r="AA124" s="39"/>
      <c r="AB124" s="39"/>
      <c r="AC124" s="39"/>
      <c r="AD124" s="39"/>
      <c r="AE124" s="39"/>
      <c r="AT124" s="18" t="s">
        <v>417</v>
      </c>
      <c r="AU124" s="18" t="s">
        <v>76</v>
      </c>
    </row>
    <row r="125" s="2" customFormat="1" ht="21.75" customHeight="1">
      <c r="A125" s="39"/>
      <c r="B125" s="40"/>
      <c r="C125" s="234" t="s">
        <v>76</v>
      </c>
      <c r="D125" s="234" t="s">
        <v>443</v>
      </c>
      <c r="E125" s="235" t="s">
        <v>5158</v>
      </c>
      <c r="F125" s="236" t="s">
        <v>5159</v>
      </c>
      <c r="G125" s="237" t="s">
        <v>509</v>
      </c>
      <c r="H125" s="238">
        <v>6</v>
      </c>
      <c r="I125" s="239"/>
      <c r="J125" s="240">
        <f>ROUND(I125*H125,2)</f>
        <v>0</v>
      </c>
      <c r="K125" s="236" t="s">
        <v>1</v>
      </c>
      <c r="L125" s="45"/>
      <c r="M125" s="241" t="s">
        <v>1</v>
      </c>
      <c r="N125" s="242" t="s">
        <v>41</v>
      </c>
      <c r="O125" s="92"/>
      <c r="P125" s="226">
        <f>O125*H125</f>
        <v>0</v>
      </c>
      <c r="Q125" s="226">
        <v>0</v>
      </c>
      <c r="R125" s="226">
        <f>Q125*H125</f>
        <v>0</v>
      </c>
      <c r="S125" s="226">
        <v>0</v>
      </c>
      <c r="T125" s="227">
        <f>S125*H125</f>
        <v>0</v>
      </c>
      <c r="U125" s="39"/>
      <c r="V125" s="39"/>
      <c r="W125" s="39"/>
      <c r="X125" s="39"/>
      <c r="Y125" s="39"/>
      <c r="Z125" s="39"/>
      <c r="AA125" s="39"/>
      <c r="AB125" s="39"/>
      <c r="AC125" s="39"/>
      <c r="AD125" s="39"/>
      <c r="AE125" s="39"/>
      <c r="AR125" s="228" t="s">
        <v>415</v>
      </c>
      <c r="AT125" s="228" t="s">
        <v>443</v>
      </c>
      <c r="AU125" s="228" t="s">
        <v>76</v>
      </c>
      <c r="AY125" s="18" t="s">
        <v>414</v>
      </c>
      <c r="BE125" s="229">
        <f>IF(N125="základní",J125,0)</f>
        <v>0</v>
      </c>
      <c r="BF125" s="229">
        <f>IF(N125="snížená",J125,0)</f>
        <v>0</v>
      </c>
      <c r="BG125" s="229">
        <f>IF(N125="zákl. přenesená",J125,0)</f>
        <v>0</v>
      </c>
      <c r="BH125" s="229">
        <f>IF(N125="sníž. přenesená",J125,0)</f>
        <v>0</v>
      </c>
      <c r="BI125" s="229">
        <f>IF(N125="nulová",J125,0)</f>
        <v>0</v>
      </c>
      <c r="BJ125" s="18" t="s">
        <v>84</v>
      </c>
      <c r="BK125" s="229">
        <f>ROUND(I125*H125,2)</f>
        <v>0</v>
      </c>
      <c r="BL125" s="18" t="s">
        <v>415</v>
      </c>
      <c r="BM125" s="228" t="s">
        <v>5160</v>
      </c>
    </row>
    <row r="126" s="2" customFormat="1">
      <c r="A126" s="39"/>
      <c r="B126" s="40"/>
      <c r="C126" s="41"/>
      <c r="D126" s="230" t="s">
        <v>417</v>
      </c>
      <c r="E126" s="41"/>
      <c r="F126" s="231" t="s">
        <v>5159</v>
      </c>
      <c r="G126" s="41"/>
      <c r="H126" s="41"/>
      <c r="I126" s="156"/>
      <c r="J126" s="41"/>
      <c r="K126" s="41"/>
      <c r="L126" s="45"/>
      <c r="M126" s="232"/>
      <c r="N126" s="233"/>
      <c r="O126" s="92"/>
      <c r="P126" s="92"/>
      <c r="Q126" s="92"/>
      <c r="R126" s="92"/>
      <c r="S126" s="92"/>
      <c r="T126" s="93"/>
      <c r="U126" s="39"/>
      <c r="V126" s="39"/>
      <c r="W126" s="39"/>
      <c r="X126" s="39"/>
      <c r="Y126" s="39"/>
      <c r="Z126" s="39"/>
      <c r="AA126" s="39"/>
      <c r="AB126" s="39"/>
      <c r="AC126" s="39"/>
      <c r="AD126" s="39"/>
      <c r="AE126" s="39"/>
      <c r="AT126" s="18" t="s">
        <v>417</v>
      </c>
      <c r="AU126" s="18" t="s">
        <v>76</v>
      </c>
    </row>
    <row r="127" s="2" customFormat="1" ht="21.75" customHeight="1">
      <c r="A127" s="39"/>
      <c r="B127" s="40"/>
      <c r="C127" s="234" t="s">
        <v>76</v>
      </c>
      <c r="D127" s="234" t="s">
        <v>443</v>
      </c>
      <c r="E127" s="235" t="s">
        <v>5161</v>
      </c>
      <c r="F127" s="236" t="s">
        <v>5162</v>
      </c>
      <c r="G127" s="237" t="s">
        <v>509</v>
      </c>
      <c r="H127" s="238">
        <v>4</v>
      </c>
      <c r="I127" s="239"/>
      <c r="J127" s="240">
        <f>ROUND(I127*H127,2)</f>
        <v>0</v>
      </c>
      <c r="K127" s="236" t="s">
        <v>1</v>
      </c>
      <c r="L127" s="45"/>
      <c r="M127" s="241" t="s">
        <v>1</v>
      </c>
      <c r="N127" s="242" t="s">
        <v>41</v>
      </c>
      <c r="O127" s="92"/>
      <c r="P127" s="226">
        <f>O127*H127</f>
        <v>0</v>
      </c>
      <c r="Q127" s="226">
        <v>0</v>
      </c>
      <c r="R127" s="226">
        <f>Q127*H127</f>
        <v>0</v>
      </c>
      <c r="S127" s="226">
        <v>0</v>
      </c>
      <c r="T127" s="227">
        <f>S127*H127</f>
        <v>0</v>
      </c>
      <c r="U127" s="39"/>
      <c r="V127" s="39"/>
      <c r="W127" s="39"/>
      <c r="X127" s="39"/>
      <c r="Y127" s="39"/>
      <c r="Z127" s="39"/>
      <c r="AA127" s="39"/>
      <c r="AB127" s="39"/>
      <c r="AC127" s="39"/>
      <c r="AD127" s="39"/>
      <c r="AE127" s="39"/>
      <c r="AR127" s="228" t="s">
        <v>415</v>
      </c>
      <c r="AT127" s="228" t="s">
        <v>443</v>
      </c>
      <c r="AU127" s="228" t="s">
        <v>76</v>
      </c>
      <c r="AY127" s="18" t="s">
        <v>414</v>
      </c>
      <c r="BE127" s="229">
        <f>IF(N127="základní",J127,0)</f>
        <v>0</v>
      </c>
      <c r="BF127" s="229">
        <f>IF(N127="snížená",J127,0)</f>
        <v>0</v>
      </c>
      <c r="BG127" s="229">
        <f>IF(N127="zákl. přenesená",J127,0)</f>
        <v>0</v>
      </c>
      <c r="BH127" s="229">
        <f>IF(N127="sníž. přenesená",J127,0)</f>
        <v>0</v>
      </c>
      <c r="BI127" s="229">
        <f>IF(N127="nulová",J127,0)</f>
        <v>0</v>
      </c>
      <c r="BJ127" s="18" t="s">
        <v>84</v>
      </c>
      <c r="BK127" s="229">
        <f>ROUND(I127*H127,2)</f>
        <v>0</v>
      </c>
      <c r="BL127" s="18" t="s">
        <v>415</v>
      </c>
      <c r="BM127" s="228" t="s">
        <v>5163</v>
      </c>
    </row>
    <row r="128" s="2" customFormat="1">
      <c r="A128" s="39"/>
      <c r="B128" s="40"/>
      <c r="C128" s="41"/>
      <c r="D128" s="230" t="s">
        <v>417</v>
      </c>
      <c r="E128" s="41"/>
      <c r="F128" s="231" t="s">
        <v>5162</v>
      </c>
      <c r="G128" s="41"/>
      <c r="H128" s="41"/>
      <c r="I128" s="156"/>
      <c r="J128" s="41"/>
      <c r="K128" s="41"/>
      <c r="L128" s="45"/>
      <c r="M128" s="232"/>
      <c r="N128" s="233"/>
      <c r="O128" s="92"/>
      <c r="P128" s="92"/>
      <c r="Q128" s="92"/>
      <c r="R128" s="92"/>
      <c r="S128" s="92"/>
      <c r="T128" s="93"/>
      <c r="U128" s="39"/>
      <c r="V128" s="39"/>
      <c r="W128" s="39"/>
      <c r="X128" s="39"/>
      <c r="Y128" s="39"/>
      <c r="Z128" s="39"/>
      <c r="AA128" s="39"/>
      <c r="AB128" s="39"/>
      <c r="AC128" s="39"/>
      <c r="AD128" s="39"/>
      <c r="AE128" s="39"/>
      <c r="AT128" s="18" t="s">
        <v>417</v>
      </c>
      <c r="AU128" s="18" t="s">
        <v>76</v>
      </c>
    </row>
    <row r="129" s="2" customFormat="1" ht="33" customHeight="1">
      <c r="A129" s="39"/>
      <c r="B129" s="40"/>
      <c r="C129" s="234" t="s">
        <v>76</v>
      </c>
      <c r="D129" s="234" t="s">
        <v>443</v>
      </c>
      <c r="E129" s="235" t="s">
        <v>5164</v>
      </c>
      <c r="F129" s="236" t="s">
        <v>5165</v>
      </c>
      <c r="G129" s="237" t="s">
        <v>509</v>
      </c>
      <c r="H129" s="238">
        <v>156</v>
      </c>
      <c r="I129" s="239"/>
      <c r="J129" s="240">
        <f>ROUND(I129*H129,2)</f>
        <v>0</v>
      </c>
      <c r="K129" s="236" t="s">
        <v>1</v>
      </c>
      <c r="L129" s="45"/>
      <c r="M129" s="241" t="s">
        <v>1</v>
      </c>
      <c r="N129" s="242" t="s">
        <v>41</v>
      </c>
      <c r="O129" s="92"/>
      <c r="P129" s="226">
        <f>O129*H129</f>
        <v>0</v>
      </c>
      <c r="Q129" s="226">
        <v>0</v>
      </c>
      <c r="R129" s="226">
        <f>Q129*H129</f>
        <v>0</v>
      </c>
      <c r="S129" s="226">
        <v>0</v>
      </c>
      <c r="T129" s="227">
        <f>S129*H129</f>
        <v>0</v>
      </c>
      <c r="U129" s="39"/>
      <c r="V129" s="39"/>
      <c r="W129" s="39"/>
      <c r="X129" s="39"/>
      <c r="Y129" s="39"/>
      <c r="Z129" s="39"/>
      <c r="AA129" s="39"/>
      <c r="AB129" s="39"/>
      <c r="AC129" s="39"/>
      <c r="AD129" s="39"/>
      <c r="AE129" s="39"/>
      <c r="AR129" s="228" t="s">
        <v>415</v>
      </c>
      <c r="AT129" s="228" t="s">
        <v>443</v>
      </c>
      <c r="AU129" s="228" t="s">
        <v>76</v>
      </c>
      <c r="AY129" s="18" t="s">
        <v>414</v>
      </c>
      <c r="BE129" s="229">
        <f>IF(N129="základní",J129,0)</f>
        <v>0</v>
      </c>
      <c r="BF129" s="229">
        <f>IF(N129="snížená",J129,0)</f>
        <v>0</v>
      </c>
      <c r="BG129" s="229">
        <f>IF(N129="zákl. přenesená",J129,0)</f>
        <v>0</v>
      </c>
      <c r="BH129" s="229">
        <f>IF(N129="sníž. přenesená",J129,0)</f>
        <v>0</v>
      </c>
      <c r="BI129" s="229">
        <f>IF(N129="nulová",J129,0)</f>
        <v>0</v>
      </c>
      <c r="BJ129" s="18" t="s">
        <v>84</v>
      </c>
      <c r="BK129" s="229">
        <f>ROUND(I129*H129,2)</f>
        <v>0</v>
      </c>
      <c r="BL129" s="18" t="s">
        <v>415</v>
      </c>
      <c r="BM129" s="228" t="s">
        <v>5166</v>
      </c>
    </row>
    <row r="130" s="2" customFormat="1">
      <c r="A130" s="39"/>
      <c r="B130" s="40"/>
      <c r="C130" s="41"/>
      <c r="D130" s="230" t="s">
        <v>417</v>
      </c>
      <c r="E130" s="41"/>
      <c r="F130" s="231" t="s">
        <v>5165</v>
      </c>
      <c r="G130" s="41"/>
      <c r="H130" s="41"/>
      <c r="I130" s="156"/>
      <c r="J130" s="41"/>
      <c r="K130" s="41"/>
      <c r="L130" s="45"/>
      <c r="M130" s="232"/>
      <c r="N130" s="233"/>
      <c r="O130" s="92"/>
      <c r="P130" s="92"/>
      <c r="Q130" s="92"/>
      <c r="R130" s="92"/>
      <c r="S130" s="92"/>
      <c r="T130" s="93"/>
      <c r="U130" s="39"/>
      <c r="V130" s="39"/>
      <c r="W130" s="39"/>
      <c r="X130" s="39"/>
      <c r="Y130" s="39"/>
      <c r="Z130" s="39"/>
      <c r="AA130" s="39"/>
      <c r="AB130" s="39"/>
      <c r="AC130" s="39"/>
      <c r="AD130" s="39"/>
      <c r="AE130" s="39"/>
      <c r="AT130" s="18" t="s">
        <v>417</v>
      </c>
      <c r="AU130" s="18" t="s">
        <v>76</v>
      </c>
    </row>
    <row r="131" s="2" customFormat="1" ht="33" customHeight="1">
      <c r="A131" s="39"/>
      <c r="B131" s="40"/>
      <c r="C131" s="234" t="s">
        <v>76</v>
      </c>
      <c r="D131" s="234" t="s">
        <v>443</v>
      </c>
      <c r="E131" s="235" t="s">
        <v>5167</v>
      </c>
      <c r="F131" s="236" t="s">
        <v>5168</v>
      </c>
      <c r="G131" s="237" t="s">
        <v>509</v>
      </c>
      <c r="H131" s="238">
        <v>10</v>
      </c>
      <c r="I131" s="239"/>
      <c r="J131" s="240">
        <f>ROUND(I131*H131,2)</f>
        <v>0</v>
      </c>
      <c r="K131" s="236" t="s">
        <v>1</v>
      </c>
      <c r="L131" s="45"/>
      <c r="M131" s="241" t="s">
        <v>1</v>
      </c>
      <c r="N131" s="242" t="s">
        <v>41</v>
      </c>
      <c r="O131" s="92"/>
      <c r="P131" s="226">
        <f>O131*H131</f>
        <v>0</v>
      </c>
      <c r="Q131" s="226">
        <v>0</v>
      </c>
      <c r="R131" s="226">
        <f>Q131*H131</f>
        <v>0</v>
      </c>
      <c r="S131" s="226">
        <v>0</v>
      </c>
      <c r="T131" s="227">
        <f>S131*H131</f>
        <v>0</v>
      </c>
      <c r="U131" s="39"/>
      <c r="V131" s="39"/>
      <c r="W131" s="39"/>
      <c r="X131" s="39"/>
      <c r="Y131" s="39"/>
      <c r="Z131" s="39"/>
      <c r="AA131" s="39"/>
      <c r="AB131" s="39"/>
      <c r="AC131" s="39"/>
      <c r="AD131" s="39"/>
      <c r="AE131" s="39"/>
      <c r="AR131" s="228" t="s">
        <v>415</v>
      </c>
      <c r="AT131" s="228" t="s">
        <v>443</v>
      </c>
      <c r="AU131" s="228" t="s">
        <v>76</v>
      </c>
      <c r="AY131" s="18" t="s">
        <v>414</v>
      </c>
      <c r="BE131" s="229">
        <f>IF(N131="základní",J131,0)</f>
        <v>0</v>
      </c>
      <c r="BF131" s="229">
        <f>IF(N131="snížená",J131,0)</f>
        <v>0</v>
      </c>
      <c r="BG131" s="229">
        <f>IF(N131="zákl. přenesená",J131,0)</f>
        <v>0</v>
      </c>
      <c r="BH131" s="229">
        <f>IF(N131="sníž. přenesená",J131,0)</f>
        <v>0</v>
      </c>
      <c r="BI131" s="229">
        <f>IF(N131="nulová",J131,0)</f>
        <v>0</v>
      </c>
      <c r="BJ131" s="18" t="s">
        <v>84</v>
      </c>
      <c r="BK131" s="229">
        <f>ROUND(I131*H131,2)</f>
        <v>0</v>
      </c>
      <c r="BL131" s="18" t="s">
        <v>415</v>
      </c>
      <c r="BM131" s="228" t="s">
        <v>5169</v>
      </c>
    </row>
    <row r="132" s="2" customFormat="1">
      <c r="A132" s="39"/>
      <c r="B132" s="40"/>
      <c r="C132" s="41"/>
      <c r="D132" s="230" t="s">
        <v>417</v>
      </c>
      <c r="E132" s="41"/>
      <c r="F132" s="231" t="s">
        <v>5168</v>
      </c>
      <c r="G132" s="41"/>
      <c r="H132" s="41"/>
      <c r="I132" s="156"/>
      <c r="J132" s="41"/>
      <c r="K132" s="41"/>
      <c r="L132" s="45"/>
      <c r="M132" s="232"/>
      <c r="N132" s="233"/>
      <c r="O132" s="92"/>
      <c r="P132" s="92"/>
      <c r="Q132" s="92"/>
      <c r="R132" s="92"/>
      <c r="S132" s="92"/>
      <c r="T132" s="93"/>
      <c r="U132" s="39"/>
      <c r="V132" s="39"/>
      <c r="W132" s="39"/>
      <c r="X132" s="39"/>
      <c r="Y132" s="39"/>
      <c r="Z132" s="39"/>
      <c r="AA132" s="39"/>
      <c r="AB132" s="39"/>
      <c r="AC132" s="39"/>
      <c r="AD132" s="39"/>
      <c r="AE132" s="39"/>
      <c r="AT132" s="18" t="s">
        <v>417</v>
      </c>
      <c r="AU132" s="18" t="s">
        <v>76</v>
      </c>
    </row>
    <row r="133" s="2" customFormat="1" ht="55.5" customHeight="1">
      <c r="A133" s="39"/>
      <c r="B133" s="40"/>
      <c r="C133" s="234" t="s">
        <v>76</v>
      </c>
      <c r="D133" s="234" t="s">
        <v>443</v>
      </c>
      <c r="E133" s="235" t="s">
        <v>5170</v>
      </c>
      <c r="F133" s="236" t="s">
        <v>5171</v>
      </c>
      <c r="G133" s="237" t="s">
        <v>509</v>
      </c>
      <c r="H133" s="238">
        <v>2</v>
      </c>
      <c r="I133" s="239"/>
      <c r="J133" s="240">
        <f>ROUND(I133*H133,2)</f>
        <v>0</v>
      </c>
      <c r="K133" s="236" t="s">
        <v>1</v>
      </c>
      <c r="L133" s="45"/>
      <c r="M133" s="241" t="s">
        <v>1</v>
      </c>
      <c r="N133" s="242" t="s">
        <v>41</v>
      </c>
      <c r="O133" s="92"/>
      <c r="P133" s="226">
        <f>O133*H133</f>
        <v>0</v>
      </c>
      <c r="Q133" s="226">
        <v>0</v>
      </c>
      <c r="R133" s="226">
        <f>Q133*H133</f>
        <v>0</v>
      </c>
      <c r="S133" s="226">
        <v>0</v>
      </c>
      <c r="T133" s="227">
        <f>S133*H133</f>
        <v>0</v>
      </c>
      <c r="U133" s="39"/>
      <c r="V133" s="39"/>
      <c r="W133" s="39"/>
      <c r="X133" s="39"/>
      <c r="Y133" s="39"/>
      <c r="Z133" s="39"/>
      <c r="AA133" s="39"/>
      <c r="AB133" s="39"/>
      <c r="AC133" s="39"/>
      <c r="AD133" s="39"/>
      <c r="AE133" s="39"/>
      <c r="AR133" s="228" t="s">
        <v>415</v>
      </c>
      <c r="AT133" s="228" t="s">
        <v>443</v>
      </c>
      <c r="AU133" s="228" t="s">
        <v>76</v>
      </c>
      <c r="AY133" s="18" t="s">
        <v>414</v>
      </c>
      <c r="BE133" s="229">
        <f>IF(N133="základní",J133,0)</f>
        <v>0</v>
      </c>
      <c r="BF133" s="229">
        <f>IF(N133="snížená",J133,0)</f>
        <v>0</v>
      </c>
      <c r="BG133" s="229">
        <f>IF(N133="zákl. přenesená",J133,0)</f>
        <v>0</v>
      </c>
      <c r="BH133" s="229">
        <f>IF(N133="sníž. přenesená",J133,0)</f>
        <v>0</v>
      </c>
      <c r="BI133" s="229">
        <f>IF(N133="nulová",J133,0)</f>
        <v>0</v>
      </c>
      <c r="BJ133" s="18" t="s">
        <v>84</v>
      </c>
      <c r="BK133" s="229">
        <f>ROUND(I133*H133,2)</f>
        <v>0</v>
      </c>
      <c r="BL133" s="18" t="s">
        <v>415</v>
      </c>
      <c r="BM133" s="228" t="s">
        <v>5172</v>
      </c>
    </row>
    <row r="134" s="2" customFormat="1">
      <c r="A134" s="39"/>
      <c r="B134" s="40"/>
      <c r="C134" s="41"/>
      <c r="D134" s="230" t="s">
        <v>417</v>
      </c>
      <c r="E134" s="41"/>
      <c r="F134" s="231" t="s">
        <v>5173</v>
      </c>
      <c r="G134" s="41"/>
      <c r="H134" s="41"/>
      <c r="I134" s="156"/>
      <c r="J134" s="41"/>
      <c r="K134" s="41"/>
      <c r="L134" s="45"/>
      <c r="M134" s="243"/>
      <c r="N134" s="244"/>
      <c r="O134" s="245"/>
      <c r="P134" s="245"/>
      <c r="Q134" s="245"/>
      <c r="R134" s="245"/>
      <c r="S134" s="245"/>
      <c r="T134" s="246"/>
      <c r="U134" s="39"/>
      <c r="V134" s="39"/>
      <c r="W134" s="39"/>
      <c r="X134" s="39"/>
      <c r="Y134" s="39"/>
      <c r="Z134" s="39"/>
      <c r="AA134" s="39"/>
      <c r="AB134" s="39"/>
      <c r="AC134" s="39"/>
      <c r="AD134" s="39"/>
      <c r="AE134" s="39"/>
      <c r="AT134" s="18" t="s">
        <v>417</v>
      </c>
      <c r="AU134" s="18" t="s">
        <v>76</v>
      </c>
    </row>
    <row r="135" s="2" customFormat="1" ht="6.96" customHeight="1">
      <c r="A135" s="39"/>
      <c r="B135" s="67"/>
      <c r="C135" s="68"/>
      <c r="D135" s="68"/>
      <c r="E135" s="68"/>
      <c r="F135" s="68"/>
      <c r="G135" s="68"/>
      <c r="H135" s="68"/>
      <c r="I135" s="194"/>
      <c r="J135" s="68"/>
      <c r="K135" s="68"/>
      <c r="L135" s="45"/>
      <c r="M135" s="39"/>
      <c r="O135" s="39"/>
      <c r="P135" s="39"/>
      <c r="Q135" s="39"/>
      <c r="R135" s="39"/>
      <c r="S135" s="39"/>
      <c r="T135" s="39"/>
      <c r="U135" s="39"/>
      <c r="V135" s="39"/>
      <c r="W135" s="39"/>
      <c r="X135" s="39"/>
      <c r="Y135" s="39"/>
      <c r="Z135" s="39"/>
      <c r="AA135" s="39"/>
      <c r="AB135" s="39"/>
      <c r="AC135" s="39"/>
      <c r="AD135" s="39"/>
      <c r="AE135" s="39"/>
    </row>
  </sheetData>
  <sheetProtection sheet="1" autoFilter="0" formatColumns="0" formatRows="0" objects="1" scenarios="1" spinCount="100000" saltValue="hBUq0r2BCQw15QL5gXTPx8Nax/odOHzbOIZRU4bh/ZDB/3foZom3jHK/x6Fczb9u1H1rgLnGYEviwyTOqJNRBQ==" hashValue="l54oL/b0QbHU6PgMpQgMWoyDzz8WCYVe9p4TwP+L3S8EvZon27toL6FQPYCrd0PlRNutsESbO0JHoRJpJ6Qg6A==" algorithmName="SHA-512" password="CC35"/>
  <autoFilter ref="C115:K134"/>
  <mergeCells count="9">
    <mergeCell ref="E7:H7"/>
    <mergeCell ref="E9:H9"/>
    <mergeCell ref="E18:H18"/>
    <mergeCell ref="E27:H27"/>
    <mergeCell ref="E85:H85"/>
    <mergeCell ref="E87:H87"/>
    <mergeCell ref="E106:H106"/>
    <mergeCell ref="E108:H108"/>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88.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50.83203" style="1" customWidth="1"/>
    <col min="7" max="7" width="7" style="1" customWidth="1"/>
    <col min="8" max="8" width="11.5" style="1" customWidth="1"/>
    <col min="9" max="9" width="20.16016" style="148"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48"/>
      <c r="L2" s="1"/>
      <c r="M2" s="1"/>
      <c r="N2" s="1"/>
      <c r="O2" s="1"/>
      <c r="P2" s="1"/>
      <c r="Q2" s="1"/>
      <c r="R2" s="1"/>
      <c r="S2" s="1"/>
      <c r="T2" s="1"/>
      <c r="U2" s="1"/>
      <c r="V2" s="1"/>
      <c r="AT2" s="18" t="s">
        <v>387</v>
      </c>
    </row>
    <row r="3" s="1" customFormat="1" ht="6.96" customHeight="1">
      <c r="B3" s="149"/>
      <c r="C3" s="150"/>
      <c r="D3" s="150"/>
      <c r="E3" s="150"/>
      <c r="F3" s="150"/>
      <c r="G3" s="150"/>
      <c r="H3" s="150"/>
      <c r="I3" s="151"/>
      <c r="J3" s="150"/>
      <c r="K3" s="150"/>
      <c r="L3" s="21"/>
      <c r="AT3" s="18" t="s">
        <v>86</v>
      </c>
    </row>
    <row r="4" s="1" customFormat="1" ht="24.96" customHeight="1">
      <c r="B4" s="21"/>
      <c r="D4" s="152" t="s">
        <v>388</v>
      </c>
      <c r="I4" s="148"/>
      <c r="L4" s="21"/>
      <c r="M4" s="153" t="s">
        <v>10</v>
      </c>
      <c r="AT4" s="18" t="s">
        <v>4</v>
      </c>
    </row>
    <row r="5" s="1" customFormat="1" ht="6.96" customHeight="1">
      <c r="B5" s="21"/>
      <c r="I5" s="148"/>
      <c r="L5" s="21"/>
    </row>
    <row r="6" s="1" customFormat="1" ht="12" customHeight="1">
      <c r="B6" s="21"/>
      <c r="D6" s="154" t="s">
        <v>16</v>
      </c>
      <c r="I6" s="148"/>
      <c r="L6" s="21"/>
    </row>
    <row r="7" s="1" customFormat="1" ht="23.25" customHeight="1">
      <c r="B7" s="21"/>
      <c r="E7" s="155" t="str">
        <f>'Rekapitulace stavby'!K6</f>
        <v>Oprava trati v úseku 1.TK a 2.TK Děčín Prostřední Žleb - Dolní Žleb_OPRAVA č. 2</v>
      </c>
      <c r="F7" s="154"/>
      <c r="G7" s="154"/>
      <c r="H7" s="154"/>
      <c r="I7" s="148"/>
      <c r="L7" s="21"/>
    </row>
    <row r="8" s="2" customFormat="1" ht="12" customHeight="1">
      <c r="A8" s="39"/>
      <c r="B8" s="45"/>
      <c r="C8" s="39"/>
      <c r="D8" s="154" t="s">
        <v>389</v>
      </c>
      <c r="E8" s="39"/>
      <c r="F8" s="39"/>
      <c r="G8" s="39"/>
      <c r="H8" s="39"/>
      <c r="I8" s="156"/>
      <c r="J8" s="39"/>
      <c r="K8" s="39"/>
      <c r="L8" s="64"/>
      <c r="S8" s="39"/>
      <c r="T8" s="39"/>
      <c r="U8" s="39"/>
      <c r="V8" s="39"/>
      <c r="W8" s="39"/>
      <c r="X8" s="39"/>
      <c r="Y8" s="39"/>
      <c r="Z8" s="39"/>
      <c r="AA8" s="39"/>
      <c r="AB8" s="39"/>
      <c r="AC8" s="39"/>
      <c r="AD8" s="39"/>
      <c r="AE8" s="39"/>
    </row>
    <row r="9" s="2" customFormat="1" ht="16.5" customHeight="1">
      <c r="A9" s="39"/>
      <c r="B9" s="45"/>
      <c r="C9" s="39"/>
      <c r="D9" s="39"/>
      <c r="E9" s="157" t="s">
        <v>5174</v>
      </c>
      <c r="F9" s="39"/>
      <c r="G9" s="39"/>
      <c r="H9" s="39"/>
      <c r="I9" s="156"/>
      <c r="J9" s="39"/>
      <c r="K9" s="39"/>
      <c r="L9" s="64"/>
      <c r="S9" s="39"/>
      <c r="T9" s="39"/>
      <c r="U9" s="39"/>
      <c r="V9" s="39"/>
      <c r="W9" s="39"/>
      <c r="X9" s="39"/>
      <c r="Y9" s="39"/>
      <c r="Z9" s="39"/>
      <c r="AA9" s="39"/>
      <c r="AB9" s="39"/>
      <c r="AC9" s="39"/>
      <c r="AD9" s="39"/>
      <c r="AE9" s="39"/>
    </row>
    <row r="10" s="2" customFormat="1">
      <c r="A10" s="39"/>
      <c r="B10" s="45"/>
      <c r="C10" s="39"/>
      <c r="D10" s="39"/>
      <c r="E10" s="39"/>
      <c r="F10" s="39"/>
      <c r="G10" s="39"/>
      <c r="H10" s="39"/>
      <c r="I10" s="156"/>
      <c r="J10" s="39"/>
      <c r="K10" s="39"/>
      <c r="L10" s="64"/>
      <c r="S10" s="39"/>
      <c r="T10" s="39"/>
      <c r="U10" s="39"/>
      <c r="V10" s="39"/>
      <c r="W10" s="39"/>
      <c r="X10" s="39"/>
      <c r="Y10" s="39"/>
      <c r="Z10" s="39"/>
      <c r="AA10" s="39"/>
      <c r="AB10" s="39"/>
      <c r="AC10" s="39"/>
      <c r="AD10" s="39"/>
      <c r="AE10" s="39"/>
    </row>
    <row r="11" s="2" customFormat="1" ht="12" customHeight="1">
      <c r="A11" s="39"/>
      <c r="B11" s="45"/>
      <c r="C11" s="39"/>
      <c r="D11" s="154" t="s">
        <v>18</v>
      </c>
      <c r="E11" s="39"/>
      <c r="F11" s="142" t="s">
        <v>1</v>
      </c>
      <c r="G11" s="39"/>
      <c r="H11" s="39"/>
      <c r="I11" s="158" t="s">
        <v>19</v>
      </c>
      <c r="J11" s="142" t="s">
        <v>1</v>
      </c>
      <c r="K11" s="39"/>
      <c r="L11" s="64"/>
      <c r="S11" s="39"/>
      <c r="T11" s="39"/>
      <c r="U11" s="39"/>
      <c r="V11" s="39"/>
      <c r="W11" s="39"/>
      <c r="X11" s="39"/>
      <c r="Y11" s="39"/>
      <c r="Z11" s="39"/>
      <c r="AA11" s="39"/>
      <c r="AB11" s="39"/>
      <c r="AC11" s="39"/>
      <c r="AD11" s="39"/>
      <c r="AE11" s="39"/>
    </row>
    <row r="12" s="2" customFormat="1" ht="12" customHeight="1">
      <c r="A12" s="39"/>
      <c r="B12" s="45"/>
      <c r="C12" s="39"/>
      <c r="D12" s="154" t="s">
        <v>20</v>
      </c>
      <c r="E12" s="39"/>
      <c r="F12" s="142" t="s">
        <v>21</v>
      </c>
      <c r="G12" s="39"/>
      <c r="H12" s="39"/>
      <c r="I12" s="158" t="s">
        <v>22</v>
      </c>
      <c r="J12" s="159" t="str">
        <f>'Rekapitulace stavby'!AN8</f>
        <v>21. 11. 2019</v>
      </c>
      <c r="K12" s="39"/>
      <c r="L12" s="64"/>
      <c r="S12" s="39"/>
      <c r="T12" s="39"/>
      <c r="U12" s="39"/>
      <c r="V12" s="39"/>
      <c r="W12" s="39"/>
      <c r="X12" s="39"/>
      <c r="Y12" s="39"/>
      <c r="Z12" s="39"/>
      <c r="AA12" s="39"/>
      <c r="AB12" s="39"/>
      <c r="AC12" s="39"/>
      <c r="AD12" s="39"/>
      <c r="AE12" s="39"/>
    </row>
    <row r="13" s="2" customFormat="1" ht="10.8" customHeight="1">
      <c r="A13" s="39"/>
      <c r="B13" s="45"/>
      <c r="C13" s="39"/>
      <c r="D13" s="39"/>
      <c r="E13" s="39"/>
      <c r="F13" s="39"/>
      <c r="G13" s="39"/>
      <c r="H13" s="39"/>
      <c r="I13" s="156"/>
      <c r="J13" s="39"/>
      <c r="K13" s="39"/>
      <c r="L13" s="64"/>
      <c r="S13" s="39"/>
      <c r="T13" s="39"/>
      <c r="U13" s="39"/>
      <c r="V13" s="39"/>
      <c r="W13" s="39"/>
      <c r="X13" s="39"/>
      <c r="Y13" s="39"/>
      <c r="Z13" s="39"/>
      <c r="AA13" s="39"/>
      <c r="AB13" s="39"/>
      <c r="AC13" s="39"/>
      <c r="AD13" s="39"/>
      <c r="AE13" s="39"/>
    </row>
    <row r="14" s="2" customFormat="1" ht="12" customHeight="1">
      <c r="A14" s="39"/>
      <c r="B14" s="45"/>
      <c r="C14" s="39"/>
      <c r="D14" s="154" t="s">
        <v>24</v>
      </c>
      <c r="E14" s="39"/>
      <c r="F14" s="39"/>
      <c r="G14" s="39"/>
      <c r="H14" s="39"/>
      <c r="I14" s="158" t="s">
        <v>25</v>
      </c>
      <c r="J14" s="142" t="s">
        <v>26</v>
      </c>
      <c r="K14" s="39"/>
      <c r="L14" s="64"/>
      <c r="S14" s="39"/>
      <c r="T14" s="39"/>
      <c r="U14" s="39"/>
      <c r="V14" s="39"/>
      <c r="W14" s="39"/>
      <c r="X14" s="39"/>
      <c r="Y14" s="39"/>
      <c r="Z14" s="39"/>
      <c r="AA14" s="39"/>
      <c r="AB14" s="39"/>
      <c r="AC14" s="39"/>
      <c r="AD14" s="39"/>
      <c r="AE14" s="39"/>
    </row>
    <row r="15" s="2" customFormat="1" ht="18" customHeight="1">
      <c r="A15" s="39"/>
      <c r="B15" s="45"/>
      <c r="C15" s="39"/>
      <c r="D15" s="39"/>
      <c r="E15" s="142" t="s">
        <v>1</v>
      </c>
      <c r="F15" s="39"/>
      <c r="G15" s="39"/>
      <c r="H15" s="39"/>
      <c r="I15" s="158" t="s">
        <v>28</v>
      </c>
      <c r="J15" s="142" t="s">
        <v>29</v>
      </c>
      <c r="K15" s="39"/>
      <c r="L15" s="64"/>
      <c r="S15" s="39"/>
      <c r="T15" s="39"/>
      <c r="U15" s="39"/>
      <c r="V15" s="39"/>
      <c r="W15" s="39"/>
      <c r="X15" s="39"/>
      <c r="Y15" s="39"/>
      <c r="Z15" s="39"/>
      <c r="AA15" s="39"/>
      <c r="AB15" s="39"/>
      <c r="AC15" s="39"/>
      <c r="AD15" s="39"/>
      <c r="AE15" s="39"/>
    </row>
    <row r="16" s="2" customFormat="1" ht="6.96" customHeight="1">
      <c r="A16" s="39"/>
      <c r="B16" s="45"/>
      <c r="C16" s="39"/>
      <c r="D16" s="39"/>
      <c r="E16" s="39"/>
      <c r="F16" s="39"/>
      <c r="G16" s="39"/>
      <c r="H16" s="39"/>
      <c r="I16" s="156"/>
      <c r="J16" s="39"/>
      <c r="K16" s="39"/>
      <c r="L16" s="64"/>
      <c r="S16" s="39"/>
      <c r="T16" s="39"/>
      <c r="U16" s="39"/>
      <c r="V16" s="39"/>
      <c r="W16" s="39"/>
      <c r="X16" s="39"/>
      <c r="Y16" s="39"/>
      <c r="Z16" s="39"/>
      <c r="AA16" s="39"/>
      <c r="AB16" s="39"/>
      <c r="AC16" s="39"/>
      <c r="AD16" s="39"/>
      <c r="AE16" s="39"/>
    </row>
    <row r="17" s="2" customFormat="1" ht="12" customHeight="1">
      <c r="A17" s="39"/>
      <c r="B17" s="45"/>
      <c r="C17" s="39"/>
      <c r="D17" s="154" t="s">
        <v>30</v>
      </c>
      <c r="E17" s="39"/>
      <c r="F17" s="39"/>
      <c r="G17" s="39"/>
      <c r="H17" s="39"/>
      <c r="I17" s="158" t="s">
        <v>25</v>
      </c>
      <c r="J17" s="34" t="str">
        <f>'Rekapitulace stavby'!AN13</f>
        <v>Vyplň údaj</v>
      </c>
      <c r="K17" s="39"/>
      <c r="L17" s="64"/>
      <c r="S17" s="39"/>
      <c r="T17" s="39"/>
      <c r="U17" s="39"/>
      <c r="V17" s="39"/>
      <c r="W17" s="39"/>
      <c r="X17" s="39"/>
      <c r="Y17" s="39"/>
      <c r="Z17" s="39"/>
      <c r="AA17" s="39"/>
      <c r="AB17" s="39"/>
      <c r="AC17" s="39"/>
      <c r="AD17" s="39"/>
      <c r="AE17" s="39"/>
    </row>
    <row r="18" s="2" customFormat="1" ht="18" customHeight="1">
      <c r="A18" s="39"/>
      <c r="B18" s="45"/>
      <c r="C18" s="39"/>
      <c r="D18" s="39"/>
      <c r="E18" s="34" t="str">
        <f>'Rekapitulace stavby'!E14</f>
        <v>Vyplň údaj</v>
      </c>
      <c r="F18" s="142"/>
      <c r="G18" s="142"/>
      <c r="H18" s="142"/>
      <c r="I18" s="158" t="s">
        <v>28</v>
      </c>
      <c r="J18" s="34" t="str">
        <f>'Rekapitulace stavby'!AN14</f>
        <v>Vyplň údaj</v>
      </c>
      <c r="K18" s="39"/>
      <c r="L18" s="64"/>
      <c r="S18" s="39"/>
      <c r="T18" s="39"/>
      <c r="U18" s="39"/>
      <c r="V18" s="39"/>
      <c r="W18" s="39"/>
      <c r="X18" s="39"/>
      <c r="Y18" s="39"/>
      <c r="Z18" s="39"/>
      <c r="AA18" s="39"/>
      <c r="AB18" s="39"/>
      <c r="AC18" s="39"/>
      <c r="AD18" s="39"/>
      <c r="AE18" s="39"/>
    </row>
    <row r="19" s="2" customFormat="1" ht="6.96" customHeight="1">
      <c r="A19" s="39"/>
      <c r="B19" s="45"/>
      <c r="C19" s="39"/>
      <c r="D19" s="39"/>
      <c r="E19" s="39"/>
      <c r="F19" s="39"/>
      <c r="G19" s="39"/>
      <c r="H19" s="39"/>
      <c r="I19" s="156"/>
      <c r="J19" s="39"/>
      <c r="K19" s="39"/>
      <c r="L19" s="64"/>
      <c r="S19" s="39"/>
      <c r="T19" s="39"/>
      <c r="U19" s="39"/>
      <c r="V19" s="39"/>
      <c r="W19" s="39"/>
      <c r="X19" s="39"/>
      <c r="Y19" s="39"/>
      <c r="Z19" s="39"/>
      <c r="AA19" s="39"/>
      <c r="AB19" s="39"/>
      <c r="AC19" s="39"/>
      <c r="AD19" s="39"/>
      <c r="AE19" s="39"/>
    </row>
    <row r="20" s="2" customFormat="1" ht="12" customHeight="1">
      <c r="A20" s="39"/>
      <c r="B20" s="45"/>
      <c r="C20" s="39"/>
      <c r="D20" s="154" t="s">
        <v>32</v>
      </c>
      <c r="E20" s="39"/>
      <c r="F20" s="39"/>
      <c r="G20" s="39"/>
      <c r="H20" s="39"/>
      <c r="I20" s="158" t="s">
        <v>25</v>
      </c>
      <c r="J20" s="142" t="s">
        <v>1</v>
      </c>
      <c r="K20" s="39"/>
      <c r="L20" s="64"/>
      <c r="S20" s="39"/>
      <c r="T20" s="39"/>
      <c r="U20" s="39"/>
      <c r="V20" s="39"/>
      <c r="W20" s="39"/>
      <c r="X20" s="39"/>
      <c r="Y20" s="39"/>
      <c r="Z20" s="39"/>
      <c r="AA20" s="39"/>
      <c r="AB20" s="39"/>
      <c r="AC20" s="39"/>
      <c r="AD20" s="39"/>
      <c r="AE20" s="39"/>
    </row>
    <row r="21" s="2" customFormat="1" ht="18" customHeight="1">
      <c r="A21" s="39"/>
      <c r="B21" s="45"/>
      <c r="C21" s="39"/>
      <c r="D21" s="39"/>
      <c r="E21" s="142" t="s">
        <v>21</v>
      </c>
      <c r="F21" s="39"/>
      <c r="G21" s="39"/>
      <c r="H21" s="39"/>
      <c r="I21" s="158" t="s">
        <v>28</v>
      </c>
      <c r="J21" s="142" t="s">
        <v>1</v>
      </c>
      <c r="K21" s="39"/>
      <c r="L21" s="64"/>
      <c r="S21" s="39"/>
      <c r="T21" s="39"/>
      <c r="U21" s="39"/>
      <c r="V21" s="39"/>
      <c r="W21" s="39"/>
      <c r="X21" s="39"/>
      <c r="Y21" s="39"/>
      <c r="Z21" s="39"/>
      <c r="AA21" s="39"/>
      <c r="AB21" s="39"/>
      <c r="AC21" s="39"/>
      <c r="AD21" s="39"/>
      <c r="AE21" s="39"/>
    </row>
    <row r="22" s="2" customFormat="1" ht="6.96" customHeight="1">
      <c r="A22" s="39"/>
      <c r="B22" s="45"/>
      <c r="C22" s="39"/>
      <c r="D22" s="39"/>
      <c r="E22" s="39"/>
      <c r="F22" s="39"/>
      <c r="G22" s="39"/>
      <c r="H22" s="39"/>
      <c r="I22" s="156"/>
      <c r="J22" s="39"/>
      <c r="K22" s="39"/>
      <c r="L22" s="64"/>
      <c r="S22" s="39"/>
      <c r="T22" s="39"/>
      <c r="U22" s="39"/>
      <c r="V22" s="39"/>
      <c r="W22" s="39"/>
      <c r="X22" s="39"/>
      <c r="Y22" s="39"/>
      <c r="Z22" s="39"/>
      <c r="AA22" s="39"/>
      <c r="AB22" s="39"/>
      <c r="AC22" s="39"/>
      <c r="AD22" s="39"/>
      <c r="AE22" s="39"/>
    </row>
    <row r="23" s="2" customFormat="1" ht="12" customHeight="1">
      <c r="A23" s="39"/>
      <c r="B23" s="45"/>
      <c r="C23" s="39"/>
      <c r="D23" s="154" t="s">
        <v>34</v>
      </c>
      <c r="E23" s="39"/>
      <c r="F23" s="39"/>
      <c r="G23" s="39"/>
      <c r="H23" s="39"/>
      <c r="I23" s="158" t="s">
        <v>25</v>
      </c>
      <c r="J23" s="142" t="s">
        <v>1</v>
      </c>
      <c r="K23" s="39"/>
      <c r="L23" s="64"/>
      <c r="S23" s="39"/>
      <c r="T23" s="39"/>
      <c r="U23" s="39"/>
      <c r="V23" s="39"/>
      <c r="W23" s="39"/>
      <c r="X23" s="39"/>
      <c r="Y23" s="39"/>
      <c r="Z23" s="39"/>
      <c r="AA23" s="39"/>
      <c r="AB23" s="39"/>
      <c r="AC23" s="39"/>
      <c r="AD23" s="39"/>
      <c r="AE23" s="39"/>
    </row>
    <row r="24" s="2" customFormat="1" ht="18" customHeight="1">
      <c r="A24" s="39"/>
      <c r="B24" s="45"/>
      <c r="C24" s="39"/>
      <c r="D24" s="39"/>
      <c r="E24" s="142" t="s">
        <v>21</v>
      </c>
      <c r="F24" s="39"/>
      <c r="G24" s="39"/>
      <c r="H24" s="39"/>
      <c r="I24" s="158" t="s">
        <v>28</v>
      </c>
      <c r="J24" s="142" t="s">
        <v>1</v>
      </c>
      <c r="K24" s="39"/>
      <c r="L24" s="64"/>
      <c r="S24" s="39"/>
      <c r="T24" s="39"/>
      <c r="U24" s="39"/>
      <c r="V24" s="39"/>
      <c r="W24" s="39"/>
      <c r="X24" s="39"/>
      <c r="Y24" s="39"/>
      <c r="Z24" s="39"/>
      <c r="AA24" s="39"/>
      <c r="AB24" s="39"/>
      <c r="AC24" s="39"/>
      <c r="AD24" s="39"/>
      <c r="AE24" s="39"/>
    </row>
    <row r="25" s="2" customFormat="1" ht="6.96" customHeight="1">
      <c r="A25" s="39"/>
      <c r="B25" s="45"/>
      <c r="C25" s="39"/>
      <c r="D25" s="39"/>
      <c r="E25" s="39"/>
      <c r="F25" s="39"/>
      <c r="G25" s="39"/>
      <c r="H25" s="39"/>
      <c r="I25" s="156"/>
      <c r="J25" s="39"/>
      <c r="K25" s="39"/>
      <c r="L25" s="64"/>
      <c r="S25" s="39"/>
      <c r="T25" s="39"/>
      <c r="U25" s="39"/>
      <c r="V25" s="39"/>
      <c r="W25" s="39"/>
      <c r="X25" s="39"/>
      <c r="Y25" s="39"/>
      <c r="Z25" s="39"/>
      <c r="AA25" s="39"/>
      <c r="AB25" s="39"/>
      <c r="AC25" s="39"/>
      <c r="AD25" s="39"/>
      <c r="AE25" s="39"/>
    </row>
    <row r="26" s="2" customFormat="1" ht="12" customHeight="1">
      <c r="A26" s="39"/>
      <c r="B26" s="45"/>
      <c r="C26" s="39"/>
      <c r="D26" s="154" t="s">
        <v>35</v>
      </c>
      <c r="E26" s="39"/>
      <c r="F26" s="39"/>
      <c r="G26" s="39"/>
      <c r="H26" s="39"/>
      <c r="I26" s="156"/>
      <c r="J26" s="39"/>
      <c r="K26" s="39"/>
      <c r="L26" s="64"/>
      <c r="S26" s="39"/>
      <c r="T26" s="39"/>
      <c r="U26" s="39"/>
      <c r="V26" s="39"/>
      <c r="W26" s="39"/>
      <c r="X26" s="39"/>
      <c r="Y26" s="39"/>
      <c r="Z26" s="39"/>
      <c r="AA26" s="39"/>
      <c r="AB26" s="39"/>
      <c r="AC26" s="39"/>
      <c r="AD26" s="39"/>
      <c r="AE26" s="39"/>
    </row>
    <row r="27" s="8" customFormat="1" ht="16.5" customHeight="1">
      <c r="A27" s="160"/>
      <c r="B27" s="161"/>
      <c r="C27" s="160"/>
      <c r="D27" s="160"/>
      <c r="E27" s="162" t="s">
        <v>1</v>
      </c>
      <c r="F27" s="162"/>
      <c r="G27" s="162"/>
      <c r="H27" s="162"/>
      <c r="I27" s="163"/>
      <c r="J27" s="160"/>
      <c r="K27" s="160"/>
      <c r="L27" s="164"/>
      <c r="S27" s="160"/>
      <c r="T27" s="160"/>
      <c r="U27" s="160"/>
      <c r="V27" s="160"/>
      <c r="W27" s="160"/>
      <c r="X27" s="160"/>
      <c r="Y27" s="160"/>
      <c r="Z27" s="160"/>
      <c r="AA27" s="160"/>
      <c r="AB27" s="160"/>
      <c r="AC27" s="160"/>
      <c r="AD27" s="160"/>
      <c r="AE27" s="160"/>
    </row>
    <row r="28" s="2" customFormat="1" ht="6.96" customHeight="1">
      <c r="A28" s="39"/>
      <c r="B28" s="45"/>
      <c r="C28" s="39"/>
      <c r="D28" s="39"/>
      <c r="E28" s="39"/>
      <c r="F28" s="39"/>
      <c r="G28" s="39"/>
      <c r="H28" s="39"/>
      <c r="I28" s="156"/>
      <c r="J28" s="39"/>
      <c r="K28" s="39"/>
      <c r="L28" s="64"/>
      <c r="S28" s="39"/>
      <c r="T28" s="39"/>
      <c r="U28" s="39"/>
      <c r="V28" s="39"/>
      <c r="W28" s="39"/>
      <c r="X28" s="39"/>
      <c r="Y28" s="39"/>
      <c r="Z28" s="39"/>
      <c r="AA28" s="39"/>
      <c r="AB28" s="39"/>
      <c r="AC28" s="39"/>
      <c r="AD28" s="39"/>
      <c r="AE28" s="39"/>
    </row>
    <row r="29" s="2" customFormat="1" ht="6.96" customHeight="1">
      <c r="A29" s="39"/>
      <c r="B29" s="45"/>
      <c r="C29" s="39"/>
      <c r="D29" s="165"/>
      <c r="E29" s="165"/>
      <c r="F29" s="165"/>
      <c r="G29" s="165"/>
      <c r="H29" s="165"/>
      <c r="I29" s="166"/>
      <c r="J29" s="165"/>
      <c r="K29" s="165"/>
      <c r="L29" s="64"/>
      <c r="S29" s="39"/>
      <c r="T29" s="39"/>
      <c r="U29" s="39"/>
      <c r="V29" s="39"/>
      <c r="W29" s="39"/>
      <c r="X29" s="39"/>
      <c r="Y29" s="39"/>
      <c r="Z29" s="39"/>
      <c r="AA29" s="39"/>
      <c r="AB29" s="39"/>
      <c r="AC29" s="39"/>
      <c r="AD29" s="39"/>
      <c r="AE29" s="39"/>
    </row>
    <row r="30" s="2" customFormat="1" ht="25.44" customHeight="1">
      <c r="A30" s="39"/>
      <c r="B30" s="45"/>
      <c r="C30" s="39"/>
      <c r="D30" s="167" t="s">
        <v>36</v>
      </c>
      <c r="E30" s="39"/>
      <c r="F30" s="39"/>
      <c r="G30" s="39"/>
      <c r="H30" s="39"/>
      <c r="I30" s="156"/>
      <c r="J30" s="168">
        <f>ROUND(J116, 2)</f>
        <v>0</v>
      </c>
      <c r="K30" s="39"/>
      <c r="L30" s="64"/>
      <c r="S30" s="39"/>
      <c r="T30" s="39"/>
      <c r="U30" s="39"/>
      <c r="V30" s="39"/>
      <c r="W30" s="39"/>
      <c r="X30" s="39"/>
      <c r="Y30" s="39"/>
      <c r="Z30" s="39"/>
      <c r="AA30" s="39"/>
      <c r="AB30" s="39"/>
      <c r="AC30" s="39"/>
      <c r="AD30" s="39"/>
      <c r="AE30" s="39"/>
    </row>
    <row r="31" s="2" customFormat="1" ht="6.96" customHeight="1">
      <c r="A31" s="39"/>
      <c r="B31" s="45"/>
      <c r="C31" s="39"/>
      <c r="D31" s="165"/>
      <c r="E31" s="165"/>
      <c r="F31" s="165"/>
      <c r="G31" s="165"/>
      <c r="H31" s="165"/>
      <c r="I31" s="166"/>
      <c r="J31" s="165"/>
      <c r="K31" s="165"/>
      <c r="L31" s="64"/>
      <c r="S31" s="39"/>
      <c r="T31" s="39"/>
      <c r="U31" s="39"/>
      <c r="V31" s="39"/>
      <c r="W31" s="39"/>
      <c r="X31" s="39"/>
      <c r="Y31" s="39"/>
      <c r="Z31" s="39"/>
      <c r="AA31" s="39"/>
      <c r="AB31" s="39"/>
      <c r="AC31" s="39"/>
      <c r="AD31" s="39"/>
      <c r="AE31" s="39"/>
    </row>
    <row r="32" s="2" customFormat="1" ht="14.4" customHeight="1">
      <c r="A32" s="39"/>
      <c r="B32" s="45"/>
      <c r="C32" s="39"/>
      <c r="D32" s="39"/>
      <c r="E32" s="39"/>
      <c r="F32" s="169" t="s">
        <v>38</v>
      </c>
      <c r="G32" s="39"/>
      <c r="H32" s="39"/>
      <c r="I32" s="170" t="s">
        <v>37</v>
      </c>
      <c r="J32" s="169" t="s">
        <v>39</v>
      </c>
      <c r="K32" s="39"/>
      <c r="L32" s="64"/>
      <c r="S32" s="39"/>
      <c r="T32" s="39"/>
      <c r="U32" s="39"/>
      <c r="V32" s="39"/>
      <c r="W32" s="39"/>
      <c r="X32" s="39"/>
      <c r="Y32" s="39"/>
      <c r="Z32" s="39"/>
      <c r="AA32" s="39"/>
      <c r="AB32" s="39"/>
      <c r="AC32" s="39"/>
      <c r="AD32" s="39"/>
      <c r="AE32" s="39"/>
    </row>
    <row r="33" s="2" customFormat="1" ht="14.4" customHeight="1">
      <c r="A33" s="39"/>
      <c r="B33" s="45"/>
      <c r="C33" s="39"/>
      <c r="D33" s="171" t="s">
        <v>40</v>
      </c>
      <c r="E33" s="154" t="s">
        <v>41</v>
      </c>
      <c r="F33" s="172">
        <f>ROUND((SUM(BE116:BE131)),  2)</f>
        <v>0</v>
      </c>
      <c r="G33" s="39"/>
      <c r="H33" s="39"/>
      <c r="I33" s="173">
        <v>0.20999999999999999</v>
      </c>
      <c r="J33" s="172">
        <f>ROUND(((SUM(BE116:BE131))*I33),  2)</f>
        <v>0</v>
      </c>
      <c r="K33" s="39"/>
      <c r="L33" s="64"/>
      <c r="S33" s="39"/>
      <c r="T33" s="39"/>
      <c r="U33" s="39"/>
      <c r="V33" s="39"/>
      <c r="W33" s="39"/>
      <c r="X33" s="39"/>
      <c r="Y33" s="39"/>
      <c r="Z33" s="39"/>
      <c r="AA33" s="39"/>
      <c r="AB33" s="39"/>
      <c r="AC33" s="39"/>
      <c r="AD33" s="39"/>
      <c r="AE33" s="39"/>
    </row>
    <row r="34" s="2" customFormat="1" ht="14.4" customHeight="1">
      <c r="A34" s="39"/>
      <c r="B34" s="45"/>
      <c r="C34" s="39"/>
      <c r="D34" s="39"/>
      <c r="E34" s="154" t="s">
        <v>42</v>
      </c>
      <c r="F34" s="172">
        <f>ROUND((SUM(BF116:BF131)),  2)</f>
        <v>0</v>
      </c>
      <c r="G34" s="39"/>
      <c r="H34" s="39"/>
      <c r="I34" s="173">
        <v>0.14999999999999999</v>
      </c>
      <c r="J34" s="172">
        <f>ROUND(((SUM(BF116:BF131))*I34),  2)</f>
        <v>0</v>
      </c>
      <c r="K34" s="39"/>
      <c r="L34" s="64"/>
      <c r="S34" s="39"/>
      <c r="T34" s="39"/>
      <c r="U34" s="39"/>
      <c r="V34" s="39"/>
      <c r="W34" s="39"/>
      <c r="X34" s="39"/>
      <c r="Y34" s="39"/>
      <c r="Z34" s="39"/>
      <c r="AA34" s="39"/>
      <c r="AB34" s="39"/>
      <c r="AC34" s="39"/>
      <c r="AD34" s="39"/>
      <c r="AE34" s="39"/>
    </row>
    <row r="35" hidden="1" s="2" customFormat="1" ht="14.4" customHeight="1">
      <c r="A35" s="39"/>
      <c r="B35" s="45"/>
      <c r="C35" s="39"/>
      <c r="D35" s="39"/>
      <c r="E35" s="154" t="s">
        <v>43</v>
      </c>
      <c r="F35" s="172">
        <f>ROUND((SUM(BG116:BG131)),  2)</f>
        <v>0</v>
      </c>
      <c r="G35" s="39"/>
      <c r="H35" s="39"/>
      <c r="I35" s="173">
        <v>0.20999999999999999</v>
      </c>
      <c r="J35" s="172">
        <f>0</f>
        <v>0</v>
      </c>
      <c r="K35" s="39"/>
      <c r="L35" s="64"/>
      <c r="S35" s="39"/>
      <c r="T35" s="39"/>
      <c r="U35" s="39"/>
      <c r="V35" s="39"/>
      <c r="W35" s="39"/>
      <c r="X35" s="39"/>
      <c r="Y35" s="39"/>
      <c r="Z35" s="39"/>
      <c r="AA35" s="39"/>
      <c r="AB35" s="39"/>
      <c r="AC35" s="39"/>
      <c r="AD35" s="39"/>
      <c r="AE35" s="39"/>
    </row>
    <row r="36" hidden="1" s="2" customFormat="1" ht="14.4" customHeight="1">
      <c r="A36" s="39"/>
      <c r="B36" s="45"/>
      <c r="C36" s="39"/>
      <c r="D36" s="39"/>
      <c r="E36" s="154" t="s">
        <v>44</v>
      </c>
      <c r="F36" s="172">
        <f>ROUND((SUM(BH116:BH131)),  2)</f>
        <v>0</v>
      </c>
      <c r="G36" s="39"/>
      <c r="H36" s="39"/>
      <c r="I36" s="173">
        <v>0.14999999999999999</v>
      </c>
      <c r="J36" s="172">
        <f>0</f>
        <v>0</v>
      </c>
      <c r="K36" s="39"/>
      <c r="L36" s="64"/>
      <c r="S36" s="39"/>
      <c r="T36" s="39"/>
      <c r="U36" s="39"/>
      <c r="V36" s="39"/>
      <c r="W36" s="39"/>
      <c r="X36" s="39"/>
      <c r="Y36" s="39"/>
      <c r="Z36" s="39"/>
      <c r="AA36" s="39"/>
      <c r="AB36" s="39"/>
      <c r="AC36" s="39"/>
      <c r="AD36" s="39"/>
      <c r="AE36" s="39"/>
    </row>
    <row r="37" hidden="1" s="2" customFormat="1" ht="14.4" customHeight="1">
      <c r="A37" s="39"/>
      <c r="B37" s="45"/>
      <c r="C37" s="39"/>
      <c r="D37" s="39"/>
      <c r="E37" s="154" t="s">
        <v>45</v>
      </c>
      <c r="F37" s="172">
        <f>ROUND((SUM(BI116:BI131)),  2)</f>
        <v>0</v>
      </c>
      <c r="G37" s="39"/>
      <c r="H37" s="39"/>
      <c r="I37" s="173">
        <v>0</v>
      </c>
      <c r="J37" s="172">
        <f>0</f>
        <v>0</v>
      </c>
      <c r="K37" s="39"/>
      <c r="L37" s="64"/>
      <c r="S37" s="39"/>
      <c r="T37" s="39"/>
      <c r="U37" s="39"/>
      <c r="V37" s="39"/>
      <c r="W37" s="39"/>
      <c r="X37" s="39"/>
      <c r="Y37" s="39"/>
      <c r="Z37" s="39"/>
      <c r="AA37" s="39"/>
      <c r="AB37" s="39"/>
      <c r="AC37" s="39"/>
      <c r="AD37" s="39"/>
      <c r="AE37" s="39"/>
    </row>
    <row r="38" s="2" customFormat="1" ht="6.96" customHeight="1">
      <c r="A38" s="39"/>
      <c r="B38" s="45"/>
      <c r="C38" s="39"/>
      <c r="D38" s="39"/>
      <c r="E38" s="39"/>
      <c r="F38" s="39"/>
      <c r="G38" s="39"/>
      <c r="H38" s="39"/>
      <c r="I38" s="156"/>
      <c r="J38" s="39"/>
      <c r="K38" s="39"/>
      <c r="L38" s="64"/>
      <c r="S38" s="39"/>
      <c r="T38" s="39"/>
      <c r="U38" s="39"/>
      <c r="V38" s="39"/>
      <c r="W38" s="39"/>
      <c r="X38" s="39"/>
      <c r="Y38" s="39"/>
      <c r="Z38" s="39"/>
      <c r="AA38" s="39"/>
      <c r="AB38" s="39"/>
      <c r="AC38" s="39"/>
      <c r="AD38" s="39"/>
      <c r="AE38" s="39"/>
    </row>
    <row r="39" s="2" customFormat="1" ht="25.44" customHeight="1">
      <c r="A39" s="39"/>
      <c r="B39" s="45"/>
      <c r="C39" s="174"/>
      <c r="D39" s="175" t="s">
        <v>46</v>
      </c>
      <c r="E39" s="176"/>
      <c r="F39" s="176"/>
      <c r="G39" s="177" t="s">
        <v>47</v>
      </c>
      <c r="H39" s="178" t="s">
        <v>48</v>
      </c>
      <c r="I39" s="179"/>
      <c r="J39" s="180">
        <f>SUM(J30:J37)</f>
        <v>0</v>
      </c>
      <c r="K39" s="181"/>
      <c r="L39" s="64"/>
      <c r="S39" s="39"/>
      <c r="T39" s="39"/>
      <c r="U39" s="39"/>
      <c r="V39" s="39"/>
      <c r="W39" s="39"/>
      <c r="X39" s="39"/>
      <c r="Y39" s="39"/>
      <c r="Z39" s="39"/>
      <c r="AA39" s="39"/>
      <c r="AB39" s="39"/>
      <c r="AC39" s="39"/>
      <c r="AD39" s="39"/>
      <c r="AE39" s="39"/>
    </row>
    <row r="40" s="2" customFormat="1" ht="14.4" customHeight="1">
      <c r="A40" s="39"/>
      <c r="B40" s="45"/>
      <c r="C40" s="39"/>
      <c r="D40" s="39"/>
      <c r="E40" s="39"/>
      <c r="F40" s="39"/>
      <c r="G40" s="39"/>
      <c r="H40" s="39"/>
      <c r="I40" s="156"/>
      <c r="J40" s="39"/>
      <c r="K40" s="39"/>
      <c r="L40" s="64"/>
      <c r="S40" s="39"/>
      <c r="T40" s="39"/>
      <c r="U40" s="39"/>
      <c r="V40" s="39"/>
      <c r="W40" s="39"/>
      <c r="X40" s="39"/>
      <c r="Y40" s="39"/>
      <c r="Z40" s="39"/>
      <c r="AA40" s="39"/>
      <c r="AB40" s="39"/>
      <c r="AC40" s="39"/>
      <c r="AD40" s="39"/>
      <c r="AE40" s="39"/>
    </row>
    <row r="41" s="1" customFormat="1" ht="14.4" customHeight="1">
      <c r="B41" s="21"/>
      <c r="I41" s="148"/>
      <c r="L41" s="21"/>
    </row>
    <row r="42" s="1" customFormat="1" ht="14.4" customHeight="1">
      <c r="B42" s="21"/>
      <c r="I42" s="148"/>
      <c r="L42" s="21"/>
    </row>
    <row r="43" s="1" customFormat="1" ht="14.4" customHeight="1">
      <c r="B43" s="21"/>
      <c r="I43" s="148"/>
      <c r="L43" s="21"/>
    </row>
    <row r="44" s="1" customFormat="1" ht="14.4" customHeight="1">
      <c r="B44" s="21"/>
      <c r="I44" s="148"/>
      <c r="L44" s="21"/>
    </row>
    <row r="45" s="1" customFormat="1" ht="14.4" customHeight="1">
      <c r="B45" s="21"/>
      <c r="I45" s="148"/>
      <c r="L45" s="21"/>
    </row>
    <row r="46" s="1" customFormat="1" ht="14.4" customHeight="1">
      <c r="B46" s="21"/>
      <c r="I46" s="148"/>
      <c r="L46" s="21"/>
    </row>
    <row r="47" s="1" customFormat="1" ht="14.4" customHeight="1">
      <c r="B47" s="21"/>
      <c r="I47" s="148"/>
      <c r="L47" s="21"/>
    </row>
    <row r="48" s="1" customFormat="1" ht="14.4" customHeight="1">
      <c r="B48" s="21"/>
      <c r="I48" s="148"/>
      <c r="L48" s="21"/>
    </row>
    <row r="49" s="1" customFormat="1" ht="14.4" customHeight="1">
      <c r="B49" s="21"/>
      <c r="I49" s="148"/>
      <c r="L49" s="21"/>
    </row>
    <row r="50" s="2" customFormat="1" ht="14.4" customHeight="1">
      <c r="B50" s="64"/>
      <c r="D50" s="182" t="s">
        <v>49</v>
      </c>
      <c r="E50" s="183"/>
      <c r="F50" s="183"/>
      <c r="G50" s="182" t="s">
        <v>50</v>
      </c>
      <c r="H50" s="183"/>
      <c r="I50" s="184"/>
      <c r="J50" s="183"/>
      <c r="K50" s="183"/>
      <c r="L50" s="64"/>
    </row>
    <row r="51">
      <c r="B51" s="21"/>
      <c r="L51" s="21"/>
    </row>
    <row r="52">
      <c r="B52" s="21"/>
      <c r="L52" s="21"/>
    </row>
    <row r="53">
      <c r="B53" s="21"/>
      <c r="L53" s="21"/>
    </row>
    <row r="54">
      <c r="B54" s="21"/>
      <c r="L54" s="21"/>
    </row>
    <row r="55">
      <c r="B55" s="21"/>
      <c r="L55" s="21"/>
    </row>
    <row r="56">
      <c r="B56" s="21"/>
      <c r="L56" s="21"/>
    </row>
    <row r="57">
      <c r="B57" s="21"/>
      <c r="L57" s="21"/>
    </row>
    <row r="58">
      <c r="B58" s="21"/>
      <c r="L58" s="21"/>
    </row>
    <row r="59">
      <c r="B59" s="21"/>
      <c r="L59" s="21"/>
    </row>
    <row r="60">
      <c r="B60" s="21"/>
      <c r="L60" s="21"/>
    </row>
    <row r="61" s="2" customFormat="1">
      <c r="A61" s="39"/>
      <c r="B61" s="45"/>
      <c r="C61" s="39"/>
      <c r="D61" s="185" t="s">
        <v>51</v>
      </c>
      <c r="E61" s="186"/>
      <c r="F61" s="187" t="s">
        <v>52</v>
      </c>
      <c r="G61" s="185" t="s">
        <v>51</v>
      </c>
      <c r="H61" s="186"/>
      <c r="I61" s="188"/>
      <c r="J61" s="189" t="s">
        <v>52</v>
      </c>
      <c r="K61" s="186"/>
      <c r="L61" s="64"/>
      <c r="S61" s="39"/>
      <c r="T61" s="39"/>
      <c r="U61" s="39"/>
      <c r="V61" s="39"/>
      <c r="W61" s="39"/>
      <c r="X61" s="39"/>
      <c r="Y61" s="39"/>
      <c r="Z61" s="39"/>
      <c r="AA61" s="39"/>
      <c r="AB61" s="39"/>
      <c r="AC61" s="39"/>
      <c r="AD61" s="39"/>
      <c r="AE61" s="39"/>
    </row>
    <row r="62">
      <c r="B62" s="21"/>
      <c r="L62" s="21"/>
    </row>
    <row r="63">
      <c r="B63" s="21"/>
      <c r="L63" s="21"/>
    </row>
    <row r="64">
      <c r="B64" s="21"/>
      <c r="L64" s="21"/>
    </row>
    <row r="65" s="2" customFormat="1">
      <c r="A65" s="39"/>
      <c r="B65" s="45"/>
      <c r="C65" s="39"/>
      <c r="D65" s="182" t="s">
        <v>53</v>
      </c>
      <c r="E65" s="190"/>
      <c r="F65" s="190"/>
      <c r="G65" s="182" t="s">
        <v>54</v>
      </c>
      <c r="H65" s="190"/>
      <c r="I65" s="191"/>
      <c r="J65" s="190"/>
      <c r="K65" s="190"/>
      <c r="L65" s="64"/>
      <c r="S65" s="39"/>
      <c r="T65" s="39"/>
      <c r="U65" s="39"/>
      <c r="V65" s="39"/>
      <c r="W65" s="39"/>
      <c r="X65" s="39"/>
      <c r="Y65" s="39"/>
      <c r="Z65" s="39"/>
      <c r="AA65" s="39"/>
      <c r="AB65" s="39"/>
      <c r="AC65" s="39"/>
      <c r="AD65" s="39"/>
      <c r="AE65" s="39"/>
    </row>
    <row r="66">
      <c r="B66" s="21"/>
      <c r="L66" s="21"/>
    </row>
    <row r="67">
      <c r="B67" s="21"/>
      <c r="L67" s="21"/>
    </row>
    <row r="68">
      <c r="B68" s="21"/>
      <c r="L68" s="21"/>
    </row>
    <row r="69">
      <c r="B69" s="21"/>
      <c r="L69" s="21"/>
    </row>
    <row r="70">
      <c r="B70" s="21"/>
      <c r="L70" s="21"/>
    </row>
    <row r="71">
      <c r="B71" s="21"/>
      <c r="L71" s="21"/>
    </row>
    <row r="72">
      <c r="B72" s="21"/>
      <c r="L72" s="21"/>
    </row>
    <row r="73">
      <c r="B73" s="21"/>
      <c r="L73" s="21"/>
    </row>
    <row r="74">
      <c r="B74" s="21"/>
      <c r="L74" s="21"/>
    </row>
    <row r="75">
      <c r="B75" s="21"/>
      <c r="L75" s="21"/>
    </row>
    <row r="76" s="2" customFormat="1">
      <c r="A76" s="39"/>
      <c r="B76" s="45"/>
      <c r="C76" s="39"/>
      <c r="D76" s="185" t="s">
        <v>51</v>
      </c>
      <c r="E76" s="186"/>
      <c r="F76" s="187" t="s">
        <v>52</v>
      </c>
      <c r="G76" s="185" t="s">
        <v>51</v>
      </c>
      <c r="H76" s="186"/>
      <c r="I76" s="188"/>
      <c r="J76" s="189" t="s">
        <v>52</v>
      </c>
      <c r="K76" s="186"/>
      <c r="L76" s="64"/>
      <c r="S76" s="39"/>
      <c r="T76" s="39"/>
      <c r="U76" s="39"/>
      <c r="V76" s="39"/>
      <c r="W76" s="39"/>
      <c r="X76" s="39"/>
      <c r="Y76" s="39"/>
      <c r="Z76" s="39"/>
      <c r="AA76" s="39"/>
      <c r="AB76" s="39"/>
      <c r="AC76" s="39"/>
      <c r="AD76" s="39"/>
      <c r="AE76" s="39"/>
    </row>
    <row r="77" s="2" customFormat="1" ht="14.4" customHeight="1">
      <c r="A77" s="39"/>
      <c r="B77" s="192"/>
      <c r="C77" s="193"/>
      <c r="D77" s="193"/>
      <c r="E77" s="193"/>
      <c r="F77" s="193"/>
      <c r="G77" s="193"/>
      <c r="H77" s="193"/>
      <c r="I77" s="194"/>
      <c r="J77" s="193"/>
      <c r="K77" s="193"/>
      <c r="L77" s="64"/>
      <c r="S77" s="39"/>
      <c r="T77" s="39"/>
      <c r="U77" s="39"/>
      <c r="V77" s="39"/>
      <c r="W77" s="39"/>
      <c r="X77" s="39"/>
      <c r="Y77" s="39"/>
      <c r="Z77" s="39"/>
      <c r="AA77" s="39"/>
      <c r="AB77" s="39"/>
      <c r="AC77" s="39"/>
      <c r="AD77" s="39"/>
      <c r="AE77" s="39"/>
    </row>
    <row r="81" hidden="1" s="2" customFormat="1" ht="6.96" customHeight="1">
      <c r="A81" s="39"/>
      <c r="B81" s="195"/>
      <c r="C81" s="196"/>
      <c r="D81" s="196"/>
      <c r="E81" s="196"/>
      <c r="F81" s="196"/>
      <c r="G81" s="196"/>
      <c r="H81" s="196"/>
      <c r="I81" s="197"/>
      <c r="J81" s="196"/>
      <c r="K81" s="196"/>
      <c r="L81" s="64"/>
      <c r="S81" s="39"/>
      <c r="T81" s="39"/>
      <c r="U81" s="39"/>
      <c r="V81" s="39"/>
      <c r="W81" s="39"/>
      <c r="X81" s="39"/>
      <c r="Y81" s="39"/>
      <c r="Z81" s="39"/>
      <c r="AA81" s="39"/>
      <c r="AB81" s="39"/>
      <c r="AC81" s="39"/>
      <c r="AD81" s="39"/>
      <c r="AE81" s="39"/>
    </row>
    <row r="82" hidden="1" s="2" customFormat="1" ht="24.96" customHeight="1">
      <c r="A82" s="39"/>
      <c r="B82" s="40"/>
      <c r="C82" s="24" t="s">
        <v>391</v>
      </c>
      <c r="D82" s="41"/>
      <c r="E82" s="41"/>
      <c r="F82" s="41"/>
      <c r="G82" s="41"/>
      <c r="H82" s="41"/>
      <c r="I82" s="156"/>
      <c r="J82" s="41"/>
      <c r="K82" s="41"/>
      <c r="L82" s="64"/>
      <c r="S82" s="39"/>
      <c r="T82" s="39"/>
      <c r="U82" s="39"/>
      <c r="V82" s="39"/>
      <c r="W82" s="39"/>
      <c r="X82" s="39"/>
      <c r="Y82" s="39"/>
      <c r="Z82" s="39"/>
      <c r="AA82" s="39"/>
      <c r="AB82" s="39"/>
      <c r="AC82" s="39"/>
      <c r="AD82" s="39"/>
      <c r="AE82" s="39"/>
    </row>
    <row r="83" hidden="1" s="2" customFormat="1" ht="6.96" customHeight="1">
      <c r="A83" s="39"/>
      <c r="B83" s="40"/>
      <c r="C83" s="41"/>
      <c r="D83" s="41"/>
      <c r="E83" s="41"/>
      <c r="F83" s="41"/>
      <c r="G83" s="41"/>
      <c r="H83" s="41"/>
      <c r="I83" s="156"/>
      <c r="J83" s="41"/>
      <c r="K83" s="41"/>
      <c r="L83" s="64"/>
      <c r="S83" s="39"/>
      <c r="T83" s="39"/>
      <c r="U83" s="39"/>
      <c r="V83" s="39"/>
      <c r="W83" s="39"/>
      <c r="X83" s="39"/>
      <c r="Y83" s="39"/>
      <c r="Z83" s="39"/>
      <c r="AA83" s="39"/>
      <c r="AB83" s="39"/>
      <c r="AC83" s="39"/>
      <c r="AD83" s="39"/>
      <c r="AE83" s="39"/>
    </row>
    <row r="84" hidden="1" s="2" customFormat="1" ht="12" customHeight="1">
      <c r="A84" s="39"/>
      <c r="B84" s="40"/>
      <c r="C84" s="33" t="s">
        <v>16</v>
      </c>
      <c r="D84" s="41"/>
      <c r="E84" s="41"/>
      <c r="F84" s="41"/>
      <c r="G84" s="41"/>
      <c r="H84" s="41"/>
      <c r="I84" s="156"/>
      <c r="J84" s="41"/>
      <c r="K84" s="41"/>
      <c r="L84" s="64"/>
      <c r="S84" s="39"/>
      <c r="T84" s="39"/>
      <c r="U84" s="39"/>
      <c r="V84" s="39"/>
      <c r="W84" s="39"/>
      <c r="X84" s="39"/>
      <c r="Y84" s="39"/>
      <c r="Z84" s="39"/>
      <c r="AA84" s="39"/>
      <c r="AB84" s="39"/>
      <c r="AC84" s="39"/>
      <c r="AD84" s="39"/>
      <c r="AE84" s="39"/>
    </row>
    <row r="85" hidden="1" s="2" customFormat="1" ht="23.25" customHeight="1">
      <c r="A85" s="39"/>
      <c r="B85" s="40"/>
      <c r="C85" s="41"/>
      <c r="D85" s="41"/>
      <c r="E85" s="198" t="str">
        <f>E7</f>
        <v>Oprava trati v úseku 1.TK a 2.TK Děčín Prostřední Žleb - Dolní Žleb_OPRAVA č. 2</v>
      </c>
      <c r="F85" s="33"/>
      <c r="G85" s="33"/>
      <c r="H85" s="33"/>
      <c r="I85" s="156"/>
      <c r="J85" s="41"/>
      <c r="K85" s="41"/>
      <c r="L85" s="64"/>
      <c r="S85" s="39"/>
      <c r="T85" s="39"/>
      <c r="U85" s="39"/>
      <c r="V85" s="39"/>
      <c r="W85" s="39"/>
      <c r="X85" s="39"/>
      <c r="Y85" s="39"/>
      <c r="Z85" s="39"/>
      <c r="AA85" s="39"/>
      <c r="AB85" s="39"/>
      <c r="AC85" s="39"/>
      <c r="AD85" s="39"/>
      <c r="AE85" s="39"/>
    </row>
    <row r="86" hidden="1" s="2" customFormat="1" ht="12" customHeight="1">
      <c r="A86" s="39"/>
      <c r="B86" s="40"/>
      <c r="C86" s="33" t="s">
        <v>389</v>
      </c>
      <c r="D86" s="41"/>
      <c r="E86" s="41"/>
      <c r="F86" s="41"/>
      <c r="G86" s="41"/>
      <c r="H86" s="41"/>
      <c r="I86" s="156"/>
      <c r="J86" s="41"/>
      <c r="K86" s="41"/>
      <c r="L86" s="64"/>
      <c r="S86" s="39"/>
      <c r="T86" s="39"/>
      <c r="U86" s="39"/>
      <c r="V86" s="39"/>
      <c r="W86" s="39"/>
      <c r="X86" s="39"/>
      <c r="Y86" s="39"/>
      <c r="Z86" s="39"/>
      <c r="AA86" s="39"/>
      <c r="AB86" s="39"/>
      <c r="AC86" s="39"/>
      <c r="AD86" s="39"/>
      <c r="AE86" s="39"/>
    </row>
    <row r="87" hidden="1" s="2" customFormat="1" ht="16.5" customHeight="1">
      <c r="A87" s="39"/>
      <c r="B87" s="40"/>
      <c r="C87" s="41"/>
      <c r="D87" s="41"/>
      <c r="E87" s="77" t="str">
        <f>E9</f>
        <v>SO 98-98 - Všeobecný objekt</v>
      </c>
      <c r="F87" s="41"/>
      <c r="G87" s="41"/>
      <c r="H87" s="41"/>
      <c r="I87" s="156"/>
      <c r="J87" s="41"/>
      <c r="K87" s="41"/>
      <c r="L87" s="64"/>
      <c r="S87" s="39"/>
      <c r="T87" s="39"/>
      <c r="U87" s="39"/>
      <c r="V87" s="39"/>
      <c r="W87" s="39"/>
      <c r="X87" s="39"/>
      <c r="Y87" s="39"/>
      <c r="Z87" s="39"/>
      <c r="AA87" s="39"/>
      <c r="AB87" s="39"/>
      <c r="AC87" s="39"/>
      <c r="AD87" s="39"/>
      <c r="AE87" s="39"/>
    </row>
    <row r="88" hidden="1" s="2" customFormat="1" ht="6.96" customHeight="1">
      <c r="A88" s="39"/>
      <c r="B88" s="40"/>
      <c r="C88" s="41"/>
      <c r="D88" s="41"/>
      <c r="E88" s="41"/>
      <c r="F88" s="41"/>
      <c r="G88" s="41"/>
      <c r="H88" s="41"/>
      <c r="I88" s="156"/>
      <c r="J88" s="41"/>
      <c r="K88" s="41"/>
      <c r="L88" s="64"/>
      <c r="S88" s="39"/>
      <c r="T88" s="39"/>
      <c r="U88" s="39"/>
      <c r="V88" s="39"/>
      <c r="W88" s="39"/>
      <c r="X88" s="39"/>
      <c r="Y88" s="39"/>
      <c r="Z88" s="39"/>
      <c r="AA88" s="39"/>
      <c r="AB88" s="39"/>
      <c r="AC88" s="39"/>
      <c r="AD88" s="39"/>
      <c r="AE88" s="39"/>
    </row>
    <row r="89" hidden="1" s="2" customFormat="1" ht="12" customHeight="1">
      <c r="A89" s="39"/>
      <c r="B89" s="40"/>
      <c r="C89" s="33" t="s">
        <v>20</v>
      </c>
      <c r="D89" s="41"/>
      <c r="E89" s="41"/>
      <c r="F89" s="28" t="str">
        <f>F12</f>
        <v xml:space="preserve"> </v>
      </c>
      <c r="G89" s="41"/>
      <c r="H89" s="41"/>
      <c r="I89" s="158" t="s">
        <v>22</v>
      </c>
      <c r="J89" s="80" t="str">
        <f>IF(J12="","",J12)</f>
        <v>21. 11. 2019</v>
      </c>
      <c r="K89" s="41"/>
      <c r="L89" s="64"/>
      <c r="S89" s="39"/>
      <c r="T89" s="39"/>
      <c r="U89" s="39"/>
      <c r="V89" s="39"/>
      <c r="W89" s="39"/>
      <c r="X89" s="39"/>
      <c r="Y89" s="39"/>
      <c r="Z89" s="39"/>
      <c r="AA89" s="39"/>
      <c r="AB89" s="39"/>
      <c r="AC89" s="39"/>
      <c r="AD89" s="39"/>
      <c r="AE89" s="39"/>
    </row>
    <row r="90" hidden="1" s="2" customFormat="1" ht="6.96" customHeight="1">
      <c r="A90" s="39"/>
      <c r="B90" s="40"/>
      <c r="C90" s="41"/>
      <c r="D90" s="41"/>
      <c r="E90" s="41"/>
      <c r="F90" s="41"/>
      <c r="G90" s="41"/>
      <c r="H90" s="41"/>
      <c r="I90" s="156"/>
      <c r="J90" s="41"/>
      <c r="K90" s="41"/>
      <c r="L90" s="64"/>
      <c r="S90" s="39"/>
      <c r="T90" s="39"/>
      <c r="U90" s="39"/>
      <c r="V90" s="39"/>
      <c r="W90" s="39"/>
      <c r="X90" s="39"/>
      <c r="Y90" s="39"/>
      <c r="Z90" s="39"/>
      <c r="AA90" s="39"/>
      <c r="AB90" s="39"/>
      <c r="AC90" s="39"/>
      <c r="AD90" s="39"/>
      <c r="AE90" s="39"/>
    </row>
    <row r="91" hidden="1" s="2" customFormat="1" ht="15.15" customHeight="1">
      <c r="A91" s="39"/>
      <c r="B91" s="40"/>
      <c r="C91" s="33" t="s">
        <v>24</v>
      </c>
      <c r="D91" s="41"/>
      <c r="E91" s="41"/>
      <c r="F91" s="28" t="str">
        <f>E15</f>
        <v/>
      </c>
      <c r="G91" s="41"/>
      <c r="H91" s="41"/>
      <c r="I91" s="158" t="s">
        <v>32</v>
      </c>
      <c r="J91" s="37" t="str">
        <f>E21</f>
        <v xml:space="preserve"> </v>
      </c>
      <c r="K91" s="41"/>
      <c r="L91" s="64"/>
      <c r="S91" s="39"/>
      <c r="T91" s="39"/>
      <c r="U91" s="39"/>
      <c r="V91" s="39"/>
      <c r="W91" s="39"/>
      <c r="X91" s="39"/>
      <c r="Y91" s="39"/>
      <c r="Z91" s="39"/>
      <c r="AA91" s="39"/>
      <c r="AB91" s="39"/>
      <c r="AC91" s="39"/>
      <c r="AD91" s="39"/>
      <c r="AE91" s="39"/>
    </row>
    <row r="92" hidden="1" s="2" customFormat="1" ht="15.15" customHeight="1">
      <c r="A92" s="39"/>
      <c r="B92" s="40"/>
      <c r="C92" s="33" t="s">
        <v>30</v>
      </c>
      <c r="D92" s="41"/>
      <c r="E92" s="41"/>
      <c r="F92" s="28" t="str">
        <f>IF(E18="","",E18)</f>
        <v>Vyplň údaj</v>
      </c>
      <c r="G92" s="41"/>
      <c r="H92" s="41"/>
      <c r="I92" s="158" t="s">
        <v>34</v>
      </c>
      <c r="J92" s="37" t="str">
        <f>E24</f>
        <v xml:space="preserve"> </v>
      </c>
      <c r="K92" s="41"/>
      <c r="L92" s="64"/>
      <c r="S92" s="39"/>
      <c r="T92" s="39"/>
      <c r="U92" s="39"/>
      <c r="V92" s="39"/>
      <c r="W92" s="39"/>
      <c r="X92" s="39"/>
      <c r="Y92" s="39"/>
      <c r="Z92" s="39"/>
      <c r="AA92" s="39"/>
      <c r="AB92" s="39"/>
      <c r="AC92" s="39"/>
      <c r="AD92" s="39"/>
      <c r="AE92" s="39"/>
    </row>
    <row r="93" hidden="1" s="2" customFormat="1" ht="10.32" customHeight="1">
      <c r="A93" s="39"/>
      <c r="B93" s="40"/>
      <c r="C93" s="41"/>
      <c r="D93" s="41"/>
      <c r="E93" s="41"/>
      <c r="F93" s="41"/>
      <c r="G93" s="41"/>
      <c r="H93" s="41"/>
      <c r="I93" s="156"/>
      <c r="J93" s="41"/>
      <c r="K93" s="41"/>
      <c r="L93" s="64"/>
      <c r="S93" s="39"/>
      <c r="T93" s="39"/>
      <c r="U93" s="39"/>
      <c r="V93" s="39"/>
      <c r="W93" s="39"/>
      <c r="X93" s="39"/>
      <c r="Y93" s="39"/>
      <c r="Z93" s="39"/>
      <c r="AA93" s="39"/>
      <c r="AB93" s="39"/>
      <c r="AC93" s="39"/>
      <c r="AD93" s="39"/>
      <c r="AE93" s="39"/>
    </row>
    <row r="94" hidden="1" s="2" customFormat="1" ht="29.28" customHeight="1">
      <c r="A94" s="39"/>
      <c r="B94" s="40"/>
      <c r="C94" s="199" t="s">
        <v>392</v>
      </c>
      <c r="D94" s="200"/>
      <c r="E94" s="200"/>
      <c r="F94" s="200"/>
      <c r="G94" s="200"/>
      <c r="H94" s="200"/>
      <c r="I94" s="201"/>
      <c r="J94" s="202" t="s">
        <v>393</v>
      </c>
      <c r="K94" s="200"/>
      <c r="L94" s="64"/>
      <c r="S94" s="39"/>
      <c r="T94" s="39"/>
      <c r="U94" s="39"/>
      <c r="V94" s="39"/>
      <c r="W94" s="39"/>
      <c r="X94" s="39"/>
      <c r="Y94" s="39"/>
      <c r="Z94" s="39"/>
      <c r="AA94" s="39"/>
      <c r="AB94" s="39"/>
      <c r="AC94" s="39"/>
      <c r="AD94" s="39"/>
      <c r="AE94" s="39"/>
    </row>
    <row r="95" hidden="1" s="2" customFormat="1" ht="10.32" customHeight="1">
      <c r="A95" s="39"/>
      <c r="B95" s="40"/>
      <c r="C95" s="41"/>
      <c r="D95" s="41"/>
      <c r="E95" s="41"/>
      <c r="F95" s="41"/>
      <c r="G95" s="41"/>
      <c r="H95" s="41"/>
      <c r="I95" s="156"/>
      <c r="J95" s="41"/>
      <c r="K95" s="41"/>
      <c r="L95" s="64"/>
      <c r="S95" s="39"/>
      <c r="T95" s="39"/>
      <c r="U95" s="39"/>
      <c r="V95" s="39"/>
      <c r="W95" s="39"/>
      <c r="X95" s="39"/>
      <c r="Y95" s="39"/>
      <c r="Z95" s="39"/>
      <c r="AA95" s="39"/>
      <c r="AB95" s="39"/>
      <c r="AC95" s="39"/>
      <c r="AD95" s="39"/>
      <c r="AE95" s="39"/>
    </row>
    <row r="96" hidden="1" s="2" customFormat="1" ht="22.8" customHeight="1">
      <c r="A96" s="39"/>
      <c r="B96" s="40"/>
      <c r="C96" s="203" t="s">
        <v>394</v>
      </c>
      <c r="D96" s="41"/>
      <c r="E96" s="41"/>
      <c r="F96" s="41"/>
      <c r="G96" s="41"/>
      <c r="H96" s="41"/>
      <c r="I96" s="156"/>
      <c r="J96" s="111">
        <f>J116</f>
        <v>0</v>
      </c>
      <c r="K96" s="41"/>
      <c r="L96" s="64"/>
      <c r="S96" s="39"/>
      <c r="T96" s="39"/>
      <c r="U96" s="39"/>
      <c r="V96" s="39"/>
      <c r="W96" s="39"/>
      <c r="X96" s="39"/>
      <c r="Y96" s="39"/>
      <c r="Z96" s="39"/>
      <c r="AA96" s="39"/>
      <c r="AB96" s="39"/>
      <c r="AC96" s="39"/>
      <c r="AD96" s="39"/>
      <c r="AE96" s="39"/>
      <c r="AU96" s="18" t="s">
        <v>395</v>
      </c>
    </row>
    <row r="97" hidden="1" s="2" customFormat="1" ht="21.84" customHeight="1">
      <c r="A97" s="39"/>
      <c r="B97" s="40"/>
      <c r="C97" s="41"/>
      <c r="D97" s="41"/>
      <c r="E97" s="41"/>
      <c r="F97" s="41"/>
      <c r="G97" s="41"/>
      <c r="H97" s="41"/>
      <c r="I97" s="156"/>
      <c r="J97" s="41"/>
      <c r="K97" s="41"/>
      <c r="L97" s="64"/>
      <c r="S97" s="39"/>
      <c r="T97" s="39"/>
      <c r="U97" s="39"/>
      <c r="V97" s="39"/>
      <c r="W97" s="39"/>
      <c r="X97" s="39"/>
      <c r="Y97" s="39"/>
      <c r="Z97" s="39"/>
      <c r="AA97" s="39"/>
      <c r="AB97" s="39"/>
      <c r="AC97" s="39"/>
      <c r="AD97" s="39"/>
      <c r="AE97" s="39"/>
    </row>
    <row r="98" hidden="1" s="2" customFormat="1" ht="6.96" customHeight="1">
      <c r="A98" s="39"/>
      <c r="B98" s="67"/>
      <c r="C98" s="68"/>
      <c r="D98" s="68"/>
      <c r="E98" s="68"/>
      <c r="F98" s="68"/>
      <c r="G98" s="68"/>
      <c r="H98" s="68"/>
      <c r="I98" s="194"/>
      <c r="J98" s="68"/>
      <c r="K98" s="68"/>
      <c r="L98" s="64"/>
      <c r="S98" s="39"/>
      <c r="T98" s="39"/>
      <c r="U98" s="39"/>
      <c r="V98" s="39"/>
      <c r="W98" s="39"/>
      <c r="X98" s="39"/>
      <c r="Y98" s="39"/>
      <c r="Z98" s="39"/>
      <c r="AA98" s="39"/>
      <c r="AB98" s="39"/>
      <c r="AC98" s="39"/>
      <c r="AD98" s="39"/>
      <c r="AE98" s="39"/>
    </row>
    <row r="99" hidden="1"/>
    <row r="100" hidden="1"/>
    <row r="101" hidden="1"/>
    <row r="102" s="2" customFormat="1" ht="6.96" customHeight="1">
      <c r="A102" s="39"/>
      <c r="B102" s="69"/>
      <c r="C102" s="70"/>
      <c r="D102" s="70"/>
      <c r="E102" s="70"/>
      <c r="F102" s="70"/>
      <c r="G102" s="70"/>
      <c r="H102" s="70"/>
      <c r="I102" s="197"/>
      <c r="J102" s="70"/>
      <c r="K102" s="70"/>
      <c r="L102" s="64"/>
      <c r="S102" s="39"/>
      <c r="T102" s="39"/>
      <c r="U102" s="39"/>
      <c r="V102" s="39"/>
      <c r="W102" s="39"/>
      <c r="X102" s="39"/>
      <c r="Y102" s="39"/>
      <c r="Z102" s="39"/>
      <c r="AA102" s="39"/>
      <c r="AB102" s="39"/>
      <c r="AC102" s="39"/>
      <c r="AD102" s="39"/>
      <c r="AE102" s="39"/>
    </row>
    <row r="103" s="2" customFormat="1" ht="24.96" customHeight="1">
      <c r="A103" s="39"/>
      <c r="B103" s="40"/>
      <c r="C103" s="24" t="s">
        <v>396</v>
      </c>
      <c r="D103" s="41"/>
      <c r="E103" s="41"/>
      <c r="F103" s="41"/>
      <c r="G103" s="41"/>
      <c r="H103" s="41"/>
      <c r="I103" s="156"/>
      <c r="J103" s="41"/>
      <c r="K103" s="41"/>
      <c r="L103" s="64"/>
      <c r="S103" s="39"/>
      <c r="T103" s="39"/>
      <c r="U103" s="39"/>
      <c r="V103" s="39"/>
      <c r="W103" s="39"/>
      <c r="X103" s="39"/>
      <c r="Y103" s="39"/>
      <c r="Z103" s="39"/>
      <c r="AA103" s="39"/>
      <c r="AB103" s="39"/>
      <c r="AC103" s="39"/>
      <c r="AD103" s="39"/>
      <c r="AE103" s="39"/>
    </row>
    <row r="104" s="2" customFormat="1" ht="6.96" customHeight="1">
      <c r="A104" s="39"/>
      <c r="B104" s="40"/>
      <c r="C104" s="41"/>
      <c r="D104" s="41"/>
      <c r="E104" s="41"/>
      <c r="F104" s="41"/>
      <c r="G104" s="41"/>
      <c r="H104" s="41"/>
      <c r="I104" s="156"/>
      <c r="J104" s="41"/>
      <c r="K104" s="41"/>
      <c r="L104" s="64"/>
      <c r="S104" s="39"/>
      <c r="T104" s="39"/>
      <c r="U104" s="39"/>
      <c r="V104" s="39"/>
      <c r="W104" s="39"/>
      <c r="X104" s="39"/>
      <c r="Y104" s="39"/>
      <c r="Z104" s="39"/>
      <c r="AA104" s="39"/>
      <c r="AB104" s="39"/>
      <c r="AC104" s="39"/>
      <c r="AD104" s="39"/>
      <c r="AE104" s="39"/>
    </row>
    <row r="105" s="2" customFormat="1" ht="12" customHeight="1">
      <c r="A105" s="39"/>
      <c r="B105" s="40"/>
      <c r="C105" s="33" t="s">
        <v>16</v>
      </c>
      <c r="D105" s="41"/>
      <c r="E105" s="41"/>
      <c r="F105" s="41"/>
      <c r="G105" s="41"/>
      <c r="H105" s="41"/>
      <c r="I105" s="156"/>
      <c r="J105" s="41"/>
      <c r="K105" s="41"/>
      <c r="L105" s="64"/>
      <c r="S105" s="39"/>
      <c r="T105" s="39"/>
      <c r="U105" s="39"/>
      <c r="V105" s="39"/>
      <c r="W105" s="39"/>
      <c r="X105" s="39"/>
      <c r="Y105" s="39"/>
      <c r="Z105" s="39"/>
      <c r="AA105" s="39"/>
      <c r="AB105" s="39"/>
      <c r="AC105" s="39"/>
      <c r="AD105" s="39"/>
      <c r="AE105" s="39"/>
    </row>
    <row r="106" s="2" customFormat="1" ht="23.25" customHeight="1">
      <c r="A106" s="39"/>
      <c r="B106" s="40"/>
      <c r="C106" s="41"/>
      <c r="D106" s="41"/>
      <c r="E106" s="198" t="str">
        <f>E7</f>
        <v>Oprava trati v úseku 1.TK a 2.TK Děčín Prostřední Žleb - Dolní Žleb_OPRAVA č. 2</v>
      </c>
      <c r="F106" s="33"/>
      <c r="G106" s="33"/>
      <c r="H106" s="33"/>
      <c r="I106" s="156"/>
      <c r="J106" s="41"/>
      <c r="K106" s="41"/>
      <c r="L106" s="64"/>
      <c r="S106" s="39"/>
      <c r="T106" s="39"/>
      <c r="U106" s="39"/>
      <c r="V106" s="39"/>
      <c r="W106" s="39"/>
      <c r="X106" s="39"/>
      <c r="Y106" s="39"/>
      <c r="Z106" s="39"/>
      <c r="AA106" s="39"/>
      <c r="AB106" s="39"/>
      <c r="AC106" s="39"/>
      <c r="AD106" s="39"/>
      <c r="AE106" s="39"/>
    </row>
    <row r="107" s="2" customFormat="1" ht="12" customHeight="1">
      <c r="A107" s="39"/>
      <c r="B107" s="40"/>
      <c r="C107" s="33" t="s">
        <v>389</v>
      </c>
      <c r="D107" s="41"/>
      <c r="E107" s="41"/>
      <c r="F107" s="41"/>
      <c r="G107" s="41"/>
      <c r="H107" s="41"/>
      <c r="I107" s="156"/>
      <c r="J107" s="41"/>
      <c r="K107" s="41"/>
      <c r="L107" s="64"/>
      <c r="S107" s="39"/>
      <c r="T107" s="39"/>
      <c r="U107" s="39"/>
      <c r="V107" s="39"/>
      <c r="W107" s="39"/>
      <c r="X107" s="39"/>
      <c r="Y107" s="39"/>
      <c r="Z107" s="39"/>
      <c r="AA107" s="39"/>
      <c r="AB107" s="39"/>
      <c r="AC107" s="39"/>
      <c r="AD107" s="39"/>
      <c r="AE107" s="39"/>
    </row>
    <row r="108" s="2" customFormat="1" ht="16.5" customHeight="1">
      <c r="A108" s="39"/>
      <c r="B108" s="40"/>
      <c r="C108" s="41"/>
      <c r="D108" s="41"/>
      <c r="E108" s="77" t="str">
        <f>E9</f>
        <v>SO 98-98 - Všeobecný objekt</v>
      </c>
      <c r="F108" s="41"/>
      <c r="G108" s="41"/>
      <c r="H108" s="41"/>
      <c r="I108" s="156"/>
      <c r="J108" s="41"/>
      <c r="K108" s="41"/>
      <c r="L108" s="64"/>
      <c r="S108" s="39"/>
      <c r="T108" s="39"/>
      <c r="U108" s="39"/>
      <c r="V108" s="39"/>
      <c r="W108" s="39"/>
      <c r="X108" s="39"/>
      <c r="Y108" s="39"/>
      <c r="Z108" s="39"/>
      <c r="AA108" s="39"/>
      <c r="AB108" s="39"/>
      <c r="AC108" s="39"/>
      <c r="AD108" s="39"/>
      <c r="AE108" s="39"/>
    </row>
    <row r="109" s="2" customFormat="1" ht="6.96" customHeight="1">
      <c r="A109" s="39"/>
      <c r="B109" s="40"/>
      <c r="C109" s="41"/>
      <c r="D109" s="41"/>
      <c r="E109" s="41"/>
      <c r="F109" s="41"/>
      <c r="G109" s="41"/>
      <c r="H109" s="41"/>
      <c r="I109" s="156"/>
      <c r="J109" s="41"/>
      <c r="K109" s="41"/>
      <c r="L109" s="64"/>
      <c r="S109" s="39"/>
      <c r="T109" s="39"/>
      <c r="U109" s="39"/>
      <c r="V109" s="39"/>
      <c r="W109" s="39"/>
      <c r="X109" s="39"/>
      <c r="Y109" s="39"/>
      <c r="Z109" s="39"/>
      <c r="AA109" s="39"/>
      <c r="AB109" s="39"/>
      <c r="AC109" s="39"/>
      <c r="AD109" s="39"/>
      <c r="AE109" s="39"/>
    </row>
    <row r="110" s="2" customFormat="1" ht="12" customHeight="1">
      <c r="A110" s="39"/>
      <c r="B110" s="40"/>
      <c r="C110" s="33" t="s">
        <v>20</v>
      </c>
      <c r="D110" s="41"/>
      <c r="E110" s="41"/>
      <c r="F110" s="28" t="str">
        <f>F12</f>
        <v xml:space="preserve"> </v>
      </c>
      <c r="G110" s="41"/>
      <c r="H110" s="41"/>
      <c r="I110" s="158" t="s">
        <v>22</v>
      </c>
      <c r="J110" s="80" t="str">
        <f>IF(J12="","",J12)</f>
        <v>21. 11. 2019</v>
      </c>
      <c r="K110" s="41"/>
      <c r="L110" s="64"/>
      <c r="S110" s="39"/>
      <c r="T110" s="39"/>
      <c r="U110" s="39"/>
      <c r="V110" s="39"/>
      <c r="W110" s="39"/>
      <c r="X110" s="39"/>
      <c r="Y110" s="39"/>
      <c r="Z110" s="39"/>
      <c r="AA110" s="39"/>
      <c r="AB110" s="39"/>
      <c r="AC110" s="39"/>
      <c r="AD110" s="39"/>
      <c r="AE110" s="39"/>
    </row>
    <row r="111" s="2" customFormat="1" ht="6.96" customHeight="1">
      <c r="A111" s="39"/>
      <c r="B111" s="40"/>
      <c r="C111" s="41"/>
      <c r="D111" s="41"/>
      <c r="E111" s="41"/>
      <c r="F111" s="41"/>
      <c r="G111" s="41"/>
      <c r="H111" s="41"/>
      <c r="I111" s="156"/>
      <c r="J111" s="41"/>
      <c r="K111" s="41"/>
      <c r="L111" s="64"/>
      <c r="S111" s="39"/>
      <c r="T111" s="39"/>
      <c r="U111" s="39"/>
      <c r="V111" s="39"/>
      <c r="W111" s="39"/>
      <c r="X111" s="39"/>
      <c r="Y111" s="39"/>
      <c r="Z111" s="39"/>
      <c r="AA111" s="39"/>
      <c r="AB111" s="39"/>
      <c r="AC111" s="39"/>
      <c r="AD111" s="39"/>
      <c r="AE111" s="39"/>
    </row>
    <row r="112" s="2" customFormat="1" ht="15.15" customHeight="1">
      <c r="A112" s="39"/>
      <c r="B112" s="40"/>
      <c r="C112" s="33" t="s">
        <v>24</v>
      </c>
      <c r="D112" s="41"/>
      <c r="E112" s="41"/>
      <c r="F112" s="28" t="str">
        <f>E15</f>
        <v/>
      </c>
      <c r="G112" s="41"/>
      <c r="H112" s="41"/>
      <c r="I112" s="158" t="s">
        <v>32</v>
      </c>
      <c r="J112" s="37" t="str">
        <f>E21</f>
        <v xml:space="preserve"> </v>
      </c>
      <c r="K112" s="41"/>
      <c r="L112" s="64"/>
      <c r="S112" s="39"/>
      <c r="T112" s="39"/>
      <c r="U112" s="39"/>
      <c r="V112" s="39"/>
      <c r="W112" s="39"/>
      <c r="X112" s="39"/>
      <c r="Y112" s="39"/>
      <c r="Z112" s="39"/>
      <c r="AA112" s="39"/>
      <c r="AB112" s="39"/>
      <c r="AC112" s="39"/>
      <c r="AD112" s="39"/>
      <c r="AE112" s="39"/>
    </row>
    <row r="113" s="2" customFormat="1" ht="15.15" customHeight="1">
      <c r="A113" s="39"/>
      <c r="B113" s="40"/>
      <c r="C113" s="33" t="s">
        <v>30</v>
      </c>
      <c r="D113" s="41"/>
      <c r="E113" s="41"/>
      <c r="F113" s="28" t="str">
        <f>IF(E18="","",E18)</f>
        <v>Vyplň údaj</v>
      </c>
      <c r="G113" s="41"/>
      <c r="H113" s="41"/>
      <c r="I113" s="158" t="s">
        <v>34</v>
      </c>
      <c r="J113" s="37" t="str">
        <f>E24</f>
        <v xml:space="preserve"> </v>
      </c>
      <c r="K113" s="41"/>
      <c r="L113" s="64"/>
      <c r="S113" s="39"/>
      <c r="T113" s="39"/>
      <c r="U113" s="39"/>
      <c r="V113" s="39"/>
      <c r="W113" s="39"/>
      <c r="X113" s="39"/>
      <c r="Y113" s="39"/>
      <c r="Z113" s="39"/>
      <c r="AA113" s="39"/>
      <c r="AB113" s="39"/>
      <c r="AC113" s="39"/>
      <c r="AD113" s="39"/>
      <c r="AE113" s="39"/>
    </row>
    <row r="114" s="2" customFormat="1" ht="10.32" customHeight="1">
      <c r="A114" s="39"/>
      <c r="B114" s="40"/>
      <c r="C114" s="41"/>
      <c r="D114" s="41"/>
      <c r="E114" s="41"/>
      <c r="F114" s="41"/>
      <c r="G114" s="41"/>
      <c r="H114" s="41"/>
      <c r="I114" s="156"/>
      <c r="J114" s="41"/>
      <c r="K114" s="41"/>
      <c r="L114" s="64"/>
      <c r="S114" s="39"/>
      <c r="T114" s="39"/>
      <c r="U114" s="39"/>
      <c r="V114" s="39"/>
      <c r="W114" s="39"/>
      <c r="X114" s="39"/>
      <c r="Y114" s="39"/>
      <c r="Z114" s="39"/>
      <c r="AA114" s="39"/>
      <c r="AB114" s="39"/>
      <c r="AC114" s="39"/>
      <c r="AD114" s="39"/>
      <c r="AE114" s="39"/>
    </row>
    <row r="115" s="9" customFormat="1" ht="29.28" customHeight="1">
      <c r="A115" s="204"/>
      <c r="B115" s="205"/>
      <c r="C115" s="206" t="s">
        <v>397</v>
      </c>
      <c r="D115" s="207" t="s">
        <v>61</v>
      </c>
      <c r="E115" s="207" t="s">
        <v>57</v>
      </c>
      <c r="F115" s="207" t="s">
        <v>58</v>
      </c>
      <c r="G115" s="207" t="s">
        <v>398</v>
      </c>
      <c r="H115" s="207" t="s">
        <v>399</v>
      </c>
      <c r="I115" s="208" t="s">
        <v>400</v>
      </c>
      <c r="J115" s="207" t="s">
        <v>393</v>
      </c>
      <c r="K115" s="209" t="s">
        <v>401</v>
      </c>
      <c r="L115" s="210"/>
      <c r="M115" s="101" t="s">
        <v>1</v>
      </c>
      <c r="N115" s="102" t="s">
        <v>40</v>
      </c>
      <c r="O115" s="102" t="s">
        <v>402</v>
      </c>
      <c r="P115" s="102" t="s">
        <v>403</v>
      </c>
      <c r="Q115" s="102" t="s">
        <v>404</v>
      </c>
      <c r="R115" s="102" t="s">
        <v>405</v>
      </c>
      <c r="S115" s="102" t="s">
        <v>406</v>
      </c>
      <c r="T115" s="103" t="s">
        <v>407</v>
      </c>
      <c r="U115" s="204"/>
      <c r="V115" s="204"/>
      <c r="W115" s="204"/>
      <c r="X115" s="204"/>
      <c r="Y115" s="204"/>
      <c r="Z115" s="204"/>
      <c r="AA115" s="204"/>
      <c r="AB115" s="204"/>
      <c r="AC115" s="204"/>
      <c r="AD115" s="204"/>
      <c r="AE115" s="204"/>
    </row>
    <row r="116" s="2" customFormat="1" ht="22.8" customHeight="1">
      <c r="A116" s="39"/>
      <c r="B116" s="40"/>
      <c r="C116" s="108" t="s">
        <v>408</v>
      </c>
      <c r="D116" s="41"/>
      <c r="E116" s="41"/>
      <c r="F116" s="41"/>
      <c r="G116" s="41"/>
      <c r="H116" s="41"/>
      <c r="I116" s="156"/>
      <c r="J116" s="211">
        <f>BK116</f>
        <v>0</v>
      </c>
      <c r="K116" s="41"/>
      <c r="L116" s="45"/>
      <c r="M116" s="104"/>
      <c r="N116" s="212"/>
      <c r="O116" s="105"/>
      <c r="P116" s="213">
        <f>SUM(P117:P131)</f>
        <v>0</v>
      </c>
      <c r="Q116" s="105"/>
      <c r="R116" s="213">
        <f>SUM(R117:R131)</f>
        <v>0</v>
      </c>
      <c r="S116" s="105"/>
      <c r="T116" s="214">
        <f>SUM(T117:T131)</f>
        <v>0</v>
      </c>
      <c r="U116" s="39"/>
      <c r="V116" s="39"/>
      <c r="W116" s="39"/>
      <c r="X116" s="39"/>
      <c r="Y116" s="39"/>
      <c r="Z116" s="39"/>
      <c r="AA116" s="39"/>
      <c r="AB116" s="39"/>
      <c r="AC116" s="39"/>
      <c r="AD116" s="39"/>
      <c r="AE116" s="39"/>
      <c r="AT116" s="18" t="s">
        <v>75</v>
      </c>
      <c r="AU116" s="18" t="s">
        <v>395</v>
      </c>
      <c r="BK116" s="215">
        <f>SUM(BK117:BK131)</f>
        <v>0</v>
      </c>
    </row>
    <row r="117" s="2" customFormat="1" ht="16.5" customHeight="1">
      <c r="A117" s="39"/>
      <c r="B117" s="40"/>
      <c r="C117" s="234" t="s">
        <v>76</v>
      </c>
      <c r="D117" s="234" t="s">
        <v>443</v>
      </c>
      <c r="E117" s="235" t="s">
        <v>5175</v>
      </c>
      <c r="F117" s="236" t="s">
        <v>5176</v>
      </c>
      <c r="G117" s="237" t="s">
        <v>5177</v>
      </c>
      <c r="H117" s="238">
        <v>1</v>
      </c>
      <c r="I117" s="239"/>
      <c r="J117" s="240">
        <f>ROUND(I117*H117,2)</f>
        <v>0</v>
      </c>
      <c r="K117" s="236" t="s">
        <v>1</v>
      </c>
      <c r="L117" s="45"/>
      <c r="M117" s="241" t="s">
        <v>1</v>
      </c>
      <c r="N117" s="242" t="s">
        <v>41</v>
      </c>
      <c r="O117" s="92"/>
      <c r="P117" s="226">
        <f>O117*H117</f>
        <v>0</v>
      </c>
      <c r="Q117" s="226">
        <v>0</v>
      </c>
      <c r="R117" s="226">
        <f>Q117*H117</f>
        <v>0</v>
      </c>
      <c r="S117" s="226">
        <v>0</v>
      </c>
      <c r="T117" s="227">
        <f>S117*H117</f>
        <v>0</v>
      </c>
      <c r="U117" s="39"/>
      <c r="V117" s="39"/>
      <c r="W117" s="39"/>
      <c r="X117" s="39"/>
      <c r="Y117" s="39"/>
      <c r="Z117" s="39"/>
      <c r="AA117" s="39"/>
      <c r="AB117" s="39"/>
      <c r="AC117" s="39"/>
      <c r="AD117" s="39"/>
      <c r="AE117" s="39"/>
      <c r="AR117" s="228" t="s">
        <v>415</v>
      </c>
      <c r="AT117" s="228" t="s">
        <v>443</v>
      </c>
      <c r="AU117" s="228" t="s">
        <v>76</v>
      </c>
      <c r="AY117" s="18" t="s">
        <v>414</v>
      </c>
      <c r="BE117" s="229">
        <f>IF(N117="základní",J117,0)</f>
        <v>0</v>
      </c>
      <c r="BF117" s="229">
        <f>IF(N117="snížená",J117,0)</f>
        <v>0</v>
      </c>
      <c r="BG117" s="229">
        <f>IF(N117="zákl. přenesená",J117,0)</f>
        <v>0</v>
      </c>
      <c r="BH117" s="229">
        <f>IF(N117="sníž. přenesená",J117,0)</f>
        <v>0</v>
      </c>
      <c r="BI117" s="229">
        <f>IF(N117="nulová",J117,0)</f>
        <v>0</v>
      </c>
      <c r="BJ117" s="18" t="s">
        <v>84</v>
      </c>
      <c r="BK117" s="229">
        <f>ROUND(I117*H117,2)</f>
        <v>0</v>
      </c>
      <c r="BL117" s="18" t="s">
        <v>415</v>
      </c>
      <c r="BM117" s="228" t="s">
        <v>5178</v>
      </c>
    </row>
    <row r="118" s="2" customFormat="1">
      <c r="A118" s="39"/>
      <c r="B118" s="40"/>
      <c r="C118" s="41"/>
      <c r="D118" s="230" t="s">
        <v>417</v>
      </c>
      <c r="E118" s="41"/>
      <c r="F118" s="231" t="s">
        <v>5179</v>
      </c>
      <c r="G118" s="41"/>
      <c r="H118" s="41"/>
      <c r="I118" s="156"/>
      <c r="J118" s="41"/>
      <c r="K118" s="41"/>
      <c r="L118" s="45"/>
      <c r="M118" s="232"/>
      <c r="N118" s="233"/>
      <c r="O118" s="92"/>
      <c r="P118" s="92"/>
      <c r="Q118" s="92"/>
      <c r="R118" s="92"/>
      <c r="S118" s="92"/>
      <c r="T118" s="93"/>
      <c r="U118" s="39"/>
      <c r="V118" s="39"/>
      <c r="W118" s="39"/>
      <c r="X118" s="39"/>
      <c r="Y118" s="39"/>
      <c r="Z118" s="39"/>
      <c r="AA118" s="39"/>
      <c r="AB118" s="39"/>
      <c r="AC118" s="39"/>
      <c r="AD118" s="39"/>
      <c r="AE118" s="39"/>
      <c r="AT118" s="18" t="s">
        <v>417</v>
      </c>
      <c r="AU118" s="18" t="s">
        <v>76</v>
      </c>
    </row>
    <row r="119" s="2" customFormat="1">
      <c r="A119" s="39"/>
      <c r="B119" s="40"/>
      <c r="C119" s="41"/>
      <c r="D119" s="230" t="s">
        <v>722</v>
      </c>
      <c r="E119" s="41"/>
      <c r="F119" s="268" t="s">
        <v>5180</v>
      </c>
      <c r="G119" s="41"/>
      <c r="H119" s="41"/>
      <c r="I119" s="156"/>
      <c r="J119" s="41"/>
      <c r="K119" s="41"/>
      <c r="L119" s="45"/>
      <c r="M119" s="232"/>
      <c r="N119" s="233"/>
      <c r="O119" s="92"/>
      <c r="P119" s="92"/>
      <c r="Q119" s="92"/>
      <c r="R119" s="92"/>
      <c r="S119" s="92"/>
      <c r="T119" s="93"/>
      <c r="U119" s="39"/>
      <c r="V119" s="39"/>
      <c r="W119" s="39"/>
      <c r="X119" s="39"/>
      <c r="Y119" s="39"/>
      <c r="Z119" s="39"/>
      <c r="AA119" s="39"/>
      <c r="AB119" s="39"/>
      <c r="AC119" s="39"/>
      <c r="AD119" s="39"/>
      <c r="AE119" s="39"/>
      <c r="AT119" s="18" t="s">
        <v>722</v>
      </c>
      <c r="AU119" s="18" t="s">
        <v>76</v>
      </c>
    </row>
    <row r="120" s="2" customFormat="1" ht="16.5" customHeight="1">
      <c r="A120" s="39"/>
      <c r="B120" s="40"/>
      <c r="C120" s="234" t="s">
        <v>76</v>
      </c>
      <c r="D120" s="234" t="s">
        <v>443</v>
      </c>
      <c r="E120" s="235" t="s">
        <v>5181</v>
      </c>
      <c r="F120" s="236" t="s">
        <v>5182</v>
      </c>
      <c r="G120" s="237" t="s">
        <v>5177</v>
      </c>
      <c r="H120" s="238">
        <v>1</v>
      </c>
      <c r="I120" s="239"/>
      <c r="J120" s="240">
        <f>ROUND(I120*H120,2)</f>
        <v>0</v>
      </c>
      <c r="K120" s="236" t="s">
        <v>1</v>
      </c>
      <c r="L120" s="45"/>
      <c r="M120" s="241" t="s">
        <v>1</v>
      </c>
      <c r="N120" s="242" t="s">
        <v>41</v>
      </c>
      <c r="O120" s="92"/>
      <c r="P120" s="226">
        <f>O120*H120</f>
        <v>0</v>
      </c>
      <c r="Q120" s="226">
        <v>0</v>
      </c>
      <c r="R120" s="226">
        <f>Q120*H120</f>
        <v>0</v>
      </c>
      <c r="S120" s="226">
        <v>0</v>
      </c>
      <c r="T120" s="227">
        <f>S120*H120</f>
        <v>0</v>
      </c>
      <c r="U120" s="39"/>
      <c r="V120" s="39"/>
      <c r="W120" s="39"/>
      <c r="X120" s="39"/>
      <c r="Y120" s="39"/>
      <c r="Z120" s="39"/>
      <c r="AA120" s="39"/>
      <c r="AB120" s="39"/>
      <c r="AC120" s="39"/>
      <c r="AD120" s="39"/>
      <c r="AE120" s="39"/>
      <c r="AR120" s="228" t="s">
        <v>415</v>
      </c>
      <c r="AT120" s="228" t="s">
        <v>443</v>
      </c>
      <c r="AU120" s="228" t="s">
        <v>76</v>
      </c>
      <c r="AY120" s="18" t="s">
        <v>414</v>
      </c>
      <c r="BE120" s="229">
        <f>IF(N120="základní",J120,0)</f>
        <v>0</v>
      </c>
      <c r="BF120" s="229">
        <f>IF(N120="snížená",J120,0)</f>
        <v>0</v>
      </c>
      <c r="BG120" s="229">
        <f>IF(N120="zákl. přenesená",J120,0)</f>
        <v>0</v>
      </c>
      <c r="BH120" s="229">
        <f>IF(N120="sníž. přenesená",J120,0)</f>
        <v>0</v>
      </c>
      <c r="BI120" s="229">
        <f>IF(N120="nulová",J120,0)</f>
        <v>0</v>
      </c>
      <c r="BJ120" s="18" t="s">
        <v>84</v>
      </c>
      <c r="BK120" s="229">
        <f>ROUND(I120*H120,2)</f>
        <v>0</v>
      </c>
      <c r="BL120" s="18" t="s">
        <v>415</v>
      </c>
      <c r="BM120" s="228" t="s">
        <v>5183</v>
      </c>
    </row>
    <row r="121" s="2" customFormat="1">
      <c r="A121" s="39"/>
      <c r="B121" s="40"/>
      <c r="C121" s="41"/>
      <c r="D121" s="230" t="s">
        <v>417</v>
      </c>
      <c r="E121" s="41"/>
      <c r="F121" s="231" t="s">
        <v>5184</v>
      </c>
      <c r="G121" s="41"/>
      <c r="H121" s="41"/>
      <c r="I121" s="156"/>
      <c r="J121" s="41"/>
      <c r="K121" s="41"/>
      <c r="L121" s="45"/>
      <c r="M121" s="232"/>
      <c r="N121" s="233"/>
      <c r="O121" s="92"/>
      <c r="P121" s="92"/>
      <c r="Q121" s="92"/>
      <c r="R121" s="92"/>
      <c r="S121" s="92"/>
      <c r="T121" s="93"/>
      <c r="U121" s="39"/>
      <c r="V121" s="39"/>
      <c r="W121" s="39"/>
      <c r="X121" s="39"/>
      <c r="Y121" s="39"/>
      <c r="Z121" s="39"/>
      <c r="AA121" s="39"/>
      <c r="AB121" s="39"/>
      <c r="AC121" s="39"/>
      <c r="AD121" s="39"/>
      <c r="AE121" s="39"/>
      <c r="AT121" s="18" t="s">
        <v>417</v>
      </c>
      <c r="AU121" s="18" t="s">
        <v>76</v>
      </c>
    </row>
    <row r="122" s="2" customFormat="1">
      <c r="A122" s="39"/>
      <c r="B122" s="40"/>
      <c r="C122" s="41"/>
      <c r="D122" s="230" t="s">
        <v>722</v>
      </c>
      <c r="E122" s="41"/>
      <c r="F122" s="268" t="s">
        <v>5185</v>
      </c>
      <c r="G122" s="41"/>
      <c r="H122" s="41"/>
      <c r="I122" s="156"/>
      <c r="J122" s="41"/>
      <c r="K122" s="41"/>
      <c r="L122" s="45"/>
      <c r="M122" s="232"/>
      <c r="N122" s="233"/>
      <c r="O122" s="92"/>
      <c r="P122" s="92"/>
      <c r="Q122" s="92"/>
      <c r="R122" s="92"/>
      <c r="S122" s="92"/>
      <c r="T122" s="93"/>
      <c r="U122" s="39"/>
      <c r="V122" s="39"/>
      <c r="W122" s="39"/>
      <c r="X122" s="39"/>
      <c r="Y122" s="39"/>
      <c r="Z122" s="39"/>
      <c r="AA122" s="39"/>
      <c r="AB122" s="39"/>
      <c r="AC122" s="39"/>
      <c r="AD122" s="39"/>
      <c r="AE122" s="39"/>
      <c r="AT122" s="18" t="s">
        <v>722</v>
      </c>
      <c r="AU122" s="18" t="s">
        <v>76</v>
      </c>
    </row>
    <row r="123" s="2" customFormat="1" ht="21.75" customHeight="1">
      <c r="A123" s="39"/>
      <c r="B123" s="40"/>
      <c r="C123" s="234" t="s">
        <v>76</v>
      </c>
      <c r="D123" s="234" t="s">
        <v>443</v>
      </c>
      <c r="E123" s="235" t="s">
        <v>5186</v>
      </c>
      <c r="F123" s="236" t="s">
        <v>5187</v>
      </c>
      <c r="G123" s="237" t="s">
        <v>5177</v>
      </c>
      <c r="H123" s="238">
        <v>1</v>
      </c>
      <c r="I123" s="239"/>
      <c r="J123" s="240">
        <f>ROUND(I123*H123,2)</f>
        <v>0</v>
      </c>
      <c r="K123" s="236" t="s">
        <v>1</v>
      </c>
      <c r="L123" s="45"/>
      <c r="M123" s="241" t="s">
        <v>1</v>
      </c>
      <c r="N123" s="242" t="s">
        <v>41</v>
      </c>
      <c r="O123" s="92"/>
      <c r="P123" s="226">
        <f>O123*H123</f>
        <v>0</v>
      </c>
      <c r="Q123" s="226">
        <v>0</v>
      </c>
      <c r="R123" s="226">
        <f>Q123*H123</f>
        <v>0</v>
      </c>
      <c r="S123" s="226">
        <v>0</v>
      </c>
      <c r="T123" s="227">
        <f>S123*H123</f>
        <v>0</v>
      </c>
      <c r="U123" s="39"/>
      <c r="V123" s="39"/>
      <c r="W123" s="39"/>
      <c r="X123" s="39"/>
      <c r="Y123" s="39"/>
      <c r="Z123" s="39"/>
      <c r="AA123" s="39"/>
      <c r="AB123" s="39"/>
      <c r="AC123" s="39"/>
      <c r="AD123" s="39"/>
      <c r="AE123" s="39"/>
      <c r="AR123" s="228" t="s">
        <v>415</v>
      </c>
      <c r="AT123" s="228" t="s">
        <v>443</v>
      </c>
      <c r="AU123" s="228" t="s">
        <v>76</v>
      </c>
      <c r="AY123" s="18" t="s">
        <v>414</v>
      </c>
      <c r="BE123" s="229">
        <f>IF(N123="základní",J123,0)</f>
        <v>0</v>
      </c>
      <c r="BF123" s="229">
        <f>IF(N123="snížená",J123,0)</f>
        <v>0</v>
      </c>
      <c r="BG123" s="229">
        <f>IF(N123="zákl. přenesená",J123,0)</f>
        <v>0</v>
      </c>
      <c r="BH123" s="229">
        <f>IF(N123="sníž. přenesená",J123,0)</f>
        <v>0</v>
      </c>
      <c r="BI123" s="229">
        <f>IF(N123="nulová",J123,0)</f>
        <v>0</v>
      </c>
      <c r="BJ123" s="18" t="s">
        <v>84</v>
      </c>
      <c r="BK123" s="229">
        <f>ROUND(I123*H123,2)</f>
        <v>0</v>
      </c>
      <c r="BL123" s="18" t="s">
        <v>415</v>
      </c>
      <c r="BM123" s="228" t="s">
        <v>5188</v>
      </c>
    </row>
    <row r="124" s="2" customFormat="1">
      <c r="A124" s="39"/>
      <c r="B124" s="40"/>
      <c r="C124" s="41"/>
      <c r="D124" s="230" t="s">
        <v>417</v>
      </c>
      <c r="E124" s="41"/>
      <c r="F124" s="231" t="s">
        <v>5189</v>
      </c>
      <c r="G124" s="41"/>
      <c r="H124" s="41"/>
      <c r="I124" s="156"/>
      <c r="J124" s="41"/>
      <c r="K124" s="41"/>
      <c r="L124" s="45"/>
      <c r="M124" s="232"/>
      <c r="N124" s="233"/>
      <c r="O124" s="92"/>
      <c r="P124" s="92"/>
      <c r="Q124" s="92"/>
      <c r="R124" s="92"/>
      <c r="S124" s="92"/>
      <c r="T124" s="93"/>
      <c r="U124" s="39"/>
      <c r="V124" s="39"/>
      <c r="W124" s="39"/>
      <c r="X124" s="39"/>
      <c r="Y124" s="39"/>
      <c r="Z124" s="39"/>
      <c r="AA124" s="39"/>
      <c r="AB124" s="39"/>
      <c r="AC124" s="39"/>
      <c r="AD124" s="39"/>
      <c r="AE124" s="39"/>
      <c r="AT124" s="18" t="s">
        <v>417</v>
      </c>
      <c r="AU124" s="18" t="s">
        <v>76</v>
      </c>
    </row>
    <row r="125" s="2" customFormat="1">
      <c r="A125" s="39"/>
      <c r="B125" s="40"/>
      <c r="C125" s="41"/>
      <c r="D125" s="230" t="s">
        <v>722</v>
      </c>
      <c r="E125" s="41"/>
      <c r="F125" s="268" t="s">
        <v>5190</v>
      </c>
      <c r="G125" s="41"/>
      <c r="H125" s="41"/>
      <c r="I125" s="156"/>
      <c r="J125" s="41"/>
      <c r="K125" s="41"/>
      <c r="L125" s="45"/>
      <c r="M125" s="232"/>
      <c r="N125" s="233"/>
      <c r="O125" s="92"/>
      <c r="P125" s="92"/>
      <c r="Q125" s="92"/>
      <c r="R125" s="92"/>
      <c r="S125" s="92"/>
      <c r="T125" s="93"/>
      <c r="U125" s="39"/>
      <c r="V125" s="39"/>
      <c r="W125" s="39"/>
      <c r="X125" s="39"/>
      <c r="Y125" s="39"/>
      <c r="Z125" s="39"/>
      <c r="AA125" s="39"/>
      <c r="AB125" s="39"/>
      <c r="AC125" s="39"/>
      <c r="AD125" s="39"/>
      <c r="AE125" s="39"/>
      <c r="AT125" s="18" t="s">
        <v>722</v>
      </c>
      <c r="AU125" s="18" t="s">
        <v>76</v>
      </c>
    </row>
    <row r="126" s="2" customFormat="1" ht="16.5" customHeight="1">
      <c r="A126" s="39"/>
      <c r="B126" s="40"/>
      <c r="C126" s="234" t="s">
        <v>76</v>
      </c>
      <c r="D126" s="234" t="s">
        <v>443</v>
      </c>
      <c r="E126" s="235" t="s">
        <v>5191</v>
      </c>
      <c r="F126" s="236" t="s">
        <v>5192</v>
      </c>
      <c r="G126" s="237" t="s">
        <v>5177</v>
      </c>
      <c r="H126" s="238">
        <v>1</v>
      </c>
      <c r="I126" s="239"/>
      <c r="J126" s="240">
        <f>ROUND(I126*H126,2)</f>
        <v>0</v>
      </c>
      <c r="K126" s="236" t="s">
        <v>1</v>
      </c>
      <c r="L126" s="45"/>
      <c r="M126" s="241" t="s">
        <v>1</v>
      </c>
      <c r="N126" s="242" t="s">
        <v>41</v>
      </c>
      <c r="O126" s="92"/>
      <c r="P126" s="226">
        <f>O126*H126</f>
        <v>0</v>
      </c>
      <c r="Q126" s="226">
        <v>0</v>
      </c>
      <c r="R126" s="226">
        <f>Q126*H126</f>
        <v>0</v>
      </c>
      <c r="S126" s="226">
        <v>0</v>
      </c>
      <c r="T126" s="227">
        <f>S126*H126</f>
        <v>0</v>
      </c>
      <c r="U126" s="39"/>
      <c r="V126" s="39"/>
      <c r="W126" s="39"/>
      <c r="X126" s="39"/>
      <c r="Y126" s="39"/>
      <c r="Z126" s="39"/>
      <c r="AA126" s="39"/>
      <c r="AB126" s="39"/>
      <c r="AC126" s="39"/>
      <c r="AD126" s="39"/>
      <c r="AE126" s="39"/>
      <c r="AR126" s="228" t="s">
        <v>415</v>
      </c>
      <c r="AT126" s="228" t="s">
        <v>443</v>
      </c>
      <c r="AU126" s="228" t="s">
        <v>76</v>
      </c>
      <c r="AY126" s="18" t="s">
        <v>414</v>
      </c>
      <c r="BE126" s="229">
        <f>IF(N126="základní",J126,0)</f>
        <v>0</v>
      </c>
      <c r="BF126" s="229">
        <f>IF(N126="snížená",J126,0)</f>
        <v>0</v>
      </c>
      <c r="BG126" s="229">
        <f>IF(N126="zákl. přenesená",J126,0)</f>
        <v>0</v>
      </c>
      <c r="BH126" s="229">
        <f>IF(N126="sníž. přenesená",J126,0)</f>
        <v>0</v>
      </c>
      <c r="BI126" s="229">
        <f>IF(N126="nulová",J126,0)</f>
        <v>0</v>
      </c>
      <c r="BJ126" s="18" t="s">
        <v>84</v>
      </c>
      <c r="BK126" s="229">
        <f>ROUND(I126*H126,2)</f>
        <v>0</v>
      </c>
      <c r="BL126" s="18" t="s">
        <v>415</v>
      </c>
      <c r="BM126" s="228" t="s">
        <v>5193</v>
      </c>
    </row>
    <row r="127" s="2" customFormat="1">
      <c r="A127" s="39"/>
      <c r="B127" s="40"/>
      <c r="C127" s="41"/>
      <c r="D127" s="230" t="s">
        <v>417</v>
      </c>
      <c r="E127" s="41"/>
      <c r="F127" s="231" t="s">
        <v>5194</v>
      </c>
      <c r="G127" s="41"/>
      <c r="H127" s="41"/>
      <c r="I127" s="156"/>
      <c r="J127" s="41"/>
      <c r="K127" s="41"/>
      <c r="L127" s="45"/>
      <c r="M127" s="232"/>
      <c r="N127" s="233"/>
      <c r="O127" s="92"/>
      <c r="P127" s="92"/>
      <c r="Q127" s="92"/>
      <c r="R127" s="92"/>
      <c r="S127" s="92"/>
      <c r="T127" s="93"/>
      <c r="U127" s="39"/>
      <c r="V127" s="39"/>
      <c r="W127" s="39"/>
      <c r="X127" s="39"/>
      <c r="Y127" s="39"/>
      <c r="Z127" s="39"/>
      <c r="AA127" s="39"/>
      <c r="AB127" s="39"/>
      <c r="AC127" s="39"/>
      <c r="AD127" s="39"/>
      <c r="AE127" s="39"/>
      <c r="AT127" s="18" t="s">
        <v>417</v>
      </c>
      <c r="AU127" s="18" t="s">
        <v>76</v>
      </c>
    </row>
    <row r="128" s="2" customFormat="1">
      <c r="A128" s="39"/>
      <c r="B128" s="40"/>
      <c r="C128" s="41"/>
      <c r="D128" s="230" t="s">
        <v>722</v>
      </c>
      <c r="E128" s="41"/>
      <c r="F128" s="268" t="s">
        <v>5195</v>
      </c>
      <c r="G128" s="41"/>
      <c r="H128" s="41"/>
      <c r="I128" s="156"/>
      <c r="J128" s="41"/>
      <c r="K128" s="41"/>
      <c r="L128" s="45"/>
      <c r="M128" s="232"/>
      <c r="N128" s="233"/>
      <c r="O128" s="92"/>
      <c r="P128" s="92"/>
      <c r="Q128" s="92"/>
      <c r="R128" s="92"/>
      <c r="S128" s="92"/>
      <c r="T128" s="93"/>
      <c r="U128" s="39"/>
      <c r="V128" s="39"/>
      <c r="W128" s="39"/>
      <c r="X128" s="39"/>
      <c r="Y128" s="39"/>
      <c r="Z128" s="39"/>
      <c r="AA128" s="39"/>
      <c r="AB128" s="39"/>
      <c r="AC128" s="39"/>
      <c r="AD128" s="39"/>
      <c r="AE128" s="39"/>
      <c r="AT128" s="18" t="s">
        <v>722</v>
      </c>
      <c r="AU128" s="18" t="s">
        <v>76</v>
      </c>
    </row>
    <row r="129" s="15" customFormat="1">
      <c r="A129" s="15"/>
      <c r="B129" s="299"/>
      <c r="C129" s="300"/>
      <c r="D129" s="230" t="s">
        <v>758</v>
      </c>
      <c r="E129" s="301" t="s">
        <v>1</v>
      </c>
      <c r="F129" s="302" t="s">
        <v>5196</v>
      </c>
      <c r="G129" s="300"/>
      <c r="H129" s="301" t="s">
        <v>1</v>
      </c>
      <c r="I129" s="303"/>
      <c r="J129" s="300"/>
      <c r="K129" s="300"/>
      <c r="L129" s="304"/>
      <c r="M129" s="305"/>
      <c r="N129" s="306"/>
      <c r="O129" s="306"/>
      <c r="P129" s="306"/>
      <c r="Q129" s="306"/>
      <c r="R129" s="306"/>
      <c r="S129" s="306"/>
      <c r="T129" s="307"/>
      <c r="U129" s="15"/>
      <c r="V129" s="15"/>
      <c r="W129" s="15"/>
      <c r="X129" s="15"/>
      <c r="Y129" s="15"/>
      <c r="Z129" s="15"/>
      <c r="AA129" s="15"/>
      <c r="AB129" s="15"/>
      <c r="AC129" s="15"/>
      <c r="AD129" s="15"/>
      <c r="AE129" s="15"/>
      <c r="AT129" s="308" t="s">
        <v>758</v>
      </c>
      <c r="AU129" s="308" t="s">
        <v>76</v>
      </c>
      <c r="AV129" s="15" t="s">
        <v>84</v>
      </c>
      <c r="AW129" s="15" t="s">
        <v>33</v>
      </c>
      <c r="AX129" s="15" t="s">
        <v>76</v>
      </c>
      <c r="AY129" s="308" t="s">
        <v>414</v>
      </c>
    </row>
    <row r="130" s="15" customFormat="1">
      <c r="A130" s="15"/>
      <c r="B130" s="299"/>
      <c r="C130" s="300"/>
      <c r="D130" s="230" t="s">
        <v>758</v>
      </c>
      <c r="E130" s="301" t="s">
        <v>1</v>
      </c>
      <c r="F130" s="302" t="s">
        <v>5197</v>
      </c>
      <c r="G130" s="300"/>
      <c r="H130" s="301" t="s">
        <v>1</v>
      </c>
      <c r="I130" s="303"/>
      <c r="J130" s="300"/>
      <c r="K130" s="300"/>
      <c r="L130" s="304"/>
      <c r="M130" s="305"/>
      <c r="N130" s="306"/>
      <c r="O130" s="306"/>
      <c r="P130" s="306"/>
      <c r="Q130" s="306"/>
      <c r="R130" s="306"/>
      <c r="S130" s="306"/>
      <c r="T130" s="307"/>
      <c r="U130" s="15"/>
      <c r="V130" s="15"/>
      <c r="W130" s="15"/>
      <c r="X130" s="15"/>
      <c r="Y130" s="15"/>
      <c r="Z130" s="15"/>
      <c r="AA130" s="15"/>
      <c r="AB130" s="15"/>
      <c r="AC130" s="15"/>
      <c r="AD130" s="15"/>
      <c r="AE130" s="15"/>
      <c r="AT130" s="308" t="s">
        <v>758</v>
      </c>
      <c r="AU130" s="308" t="s">
        <v>76</v>
      </c>
      <c r="AV130" s="15" t="s">
        <v>84</v>
      </c>
      <c r="AW130" s="15" t="s">
        <v>33</v>
      </c>
      <c r="AX130" s="15" t="s">
        <v>76</v>
      </c>
      <c r="AY130" s="308" t="s">
        <v>414</v>
      </c>
    </row>
    <row r="131" s="13" customFormat="1">
      <c r="A131" s="13"/>
      <c r="B131" s="277"/>
      <c r="C131" s="278"/>
      <c r="D131" s="230" t="s">
        <v>758</v>
      </c>
      <c r="E131" s="279" t="s">
        <v>1</v>
      </c>
      <c r="F131" s="280" t="s">
        <v>84</v>
      </c>
      <c r="G131" s="278"/>
      <c r="H131" s="281">
        <v>1</v>
      </c>
      <c r="I131" s="282"/>
      <c r="J131" s="278"/>
      <c r="K131" s="278"/>
      <c r="L131" s="283"/>
      <c r="M131" s="311"/>
      <c r="N131" s="312"/>
      <c r="O131" s="312"/>
      <c r="P131" s="312"/>
      <c r="Q131" s="312"/>
      <c r="R131" s="312"/>
      <c r="S131" s="312"/>
      <c r="T131" s="313"/>
      <c r="U131" s="13"/>
      <c r="V131" s="13"/>
      <c r="W131" s="13"/>
      <c r="X131" s="13"/>
      <c r="Y131" s="13"/>
      <c r="Z131" s="13"/>
      <c r="AA131" s="13"/>
      <c r="AB131" s="13"/>
      <c r="AC131" s="13"/>
      <c r="AD131" s="13"/>
      <c r="AE131" s="13"/>
      <c r="AT131" s="287" t="s">
        <v>758</v>
      </c>
      <c r="AU131" s="287" t="s">
        <v>76</v>
      </c>
      <c r="AV131" s="13" t="s">
        <v>86</v>
      </c>
      <c r="AW131" s="13" t="s">
        <v>33</v>
      </c>
      <c r="AX131" s="13" t="s">
        <v>84</v>
      </c>
      <c r="AY131" s="287" t="s">
        <v>414</v>
      </c>
    </row>
    <row r="132" s="2" customFormat="1" ht="6.96" customHeight="1">
      <c r="A132" s="39"/>
      <c r="B132" s="67"/>
      <c r="C132" s="68"/>
      <c r="D132" s="68"/>
      <c r="E132" s="68"/>
      <c r="F132" s="68"/>
      <c r="G132" s="68"/>
      <c r="H132" s="68"/>
      <c r="I132" s="194"/>
      <c r="J132" s="68"/>
      <c r="K132" s="68"/>
      <c r="L132" s="45"/>
      <c r="M132" s="39"/>
      <c r="O132" s="39"/>
      <c r="P132" s="39"/>
      <c r="Q132" s="39"/>
      <c r="R132" s="39"/>
      <c r="S132" s="39"/>
      <c r="T132" s="39"/>
      <c r="U132" s="39"/>
      <c r="V132" s="39"/>
      <c r="W132" s="39"/>
      <c r="X132" s="39"/>
      <c r="Y132" s="39"/>
      <c r="Z132" s="39"/>
      <c r="AA132" s="39"/>
      <c r="AB132" s="39"/>
      <c r="AC132" s="39"/>
      <c r="AD132" s="39"/>
      <c r="AE132" s="39"/>
    </row>
  </sheetData>
  <sheetProtection sheet="1" autoFilter="0" formatColumns="0" formatRows="0" objects="1" scenarios="1" spinCount="100000" saltValue="YyRSoODKcuxOqElnuys3DI5/JFYF8HKoyY8gGvJZ6tnqEpRnltzTpAyvJMT+skeH0RuZ0xhXbsQOYt1j/B96ug==" hashValue="WqBvtUgQ2HyS1XAEFHO3OKi/8RGGH52tm5tXUVVtgQtgs+abRTKDqmjWEhCTZYUZsAKxa7w+ce4jFMBiNl9fOg==" algorithmName="SHA-512" password="CC35"/>
  <autoFilter ref="C115:K131"/>
  <mergeCells count="9">
    <mergeCell ref="E7:H7"/>
    <mergeCell ref="E9:H9"/>
    <mergeCell ref="E18:H18"/>
    <mergeCell ref="E27:H27"/>
    <mergeCell ref="E85:H85"/>
    <mergeCell ref="E87:H87"/>
    <mergeCell ref="E106:H106"/>
    <mergeCell ref="E108:H108"/>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docProps/core.xml><?xml version="1.0" encoding="utf-8"?>
<cp:coreProperties xmlns:dc="http://purl.org/dc/elements/1.1/" xmlns:dcterms="http://purl.org/dc/terms/" xmlns:xsi="http://www.w3.org/2001/XMLSchema-instance" xmlns:cp="http://schemas.openxmlformats.org/package/2006/metadata/core-properties">
  <dc:creator>Helcl Tomáš, DiS.</dc:creator>
  <cp:lastModifiedBy>Helcl Tomáš, DiS.</cp:lastModifiedBy>
  <dcterms:created xsi:type="dcterms:W3CDTF">2020-03-23T09:00:58Z</dcterms:created>
  <dcterms:modified xsi:type="dcterms:W3CDTF">2020-03-23T09:02:58Z</dcterms:modified>
</cp:coreProperties>
</file>